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ommel.cuba\Desktop\FORMULARIO 9\2018\JUNIO\"/>
    </mc:Choice>
  </mc:AlternateContent>
  <bookViews>
    <workbookView xWindow="0" yWindow="0" windowWidth="27870" windowHeight="12720"/>
  </bookViews>
  <sheets>
    <sheet name="FORM. 9" sheetId="3" r:id="rId1"/>
    <sheet name="CONCEPTOS" sheetId="10" state="hidden" r:id="rId2"/>
    <sheet name="bd_lista" sheetId="9" state="hidden" r:id="rId3"/>
    <sheet name="RESUMEN" sheetId="8" state="hidden" r:id="rId4"/>
    <sheet name="CONCEPTOS." sheetId="24" r:id="rId5"/>
    <sheet name="CUT MN" sheetId="25" r:id="rId6"/>
    <sheet name="CUT ME" sheetId="26" r:id="rId7"/>
    <sheet name="TRL MN" sheetId="19" r:id="rId8"/>
    <sheet name="TRL ME" sheetId="20" r:id="rId9"/>
    <sheet name="CDI" sheetId="21" r:id="rId10"/>
    <sheet name="LISTA" sheetId="18" state="hidden" r:id="rId11"/>
  </sheets>
  <externalReferences>
    <externalReference r:id="rId12"/>
  </externalReferences>
  <definedNames>
    <definedName name="_xlnm._FilterDatabase" localSheetId="9" hidden="1">CDI!$A$8:$H$65</definedName>
    <definedName name="_xlnm._FilterDatabase" localSheetId="6" hidden="1">'CUT ME'!$A$8:$Q$288</definedName>
    <definedName name="_xlnm._FilterDatabase" localSheetId="5" hidden="1">'CUT MN'!$A$8:$P$8418</definedName>
    <definedName name="_xlnm._FilterDatabase" localSheetId="10" hidden="1">LISTA!$A$12:$AJ$614</definedName>
    <definedName name="_xlnm._FilterDatabase" localSheetId="3" hidden="1">RESUMEN!$A$10:$AM$616</definedName>
    <definedName name="_xlnm._FilterDatabase" localSheetId="8" hidden="1">'TRL ME'!$A$8:$Q$12</definedName>
    <definedName name="_xlnm._FilterDatabase" localSheetId="7" hidden="1">'TRL MN'!$A$8:$O$93</definedName>
    <definedName name="_Key1" localSheetId="9" hidden="1">#REF!</definedName>
    <definedName name="_Key1" localSheetId="6" hidden="1">#REF!</definedName>
    <definedName name="_Key1" localSheetId="10" hidden="1">#REF!</definedName>
    <definedName name="_Key1" localSheetId="3" hidden="1">#REF!</definedName>
    <definedName name="_Key1" hidden="1">#REF!</definedName>
    <definedName name="_Key2" localSheetId="9" hidden="1">#REF!</definedName>
    <definedName name="_Key2" localSheetId="6" hidden="1">#REF!</definedName>
    <definedName name="_Key2" localSheetId="10"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6" hidden="1">#REF!</definedName>
    <definedName name="_Sort" localSheetId="10" hidden="1">#REF!</definedName>
    <definedName name="_Sort" localSheetId="3" hidden="1">#REF!</definedName>
    <definedName name="_Sort" hidden="1">#REF!</definedName>
    <definedName name="_xlnm.Print_Area" localSheetId="9">CDI!$A$1:$H$85</definedName>
    <definedName name="_xlnm.Print_Area" localSheetId="1">CONCEPTOS!$A$1:$B$46</definedName>
    <definedName name="_xlnm.Print_Area" localSheetId="4">CONCEPTOS.!$A$1:$C$50</definedName>
    <definedName name="_xlnm.Print_Area" localSheetId="6">'CUT ME'!$A$1:$Q$319</definedName>
    <definedName name="_xlnm.Print_Area" localSheetId="5">'CUT MN'!$A$1:$P$8421</definedName>
    <definedName name="_xlnm.Print_Area" localSheetId="0">'FORM. 9'!$A$1:$AF$58</definedName>
    <definedName name="_xlnm.Print_Area" localSheetId="10">LISTA!$A$1:$AJ$617</definedName>
    <definedName name="_xlnm.Print_Area" localSheetId="3">RESUMEN!$A$1:$AM$619</definedName>
    <definedName name="_xlnm.Print_Area" localSheetId="7">'TRL MN'!$A$1:$O$127</definedName>
    <definedName name="MARZO" localSheetId="9" hidden="1">#REF!</definedName>
    <definedName name="MARZO" localSheetId="6" hidden="1">#REF!</definedName>
    <definedName name="MARZO" localSheetId="10" hidden="1">#REF!</definedName>
    <definedName name="MARZO" localSheetId="3" hidden="1">#REF!</definedName>
    <definedName name="MARZO" hidden="1">#REF!</definedName>
    <definedName name="_xlnm.Print_Titles" localSheetId="9">CDI!$1:$8</definedName>
    <definedName name="_xlnm.Print_Titles" localSheetId="6">'CUT ME'!$1:$9</definedName>
    <definedName name="_xlnm.Print_Titles" localSheetId="5">'CUT MN'!$1:$9</definedName>
    <definedName name="_xlnm.Print_Titles" localSheetId="10">LISTA!$1:$12</definedName>
    <definedName name="_xlnm.Print_Titles" localSheetId="3">RESUMEN!$1:$10</definedName>
    <definedName name="_xlnm.Print_Titles" localSheetId="8">'TRL ME'!$1:$7</definedName>
    <definedName name="_xlnm.Print_Titles" localSheetId="7">'TRL MN'!$1:$8</definedName>
  </definedNames>
  <calcPr calcId="152511"/>
</workbook>
</file>

<file path=xl/calcChain.xml><?xml version="1.0" encoding="utf-8"?>
<calcChain xmlns="http://schemas.openxmlformats.org/spreadsheetml/2006/main">
  <c r="L37" i="8" l="1"/>
  <c r="L12" i="8"/>
  <c r="L18" i="8"/>
  <c r="F20" i="8" l="1"/>
  <c r="F31" i="8"/>
  <c r="H10" i="21"/>
  <c r="H11" i="21"/>
  <c r="H12" i="21"/>
  <c r="H13" i="21"/>
  <c r="H14" i="21"/>
  <c r="H15" i="21"/>
  <c r="H16" i="21"/>
  <c r="H17" i="21"/>
  <c r="H18" i="21"/>
  <c r="H19" i="21"/>
  <c r="H20" i="21"/>
  <c r="H21" i="21"/>
  <c r="H22" i="21"/>
  <c r="H23" i="21"/>
  <c r="H24" i="21"/>
  <c r="H25" i="21"/>
  <c r="H26" i="21"/>
  <c r="H27" i="21"/>
  <c r="H28" i="21"/>
  <c r="H29"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9" i="21"/>
  <c r="D30" i="21"/>
  <c r="H30" i="21" s="1"/>
  <c r="G96" i="8" l="1"/>
  <c r="H83" i="21"/>
  <c r="G83" i="21"/>
  <c r="F83" i="21"/>
  <c r="E83" i="21"/>
  <c r="D83" i="21"/>
  <c r="O125" i="19"/>
  <c r="N125" i="19"/>
  <c r="M125" i="19"/>
  <c r="P317" i="26"/>
  <c r="O317" i="26"/>
  <c r="N317" i="26"/>
  <c r="M317" i="26"/>
  <c r="O8420" i="25"/>
  <c r="N8420" i="25"/>
  <c r="F12" i="3" l="1"/>
  <c r="C21" i="3" l="1"/>
  <c r="F21" i="3"/>
  <c r="C22" i="3"/>
  <c r="F23" i="3"/>
  <c r="C24" i="3"/>
  <c r="F24" i="3"/>
  <c r="C25" i="3"/>
  <c r="F25" i="3"/>
  <c r="C26" i="3"/>
  <c r="F26" i="3"/>
  <c r="C27" i="3"/>
  <c r="C28" i="3"/>
  <c r="F28" i="3"/>
  <c r="C29" i="3"/>
  <c r="F29" i="3"/>
  <c r="C30" i="3"/>
  <c r="F30" i="3"/>
  <c r="C31" i="3"/>
  <c r="F31" i="3"/>
  <c r="C32" i="3"/>
  <c r="F32" i="3"/>
  <c r="C33" i="3"/>
  <c r="F33" i="3"/>
  <c r="F34" i="3"/>
  <c r="C35" i="3"/>
  <c r="C36" i="3"/>
  <c r="C37" i="3"/>
  <c r="F37" i="3"/>
  <c r="C38" i="3"/>
  <c r="C39" i="3"/>
  <c r="AM616" i="8" l="1"/>
  <c r="AM615" i="8"/>
  <c r="AM614" i="8"/>
  <c r="AM613" i="8"/>
  <c r="AM612" i="8"/>
  <c r="AM611" i="8"/>
  <c r="AM610" i="8"/>
  <c r="AM609" i="8"/>
  <c r="AM608" i="8"/>
  <c r="AM607" i="8"/>
  <c r="AM606" i="8"/>
  <c r="AM605" i="8"/>
  <c r="AM604" i="8"/>
  <c r="AM603" i="8"/>
  <c r="AM602" i="8"/>
  <c r="AM601" i="8"/>
  <c r="AM600" i="8"/>
  <c r="AM599" i="8"/>
  <c r="AM598" i="8"/>
  <c r="AM597" i="8"/>
  <c r="AM596" i="8"/>
  <c r="AM595" i="8"/>
  <c r="AM594" i="8"/>
  <c r="AM593" i="8"/>
  <c r="AM592" i="8"/>
  <c r="AM591" i="8"/>
  <c r="AM590" i="8"/>
  <c r="AM589" i="8"/>
  <c r="AM588" i="8"/>
  <c r="AM587" i="8"/>
  <c r="AM586" i="8"/>
  <c r="AM585" i="8"/>
  <c r="AM584" i="8"/>
  <c r="AM583" i="8"/>
  <c r="AM582" i="8"/>
  <c r="AM581" i="8"/>
  <c r="AM580" i="8"/>
  <c r="AM579" i="8"/>
  <c r="AM578" i="8"/>
  <c r="AM577" i="8"/>
  <c r="AM576" i="8"/>
  <c r="AM575" i="8"/>
  <c r="AM574" i="8"/>
  <c r="AM573" i="8"/>
  <c r="AM572" i="8"/>
  <c r="AM571" i="8"/>
  <c r="AM570" i="8"/>
  <c r="AM569" i="8"/>
  <c r="AM568" i="8"/>
  <c r="AM567" i="8"/>
  <c r="AM566" i="8"/>
  <c r="AM565" i="8"/>
  <c r="AM564" i="8"/>
  <c r="AM563" i="8"/>
  <c r="AM562" i="8"/>
  <c r="AM561" i="8"/>
  <c r="AM560" i="8"/>
  <c r="AM559" i="8"/>
  <c r="AM558" i="8"/>
  <c r="AM557" i="8"/>
  <c r="AM556" i="8"/>
  <c r="AM555" i="8"/>
  <c r="AM554" i="8"/>
  <c r="AM553" i="8"/>
  <c r="AM552" i="8"/>
  <c r="AM551" i="8"/>
  <c r="AM550" i="8"/>
  <c r="AM549" i="8"/>
  <c r="AM548" i="8"/>
  <c r="AM547" i="8"/>
  <c r="AM546" i="8"/>
  <c r="AM545" i="8"/>
  <c r="AM544" i="8"/>
  <c r="AM543" i="8"/>
  <c r="AM542" i="8"/>
  <c r="AM541" i="8"/>
  <c r="AM540" i="8"/>
  <c r="AM539" i="8"/>
  <c r="AM538" i="8"/>
  <c r="AM537" i="8"/>
  <c r="AM536" i="8"/>
  <c r="AM535" i="8"/>
  <c r="AM534" i="8"/>
  <c r="AM533" i="8"/>
  <c r="AM532" i="8"/>
  <c r="AM531" i="8"/>
  <c r="AM530" i="8"/>
  <c r="AM529" i="8"/>
  <c r="AM528" i="8"/>
  <c r="AM527" i="8"/>
  <c r="AM526" i="8"/>
  <c r="AM525" i="8"/>
  <c r="AM524" i="8"/>
  <c r="AM523" i="8"/>
  <c r="AM522" i="8"/>
  <c r="AM521" i="8"/>
  <c r="AM520" i="8"/>
  <c r="AM519" i="8"/>
  <c r="AM518" i="8"/>
  <c r="AM517" i="8"/>
  <c r="AM516" i="8"/>
  <c r="AM515" i="8"/>
  <c r="AM514" i="8"/>
  <c r="AM513" i="8"/>
  <c r="AM512" i="8"/>
  <c r="AM511" i="8"/>
  <c r="AM510" i="8"/>
  <c r="AM509" i="8"/>
  <c r="AM508" i="8"/>
  <c r="AM507" i="8"/>
  <c r="AM506" i="8"/>
  <c r="AM505" i="8"/>
  <c r="AM504" i="8"/>
  <c r="AM503" i="8"/>
  <c r="AM502" i="8"/>
  <c r="AM501" i="8"/>
  <c r="AM500" i="8"/>
  <c r="AM499" i="8"/>
  <c r="AM498" i="8"/>
  <c r="AM497" i="8"/>
  <c r="AM496" i="8"/>
  <c r="AM495" i="8"/>
  <c r="AM494" i="8"/>
  <c r="AM493" i="8"/>
  <c r="AM492" i="8"/>
  <c r="AM491" i="8"/>
  <c r="AM490" i="8"/>
  <c r="AM489" i="8"/>
  <c r="AM488" i="8"/>
  <c r="AM487" i="8"/>
  <c r="AM486" i="8"/>
  <c r="AM485" i="8"/>
  <c r="AM484" i="8"/>
  <c r="AM483" i="8"/>
  <c r="AM482" i="8"/>
  <c r="AM481" i="8"/>
  <c r="AM480" i="8"/>
  <c r="AM479" i="8"/>
  <c r="AM478" i="8"/>
  <c r="AM477" i="8"/>
  <c r="AM476" i="8"/>
  <c r="AM475" i="8"/>
  <c r="AM474" i="8"/>
  <c r="AM473" i="8"/>
  <c r="AM472" i="8"/>
  <c r="AM471" i="8"/>
  <c r="AM470" i="8"/>
  <c r="AM469" i="8"/>
  <c r="AM468" i="8"/>
  <c r="AM467" i="8"/>
  <c r="AM466" i="8"/>
  <c r="AM465" i="8"/>
  <c r="AM464" i="8"/>
  <c r="AM463" i="8"/>
  <c r="AM462" i="8"/>
  <c r="AM461" i="8"/>
  <c r="AM460" i="8"/>
  <c r="AM459" i="8"/>
  <c r="AM458" i="8"/>
  <c r="AM457" i="8"/>
  <c r="AM456" i="8"/>
  <c r="AM455" i="8"/>
  <c r="AM454" i="8"/>
  <c r="AM453" i="8"/>
  <c r="AM452" i="8"/>
  <c r="AM451" i="8"/>
  <c r="AM450" i="8"/>
  <c r="AM449" i="8"/>
  <c r="AM448" i="8"/>
  <c r="AM447" i="8"/>
  <c r="AM446" i="8"/>
  <c r="AM445" i="8"/>
  <c r="AM444" i="8"/>
  <c r="AM443" i="8"/>
  <c r="AM442" i="8"/>
  <c r="AM441" i="8"/>
  <c r="AM440" i="8"/>
  <c r="AM439" i="8"/>
  <c r="AM438" i="8"/>
  <c r="AM437" i="8"/>
  <c r="AM436" i="8"/>
  <c r="AM435" i="8"/>
  <c r="AM434" i="8"/>
  <c r="AM433" i="8"/>
  <c r="AM432" i="8"/>
  <c r="AM431" i="8"/>
  <c r="AM430" i="8"/>
  <c r="AM429" i="8"/>
  <c r="AM428" i="8"/>
  <c r="AM427" i="8"/>
  <c r="AM426" i="8"/>
  <c r="AM425" i="8"/>
  <c r="AM424" i="8"/>
  <c r="AM423" i="8"/>
  <c r="AM422" i="8"/>
  <c r="AM421" i="8"/>
  <c r="AM420" i="8"/>
  <c r="AM419" i="8"/>
  <c r="AM418" i="8"/>
  <c r="AM417" i="8"/>
  <c r="AM416" i="8"/>
  <c r="AM415" i="8"/>
  <c r="AM414" i="8"/>
  <c r="AM413" i="8"/>
  <c r="AM412" i="8"/>
  <c r="AM411" i="8"/>
  <c r="AM410" i="8"/>
  <c r="AM409" i="8"/>
  <c r="AM408" i="8"/>
  <c r="AM407" i="8"/>
  <c r="AM406" i="8"/>
  <c r="AM405" i="8"/>
  <c r="AM404" i="8"/>
  <c r="AM403" i="8"/>
  <c r="AM402" i="8"/>
  <c r="AM401" i="8"/>
  <c r="AM400" i="8"/>
  <c r="AM399" i="8"/>
  <c r="AM398" i="8"/>
  <c r="AM397" i="8"/>
  <c r="AM396" i="8"/>
  <c r="AM395" i="8"/>
  <c r="AM394" i="8"/>
  <c r="AM393" i="8"/>
  <c r="AM392" i="8"/>
  <c r="AM391" i="8"/>
  <c r="AM390" i="8"/>
  <c r="AM389" i="8"/>
  <c r="AM388" i="8"/>
  <c r="AM387" i="8"/>
  <c r="AM386" i="8"/>
  <c r="AM385" i="8"/>
  <c r="AM384" i="8"/>
  <c r="AM383" i="8"/>
  <c r="AM382" i="8"/>
  <c r="AM381" i="8"/>
  <c r="AM380" i="8"/>
  <c r="AM379" i="8"/>
  <c r="AM378" i="8"/>
  <c r="AM377" i="8"/>
  <c r="AM376" i="8"/>
  <c r="AM375" i="8"/>
  <c r="AM374" i="8"/>
  <c r="AM373" i="8"/>
  <c r="AM372" i="8"/>
  <c r="AM371" i="8"/>
  <c r="AM370" i="8"/>
  <c r="AM369" i="8"/>
  <c r="AM368" i="8"/>
  <c r="AM367" i="8"/>
  <c r="AM366" i="8"/>
  <c r="AM365" i="8"/>
  <c r="AM364" i="8"/>
  <c r="AM363" i="8"/>
  <c r="AM362" i="8"/>
  <c r="AM361" i="8"/>
  <c r="AM360" i="8"/>
  <c r="AM359" i="8"/>
  <c r="AM358" i="8"/>
  <c r="AM357" i="8"/>
  <c r="AM356" i="8"/>
  <c r="AM355" i="8"/>
  <c r="AM354" i="8"/>
  <c r="AM353" i="8"/>
  <c r="AM352" i="8"/>
  <c r="AM351" i="8"/>
  <c r="AM350" i="8"/>
  <c r="AM349" i="8"/>
  <c r="AM348" i="8"/>
  <c r="AM347" i="8"/>
  <c r="AM346" i="8"/>
  <c r="AM345" i="8"/>
  <c r="AM344" i="8"/>
  <c r="AM343" i="8"/>
  <c r="AM342" i="8"/>
  <c r="AM341" i="8"/>
  <c r="AM340" i="8"/>
  <c r="AM339" i="8"/>
  <c r="AM338" i="8"/>
  <c r="AM337" i="8"/>
  <c r="AM336" i="8"/>
  <c r="AM335" i="8"/>
  <c r="AM334" i="8"/>
  <c r="AM333" i="8"/>
  <c r="AM332" i="8"/>
  <c r="AM331" i="8"/>
  <c r="AM330" i="8"/>
  <c r="AM329" i="8"/>
  <c r="AM328" i="8"/>
  <c r="AM327" i="8"/>
  <c r="AM326" i="8"/>
  <c r="AM325" i="8"/>
  <c r="AM324" i="8"/>
  <c r="AM323" i="8"/>
  <c r="AM322" i="8"/>
  <c r="AM321" i="8"/>
  <c r="AM320" i="8"/>
  <c r="AM319" i="8"/>
  <c r="AM318" i="8"/>
  <c r="AM317" i="8"/>
  <c r="AM316" i="8"/>
  <c r="AM315" i="8"/>
  <c r="AM314" i="8"/>
  <c r="AM313" i="8"/>
  <c r="AM312" i="8"/>
  <c r="AM311" i="8"/>
  <c r="AM310" i="8"/>
  <c r="AM309" i="8"/>
  <c r="AM308" i="8"/>
  <c r="AM307" i="8"/>
  <c r="AM306" i="8"/>
  <c r="AM305" i="8"/>
  <c r="AM304" i="8"/>
  <c r="AM303" i="8"/>
  <c r="AM302" i="8"/>
  <c r="AM301" i="8"/>
  <c r="AM300" i="8"/>
  <c r="AM299" i="8"/>
  <c r="AM298" i="8"/>
  <c r="AM297" i="8"/>
  <c r="AM296" i="8"/>
  <c r="AM295" i="8"/>
  <c r="AM294" i="8"/>
  <c r="AM293" i="8"/>
  <c r="AM292" i="8"/>
  <c r="AM291" i="8"/>
  <c r="AM290" i="8"/>
  <c r="AM289" i="8"/>
  <c r="AM288" i="8"/>
  <c r="AM287" i="8"/>
  <c r="AM286" i="8"/>
  <c r="AM285" i="8"/>
  <c r="AM284" i="8"/>
  <c r="AM283" i="8"/>
  <c r="AM282" i="8"/>
  <c r="AM281" i="8"/>
  <c r="AM280" i="8"/>
  <c r="AM279" i="8"/>
  <c r="AM278" i="8"/>
  <c r="AM277" i="8"/>
  <c r="AM276" i="8"/>
  <c r="AM275" i="8"/>
  <c r="AM274" i="8"/>
  <c r="AM273" i="8"/>
  <c r="AM272" i="8"/>
  <c r="AM271" i="8"/>
  <c r="AM270" i="8"/>
  <c r="AM269" i="8"/>
  <c r="AM268" i="8"/>
  <c r="AM267" i="8"/>
  <c r="AM266" i="8"/>
  <c r="AM265" i="8"/>
  <c r="AM264" i="8"/>
  <c r="AM263" i="8"/>
  <c r="AM262" i="8"/>
  <c r="AM261" i="8"/>
  <c r="AM260" i="8"/>
  <c r="AM259" i="8"/>
  <c r="AM258" i="8"/>
  <c r="AM257" i="8"/>
  <c r="AM256" i="8"/>
  <c r="AM255" i="8"/>
  <c r="AM254" i="8"/>
  <c r="AM253" i="8"/>
  <c r="AM252" i="8"/>
  <c r="AM251" i="8"/>
  <c r="AM250" i="8"/>
  <c r="AM249" i="8"/>
  <c r="AM248" i="8"/>
  <c r="AM247" i="8"/>
  <c r="AM246" i="8"/>
  <c r="AM245" i="8"/>
  <c r="AM244" i="8"/>
  <c r="AM243" i="8"/>
  <c r="AM242" i="8"/>
  <c r="AM241" i="8"/>
  <c r="AM240" i="8"/>
  <c r="AM239" i="8"/>
  <c r="AM238" i="8"/>
  <c r="AM237" i="8"/>
  <c r="AM236" i="8"/>
  <c r="AM235" i="8"/>
  <c r="AM234" i="8"/>
  <c r="AM233" i="8"/>
  <c r="AM232" i="8"/>
  <c r="AM231" i="8"/>
  <c r="AM230" i="8"/>
  <c r="AM229" i="8"/>
  <c r="AM228" i="8"/>
  <c r="AM227" i="8"/>
  <c r="AM226" i="8"/>
  <c r="AM225" i="8"/>
  <c r="AM224" i="8"/>
  <c r="AM223" i="8"/>
  <c r="AM222" i="8"/>
  <c r="AM221" i="8"/>
  <c r="AM220" i="8"/>
  <c r="AM219" i="8"/>
  <c r="AM218" i="8"/>
  <c r="AM217" i="8"/>
  <c r="AM216" i="8"/>
  <c r="AM215" i="8"/>
  <c r="AM214" i="8"/>
  <c r="AM213" i="8"/>
  <c r="AM212" i="8"/>
  <c r="AM211" i="8"/>
  <c r="AM210" i="8"/>
  <c r="AM209" i="8"/>
  <c r="AM208" i="8"/>
  <c r="AM207" i="8"/>
  <c r="AM206" i="8"/>
  <c r="AM205" i="8"/>
  <c r="AM204" i="8"/>
  <c r="AM203" i="8"/>
  <c r="AM202" i="8"/>
  <c r="AM201" i="8"/>
  <c r="AM200" i="8"/>
  <c r="AM199" i="8"/>
  <c r="AM198" i="8"/>
  <c r="AM197" i="8"/>
  <c r="AM196" i="8"/>
  <c r="AM195" i="8"/>
  <c r="AM194" i="8"/>
  <c r="AM193" i="8"/>
  <c r="AM192" i="8"/>
  <c r="AM191" i="8"/>
  <c r="AM190" i="8"/>
  <c r="AM189" i="8"/>
  <c r="AM188" i="8"/>
  <c r="AM187" i="8"/>
  <c r="AM186" i="8"/>
  <c r="AM185" i="8"/>
  <c r="AM184" i="8"/>
  <c r="AM183" i="8"/>
  <c r="AM182" i="8"/>
  <c r="AM181" i="8"/>
  <c r="AM180" i="8"/>
  <c r="AM179" i="8"/>
  <c r="AM178" i="8"/>
  <c r="AM177" i="8"/>
  <c r="AM176" i="8"/>
  <c r="AM175" i="8"/>
  <c r="AM174" i="8"/>
  <c r="AM173" i="8"/>
  <c r="AM172" i="8"/>
  <c r="AM171" i="8"/>
  <c r="AM170" i="8"/>
  <c r="AM169" i="8"/>
  <c r="AM168" i="8"/>
  <c r="AM167" i="8"/>
  <c r="AM166" i="8"/>
  <c r="AM165" i="8"/>
  <c r="AM164" i="8"/>
  <c r="AM163" i="8"/>
  <c r="AM162" i="8"/>
  <c r="AM161" i="8"/>
  <c r="AM160" i="8"/>
  <c r="AM159" i="8"/>
  <c r="AM158" i="8"/>
  <c r="AM157" i="8"/>
  <c r="AM156" i="8"/>
  <c r="AM155" i="8"/>
  <c r="AM154" i="8"/>
  <c r="AM153" i="8"/>
  <c r="AM152" i="8"/>
  <c r="AM151" i="8"/>
  <c r="AM150" i="8"/>
  <c r="AM149" i="8"/>
  <c r="AM148" i="8"/>
  <c r="AM147" i="8"/>
  <c r="AM146" i="8"/>
  <c r="AM145" i="8"/>
  <c r="AM144" i="8"/>
  <c r="AM143" i="8"/>
  <c r="AM142" i="8"/>
  <c r="AM141" i="8"/>
  <c r="AM140" i="8"/>
  <c r="AM139" i="8"/>
  <c r="AM138" i="8"/>
  <c r="AM137" i="8"/>
  <c r="AM136" i="8"/>
  <c r="AM135" i="8"/>
  <c r="AM134" i="8"/>
  <c r="AM133" i="8"/>
  <c r="AM132" i="8"/>
  <c r="AM131" i="8"/>
  <c r="AM130" i="8"/>
  <c r="AM129" i="8"/>
  <c r="AM128" i="8"/>
  <c r="AM127" i="8"/>
  <c r="AM126" i="8"/>
  <c r="AM125" i="8"/>
  <c r="AM124" i="8"/>
  <c r="AM123" i="8"/>
  <c r="AM122" i="8"/>
  <c r="AM121" i="8"/>
  <c r="AM120" i="8"/>
  <c r="AM119" i="8"/>
  <c r="AM118" i="8"/>
  <c r="AM117" i="8"/>
  <c r="AM116" i="8"/>
  <c r="AM115" i="8"/>
  <c r="AM114" i="8"/>
  <c r="AM113" i="8"/>
  <c r="AM112" i="8"/>
  <c r="AM111" i="8"/>
  <c r="AM110" i="8"/>
  <c r="AM109" i="8"/>
  <c r="AM108" i="8"/>
  <c r="AM107" i="8"/>
  <c r="AM106" i="8"/>
  <c r="AM105" i="8"/>
  <c r="AM104" i="8"/>
  <c r="AM103" i="8"/>
  <c r="AM102" i="8"/>
  <c r="AM101" i="8"/>
  <c r="AM100" i="8"/>
  <c r="AM99" i="8"/>
  <c r="AM98" i="8"/>
  <c r="AM97" i="8"/>
  <c r="AM96" i="8"/>
  <c r="AM95" i="8"/>
  <c r="AM94" i="8"/>
  <c r="AM93" i="8"/>
  <c r="AM92" i="8"/>
  <c r="AM91" i="8"/>
  <c r="AM90" i="8"/>
  <c r="AM89" i="8"/>
  <c r="AM88" i="8"/>
  <c r="AM87" i="8"/>
  <c r="AM86" i="8"/>
  <c r="AM85" i="8"/>
  <c r="AM84" i="8"/>
  <c r="AM83" i="8"/>
  <c r="AM82" i="8"/>
  <c r="AM81" i="8"/>
  <c r="AM80" i="8"/>
  <c r="AM79" i="8"/>
  <c r="AM78" i="8"/>
  <c r="AM77" i="8"/>
  <c r="AM76" i="8"/>
  <c r="AM75" i="8"/>
  <c r="AM74" i="8"/>
  <c r="AM73" i="8"/>
  <c r="AM72" i="8"/>
  <c r="AM71" i="8"/>
  <c r="AM70" i="8"/>
  <c r="AM69" i="8"/>
  <c r="AM68" i="8"/>
  <c r="AM67" i="8"/>
  <c r="AM66" i="8"/>
  <c r="AM65" i="8"/>
  <c r="AM64" i="8"/>
  <c r="AM63" i="8"/>
  <c r="AM62" i="8"/>
  <c r="AM61" i="8"/>
  <c r="AM60" i="8"/>
  <c r="AM59" i="8"/>
  <c r="AM58" i="8"/>
  <c r="AM57"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l="1"/>
  <c r="F39" i="3" l="1"/>
  <c r="B206" i="9"/>
  <c r="AL618" i="8"/>
  <c r="AK618" i="8"/>
  <c r="AJ618" i="8"/>
  <c r="AI618" i="8"/>
  <c r="AH618" i="8"/>
  <c r="AG618" i="8"/>
  <c r="AF618" i="8"/>
  <c r="AE618" i="8"/>
  <c r="AD618" i="8"/>
  <c r="AC618" i="8"/>
  <c r="AB618" i="8"/>
  <c r="AA618" i="8"/>
  <c r="Z618" i="8"/>
  <c r="Y618" i="8"/>
  <c r="X618" i="8"/>
  <c r="W618" i="8"/>
  <c r="V618" i="8"/>
  <c r="U618" i="8"/>
  <c r="T618" i="8"/>
  <c r="S618" i="8"/>
  <c r="R618" i="8"/>
  <c r="Q618" i="8"/>
  <c r="P618" i="8"/>
  <c r="O618" i="8"/>
  <c r="N618" i="8"/>
  <c r="M618" i="8"/>
  <c r="L618" i="8"/>
  <c r="K618" i="8"/>
  <c r="J618" i="8"/>
  <c r="I618" i="8"/>
  <c r="H618" i="8"/>
  <c r="G618" i="8"/>
  <c r="F618" i="8"/>
  <c r="E618" i="8"/>
  <c r="D618" i="8"/>
  <c r="N14" i="20" l="1"/>
  <c r="M14" i="20"/>
  <c r="B207" i="9" l="1"/>
  <c r="B205" i="9"/>
  <c r="P14" i="20" l="1"/>
  <c r="O14" i="20"/>
  <c r="A6" i="8" l="1"/>
  <c r="A5" i="8"/>
  <c r="A5" i="21"/>
  <c r="A4" i="21"/>
  <c r="A5" i="20"/>
  <c r="A4" i="20"/>
  <c r="A5" i="19"/>
  <c r="A4" i="19"/>
  <c r="A5" i="26"/>
  <c r="A4" i="26"/>
  <c r="Q14" i="20" l="1"/>
  <c r="B155" i="9"/>
  <c r="B153" i="9"/>
  <c r="B152" i="9"/>
  <c r="B26" i="9"/>
  <c r="A9" i="18" l="1"/>
  <c r="AI616" i="18" l="1"/>
  <c r="AH616" i="18"/>
  <c r="AG616" i="18"/>
  <c r="AF616" i="18"/>
  <c r="AE616" i="18"/>
  <c r="AD616" i="18"/>
  <c r="AC616" i="18"/>
  <c r="AB616" i="18"/>
  <c r="AA616" i="18"/>
  <c r="Z616" i="18"/>
  <c r="Y616" i="18"/>
  <c r="X616" i="18"/>
  <c r="W616" i="18"/>
  <c r="V616" i="18"/>
  <c r="U616" i="18"/>
  <c r="T616" i="18"/>
  <c r="S616" i="18"/>
  <c r="R616" i="18"/>
  <c r="Q616" i="18"/>
  <c r="P616" i="18"/>
  <c r="O616" i="18"/>
  <c r="N616" i="18"/>
  <c r="M616" i="18"/>
  <c r="L616" i="18"/>
  <c r="K616" i="18"/>
  <c r="J616" i="18"/>
  <c r="I616" i="18"/>
  <c r="H616" i="18"/>
  <c r="G616" i="18"/>
  <c r="F616" i="18"/>
  <c r="E616" i="18"/>
  <c r="D616" i="18"/>
  <c r="AJ614" i="18"/>
  <c r="AJ613" i="18"/>
  <c r="AJ612" i="18"/>
  <c r="AJ611" i="18"/>
  <c r="AJ610" i="18"/>
  <c r="AJ609" i="18"/>
  <c r="AJ608" i="18"/>
  <c r="AJ607" i="18"/>
  <c r="AJ606" i="18"/>
  <c r="AJ605" i="18"/>
  <c r="AJ604" i="18"/>
  <c r="AJ603" i="18"/>
  <c r="AJ602" i="18"/>
  <c r="AJ601" i="18"/>
  <c r="AJ600" i="18"/>
  <c r="AJ599" i="18"/>
  <c r="AJ598" i="18"/>
  <c r="AJ597" i="18"/>
  <c r="AJ596" i="18"/>
  <c r="AJ595" i="18"/>
  <c r="AJ594" i="18"/>
  <c r="AJ593" i="18"/>
  <c r="AJ592" i="18"/>
  <c r="AJ591" i="18"/>
  <c r="AJ590" i="18"/>
  <c r="AJ589" i="18"/>
  <c r="AJ588" i="18"/>
  <c r="AJ587" i="18"/>
  <c r="AJ586" i="18"/>
  <c r="AJ585" i="18"/>
  <c r="AJ584" i="18"/>
  <c r="AJ583" i="18"/>
  <c r="AJ582" i="18"/>
  <c r="AJ581" i="18"/>
  <c r="AJ580" i="18"/>
  <c r="AJ579" i="18"/>
  <c r="AJ578" i="18"/>
  <c r="AJ577" i="18"/>
  <c r="AJ576" i="18"/>
  <c r="AJ575" i="18"/>
  <c r="AJ574" i="18"/>
  <c r="AJ573" i="18"/>
  <c r="AJ572" i="18"/>
  <c r="AJ571" i="18"/>
  <c r="AJ570" i="18"/>
  <c r="AJ569" i="18"/>
  <c r="AJ568" i="18"/>
  <c r="AJ567" i="18"/>
  <c r="AJ566" i="18"/>
  <c r="AJ565" i="18"/>
  <c r="AJ564" i="18"/>
  <c r="AJ563" i="18"/>
  <c r="AJ562" i="18"/>
  <c r="AJ561" i="18"/>
  <c r="AJ560" i="18"/>
  <c r="AJ559" i="18"/>
  <c r="AJ558" i="18"/>
  <c r="AJ557" i="18"/>
  <c r="AJ556" i="18"/>
  <c r="AJ555" i="18"/>
  <c r="AJ554" i="18"/>
  <c r="AJ553" i="18"/>
  <c r="AJ552" i="18"/>
  <c r="AJ551" i="18"/>
  <c r="AJ550" i="18"/>
  <c r="AJ549" i="18"/>
  <c r="AJ548" i="18"/>
  <c r="AJ547" i="18"/>
  <c r="AJ546" i="18"/>
  <c r="AJ545" i="18"/>
  <c r="AJ544" i="18"/>
  <c r="AJ543" i="18"/>
  <c r="AJ542" i="18"/>
  <c r="AJ541" i="18"/>
  <c r="AJ540" i="18"/>
  <c r="AJ539" i="18"/>
  <c r="AJ538" i="18"/>
  <c r="AJ537" i="18"/>
  <c r="AJ536" i="18"/>
  <c r="AJ535" i="18"/>
  <c r="AJ534" i="18"/>
  <c r="AJ533" i="18"/>
  <c r="AJ532" i="18"/>
  <c r="AJ531" i="18"/>
  <c r="AJ530" i="18"/>
  <c r="AJ529" i="18"/>
  <c r="AJ528" i="18"/>
  <c r="AJ527" i="18"/>
  <c r="AJ526" i="18"/>
  <c r="AJ525" i="18"/>
  <c r="AJ524" i="18"/>
  <c r="AJ523" i="18"/>
  <c r="AJ522" i="18"/>
  <c r="AJ521" i="18"/>
  <c r="AJ520" i="18"/>
  <c r="AJ519" i="18"/>
  <c r="AJ518" i="18"/>
  <c r="AJ517" i="18"/>
  <c r="AJ516" i="18"/>
  <c r="AJ515" i="18"/>
  <c r="AJ514" i="18"/>
  <c r="AJ513" i="18"/>
  <c r="AJ512" i="18"/>
  <c r="AJ511" i="18"/>
  <c r="AJ510" i="18"/>
  <c r="AJ509" i="18"/>
  <c r="AJ508" i="18"/>
  <c r="AJ507" i="18"/>
  <c r="AJ506" i="18"/>
  <c r="AJ505" i="18"/>
  <c r="AJ504" i="18"/>
  <c r="AJ503" i="18"/>
  <c r="AJ502" i="18"/>
  <c r="AJ501" i="18"/>
  <c r="AJ500" i="18"/>
  <c r="AJ499" i="18"/>
  <c r="AJ498" i="18"/>
  <c r="AJ497" i="18"/>
  <c r="AJ496" i="18"/>
  <c r="AJ495" i="18"/>
  <c r="AJ494" i="18"/>
  <c r="AJ493" i="18"/>
  <c r="AJ492" i="18"/>
  <c r="AJ491" i="18"/>
  <c r="AJ490" i="18"/>
  <c r="AJ489" i="18"/>
  <c r="AJ488" i="18"/>
  <c r="AJ487" i="18"/>
  <c r="AJ486" i="18"/>
  <c r="AJ485" i="18"/>
  <c r="AJ484" i="18"/>
  <c r="AJ483" i="18"/>
  <c r="AJ482" i="18"/>
  <c r="AJ481" i="18"/>
  <c r="AJ480" i="18"/>
  <c r="AJ479" i="18"/>
  <c r="AJ478" i="18"/>
  <c r="AJ477" i="18"/>
  <c r="AJ476" i="18"/>
  <c r="AJ475" i="18"/>
  <c r="AJ474" i="18"/>
  <c r="AJ473" i="18"/>
  <c r="AJ472" i="18"/>
  <c r="AJ471" i="18"/>
  <c r="AJ470" i="18"/>
  <c r="AJ469" i="18"/>
  <c r="AJ468" i="18"/>
  <c r="AJ467" i="18"/>
  <c r="AJ466" i="18"/>
  <c r="AJ465" i="18"/>
  <c r="AJ464" i="18"/>
  <c r="AJ463" i="18"/>
  <c r="AJ462" i="18"/>
  <c r="AJ461" i="18"/>
  <c r="AJ460" i="18"/>
  <c r="AJ459" i="18"/>
  <c r="AJ458" i="18"/>
  <c r="AJ457" i="18"/>
  <c r="AJ456" i="18"/>
  <c r="AJ455" i="18"/>
  <c r="AJ454" i="18"/>
  <c r="AJ453" i="18"/>
  <c r="AJ452" i="18"/>
  <c r="AJ451" i="18"/>
  <c r="AJ450" i="18"/>
  <c r="AJ449" i="18"/>
  <c r="AJ448" i="18"/>
  <c r="AJ447" i="18"/>
  <c r="AJ446" i="18"/>
  <c r="AJ445" i="18"/>
  <c r="AJ444" i="18"/>
  <c r="AJ443" i="18"/>
  <c r="AJ442" i="18"/>
  <c r="AJ441" i="18"/>
  <c r="AJ440" i="18"/>
  <c r="AJ439" i="18"/>
  <c r="AJ438" i="18"/>
  <c r="AJ437" i="18"/>
  <c r="AJ436" i="18"/>
  <c r="AJ435" i="18"/>
  <c r="AJ434" i="18"/>
  <c r="AJ433" i="18"/>
  <c r="AJ432" i="18"/>
  <c r="AJ431" i="18"/>
  <c r="AJ430" i="18"/>
  <c r="AJ429" i="18"/>
  <c r="AJ428" i="18"/>
  <c r="AJ427" i="18"/>
  <c r="AJ426" i="18"/>
  <c r="AJ425" i="18"/>
  <c r="AJ424" i="18"/>
  <c r="AJ423" i="18"/>
  <c r="AJ422" i="18"/>
  <c r="AJ421" i="18"/>
  <c r="AJ420" i="18"/>
  <c r="AJ419" i="18"/>
  <c r="AJ418" i="18"/>
  <c r="AJ417" i="18"/>
  <c r="AJ416" i="18"/>
  <c r="AJ415" i="18"/>
  <c r="AJ414" i="18"/>
  <c r="AJ413" i="18"/>
  <c r="AJ412" i="18"/>
  <c r="AJ411" i="18"/>
  <c r="AJ410" i="18"/>
  <c r="AJ409" i="18"/>
  <c r="AJ408" i="18"/>
  <c r="AJ407" i="18"/>
  <c r="AJ406" i="18"/>
  <c r="AJ405" i="18"/>
  <c r="AJ404" i="18"/>
  <c r="AJ403" i="18"/>
  <c r="AJ402" i="18"/>
  <c r="AJ401" i="18"/>
  <c r="AJ400" i="18"/>
  <c r="AJ399" i="18"/>
  <c r="AJ398" i="18"/>
  <c r="AJ397" i="18"/>
  <c r="AJ396" i="18"/>
  <c r="AJ395" i="18"/>
  <c r="AJ394" i="18"/>
  <c r="AJ393" i="18"/>
  <c r="AJ392" i="18"/>
  <c r="AJ391" i="18"/>
  <c r="AJ390" i="18"/>
  <c r="AJ389" i="18"/>
  <c r="AJ388" i="18"/>
  <c r="AJ387" i="18"/>
  <c r="AJ386" i="18"/>
  <c r="AJ385" i="18"/>
  <c r="AJ384" i="18"/>
  <c r="AJ383" i="18"/>
  <c r="AJ382" i="18"/>
  <c r="AJ381" i="18"/>
  <c r="AJ380" i="18"/>
  <c r="AJ379" i="18"/>
  <c r="AJ378" i="18"/>
  <c r="AJ377" i="18"/>
  <c r="AJ376" i="18"/>
  <c r="AJ375" i="18"/>
  <c r="AJ374" i="18"/>
  <c r="AJ373" i="18"/>
  <c r="AJ372" i="18"/>
  <c r="AJ371" i="18"/>
  <c r="AJ370" i="18"/>
  <c r="AJ369" i="18"/>
  <c r="AJ368" i="18"/>
  <c r="AJ367" i="18"/>
  <c r="AJ366" i="18"/>
  <c r="AJ365" i="18"/>
  <c r="AJ364"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J329" i="18"/>
  <c r="AJ328" i="18"/>
  <c r="AJ327"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J292" i="18"/>
  <c r="AJ291" i="18"/>
  <c r="AJ290"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J255" i="18"/>
  <c r="AJ254" i="18"/>
  <c r="AJ253"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J218" i="18"/>
  <c r="AJ217" i="18"/>
  <c r="AJ216"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J181" i="18"/>
  <c r="AJ180" i="18"/>
  <c r="AJ179"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J144" i="18"/>
  <c r="AJ143" i="18"/>
  <c r="AJ142"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J107" i="18"/>
  <c r="AJ106" i="18"/>
  <c r="AJ105" i="18"/>
  <c r="AJ104" i="18"/>
  <c r="AJ103" i="18"/>
  <c r="AJ102" i="18"/>
  <c r="AJ101" i="18"/>
  <c r="AJ100" i="18"/>
  <c r="AJ99" i="18"/>
  <c r="AJ98" i="18"/>
  <c r="AJ97" i="18"/>
  <c r="AJ96" i="18"/>
  <c r="AJ95" i="18"/>
  <c r="AJ94" i="18"/>
  <c r="AJ93" i="18"/>
  <c r="AJ92" i="18"/>
  <c r="AJ91" i="18"/>
  <c r="AJ90" i="18"/>
  <c r="AJ89" i="18"/>
  <c r="AJ88" i="18"/>
  <c r="AJ87" i="18"/>
  <c r="AJ86" i="18"/>
  <c r="AJ85" i="18"/>
  <c r="AJ84" i="18"/>
  <c r="AJ83" i="18"/>
  <c r="AJ82" i="18"/>
  <c r="AJ81" i="18"/>
  <c r="AJ80" i="18"/>
  <c r="AJ79" i="18"/>
  <c r="AJ78" i="18"/>
  <c r="AJ77" i="18"/>
  <c r="AJ76" i="18"/>
  <c r="AJ75" i="18"/>
  <c r="AJ74" i="18"/>
  <c r="AJ73" i="18"/>
  <c r="AJ72" i="18"/>
  <c r="AJ71" i="18"/>
  <c r="AJ70" i="18"/>
  <c r="AJ69" i="18"/>
  <c r="AJ68" i="18"/>
  <c r="AJ67" i="18"/>
  <c r="AJ66" i="18"/>
  <c r="AJ65" i="18"/>
  <c r="AJ64" i="18"/>
  <c r="AJ63" i="18"/>
  <c r="AJ62" i="18"/>
  <c r="AJ61" i="18"/>
  <c r="AJ60" i="18"/>
  <c r="AJ59" i="18"/>
  <c r="AJ58" i="18"/>
  <c r="AJ57" i="18"/>
  <c r="AJ56" i="18"/>
  <c r="AJ55" i="18"/>
  <c r="AJ54" i="18"/>
  <c r="AJ53" i="18"/>
  <c r="AJ52" i="18"/>
  <c r="AJ51" i="18"/>
  <c r="AJ50" i="18"/>
  <c r="AJ49" i="18"/>
  <c r="AJ48" i="18"/>
  <c r="AJ47" i="18"/>
  <c r="AJ46" i="18"/>
  <c r="AJ45" i="18"/>
  <c r="AJ44" i="18"/>
  <c r="AJ43" i="18"/>
  <c r="AJ42" i="18"/>
  <c r="AJ41" i="18"/>
  <c r="AJ40" i="18"/>
  <c r="AJ39" i="18"/>
  <c r="AJ38" i="18"/>
  <c r="AJ37" i="18"/>
  <c r="AJ36" i="18"/>
  <c r="AJ35" i="18"/>
  <c r="AJ34" i="18"/>
  <c r="AJ33" i="18"/>
  <c r="AJ32" i="18"/>
  <c r="AJ31" i="18"/>
  <c r="AJ30" i="18"/>
  <c r="AJ29" i="18"/>
  <c r="AJ28" i="18"/>
  <c r="AJ27" i="18"/>
  <c r="AJ26" i="18"/>
  <c r="AJ25" i="18"/>
  <c r="AJ24" i="18"/>
  <c r="AJ23" i="18"/>
  <c r="AJ22" i="18"/>
  <c r="AJ21" i="18"/>
  <c r="AJ20" i="18"/>
  <c r="AJ19" i="18"/>
  <c r="AJ18" i="18"/>
  <c r="AJ17" i="18"/>
  <c r="AJ16" i="18"/>
  <c r="AJ15" i="18"/>
  <c r="AJ14" i="18"/>
  <c r="AJ13" i="18"/>
  <c r="AJ616" i="18" l="1"/>
  <c r="AH1" i="3" l="1"/>
  <c r="B204" i="9"/>
  <c r="B151" i="9"/>
  <c r="AM618" i="8" l="1"/>
  <c r="B609" i="9" l="1"/>
  <c r="B608" i="9"/>
  <c r="B607" i="9"/>
  <c r="B606" i="9"/>
  <c r="B605" i="9"/>
  <c r="B604" i="9"/>
  <c r="B603" i="9"/>
  <c r="B602" i="9"/>
  <c r="B601" i="9"/>
  <c r="B600" i="9"/>
  <c r="B599" i="9"/>
  <c r="B598" i="9"/>
  <c r="B597" i="9"/>
  <c r="B596" i="9"/>
  <c r="B595" i="9"/>
  <c r="B594" i="9"/>
  <c r="B593" i="9"/>
  <c r="B592" i="9"/>
  <c r="B591" i="9"/>
  <c r="B590" i="9"/>
  <c r="B589" i="9"/>
  <c r="B588" i="9"/>
  <c r="B587" i="9"/>
  <c r="B586" i="9"/>
  <c r="B585" i="9"/>
  <c r="B584" i="9"/>
  <c r="B583" i="9"/>
  <c r="B582" i="9"/>
  <c r="B581" i="9"/>
  <c r="B580" i="9"/>
  <c r="B579" i="9"/>
  <c r="B578" i="9"/>
  <c r="B577" i="9"/>
  <c r="B576" i="9"/>
  <c r="B575"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42" i="9"/>
  <c r="B441" i="9"/>
  <c r="B440" i="9"/>
  <c r="B439"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5" i="9"/>
  <c r="B24" i="9"/>
  <c r="B23" i="9"/>
  <c r="B22" i="9"/>
  <c r="B21" i="9"/>
  <c r="B20" i="9"/>
  <c r="B19" i="9"/>
  <c r="B18" i="9"/>
  <c r="B16" i="9"/>
  <c r="B15" i="9"/>
  <c r="B14" i="9"/>
  <c r="B13" i="9"/>
  <c r="B12" i="9"/>
  <c r="B11" i="9"/>
  <c r="B10" i="9"/>
  <c r="B9" i="9"/>
  <c r="B8" i="9"/>
  <c r="B7" i="9"/>
  <c r="B6" i="9"/>
  <c r="B5" i="9"/>
  <c r="B4" i="9"/>
  <c r="B3" i="9"/>
  <c r="B2" i="9"/>
  <c r="B154" i="9" l="1"/>
  <c r="B157" i="9"/>
  <c r="B156" i="9" l="1"/>
</calcChain>
</file>

<file path=xl/comments1.xml><?xml version="1.0" encoding="utf-8"?>
<comments xmlns="http://schemas.openxmlformats.org/spreadsheetml/2006/main">
  <authors>
    <author>Eusebio Wilson Callisaya Fernandez</author>
  </authors>
  <commentList>
    <comment ref="H14" authorId="0" shapeId="0">
      <text>
        <r>
          <rPr>
            <b/>
            <i/>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4.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Filtrar por "Tipo", si tuviera varias Códigos de Operación
3° Registrar el comprobante C-21 o C-31 correspondiente.
4° Indicar el número de Libreta consignado en el C-21 o C-31
5° Remitir esta información a la DGCF para su conciliación</t>
        </r>
      </text>
    </comment>
  </commentList>
</comments>
</file>

<file path=xl/comments5.xml><?xml version="1.0" encoding="utf-8"?>
<comments xmlns="http://schemas.openxmlformats.org/spreadsheetml/2006/main">
  <authors>
    <author>Pablo Roberto Laura Soto</author>
  </authors>
  <commentList>
    <comment ref="A8" authorId="0" shapeId="0">
      <text>
        <r>
          <rPr>
            <b/>
            <sz val="11"/>
            <color indexed="10"/>
            <rFont val="Calibri"/>
            <family val="2"/>
          </rPr>
          <t>SEGUIR LOS PASOS EN ORDEN:</t>
        </r>
        <r>
          <rPr>
            <b/>
            <sz val="9"/>
            <color indexed="81"/>
            <rFont val="Tahoma"/>
            <family val="2"/>
          </rPr>
          <t xml:space="preserve">
</t>
        </r>
        <r>
          <rPr>
            <sz val="9"/>
            <color indexed="81"/>
            <rFont val="Tahoma"/>
            <family val="2"/>
          </rPr>
          <t>1° Filtrar por su Codigo Institucional
2° Registrar el comprobante C-21, C-31 o ajuste manual (si corresponde).
3° Comunicar a la DGCF para  descargo respectivo</t>
        </r>
      </text>
    </comment>
  </commentList>
</comments>
</file>

<file path=xl/comments6.xml><?xml version="1.0" encoding="utf-8"?>
<comments xmlns="http://schemas.openxmlformats.org/spreadsheetml/2006/main">
  <authors>
    <author>Pablo Roberto Laura Soto</author>
  </authors>
  <commentList>
    <comment ref="A8" authorId="0" shapeId="0">
      <text>
        <r>
          <rPr>
            <b/>
            <sz val="9"/>
            <color indexed="10"/>
            <rFont val="Tahoma"/>
            <family val="2"/>
          </rPr>
          <t>SEGUIR LOS PASOS EN ORDEN:</t>
        </r>
        <r>
          <rPr>
            <sz val="9"/>
            <color indexed="81"/>
            <rFont val="Tahoma"/>
            <family val="2"/>
          </rPr>
          <t xml:space="preserve">
1° Filtrar por su Codigo Institucional
2° Registrar el comprobante C-21, C-31 o ajuste manual (si corresponde).
3° Comunicar a la DGCF para  descargo respectivo</t>
        </r>
      </text>
    </comment>
  </commentList>
</comments>
</file>

<file path=xl/comments7.xml><?xml version="1.0" encoding="utf-8"?>
<comments xmlns="http://schemas.openxmlformats.org/spreadsheetml/2006/main">
  <authors>
    <author>Eusebio Wilson Callisaya Fernandez</author>
  </authors>
  <commentList>
    <comment ref="A8" authorId="0" shapeId="0">
      <text>
        <r>
          <rPr>
            <b/>
            <sz val="8"/>
            <color indexed="10"/>
            <rFont val="Tahoma"/>
            <family val="2"/>
          </rPr>
          <t>SEGUIR LOS PASOS EN ORDEN</t>
        </r>
        <r>
          <rPr>
            <b/>
            <sz val="8"/>
            <color indexed="81"/>
            <rFont val="Tahoma"/>
            <family val="2"/>
          </rPr>
          <t xml:space="preserve">
</t>
        </r>
        <r>
          <rPr>
            <sz val="8"/>
            <color indexed="81"/>
            <rFont val="Tahoma"/>
            <family val="2"/>
          </rPr>
          <t>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<sst xmlns="http://schemas.openxmlformats.org/spreadsheetml/2006/main" count="50867" uniqueCount="16963">
  <si>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</si>
  <si>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</si>
  <si>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</si>
  <si>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</si>
  <si>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</si>
  <si>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</si>
  <si>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</si>
  <si>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</si>
  <si>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</si>
  <si>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</si>
  <si>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</si>
  <si>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</si>
  <si>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</si>
  <si>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</si>
  <si>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</si>
  <si>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</si>
  <si>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</si>
  <si>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</si>
  <si>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</si>
  <si>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</si>
  <si>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</si>
  <si>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</si>
  <si>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</si>
  <si>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</si>
  <si>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</si>
  <si>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</si>
  <si>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</si>
  <si>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</si>
  <si>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</si>
  <si>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</si>
  <si>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</si>
  <si>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</si>
  <si>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</si>
  <si>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</si>
  <si>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</si>
  <si>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</si>
  <si>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</si>
  <si>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</si>
  <si>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</si>
  <si>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</si>
  <si>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</si>
  <si>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</si>
  <si>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GLOSA</t>
  </si>
  <si>
    <t>Vicepresidencia del Estado Plurinacional</t>
  </si>
  <si>
    <t>Ministerio de Relaciones Exteriores</t>
  </si>
  <si>
    <t>Ministerio de Gobierno</t>
  </si>
  <si>
    <t>Ministerio de Educación</t>
  </si>
  <si>
    <t>Ministerio de Defensa</t>
  </si>
  <si>
    <t>Ministerio de la Presidencia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</si>
  <si>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</si>
  <si>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</si>
  <si>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</si>
  <si>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</si>
  <si>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</si>
  <si>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</si>
  <si>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</si>
  <si>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</si>
  <si>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</si>
  <si>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</si>
  <si>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</si>
  <si>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Defensa Legal del Estado</t>
  </si>
  <si>
    <t>Ministerio de Obras Públicas, Servicios y Vivienda</t>
  </si>
  <si>
    <t>Ministerio de Medio Ambiente y Agua</t>
  </si>
  <si>
    <t>Ministerio de Comunicación</t>
  </si>
  <si>
    <t>Consejo Supremo de Defensa Plurinacional</t>
  </si>
  <si>
    <t>Tesoro General de la Nación</t>
  </si>
  <si>
    <t>Orquesta Sinfónica Nacional</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</si>
  <si>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</si>
  <si>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</si>
  <si>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</si>
  <si>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</si>
  <si>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</si>
  <si>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</si>
  <si>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</si>
  <si>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</si>
  <si>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</si>
  <si>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</si>
  <si>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</si>
  <si>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</si>
  <si>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</si>
  <si>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</si>
  <si>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</si>
  <si>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</si>
  <si>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</si>
  <si>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</si>
  <si>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</si>
  <si>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</si>
  <si>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</si>
  <si>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</si>
  <si>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</si>
  <si>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</si>
  <si>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</si>
  <si>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</si>
  <si>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</si>
  <si>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</si>
  <si>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</si>
  <si>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</si>
  <si>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</si>
  <si>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</si>
  <si>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</si>
  <si>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</si>
  <si>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</si>
  <si>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</si>
  <si>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</si>
  <si>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</si>
  <si>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</si>
  <si>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</si>
  <si>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Autoridad Jurisdiccional Administrativa Minera</t>
  </si>
  <si>
    <t>Servicio al Mejoramiento de la Navegación Amazónica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</si>
  <si>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</si>
  <si>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</si>
  <si>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</si>
  <si>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</si>
  <si>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</si>
  <si>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</si>
  <si>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</si>
  <si>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</si>
  <si>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</si>
  <si>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</si>
  <si>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</si>
  <si>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</si>
  <si>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</si>
  <si>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</si>
  <si>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</si>
  <si>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Geológico Minero</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</si>
  <si>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</si>
  <si>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</si>
  <si>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</si>
  <si>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</si>
  <si>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</si>
  <si>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</si>
  <si>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</si>
  <si>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</si>
  <si>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</si>
  <si>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</si>
  <si>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</si>
  <si>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</si>
  <si>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</si>
  <si>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</si>
  <si>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</si>
  <si>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</si>
  <si>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</si>
  <si>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</si>
  <si>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</si>
  <si>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</si>
  <si>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</si>
  <si>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</si>
  <si>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</si>
  <si>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</si>
  <si>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Mutual de Seguros del Policía</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</si>
  <si>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</si>
  <si>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</si>
  <si>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</si>
  <si>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</si>
  <si>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</si>
  <si>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</si>
  <si>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</si>
  <si>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</si>
  <si>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</si>
  <si>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</si>
  <si>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</si>
  <si>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</si>
  <si>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</si>
  <si>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</si>
  <si>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</si>
  <si>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</si>
  <si>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</si>
  <si>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</si>
  <si>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</si>
  <si>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</si>
  <si>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</si>
  <si>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</si>
  <si>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</si>
  <si>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</si>
  <si>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</si>
  <si>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</si>
  <si>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</si>
  <si>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</si>
  <si>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</si>
  <si>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</si>
  <si>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</si>
  <si>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</si>
  <si>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</si>
  <si>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</si>
  <si>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</si>
  <si>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</si>
  <si>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</si>
  <si>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</si>
  <si>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</si>
  <si>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</si>
  <si>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</si>
  <si>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</si>
  <si>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</si>
  <si>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</si>
  <si>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</si>
  <si>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</si>
  <si>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</si>
  <si>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</si>
  <si>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</si>
  <si>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</si>
  <si>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</si>
  <si>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</si>
  <si>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</si>
  <si>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</si>
  <si>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Metalúrgica VINTO - Nacionalizada</t>
  </si>
  <si>
    <t>Empresa Nacional de Ferrocarriles - Residual</t>
  </si>
  <si>
    <t>Transportes Aéreos Bolivianos</t>
  </si>
  <si>
    <t>Bolivia TV</t>
  </si>
  <si>
    <t>Corporación de las Fuerzas Armadas p/ el Des. Nacional</t>
  </si>
  <si>
    <t>Empresa Naviera Boliviana</t>
  </si>
  <si>
    <t>Empresa de Apoyo a la Producción de Alimentos</t>
  </si>
  <si>
    <t>Empresa Siderúrgica del Mutún</t>
  </si>
  <si>
    <t>Lácteos de Bolivia</t>
  </si>
  <si>
    <t>Papeles de Bolivia</t>
  </si>
  <si>
    <t>Cartones de Bolivia</t>
  </si>
  <si>
    <t>Boliviana de Aviación</t>
  </si>
  <si>
    <t>Empresa Púb. Nal. Estratégica Cementos de Bolivia</t>
  </si>
  <si>
    <t>Depósitos Aduaneros Bolivianos</t>
  </si>
  <si>
    <t>Empresa Púb. Nal. Estratégica Azúcar de Bolivia - Bermejo</t>
  </si>
  <si>
    <t>Empresa Boliviana de Almendras y Derivados</t>
  </si>
  <si>
    <t>Empresa Boliviana de Industrializacion de Hidrocarburos</t>
  </si>
  <si>
    <t>Agencia Boliviana Espacial</t>
  </si>
  <si>
    <t>Empresa Azucarera San Buenaventura</t>
  </si>
  <si>
    <t>Empresa Pública Nacional Textil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</si>
  <si>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</si>
  <si>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</si>
  <si>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</si>
  <si>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</si>
  <si>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</si>
  <si>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</si>
  <si>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</si>
  <si>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</si>
  <si>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</si>
  <si>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</si>
  <si>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</si>
  <si>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</si>
  <si>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</si>
  <si>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</si>
  <si>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Defensoría del Pueblo</t>
  </si>
  <si>
    <t>Procuraduría General del Estado</t>
  </si>
  <si>
    <t>Empresa Tarijeña del Gas</t>
  </si>
  <si>
    <t>Complejo Agroindustrial Buena Vista</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</si>
  <si>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</si>
  <si>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</si>
  <si>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</si>
  <si>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</si>
  <si>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</si>
  <si>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</si>
  <si>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</si>
  <si>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</si>
  <si>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</si>
  <si>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</si>
  <si>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</si>
  <si>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</si>
  <si>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</si>
  <si>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</si>
  <si>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</si>
  <si>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</si>
  <si>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</si>
  <si>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</si>
  <si>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Vivienda</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</si>
  <si>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</si>
  <si>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</si>
  <si>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</si>
  <si>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</si>
  <si>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</si>
  <si>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</si>
  <si>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</si>
  <si>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</si>
  <si>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</si>
  <si>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</si>
  <si>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</si>
  <si>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</si>
  <si>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</si>
  <si>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</si>
  <si>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</si>
  <si>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</si>
  <si>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</si>
  <si>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</si>
  <si>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</si>
  <si>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</si>
  <si>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</si>
  <si>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</si>
  <si>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</si>
  <si>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</si>
  <si>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</si>
  <si>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</si>
  <si>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</si>
  <si>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</si>
  <si>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</si>
  <si>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</si>
  <si>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</si>
  <si>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</si>
  <si>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</si>
  <si>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</si>
  <si>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</si>
  <si>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</si>
  <si>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</si>
  <si>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</si>
  <si>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</si>
  <si>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</si>
  <si>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</si>
  <si>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</si>
  <si>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</si>
  <si>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</si>
  <si>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</si>
  <si>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</si>
  <si>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</si>
  <si>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</si>
  <si>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</si>
  <si>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</si>
  <si>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</si>
  <si>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</si>
  <si>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</si>
  <si>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</si>
  <si>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</si>
  <si>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</si>
  <si>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</si>
  <si>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</si>
  <si>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</si>
  <si>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</si>
  <si>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</si>
  <si>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</si>
  <si>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</si>
  <si>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</si>
  <si>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</si>
  <si>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</si>
  <si>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</si>
  <si>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</si>
  <si>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</si>
  <si>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</si>
  <si>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</si>
  <si>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</si>
  <si>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</si>
  <si>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</si>
  <si>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</si>
  <si>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</si>
  <si>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</si>
  <si>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</si>
  <si>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</si>
  <si>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</si>
  <si>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</si>
  <si>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</si>
  <si>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</si>
  <si>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</si>
  <si>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</si>
  <si>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</si>
  <si>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</si>
  <si>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</si>
  <si>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</si>
  <si>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</si>
  <si>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</si>
  <si>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</si>
  <si>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</si>
  <si>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</si>
  <si>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</si>
  <si>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</si>
  <si>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</si>
  <si>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</si>
  <si>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</si>
  <si>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</si>
  <si>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</si>
  <si>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</si>
  <si>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</si>
  <si>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</si>
  <si>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</si>
  <si>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</si>
  <si>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</si>
  <si>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</si>
  <si>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</si>
  <si>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</si>
  <si>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</si>
  <si>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</si>
  <si>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</si>
  <si>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</si>
  <si>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</si>
  <si>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</si>
  <si>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</si>
  <si>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</si>
  <si>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</si>
  <si>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</si>
  <si>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</si>
  <si>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</si>
  <si>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</si>
  <si>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</si>
  <si>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</si>
  <si>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</si>
  <si>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</si>
  <si>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</si>
  <si>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</si>
  <si>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</si>
  <si>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</si>
  <si>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</si>
  <si>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</si>
  <si>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</si>
  <si>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</si>
  <si>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</si>
  <si>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</si>
  <si>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</si>
  <si>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</si>
  <si>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</si>
  <si>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</si>
  <si>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</si>
  <si>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</si>
  <si>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</si>
  <si>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</si>
  <si>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</si>
  <si>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</si>
  <si>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</si>
  <si>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</si>
  <si>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</si>
  <si>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</si>
  <si>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</si>
  <si>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</si>
  <si>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</si>
  <si>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</si>
  <si>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</si>
  <si>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</si>
  <si>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</si>
  <si>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</si>
  <si>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</si>
  <si>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</si>
  <si>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</si>
  <si>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</si>
  <si>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</si>
  <si>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</si>
  <si>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</si>
  <si>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</si>
  <si>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</si>
  <si>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</si>
  <si>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</si>
  <si>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</si>
  <si>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</si>
  <si>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</si>
  <si>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</si>
  <si>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</si>
  <si>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</si>
  <si>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</si>
  <si>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</si>
  <si>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</si>
  <si>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</si>
  <si>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</si>
  <si>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</si>
  <si>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</si>
  <si>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</si>
  <si>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</si>
  <si>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</si>
  <si>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</si>
  <si>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</si>
  <si>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</si>
  <si>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</si>
  <si>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</si>
  <si>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</si>
  <si>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</si>
  <si>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</si>
  <si>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</si>
  <si>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</si>
  <si>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</si>
  <si>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</si>
  <si>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</si>
  <si>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</si>
  <si>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</si>
  <si>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</si>
  <si>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</si>
  <si>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</si>
  <si>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</si>
  <si>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</si>
  <si>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</si>
  <si>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</si>
  <si>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</si>
  <si>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</si>
  <si>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</si>
  <si>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</si>
  <si>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</si>
  <si>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</si>
  <si>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</si>
  <si>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</si>
  <si>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</si>
  <si>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</si>
  <si>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</si>
  <si>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</si>
  <si>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</si>
  <si>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</si>
  <si>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</si>
  <si>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</si>
  <si>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</si>
  <si>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</si>
  <si>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</si>
  <si>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</si>
  <si>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</si>
  <si>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</si>
  <si>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</si>
  <si>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</si>
  <si>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</si>
  <si>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</si>
  <si>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</si>
  <si>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</si>
  <si>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</si>
  <si>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</si>
  <si>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</si>
  <si>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</si>
  <si>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</si>
  <si>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</si>
  <si>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</si>
  <si>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</si>
  <si>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</si>
  <si>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</si>
  <si>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</si>
  <si>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</si>
  <si>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</si>
  <si>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</si>
  <si>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</si>
  <si>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</si>
  <si>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</si>
  <si>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</si>
  <si>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</si>
  <si>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</si>
  <si>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</si>
  <si>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</si>
  <si>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</si>
  <si>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</si>
  <si>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</si>
  <si>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</si>
  <si>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</si>
  <si>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</si>
  <si>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</si>
  <si>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</si>
  <si>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</si>
  <si>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</si>
  <si>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</si>
  <si>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</si>
  <si>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</si>
  <si>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</si>
  <si>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</si>
  <si>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</si>
  <si>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</si>
  <si>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</si>
  <si>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</si>
  <si>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</si>
  <si>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</si>
  <si>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</si>
  <si>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</si>
  <si>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</si>
  <si>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</si>
  <si>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</si>
  <si>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</si>
  <si>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</si>
  <si>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</si>
  <si>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</si>
  <si>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</si>
  <si>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</si>
  <si>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</si>
  <si>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</si>
  <si>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</si>
  <si>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</si>
  <si>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</si>
  <si>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</si>
  <si>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</si>
  <si>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</si>
  <si>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</si>
  <si>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</si>
  <si>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</si>
  <si>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</si>
  <si>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</si>
  <si>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</si>
  <si>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</si>
  <si>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</si>
  <si>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</si>
  <si>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</si>
  <si>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</si>
  <si>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</si>
  <si>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</si>
  <si>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</si>
  <si>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</si>
  <si>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</si>
  <si>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</si>
  <si>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</si>
  <si>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</si>
  <si>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</si>
  <si>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</si>
  <si>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</si>
  <si>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</si>
  <si>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</si>
  <si>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</si>
  <si>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</si>
  <si>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</si>
  <si>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</si>
  <si>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</si>
  <si>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</si>
  <si>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</si>
  <si>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</si>
  <si>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</si>
  <si>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</si>
  <si>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</si>
  <si>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</si>
  <si>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</si>
  <si>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</si>
  <si>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</si>
  <si>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</si>
  <si>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</si>
  <si>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</si>
  <si>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</si>
  <si>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</si>
  <si>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</si>
  <si>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</si>
  <si>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</si>
  <si>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</si>
  <si>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</si>
  <si>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</si>
  <si>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EMPRESA MUNICIPAL DE ASEO DE EL ALTO</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</si>
  <si>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</si>
  <si>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</si>
  <si>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</si>
  <si>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</si>
  <si>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</si>
  <si>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</si>
  <si>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Federación de Asociaciones Municipales de Bolivia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</si>
  <si>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</si>
  <si>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</si>
  <si>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</si>
  <si>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</si>
  <si>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</si>
  <si>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</si>
  <si>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</si>
  <si>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</si>
  <si>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</si>
  <si>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</si>
  <si>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ACREEDORES</t>
  </si>
  <si>
    <t>CONTA</t>
  </si>
  <si>
    <t>AREA DE CONTABILIDAD</t>
  </si>
  <si>
    <t>N/I</t>
  </si>
  <si>
    <t>CDT</t>
  </si>
  <si>
    <t>Nro. 
TRL</t>
  </si>
  <si>
    <t>Nro. 
LIBRETA</t>
  </si>
  <si>
    <t>Sin  nombre</t>
  </si>
  <si>
    <t>NO IDENTIFICADO</t>
  </si>
  <si>
    <t>TOTAL</t>
  </si>
  <si>
    <t>TOTALES</t>
  </si>
  <si>
    <t>DETALLE DE OPERACIONES SIN REGULARIZACIÓN POR ENTIDADES</t>
  </si>
  <si>
    <t>(EXPRESADO EN BOLIVIANOS)</t>
  </si>
  <si>
    <t>CUT Bs</t>
  </si>
  <si>
    <t>CUT $US</t>
  </si>
  <si>
    <t>COD.</t>
  </si>
  <si>
    <t>RESP.</t>
  </si>
  <si>
    <t>TOTAL PENDIENTES</t>
  </si>
  <si>
    <t>CONSIDERACIONES GENERALES DEL FORMULARIO</t>
  </si>
  <si>
    <t>El formulario de Operaciones Pendientes en la CUT tiene por objetivo, comunicar que en el período evaluado su Entidad no ha regularizado operaciones mediante el registro de C-21's, C-31's o C-32’s en el SIGMA, por lo que se solicita revisar los anexos adjuntos y evaluar las operaciones a ser regularizadas por la entidad. Concluido el registro debe comunicar a la Dirección General de Contabilidad Fiscal – DGCF para su respectiva conciliación concluyendo el ciclo integrado del SIGMA. Cabe aclarar que el FORMULARIO es un medio de comunicación y alerta, mas no se constituye en un documento de respaldo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del mismo a la Dirección General de Contabilidad Fiscal (Disposición Final Segunda de la Ley Nº614).</t>
  </si>
  <si>
    <r>
      <t xml:space="preserve">Asimismo se aclara que los anexos de operaciones pendientes han sido identificados según la información descrita en las glosas de extractos bancarios de la CUT en el SIGMA,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9"/>
        <color theme="1"/>
        <rFont val="Calibri"/>
        <family val="2"/>
      </rPr>
      <t>no identificados</t>
    </r>
    <r>
      <rPr>
        <sz val="9"/>
        <color theme="1"/>
        <rFont val="Calibri"/>
        <family val="2"/>
      </rPr>
      <t xml:space="preserve"> se comunicarán periódicamente en el </t>
    </r>
    <r>
      <rPr>
        <b/>
        <u/>
        <sz val="9"/>
        <color theme="1"/>
        <rFont val="Calibri"/>
        <family val="2"/>
      </rPr>
      <t>PORTAL</t>
    </r>
    <r>
      <rPr>
        <sz val="9"/>
        <color theme="1"/>
        <rFont val="Calibri"/>
        <family val="2"/>
      </rPr>
      <t xml:space="preserve"> de comunicados del </t>
    </r>
    <r>
      <rPr>
        <b/>
        <u/>
        <sz val="9"/>
        <color theme="1"/>
        <rFont val="Calibri"/>
        <family val="2"/>
      </rPr>
      <t>SIGMA</t>
    </r>
    <r>
      <rPr>
        <sz val="9"/>
        <color theme="1"/>
        <rFont val="Calibri"/>
        <family val="2"/>
      </rPr>
      <t>.</t>
    </r>
  </si>
  <si>
    <t>Las operaciones en las CUT’s en moneda Bolivianos y Dólares, ambas deben ser registradas en moneda Nacional “Bolivianos”, tomando en para el caso de operaciones originadas en moneda extranjera “Dólares” se debe incorporar la Fecha de extracto, Tipo de Cambio de "Compra".</t>
  </si>
  <si>
    <t>A continuación se describe los códigos de operación que afectan a la Cuenta Única del Tesoro:</t>
  </si>
  <si>
    <t>BOD Boletas de Depósito</t>
  </si>
  <si>
    <t>• Corresponden a depósitos realizados a la Cuenta Única del Tesoro (CUT) que indican en la glosa la entidad beneficiaria o el número de Libreta específica.</t>
  </si>
  <si>
    <t>• Las Boletas de Depósito se regularizan en el SIGMA mediante comprobantes presupuestarios C-21's por el reconocimiento del ingreso y C-32's cuando la Boleta de Depósito sea utilizada para la reversión de comprobantes de pago C-31's.</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</si>
  <si>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</si>
  <si>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</si>
  <si>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</si>
  <si>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</si>
  <si>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</si>
  <si>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</si>
  <si>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</si>
  <si>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Son débitos que realiza el BCB por el cobro comisiones bancarias por las operaciones que se realizan en la CUT.</t>
  </si>
  <si>
    <t>• Regularizar las comisiones bancarias mediante C-31 de "Regularización" afectando el presupuesto del gasto (Fuentes: 11, 20, 80 y 70) según corresponda.</t>
  </si>
  <si>
    <t>DEV  Débitos Varios</t>
  </si>
  <si>
    <t>• Débitos efectuados que fueron solicitadas por la entidad, generadas por las transferencias o por cargos bancarios que realiza el BCB.</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</si>
  <si>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</si>
  <si>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r>
      <t>CVD  Comisiones por Compra Venta de Divisas</t>
    </r>
    <r>
      <rPr>
        <b/>
        <sz val="8"/>
        <color theme="1"/>
        <rFont val="Calibri"/>
        <family val="2"/>
      </rPr>
      <t xml:space="preserve">   </t>
    </r>
  </si>
  <si>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</si>
  <si>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</si>
  <si>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</si>
  <si>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</si>
  <si>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</si>
  <si>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</si>
  <si>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</si>
  <si>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</si>
  <si>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r>
      <t>PTV  Pago de Títulos - Valores</t>
    </r>
    <r>
      <rPr>
        <b/>
        <sz val="8"/>
        <color theme="1"/>
        <rFont val="Calibri"/>
        <family val="2"/>
      </rPr>
      <t xml:space="preserve"> </t>
    </r>
  </si>
  <si>
    <t>• Son débitos provenientes de pagos o cancelación de títulos valores que realiza el BCB a través de operaciones de débito a cuentas del TGN.</t>
  </si>
  <si>
    <t>RVL  Revalorización en Moneda Nacional</t>
  </si>
  <si>
    <t>• Débitos o créditos que aplica el BCB por la revalorización de la moneda nacional por efectos de la variación del valor en moneda de origen (moneda extranjera).</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</si>
  <si>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</si>
  <si>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</si>
  <si>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</si>
  <si>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</si>
  <si>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 A estas operaciones se las debe asignar el Presupuesto de Recursos, siempre y cuando no corresponda a un depósito erróneo o disminución de algún exigible.</t>
  </si>
  <si>
    <t>TRL  Transferencias entre Libretas</t>
  </si>
  <si>
    <t>• Corresponde a créditos y/o débitos generados a requerimiento de la entidad, previa evaluación de sus analistas.</t>
  </si>
  <si>
    <t>• Estas operaciones se regulariza de dos formas:</t>
  </si>
  <si>
    <r>
      <t>-</t>
    </r>
    <r>
      <rPr>
        <sz val="7"/>
        <color theme="1"/>
        <rFont val="Times New Roman"/>
        <family val="1"/>
      </rPr>
      <t xml:space="preserve">           </t>
    </r>
    <r>
      <rPr>
        <sz val="8"/>
        <color theme="1"/>
        <rFont val="Calibri"/>
        <family val="2"/>
      </rPr>
      <t>Con Presupuesto, ingreso o gasto cuando corresponda, elaborar el registro C21 o C31.</t>
    </r>
  </si>
  <si>
    <r>
      <t>-</t>
    </r>
    <r>
      <rPr>
        <sz val="7"/>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</si>
  <si>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</si>
  <si>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</si>
  <si>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</si>
  <si>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</si>
  <si>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</si>
  <si>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</si>
  <si>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</si>
  <si>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</si>
  <si>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</si>
  <si>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</si>
  <si>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</si>
  <si>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</si>
  <si>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</si>
  <si>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</si>
  <si>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</si>
  <si>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</si>
  <si>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</si>
  <si>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</si>
  <si>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</si>
  <si>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</si>
  <si>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</si>
  <si>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</si>
  <si>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</si>
  <si>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</si>
  <si>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</si>
  <si>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Dirección General De Programación Y Operaciones Del Tesoro</t>
  </si>
  <si>
    <t>Dirección General De Crédito Público</t>
  </si>
  <si>
    <t>Dirección General De Administración Y Finanzas Territoriales</t>
  </si>
  <si>
    <t>Dirección General De Pensiones Y Jubilaciones</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</si>
  <si>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</si>
  <si>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</si>
  <si>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</si>
  <si>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</si>
  <si>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</si>
  <si>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</si>
  <si>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</si>
  <si>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</si>
  <si>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</si>
  <si>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</si>
  <si>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</si>
  <si>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</si>
  <si>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</si>
  <si>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</si>
  <si>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</si>
  <si>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</si>
  <si>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</si>
  <si>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</si>
  <si>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</si>
  <si>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</si>
  <si>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Nacional Siglo Xx</t>
  </si>
  <si>
    <t>Universidad Autónoma Del Beni José  Ballivián</t>
  </si>
  <si>
    <t>Universidad Amazónica De Pando</t>
  </si>
  <si>
    <t>Consejo Nacional Del Cine</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</si>
  <si>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</si>
  <si>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</si>
  <si>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</si>
  <si>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</si>
  <si>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</si>
  <si>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</si>
  <si>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</si>
  <si>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</si>
  <si>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</si>
  <si>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</si>
  <si>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</si>
  <si>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</si>
  <si>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</si>
  <si>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</si>
  <si>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</si>
  <si>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</si>
  <si>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</si>
  <si>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</si>
  <si>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</si>
  <si>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</si>
  <si>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</si>
  <si>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</si>
  <si>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</si>
  <si>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</si>
  <si>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</si>
  <si>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Serv. Nal. Para La Sostenibilidad En Saneamiento Básico</t>
  </si>
  <si>
    <t>Servicio Estatal De Autonomías</t>
  </si>
  <si>
    <t>Zona Franca Comercial E Industrial De Cobija</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</si>
  <si>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</si>
  <si>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</si>
  <si>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</si>
  <si>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</si>
  <si>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</si>
  <si>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</si>
  <si>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</si>
  <si>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</si>
  <si>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</si>
  <si>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</si>
  <si>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</si>
  <si>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</si>
  <si>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</si>
  <si>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</si>
  <si>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</si>
  <si>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</si>
  <si>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</si>
  <si>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</si>
  <si>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</si>
  <si>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</si>
  <si>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</si>
  <si>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Fondo Nacional De Inversión Productiva Y Social</t>
  </si>
  <si>
    <t>Servicio Nacional De Riego</t>
  </si>
  <si>
    <t>Mutual De Seguros Del Policía</t>
  </si>
  <si>
    <t>Servicio De Impuestos Nacionales</t>
  </si>
  <si>
    <t>Administradora Boliviana De Carreteras</t>
  </si>
  <si>
    <t>Fundación Cultural Del Banco Central De Bolivia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</si>
  <si>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</si>
  <si>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</si>
  <si>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</si>
  <si>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</si>
  <si>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</si>
  <si>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</si>
  <si>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</si>
  <si>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</si>
  <si>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</si>
  <si>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</si>
  <si>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</si>
  <si>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</si>
  <si>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</si>
  <si>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</si>
  <si>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</si>
  <si>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</si>
  <si>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</si>
  <si>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</si>
  <si>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</si>
  <si>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</si>
  <si>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</si>
  <si>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</si>
  <si>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</si>
  <si>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</si>
  <si>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</si>
  <si>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</si>
  <si>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</si>
  <si>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</si>
  <si>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</si>
  <si>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</si>
  <si>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</si>
  <si>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</si>
  <si>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</si>
  <si>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</si>
  <si>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</si>
  <si>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</si>
  <si>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</si>
  <si>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</si>
  <si>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</si>
  <si>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</si>
  <si>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</si>
  <si>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</si>
  <si>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</si>
  <si>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</si>
  <si>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</si>
  <si>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Empresa Nacional De Electricidad</t>
  </si>
  <si>
    <t>Corporación Minera De Bolivia</t>
  </si>
  <si>
    <t>Empresa Metalúrgica Vinto - Nacionalizada</t>
  </si>
  <si>
    <t>Empresa Nacional De Ferrocarriles - Residual</t>
  </si>
  <si>
    <t>Empresa De Correos De Bolivia</t>
  </si>
  <si>
    <t>Bolivia Tv</t>
  </si>
  <si>
    <t>Corporación De Las Fuerzas Armadas P/ El Des. Nacional</t>
  </si>
  <si>
    <t>Empresa De Apoyo A La Producción De Alimentos</t>
  </si>
  <si>
    <t>Empresa Siderúrgica Del Mutún</t>
  </si>
  <si>
    <t>Lácteos De Bolivia</t>
  </si>
  <si>
    <t>Papeles De Bolivia</t>
  </si>
  <si>
    <t>Cartones De Bolivia</t>
  </si>
  <si>
    <t>Boliviana De Aviación</t>
  </si>
  <si>
    <t>Empresa Púb. Nal. Estratégica Cementos De Bolivia</t>
  </si>
  <si>
    <t>Empresa Púb. Nal. Estratégica Azúcar De Bolivia - Bermejo</t>
  </si>
  <si>
    <t>Empresa Boliviana De Almendras Y Derivados</t>
  </si>
  <si>
    <t>Empresa Boliviana De Industrializacion De Hidrocarburos</t>
  </si>
  <si>
    <t>Empresa Estratégica Boliviana De Construcción Y Conservación De Infraestructura Civil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</si>
  <si>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</si>
  <si>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</si>
  <si>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</si>
  <si>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</si>
  <si>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</si>
  <si>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</si>
  <si>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Púb. Deptal. Hotel Terminal-Terminal De Buses Oruro</t>
  </si>
  <si>
    <t>Contraloria General Del Estado</t>
  </si>
  <si>
    <t>Defensoría Del Pueblo</t>
  </si>
  <si>
    <t>Procuraduría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</si>
  <si>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</si>
  <si>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</si>
  <si>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</si>
  <si>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</si>
  <si>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</si>
  <si>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</si>
  <si>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</si>
  <si>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</si>
  <si>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</si>
  <si>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</si>
  <si>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</si>
  <si>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</si>
  <si>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</si>
  <si>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</si>
  <si>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</si>
  <si>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</si>
  <si>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</si>
  <si>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</si>
  <si>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</si>
  <si>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</si>
  <si>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</si>
  <si>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</si>
  <si>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</si>
  <si>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</si>
  <si>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</si>
  <si>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</si>
  <si>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</si>
  <si>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</si>
  <si>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</si>
  <si>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</si>
  <si>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</si>
  <si>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</si>
  <si>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</si>
  <si>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</si>
  <si>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</si>
  <si>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</si>
  <si>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</si>
  <si>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</si>
  <si>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</si>
  <si>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</si>
  <si>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</si>
  <si>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</si>
  <si>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</si>
  <si>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</si>
  <si>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</si>
  <si>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</si>
  <si>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</si>
  <si>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</si>
  <si>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</si>
  <si>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</si>
  <si>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</si>
  <si>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</si>
  <si>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</si>
  <si>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</si>
  <si>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</si>
  <si>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</si>
  <si>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</si>
  <si>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</si>
  <si>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</si>
  <si>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</si>
  <si>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</si>
  <si>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</si>
  <si>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</si>
  <si>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</si>
  <si>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</si>
  <si>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</si>
  <si>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</si>
  <si>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</si>
  <si>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</si>
  <si>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</si>
  <si>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</si>
  <si>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</si>
  <si>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</si>
  <si>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</si>
  <si>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</si>
  <si>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</si>
  <si>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</si>
  <si>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</si>
  <si>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</si>
  <si>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</si>
  <si>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</si>
  <si>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</si>
  <si>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</si>
  <si>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</si>
  <si>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</si>
  <si>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</si>
  <si>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</si>
  <si>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</si>
  <si>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</si>
  <si>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</si>
  <si>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</si>
  <si>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</si>
  <si>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</si>
  <si>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</si>
  <si>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</si>
  <si>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</si>
  <si>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</si>
  <si>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</si>
  <si>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</si>
  <si>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</si>
  <si>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</si>
  <si>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</si>
  <si>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</si>
  <si>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</si>
  <si>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</si>
  <si>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</si>
  <si>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</si>
  <si>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</si>
  <si>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</si>
  <si>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</si>
  <si>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</si>
  <si>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</si>
  <si>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</si>
  <si>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</si>
  <si>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</si>
  <si>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</si>
  <si>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</si>
  <si>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</si>
  <si>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</si>
  <si>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</si>
  <si>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</si>
  <si>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</si>
  <si>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</si>
  <si>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</si>
  <si>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</si>
  <si>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</si>
  <si>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</si>
  <si>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</si>
  <si>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</si>
  <si>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</si>
  <si>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</si>
  <si>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</si>
  <si>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</si>
  <si>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</si>
  <si>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</si>
  <si>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</si>
  <si>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</si>
  <si>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</si>
  <si>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</si>
  <si>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</si>
  <si>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</si>
  <si>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</si>
  <si>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</si>
  <si>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</si>
  <si>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</si>
  <si>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</si>
  <si>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</si>
  <si>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</si>
  <si>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</si>
  <si>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</si>
  <si>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</si>
  <si>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</si>
  <si>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</si>
  <si>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</si>
  <si>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</si>
  <si>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</si>
  <si>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</si>
  <si>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</si>
  <si>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</si>
  <si>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</si>
  <si>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</si>
  <si>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</si>
  <si>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</si>
  <si>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</si>
  <si>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</si>
  <si>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</si>
  <si>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</si>
  <si>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</si>
  <si>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</si>
  <si>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</si>
  <si>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</si>
  <si>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</si>
  <si>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</si>
  <si>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</si>
  <si>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</si>
  <si>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</si>
  <si>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</si>
  <si>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</si>
  <si>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</si>
  <si>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</si>
  <si>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</si>
  <si>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</si>
  <si>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</si>
  <si>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</si>
  <si>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</si>
  <si>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</si>
  <si>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</si>
  <si>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</si>
  <si>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</si>
  <si>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</si>
  <si>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</si>
  <si>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</si>
  <si>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</si>
  <si>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</si>
  <si>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</si>
  <si>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</si>
  <si>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</si>
  <si>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</si>
  <si>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</si>
  <si>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</si>
  <si>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</si>
  <si>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</si>
  <si>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</si>
  <si>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</si>
  <si>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</si>
  <si>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</si>
  <si>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</si>
  <si>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</si>
  <si>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</si>
  <si>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</si>
  <si>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</si>
  <si>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</si>
  <si>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</si>
  <si>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</si>
  <si>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</si>
  <si>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</si>
  <si>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</si>
  <si>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</si>
  <si>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</si>
  <si>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</si>
  <si>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</si>
  <si>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</si>
  <si>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</si>
  <si>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</si>
  <si>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</si>
  <si>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</si>
  <si>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</si>
  <si>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</si>
  <si>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</si>
  <si>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</si>
  <si>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</si>
  <si>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</si>
  <si>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</si>
  <si>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</si>
  <si>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</si>
  <si>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</si>
  <si>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</si>
  <si>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</si>
  <si>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</si>
  <si>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</si>
  <si>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</si>
  <si>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</si>
  <si>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</si>
  <si>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</si>
  <si>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</si>
  <si>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</si>
  <si>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</si>
  <si>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</si>
  <si>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</si>
  <si>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</si>
  <si>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</si>
  <si>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</si>
  <si>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</si>
  <si>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</si>
  <si>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</si>
  <si>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</si>
  <si>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</si>
  <si>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</si>
  <si>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</si>
  <si>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</si>
  <si>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</si>
  <si>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</si>
  <si>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</si>
  <si>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</si>
  <si>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</si>
  <si>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</si>
  <si>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</si>
  <si>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</si>
  <si>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</si>
  <si>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</si>
  <si>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</si>
  <si>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</si>
  <si>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</si>
  <si>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</si>
  <si>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</si>
  <si>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</si>
  <si>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</si>
  <si>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</si>
  <si>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</si>
  <si>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</si>
  <si>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</si>
  <si>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</si>
  <si>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</si>
  <si>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</si>
  <si>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</si>
  <si>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</si>
  <si>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</si>
  <si>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</si>
  <si>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</si>
  <si>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</si>
  <si>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</si>
  <si>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</si>
  <si>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</si>
  <si>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</si>
  <si>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</si>
  <si>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</si>
  <si>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</si>
  <si>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</si>
  <si>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</si>
  <si>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</si>
  <si>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</si>
  <si>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</si>
  <si>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</si>
  <si>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</si>
  <si>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</si>
  <si>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</si>
  <si>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</si>
  <si>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</si>
  <si>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</si>
  <si>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</si>
  <si>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</si>
  <si>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</si>
  <si>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</si>
  <si>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</si>
  <si>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</si>
  <si>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</si>
  <si>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</si>
  <si>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</si>
  <si>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</si>
  <si>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</si>
  <si>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</si>
  <si>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</si>
  <si>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</si>
  <si>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</si>
  <si>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</si>
  <si>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</si>
  <si>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</si>
  <si>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</si>
  <si>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</si>
  <si>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</si>
  <si>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</si>
  <si>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</si>
  <si>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</si>
  <si>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</si>
  <si>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</si>
  <si>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</si>
  <si>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</si>
  <si>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</si>
  <si>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</si>
  <si>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</si>
  <si>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</si>
  <si>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</si>
  <si>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</si>
  <si>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</si>
  <si>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</si>
  <si>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</si>
  <si>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</si>
  <si>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</si>
  <si>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</si>
  <si>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</si>
  <si>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</si>
  <si>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</si>
  <si>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</si>
  <si>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</si>
  <si>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</si>
  <si>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</si>
  <si>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</si>
  <si>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</si>
  <si>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</si>
  <si>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</si>
  <si>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</si>
  <si>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</si>
  <si>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</si>
  <si>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</si>
  <si>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</si>
  <si>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Acreedores</t>
  </si>
  <si>
    <t>Area De Contabilidad</t>
  </si>
  <si>
    <t>No Identificado</t>
  </si>
  <si>
    <t>Empresa Estratégica Boliviana Construcción y Conserv. Infraestructura Civil</t>
  </si>
  <si>
    <t>MZCh</t>
  </si>
  <si>
    <t>Dirección General de Programación y Operaciones del Tesoro</t>
  </si>
  <si>
    <t xml:space="preserve">CÓDIGO ENTIDAD      </t>
  </si>
  <si>
    <t>QUE AFECTAN A LAS CUENTAS ÚNICAS DEL TESORO EN BOLIVIANOS Y DÓLARES
(EXPRESADO EN BOLIVIANOS)</t>
  </si>
  <si>
    <t xml:space="preserve">CUT </t>
  </si>
  <si>
    <t>Dólares
($us) (**)</t>
  </si>
  <si>
    <t>(**) Los importes correspondientes a operaciones CUT Dolares, se expresan en Moneda Nacional.</t>
  </si>
  <si>
    <t>TEC</t>
  </si>
  <si>
    <t>Adm. de Aeropuertos y Servicios Auxiliares a la Naveg. Aérea</t>
  </si>
  <si>
    <t>TFD</t>
  </si>
  <si>
    <t>TRL Bs
Crédito</t>
  </si>
  <si>
    <t>TRL Bs
Débito</t>
  </si>
  <si>
    <t>TRL USD
Débito</t>
  </si>
  <si>
    <t>Fondo De Desarrollo Indigena</t>
  </si>
  <si>
    <t>TRL USD
Crédito</t>
  </si>
  <si>
    <t>Lic. Gonzalo Calisaya Gomez</t>
  </si>
  <si>
    <t>Director General de Contabilidad Fiscal
Viceministerio de Presupuesto y Contabilidad Fiscal
Ministerio de Economía y Finanzas Publicas</t>
  </si>
  <si>
    <t>CDC</t>
  </si>
  <si>
    <t>DAU</t>
  </si>
  <si>
    <t>DVD</t>
  </si>
  <si>
    <t>INF</t>
  </si>
  <si>
    <t>Transferencias entre Cuentas BCB</t>
  </si>
  <si>
    <t>Diferencial Cambiario en Compra Venta de Divisas</t>
  </si>
  <si>
    <t>Comisiones Bancarias</t>
  </si>
  <si>
    <t>Nota Impresa de Pago de Deuda Pública</t>
  </si>
  <si>
    <t>Cierre Definitivo de Cuentas</t>
  </si>
  <si>
    <t>Debito Automático Instruido por el VTCP</t>
  </si>
  <si>
    <t>(*)  Para conocer el detalle de cada codigo se debe ingresar al PORTAL de la página del SIGEP.</t>
  </si>
  <si>
    <t>DESDE ENERO A SEPTIEMBRE DE 2016</t>
  </si>
  <si>
    <t>TRC</t>
  </si>
  <si>
    <t>Unidad de Liquidación del Fondo de Desarrollo para los Pueblos Indígenas, Originarios y Comunidades Campesinas</t>
  </si>
  <si>
    <t>Fondo de Desarrollo Indigena</t>
  </si>
  <si>
    <t>Agencia de Gobierno Electrónico y Tecnologías de Información y Comunicación</t>
  </si>
  <si>
    <t>Comité Organizador de los XI Juegos Suramericanos Cochabamba 2018</t>
  </si>
  <si>
    <t>Agencia Boliviana de Energía Nuclear</t>
  </si>
  <si>
    <t>Dir. Estrg. de Defensa de los Manantiales del Silala y todos los Rec. Hídricos en frontera con la Rep.de Chile</t>
  </si>
  <si>
    <t>Servicio Nacional Textil</t>
  </si>
  <si>
    <t>Gestora Pública de la Seguridad Social de Largo Plazo</t>
  </si>
  <si>
    <t>EMPRESA MUNICIPAL DE AGUA POTABLE Y ALCANTARILLADO SANITARIO DE URIONDO</t>
  </si>
  <si>
    <t>Transferencias entre Cuentas</t>
  </si>
  <si>
    <t>01</t>
  </si>
  <si>
    <t>02</t>
  </si>
  <si>
    <t>00099021001</t>
  </si>
  <si>
    <t>Conservatorio Plurinacional de Musica</t>
  </si>
  <si>
    <t xml:space="preserve">Servicio Geológico Minero </t>
  </si>
  <si>
    <t>Empresa Estatal "Boliviana de Turismo"</t>
  </si>
  <si>
    <t>Cuenta Contable</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</si>
  <si>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</si>
  <si>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</si>
  <si>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</si>
  <si>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</si>
  <si>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</si>
  <si>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</si>
  <si>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</si>
  <si>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</si>
  <si>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</si>
  <si>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</si>
  <si>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</si>
  <si>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</si>
  <si>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</si>
  <si>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</si>
  <si>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UCCF</t>
  </si>
  <si>
    <t>Area de Conciliaciones</t>
  </si>
  <si>
    <t>RETIRO TOTAL DE RECURSOS CAPTADOS EN LA FECHA</t>
  </si>
  <si>
    <t>Crédito por Dividendo de Títulos Valores</t>
  </si>
  <si>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</si>
  <si>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</si>
  <si>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</si>
  <si>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</si>
  <si>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t>Agencia de Gobierno Electronico y Tec. de Inf. y Comunicación</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</si>
  <si>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</si>
  <si>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10</t>
  </si>
  <si>
    <t>5.9.3</t>
  </si>
  <si>
    <t>5.9.4</t>
  </si>
  <si>
    <t>5.9.7</t>
  </si>
  <si>
    <t>5.9.8</t>
  </si>
  <si>
    <t>NO_CONCILIADO</t>
  </si>
  <si>
    <t>NTE</t>
  </si>
  <si>
    <t>CTV</t>
  </si>
  <si>
    <r>
      <rPr>
        <b/>
        <u/>
        <sz val="10"/>
        <rFont val="Arial"/>
        <family val="2"/>
      </rPr>
      <t>NOTA IMPORTANTE</t>
    </r>
    <r>
      <rPr>
        <sz val="10"/>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t>
    </r>
  </si>
  <si>
    <t>Nota de Transferencia Electrónica</t>
  </si>
  <si>
    <t>Ministerio de Hidrocarburos</t>
  </si>
  <si>
    <t xml:space="preserve">Ministerio de Hidrocarburos </t>
  </si>
  <si>
    <t>Ministerio de Energías</t>
  </si>
  <si>
    <t>Agencia Boliviana de Energia Nuclear</t>
  </si>
  <si>
    <t>Ministerio de Justicia y Transparencia Institucional</t>
  </si>
  <si>
    <t>Dir. Estrg. de Reinvindicación Marítima, Silala y Recursos Hídricos Internacionales</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</si>
  <si>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Tercera  de la Ley Nº856).</t>
    </r>
  </si>
  <si>
    <t>Autoridad De Fiscalización Y Control Del Sistema Nacional De Salud</t>
  </si>
  <si>
    <t xml:space="preserve">Asamblea Legislativa Plurinacional                                     </t>
  </si>
  <si>
    <t>Dirección Estratégica de Reivindicación Marítima, Silala y Recursos Hídricos Internacionales</t>
  </si>
  <si>
    <t>YAP</t>
  </si>
  <si>
    <t>PLS</t>
  </si>
  <si>
    <t>WAM</t>
  </si>
  <si>
    <t>JAD</t>
  </si>
  <si>
    <t>MVP</t>
  </si>
  <si>
    <t>BCC</t>
  </si>
  <si>
    <t>JMT</t>
  </si>
  <si>
    <t>SGP</t>
  </si>
  <si>
    <t>DCS</t>
  </si>
  <si>
    <t>ETC</t>
  </si>
  <si>
    <t xml:space="preserve">Ministerio De Hidrocarburos </t>
  </si>
  <si>
    <t>Nro. Comp. BCB</t>
  </si>
  <si>
    <t>Tipo de Operación</t>
  </si>
  <si>
    <t>Fecha Extracto</t>
  </si>
  <si>
    <t>Nro. Doc. Extracto</t>
  </si>
  <si>
    <t>Glosa</t>
  </si>
  <si>
    <t>Registro - Ingresos</t>
  </si>
  <si>
    <t>Registro - Gastos</t>
  </si>
  <si>
    <t>Entidad</t>
  </si>
  <si>
    <t>D.A.</t>
  </si>
  <si>
    <t>C-21 CIP</t>
  </si>
  <si>
    <t>C-31 CIP</t>
  </si>
  <si>
    <t>C-31 SIP</t>
  </si>
  <si>
    <t>C-21 SIP</t>
  </si>
  <si>
    <t>Débitos                                   (Bs)</t>
  </si>
  <si>
    <t>Créditos                                 (Bs)</t>
  </si>
  <si>
    <t>Débitos                                   (USD)</t>
  </si>
  <si>
    <t>Créditos                                 (USD)</t>
  </si>
  <si>
    <t>Importe</t>
  </si>
  <si>
    <t>VICEMINISTERIO DE AUTONOMIAS</t>
  </si>
  <si>
    <t>Descripción</t>
  </si>
  <si>
    <t>Total</t>
  </si>
  <si>
    <t>Fecha</t>
  </si>
  <si>
    <t>Estado Actual</t>
  </si>
  <si>
    <t>Créditos                    (USD)</t>
  </si>
  <si>
    <t>Créditos                    (Bs)</t>
  </si>
  <si>
    <t>Débitos                                 (Bs)</t>
  </si>
  <si>
    <t>03</t>
  </si>
  <si>
    <t>N° Libreta</t>
  </si>
  <si>
    <t>IDH</t>
  </si>
  <si>
    <t>'TRANSFERENCIA DE FONDOS||S/G. NOTA CITE: MH/VTCP/DGT/UO/OB NO.1844/2008 DE F.21-10-2008 DEL MIN.DE HACIENDA S/G. DETALLE ADJUNTO. DEBITO DE LA LIBRETA NO.00990201001, REPOSICION UTILES DE ESCRITORIO.</t>
  </si>
  <si>
    <t>00099021001 DEPOSITO DE EFECTIVO, DEPOSITANTE: REMIGIA CHAMBI DE CALLISAYA, CONCEPTO: COBRO INDEBIDO POR NUEVAS NUPCIAS, CUENTA DE DEPOSITO: CUENTA UNICA DEL TESORO</t>
  </si>
  <si>
    <t>00099021001 DEPOSITO DE EFECTIVO, DEPOSITANTE: BRAULIO QUISPE BARRERA, CONCEPTO: DEVOLUCION POR COBRO INDEBIDO, CUENTA DE DEPOSITO: CUENTA UNICA DEL TESORO</t>
  </si>
  <si>
    <t>00099021001 DEPOSITO DE EFECTIVO, DEPOSITANTE: RAIMUNDO ANGEL FERRUFINO EDUARDO, CONCEPTO: DEVOLUCION, CUENTA DE DEPOSITO: CUENTA UNICA DEL TESORO</t>
  </si>
  <si>
    <t>00099021001 DEPOSITO DE EFECTIVO, DEPOSITANTE: VITALIANO MOLINA ERGUETA, CONCEPTO: DEVOLUCION POR COBRO INDEBIDO, CUENTA DE DEPOSITO: CUENTA UNICA DEL TESORO</t>
  </si>
  <si>
    <t>00099021001 DEPOSITO DE EFECTIVO, DEPOSITANTE: FELIPA AYALA DE NINAHUANCA, CONCEPTO: COBRO INDEBIDO, CUENTA DE DEPOSITO: CUENTA UNICA DEL TESORO</t>
  </si>
  <si>
    <t>NUMERO DE LIBRETA CUT: Cuenta Unica del Tesoro OPERACIÓN E18 TRANSFERENCIA DEL SISTEMA FINANCIERO POR CUENTA DE TERCEROS A LA CUT Devolucion pagos en exceso Gobierno Autonomo Departamental de Potosi</t>
  </si>
  <si>
    <t>00099021001 DEPOSITO DE EFECTIVO, DEPOSITANTE: OSCAR NIGOEVIC HEREDIA, CONCEPTO: DEVOLUCION DEMASIA HABERES MAXIMA REMUNERACION SECTOR PUBLICO, CUENTA DE DEPOSITO: CUENTA UNICA DEL TESORO</t>
  </si>
  <si>
    <t>00099021001 DEPOSITO DE EFECTIVO, DEPOSITANTE: LAUREANA QUISPE VDA. DE CANAVIRI, CONCEPTO: COBRO INDEBIDO, CUENTA DE DEPOSITO: CUENTA UNICA DEL TESORO</t>
  </si>
  <si>
    <t>00099021001 DEPOSITO DE EFECTIVO, DEPOSITANTE: EDWIN PEREZ PEREZ, CONCEPTO: DEVOLUCION, CUENTA DE DEPOSITO: CUENTA UNICA DEL TESORO</t>
  </si>
  <si>
    <t>00099021001 DEPOSITO DE EFECTIVO, DEPOSITANTE: IRMA MENESES VDA DE ALDUNATE, CONCEPTO: DEVOLUCION A SENASIR, CUENTA DE DEPOSITO: CUENTA UNICA DEL TESORO</t>
  </si>
  <si>
    <t>00099021001 DEPOSITO DE EFECTIVO, DEPOSITANTE: MARTIN YAHUASI MAMANI, CONCEPTO: ACUERDO PLAN DE PAGO SENASIR, CUENTA DE DEPOSITO: CUENTA UNICA DEL TESORO</t>
  </si>
  <si>
    <t>00099021001 DEPOSITO DE EFECTIVO, DEPOSITANTE: IRENE BALLADARES VELASQUEZ, CONCEPTO: DEVOLUCION AL SENASIR (COACTIVO SOCIAL), CUENTA DE DEPOSITO: CUENTA UNICA DEL TESORO</t>
  </si>
  <si>
    <t>00099021001 DEPOSITO DE EFECTIVO, DEPOSITANTE: CECILIA FLORES DE CEÑI, CONCEPTO: COBRO INDEBIDO DE SENASIR, CUENTA DE DEPOSITO: CUENTA UNICA DEL TESORO</t>
  </si>
  <si>
    <t>00099021001 DEPOSITO DE EFECTIVO, DEPOSITANTE: HUGO PABLO KANTUTA COLQUE, CONCEPTO: DEVOLUCION DE RENTA DE VEJEZ, CUENTA DE DEPOSITO: CUENTA UNICA DEL TESORO</t>
  </si>
  <si>
    <t>00130012002 DEPOSITO DE EFECTIVO, DEPOSITANTE: JUAN GUERREROS ROQUE, CONCEPTO: DEVOLUCION POR GASTOS DE PEAJES, CUENTA DE DEPOSITO: CUENTA UNICA DEL TESORO</t>
  </si>
  <si>
    <t>NUMERO DE LIBRETA CUT: Cuenta Unica del Tesoro OPERACIÓN E18 TRANSFERENCIA DEL SISTEMA FINANCIERO POR CUENTA DE TERCEROS A LA CUT Devolucion de pagos en exceso Gobierno Autonomo Departamental de Potosi</t>
  </si>
  <si>
    <t>00099021001 DEPOSITO DE EFECTIVO, DEPOSITANTE: HEBERT CHOQUE TARQUI, CONCEPTO: DEVOLUCION DEMASIA HABERES MAXIMA REMUNERACION SECTOR PUBLICO, CUENTA DE DEPOSITO: CUENTA UNICA DEL TESORO</t>
  </si>
  <si>
    <t>00099021001 DEPOSITO DE EFECTIVO, DEPOSITANTE: LOLA PORFIRIA RODRIGUEZ, CONCEPTO: DOBLE PERCEPCION, CUENTA DE DEPOSITO: CUENTA UNICA DEL TESORO</t>
  </si>
  <si>
    <t>00099021001 DEPOSITO DE EFECTIVO, DEPOSITANTE: MARTHA LUCIA GUTIERREZ DE MARCA, CONCEPTO: COBRO INDEBIDO POR NUEVAS NUPCIAS, CUENTA DE DEPOSITO: CUENTA UNICA DEL TESORO</t>
  </si>
  <si>
    <t>00099021001 DEPOSITO DE EFECTIVO, DEPOSITANTE: LUCRECIA VELARDE VDA DE FLORES, CONCEPTO: PARA DEPARTAMENTO DE SENASIR, CUENTA DE DEPOSITO: CUENTA UNICA DEL TESORO</t>
  </si>
  <si>
    <t>00099021001 DEPOSITO DE EFECTIVO, DEPOSITANTE: RUPERTO CHURATA MAMANI, CONCEPTO: COBRO INDEBIDO CON INCUMPLIMIENTO DE CONVENIO, CUENTA DE DEPOSITO: CUENTA UNICA DEL TESORO</t>
  </si>
  <si>
    <t>COBRO COSTOS DE PAPELERIA SEGUN TRANSFERENCIA DEL EXTERIOR POR ORDEN DE LIMA GAS S.A. LIB. 00513062001 YPFB-OPERACIONES PLANTA DE SEPARACION DE LIQUIDOS RIO GRANDE</t>
  </si>
  <si>
    <t>COBRO COSTOS DE PAPELERIA SEGUN TRANSFERENCIA DEL EXTERIOR POR ORDEN DE LLAMA GAS S.A. LIB. 00513062001 YPFB-OPERACIONES PLANTA DE SEPARACION DE LIQUIDOS RIO GRANDE</t>
  </si>
  <si>
    <t>CONTABILIZACION ORDENES DE TRANSFERENCIA GRACOS</t>
  </si>
  <si>
    <t>QUE AFECTAN A LA CUENTA ÚNICA DEL TESORO EN DÓLARES (CUT) No. 5970034001</t>
  </si>
  <si>
    <t>Ajuste Manual</t>
  </si>
  <si>
    <t>DETALLE DE OPERACIONES SIN REGULARIZACIÓN POR TRANSFERENCIAS ENTRE LIBRETAS (TRL)</t>
  </si>
  <si>
    <t>00099021001 DEPOSITO DE EFECTIVO, DEPOSITANTE: LOURDES M. CARRASCO MEJIA, CONCEPTO: DEVOLUCION, CUENTA DE DEPOSITO: CUENTA UNICA DEL TESORO</t>
  </si>
  <si>
    <t>00099021001 DEPOSITO DE EFECTIVO, DEPOSITANTE: GERMAN MENA SANTANDER, CONCEPTO: DEVOLUCION DEMASIA HABERES MAXIMA REMUNERACION SECTOR PUBLICO, CUENTA DE DEPOSITO: CUENTA UNICA DEL TESORO</t>
  </si>
  <si>
    <t>00099021001 DEPOSITO DE EFECTIVO, DEPOSITANTE: AMELIA APAZA DE APAZA, CONCEPTO: DEVOLUCION POR CONCEPTO SENASIR, CUENTA DE DEPOSITO: CUENTA UNICA DEL TESORO</t>
  </si>
  <si>
    <t>RCC</t>
  </si>
  <si>
    <t>MZC</t>
  </si>
  <si>
    <t>Ministerio De Justicia Y Transparencia Institucional</t>
  </si>
  <si>
    <t>Viceministerio De Autonomías</t>
  </si>
  <si>
    <t>Ministerio De Hidrocarburos</t>
  </si>
  <si>
    <t>Ministerio De Energias</t>
  </si>
  <si>
    <t>Dirección Estratégica De Reivindicación Marítima, Silala Y Recursos Hídricos Internacionales</t>
  </si>
  <si>
    <t>Empresa Pública "Editorial del Estado Plurinacional de Bolivia"</t>
  </si>
  <si>
    <t>00099021001 DEPOSITO DE EFECTIVO, DEPOSITANTE: GUIDO CRESPO V., CONCEPTO: DEVOLUCION PRA, CUENTA DE DEPOSITO: CUENTA UNICA DEL TESORO</t>
  </si>
  <si>
    <t>00099021001 DEPOSITO DE EFECTIVO, DEPOSITANTE: GERONIMO MAYTA ROMERO, CONCEPTO: CONVENIO DE PAGO POR COBRO INDEBIDO N° 029-17, CUENTA DE DEPOSITO: CUENTA UNICA DEL TESORO</t>
  </si>
  <si>
    <t>00099021001 DEPOSITO DE EFECTIVO, DEPOSITANTE: INSTITUTO DEL SEGURO AGRARIO, CONCEPTO: REVERSION, CUENTA DE DEPOSITO: CUENTA UNICA DEL TESORO</t>
  </si>
  <si>
    <t>00099021001 DEPOSITO DE EFECTIVO, DEPOSITANTE: JULIAN CESAR ROMERO CONDE, CONCEPTO: DEVOLUCION DE SALDO DE CAJA CHICA NO EJECUTADO, CUENTA DE DEPOSITO: CUENTA UNICA DEL TESORO</t>
  </si>
  <si>
    <t>00099021001 DEPOSITO DE EFECTIVO, DEPOSITANTE: JAVIER PERCY BRAVO ARROYO, CONCEPTO: DOBLE PERCEPCION, CUENTA DE DEPOSITO: CUENTA UNICA DEL TESORO</t>
  </si>
  <si>
    <t>00099021001 DEPOSITO DE EFECTIVO, DEPOSITANTE: EVER MUÑOZ-INSA, CONCEPTO: REVERSION, CUENTA DE DEPOSITO: CUENTA UNICA DEL TESORO</t>
  </si>
  <si>
    <t>00593019201 DEPOSITO DE EFECTIVO, DEPOSITANTE: EMPRESA ESTATAL YACANA, CONCEPTO: REVERSION DE FONDOS ASIGNADOS PARA COMPRA DE FIBRA, CUENTA DE DEPOSITO: CUENTA UNICA DEL TESORO</t>
  </si>
  <si>
    <t>COBRO COSTOS DE PAPELERIA SEGUN TRANSFERENCIA DEL EXTERIOR POR ORDEN DE BG BOLIVIA CORPORATION LIB. 00513012003 LBP-YPFB (2011349681373)</t>
  </si>
  <si>
    <t>(Unidad De Liquidación Fondo Des. Pueblos Indígenas, Originarios Y Com.Campesinas)</t>
  </si>
  <si>
    <t>G06322670002</t>
  </si>
  <si>
    <t>G06322690002</t>
  </si>
  <si>
    <t>S09100650002</t>
  </si>
  <si>
    <t>J03343690001</t>
  </si>
  <si>
    <t>S09100740001</t>
  </si>
  <si>
    <t>S09101010001</t>
  </si>
  <si>
    <t>Q09263530002</t>
  </si>
  <si>
    <t>S09101560002</t>
  </si>
  <si>
    <t>S09101570002</t>
  </si>
  <si>
    <t>S09101580002</t>
  </si>
  <si>
    <t>S09101340001</t>
  </si>
  <si>
    <t>S09101360001</t>
  </si>
  <si>
    <t>S09102290002</t>
  </si>
  <si>
    <t>G06341290001</t>
  </si>
  <si>
    <t>G06341310001</t>
  </si>
  <si>
    <t>S09102180001</t>
  </si>
  <si>
    <t>S09102320001</t>
  </si>
  <si>
    <t>G06348960002</t>
  </si>
  <si>
    <t>J03343850002</t>
  </si>
  <si>
    <t>J03343860002</t>
  </si>
  <si>
    <t>Q09274430002</t>
  </si>
  <si>
    <t>S09102600001</t>
  </si>
  <si>
    <t>Q09281100002</t>
  </si>
  <si>
    <t>Q09281110002</t>
  </si>
  <si>
    <t>S09103430002</t>
  </si>
  <si>
    <t>G06358680003</t>
  </si>
  <si>
    <t>G06358690003</t>
  </si>
  <si>
    <t>G06367860001</t>
  </si>
  <si>
    <t>G06378440002</t>
  </si>
  <si>
    <t>Q09285600002</t>
  </si>
  <si>
    <t>G06377570001</t>
  </si>
  <si>
    <t>S09105440001</t>
  </si>
  <si>
    <t>G06385130002</t>
  </si>
  <si>
    <t>Q09290820002</t>
  </si>
  <si>
    <t>S09107280001</t>
  </si>
  <si>
    <t>S09107910001</t>
  </si>
  <si>
    <t>G06393060002</t>
  </si>
  <si>
    <t>G06393300002</t>
  </si>
  <si>
    <t>G06393340002</t>
  </si>
  <si>
    <t>Q09294400002</t>
  </si>
  <si>
    <t>Q09294410002</t>
  </si>
  <si>
    <t>S09108560001</t>
  </si>
  <si>
    <t>G06409740002</t>
  </si>
  <si>
    <t>Q09298490002</t>
  </si>
  <si>
    <t>Q09298520002</t>
  </si>
  <si>
    <t>G06408280004</t>
  </si>
  <si>
    <t>G06408290004</t>
  </si>
  <si>
    <t>G06408300004</t>
  </si>
  <si>
    <t>S09109370001</t>
  </si>
  <si>
    <t>S09109400001</t>
  </si>
  <si>
    <t>S09111120001</t>
  </si>
  <si>
    <t>G06430800002</t>
  </si>
  <si>
    <t>G06430820002</t>
  </si>
  <si>
    <t>G06430890002</t>
  </si>
  <si>
    <t>Q09310890002</t>
  </si>
  <si>
    <t>G06423330003</t>
  </si>
  <si>
    <t>G06423410003</t>
  </si>
  <si>
    <t>G06423420003</t>
  </si>
  <si>
    <t>G06425580003</t>
  </si>
  <si>
    <t>G06425590003</t>
  </si>
  <si>
    <t>G06433750003</t>
  </si>
  <si>
    <t>G06433760003</t>
  </si>
  <si>
    <t>G06433770003</t>
  </si>
  <si>
    <t>G06433780003</t>
  </si>
  <si>
    <t>G06433800003</t>
  </si>
  <si>
    <t>G06443450002</t>
  </si>
  <si>
    <t>S09112960002</t>
  </si>
  <si>
    <t>G06444780001</t>
  </si>
  <si>
    <t>G06449690002</t>
  </si>
  <si>
    <t>G06450860002</t>
  </si>
  <si>
    <t>G06456050002</t>
  </si>
  <si>
    <t>Q09319740002</t>
  </si>
  <si>
    <t>S09113080002</t>
  </si>
  <si>
    <t>S09113200001</t>
  </si>
  <si>
    <t>S09113340001</t>
  </si>
  <si>
    <t>G06456130004</t>
  </si>
  <si>
    <t>G06456130005</t>
  </si>
  <si>
    <t>S09114090001</t>
  </si>
  <si>
    <t>J03348400001</t>
  </si>
  <si>
    <t>J03348410001</t>
  </si>
  <si>
    <t>J03348420001</t>
  </si>
  <si>
    <t>J03348430001</t>
  </si>
  <si>
    <t>J03348440001</t>
  </si>
  <si>
    <t>J03348450001</t>
  </si>
  <si>
    <t>J03348460001</t>
  </si>
  <si>
    <t>J03348470001</t>
  </si>
  <si>
    <t>J03348480001</t>
  </si>
  <si>
    <t>J03348490001</t>
  </si>
  <si>
    <t>J03348500001</t>
  </si>
  <si>
    <t>J03348510001</t>
  </si>
  <si>
    <t>S09115060001</t>
  </si>
  <si>
    <t>G06472880003</t>
  </si>
  <si>
    <t>G06472900003</t>
  </si>
  <si>
    <t>G06477240007</t>
  </si>
  <si>
    <t>G06477330003</t>
  </si>
  <si>
    <t>G06479100001</t>
  </si>
  <si>
    <t>J03348250001</t>
  </si>
  <si>
    <t>J03348260001</t>
  </si>
  <si>
    <t>J03348270001</t>
  </si>
  <si>
    <t>J03348280001</t>
  </si>
  <si>
    <t>J03348290001</t>
  </si>
  <si>
    <t>J03348300001</t>
  </si>
  <si>
    <t>J03348310001</t>
  </si>
  <si>
    <t>J03348320001</t>
  </si>
  <si>
    <t>J03348330001</t>
  </si>
  <si>
    <t>J03348340001</t>
  </si>
  <si>
    <t>J03348350001</t>
  </si>
  <si>
    <t>J03348360001</t>
  </si>
  <si>
    <t>J03348370001</t>
  </si>
  <si>
    <t>J03348380001</t>
  </si>
  <si>
    <t>J03348390001</t>
  </si>
  <si>
    <t>Q09340030002</t>
  </si>
  <si>
    <t>J03348730001</t>
  </si>
  <si>
    <t>J03348740001</t>
  </si>
  <si>
    <t>J03348750001</t>
  </si>
  <si>
    <t>J03348760001</t>
  </si>
  <si>
    <t>J03348770001</t>
  </si>
  <si>
    <t>J03348780001</t>
  </si>
  <si>
    <t>J03348790001</t>
  </si>
  <si>
    <t>J03348800001</t>
  </si>
  <si>
    <t>J03348810001</t>
  </si>
  <si>
    <t>J03348820001</t>
  </si>
  <si>
    <t>J03348830001</t>
  </si>
  <si>
    <t>J03348840001</t>
  </si>
  <si>
    <t>J03348850001</t>
  </si>
  <si>
    <t>J03348860001</t>
  </si>
  <si>
    <t>J03348870001</t>
  </si>
  <si>
    <t>J03348880001</t>
  </si>
  <si>
    <t>J03348890001</t>
  </si>
  <si>
    <t>J03348900001</t>
  </si>
  <si>
    <t>J03348910001</t>
  </si>
  <si>
    <t>J03348920001</t>
  </si>
  <si>
    <t>J03348930001</t>
  </si>
  <si>
    <t>J03348940001</t>
  </si>
  <si>
    <t>J03348950001</t>
  </si>
  <si>
    <t>J03348960001</t>
  </si>
  <si>
    <t>J03348970001</t>
  </si>
  <si>
    <t>J03348980001</t>
  </si>
  <si>
    <t>J03349680002</t>
  </si>
  <si>
    <t>J03349690002</t>
  </si>
  <si>
    <t>J03349710002</t>
  </si>
  <si>
    <t>J03349730002</t>
  </si>
  <si>
    <t>Q09345150002</t>
  </si>
  <si>
    <t>J03351210001</t>
  </si>
  <si>
    <t>J03351220001</t>
  </si>
  <si>
    <t>J03351230001</t>
  </si>
  <si>
    <t>J03351240001</t>
  </si>
  <si>
    <t>J03351250001</t>
  </si>
  <si>
    <t>J03351260001</t>
  </si>
  <si>
    <t>J03351270001</t>
  </si>
  <si>
    <t>J03351280001</t>
  </si>
  <si>
    <t>J03351290001</t>
  </si>
  <si>
    <t>J03351300001</t>
  </si>
  <si>
    <t>J03351310001</t>
  </si>
  <si>
    <t>J03351320001</t>
  </si>
  <si>
    <t>J03350570001</t>
  </si>
  <si>
    <t>J03350580001</t>
  </si>
  <si>
    <t>J03350590001</t>
  </si>
  <si>
    <t>J03350600001</t>
  </si>
  <si>
    <t>J03350610001</t>
  </si>
  <si>
    <t>J03350620001</t>
  </si>
  <si>
    <t>J03350630001</t>
  </si>
  <si>
    <t>J03350640001</t>
  </si>
  <si>
    <t>J03350650001</t>
  </si>
  <si>
    <t>J03350660001</t>
  </si>
  <si>
    <t>J03350670001</t>
  </si>
  <si>
    <t>J03350680001</t>
  </si>
  <si>
    <t>J03350690001</t>
  </si>
  <si>
    <t>J03350700001</t>
  </si>
  <si>
    <t>J03350710001</t>
  </si>
  <si>
    <t>J03350720001</t>
  </si>
  <si>
    <t>J03350730001</t>
  </si>
  <si>
    <t>J03350740001</t>
  </si>
  <si>
    <t>J03350980001</t>
  </si>
  <si>
    <t>J03350990001</t>
  </si>
  <si>
    <t>J03351000001</t>
  </si>
  <si>
    <t>J03351010001</t>
  </si>
  <si>
    <t>J03351020001</t>
  </si>
  <si>
    <t>J03351030001</t>
  </si>
  <si>
    <t>J03351040001</t>
  </si>
  <si>
    <t>J03351050001</t>
  </si>
  <si>
    <t>J03351060001</t>
  </si>
  <si>
    <t>J03351070001</t>
  </si>
  <si>
    <t>J03351080001</t>
  </si>
  <si>
    <t>J03351090001</t>
  </si>
  <si>
    <t>J03351100001</t>
  </si>
  <si>
    <t>J03351110001</t>
  </si>
  <si>
    <t>J03351120001</t>
  </si>
  <si>
    <t>J03351130001</t>
  </si>
  <si>
    <t>J03351140001</t>
  </si>
  <si>
    <t>J03351150001</t>
  </si>
  <si>
    <t>J03351160001</t>
  </si>
  <si>
    <t>J03351170001</t>
  </si>
  <si>
    <t>J03351180001</t>
  </si>
  <si>
    <t>J03351190001</t>
  </si>
  <si>
    <t>J03351200001</t>
  </si>
  <si>
    <t>J03349910001</t>
  </si>
  <si>
    <t>J03349930001</t>
  </si>
  <si>
    <t>J03349940001</t>
  </si>
  <si>
    <t>J03349950001</t>
  </si>
  <si>
    <t>J03349960001</t>
  </si>
  <si>
    <t>J03350080001</t>
  </si>
  <si>
    <t>J03350090001</t>
  </si>
  <si>
    <t>J03350100001</t>
  </si>
  <si>
    <t>J03350110001</t>
  </si>
  <si>
    <t>J03350120001</t>
  </si>
  <si>
    <t>J03350130001</t>
  </si>
  <si>
    <t>J03350140001</t>
  </si>
  <si>
    <t>J03350150001</t>
  </si>
  <si>
    <t>J03350160001</t>
  </si>
  <si>
    <t>J03350170001</t>
  </si>
  <si>
    <t>J03350180001</t>
  </si>
  <si>
    <t>J03350190001</t>
  </si>
  <si>
    <t>J03350200001</t>
  </si>
  <si>
    <t>J03350210001</t>
  </si>
  <si>
    <t>J03350220001</t>
  </si>
  <si>
    <t>J03350230001</t>
  </si>
  <si>
    <t>J03350240001</t>
  </si>
  <si>
    <t>J03350250001</t>
  </si>
  <si>
    <t>J03350260001</t>
  </si>
  <si>
    <t>J03350270001</t>
  </si>
  <si>
    <t>J03350280001</t>
  </si>
  <si>
    <t>J03350290001</t>
  </si>
  <si>
    <t>J03350300001</t>
  </si>
  <si>
    <t>J03350310001</t>
  </si>
  <si>
    <t>J03350320001</t>
  </si>
  <si>
    <t>J03350330001</t>
  </si>
  <si>
    <t>J03350340001</t>
  </si>
  <si>
    <t>J03350350001</t>
  </si>
  <si>
    <t>J03350360001</t>
  </si>
  <si>
    <t>J03350370001</t>
  </si>
  <si>
    <t>J03350380001</t>
  </si>
  <si>
    <t>J03350390001</t>
  </si>
  <si>
    <t>J03350400001</t>
  </si>
  <si>
    <t>J03350410001</t>
  </si>
  <si>
    <t>J03350420001</t>
  </si>
  <si>
    <t>J03350430001</t>
  </si>
  <si>
    <t>J03350440001</t>
  </si>
  <si>
    <t>J03350450001</t>
  </si>
  <si>
    <t>J03350460001</t>
  </si>
  <si>
    <t>J03350470001</t>
  </si>
  <si>
    <t>J03350480001</t>
  </si>
  <si>
    <t>J03350490001</t>
  </si>
  <si>
    <t>J03350500001</t>
  </si>
  <si>
    <t>J03350510001</t>
  </si>
  <si>
    <t>J03350520001</t>
  </si>
  <si>
    <t>J03350530001</t>
  </si>
  <si>
    <t>J03350540001</t>
  </si>
  <si>
    <t>J03350550001</t>
  </si>
  <si>
    <t>J03350560001</t>
  </si>
  <si>
    <t>G06497460004</t>
  </si>
  <si>
    <t>G06500540007</t>
  </si>
  <si>
    <t>J03349270001</t>
  </si>
  <si>
    <t>J03349280001</t>
  </si>
  <si>
    <t>J03349290001</t>
  </si>
  <si>
    <t>J03349300001</t>
  </si>
  <si>
    <t>J03349310001</t>
  </si>
  <si>
    <t>J03349320001</t>
  </si>
  <si>
    <t>J03349330001</t>
  </si>
  <si>
    <t>J03349340001</t>
  </si>
  <si>
    <t>J03349350001</t>
  </si>
  <si>
    <t>J03349360001</t>
  </si>
  <si>
    <t>J03349370001</t>
  </si>
  <si>
    <t>J03349380001</t>
  </si>
  <si>
    <t>J03349390001</t>
  </si>
  <si>
    <t>J03349400001</t>
  </si>
  <si>
    <t>J03349410001</t>
  </si>
  <si>
    <t>J03349420001</t>
  </si>
  <si>
    <t>J03349430001</t>
  </si>
  <si>
    <t>J03349440001</t>
  </si>
  <si>
    <t>J03349450001</t>
  </si>
  <si>
    <t>J03349460001</t>
  </si>
  <si>
    <t>J03349470001</t>
  </si>
  <si>
    <t>J03349480001</t>
  </si>
  <si>
    <t>J03349490001</t>
  </si>
  <si>
    <t>J03349500001</t>
  </si>
  <si>
    <t>J03349510001</t>
  </si>
  <si>
    <t>J03349520001</t>
  </si>
  <si>
    <t>J03349530001</t>
  </si>
  <si>
    <t>J03349540001</t>
  </si>
  <si>
    <t>J03349550001</t>
  </si>
  <si>
    <t>J03349560001</t>
  </si>
  <si>
    <t>J03349570001</t>
  </si>
  <si>
    <t>J03349580001</t>
  </si>
  <si>
    <t>J03349590001</t>
  </si>
  <si>
    <t>J03349600001</t>
  </si>
  <si>
    <t>J03349610001</t>
  </si>
  <si>
    <t>J03349620001</t>
  </si>
  <si>
    <t>J03349630001</t>
  </si>
  <si>
    <t>J03349640001</t>
  </si>
  <si>
    <t>J03349650001</t>
  </si>
  <si>
    <t>J03349660001</t>
  </si>
  <si>
    <t>J03349670001</t>
  </si>
  <si>
    <t>J03349760001</t>
  </si>
  <si>
    <t>J03349790001</t>
  </si>
  <si>
    <t>J03349820001</t>
  </si>
  <si>
    <t>J03349850001</t>
  </si>
  <si>
    <t>J03349870001</t>
  </si>
  <si>
    <t>J03349900001</t>
  </si>
  <si>
    <t>J03352560002</t>
  </si>
  <si>
    <t>J03352680001</t>
  </si>
  <si>
    <t>J03352690001</t>
  </si>
  <si>
    <t>J03352700001</t>
  </si>
  <si>
    <t>J03352710001</t>
  </si>
  <si>
    <t>J03352720001</t>
  </si>
  <si>
    <t>J03352730001</t>
  </si>
  <si>
    <t>J03352740001</t>
  </si>
  <si>
    <t>J03352750001</t>
  </si>
  <si>
    <t>J03352760001</t>
  </si>
  <si>
    <t>J03352770001</t>
  </si>
  <si>
    <t>J03352780001</t>
  </si>
  <si>
    <t>J03352790001</t>
  </si>
  <si>
    <t>J03352800001</t>
  </si>
  <si>
    <t>J03352810001</t>
  </si>
  <si>
    <t>J03352820001</t>
  </si>
  <si>
    <t>J03352830001</t>
  </si>
  <si>
    <t>J03352840001</t>
  </si>
  <si>
    <t>J03352850001</t>
  </si>
  <si>
    <t>J03352860001</t>
  </si>
  <si>
    <t>J03352870001</t>
  </si>
  <si>
    <t>J03352880001</t>
  </si>
  <si>
    <t>J03352890001</t>
  </si>
  <si>
    <t>J03352900001</t>
  </si>
  <si>
    <t>J03352910001</t>
  </si>
  <si>
    <t>J03352920001</t>
  </si>
  <si>
    <t>J03352930001</t>
  </si>
  <si>
    <t>J03352940001</t>
  </si>
  <si>
    <t>J03352950001</t>
  </si>
  <si>
    <t>J03352960001</t>
  </si>
  <si>
    <t>J03352970001</t>
  </si>
  <si>
    <t>J03352980001</t>
  </si>
  <si>
    <t>J03351940001</t>
  </si>
  <si>
    <t>J03351950001</t>
  </si>
  <si>
    <t>J03351960001</t>
  </si>
  <si>
    <t>J03351970001</t>
  </si>
  <si>
    <t>J03351980001</t>
  </si>
  <si>
    <t>J03351990001</t>
  </si>
  <si>
    <t>J03352000001</t>
  </si>
  <si>
    <t>J03352010001</t>
  </si>
  <si>
    <t>J03352020001</t>
  </si>
  <si>
    <t>J03352030001</t>
  </si>
  <si>
    <t>J03352040001</t>
  </si>
  <si>
    <t>J03352050001</t>
  </si>
  <si>
    <t>J03352060001</t>
  </si>
  <si>
    <t>J03352070001</t>
  </si>
  <si>
    <t>J03352080001</t>
  </si>
  <si>
    <t>J03352090001</t>
  </si>
  <si>
    <t>J03352100001</t>
  </si>
  <si>
    <t>J03352110001</t>
  </si>
  <si>
    <t>J03352120001</t>
  </si>
  <si>
    <t>J03352130001</t>
  </si>
  <si>
    <t>J03352140001</t>
  </si>
  <si>
    <t>J03352150001</t>
  </si>
  <si>
    <t>J03352160001</t>
  </si>
  <si>
    <t>J03352170001</t>
  </si>
  <si>
    <t>J03352210001</t>
  </si>
  <si>
    <t>J03352220001</t>
  </si>
  <si>
    <t>J03352230001</t>
  </si>
  <si>
    <t>J03352240001</t>
  </si>
  <si>
    <t>J03352250001</t>
  </si>
  <si>
    <t>G06508090003</t>
  </si>
  <si>
    <t>J03351350001</t>
  </si>
  <si>
    <t>J03351360001</t>
  </si>
  <si>
    <t>J03351370001</t>
  </si>
  <si>
    <t>J03351380001</t>
  </si>
  <si>
    <t>J03351390001</t>
  </si>
  <si>
    <t>J03351400001</t>
  </si>
  <si>
    <t>J03351410001</t>
  </si>
  <si>
    <t>J03351420001</t>
  </si>
  <si>
    <t>J03351430001</t>
  </si>
  <si>
    <t>J03351440001</t>
  </si>
  <si>
    <t>J03351450001</t>
  </si>
  <si>
    <t>J03351460001</t>
  </si>
  <si>
    <t>J03351470001</t>
  </si>
  <si>
    <t>J03351480001</t>
  </si>
  <si>
    <t>J03351490001</t>
  </si>
  <si>
    <t>J03351500001</t>
  </si>
  <si>
    <t>J03351510001</t>
  </si>
  <si>
    <t>J03351520001</t>
  </si>
  <si>
    <t>J03351530001</t>
  </si>
  <si>
    <t>J03351540001</t>
  </si>
  <si>
    <t>J03351550001</t>
  </si>
  <si>
    <t>J03351560001</t>
  </si>
  <si>
    <t>J03351570001</t>
  </si>
  <si>
    <t>J03351580001</t>
  </si>
  <si>
    <t>J03351590001</t>
  </si>
  <si>
    <t>J03351600001</t>
  </si>
  <si>
    <t>J03351610001</t>
  </si>
  <si>
    <t>J03351620001</t>
  </si>
  <si>
    <t>J03351630001</t>
  </si>
  <si>
    <t>J03351640001</t>
  </si>
  <si>
    <t>J03351650001</t>
  </si>
  <si>
    <t>J03351660001</t>
  </si>
  <si>
    <t>J03351670001</t>
  </si>
  <si>
    <t>J03351680001</t>
  </si>
  <si>
    <t>J03351690001</t>
  </si>
  <si>
    <t>J03351700001</t>
  </si>
  <si>
    <t>J03351710001</t>
  </si>
  <si>
    <t>J03351720001</t>
  </si>
  <si>
    <t>J03351730001</t>
  </si>
  <si>
    <t>J03351740001</t>
  </si>
  <si>
    <t>J03351750001</t>
  </si>
  <si>
    <t>J03351760001</t>
  </si>
  <si>
    <t>J03351770001</t>
  </si>
  <si>
    <t>J03351780001</t>
  </si>
  <si>
    <t>J03351790001</t>
  </si>
  <si>
    <t>J03351800001</t>
  </si>
  <si>
    <t>J03351810001</t>
  </si>
  <si>
    <t>J03351820001</t>
  </si>
  <si>
    <t>J03351830001</t>
  </si>
  <si>
    <t>J03351840001</t>
  </si>
  <si>
    <t>J03351850001</t>
  </si>
  <si>
    <t>J03351860001</t>
  </si>
  <si>
    <t>J03351870001</t>
  </si>
  <si>
    <t>J03351880001</t>
  </si>
  <si>
    <t>J03351890001</t>
  </si>
  <si>
    <t>J03351900001</t>
  </si>
  <si>
    <t>J03351910001</t>
  </si>
  <si>
    <t>J03351920001</t>
  </si>
  <si>
    <t>J03351930001</t>
  </si>
  <si>
    <t>Q09355350002</t>
  </si>
  <si>
    <t>Q09355880002</t>
  </si>
  <si>
    <t>Q09356330002</t>
  </si>
  <si>
    <t>T03787570001</t>
  </si>
  <si>
    <t>T03787590001</t>
  </si>
  <si>
    <t>T03787610001</t>
  </si>
  <si>
    <t>T03787630001</t>
  </si>
  <si>
    <t>T03787650001</t>
  </si>
  <si>
    <t>T03787670001</t>
  </si>
  <si>
    <t>T03787690001</t>
  </si>
  <si>
    <t>T03787710001</t>
  </si>
  <si>
    <t>T03787730001</t>
  </si>
  <si>
    <t>T03787750001</t>
  </si>
  <si>
    <t>T03787770001</t>
  </si>
  <si>
    <t>T03787790001</t>
  </si>
  <si>
    <t>T03787810001</t>
  </si>
  <si>
    <t>T03787830001</t>
  </si>
  <si>
    <t>T03787850001</t>
  </si>
  <si>
    <t>T03787870001</t>
  </si>
  <si>
    <t>T03787890001</t>
  </si>
  <si>
    <t>T03787910001</t>
  </si>
  <si>
    <t>T03787930001</t>
  </si>
  <si>
    <t>T03787950001</t>
  </si>
  <si>
    <t>T03787970001</t>
  </si>
  <si>
    <t>T03787990001</t>
  </si>
  <si>
    <t>T03788010001</t>
  </si>
  <si>
    <t>T03788030001</t>
  </si>
  <si>
    <t>T03788050001</t>
  </si>
  <si>
    <t>T03788070001</t>
  </si>
  <si>
    <t>T03788090001</t>
  </si>
  <si>
    <t>T03788110001</t>
  </si>
  <si>
    <t>T03788130001</t>
  </si>
  <si>
    <t>T03788150001</t>
  </si>
  <si>
    <t>T03788170001</t>
  </si>
  <si>
    <t>T03788190001</t>
  </si>
  <si>
    <t>T03788210001</t>
  </si>
  <si>
    <t>T03786290001</t>
  </si>
  <si>
    <t>T03786310001</t>
  </si>
  <si>
    <t>T03786330001</t>
  </si>
  <si>
    <t>T03786350001</t>
  </si>
  <si>
    <t>T03786370001</t>
  </si>
  <si>
    <t>T03786390001</t>
  </si>
  <si>
    <t>T03786410001</t>
  </si>
  <si>
    <t>T03786430001</t>
  </si>
  <si>
    <t>T03786450001</t>
  </si>
  <si>
    <t>T03786470001</t>
  </si>
  <si>
    <t>T03786490001</t>
  </si>
  <si>
    <t>T03786510001</t>
  </si>
  <si>
    <t>T03786530001</t>
  </si>
  <si>
    <t>T03786550001</t>
  </si>
  <si>
    <t>T03786570001</t>
  </si>
  <si>
    <t>T03786590001</t>
  </si>
  <si>
    <t>T03786610001</t>
  </si>
  <si>
    <t>T03786630001</t>
  </si>
  <si>
    <t>T03786650001</t>
  </si>
  <si>
    <t>T03786670001</t>
  </si>
  <si>
    <t>T03786690001</t>
  </si>
  <si>
    <t>T03786710001</t>
  </si>
  <si>
    <t>T03786730001</t>
  </si>
  <si>
    <t>T03786750001</t>
  </si>
  <si>
    <t>T03786770001</t>
  </si>
  <si>
    <t>T03786790001</t>
  </si>
  <si>
    <t>T03786810001</t>
  </si>
  <si>
    <t>T03786830001</t>
  </si>
  <si>
    <t>T03786850001</t>
  </si>
  <si>
    <t>T03786870001</t>
  </si>
  <si>
    <t>T03786890001</t>
  </si>
  <si>
    <t>T03786910001</t>
  </si>
  <si>
    <t>T03786930001</t>
  </si>
  <si>
    <t>T03786950001</t>
  </si>
  <si>
    <t>T03786970001</t>
  </si>
  <si>
    <t>T03786990001</t>
  </si>
  <si>
    <t>T03787010001</t>
  </si>
  <si>
    <t>T03787030001</t>
  </si>
  <si>
    <t>T03787050001</t>
  </si>
  <si>
    <t>T03787070001</t>
  </si>
  <si>
    <t>T03787090001</t>
  </si>
  <si>
    <t>T03787110001</t>
  </si>
  <si>
    <t>T03787130001</t>
  </si>
  <si>
    <t>T03787150001</t>
  </si>
  <si>
    <t>T03787170001</t>
  </si>
  <si>
    <t>T03787190001</t>
  </si>
  <si>
    <t>T03787210001</t>
  </si>
  <si>
    <t>T03787230001</t>
  </si>
  <si>
    <t>T03787250001</t>
  </si>
  <si>
    <t>T03787270001</t>
  </si>
  <si>
    <t>T03787290001</t>
  </si>
  <si>
    <t>T03787310001</t>
  </si>
  <si>
    <t>T03787330001</t>
  </si>
  <si>
    <t>T03787350001</t>
  </si>
  <si>
    <t>T03787370001</t>
  </si>
  <si>
    <t>T03787390001</t>
  </si>
  <si>
    <t>T03787410001</t>
  </si>
  <si>
    <t>T03787430001</t>
  </si>
  <si>
    <t>T03787450001</t>
  </si>
  <si>
    <t>T03787470001</t>
  </si>
  <si>
    <t>T03787490001</t>
  </si>
  <si>
    <t>T03787510001</t>
  </si>
  <si>
    <t>T03787530001</t>
  </si>
  <si>
    <t>T03787550001</t>
  </si>
  <si>
    <t>G06517830003</t>
  </si>
  <si>
    <t>J03353280001</t>
  </si>
  <si>
    <t>J03353310001</t>
  </si>
  <si>
    <t>J03353360001</t>
  </si>
  <si>
    <t>S09122290004</t>
  </si>
  <si>
    <t>T03786130001</t>
  </si>
  <si>
    <t>T03786150001</t>
  </si>
  <si>
    <t>T03786170001</t>
  </si>
  <si>
    <t>T03786190001</t>
  </si>
  <si>
    <t>T03786210001</t>
  </si>
  <si>
    <t>T03786230001</t>
  </si>
  <si>
    <t>T03786250001</t>
  </si>
  <si>
    <t>T03786270001</t>
  </si>
  <si>
    <t>J03355070002</t>
  </si>
  <si>
    <t>G06537350004</t>
  </si>
  <si>
    <t>G06545860002</t>
  </si>
  <si>
    <t>G06545880002</t>
  </si>
  <si>
    <t>G06545900002</t>
  </si>
  <si>
    <t>G06545920002</t>
  </si>
  <si>
    <t>G06545940002</t>
  </si>
  <si>
    <t>G06546010002</t>
  </si>
  <si>
    <t>G06546030002</t>
  </si>
  <si>
    <t>G06546050002</t>
  </si>
  <si>
    <t>G06546070002</t>
  </si>
  <si>
    <t>G06546090002</t>
  </si>
  <si>
    <t>G06546110002</t>
  </si>
  <si>
    <t>G06548330002</t>
  </si>
  <si>
    <t>G06550210002</t>
  </si>
  <si>
    <t>G06550230002</t>
  </si>
  <si>
    <t>G06550250002</t>
  </si>
  <si>
    <t>G06550560002</t>
  </si>
  <si>
    <t>G06550610002</t>
  </si>
  <si>
    <t>G06550630002</t>
  </si>
  <si>
    <t>J03355880002</t>
  </si>
  <si>
    <t>J03355900002</t>
  </si>
  <si>
    <t>J03355910002</t>
  </si>
  <si>
    <t>Q09365890002</t>
  </si>
  <si>
    <t>S09124500002</t>
  </si>
  <si>
    <t>S09125320001</t>
  </si>
  <si>
    <t>S09126290001</t>
  </si>
  <si>
    <t>B15837480002</t>
  </si>
  <si>
    <t>B15838380002</t>
  </si>
  <si>
    <t>B15838630002</t>
  </si>
  <si>
    <t>O15837710002</t>
  </si>
  <si>
    <t>O15837810002</t>
  </si>
  <si>
    <t>O15837840002</t>
  </si>
  <si>
    <t>O15838050002</t>
  </si>
  <si>
    <t>O15838300002</t>
  </si>
  <si>
    <t>O15838510002</t>
  </si>
  <si>
    <t>O15838540002</t>
  </si>
  <si>
    <t>O15838970002</t>
  </si>
  <si>
    <t>O15839380002</t>
  </si>
  <si>
    <t>O15839470002</t>
  </si>
  <si>
    <t>O15839530002</t>
  </si>
  <si>
    <t>O15839550002</t>
  </si>
  <si>
    <t>O15839570002</t>
  </si>
  <si>
    <t>O15839640002</t>
  </si>
  <si>
    <t>O15839910002</t>
  </si>
  <si>
    <t>O15839920002</t>
  </si>
  <si>
    <t>O15840130002</t>
  </si>
  <si>
    <t>O15840150002</t>
  </si>
  <si>
    <t>O15840450002</t>
  </si>
  <si>
    <t>B15842200002</t>
  </si>
  <si>
    <t>B15842500002</t>
  </si>
  <si>
    <t>B15842510002</t>
  </si>
  <si>
    <t>B15842920002</t>
  </si>
  <si>
    <t>O15842290002</t>
  </si>
  <si>
    <t>O15842300002</t>
  </si>
  <si>
    <t>O15842310002</t>
  </si>
  <si>
    <t>O15843430002</t>
  </si>
  <si>
    <t>O15844080002</t>
  </si>
  <si>
    <t>O15844220002</t>
  </si>
  <si>
    <t>O15844680002</t>
  </si>
  <si>
    <t>O15844760002</t>
  </si>
  <si>
    <t>O15844780002</t>
  </si>
  <si>
    <t>O15844810002</t>
  </si>
  <si>
    <t>B15848040002</t>
  </si>
  <si>
    <t>B15848070002</t>
  </si>
  <si>
    <t>B15848090002</t>
  </si>
  <si>
    <t>B15848100002</t>
  </si>
  <si>
    <t>B15848130002</t>
  </si>
  <si>
    <t>B15848150002</t>
  </si>
  <si>
    <t>B15848190002</t>
  </si>
  <si>
    <t>B15848200002</t>
  </si>
  <si>
    <t>B15848220002</t>
  </si>
  <si>
    <t>O15846810002</t>
  </si>
  <si>
    <t>O15847160002</t>
  </si>
  <si>
    <t>O15847180002</t>
  </si>
  <si>
    <t>O15847200002</t>
  </si>
  <si>
    <t>O15847220002</t>
  </si>
  <si>
    <t>O15847400002</t>
  </si>
  <si>
    <t>O15847670002</t>
  </si>
  <si>
    <t>O15847680002</t>
  </si>
  <si>
    <t>O15847690002</t>
  </si>
  <si>
    <t>O15847870002</t>
  </si>
  <si>
    <t>O15848180002</t>
  </si>
  <si>
    <t>O15848280002</t>
  </si>
  <si>
    <t>O15848310002</t>
  </si>
  <si>
    <t>O15848320002</t>
  </si>
  <si>
    <t>O15848600002</t>
  </si>
  <si>
    <t>O15848730002</t>
  </si>
  <si>
    <t>O15848790002</t>
  </si>
  <si>
    <t>O15848800002</t>
  </si>
  <si>
    <t>O15848860002</t>
  </si>
  <si>
    <t>O15848880002</t>
  </si>
  <si>
    <t>O15849020002</t>
  </si>
  <si>
    <t>O15849040002</t>
  </si>
  <si>
    <t>B15851930002</t>
  </si>
  <si>
    <t>B15852020002</t>
  </si>
  <si>
    <t>B15852040002</t>
  </si>
  <si>
    <t>B15852060002</t>
  </si>
  <si>
    <t>B15852070002</t>
  </si>
  <si>
    <t>B15852090002</t>
  </si>
  <si>
    <t>B15852110002</t>
  </si>
  <si>
    <t>B15852120002</t>
  </si>
  <si>
    <t>B15852140002</t>
  </si>
  <si>
    <t>B15852160002</t>
  </si>
  <si>
    <t>B15852180002</t>
  </si>
  <si>
    <t>B15852190002</t>
  </si>
  <si>
    <t>O15851020002</t>
  </si>
  <si>
    <t>O15851100002</t>
  </si>
  <si>
    <t>O15851410002</t>
  </si>
  <si>
    <t>O15851480002</t>
  </si>
  <si>
    <t>O15851570002</t>
  </si>
  <si>
    <t>O15851610002</t>
  </si>
  <si>
    <t>O15851650002</t>
  </si>
  <si>
    <t>O15851680002</t>
  </si>
  <si>
    <t>O15852390002</t>
  </si>
  <si>
    <t>O15852550002</t>
  </si>
  <si>
    <t>O15852880002</t>
  </si>
  <si>
    <t>O15852980002</t>
  </si>
  <si>
    <t>O15853000002</t>
  </si>
  <si>
    <t>O15853040002</t>
  </si>
  <si>
    <t>O15853050002</t>
  </si>
  <si>
    <t>O15853060002</t>
  </si>
  <si>
    <t>O15853760002</t>
  </si>
  <si>
    <t>O15853840002</t>
  </si>
  <si>
    <t>O15853860002</t>
  </si>
  <si>
    <t>O15854070002</t>
  </si>
  <si>
    <t>O15854400002</t>
  </si>
  <si>
    <t>O15854450002</t>
  </si>
  <si>
    <t>O15854470002</t>
  </si>
  <si>
    <t>O15854820002</t>
  </si>
  <si>
    <t>O15854830002</t>
  </si>
  <si>
    <t>B15856880002</t>
  </si>
  <si>
    <t>B15857880002</t>
  </si>
  <si>
    <t>B15857920002</t>
  </si>
  <si>
    <t>O15856620002</t>
  </si>
  <si>
    <t>O15856720002</t>
  </si>
  <si>
    <t>O15856890002</t>
  </si>
  <si>
    <t>O15856900002</t>
  </si>
  <si>
    <t>O15856920002</t>
  </si>
  <si>
    <t>O15856960002</t>
  </si>
  <si>
    <t>O15857000002</t>
  </si>
  <si>
    <t>O15857010002</t>
  </si>
  <si>
    <t>O15857020002</t>
  </si>
  <si>
    <t>O15857170002</t>
  </si>
  <si>
    <t>O15857250002</t>
  </si>
  <si>
    <t>O15857350002</t>
  </si>
  <si>
    <t>O15857390002</t>
  </si>
  <si>
    <t>O15857400002</t>
  </si>
  <si>
    <t>O15857460002</t>
  </si>
  <si>
    <t>O15857520002</t>
  </si>
  <si>
    <t>O15857550002</t>
  </si>
  <si>
    <t>O15857570002</t>
  </si>
  <si>
    <t>O15857690002</t>
  </si>
  <si>
    <t>O15857800002</t>
  </si>
  <si>
    <t>O15857830002</t>
  </si>
  <si>
    <t>O15857990002</t>
  </si>
  <si>
    <t>O15858410002</t>
  </si>
  <si>
    <t>O15858690002</t>
  </si>
  <si>
    <t>O15859090002</t>
  </si>
  <si>
    <t>O15859110002</t>
  </si>
  <si>
    <t>O15859150002</t>
  </si>
  <si>
    <t>O15859170002</t>
  </si>
  <si>
    <t>O15859440002</t>
  </si>
  <si>
    <t>O15859450002</t>
  </si>
  <si>
    <t>O15859460002</t>
  </si>
  <si>
    <t>O15859480002</t>
  </si>
  <si>
    <t>O15859540002</t>
  </si>
  <si>
    <t>O15859640002</t>
  </si>
  <si>
    <t>B15861610002</t>
  </si>
  <si>
    <t>B15861740002</t>
  </si>
  <si>
    <t>B15861790002</t>
  </si>
  <si>
    <t>B15862160002</t>
  </si>
  <si>
    <t>O15861120002</t>
  </si>
  <si>
    <t>O15861150002</t>
  </si>
  <si>
    <t>O15861270002</t>
  </si>
  <si>
    <t>O15861800002</t>
  </si>
  <si>
    <t>O15861810002</t>
  </si>
  <si>
    <t>O15861870002</t>
  </si>
  <si>
    <t>O15862180002</t>
  </si>
  <si>
    <t>O15862190002</t>
  </si>
  <si>
    <t>O15862220002</t>
  </si>
  <si>
    <t>O15862230002</t>
  </si>
  <si>
    <t>O15862260002</t>
  </si>
  <si>
    <t>O15862440002</t>
  </si>
  <si>
    <t>O15862590002</t>
  </si>
  <si>
    <t>O15862860002</t>
  </si>
  <si>
    <t>O15863330002</t>
  </si>
  <si>
    <t>O15863450002</t>
  </si>
  <si>
    <t>O15863460002</t>
  </si>
  <si>
    <t>O15863500002</t>
  </si>
  <si>
    <t>O15863510002</t>
  </si>
  <si>
    <t>O15863520002</t>
  </si>
  <si>
    <t>O15863530002</t>
  </si>
  <si>
    <t>O15863930002</t>
  </si>
  <si>
    <t>O15864160002</t>
  </si>
  <si>
    <t>B15865860002</t>
  </si>
  <si>
    <t>B15865920002</t>
  </si>
  <si>
    <t>B15866670002</t>
  </si>
  <si>
    <t>B15866820002</t>
  </si>
  <si>
    <t>B15866830002</t>
  </si>
  <si>
    <t>B15866980002</t>
  </si>
  <si>
    <t>B15867030002</t>
  </si>
  <si>
    <t>O15865780002</t>
  </si>
  <si>
    <t>O15865790002</t>
  </si>
  <si>
    <t>O15866010002</t>
  </si>
  <si>
    <t>O15866120002</t>
  </si>
  <si>
    <t>O15866150002</t>
  </si>
  <si>
    <t>O15866740002</t>
  </si>
  <si>
    <t>O15867000002</t>
  </si>
  <si>
    <t>O15867060002</t>
  </si>
  <si>
    <t>O15867200002</t>
  </si>
  <si>
    <t>O15867500002</t>
  </si>
  <si>
    <t>O15867510002</t>
  </si>
  <si>
    <t>O15867520002</t>
  </si>
  <si>
    <t>O15867680002</t>
  </si>
  <si>
    <t>O15867740002</t>
  </si>
  <si>
    <t>O15867880002</t>
  </si>
  <si>
    <t>O15867930002</t>
  </si>
  <si>
    <t>O15868300002</t>
  </si>
  <si>
    <t>O15868310002</t>
  </si>
  <si>
    <t>B15870350002</t>
  </si>
  <si>
    <t>B15870390002</t>
  </si>
  <si>
    <t>B15870420002</t>
  </si>
  <si>
    <t>O15870290002</t>
  </si>
  <si>
    <t>O15870580002</t>
  </si>
  <si>
    <t>O15870620002</t>
  </si>
  <si>
    <t>O15870650002</t>
  </si>
  <si>
    <t>O15870660002</t>
  </si>
  <si>
    <t>O15871120002</t>
  </si>
  <si>
    <t>O15871210002</t>
  </si>
  <si>
    <t>O15871240002</t>
  </si>
  <si>
    <t>O15871250002</t>
  </si>
  <si>
    <t>O15872190002</t>
  </si>
  <si>
    <t>O15874040002</t>
  </si>
  <si>
    <t>O15874230002</t>
  </si>
  <si>
    <t>O15874280002</t>
  </si>
  <si>
    <t>O15874560002</t>
  </si>
  <si>
    <t>O15874980002</t>
  </si>
  <si>
    <t>O15875000002</t>
  </si>
  <si>
    <t>O15875080002</t>
  </si>
  <si>
    <t>O15875210002</t>
  </si>
  <si>
    <t>O15875390002</t>
  </si>
  <si>
    <t>O15875450002</t>
  </si>
  <si>
    <t>O15875510002</t>
  </si>
  <si>
    <t>O15875560002</t>
  </si>
  <si>
    <t>O15875970002</t>
  </si>
  <si>
    <t>O15875990002</t>
  </si>
  <si>
    <t>B15877980002</t>
  </si>
  <si>
    <t>B15878390002</t>
  </si>
  <si>
    <t>B15878430002</t>
  </si>
  <si>
    <t>O15878610002</t>
  </si>
  <si>
    <t>O15878650002</t>
  </si>
  <si>
    <t>O15878730002</t>
  </si>
  <si>
    <t>O15878780002</t>
  </si>
  <si>
    <t>O15879240002</t>
  </si>
  <si>
    <t>O15879310002</t>
  </si>
  <si>
    <t>O15880220002</t>
  </si>
  <si>
    <t>O15880250002</t>
  </si>
  <si>
    <t>O15880270002</t>
  </si>
  <si>
    <t>B15882490002</t>
  </si>
  <si>
    <t>B15882640002</t>
  </si>
  <si>
    <t>B15882650002</t>
  </si>
  <si>
    <t>B15882690002</t>
  </si>
  <si>
    <t>B15882700002</t>
  </si>
  <si>
    <t>O15882100002</t>
  </si>
  <si>
    <t>O15882130002</t>
  </si>
  <si>
    <t>O15882320002</t>
  </si>
  <si>
    <t>O15882600002</t>
  </si>
  <si>
    <t>O15883310002</t>
  </si>
  <si>
    <t>O15883340002</t>
  </si>
  <si>
    <t>O15883350002</t>
  </si>
  <si>
    <t>O15883630002</t>
  </si>
  <si>
    <t>O15883970002</t>
  </si>
  <si>
    <t>O15884100002</t>
  </si>
  <si>
    <t>O15884270002</t>
  </si>
  <si>
    <t>O15884470002</t>
  </si>
  <si>
    <t>O15884780002</t>
  </si>
  <si>
    <t>B15886440002</t>
  </si>
  <si>
    <t>B15886450002</t>
  </si>
  <si>
    <t>B15886560002</t>
  </si>
  <si>
    <t>B15886600002</t>
  </si>
  <si>
    <t>B15887570002</t>
  </si>
  <si>
    <t>O15886590002</t>
  </si>
  <si>
    <t>O15886800002</t>
  </si>
  <si>
    <t>O15887080002</t>
  </si>
  <si>
    <t>O15887190002</t>
  </si>
  <si>
    <t>O15887270002</t>
  </si>
  <si>
    <t>O15887360002</t>
  </si>
  <si>
    <t>O15887530002</t>
  </si>
  <si>
    <t>O15888350002</t>
  </si>
  <si>
    <t>O15888710002</t>
  </si>
  <si>
    <t>O15889050002</t>
  </si>
  <si>
    <t>O15889060002</t>
  </si>
  <si>
    <t>O15889070002</t>
  </si>
  <si>
    <t>O15889090002</t>
  </si>
  <si>
    <t>O15889100002</t>
  </si>
  <si>
    <t>O15889120002</t>
  </si>
  <si>
    <t>O15889170002</t>
  </si>
  <si>
    <t>B15891440002</t>
  </si>
  <si>
    <t>B15891470002</t>
  </si>
  <si>
    <t>O15891040002</t>
  </si>
  <si>
    <t>O15891480002</t>
  </si>
  <si>
    <t>O15891660002</t>
  </si>
  <si>
    <t>O15892270002</t>
  </si>
  <si>
    <t>O15892430002</t>
  </si>
  <si>
    <t>O15893090002</t>
  </si>
  <si>
    <t>O15893550002</t>
  </si>
  <si>
    <t>O15893580002</t>
  </si>
  <si>
    <t>O15893670002</t>
  </si>
  <si>
    <t>O15893900002</t>
  </si>
  <si>
    <t>B15896410002</t>
  </si>
  <si>
    <t>B15896640002</t>
  </si>
  <si>
    <t>O15895380002</t>
  </si>
  <si>
    <t>O15895390002</t>
  </si>
  <si>
    <t>O15895470002</t>
  </si>
  <si>
    <t>O15895660002</t>
  </si>
  <si>
    <t>O15895800002</t>
  </si>
  <si>
    <t>O15895940002</t>
  </si>
  <si>
    <t>O15896340002</t>
  </si>
  <si>
    <t>O15896370002</t>
  </si>
  <si>
    <t>O15896490002</t>
  </si>
  <si>
    <t>O15896960002</t>
  </si>
  <si>
    <t>O15896980002</t>
  </si>
  <si>
    <t>O15896990002</t>
  </si>
  <si>
    <t>O15897000002</t>
  </si>
  <si>
    <t>O15897010002</t>
  </si>
  <si>
    <t>O15897020002</t>
  </si>
  <si>
    <t>O15897030002</t>
  </si>
  <si>
    <t>O15897040002</t>
  </si>
  <si>
    <t>O15897060002</t>
  </si>
  <si>
    <t>O15897070002</t>
  </si>
  <si>
    <t>O15897100002</t>
  </si>
  <si>
    <t>O15897130002</t>
  </si>
  <si>
    <t>O15897140002</t>
  </si>
  <si>
    <t>O15897170002</t>
  </si>
  <si>
    <t>O15897180002</t>
  </si>
  <si>
    <t>O15897190002</t>
  </si>
  <si>
    <t>O15897200002</t>
  </si>
  <si>
    <t>O15897220002</t>
  </si>
  <si>
    <t>O15897250002</t>
  </si>
  <si>
    <t>O15897270002</t>
  </si>
  <si>
    <t>O15897280002</t>
  </si>
  <si>
    <t>O15897290002</t>
  </si>
  <si>
    <t>O15897300002</t>
  </si>
  <si>
    <t>O15897310002</t>
  </si>
  <si>
    <t>O15897330002</t>
  </si>
  <si>
    <t>O15897340002</t>
  </si>
  <si>
    <t>O15897360002</t>
  </si>
  <si>
    <t>O15897370002</t>
  </si>
  <si>
    <t>O15897400002</t>
  </si>
  <si>
    <t>O15897430002</t>
  </si>
  <si>
    <t>O15897440002</t>
  </si>
  <si>
    <t>O15897450002</t>
  </si>
  <si>
    <t>O15897460002</t>
  </si>
  <si>
    <t>O15897470002</t>
  </si>
  <si>
    <t>O15897480002</t>
  </si>
  <si>
    <t>O15897490002</t>
  </si>
  <si>
    <t>O15897500002</t>
  </si>
  <si>
    <t>O15897510002</t>
  </si>
  <si>
    <t>O15897520002</t>
  </si>
  <si>
    <t>O15897540002</t>
  </si>
  <si>
    <t>O15897550002</t>
  </si>
  <si>
    <t>O15897560002</t>
  </si>
  <si>
    <t>O15897570002</t>
  </si>
  <si>
    <t>O15897580002</t>
  </si>
  <si>
    <t>O15897590002</t>
  </si>
  <si>
    <t>O15897600002</t>
  </si>
  <si>
    <t>O15897610002</t>
  </si>
  <si>
    <t>O15897620002</t>
  </si>
  <si>
    <t>O15897630002</t>
  </si>
  <si>
    <t>O15897640002</t>
  </si>
  <si>
    <t>O15897670002</t>
  </si>
  <si>
    <t>O15897680002</t>
  </si>
  <si>
    <t>O15897690002</t>
  </si>
  <si>
    <t>O15897700002</t>
  </si>
  <si>
    <t>O15897710002</t>
  </si>
  <si>
    <t>O15897720002</t>
  </si>
  <si>
    <t>O15897740002</t>
  </si>
  <si>
    <t>O15897750002</t>
  </si>
  <si>
    <t>O15897760002</t>
  </si>
  <si>
    <t>O15898310002</t>
  </si>
  <si>
    <t>O15898330002</t>
  </si>
  <si>
    <t>O15898430002</t>
  </si>
  <si>
    <t>O15898550002</t>
  </si>
  <si>
    <t>O15898590002</t>
  </si>
  <si>
    <t>O15898620002</t>
  </si>
  <si>
    <t>O15898650002</t>
  </si>
  <si>
    <t>O15898940002</t>
  </si>
  <si>
    <t>O15899100002</t>
  </si>
  <si>
    <t>B15901120002</t>
  </si>
  <si>
    <t>O15900850002</t>
  </si>
  <si>
    <t>O15900860002</t>
  </si>
  <si>
    <t>O15900870002</t>
  </si>
  <si>
    <t>O15900880002</t>
  </si>
  <si>
    <t>O15900900002</t>
  </si>
  <si>
    <t>O15900930002</t>
  </si>
  <si>
    <t>O15900960002</t>
  </si>
  <si>
    <t>O15901010002</t>
  </si>
  <si>
    <t>O15901020002</t>
  </si>
  <si>
    <t>O15901180002</t>
  </si>
  <si>
    <t>O15901190002</t>
  </si>
  <si>
    <t>O15901280002</t>
  </si>
  <si>
    <t>O15901310002</t>
  </si>
  <si>
    <t>O15901650002</t>
  </si>
  <si>
    <t>O15901710002</t>
  </si>
  <si>
    <t>O15902340002</t>
  </si>
  <si>
    <t>O15902410002</t>
  </si>
  <si>
    <t>O15902510002</t>
  </si>
  <si>
    <t>O15902530002</t>
  </si>
  <si>
    <t>O15902540002</t>
  </si>
  <si>
    <t>O15902550002</t>
  </si>
  <si>
    <t>O15902750002</t>
  </si>
  <si>
    <t>O15902980002</t>
  </si>
  <si>
    <t>O15903010002</t>
  </si>
  <si>
    <t>O15903040002</t>
  </si>
  <si>
    <t>O15903080002</t>
  </si>
  <si>
    <t>O15903210002</t>
  </si>
  <si>
    <t>O15903220002</t>
  </si>
  <si>
    <t>O15903440002</t>
  </si>
  <si>
    <t>B15905320002</t>
  </si>
  <si>
    <t>O15904980002</t>
  </si>
  <si>
    <t>O15905000002</t>
  </si>
  <si>
    <t>O15905210002</t>
  </si>
  <si>
    <t>O15905350002</t>
  </si>
  <si>
    <t>O15905840002</t>
  </si>
  <si>
    <t>O15906870002</t>
  </si>
  <si>
    <t>O15906890002</t>
  </si>
  <si>
    <t>B15909600002</t>
  </si>
  <si>
    <t>O15908690002</t>
  </si>
  <si>
    <t>O15909590002</t>
  </si>
  <si>
    <t>B15913640002</t>
  </si>
  <si>
    <t>B15914260002</t>
  </si>
  <si>
    <t>O15912920002</t>
  </si>
  <si>
    <t>O15912930002</t>
  </si>
  <si>
    <t>O15912940002</t>
  </si>
  <si>
    <t>O15912950002</t>
  </si>
  <si>
    <t>O15912990002</t>
  </si>
  <si>
    <t>O15913000002</t>
  </si>
  <si>
    <t>O15913280002</t>
  </si>
  <si>
    <t>O15913440002</t>
  </si>
  <si>
    <t>O15914650002</t>
  </si>
  <si>
    <t>O15914670002</t>
  </si>
  <si>
    <t>O15914740002</t>
  </si>
  <si>
    <t>O15914830002</t>
  </si>
  <si>
    <t>O15915270002</t>
  </si>
  <si>
    <t>O15915300002</t>
  </si>
  <si>
    <t>O15915900002</t>
  </si>
  <si>
    <t>O15916400002</t>
  </si>
  <si>
    <t>O15916470002</t>
  </si>
  <si>
    <t>O15916790002</t>
  </si>
  <si>
    <t>B15919020002</t>
  </si>
  <si>
    <t>B15919030002</t>
  </si>
  <si>
    <t>O15918430002</t>
  </si>
  <si>
    <t>O15918460002</t>
  </si>
  <si>
    <t>O15918790002</t>
  </si>
  <si>
    <t>O15919150002</t>
  </si>
  <si>
    <t>O15919210002</t>
  </si>
  <si>
    <t>O15919260002</t>
  </si>
  <si>
    <t>O15920060002</t>
  </si>
  <si>
    <t>O15920130002</t>
  </si>
  <si>
    <t>O15920140002</t>
  </si>
  <si>
    <t>O15920160002</t>
  </si>
  <si>
    <t>O15920170002</t>
  </si>
  <si>
    <t>O15920190002</t>
  </si>
  <si>
    <t>O15920220002</t>
  </si>
  <si>
    <t>O15920780002</t>
  </si>
  <si>
    <t>O15921120002</t>
  </si>
  <si>
    <t>O15921140002</t>
  </si>
  <si>
    <t>O15921500002</t>
  </si>
  <si>
    <t>O15921570002</t>
  </si>
  <si>
    <t>O15922380002</t>
  </si>
  <si>
    <t>B15924610002</t>
  </si>
  <si>
    <t>B15924720002</t>
  </si>
  <si>
    <t>B15924740002</t>
  </si>
  <si>
    <t>O15923790002</t>
  </si>
  <si>
    <t>O15923800002</t>
  </si>
  <si>
    <t>O15924300002</t>
  </si>
  <si>
    <t>O15924310002</t>
  </si>
  <si>
    <t>O15924330002</t>
  </si>
  <si>
    <t>O15924340002</t>
  </si>
  <si>
    <t>O15924400002</t>
  </si>
  <si>
    <t>O15924440002</t>
  </si>
  <si>
    <t>O15924470002</t>
  </si>
  <si>
    <t>O15924480002</t>
  </si>
  <si>
    <t>O15924510002</t>
  </si>
  <si>
    <t>O15924670002</t>
  </si>
  <si>
    <t>O15925380002</t>
  </si>
  <si>
    <t>O15925710002</t>
  </si>
  <si>
    <t>O15925760002</t>
  </si>
  <si>
    <t>O15925810002</t>
  </si>
  <si>
    <t>O15925840002</t>
  </si>
  <si>
    <t>O15925870002</t>
  </si>
  <si>
    <t>O15926010002</t>
  </si>
  <si>
    <t>O15926150002</t>
  </si>
  <si>
    <t>O15926310002</t>
  </si>
  <si>
    <t>O15926380002</t>
  </si>
  <si>
    <t>O15926940002</t>
  </si>
  <si>
    <t>O15926950002</t>
  </si>
  <si>
    <t>O15927000002</t>
  </si>
  <si>
    <t>O15928470002</t>
  </si>
  <si>
    <t>O15928530002</t>
  </si>
  <si>
    <t>O15928550002</t>
  </si>
  <si>
    <t>B15929920002</t>
  </si>
  <si>
    <t>B15931140002</t>
  </si>
  <si>
    <t>B15931260002</t>
  </si>
  <si>
    <t>B15931310002</t>
  </si>
  <si>
    <t>O15929800002</t>
  </si>
  <si>
    <t>O15929910002</t>
  </si>
  <si>
    <t>O15930570002</t>
  </si>
  <si>
    <t>O15930590002</t>
  </si>
  <si>
    <t>O15930860002</t>
  </si>
  <si>
    <t>O15930890002</t>
  </si>
  <si>
    <t>O15930900002</t>
  </si>
  <si>
    <t>O15931060002</t>
  </si>
  <si>
    <t>O15931130002</t>
  </si>
  <si>
    <t>O15934080002</t>
  </si>
  <si>
    <t>Autoridad de Fiscalización y Control del Sistema Nacional de Salud</t>
  </si>
  <si>
    <t>TRANSFERENCIA DEL EXTERIOR SEGUN SWIFT 00049-00045 DE FECHA 02/01/2018 ORDENANTE: CONSULADO GENERAL DE BOLIVIA EN BUENOS AIRES-AR. LIB. 00340012005 SEGIP - RECAUDACION EXTERIOR - CEDULAS DE IDENTIDAD</t>
  </si>
  <si>
    <t>TRANSFERENCIA DEL EXTERIOR SEGUN SWIFT 00050-00046 DE FECHA 02/01/2018 ORDENANTE: CONSULADO GENERAL DE BOLIVIA-BUENOS AIRES-AR. LIB. 00340012005 SEGIP - RECAUDACION EXTERIOR - CEDULAS DE IDENTIDAD</t>
  </si>
  <si>
    <t>||TRANSFERENCIA DE FONDOS S/G. FORMULARIO, CITE' BUN013/18 DE LA FECHA (HRE-TSO-19). APORTES LOCALES DEL G.A.D. DE CHUQUISACA. PROY.CONST. DOBLE VIA SUCRE-YAMPARAEZ. A SOLICITUD DE LA ADMINISTRADORA BOLIVIANA DE CARRETERAS; LIBRETA 00291024201; BUN.</t>
  </si>
  <si>
    <t>De: 00041031107 Transferencia que efectuamos a requerimiento del Instituto Boliviano de Metrologia dependiente del Ministerio de Desarrollo Productivo y Economia Plural, segun nota CITE: IBMETRO-DAF-CE-1505/2017 y en virtud a la nota interna CITE: MEFP/VPCF/DGCF/UCCF No.1324/2017 de la Direccion Gen</t>
  </si>
  <si>
    <t>COBRO DE||COSTO UTILES DE ESCRITORIO POR LA ELABORACION DEL COMPROBANTE CONTABLE NRO. 0910043 DE LA FECHA DE LA LIBRETA N° 00099021001 TGN RECURSOS ORDINARIOS MONEDA NACIONAL COSTO UTILES DE ESCRITORIO</t>
  </si>
  <si>
    <t>'TRANSFERENCIA DE FONDOS||S/G. CITE: MEFP/VTCP/DGCP/UODP-001/2018 DE LA FECHA, DEL MIN.DE ECONOMIA Y FINANZAS PUBLICAS.(HRE-TSO-4), PAGO BTS EXTRABURSATIL - VENCIMIENTO 3 DE ENERO DE 2018 D.S. N° 121 DE 11 DE ENERO DE 2012. DEBITO DE LA LIBRETA N° 00099021001 TGN-RECURSOS ORDINARIOS MN.</t>
  </si>
  <si>
    <t>||TRANSFERENCIA DE FONDOS S/G. FORMUALARIO, CITE' BUN019/18 DE LA FECHA (HRE-TSO-30). PARA LA EJECUCIÓN DEL PROYECTO "MANEJO INTEGRAL DE LOS RR.NN. CUENCA RIO LAUCA". A SOLICITUD DEL G.A.D. ORURO; LIBRETA 00990201001 TGN - RECURSOS ORDINARIOS; BUN.</t>
  </si>
  <si>
    <t>||TRANSFERENCIA DE FONDOS S/G. FORMUALARIO, CITE' BUN018/18 DE LA FECHA (HRE-TSO-31). PARA LA EJECUCIÓN DEL PROYECTO "MANEJO INTEGRAL RR.NN. CUENCA PROV.SUR CARANGAS". A SOLICITUD DEL G.A.D. ORURO; LIBRETA 00990201001 TGN-RECURSOS ORDINARIOS; BUN.</t>
  </si>
  <si>
    <t>||TRANSFERENCIA DE FONDOS S/G. FORMULARIO, CITE' BUN017/18 DE LA FECHA (HRE-TSO-32). PARA LA EJECUCIÓN DEL PROYECTO "MANEJO INTEGRAL DE LA CUENCA ANDAMARCA-ABAROA". A SOLICITUD DEL G.A.D. ORURO; LIBRETA 00990201001 TGN-RECURSOS ORDINARIOS; BUN.</t>
  </si>
  <si>
    <t>COBRO COSTOS DE PAPELERIA POR REGULARIZACION DE TRANSFERENCIA DEL EXTERIOR POR ORDEN DE PETROLEOS PARAGUAYOS (PETROPAR) LIB. 00513062001 YPFB-OPERACIONES PLANTA DE SEPARACION DE LIQUIDOS RIO GRANDE</t>
  </si>
  <si>
    <t>'TRANSFERENCIA DE FONDOS||S/G. CITE: MEFP/VTCP/DGCP/UODP-003/2018 DE F.02-01-2018, DEL MIN.DE ECONOMIA Y FINANZAS PUBLICAS.(HRE-TSO-24), PAGO BTS EXTRABURSATIL - VENCIMIENTO 4 DE ENERO DE 2018 D.S. N° 121 DE 11 DE ENERO DE 2012. DEBITO DE LA LIBRETA N° 00099021001 TGN-RECURSOS ORDINARIOS MN.</t>
  </si>
  <si>
    <t>||COBRO COMISION AMPLIACION DE VALIDEZ CARTA DE CREDITO 0,15% S/USD 284.335,40 POR 40 DIAS, REEMB. GTOS DE COMUNICACION BS220.- Y EMISION DE CBTE.CTBLE. BS50.- SEGUN NOTA ADJUNTA REF.: CARTA DE CREDITO I-2017-036 CGO. LIB. 00132069201 SEDEM - PROMIEL FINPRO - CHUQUISACA REF.: COM. AMPL. DE VALIDEZ LC I-2017-036</t>
  </si>
  <si>
    <t>||2° DESEMBOLSO CREDITO EXT. AL MEFP CONST. DEL SIST.DE TRANSPORTE FERREO EN EL TRAMO MONTERO BULO BULO SG. CITE. MEFP VTCP DGCP UEPS-35/2018 RECIB. EN LA F. (TRAM TGL-164) REF: RD.N°026/14 Y CONT.SANO N°147/14,ADENDA N°036/16 E IF. BCB GOM Y GAL N°1 Y 3 DE F. 4-01-18 ABONO EN LA LIB. N° 00990201001 TGN- RECURSOS ORDINARIOS</t>
  </si>
  <si>
    <t>COBRO COSTOS DE PAPELERIA POR REGULARIZACION DE TRANSFERENCIA DEL EXTERIOR POR ORDEN DE SOCIETE MAGHREB MANAGEMENT INTERNAT LIB. 00513012003 LBP-YPFB (2011349681373)</t>
  </si>
  <si>
    <t>'TRANSFERENCIA DE FONDOS||S/G. CITE: MEFP/VTCP/DGCP/UODP-012/2018 DE LA FECHA, DEL MIN.DE ECONOMIA Y FINANZAS PUBLICAS.(HRE-TSO-40), PAGO BTS EXTRABURSATIL - VENCIMIENTO 5 DE ENERO DE 2018 D.S. N° 1121 DE 11 DE ENERO DE 2012. DEBITO DE LA LIBRETA N° 00099021001 TGN-RECURSOS ORDINARIOS MN.</t>
  </si>
  <si>
    <t>COBRO DE||UTILES DE ESCRITORIO POR ELABORACION DE LA OPERACIÓN CONTABLE N°910229 DE LA FECHA DE LA LIB. N° 00990201001 TGN- RECURSOS ORDINARIOS, COSTO UTILES DE ESCRITORIO</t>
  </si>
  <si>
    <t>TRANSFERENCIA DEL EXTERIOR SEGUN SWIFT 00168 DE FECHA 05/01/2018 ORDENANTE: CONSULADO DE BOLIVIA EN CALAMA-CL LIB. 00340012005 SEGIP - RECAUDACION EXTERIOR - CEDULAS DE IDENTIDAD</t>
  </si>
  <si>
    <t>A:00099021001 El concepto de la mencionada operacion corresponde a la transferencia de capital por el mes de Diciembre/2017, de Cooperativa Sudamerica al TGN.</t>
  </si>
  <si>
    <t>A:00099021001 El concepto de la mencionada operacion corresponde a la transferencia de capital por el mes de Diciembre de 2017 de Coop. El Buen Samaritano del Fideicomiso Programa de Reconversion Productiva y Comercial TGN 9.</t>
  </si>
  <si>
    <t>NUMERO DE LIBRETA CUT: Cuenta Unica del Tesoro OPERACIÓN E18 TRANSFERENCIA DEL SISTEMA FINANCIERO POR CUENTA DE TERCEROS A LA CUT Devolucion al TGN pago de FC</t>
  </si>
  <si>
    <t>||TRANSFERENCIA DE FONDOS DE LA CUT. LIBRETA 00099031003 POR PAGO VENCIMIENTOS DE LA FECHA DE VALORES "C" SEGUN NOTA MEFP/VTCP/DGCP/UODP-021/2018 DE F.05/01/2018 DEL MIN. ECON. Y FIN. PUB. CUT. LIBRETA 00099031003</t>
  </si>
  <si>
    <t>NUMERO DE LIBRETA CUT: 00234014202 OPERACIÓN E18 TRANSFERENCIA DEL SISTEMA FINANCIERO POR CUENTA DE TERCEROS A LA CUT A SOLICITUD DEL MEFP SEGUN NOTA CITE MEFP VTCP DGPOT UAIS CPI NO 0118001 BUN 18</t>
  </si>
  <si>
    <t>NUMERO DE LIBRETA CUT: 0099021001 OPERACIÓN E18 TRANSFERENCIA DEL SISTEMA FINANCIERO POR CUENTA DE TERCEROS A LA CUT A SOLICITUD DEL MEFP SEGUN NOTA CITE MEFP VTCP DGPOT UAIS CPI NO 0118002 BUN 18</t>
  </si>
  <si>
    <t>||TRANSFERENCIA A LA CUENTA UNICA DEL TESORO IMPORTE RETENIDO A WALTER ABRAHAM PEREZ ALANDIA POR REMUNERACIÓN MÁXIMA CORRESPONDIENTE AL MES DE DICIEMBRE/2017- LIBRETA N° 00990201001, SEGÚN DOCUMENTOS ADJUNTOS Y "ROC" N° 05/2018 DEL DCR. TRANS.POR REMUNERACIÓN MAXIMA WALTER ABRAHAM PEREZ ALANDIA - DICIEMBRE/2017 LIBRETA N° 00990201001</t>
  </si>
  <si>
    <t>PAGO A CAF PRÉSTAMO CFA008606 VCTO. 08-ene-2018 POR CUENTA DE TGN , NTI. 010212 VALOR 08-ene-2018 INTERESES USD 413.810,16 COMISIONES USD 78.923,07 CTA. 3987 CUENTA UNICA DEL TESORO-3987 LIB. 00099021001 REF.: COMISIONES BANCARIAS</t>
  </si>
  <si>
    <t>PAGO A CAF PRÉSTAMO CFA008604 VCTO. 08-ene-2018 POR CUENTA DE TGN , NTI. 010232 VALOR 08-ene-2018 INTERESES USD 955.376,70 COMISIONES USD 139.552,79 CTA. 3987 CUENTA UNICA DEL TESORO-3987 LIB. 00099021001 REF.: COMISIONES BANCARIAS</t>
  </si>
  <si>
    <t>COBRO COSTOS DE PAPELERIA SEGUN TRANSFERENCIA DEL EXTERIOR POR ORDEN DE YPF EXPLORACION Y PRODUCCION DE HIDROCARBUROS DE BOLIVIA S.A. LIB. 00513012003 LBP-YPFB (2011349681373)</t>
  </si>
  <si>
    <t>REGULARIZACION DE TRANSFERENCIA DEL EXTERIOR SEGUN SWIFT NO.00207 DE FECHA 09/01/2018 ORDENANTE: CONSULADO GERAL DA BOLIVIA-SAO PAULO BRASIL LIB. 00340012005 SEGIP - RECAUDACION EXTERIOR - CEDULAS DE IDENTIDAD</t>
  </si>
  <si>
    <t>NÚMERO DE LIBRETA CUT: 99031009.00 OPERACIÓN T01 TRANSFERENCIA DE FONDOS A LA CUT - TESORO DIRECTO DE BANCO UNION S.A. A CUENTA UNICA DEL TESORO CON NUMERO DE SOLICITUD = 2431807 Y NUMERO CORRELATIVO = 91320009012018702 TRANSFERENCIA POR OPERACIONES DE VENTA BONOS BTX</t>
  </si>
  <si>
    <t>COBRO COSTOS DE PAPELERIA SEGUN TRANSFERENCIA DEL EXTERIOR POR ORDEN DE SOCIETE MAGHREB MANAGEMENT INTERNAT LIB. 00513012003 LBP-YPFB (2011349681373)</t>
  </si>
  <si>
    <t>'TRANSFERENCIA DE FONDOS||S/G. CITE: MEFP/VTCP/DGCP/UODP-036/2018 DE LA FECHA, DEL MIN.DE ECONOMIA Y FINANZAS PUBLICAS.(HRE-TSO-186), PAGO BTS EXTRABURSATIL - VENCIMIENTO 10 DE ENERO DE 2018 D.S. N° 1121 DE 11 DE ENERO DE 2012. DEBITO DE LA LIBRETA N° 00099021001 TGN-RECURSOS ORDINARIOS MN.</t>
  </si>
  <si>
    <t>TRANSFERENCIA DEL EXTERIOR SEGUN SWIFT 00314 DE FECHA 10/01/2018 ORDENANTE: CONSULADO GENERAL DE BOLIVIA EN HOUSTON-EE.UU. LIB. 00099021001 TGN-RECURSOS ORDINARIOS (3987)</t>
  </si>
  <si>
    <t>NUMERO DE LIBRETA CUT: 00099021001 OPERACIÓN E18 TRANSFERENCIA DEL SISTEMA FINANCIERO POR CUENTA DE TERCEROS A LA CUT CANCELACION DE LA CUOTA 55 POR REEMBOLSO DE AMORTIZACION A CAPITAL Y COSTO DE CAPITAL POR LOS RECURSOS EFECTIVAMENTE RECIBIDOS POR PARTE DE LA EMPRESA METALURGICA VINTO BENEFICIAR</t>
  </si>
  <si>
    <t>||COBRO DE COMISIONES BANCARIAS POR TRANSF. FDOS. POR ALIVIO OTORGADO POR LA REPUBLICA DE FRANCIA A BOLIVIA DE ACUERDO AL CONTRATO DE DESENDEUDAMIENTO Y DESARROLLO (3C2D) DEL 23/12/2014, REF: DEVOLUCIÓN DE PAGO EFECTUADO A NATIXIS POR DEUDA EXTERNA PTMO. 651-OB1 LIB. N°00099021001 RECURSOS ORDINARIOS -3987, REF.: COMISIONES BANCARIAS</t>
  </si>
  <si>
    <t>||REGISTRO COBRO COMISION AMPLIACION DE VALIDEZ 0,015% POR 20 DIAS S/USD 5.304.505.- REEMB. GTOS DE COMUNICACION BS220.- Y EMISIION DE CBTE. CTBLE. BS50.- SEGUN NOTA ADJUNTA REF.: I-2016-012 LIB. N°00513072001 YPFB- OPERACIONES GNRGD REF.: AMP. LC I-2016-012</t>
  </si>
  <si>
    <t>TRANSFERENCIA DEL EXTERIOR SEGUN SWIFT NO.380 DE FECHA 11/01/2018 ORDENANTE: CONSULADO DE BOLIVIA EN MADRID LIB. 00340012005 SEGIP - RECAUDACION EXTERIOR - CEDULAS DE IDENTIDAD</t>
  </si>
  <si>
    <t>REGULARIZACION DE TRANSFERENCIA DEL EXTERIOR SEGUN SWIFT 00269 DE FECHA 11/01/2018 ORDENANTE: CONSULADO DE BOLIVIA EN MURCIA REF.: DEVOLUCION DE SALDOS NO EJECUTADOS PROGRAMA DE DOCUMENTACION/2017 LIB. 00099021001 TGN-RECURSOS ORDINARIOS (3987)</t>
  </si>
  <si>
    <t>REGULARIZACION DE TRANSFERENCIA DEL EXTERIOR SEGUN CONSULADO GENL DE BOLIVIA EN HOUSTON REF:DEV.SALDOS NO EJECUTADOS GASTOS DE FUNCIONAMIENTO GESTION 2017 DE FECHA 11/01/2018 ORDENANTE: LIB. 00099021001 TGN-RECURSOS ORDINARIOS (3987)</t>
  </si>
  <si>
    <t>NUMERO DE LIBRETA CUT: 00099021001 OPERACIÓN E18 TRANSFERENCIA DEL SISTEMA FINANCIERO POR CUENTA DE TERCEROS A LA CUT A SOLICITUD DEL MEFP SEGUN NOTA CITE MEFP VTCP DGPOT UAIS CPI NO 0118004 BUN 18</t>
  </si>
  <si>
    <t>NUMERO DE LIBRETA CUT: 00099021001 OPERACIÓN E18 TRANSFERENCIA DEL SISTEMA FINANCIERO POR CUENTA DE TERCEROS A LA CUT A SOLICITUD DEL MEFP SEGUN NOTA CITE MEFP VTCP DGPOT UAIS CPI NO 0118003 BUN 18</t>
  </si>
  <si>
    <t>'COBRO POR´||COM. TRANSFERENCIA DE FODOS AL EXT. 0,10% S/USD 87.995,40 REEMB. GTOS DE COMUNICACION BS220.- Y EMISION DE CBTE. CTBEL BS50.- EN COMPLEMENTO A CBTE. ADJUNTO DE LA FECHA. CGO. LIB. 00132069201SEDEM - PROOMIEL FINPRO CHUQUISACA REF.: CGOD. POR PAGO LC I-2017-036</t>
  </si>
  <si>
    <t>TRANSFERENCIA DEL EXTERIOR SEGUN SWIFT 00600 DE FECHA 12/01/2018 ORDENANTE: CONSULADO DEL ESTADO PLURINACIIONAL DE BOLIVIA EN ILO-PERU REF.: DEV. SALDOS GASTOS PROGRAMA DE DOCUMENTACION LIB. 00099021001 TGN-RECURSOS ORDINARIOS (3987)</t>
  </si>
  <si>
    <t>NUMERO DE LIBRETA CUT: 00099021001 OPERACIÓN E18 TRANSFERENCIA DEL SISTEMA FINANCIERO POR CUENTA DE TERCEROS A LA CUT TRANSFERENCIA EFECTUADA POR PAGO INDEBIDO RP PERIODO DIC.2017SG LIBRETA N.00099021001</t>
  </si>
  <si>
    <t>NUMERO DE LIBRETA CUT: 00099021001 OPERACIÓN E18 TRANSFERENCIA DEL SISTEMA FINANCIERO POR CUENTA DE TERCEROS A LA CUT TRANSFERENCIA EFECTUADA POR PAGO DE ADELANTO P.R.A. RP PERIODO DIC 2017 SG LIB.00099021001</t>
  </si>
  <si>
    <t>VENTA DE DIVISAS CON TRANSFERENCIA DE FONDOS A SOLICITUD DE MINISTERIO DE LA PRESIDENCIA SEGUN SOLICITUD 4166 REF: DIVISAS USD 78,487.51 PAGO A AIRBUS HELICOPTERS CONO SUR S.A COMPRA DE REPUESTOS PARA AERONAVES FAB 003 Y FAB 007 SOLICITADOS GESTION 2016, BANCO BBVA URUGUAY S.A CUENTA 999011879. LIB. 00099021001 TGN-RECURSOS ORDINARIOS (3987)</t>
  </si>
  <si>
    <t>VENTA DE DIVISAS CON TRANSFERENCIA DE FONDOS A SOLICITUD DE MINISTERIO DE LA PRESIDENCIA SEGUN SOLICITUD 4167 REF: DIVISAS USD 41,838.00 PAGO A AND S INTERNATIONAL SUPPLY INC. POR COMPRA DE LLANTAS Y REPUESTOS PARA AERONAVES FAB 047 Y FAB 048, SEGUN INVOICE 1021, WELLS FARGO BANK CUENTA 200000278097 LIB. 00099021001 TGN-RECURSOS ORDINARIOS (3987)</t>
  </si>
  <si>
    <t>VENTA DE DIVISAS CON TRANSFERENCIA DE FONDOS A SOLICITUD DE MINISTERIO DE LA PRESIDENCIA SEGUN SOLICITUD 4168 REF: DIVISAS USD 56,875.45 PAGO A DASSAULT FALCON JET CORP. POR COMPRA DE LLANTAS, REPUESTOS Y COSTOS DE ENVIO PARA AERONAVE FAB 001, SEGUN INVOICE 529008, 529006, BANK OF AMERICA CUENTA 381 LIB. 00099021001 TGN-RECURSOS ORDINARIOS (3987)</t>
  </si>
  <si>
    <t>COBRO DE||ÚTILES DE ESCRITORIO POR LA ELABORACIÓN DEL COMPROBANTE CONTABLE N° 0910936 DE LA FECHA DE LA LIBRETA N° 00099021001 TGN - RECURSOS ORDINARIOS - MONEDA NACIONAL, COSTO ÚTILES DE ESCRITORIO</t>
  </si>
  <si>
    <t>||TRANSFERENCIA DE FONDOS DE LA CUT, POR PAGO DE VENCIMIENTOS VALORES "C" SEGUN NOTA MEFP/VTCP/DGCP/UODP-054/2018 DE FECHA 12/01/2018 DEL MINISTERIO DE ECONOMIA Y FINANZAS PUBLICAS LIBRETA 00099031003 TGN-TITULOS VALOR DEL TESORO -M/N. LIBRETA 00099031003 TGN-TITULOS VALOR DEL TESORO -M/N.</t>
  </si>
  <si>
    <t>'COBRO DE'||UTILES DE ESCRITORIO POR EL COMPROBANTE CONTABLE NRO. 0911111 DE TRANSFERENCIA DE FONDOS DEL EXTERIOR A LA CUENTA DE SENATEX DE LA FECHA. EN ATENCIÓN NOTA, CITE' SENATEX/DGE/CAR/0306/2017 DE F. 21/07/2017. DEBITO DE LA LIBRETA 00378012002 SENATEX ADMINISTRACION CENTRAL, REPOSICION UTILES DE ESCRITORIO.</t>
  </si>
  <si>
    <t>REGULARIZACION DE TRANSFERENCIA DEL EXTERIOR SEGUN SWIFT 00599 DE FECHA 16/01/2018 ORDENANTE: CONSULADO GENERAL DEL ESTADO PLURINACIONAL DE BOLIVIA EN ILO-PERU LIB. 00099021001 TGN-RECURSOS ORDINARIOS (3987)</t>
  </si>
  <si>
    <t>REGULARIZACION DE TRANSFERENCIA DEL EXTERIOR SEGUN SWIFT 00598 DE FECHA 16/01/2018 ORDENANTE: CONSULADO DEL ESTADO PLURINACIONAL DE BOLIVIA EN ILO-PERU LIB. 00099021001 TGN-RECURSOS ORDINARIOS (3987)</t>
  </si>
  <si>
    <t>TRANSFERENCIA DEL EXTERIOR SEGUN 00645-00655 DE FECHA 16/01/2018 ORDENANTE: CONSULADO GENERAL DE BOLIVIA BUENOS AIRES REF.: SERVICIOS DEL GOBIERNO LIB. 00340012005 SEGIP - RECAUDACION EXTERIOR - CEDULAS DE IDENTIDAD</t>
  </si>
  <si>
    <t>NUMERO DE LIBRETA CUT: Cuenta Unica del Tesoro OPERACIÓN E18 TRANSFERENCIA DEL SISTEMA FINANCIERO POR CUENTA DE TERCEROS A LA CUT Pago correspondiente a diciembre 2017</t>
  </si>
  <si>
    <t>PAGO A OPEP PRÉSTAMO 1653-P VCTO. 15-ene-2018 POR CUENTA DE TGN , NTI. 010281 VALOR 16-ene-2018 INTERESES USD 158.437,35 CTA. 3987 CUENTA UNICA DEL TESORO-3987 LIB. 00099021001 REF.: COMISIONES BANCARIAS</t>
  </si>
  <si>
    <t>PAGO A BID PRÉSTAMO 3536/BL-BO VCTO. 15-ene-2018 POR CUENTA DE TGN , NTI. 010300 VALOR 16-ene-2018 INTERESES USD 43.057,90 COMISIONES USD 115.653,04 CTA. 3987 CUENTA UNICA DEL TESORO-3987 LIB. 00099021001 REF.: COMISIONES BANCARIAS</t>
  </si>
  <si>
    <t>PAGO A BID PRÉSTAMO 3536/BL-BO VCTO. 15-ene-2018 POR CUENTA DE TGN , NTI. 010301 VALOR 16-ene-2018 INTERESES USD 1.170,77 CTA. 3987 CUENTA UNICA DEL TESORO-3987 LIB. 00099021001 REF.: COMISIONES BANCARIAS</t>
  </si>
  <si>
    <t>PAGO A BID PRÉSTAMO 3797/BL-BO VCTO. 15-ene-2018 POR CUENTA DE TGN , NTI. 010252 VALOR 16-ene-2018 INTERESES USD 3.076,56 COMISIONES USD 52.901,43 CTA. 3987 CUENTA UNICA DEL TESORO-3987 LIB. 00099021001 REF.: COMISIONES BANCARIAS</t>
  </si>
  <si>
    <t>PAGO A BID PRÉSTAMO 3797/BL-BO VCTO. 15-ene-2018 POR CUENTA DE TGN , NTI. 010249 VALOR 16-ene-2018 INTERESES USD 58,25 CTA. 3987 CUENTA UNICA DEL TESORO-3987 LIB. 00099021001 REF.: COMISIONES BANCARIAS</t>
  </si>
  <si>
    <t>COBRO COSTOS DE PAPELERIA SEGUN TRANSFERENCIA DEL EXTERIOR POR ORDEN DE PETROLEOS PARAGUAYOS (PETROPAR) LIB. 00513062001 YPFB-OPERACIONES PLANTA DE SEPARACION DE LIQUIDOS RIO GRANDE</t>
  </si>
  <si>
    <t>PAGO A IDA PRÉSTAMO 5004-BO VCTO. 15-ene-2018 POR CUENTA DE TGN , NTI. 010225 VALOR 16-ene-2018 CAPITAL USD 582.837,75 INTERESES USD 354.992,98 CTA. 3987 CUENTA UNICA DEL TESORO-3987 LIB. 00099021001 REF.: COMISIONES BANCARIAS</t>
  </si>
  <si>
    <t>PAGO A IDA PRÉSTAMO 5592-BO VCTO. 15-ene-2018 POR CUENTA DE TGN , NTI. 010244 VALOR 16-ene-2018 INTERESES USD 944.594,09 CTA. 3987 CUENTA UNICA DEL TESORO-3987 LIB. 00099021001 REF.: COMISIONES BANCARIAS</t>
  </si>
  <si>
    <t>PAGO A IDA PRÉSTAMO 5591-BO VCTO. 15-ene-2018 POR CUENTA DE TGN , NTI. 010243 VALOR 16-ene-2018 INTERESES USD 59.169,72 CTA. 3987 CUENTA UNICA DEL TESORO-3987 LIB. 00099021001 REF.: COMISIONES BANCARIAS</t>
  </si>
  <si>
    <t>PAGO A IDA PRÉSTAMO 5712-BO VCTO. 15-ene-2018 POR CUENTA DE TGN , NTI. 010245 VALOR 16-ene-2018 INTERESES USD 28.468,24 CTA. 3987 CUENTA UNICA DEL TESORO-3987 LIB. 00099021001 REF.: COMISIONES BANCARIAS</t>
  </si>
  <si>
    <t>PAGO A BIRF PRÉSTAMO 8552-BO VCTO. 15-ene-2018 POR CUENTA DE TGN , NTI. 010257 VALOR 16-ene-2018 INTERESES USD 6.382,60 COMISIONES USD 208.619,62 CTA. 3987 CUENTA UNICA DEL TESORO-3987 LIB. 00099021001 REF.: COMISIONES BANCARIAS</t>
  </si>
  <si>
    <t>REGULARIZACION DE TRANSFERENCIA DEL EXTERIOR SEGUN SWIFT 00699 DE FECHA 17/01/2018 ORDENANTE: CONSULADO DEL ESTADO PLURINACIONAL DE BOLIVIA CORDOBA ARGENTINA LIB. 00099021001 TGN-RECURSOS ORDINARIOS (3987)</t>
  </si>
  <si>
    <t>||TRANSFERENCIA DE FONDOS SG NOTA DEL MMAYA CITE: 014 RECIBIDA EN LA FECHA (TRAM-TSO-441) REF:TRANSFERENCIA FONDOS DESTINADOS A LAS ACTIVIDADES PROGRAMADAS EN EL POA EN EL MARCO DEL PROYECTO CONTROL DE SUSTANCIAS AGOTADORAS CAPA DE OZONO. UT./ESC. CANCELADOS EN EFECTIVO ABONO EN LA LIB. N° 00086018047 MMAYA BS PNUMA CONTROL DE SUSTANCIAS AGOTADORAS CAPA DE OZONO</t>
  </si>
  <si>
    <t>TRANSFERENCIA DEL EXTERIOR SEGUN SWIFT 00806-00818 DE FECHA 18/01/2018 ORDENANTE: EMBAJADA DE BOLIVIA BOGOTA COLOMBIA REF.: DEVOLUCION DE SALDOS NO EJECUTADOS GESTION 2017 PROGRAMA DE DOCUMENTACION LIB. 00099021001 TGN-RECURSOS ORDINARIOS (3987)</t>
  </si>
  <si>
    <t>TRANSFERENCIA DEL EXTERIOR SEGUN SWIFT 00807-00819 DE FECHA 18/01/2018 ORDENANTE: EMBAJADA DE BOLIVIA BOGOTA COLOMBIA REF.: DEVOLUCION DE SALDOS NO EJECUTADOS GESTION 2017 LIB. 00099021001 TGN-RECURSOS ORDINARIOS (3987)</t>
  </si>
  <si>
    <t>TRANSFERENCIA DEL EXTERIOR SEGUN SWIFT NO.869 DE FECHA 18/01/2018 ORDENANTE: CONSULADO GENERAL DE BOLIVIA EN WASHINGTON REF.: RECAUDACIONES EXTERIOR CEDULAS DE IDENTIDAD DIC/2017 LIB. 00340012005 SEGIP - RECAUDACION EXTERIOR - CEDULAS DE IDENTIDAD</t>
  </si>
  <si>
    <t>NUMERO DE LIBRETA CUT: Cuenta Unica del Tesoro OPERACIÓN E18 TRANSFERENCIA DEL SISTEMA FINANCIERO POR CUENTA DE TERCEROS A LA CUT Devolucion de pagos CC no cobrados por afiliados Civiles y Militares correspondiente al periodo de Septiembre 2017</t>
  </si>
  <si>
    <t>||REGULARIZACIÓN DE NUESTRA OPERACIÓN NRO. 0911297 DE F. 17/01/2018 EN ATENCIÓN A CORREO ELECTRÓNICO DEL INSTITUTO BOLIVIANO DE METROLOGIA-IBMETRO. (SECTOR PÚBLICO). P/CTA. INSTITUTO NACIONAL DE CALIDAD; LIBRETA 00041031107 MPM IBMETRO.</t>
  </si>
  <si>
    <t>COBRO DE||UTILES DE ESCRITORIO POR ELABORACION DE LA OPERACION CONTABLE N°911315 DE LA FECHA DE LA LIBRETA 00099021001 TGN RECURSOS ORDINARIOS MONEDA NACIONAL, COSTO UTILES DE ESCRITORIO</t>
  </si>
  <si>
    <t>||COM. TRANSF. DE FDOS. AL EXT. 0,10% S/USD 5.304.505.- REEMB. GTOS DE COMUNICACION BS220.- Y EMISION DE CBTE. CTBLE. BS50.- REF.: PAGO N°2 LC I-2016-012 P/C YPFB A/F MAGHREB MANAGEMENT INTERNATIONAL EN COMPLEMENTO A CBTE. ADJ. DE LA FECHA LIB. 00513072001 YPFB- OPERACIONES GNRGD REF.: COMISIONES DE PAGO 2 LC I-2016-012</t>
  </si>
  <si>
    <t>VENTA DE DIVISAS CON TRANSFERENCIA DE FONDOS A SOLICITUD DE MINISTERIO DE SALUD SEGUN SOLICITUD 4175 REF: PAGO A CSMC SA NRO. CTA. 0300000004292620 BANCO FINANCIERO INTERNACIONAL S.A, DIRECCION 5TA. AVENIDA 9009 ESQUINA. 92 MIRAMAR PLAYA, CODIGO SWIFT: BFICCUHH PAGO EN EUROS SEGUN ACUERDO INSTITUCI LIB. 00046024204 MS - 5% ENTES GESTORES PROGRAMAS PREVENC. Y PROYECTOS NALES. POR DIFERENCIAL CAMBIARIO</t>
  </si>
  <si>
    <t>VENTA DE DIVISAS CON TRANSFERENCIA DE FONDOS A SOLICITUD DE MINISTERIO DE SALUD SEGUN SOLICITUD 4175 REF: PAGO A CSMC SA NRO. CTA. 0300000004292620 BANCO FINANCIERO INTERNACIONAL S.A, DIRECCION 5TA. AVENIDA 9009 ESQUINA. 92 MIRAMAR PLAYA, CODIGO SWIFT: BFICCUHH PAGO EN EUROS SEGUN ACUERDO INSTITUCI LIB. 00046024204 MS - 5% ENTES GESTORES PROGRAMAS PREVENC. Y PROYECTOS NALES.</t>
  </si>
  <si>
    <t>||TRANSFERENCIA DE FONDOS EN MN DE LA CUT (3987) A LA CUENTA OPERACIONES A APROPIAR TGN-SOMA(6007)SEGUN CARTA DEL MINISTERIO DE ECONOMIA Y FINANZAS PUBLICAS MEFP/VTCP/DGCP/UODP-097/2018 DE FECHA 19/01/2018 LIBRETA N° 00099031003 LIBRETA N° 00099031003 TGN TITULOS VALOR DEL TESORO-MONEDA NACIONAL</t>
  </si>
  <si>
    <t>COBRO COSTOS DE PAPELERIA SEGUN TRANSFERENCIA DEL EXTERIOR POR ORDEN DE ENERGIA ARGENTINA SA LIB. 00513012007 YPFB - RECURSOS NACIONALIZACIÓN</t>
  </si>
  <si>
    <t>De: 00099021001 Transferencia de recursos al GAM Quiabaya para el pago del Bono de Discapacidad, en el marco de la Ley N977 de fecha 26 de septiembre de 2017, DS N3437 de 20 de diciembre de 2017 y Resolucion Ministerial N010 de fecha 10 de enero de 2018, primer desembolso.</t>
  </si>
  <si>
    <t>De: 00099021001 Transferencia de recursos al GAM Tipuani para el pago del Bono de Discapacidad, en el marco de la Ley N977 de fecha 26 de septiembre de 2017, DS N3437 de 20 de diciembre de 2017 y Resolucion Ministerial N010 de fecha 10 de enero de 2018.</t>
  </si>
  <si>
    <t>De: 00099021001 Transferencia de recursos al GAM Tacacoma para el pago del Bono de Discapacidad, en el marco de la Ley N977 de fecha 26 de septiembre de 2017, DS N3437 de 20 de diciembre de 2017 y Resolucion Ministerial N010 de fecha 10 de enero de 2018.</t>
  </si>
  <si>
    <t>De: 00099021001 Transferencia de recursos al GAM Guanay para el pago del Bono de Discapacidad, en el marco de la Ley N977 de fecha 26 de septiembre de 2017, DS N3437 de 20 de diciembre de 2017 y Resolucion Ministerial N010 de fecha 10 de enero de 2018, primer desembolso.</t>
  </si>
  <si>
    <t>De: 00099021001 Transferencia de recursos al GAM Sorata para el pago del Bono de Discapacidad, en el marco de la Ley N977 de fecha 26 de septiembre de 2017, DS N3437 de 20 de diciembre de 2017 y Resolucion Ministerial N010 de fecha 10 de enero de 2018.</t>
  </si>
  <si>
    <t>De: 00099021001 Transferencia de recursos al GAM Ancoraimes para el pago del Bono de Discapacidad, en el marco de la Ley N977 de fecha 26 de septiembre de 2017, DS N3437 de 20 de diciembre de 2017 y Resolucion Ministerial N010 de fecha 10 de enero de 2018.</t>
  </si>
  <si>
    <t>De: 00099021001 Transferencia de recursos al GAM Achacachi para el pago del Bono de Discapacidad, en el marco de la Ley N977 de fecha 26 de septiembre de 2017, DS N3437 de 20 de diciembre de 2017 y Resolucion Ministerial N010 de fecha 10 de enero de 2018, primer desembolso.</t>
  </si>
  <si>
    <t>De: 00099021001 Transferencia de recursos al GAM Villa Libertad Licoma para el pago del Bono de Discapacidad, en el marco de la Ley N977 de fecha 26 de septiembre de 2017, DS N3437 de 20 de diciembre de 2017 y Resolucion Ministerial N010 de fecha 10 de enero de 2018.</t>
  </si>
  <si>
    <t>De: 00099021001 Transferencia de recursos al GAM Ichoca para el pago del Bono de Discapacidad, en el marco de la Ley N977 de fecha 26 de septiembre de 2017, DS N3437 de 20 de diciembre de 2017 y Resolucion Ministerial N010 de fecha 10 de enero de 2018.</t>
  </si>
  <si>
    <t>De: 00099021001 Transferencia de recursos al GAM Colquiri para el pago del Bono de Discapacidad, en el marco de la Ley N977 de fecha 26 de septiembre de 2017, DS N3437 de 20 de diciembre de 2017 y Resolucion Ministerial N010 de fecha 10 de enero de 2018.</t>
  </si>
  <si>
    <t>De: 00099021001 Transferencia de recursos al GAM Cajuata para el pago del Bono de Discapacidad, en el marco de la Ley N977 de fecha 26 de septiembre de 2017, DS N3437 de 20 de diciembre de 2017 y Resolucion Ministerial N010 de fecha 10 de enero de 2018.</t>
  </si>
  <si>
    <t>De: 00099021001 Transferencia de recursos al GAM Quime para el pago del Bono de Discapacidad, en el marco de la Ley N977 de fecha 26 de septiembre de 2017, DS N3437 de 20 de diciembre de 2017 y Resolucion Ministerial N010 de fecha 10 de enero de 2018.</t>
  </si>
  <si>
    <t>COBRO DE||UTILES DE ESCRITORIO POR ELABORACION DE LA OPERACION CONTABLE N°911504 DE LA FECHA DE LA LIBRETA 00099021001 TGN RECURSOS ORDINARIOS MONEDA NACIONAL, COSTO UTILES DE ESCRITORIO</t>
  </si>
  <si>
    <t>PAGO A EXIMBANK CHINA POPUL PRÉSTAMO PBC 2016 (22) 410 VCTO. 21-ene-2018 POR CUENTA DE TGN , NTI. 010298 VALOR 23-ene-2018 COMISIONES USD 459.968,06 CTA. 3987 CUENTA UNICA DEL TESORO-3987 LIB. 00099021001 REF.: COMISIONES BANCARIAS</t>
  </si>
  <si>
    <t>PAGO A EXIMBANK CHINA POPUL PRÉSTAMO PBC 2016 (38) 426 VCTO. 21-ene-2018 POR CUENTA DE TGN , NTI. 010439 VALOR 23-ene-2018 INTERESES USD 150.920,57 COMISIONES USD 900.492,70 CTA. 3987 CUENTA UNICA DEL TESORO-3987 LIB. 00099021001 REF.: COMISIONES BANCARIAS</t>
  </si>
  <si>
    <t>VENTA DE DIVISAS CON TRANSFERENCIA DE FONDOS A SOLICITUD DE MINISTERIO DE GOBIERNO SEGUN SOLICITUD 4211 REF: HABERES DE AGREGADOS POLICIALES EN EL EXTERIOR CORRESPONDIENTE AL MES DE DICIEMBRE 2017 (CUENTAS EXTRANJERAS) LIB. 00099021001 TGN-RECURSOS ORDINARIOS (3987)</t>
  </si>
  <si>
    <t>TRANSFERENCIA DE FONDOS AL EXTERIOR A SOLICITUD DE YACIMIENTOS PETROLIFEROS FISCALES BOLIVIANOS SEGUN SOLICITUD YPFB-0002-2018 REF: PAGO AMPLIACION BOLETA GARANTIA FIEL CUMPL CONTRATO PETROPAR LIB. 00513012003 LBP-YPFB (2011349681373)</t>
  </si>
  <si>
    <t>COBRO COSTOS DE PAPELERIA SEGUN TRANSFERENCIA DEL EXTERIOR POR ORDEN DE MINISTERIO DE RELACIONES EXTERIORES DE DINAMARCA REF.: DESEMBOLSO I 2018 INIAF LIB. 00222012001 INIAF- A NIVEL NACIONAL</t>
  </si>
  <si>
    <t>De: 00099021001 Transferencia de recursos al GAM Santiago de Callapa para el pago del Bono de Discapacidad, en el marco de la Ley N977 de fecha 26 de septiembre de 2017, DS N3437 de 20 de diciembre de 2017 y Resolucion Ministerial N010 de fecha 10 de enero de 2018.</t>
  </si>
  <si>
    <t>De: 00099021001 Transferencia de recursos al GAM Nazacara de Pacajes para el pago del Bono de Discapacidad, en el marco de la Ley N977 de fecha 26 de septiembre de 2017, DS N3437 de 20 de diciembre de 2017 y Resolucion Ministerial N010 de fecha 10 de enero de 2018.</t>
  </si>
  <si>
    <t>De: 00099021001 Transferencia de recursos al GAM Waldo Ballivian para el pago del Bono de Discapacidad, en el marco de la Ley N977 de fecha 26 de septiembre de 2017, DS N3437 de 20 de diciembre de 2017 y Resolucion Ministerial N010 de fecha 10 de enero de 2018.</t>
  </si>
  <si>
    <t>De: 00099021001 Transferencia de recursos al GAM Charana para el pago del Bono de Discapacidad, en el marco de la Ley N977 de fecha 26 de septiembre de 2017, DS N3437 de 20 de diciembre de 2017 y Resolucion Ministerial N010 de fecha 10 de enero de 2018.</t>
  </si>
  <si>
    <t>De: 00099021001 Transferencia de recursos al GAM Comanche para el pago del Bono de Discapacidad, en el marco de la Ley N977 de fecha 26 de septiembre de 2017, DS N3437 de 20 de diciembre de 2017 y Resolucion Ministerial N010 de fecha 10 de enero de 2018, primer desembolso.</t>
  </si>
  <si>
    <t>De: 00099021001 Transferencia de recursos al GAM Calacoto para el pago del Bono de Discapacidad, en el marco de la Ley N977 de fecha 26 de septiembre de 2017, DS N3437 de 20 de diciembre de 2017 y Resolucion Ministerial N010 de fecha 10 de enero de 2018.</t>
  </si>
  <si>
    <t>De: 00099021001 Transferencia de recursos al GAM Caquiaviri para el pago del Bono de Discapacidad, en el marco de la Ley N977 de fecha 26 de septiembre de 2017, DS N3437 de 20 de diciembre de 2017 y Resolucion Ministerial N010 de fecha 10 de enero de 2018.</t>
  </si>
  <si>
    <t>De: 00099021001 Transferencia de recursos al GAM Corocoro para el pago del Bono de Discapacidad, en el marco de la Ley N977 de fecha 26 de septiembre de 2017, DS N3437 de 20 de diciembre de 2017 y Resolucion Ministerial N010 de fecha 10 de enero de 2018, primer desembolso.</t>
  </si>
  <si>
    <t>De: 00099021001 Transferencia de recursos al GAM Aucapata para el pago del Bono de Discapacidad, en el marco de la Ley N977 de fecha 26 de septiembre de 2017, DS N3437 de 20 de diciembre de 2017 y Resolucion Ministerial N010 de fecha 10 de enero de 2018.</t>
  </si>
  <si>
    <t>De: 00099021001 Transferencia de recursos al GAM Ayata para el pago del Bono de Discapacidad, en el marco de la Ley N977 de fecha 26 de septiembre de 2017, DS N3437 de 20 de diciembre de 2017 y Resolucion Ministerial N010 de fecha 10 de enero de 2018.</t>
  </si>
  <si>
    <t>De: 00099021001 Transferencia de recursos al GAM Chuma para el pago del Bono de Discapacidad, en el marco de la Ley N977 de fecha 26 de septiembre de 2017, DS N3437 de 20 de diciembre de 2017 y Resolucion Ministerial N010 de fecha 10 de enero de 2018, primer desembolso.</t>
  </si>
  <si>
    <t>De: 00099021001 Transferencia de recursos al GAM Tito Yupanqui para el pago del Bono de Discapacidad, en el marco de la Ley N977 de fecha 26 de septiembre de 2017, DS N3437 de 20 de diciembre de 2017 y Resolucion Ministerial N010 de fecha 10 de enero de 2018.</t>
  </si>
  <si>
    <t>De: 00099021001 Transferencia de recursos al GAM San Pedro de Tiquina para el pago del Bono de Discapacidad, en el marco de la Ley N977 de fecha 26 de septiembre de 2017, DS N3437 de 20 de diciembre de 2017 y Resolucion Ministerial N010 de fecha 10 de enero de 2018.</t>
  </si>
  <si>
    <t>De: 00099021001 Transferencia de recursos al GAM Copacabana para el pago del Bono de Discapacidad, en el marco de la Ley N977 de fecha 26 de septiembre de 2017, DS N3437 de 20 de diciembre de 2017 y Resolucion Ministerial N010 de fecha 10 de enero de 2018.</t>
  </si>
  <si>
    <t>De: 00099021001 Transferencia de recursos al GAM Combaya para el pago del Bono de Discapacidad, en el marco de la Ley N977 de fecha 26 de septiembre de 2017, DS N3437 de 20 de diciembre de 2017 y Resolucion Ministerial N010 de fecha 10 de enero de 2018, primer desembolso.</t>
  </si>
  <si>
    <t>NÚMERO DE LIBRETA CUT: 99031009.00 OPERACIÓN T01 TRANSFERENCIA DE FONDOS A LA CUT - TESORO DIRECTO DE BANCO UNION S.A. A CUENTA UNICA DEL TESORO CON NUMERO DE SOLICITUD = 2468596 Y NUMERO CORRELATIVO = 91320024012018314 TRANSFERENCIA POR OPERACIONES DE VENTA BONOS BTX</t>
  </si>
  <si>
    <t>De: 00099021001 Transferencia de recursos al GAM Villa Vaca Guzman para el pago del Bono de Discapacidad, en el marco de la Ley N977 de fecha 26 de septiembre de 2017, DS N3437 de 20 de diciembre de 2017 y Resolucion Ministerial N010 de fecha 10 de enero de 2018, primer desembolso.</t>
  </si>
  <si>
    <t>De: 00099021001 Transferencia de recursos al GAM Las Carreras para el pago del Bono de Discapacidad, en el marco de la Ley N977 de fecha 26 de septiembre de 2017, DS N3437 de 20 de diciembre de 2017 y Resolucion Ministerial N010 de fecha 10 de enero de 2018, primer desembolso.</t>
  </si>
  <si>
    <t>De: 00099021001 Transferencia de recursos al GAM Culpina para el pago del Bono de Discapacidad, en el marco de la Ley N977 de fecha 26 de septiembre de 2017, DS N3437 de 20 de diciembre de 2017 y Resolucion Ministerial N010 de fecha 10 de enero de 2018, primer desembolso.</t>
  </si>
  <si>
    <t>De: 00099021001 Transferencia de recursos al GAM Camataqui para el pago del Bono de Discapacidad, en el marco de la Ley N977 de fecha 26 de septiembre de 2017, DS N3437 de 20 de diciembre de 2017 y Resolucion Ministerial N010 de fecha 10 de enero de 2018, primer desembolso.</t>
  </si>
  <si>
    <t>De: 00099021001 Transferencia de recursos al GAM Villa Serrano para el pago del Bono de Discapacidad, en el marco de la Ley N977 de fecha 26 de septiembre de 2017, DS N3437 de 20 de diciembre de 2017 y Resolucion Ministerial N010 de fecha 10 de enero de 2018, primer desembolso.</t>
  </si>
  <si>
    <t>De: 00099021001 Transferencia de recursos al GAM Incahuasi para el pago del Bono de Discapacidad, en el marco de la Ley N977 de fecha 26 de septiembre de 2017, DS N3437 de 20 de diciembre de 2017 y Resolucion Ministerial N010 de fecha 10 de enero de 2018, primer desembolso.</t>
  </si>
  <si>
    <t>De: 00099021001 Transferencia de recursos al GAM San Lucas para el pago del Bono de Discapacidad, en el marco de la Ley N977 de fecha 26 de septiembre de 2017, DS N3437 de 20 de diciembre de 2017 y Resolucion Ministerial N010 de fecha 10 de enero de 2018, primer desembolso.</t>
  </si>
  <si>
    <t>De: 00099021001 Transferencia de recursos al GAM Camargo para el pago del Bono de Discapacidad, en el marco de la Ley N977 de fecha 26 de septiembre de 2017, DS N3437 de 20 de diciembre de 2017 y Resolucion Ministerial N010 de fecha 10 de enero de 2018, primer desembolso.</t>
  </si>
  <si>
    <t>De: 00099021001 Transferencia de recursos al GAM Yamparaez para el pago del Bono de Discapacidad, en el marco de la Ley N977 de fecha 26 de septiembre de 2017, DS N3437 de 20 de diciembre de 2017 y Resolucion Ministerial N010 de fecha 10 de enero de 2018, primer desembolso.</t>
  </si>
  <si>
    <t>De: 00099021001 Transferencia de recursos al GAM Tarabuco para el pago del Bono de Discapacidad, en el marco de la Ley N977 de fecha 26 de septiembre de 2017, DS N3437 de 20 de diciembre de 2017 y Resolucion Ministerial N010 de fecha 10 de enero de 2018, primer desembolso.</t>
  </si>
  <si>
    <t>De: 00099021001 Transferencia de recursos al GAM San Pablo de Huacareta para el pago del Bono de Discapacidad, en el marco de la Ley N977 de fecha 26 de septiembre de 2017, DS N3437 de 20 de diciembre de 2017 y Resolucion Ministerial N010 de fecha 10 de enero de 2018, primer desembolso.</t>
  </si>
  <si>
    <t>De: 00099021001 Transferencia de recursos al GAM Monteagudo para el pago del Bono de Discapacidad, en el marco de la Ley N977 de fecha 26 de septiembre de 2017, DS N3437 de 20 de diciembre de 2017 y Resolucion Ministerial N010 de fecha 10 de enero de 2018, primer desembolso.</t>
  </si>
  <si>
    <t>De: 00099021001 Transferencia de recursos al GAM El Villar para el pago del Bono de Discapacidad, en el marco de la Ley N977 de fecha 26 de septiembre de 2017, DS N3437 de 20 de diciembre de 2017 y Resolucion Ministerial N010 de fecha 10 de enero de 2018, primer desembolso.</t>
  </si>
  <si>
    <t>De: 00099021001 Transferencia de recursos al GAM Villa Alcala para el pago del Bono de Discapacidad, en el marco de la Ley N977 de fecha 26 de septiembre de 2017, DS N3437 de 20 de diciembre de 2017 y Resolucion Ministerial N010 de fecha 10 de enero de 2018, primer desembolso.</t>
  </si>
  <si>
    <t>De: 00099021001 Transferencia de recursos al GAM Sopachuy para el pago del Bono de Discapacidad, en el marco de la Ley N977 de fecha 26 de septiembre de 2017, DS N3437 de 20 de diciembre de 2017 y Resolucion Ministerial N010 de fecha 10 de enero de 2018, primer desembolso.</t>
  </si>
  <si>
    <t>De: 00099021001 Transferencia de recursos al GAM Tomina para el pago del Bono de Discapacidad, en el marco de la Ley N977 de fecha 26 de septiembre de 2017, DS N3437 de 20 de diciembre de 2017 y Resolucion Ministerial N010 de fecha 10 de enero de 2018, primer desembolso.</t>
  </si>
  <si>
    <t>De: 00099021001 Transferencia de recursos al GAM Icla para el pago del Bono de Discapacidad, en el marco de la Ley N977 de fecha 26 de septiembre de 2017, DS N3437 de 20 de diciembre de 2017 y Resolucion Ministerial N010 de fecha 10 de enero de 2018, primer desembolso.</t>
  </si>
  <si>
    <t>De: 00099021001 Transferencia de recursos al GAM Villa Mojocoya para el pago del Bono de Discapacidad, en el marco de la Ley N977 de fecha 26 de septiembre de 2017, DS N3437 de 20 de diciembre de 2017 y Resolucion Ministerial N010 de fecha 10 de enero de 2018, primer desembolso.</t>
  </si>
  <si>
    <t>De: 00099021001 Transferencia de recursos al GAM Presto para el pago del Bono de Discapacidad, en el marco de la Ley N977 de fecha 26 de septiembre de 2017, DS N3437 de 20 de diciembre de 2017 y Resolucion Ministerial N010 de fecha 10 de enero de 2018, primer desembolso.</t>
  </si>
  <si>
    <t>De: 00099021001 Transferencia de recursos al GAM Villa Zudanez para el pago del Bono de Discapacidad, en el marco de la Ley N977 de fecha 26 de septiembre de 2017, DS N3437 de 20 de diciembre de 2017 y Resolucion Ministerial N010 de fecha 10 de enero de 2018, primer desembolso.</t>
  </si>
  <si>
    <t>De: 00099021001 Transferencia de recursos al GAM Tarvita para el pago del Bono de Discapacidad, en el marco de la Ley N977 de fecha 26 de septiembre de 2017, DS N3437 de 20 de diciembre de 2017 y Resolucion Ministerial N010 de fecha 10 de enero de 2018, primer desembolso.</t>
  </si>
  <si>
    <t>De: 00099021001 Transferencia de recursos al GAM Villa Azurduy para el pago del Bono de Discapacidad, en el marco de la Ley N977 de fecha 26 de septiembre de 2017, DS N3437 de 20 de diciembre de 2017 y Resolucion Ministerial N010 de fecha 10 de enero de 2018, primer desembolso.</t>
  </si>
  <si>
    <t>De: 00099021001 Transferencia de recursos al GAM Poroma para el pago del Bono de Discapacidad, en el marco de la Ley N977 de fecha 26 de septiembre de 2017, DS N3437 de 20 de diciembre de 2017 y Resolucion Ministerial N010 de fecha 10 de enero de 2018, primer desembolso.</t>
  </si>
  <si>
    <t>De: 00099021001 Transferencia de recursos al GAM Yotala para el pago del Bono de Discapacidad, en el marco de la Ley N977 de fecha 26 de septiembre de 2017, DS N3437 de 20 de diciembre de 2017 y Resolucion Ministerial N010 de fecha 10 de enero de 2018, primer desembolso.</t>
  </si>
  <si>
    <t>De: 00099021001 Transferencia de recursos al GAM Sucre para el pago del Bono de Discapacidad, en el marco de la Ley N977 de fecha 26 de septiembre de 2017, DS N3437 de 20 de diciembre de 2017 y Resolucion Ministerial N010 de fecha 10 de enero de 2018, primer desembolso.</t>
  </si>
  <si>
    <t>De: 00099021001 Transferencia de recursos al GAM Padilla para el pago del Bono de Discapacidad, en el marco de la Ley N977 de fecha 26 de septiembre de 2017, DS N3437 de 20 de diciembre de 2017 y Resolucion Ministerial N010 de fecha 10 de enero de 2018, primer desembolso.</t>
  </si>
  <si>
    <t>A:00099021001 A requerimiento de la Unidad de Administracion e Informacion Salarial (UAIS), con nota interna CITE: MEFP/VTCP/DGPOT/UAIS/Nos. 294 y 295/2018, en la cual solicita la reversion definitiva de las boletas de pago solicitados por el SENASIR, consignadas en los Comprobantes de Pago Nos. 715</t>
  </si>
  <si>
    <t>A:00099021001 A requerimiento de la Unidad de Administracion e Informacion Salarial (UAIS), con nota interna CITE: MEFP/VTCP/DGPOT/UAIS/N 103/2018, en la cual solicita la reversion definitiva de las boletas de pago solicitados por el SENASIR, consignadas en el Comprobante de Pago N 71576.H.R. 6-3779</t>
  </si>
  <si>
    <t>A:00099021001 A requerimiento de la Unidad de Administracion e Informacion Salarial (UAIS), con nota interna CITE: MEFP/VTCP/DGPOT/UAIS/N 155/2018, en la cual solicita la reversion definitiva de las boletas de ATT., consignadas en el Comprobante de Pago N 18727. H.R. 6-38799-R/230-R</t>
  </si>
  <si>
    <t>A:00099021001 A requerimiento de la Unidad de Administracion e Informacion Salarial (UAIS), con nota interna CITE: MEFP/VTCP/DGPOT/UAIS/N 155/2018, en la cual solicita la reversion definitiva de las boletas de Ministerio de Educacion, consignadas en el Comprobante de Pago N 18727. H.R. 6-38799-R/230</t>
  </si>
  <si>
    <t>NUMERO DE LIBRETA CUT: 00081011101 OPERACIÓN E18 TRANSFERENCIA DEL SISTEMA FINANCIERO POR CUENTA DE TERCEROS A LA CUT A SOLICITUD DEL MEFP SEGUN NOTA CITE MEFP VTCP DGPOT UAIS CPI NO 0118007 BUN 17</t>
  </si>
  <si>
    <t>De: 00099021001 Transferencia de recursos al GAM Tinguipaya para el pago del Bono de Discapacidad, en el marco de la Ley N977 de fecha 26 de septiembre de 2017, DS N3437 de 20 de diciembre de 2017 y Resolucion Ministerial N010 de fecha 10 de enero de 2018.</t>
  </si>
  <si>
    <t>De: 00099021001 Transferencia de recursos al GAM Potosi para el pago del Bono de Discapacidad, en el marco de la Ley N977 de fecha 26 de septiembre de 2017, DS N3437 de 20 de diciembre de 2017 y Resolucion Ministerial N010 de fecha 10 de enero de 2018, primer desembolso.</t>
  </si>
  <si>
    <t>De: 00099021001 Transferencia de recursos al GAM Soracachi para el pago del Bono de Discapacidad, en el marco de la Ley N977 de fecha 26 de septiembre de 2017, DS N3437 de 20 de diciembre de 2017 y Resolucion Ministerial N010 de fecha 10 de enero de 2018.</t>
  </si>
  <si>
    <t>De: 00099021001 Transferencia de recursos al GAM Huayllamarca (Santiago de Huayllamarca) para el pago del Bono de Discapacidad, en el marco de la Ley N977 de fecha 26 de septiembre de 2017, DS N3437 de 20 de diciembre de 2017 y Resolucion Ministerial N010 de fecha 10 de enero de 2018.</t>
  </si>
  <si>
    <t>De: 00099021001 Transferencia de recursos al GAM Chipaya para el pago del Bono de Discapacidad, en el marco de la Ley N977 de fecha 26 de septiembre de 2017, DS N3437 de 20 de diciembre de 2017 y Resolucion Ministerial N010 de fecha 10 de enero de 2018.</t>
  </si>
  <si>
    <t>De: 00099021001 Transferencia de recursos al GAM Coipasa para el pago del Bono de Discapacidad, en el marco de la Ley N977 de fecha 26 de septiembre de 2017, DS N3437 de 20 de diciembre de 2017 y Resolucion Ministerial N010 de fecha 10 de enero de 2018.</t>
  </si>
  <si>
    <t>De: 00099021001 Transferencia de recursos al GAM Sabaya para el pago del Bono de Discapacidad, en el marco de la Ley N977 de fecha 26 de septiembre de 2017, DS N3437 de 20 de diciembre de 2017 y Resolucion Ministerial N010 de fecha 10 de enero de 2018.</t>
  </si>
  <si>
    <t>De: 00099021001 Transferencia de recursos al GAM La Rivera para el pago del Bono de Discapacidad, en el marco de la Ley N977 de fecha 26 de septiembre de 2017, DS N3437 de 20 de diciembre de 2017 y Resolucion Ministerial N010 de fecha 10 de enero de 2018.</t>
  </si>
  <si>
    <t>De: 00099021001 Transferencia de recursos al GAM Pampa Aullagas para el pago del Bono de Discapacidad, en el marco de la Ley N977 de fecha 26 de septiembre de 2017, DS N3437 de 20 de diciembre de 2017 y Resolucion Ministerial N010 de fecha 10 de enero de 2018.</t>
  </si>
  <si>
    <t>De: 00099021001 Transferencia de recursos al GAM Coroico para el pago del Bono de Discapacidad, en el marco de la Ley N977 de fecha 26 de septiembre de 2017, DS N3437 de 20 de diciembre de 2017 y Resolucion Ministerial N010 de fecha 10 de enero de 2018.</t>
  </si>
  <si>
    <t>De: 00099021001 Transferencia de recursos al GAM Puerto Perez para el pago del Bono de Discapacidad, en el marco de la Ley N 977 de fecha 26 de septiembre de 2017, DS N3437 de 20 de diciembre de 2017 y Resolucion Ministerial N010 de fecha 10 de enero de 2018.</t>
  </si>
  <si>
    <t>De: 00099021001 Transferencia de recursos al GAM Puerto Acosta para el pago del Bono de Discapacidad, en el marco de la Ley N 977 de fecha 26 de septiembre de 2017, DS N3437 de 20 de diciembre de 2017 y Resolucion Ministerial N 010 de fecha 10 de enero de 2018.</t>
  </si>
  <si>
    <t>De: 00099021001 Transferencia de recursos al GAM Pocona para el pago del Bono de Discapacidad, en el marco de la Ley N977 de fecha 26 de septiembre de 2017, DS N3437 de 20 de diciembre de 2017 y Resolucion Ministerial N010 de fecha 10 de enero de 2018.</t>
  </si>
  <si>
    <t>De: 00099021001 Transferencia de recursos al GAM Pojo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</si>
  <si>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 primer desembolso.</t>
  </si>
  <si>
    <t>De: 00099021001 Transferencia de recursos al GAM Tapacari para el pago del Bono de Discapacidad, en el marco de la Ley N977 de fecha 26 de septiembre de 2017, DS N3437 de 20 de diciembre de 2017 y Resolucion Ministerial N010 de fecha 10 de enero de 2018.</t>
  </si>
  <si>
    <t>De: 00099021001 Transferencia de recursos al GAM Sicaya para el pago del Bono de Discapacidad, en el marco de la Ley N977 de fecha 26 de septiembre de 2017, DS N3437 de 20 de diciembre de 2017 y Resolucion Ministerial N010 de fecha 10 de enero de 2018.</t>
  </si>
  <si>
    <t>De: 00099021001 Transferencia de recursos al GAM Santivanez para el pago del Bono de Discapacidad, en el marco de la Ley N977 de fecha 26 de septiembre de 2017, DS N3437 de 20 de diciembre de 2017 y Resolucion Ministerial N010 de fecha 10 de enero de 2018.</t>
  </si>
  <si>
    <t>De: 00099021001 Transferencia de recursos al GAM Capinota para el pago del Bono de Discapacidad, en el marco de la Ley N977 de fecha 26 de septiembre de 2017, DS N3437 de 20 de diciembre de 2017 y Resolucion Ministerial N010 de fecha 10 de enero de 2018.</t>
  </si>
  <si>
    <t>De: 00099021001 Transferencia de recursos al GAM Tolata para el pago del Bono de Discapacidad, en el marco de la Ley N977 de fecha 26 de septiembre de 2017, DS N3437 de 20 de diciembre de 2017 y Resolucion Ministerial N010 de fecha 10 de enero de 2018.</t>
  </si>
  <si>
    <t>De: 00099021001 Transferencia de recursos al GAM Toco para el pago del Bono de Discapacidad, en el marco de la Ley N977 de fecha 26 de septiembre de 2017, DS N3437 de 20 de diciembre de 2017 y Resolucion Ministerial N010 de fecha 10 de enero de 2018.</t>
  </si>
  <si>
    <t>De: 00099021001 Transferencia de recursos al GAM Cliza para el pago del Bono de Discapacidad, en el marco de la Ley N977 de fecha 26 de septiembre de 2017, DS N3437 de 20 de diciembre de 2017 y Resolucion Ministerial N010 de fecha 10 de enero de 2018, primer desembolso.</t>
  </si>
  <si>
    <t>De: 00099021001 Transferencia de recursos al GAM Sacabamba para el pago del Bono de Discapacidad, en el marco de la Ley N977 de fecha 26 de septiembre de 2017, DS N3437 de 20 de diciembre de 2017 y Resolucion Ministerial N010 de fecha 10 de enero de 2018, primer desembolso.</t>
  </si>
  <si>
    <t>De: 00099021001 Transferencia de recursos al GAM Arbieto para el pago del Bono de Discapacidad, en el marco de la Ley N977 de fecha 26 de septiembre de 2017, DS N3437 de 20 de diciembre de 2017 y Resolucion Ministerial N010 de fecha 10 de enero de 2018.</t>
  </si>
  <si>
    <t>De: 00099021001 Transferencia de recursos al GAM Anzaldo para el pago del Bono de Discapacidad, en el marco de la Ley N977 de fecha 26 de septiembre de 2017, DS N3437 de 20 de diciembre de 2017 y Resolucion Ministerial N010 de fecha 10 de enero de 2018</t>
  </si>
  <si>
    <t>De: 00099021001 Transferencia de recursos al GAM Tarata para el pago del Bono de Discapacidad, en el marco de la Ley N977 de fecha 26 de septiembre de 2017, DS N3437 de 20 de diciembre de 2017 y Resolucion Ministerial N010 de fecha 10 de enero de 2018, primer desembolso.</t>
  </si>
  <si>
    <t>De: 00099021001 Transferencia de recursos al GAM Villa Gualberto Villarroel para el pago del Bono de Discapacidad, en el marco de la Ley N977 de fecha 26 de septiembre de 2017, DS N3437 de 20 de diciembre de 2017 y Resolucion Ministerial N010 de fecha 10 de enero de 2018.</t>
  </si>
  <si>
    <t>De: 00099021001 Transferencia de recursos al GAM Tacachi para el pago del Bono de Discapacidad, en el marco de la Ley N977 de fecha 26 de septiembre de 2017, DS N3437 de 20 de diciembre de 2017 y Resolucion Ministerial N010 de fecha 10 de enero de 2018.</t>
  </si>
  <si>
    <t>De: 00099021001 Transferencia de recursos al GAM San Bemito para el pago del Bono de Discapacidad, en el marco de la Ley N977 de fecha 26 de septiembre de 2017, DS N3437 de 20 de diciembre de 2017 y Resolucion Ministerial N010 de fecha 10 de enero de 2018, primer desembolso.</t>
  </si>
  <si>
    <t>De: 00099021001 Transferencia de recursos al GAM Villa Rivero para el pago del Bono de Discapacidad, en el marco de la Ley N977 de fecha 26 de septiembre de 2017, DS N3437 de 20 de diciembre de 2017 y Resolucion Ministerial N010 de fecha 10 de enero de 2018.</t>
  </si>
  <si>
    <t>De: 00099021001 Transferencia de recursos al GAM San Antonio de Esmoruco para el pago del Bono de Discapacidad, en el marco de la Ley N977 de fecha 26 de septiembre de 2017, DS N3437 de 20 de diciembre de 2017 y Resolucion Ministerial N010 de fecha 10 de enero de 2018.</t>
  </si>
  <si>
    <t>De: 00099021001 Transferencia de recursos al GAM Mojinete para el pago del Bono de Discapacidad, en el marco de la Ley N977 de fecha 26 de septiembre de 2017, DS N3437 de 20 de diciembre de 2017 y Resolucion Ministerial N010 de fecha 10 de enero de 2018.</t>
  </si>
  <si>
    <t>De: 00099021001 Transferencia de recursos al GAM San Pablo de Lipez para el pago del Bono de Discapacidad, en el marco de la Ley N977 de fecha 26 de septiembre de 2017, DS N3437 de 20 de diciembre de 2017 y Resolucion Ministerial N010 de fecha 10 de enero de 2018.</t>
  </si>
  <si>
    <t>De: 00099021001 Transferencia de recursos al GAM San Pedro de Quemes para el pago del Bono de Discapacidad, en el marco de la Ley N977 de fecha 26 de septiembre de 2017, DS N3437 de 20 de diciembre de 2017 y Resolucion Ministerial N010 de fecha 10 de enero de 2018.</t>
  </si>
  <si>
    <t>De: 00099021001 Transferencia de recursos al GAM ColchaK (Villa Martin) para el pago del Bono de Discapacidad, en el marco de la Ley N977 de fecha 26 de septiembre de 2017, DS N3437 de 20 de diciembre de 2017 y Resolucion Ministerial N010 de fecha 10 de enero de 2018.</t>
  </si>
  <si>
    <t>De: 00099021001 Transferencia de recursos al GAM Atocha para el pago del Bono de Discapacidad, en el marco de la Ley N977 de fecha 26 de septiembre de 2017, DS N3437 de 20 de diciembre de 2017 y Resolucion Ministerial N010 de fecha 10 de enero de 2018, primer desembolso.</t>
  </si>
  <si>
    <t>De: 00099021001 Transferencia de recursos al GAM Tupiza para el pago del Bono de Discapacidad, en el marco de la Ley N977 de fecha 26 de septiembre de 2017, DS N3437 de 20 de diciembre de 2017 y Resolucion Ministerial N010 de fecha 10 de enero de 2018, primer desembolso.</t>
  </si>
  <si>
    <t>De: 00099021001 Transferencia de recursos al GAM Vitichi para el pago del Bono de Discapacidad, en el marco de la Ley N977 de fecha 26 de septiembre de 2017, DS N3437 de 20 de diciembre de 2017 y Resolucion Ministerial N010 de fecha 10 de enero de 2018, primer desembolso.</t>
  </si>
  <si>
    <t>De: 00099021001 Transferencia de recursos al GAM Cotagaita para el pago del Bono de Discapacidad, en el marco de la Ley N977 de fecha 26 de septiembre de 2017, DS N3437 de 20 de diciembre de 2017 y Resolucion Ministerial N010 de fecha 10 de enero de 2018, primer desembolso.</t>
  </si>
  <si>
    <t>De: 00099021001 Transferencia de recursos al GAM Toro Toro para el pago del Bono de Discapacidad, en el marco de la Ley N977 de fecha 26 de septiembre de 2017, DS N3437 de 20 de diciembre de 2017 y Resolucion Ministerial N010 de fecha 10 de enero de 2018.</t>
  </si>
  <si>
    <t>De: 00099021001 Transferencia de recursos al GAM San Pedro de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</si>
  <si>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Ocuri para el pago del Bono de Discapacidad, en el marco de la Ley N977 de fecha 26 de septiembre de 2017, DS N3437 de 20 de diciembre de 2017 y Resolucion Ministerial N010 de fecha 10 de enero de 2018.</t>
  </si>
  <si>
    <t>De: 00099021001 Transferencia de recursos al GAM Pocoata para el pago del Bono de Discapacidad, en el marco de la Ley N977 de fecha 26 de septiembre de 2017, DS N3437 de 20 de diciembre de 2017 y Resolucion Ministerial N010 de fecha 10 de enero de 2018.</t>
  </si>
  <si>
    <t>De: 00099021001 Transferencia de recursos al GAM Ravelo para el pago del Bono de Discapacidad, en el marco de la Ley N977 de fecha 26 de septiembre de 2017, DS N3437 de 20 de diciembre de 2017 y Resolucion Ministerial N010 de fecha 10 de enero de 2018.</t>
  </si>
  <si>
    <t>De: 00099021001 Transferencia de recursos al GAM Colquechaca para el pago del Bono de Discapacidad, en el marco de la Ley N977 de fecha 26 de septiembre de 2017, DS N3437 de 20 de diciembre de 2017 y Resolucion Ministerial N010 de fecha 10 de enero de 2018.</t>
  </si>
  <si>
    <t>De: 00099021001 Transferencia de recursos al GAM Tacobamba para el pago del Bono de Discapacidad, en el marco de la Ley N977 de fecha 26 de septiembre de 2017, DS N3437 de 20 de diciembre de 2017 y Resolucion Ministerial N010 de fecha 10 de enero de 2018.</t>
  </si>
  <si>
    <t>De: 00099021001 Transferencia de recursos al GAM Chaqui para el pago del Bono de Discapacidad, en el marco de la Ley N977 de fecha 26 de septiembre de 2017, DS N3437 de 20 de diciembre de 2017 y Resolucion Ministerial N010 de fecha 10 de enero de 2018.</t>
  </si>
  <si>
    <t>De: 00099021001 Transferencia de recursos al GAM Betanzos para el pago del Bono de Discapacidad, en el marco de la Ley N977 de fecha 26 de septiembre de 2017, DS N3437 de 20 de diciembre de 2017 y Resolucion Ministerial N010 de fecha 10 de enero de 2018, primer desembolso.</t>
  </si>
  <si>
    <t>De: 00099021001 Transferencia de recursos al GAM Llallagua para el pago del Bono de Discapacidad, en el marco de la Ley N977 de fecha 26 de septiembre de 2017, DS N3437 de 20 de diciembre de 2017 y Resolucion Ministerial N010 de fecha 10 de enero de 2018, primer desembolso.</t>
  </si>
  <si>
    <t>Transferencia de recursos al GAM Chayanta para el pago del Bono de Discapacidad, en el marco de la Ley N977 de fecha 26 de septiembre de 2017, DS N3437 de 20 de diciembre de 2017 y Resolucion Ministerial N010 de fecha 10 de enero de 2018.</t>
  </si>
  <si>
    <t>De: 00099021001 Transferencia de recursos al GAM Uncia para el pago del Bono de Discapacidad, en el marco de la Ley N977 de fecha 26 de septiembre de 2017, DS N3437 de 20 de diciembre de 2017 y Resolucion Ministerial N010 de fecha 10 de enero de 2018, primer desembolso.</t>
  </si>
  <si>
    <t>De: 00099021001 Transferencia de recursos al GAM Urmiri para el pago del Bono de Discapacidad, en el marco de la Ley N977 de fecha 26 de septiembre de 2017, DS N3437 de 20 de diciembre de 2017 y Resolucion Ministerial N010 de fecha 10 de enero de 2018, primer desembolso.</t>
  </si>
  <si>
    <t>De: 00099021001 Transferencia de recursos al GAM Yocalla para el pago del Bono de Discapacidad, en el marco de la Ley N977 de fecha 26 de septiembre de 2017, DS N3437 de 20 de diciembre de 2017 y Resolucion Ministerial N010 de fecha 10 de enero de 2018.</t>
  </si>
  <si>
    <t>De: 00099021001 Transferencia de recursos al GAM Vila Vila para el pago del Bono de Discapacidad, en el marco de la Ley N977 de fecha 26 de septiembre de 2017, DS N3437 de 20 de diciembre de 2017 y Resolucion Ministerial N010 de fecha 10 de enero de 2018.</t>
  </si>
  <si>
    <t>De: 00099021001 Transferencia de recursos al GAM Mizque para el pago del Bono de Discapacidad, en el marco de la Ley N977 de fecha 26 de septiembre de 2017, DS N3437 de 20 de diciembre de 2017 y Resolucion Ministerial N010 de fecha 10 de enero de 2018.</t>
  </si>
  <si>
    <t>De: 00099021001 Transferencia de recursos al GAM Tiraque para el pago del Bono de Discapacidad, en el marco de la Ley N977 de fecha 26 de septiembre de 2017, DS N3437 de 20 de diciembre de 2017 y Resolucion Ministerial N010 de fecha 10 de enero de 2018, primer desembolso.</t>
  </si>
  <si>
    <t>De: 00099021001 Transferencia de recursos al GAM Bolivar para el pago del Bono de Discapacidad, en el marco de la Ley N977 de fecha 26 de septiembre de 2017, DS N3437 de 20 de diciembre de 2017 y Resolucion Ministerial N010 de fecha 10 de enero de 2018.</t>
  </si>
  <si>
    <t>De: 00099021001 Transferencia de recursos al GAM Tacopaya para el pago del Bono de Discapacidad, en el marco de la Ley N977 de fecha 26 de septiembre de 2017, DS N3437 de 20 de diciembre de 2017 y Resolucion Ministerial N010 de fecha 10 de enero de 2018.</t>
  </si>
  <si>
    <t>De: 00099021001 Transferencia de recursos al GAM Trigal para el pago del Bono de Discapacidad, en el marco de la Ley N977 de fecha 26 de septiembre de 2017, DS N3437 de 20 de diciembre de 2017 y Resolucion Ministerial N010 de fecha 10 de enero de 2018, primer desembolso.</t>
  </si>
  <si>
    <t>De: 00099021001 Transferencia de recursos al GAM Vallegrande para el pago del Bono de Discapacidad, en el marco de la Ley N977 de fecha 26 de septiembre de 2017, DS N3437 de 20 de diciembre de 2017 y Resolucion Ministerial N010 de fecha 10 de enero de 2018, primer desembolso.</t>
  </si>
  <si>
    <t>De: 00099021001 Transferencia de recursos al GAM Boyuibe para el pago del Bono de Discapacidad, en el marco de la Ley N977 de fecha 26 de septiembre de 2017, DS N3437 de 20 de diciembre de 2017 y Resolucion Ministerial N010 de fecha 10 de enero de 2018.</t>
  </si>
  <si>
    <t>De: 00099021001 Transferencia de recursos al GAM Camiri para el pago del Bono de Discapacidad, en el marco de la Ley N977 de fecha 26 de septiembre de 2017, DS N3437 de 20 de diciembre de 2017 y Resolucion Ministerial N010 de fecha 10 de enero de 2018, primer desembolso.</t>
  </si>
  <si>
    <t>De: 00099021001 Transferencia de recursos al GAM Gutierrez para el pago del Bono de Discapacidad, en el marco de la Ley N977 de fecha 26 de septiembre de 2017, DS N3437 de 20 de diciembre de 2017 y Resolucion Ministerial N010 de fecha 10 de enero de 2018.</t>
  </si>
  <si>
    <t>De: 00099021001 Transferencia de recursos al GAM Cuevo para el pago del Bono de Discapacidad, en el marco de la Ley N977 de fecha 26 de septiembre de 2017, DS N3437 de 20 de diciembre de 2017 y Resolucion Ministerial N010 de fecha 10 de enero de 2018.</t>
  </si>
  <si>
    <t>De: 00099021001 Transferencia de recursos al GAM Cabezas para el pago del Bono de Discapacidad, en el marco de la Ley N977 de fecha 26 de septiembre de 2017, DS N3437 de 20 de diciembre de 2017 y Resolucion Ministerial N010 de fecha 10 de enero de 2018, primer desembolso.</t>
  </si>
  <si>
    <t>De: 00099021001 Transferencia de recursos al GAM Lagunillas para el pago del Bono de Discapacidad, en el marco de la Ley N977 de fecha 26 de septiembre de 2017, DS N3437 de 20 de diciembre de 2017 y Resolucion Ministerial N010 de fecha 10 de enero de 2018.</t>
  </si>
  <si>
    <t>De: 00099021001 Transferencia de recursos al GAM Santa Rosa del Sara para el pago del Bono de Discapacidad, en el marco de la Ley N977 de fecha 26 de septiembre de 2017, DS N3437 de 20 de diciembre de 2017 y Resolucion Ministerial N010 de fecha 10 de enero de 2018.</t>
  </si>
  <si>
    <t>De: 00099021001 Transferencia de recursos al GAM Portachuelo para el pago del Bono de Discapacidad, en el marco de la Ley N977 de fecha 26 de septiembre de 2017, DS N3437 de 20 de diciembre de 2017 y Resolucion Ministerial N010 de fecha 10 de enero de 2018.</t>
  </si>
  <si>
    <t>De: 00099021001 Transferencia de recursos al GAM Robore para el pago del Bono de Discapacidad, en el marco de la Ley N977 de fecha 26 de septiembre de 2017, DS N3437 de 20 de diciembre de 2017 y Resolucion Ministerial N010 de fecha 10 de enero de 2018, primer desembolso.</t>
  </si>
  <si>
    <t>De: 00099021001 Transferencia de recursos al GAM Pailon para el pago del Bono de Discapacidad, en el marco de la Ley N977 de fecha 26 de septiembre de 2017, DS N3437 de 20 de diciembre de 2017 y Resolucion Ministerial N010 de fecha 10 de enero de 2018.</t>
  </si>
  <si>
    <t>De: 00099021001 Transferencia de recursos al GAM San Jose para el pago del Bono de Discapacidad, en el marco de la Ley N977 de fecha 26 de septiembre de 2017, DS N3437 de 20 de diciembre de 2017 y Resolucion Ministerial N010 de fecha 10 de enero de 2018.</t>
  </si>
  <si>
    <t>De: 00099021001 Transferencia de recursos al GAM San Carlos para el pago del Bono de Discapacidad, en el marco de la Ley N977 de fecha 26 de septiembre de 2017, DS N3437 de 20 de diciembre de 2017 y Resolucion Ministerial N010 de fecha 10 de enero de 2018, primer desembolso.</t>
  </si>
  <si>
    <t>De: 00099021001 Transferencia de recursos al GAM Buena Vista para el pago del Bono de Discapacidad, en el marco de la Ley N977 de fecha 26 de septiembre de 2017, DS N3437 de 20 de diciembre de 2017 y Resolucion Ministerial N010 de fecha 10 de enero de 2018, primer desembolso.</t>
  </si>
  <si>
    <t>De: 00099021001 Transferencia de recursos al GAM San Rafael para el pago del Bono de Discapacidad, en el marco de la Ley N977 de fecha 26 de septiembre de 2017, DS N3437 de 20 de diciembre de 2017 y Resolucion Ministerial N010 de fecha 10 de enero de 2018.</t>
  </si>
  <si>
    <t>De: 00099021001 Transferencia de recursos al GAM San Miguel para el pago del Bono de Discapacidad, en el marco de la Ley N977 de fecha 26 de septiembre de 2017, DS N3437 de 20 de diciembre de 2017 y Resolucion Ministerial N010 de fecha 10 de enero de 2018</t>
  </si>
  <si>
    <t>De: 00099021001 Transferencia de recursos al GAM San Ignacio para el pago del Bono de Discapacidad, en el marco de la Ley N977 de fecha 26 de septiembre de 2017, DS N3437 de 20 de diciembre de 2017 y Resolucion Ministerial N010 de fecha 10 de enero de 2018, primer desembolso.</t>
  </si>
  <si>
    <t>De: 00099021001 Transferencia de recursos al GAM Warnes para el pago del Bono de Discapacidad, en el marco de la Ley N977 de fecha 26 de septiembre de 2017, DS N3437 de 20 de diciembre de 2017 y Resolucion Ministerial N010 de fecha 10 de enero de 2018, primer desembolso.</t>
  </si>
  <si>
    <t>De: 00099021001 Transferencia de recursos al GAM El Torno para el pago del Bono de Discapacidad, en el marco de la Ley N977 de fecha 26 de septiembre de 2017, DS N3437 de 20 de diciembre de 2017 y Resolucion Ministerial N010 de fecha 10 de enero de 2018, primer desembolso.</t>
  </si>
  <si>
    <t>De: 00099021001 Transferencia de recursos al GAM La Guardia para el pago del Bono de Discapacidad, en el marco de la Ley N977 de fecha 26 de septiembre de 2017, DS N3437 de 20 de diciembre de 2017 y Resolucion Ministerial N010 de fecha 10 de enero de 2018, primer desembolso.</t>
  </si>
  <si>
    <t>De: 00099021001 Transferencia de recursos al GAM Porongo (Ayacucho) para el pago del Bono de Discapacidad, en el marco de la Ley N977 de fecha 26 de septiembre de 2017, DS N3437 de 20 de diciembre de 2017 y Resolucion Ministerial N010 de fecha 10 de enero de 2018</t>
  </si>
  <si>
    <t>De: 00099021001 Transferencia de recursos al GAM Papel Pampa para el pago del Bono de Discapacidad, en el marco de la Ley N977 de fecha 26 de septiembre de 2017, DS N3437 de 20 de diciembre de 2017 y Resolucion Ministerial N010 de fecha 10 de enero de 2018.</t>
  </si>
  <si>
    <t>De: 00099021001 Transferencia de recursos al GAM San Pedro de Curahuara para el pago del Bono de Discapacidad, en el marco de la Ley N977 de fecha 26 de septiembre de 2017, DS N3437 de 20 de diciembre de 2017 y Resolucion Ministerial N010 de fecha 10 de enero de 2018.</t>
  </si>
  <si>
    <t>De: 00099021001 Transferencia de recursos al GAM Curva para el pago del Bono de Discapacidad, en el marco de la Ley N977 de fecha 26 de septiembre de 2017, DS N3437 de 20 de diciembre de 2017 y Resolucion Ministerial N010 de fecha 10 de enero de 2018.</t>
  </si>
  <si>
    <t>De: 00099021001 Transferencia de recursos al GAM General Juan Jose Perez (Charazani) para el pago del Bono de Discapacidad, en el marco de la Ley N977 de fecha 26 de septiembre de 2017, DS N3437 de 20 de diciembre de 2017 y Resolucion Ministerial N010 de fecha 10 de enero de 2018.</t>
  </si>
  <si>
    <t>De: 00099021001 Transferencia de recursos al GAM San Buenaventura para el pago del Bono de Discapacidad, en el marco de la Ley N977 de fecha 26 de septiembre de 2017, DS N3437 de 20 de diciembre de 2017 y Resolucion Ministerial N010 de fecha 10 de enero de 2018, primer desembolso.</t>
  </si>
  <si>
    <t>De: 00099021001 Transferencia de recursos al GAM Ixiamas para el pago del Bono de Discapacidad, en el marco de la Ley N977 de fecha 26 de septiembre de 2017, DS N3437 de 20 de diciembre de 2017 y Resolucion Ministerial N010 de fecha 10 de enero de 2018, primer desembolso.</t>
  </si>
  <si>
    <t>De: 00099021001 Transferencia de recursos al GAM Coripata para el pago del Bono de Discapacidad, en el marco de la Ley N977 de fecha 26 de septiembre de 2017, DS N3437 de 20 de diciembre de 2017 y Resolucion Ministerial N010 de fecha 10 de enero de 2018.</t>
  </si>
  <si>
    <t>De: 00099021001 Transferencia de recursos al GAM Laja para el pago del Bono de Discapacidad, en el marco de la Ley N977 de fecha 26 de septiembre de 2017, DS N3437 de 20 de diciembre de 2017 y Resolucion Ministerial N010 de fecha 10 de enero de 2018, primer desembolso.</t>
  </si>
  <si>
    <t>De: 00099021001 Transferencia de recursos al GAM Pucarani para el pago del Bono de Discapacidad, en el marco de la Ley N977 de fecha 26 de septiembre de 2017, DS N3437 de 20 de diciembre de 2017 y Resolucion Ministerial N010 de fecha 10 de enero de 2018, primer desembolso.</t>
  </si>
  <si>
    <t>De: 00099021001 Transferencia de recursos al GAM La Asunta para el pago del Bono de Discapacidad, en el marco de la Ley N977 de fecha 26 de septiembre de 2017, DS N3437 de 20 de diciembre de 2017 y Resolucion Ministerial N010 de fecha 10 de enero de 2018.</t>
  </si>
  <si>
    <t>De: 00099021001 Transferencia de recursos al GAM Palos Blancos para el pago del Bono de Discapacidad, en el marco de la Ley N977 de fecha 26 de septiembre de 2017, DS N3437 de 20 de diciembre de 2017 y Resolucion Ministerial N010 de fecha 10 de enero de 2018, primer desembolso.</t>
  </si>
  <si>
    <t>De: 00099021001 Transferencia de recursos al GAM Yanacachi para el pago del Bono de Discapacidad, en el marco de la Ley N977 de fecha 26 de septiembre de 2017, DS N3437 de 20 de diciembre de 2017 y Resolucion Ministerial N010 de fecha 10 de enero de 2018.</t>
  </si>
  <si>
    <t>De: 00099021001 Transferencia de recursos al GAM Irupana (Villa de Lanza) para el pago del Bono de Discapacidad, en el marco de la Ley N977 de fecha 26 de septiembre de 2017, DS N3437 de 20 de diciembre de 2017 y Resolucion Ministerial N010 de fecha 10 de enero de 2018, primer desembolso.</t>
  </si>
  <si>
    <t>De: 00099021001 Transferencia de recursos al GAM Chulumani ( Villa de la Libertad) para el pago del Bono de Discapacidad, en el marco de la Ley N977 de fecha 26 de septiembre de 2017, DS N3437 de 20 de diciembre de 2017 y Resolucion Ministerial N010 de fecha 10 de enero de 2018, primer desembolso.</t>
  </si>
  <si>
    <t>De: 00099021001 Transferencia de recursos al GAM Cairoma para el pago del Bono de Discapacidad, en el marco de la Ley N977 de fecha 26 de septiembre de 2017, DS N3437 de 20 de diciembre de 2017 y Resolucion Ministerial N010 de fecha 10 de enero de 2018.</t>
  </si>
  <si>
    <t>De: 00099021001 Transferencia de recursos al GAM Malla para el pago del Bono de Discapacidad, en el marco de la Ley N977 de fecha 26 de septiembre de 2017, DS N3437 de 20 de diciembre de 2017 y Resolucion Ministerial N010 de fecha 10 de enero de 2018.</t>
  </si>
  <si>
    <t>De: 00099021001 Transferencia de recursos al GAM Yaco para el pago del Bono de Discapacidad, en el marco de la Ley N 977 de fecha 26 de septiembre de 2017, DS N3437 de 20 de diciembre de 2017 y Resolucion Ministerial N 010 de fecha 10 de enero de 2018.</t>
  </si>
  <si>
    <t>De: 00099021001 Transferencia de recursos al GAM Sapahaqui para el pago del Bono de Discapacidad, en el marco de la Ley N977 de fecha 26 de septiembre de 2017, DS N3437 de 20 de diciembre de 2017 y Resolucion Ministerial N010 de fecha 10 de enero de 2018.</t>
  </si>
  <si>
    <t>De: 00099021001 Transferencia de recursos al GAM Luribay para el pago del Bono de Discapacidad, en el marco de la Ley N 977 de fecha 26 de septiembre de 2017, DS N3437 de 20 de diciembre de 2017 y Resolucion Ministerial N010 de fecha 10 de enero de 2018.</t>
  </si>
  <si>
    <t>De: 00099021001 Transferencia de recursos al GAM Pelechuco para el pago del Bono de Discapacidad, en el marco de la Ley N 977 de fecha 26 de septiembre de 2017, DS N3437 de 20 de diciembre de 2017 y Resolucion Ministerial N010 de fecha 10 de enero de 2018.</t>
  </si>
  <si>
    <t>De: 00099021001 Transferencia de recursos al GAM Apolo para el pago del Bono de Discapacidad, en el marco de la Ley N977 de fecha 26 de septiembre de 2017, DS N3437 de 20 de diciembre de 2017 y Resolucion Ministerial N010 de fecha 10 de enero de 2018.</t>
  </si>
  <si>
    <t>De: 00099021001 Transferencia de recursos al GAM Carabuco para el pago del Bono de Discapacidad, en el marco de la Ley N977 de fecha 26 de septiembre de 2017, DS N3437 de 20 de diciembre de 2017 y Resolucion Ministerial N010 de fecha 10 de enero de 2018.</t>
  </si>
  <si>
    <t>De: 00099021001 Transferencia de recursos al GAM Arque para el pago del Bono de Discapacidad, en el marco de la Ley N977 de fecha 26 de septiembre de 2017, DS N3437 de 20 de diciembre de 2017 y Resolucion Ministerial N010 de fecha 10 de enero de 2018.</t>
  </si>
  <si>
    <t>De: 00099021001 Transferencia de recursos al GAM Vacas para el pago del Bono de Discapacidad, en el marco de la Ley N977 de fecha 26 de septiembre de 2017, DS N3437 de 20 de diciembre de 2017 y Resolucion Ministerial N010 de fecha 10 de enero de 2018.</t>
  </si>
  <si>
    <t>De: 00099021001 Transferencia de recursos al GAM Arani para el pago del Bono de Discapacidad, en el marco de la Ley N977 de fecha 26 de septiembre de 2017, DS N3437 de 20 de diciembre de 2017 y Resolucion Ministerial N010 de fecha 10 de enero de 2018.</t>
  </si>
  <si>
    <t>De: 00099021001 Transferencia de recursos al GAM Puerto Villarroel para el pago del Bono de Discapacidad, en el marco de la Ley N977 de fecha 26 de septiembre de 2017, DS N3437 de 20 de diciembre de 2017 y Resolucion Ministerial N010 de fecha 10 de enero de 2018, primer desembolso.</t>
  </si>
  <si>
    <t>De: 00099021001 Transferencia de recursos al GAM Chimore para el pago del Bono de Discapacidad, en el marco de la Ley N977 de fecha 26 de septiembre de 2017, DS N3437 de 20 de diciembre de 2017 y Resolucion Ministerial N010 de fecha 10 de enero de 2018.</t>
  </si>
  <si>
    <t>VENTA DE DIVISAS CON TRANSFERENCIA DE FONDOS A SOLICITUD DE MINISTERIO DE LA PRESIDENCIA SEGUN SOLICITUD 4225 REF: DIVISAS USD 96225.49 PAGO A AIRBUS HELICOPTERS CONO SUR S.A POR COMPRA REPUESTOS PARA AERONAVES FAB 004, FAB 754, FAB 755, SEGUN FACTURAS 237, 267, 313, 538, BANCO BBVA URUGUAY S.A CUEN LIB. 00099021001 TGN-RECURSOS ORDINARIOS (3987)</t>
  </si>
  <si>
    <t>VENTA DE DIVISAS CON TRANSFERENCIA DE FONDOS A SOLICITUD DE MINISTERIO DE GOBIERNO SEGUN SOLICITUD 4222 REF: HABERES DE AGREGADOS POLICIALES EN EL EXTERIOR CORRESPONDIENTE AL MES DE NOVIEMBRE 2017 (CUENTAS EXTRANJERAS) LIB. 00099021001 TGN-RECURSOS ORDINARIOS (3987)</t>
  </si>
  <si>
    <t>De: 00099021001 Transferencia de recursos al GAM La Paz para el pago del Bono de Discapacidad, en el marco de la Ley N977 de fecha 26 de septiembre de 2017, DS N3437 de 20 de diciembre de 2017 y Resolucion Ministerial N010 de fecha 10 de enero de 2018, primer desembolso.</t>
  </si>
  <si>
    <t>De: 00099021001 Transferencia de recursos al GAM Collana para el pago del Bono de Discapacidad, en el marco de la Ley N977 de fecha 26 de septiembre de 2017, DS N3437 de 20 de diciembre de 2017 y Resolucion Ministerial N010 de fecha 10 de enero de 2018.</t>
  </si>
  <si>
    <t>De: 00099021001 Transferencia de recursos al GAM Colquencha para el pago del Bono de Discapacidad, en el marco de la Ley N977 de fecha 26 de septiembre de 2017, DS N3437 de 20 de diciembre de 2017 y Resolucion Ministerial N010 de fecha 10 de enero de 2018.</t>
  </si>
  <si>
    <t>De: 00099021001 Transferencia de recursos al GAM Patacamaya para el pago del Bono de Discapacidad, en el marco de la Ley N977 de fecha 26 de septiembre de 2017, DS N3437 de 20 de diciembre de 2017 y Resolucion Ministerial N010 de fecha 10 de enero de 2018.</t>
  </si>
  <si>
    <t>De: 00099021001 Transferencia de recursos al GAM Calamarca para el pago del Bono de Discapacidad, en el marco de la Ley N977 de fecha 26 de septiembre de 2017, DS N3437 de 20 de diciembre de 2017 y Resolucion Ministerial N010 de fecha 10 de enero de 2018, primer desembolso.</t>
  </si>
  <si>
    <t>De: 00099021001 Transferencia de recursos al GAM Ayo Ayo para el pago del Bono de Discapacidad, en el marco de la Ley N977 de fecha 26 de septiembre de 2017, DS N3437 de 20 de diciembre de 2017 y Resolucion Ministerial N010 de fecha 10 de enero de 2018.</t>
  </si>
  <si>
    <t>De: 00099021001 Transferencia de recursos al GAM Umala para el pago del Bono de Discapacidad, en el marco de la Ley N977 de fecha 26 de septiembre de 2017, DS N3437 de 20 de diciembre de 2017 y Resolucion Ministerial N010 de fecha 10 de enero de 2018.</t>
  </si>
  <si>
    <t>De: 00099021001 Transferencia de recursos al GAM Sica Sica para el pago del Bono de Discapacidad, en el marco de la Ley N977 de fecha 26 de septiembre de 2017, DS N3437 de 20 de diciembre de 2017 y Resolucion Ministerial N010 de fecha 10 de enero de 2018.</t>
  </si>
  <si>
    <t>De: 00099021001 Transferencia de recursos al GAM Caranavi para el pago del Bono de Discapacidad, en el marco de la Ley N977 de fecha 26 de septiembre de 2017, DS N3437 de 20 de diciembre de 2017 y Resolucion Ministerial N010 de fecha 10 de enero de 2018, primer desembolso.</t>
  </si>
  <si>
    <t>De: 00099021001 Transferencia de recursos al GAM Desaguadero para el pago del Bono de Discapacidad, en el marco de la Ley N977 de fecha 26 de septiembre de 2017, DS N3437 de 20 de diciembre de 2017 y Resolucion Ministerial N010 de fecha 10 de enero de 2018.</t>
  </si>
  <si>
    <t>De: 00099021001 Transferencia de recursos al GAM Tiahuanacu para el pago del Bono de Discapacidad, en el marco de la Ley N977 de fecha 26 de septiembre de 2017, DS N3437 de 20 de diciembre de 2017 y Resolucion Ministerial N010 de fecha 10 de enero de 2018.</t>
  </si>
  <si>
    <t>De: 00099021001 Transferencia de recursos al GAM Guaqui para el pago del Bono de Discapacidad, en el marco de la Ley N977 de fecha 26 de septiembre de 2017, DS N3437 de 20 de diciembre de 2017 y Resolucion Ministerial N010 de fecha 10 de enero de 2018, primer desembolso.</t>
  </si>
  <si>
    <t>De: 00099021001 Transferencia de recursos al GAM Viacha para el pago del Bono de Discapacidad, en el marco de la Ley N977 de fecha 26 de septiembre de 2017, DS N3437 de 20 de diciembre de 2017 y Resolucion Ministerial N010 de fecha 10 de enero de 2018, primer desembolso.</t>
  </si>
  <si>
    <t>De: 00099021001 Transferencia de recursos al GAM Inquisivi para el pago del Bono de Discapacidad, en el marco de la Ley N977 de fecha 26 de septiembre de 2017, DS N3437 de 20 de diciembre de 2017 y Resolucion Ministerial N010 de fecha 10 de enero de 2018, primer desembolso.</t>
  </si>
  <si>
    <t>De: 00099021001 Transferencia de recursos al GAM Achocalla para el pago del Bono de Discapacidad, en el marco de la Ley N977 de fecha 26 de septiembre de 2017, DS N3437 de 20 de diciembre de 2017 y Resolucion Ministerial N010 de fecha 10 de enero de 2018.</t>
  </si>
  <si>
    <t>De: 00099021001 Transferencia de recursos al GAM Mecapaca para el pago del Bono de Discapacidad, en el marco de la Ley N977 de fecha 26 de septiembre de 2017, DS N3437 de 20 de diciembre de 2017 y Resolucion Ministerial N010 de fecha 10 de enero de 2018.</t>
  </si>
  <si>
    <t>De: 00099021001 Transferencia de recursos al GAM Palca para el pago del Bono de Discapacidad, en el marco de la Ley N977 de fecha 26 de septiembre de 2017, DS N3437 de 20 de diciembre de 2017 y Resolucion Ministerial N010 de fecha 10 de enero de 2018.</t>
  </si>
  <si>
    <t>De: 00099021001 Transferencia de recursos al GAM Villa Charcas para el pago del Bono de Discapacidad, en el marco de la Ley N977 de fecha 26 de septiembre de 2017, DS N3437 de 20 de diciembre de 2017 y Resolucion Ministerial N010 de fecha 10 de enero de 2018.</t>
  </si>
  <si>
    <t>De: 00099021001 Transferencia de recursos al GAM Machareti para el pago del Bono de Discapacidad, en el marco de la Ley N977 de fecha 26 de septiembre de 2017, DS N3437 de 20 de diciembre de 2017 y Resolucion Ministerial N010 de fecha 10 de enero de 2018, primer desembolso.</t>
  </si>
  <si>
    <t>De: 00099021001 Transferencia de recursos al GAM Villa de Huacaya para el pago del Bono de Discapacidad, en el marco de la Ley N977 de fecha 26 de septiembre de 2017, DS N3437 de 20 de diciembre de 2017 y Resolucion Ministerial N010 de fecha 10 de enero de 2018, primer desembolso.</t>
  </si>
  <si>
    <t>De: 00099021001 Transferencia de recursos al GAM Salinas de G. Mendoza para el pago del Bono de Discapacidad, en el marco de la Ley N977 de fecha 26 de septiembre de 2017, DS N3437 de 20 de diciembre de 2017 y Resolucion Ministerial N010 de fecha 10 de enero de 2018.</t>
  </si>
  <si>
    <t>De: 00099021001 Transferencia de recursos al GAM Belen de Andamarca para el pago del Bono de Discapacidad, en el marco de la Ley N977 de fecha 26 de septiembre de 2017, DS N3437 de 20 de diciembre de 2017 y Resolucion Ministerial N010 de fecha 10 de enero de 2018.</t>
  </si>
  <si>
    <t>De: 00099021001 Transferencia de recursos al GAM Andamarca (Santiago de Andamarca) para el pago del Bono de Discapacidad, en el marco de la Ley N977 de fecha 26 de septiembre de 2017, DS N3437 de 20 de diciembre de 2017 y Resolucion Ministerial N010 de fecha 10 de enero de 2018.</t>
  </si>
  <si>
    <t>De: 00099021001 Transferencia de recursos al GAM Toledo para el pago del Bono de Discapacidad, en el marco de la Ley N977 de fecha 26 de septiembre de 2017, DS N3437 de 20 de diciembre de 2017 y Resolucion Ministerial N010 de fecha 10 de enero de 2018.</t>
  </si>
  <si>
    <t>De: 00099021001 Transferencia de recursos al GAM Esmeralda para el pago del Bono de Discapacidad, en el marco de la Ley N977 de fecha 26 de septiembre de 2017, DS N3437 de 20 de diciembre de 2017 y Resolucion Ministerial N010 de fecha 10 de enero de 2018.</t>
  </si>
  <si>
    <t>De: 00099021001 Transferencia de recursos al GAM Escara para el pago del Bono de Discapacidad, en el marco de la Ley N977 de fecha 26 de septiembre de 2017, DS N3437 de 20 de diciembre de 2017 y Resolucion Ministerial N010 de fecha 10 de enero de 2018.</t>
  </si>
  <si>
    <t>De: 00099021001 Transferencia de recursos al GAM Huachacalla para el pago del Bono de Discapacidad, en el marco de la Ley N977 de fecha 26 de septiembre de 2017, DS N3437 de 20 de diciembre de 2017 y Resolucion Ministerial N010 de fecha 10 de enero de 2018.</t>
  </si>
  <si>
    <t>De: 00099021001 Transferencia de recursos al GAM Turco para el pago del Bono de Discapacidad, en el marco de la Ley N977 de fecha 26 de septiembre de 2017, DS N3437 de 20 de diciembre de 2017 y Resolucion Ministerial N010 de fecha 10 de enero de 2018.</t>
  </si>
  <si>
    <t>De: 00099021001 Transferencia de recursos al GAM Curahuara de Carangas para el pago del Bono de Discapacidad, en el marco de la Ley N977 de fecha 26 de septiembre de 2017, DS N3437 de 20 de diciembre de 2017 y Resolucion Ministerial N010 de fecha 10 de enero de 2018, primer desembolso.</t>
  </si>
  <si>
    <t>De: 00099021001 Transferencia de recursos al GAM Choquecota para el pago del Bono de Discapacidad, en el marco de la Ley N977 de fecha 26 de septiembre de 2017, DS N3437 de 20 de diciembre de 2017 y Resolucion Ministerial N010 de fecha 10 de enero de 2018.</t>
  </si>
  <si>
    <t>De: 00099021001 Transferencia de recursos al GAM Corque para el pago del Bono de Discapacidad, en el marco de la Ley N977 de fecha 26 de septiembre de 2017, DS N3437 de 20 de diciembre de 2017 y Resolucion Ministerial N010 de fecha 10 de enero de 2018.</t>
  </si>
  <si>
    <t>De: 00099021001 Transferencia de recursos al GAM Totora para el pago del Bono de Discapacidad, en el marco de la Ley N977 de fecha 26 de septiembre de 2017, DS N3437 de 20 de diciembre de 2017 y Resolucion Ministerial N010 de fecha 10 de enero de 2018.</t>
  </si>
  <si>
    <t>De: 00099021001 Transferencia de recursos al GAM Santiago de Huari para el pago del Bono de Discapacidad, en el marco de la Ley N977 de fecha 26 de septiembre de 2017, DS N3437 de 20 de diciembre de 2017 y Resolucion Ministerial N010 de fecha 10 de enero de 2018.</t>
  </si>
  <si>
    <t>De: 00099021001 Transferencia de recursos al GAM Eucaliptus para el pago del Bono de Discapacidad, en el marco de la Ley N977 de fecha 26 de septiembre de 2017, DS N3437 de 20 de diciembre de 2017 y Resolucion Ministerial N010 de fecha 10 de enero de 2018.</t>
  </si>
  <si>
    <t>De: 00099021001 Transferencia de recursos al GAM Antequera para el pago del Bono de Discapacidad, en el marco de la Ley N977 de fecha 26 de septiembre de 2017, DS N3437 de 20 de diciembre de 2017 y Resolucion Ministerial N010 de fecha 10 de enero de 2018.</t>
  </si>
  <si>
    <t>De: 00099021001 Transferencia de recursos al GAM Pazna para el pago del Bono de Discapacidad, en el marco de la Ley N977 de fecha 26 de septiembre de 2017, DS N3437 de 20 de diciembre de 2017 y Resolucion Ministerial N010 de fecha 10 de enero de 2018.</t>
  </si>
  <si>
    <t>De: 00099021001 Transferencia de recursos al GAM Poopo (Villa Poopo) para el pago del Bono de Discapacidad, en el marco de la Ley N977 de fecha 26 de septiembre de 2017, DS N3437 de 20 de diciembre de 2017 y Resolucion Ministerial N010 de fecha 10 de enero de 2018.</t>
  </si>
  <si>
    <t>De: 00099021001 Transferencia de recursos al GAM Machacamarca para el pago del Bono de Discapacidad, en el marco de la Ley N977 de fecha 26 de septiembre de 2017, DS N3437 de 20 de diciembre de 2017 y Resolucion Ministerial N010 de fecha 10 de enero de 2018, primer desembolso.</t>
  </si>
  <si>
    <t>De: 00099021001 Transferencia de recursos al GAM Huanuni para el pago del Bono de Discapacidad, en el marco de la Ley N977 de fecha 26 de septiembre de 2017, DS N3437 de 20 de diciembre de 2017 y Resolucion Ministerial N010 de fecha 10 de enero de 2018, primer desembolso.</t>
  </si>
  <si>
    <t>De: 00099021001 Transferencia de recursos al GAM Santuario de Quillacas para el pago del Bono de Discapacidad, en el marco de la Ley N977 de fecha 26 de septiembre de 2017, DS N3437 de 20 de diciembre de 2017 y Resolucion Ministerial N010 de fecha 10 de enero de 2018, primer desembolso.</t>
  </si>
  <si>
    <t>De: 00099021001 Transferencia de recursos al GAM Challapata para el pago del Bono de Discapacidad, en el marco de la Ley N977 de fecha 26 de septiembre de 2017, DS N3437 de 20 de diciembre de 2017 y Resolucion Ministerial N010 de fecha 10 de enero de 2018, primer desembolso.</t>
  </si>
  <si>
    <t>De: 00099021001 Transferencia de recursos al GAM El Choro para el pago del Bono de Discapacidad, en el marco de la Ley N977 de fecha 26 de septiembre de 2017, DS N3437 de 20 de diciembre de 2017 y Resolucion Ministerial N010 de fecha 10 de enero de 2018.</t>
  </si>
  <si>
    <t>De: 00099021001 Transferencia de recursos al GAM Caracollo para el pago del Bono de Discapacidad, en el marco de la Ley N977 de fecha 26 de septiembre de 2017, DS N3437 de 20 de diciembre de 2017 y Resolucion Ministerial N010 de fecha 10 de enero de 2018.</t>
  </si>
  <si>
    <t>De: 00099021001 Transferencia de recursos al GAM Oruro para el pago del Bono de Discapacidad, en el marco de la Ley N977 de fecha 26 de septiembre de 2017, DS N3437 de 20 de diciembre de 2017 y Resolucion Ministerial N010 de fecha 10 de enero de 2018, primer desembolso.</t>
  </si>
  <si>
    <t>De: 00099021001 Transferencia de recursos al GAM Shinahota para el pago del Bono de Discapacidad, en el marco de la Ley N977 de fecha 26 de septiembre de 2017, DS N3437 de 20 de diciembre de 2017 y Resolucion Ministerial N010 de fecha 10 de enero de 2018.</t>
  </si>
  <si>
    <t>De: 00099021001 Transferencia de recursos al GAM Entre Rios para el pago del Bono de Discapacidad, en el marco de la Ley N977 de fecha 26 de septiembre de 2017, DS N3437 de 20 de diciembre de 2017 y Resolucion Ministerial N010 de fecha 10 de enero de 2018, primer desembolso.</t>
  </si>
  <si>
    <t>De: 00099021001 Transferencia de recursos al GAM Alalay para el pago del Bono de Discapacidad, en el marco de la Ley N977 de fecha 26 de septiembre de 2017, DS N3437 de 20 de diciembre de 2017 y Resolucion Ministerial N010 de fecha 10 de enero de 2018, primer desembolso.</t>
  </si>
  <si>
    <t>A:00099021001 Transferencia que efectuamos a requerimiento del Viceministerio del Tesoro y Credito Publico segun nota CITE: MEFP/VTCP/DGCP/UF-65/2018, informe Tecnico MEFP/VTCP/DGCP/UF-56/2017 de la Dir. Gral. de Credito Publico, Inf. Legal MEFP/DGAJ/UAJ/No.168/2017 de la Dir. Gral. Asuntos Juridico</t>
  </si>
  <si>
    <t>De: 00099021001 Transferencia de recursos al GAM San Javier para el pago del Bono de Discapacidad, en el marco de la Ley N977 de fecha 26 de septiembre de 2017, DS N3437 de 20 de diciembre de 2017 y Resolucion Ministerial N010 de fecha 10 de enero de 2018.</t>
  </si>
  <si>
    <t>De: 00099021001 Transferencia de recursos al GAM Colpa Belgica para el pago del Bono de Discapacidad, en el marco de la Ley N977 de fecha 26 de septiembre de 2017, DS N3437 de 20 de diciembre de 2017 y Resolucion Ministerial N010 de fecha 10 de enero de 2018.</t>
  </si>
  <si>
    <t>De: 00099021001 Transferencia de recursos al GAM Cuatro Canadas para el pago del Bono de Discapacidad, en el marco de la Ley N977 de fecha 26 de septiembre de 2017, DS N3437 de 20 de diciembre de 2017 y Resolucion Ministerial N010 de fecha 10 de enero de 2018.</t>
  </si>
  <si>
    <t>De: 00099021001 Transferencia de recursos al GAM San Pedro para el pago del Bono de Discapacidad, en el marco de la Ley N977 de fecha 26 de septiembre de 2017, DS N3437 de 20 de diciembre de 2017 y Resolucion Ministerial N010 de fecha 10 de enero de 2018.</t>
  </si>
  <si>
    <t>De: 00099021001 Transferencia de recursos al GAM Fernandez Alonso para el pago del Bono de Discapacidad, en el marco de la Ley N977 de fecha 26 de septiembre de 2017, DS N3437 de 20 de diciembre de 2017 y Resolucion Ministerial N010 de fecha 10 de enero de 2018.</t>
  </si>
  <si>
    <t>De: 00099021001 Transferencia de recursos al GAM San Juan para el pago del Bono de Discapacidad, en el marco de la Ley N977 de fecha 26 de septiembre de 2017, DS N3437 de 20 de diciembre de 2017 y Resolucion Ministerial N010 de fecha 10 de enero de 2018.</t>
  </si>
  <si>
    <t>De: 00099021001 Transferencia de recursos al GAM El Carmen Rivero Torrez para el pago del Bono de Discapacidad, en el marco de la Ley N977 de fecha 26 de septiembre de 2017, DS N3437 de 20 de diciembre de 2017 y Resolucion Ministerial N010 de fecha 10 de enero de 2018.</t>
  </si>
  <si>
    <t>De: 00099021001 Transferencia de recursos al GAM San Ramon para el pago del Bono de Discapacidad, en el marco de la Ley N977 de fecha 26 de septiembre de 2017, DS N3437 de 20 de diciembre de 2017 y Resolucion Ministerial N010 de fecha 10 de enero de 2018.</t>
  </si>
  <si>
    <t>De: 00099021001 Transferencia de recursos al GAM San Antonio de Lomerio para el pago del Bono de Discapacidad, en el marco de la Ley N977 de fecha 26 de septiembre de 2017, DS N3437 de 20 de diciembre de 2017 y Resolucion Ministerial N010 de fecha 10 de enero de 2018.</t>
  </si>
  <si>
    <t>De: 00099021001 Transferencia de recursos al GAM Okinawa Uno para el pago del Bono de Discapacidad, en el marco de la Ley N977 de fecha 26 de septiembre de 2017, DS N3437 de 20 de diciembre de 2017 y Resolucion Ministerial N010 de fecha 10 de enero de 2018.</t>
  </si>
  <si>
    <t>De: 00099021001 Transferencia de recursos al GAM El Puente para el pago del Bono de Discapacidad, en el marco de la Ley N977 de fecha 26 de septiembre de 2017, DS N3437 de 20 de diciembre de 2017 y Resolucion Ministerial N010 de fecha 10 de enero de 2018.</t>
  </si>
  <si>
    <t>De: 00099021001 Transferencia de recursos al GAM Urubicha para el pago del Bono de Discapacidad, en el marco de la Ley N977 de fecha 26 de septiembre de 2017, DS N3437 de 20 de diciembre de 2017 y Resolucion Ministerial N010 de fecha 10 de enero de 2018.</t>
  </si>
  <si>
    <t>De: 00099021001 Transferencia de recursos al GAM Ascencion de Guarayos para el pago del Bono de Discapacidad, en el marco de la Ley N977 de fecha 26 de septiembre de 2017, DS N3437 de 20 de diciembre de 2017 y Resolucion Ministerial N010 de fecha 10 de enero de 2018, primer desembolso.</t>
  </si>
  <si>
    <t>De: 00099021001 Transferencia de recursos al GAM Puerto Quijarro para el pago del Bono de Discapacidad, en el marco de la Ley N977 de fecha 26 de septiembre de 2017, DS N3437 de 20 de diciembre de 2017 y Resolucion Ministerial N010 de fecha 10 de enero de 2018.</t>
  </si>
  <si>
    <t>De: 00099021001 Transferencia de recursos al GAM Puerto Suarez para el pago del Bono de Discapacidad, en el marco de la Ley N977 de fecha 26 de septiembre de 2017, DS N3437 de 20 de diciembre de 2017 y Resolucion Ministerial N010 de fecha 10 de enero de 2018, primer desembolso.</t>
  </si>
  <si>
    <t>De: 00099021001 Transferencia de recursos al GAM Saipina para el pago del Bono de Discapacidad, en el marco de la Ley N977 de fecha 26 de septiembre de 2017, DS N3437 de 20 de diciembre de 2017 y Resolucion Ministerial N010 de fecha 10 de enero de 2018.</t>
  </si>
  <si>
    <t>De: 00099021001 Transferencia de recursos al GAM Comarapa para el pago del Bono de Discapacidad, en el marco de la Ley N977 de fecha 26 de septiembre de 2017, DS N3437 de 20 de diciembre de 2017 y Resolucion Ministerial N010 de fecha 10 de enero de 2018.</t>
  </si>
  <si>
    <t>De: 00099021001 Transferencia de recursos al GAM San Matias para el pago del Bono de Discapacidad, en el marco de la Ley N977 de fecha 26 de septiembre de 2017, DS N3437 de 20 de diciembre de 2017 y Resolucion Ministerial N010 de fecha 10 de enero de 2018, primer desembolso.</t>
  </si>
  <si>
    <t>De: 00099021001 Transferencia de recursos al GAM San Julian para el pago del Bono de Discapacidad, en el marco de la Ley N977 de fecha 26 de septiembre de 2017, DS N3437 de 20 de diciembre de 2017 y Resolucion Ministerial N010 de fecha 10 de enero de 2018, primer desembolso.</t>
  </si>
  <si>
    <t>De: 00099021001 Transferencia de recursos al GAM Concepcion para el pago del Bono de Discapacidad, en el marco de la Ley N977 de fecha 26 de septiembre de 2017, DS N3437 de 20 de diciembre de 2017 y Resolucion Ministerial N010 de fecha 10 de enero de 2018, primer desembolso.</t>
  </si>
  <si>
    <t>De: 00099021001 Transferencia de recursos al GAM Mineros para el pago del Bono de Discapacidad, en el marco de la Ley N977 de fecha 26 de septiembre de 2017, DS N3437 de 20 de diciembre de 2017 y Resolucion Ministerial N010 de fecha 10 de enero de 2018, primer desembolso.</t>
  </si>
  <si>
    <t>De: 00099021001 Transferencia de recursos al GAM General Agustin Saavedra para el pago del Bono de Discapacidad, en el marco de la Ley N977 de fecha 26 de septiembre de 2017, DS N3437 de 20 de diciembre de 2017 y Resolucion Ministerial N010 de fecha 10 de enero de 2018, primer desembolso.</t>
  </si>
  <si>
    <t>De: 00099021001 Transferencia de recursos al GAM Montero para el pago del Bono de Discapacidad, en el marco de la Ley N977 de fecha 26 de septiembre de 2017, DS N3437 de 20 de diciembre de 2017 y Resolucion Ministerial N010 de fecha 10 de enero de 2018, primer desembolso.</t>
  </si>
  <si>
    <t>De: 00099021001 Transferencia de recursos al GAM Quirusillas para el pago del Bono de Discapacidad, en el marco de la Ley N977 de fecha 26 de septiembre de 2017, DS N3437 de 20 de diciembre de 2017 y Resolucion Ministerial N010 de fecha 10 de enero de 2018.</t>
  </si>
  <si>
    <t>De: 00099021001 Transferencia de recursos al GAM Mairana para el pago del Bono de Discapacidad, en el marco de la Ley N977 de fecha 26 de septiembre de 2017, DS N3437 de 20 de diciembre de 2017 y Resolucion Ministerial N010 de fecha 10 de enero de 2018, primer desembolso.</t>
  </si>
  <si>
    <t>De: 00099021001 Transferencia de recursos al GAM Pampa Grande para el pago del Bono de Discapacidad, en el marco de la Ley N977 de fecha 26 de septiembre de 2017, DS N3437 de 20 de diciembre de 2017 y Resolucion Ministerial N010 de fecha 10 de enero de 2018.</t>
  </si>
  <si>
    <t>De: 00099021001 Transferencia de recursos al GAM Samaipata para el pago del Bono de Discapacidad, en el marco de la Ley N977 de fecha 26 de septiembre de 2017, DS N3437 de 20 de diciembre de 2017 y Resolucion Ministerial N010 de fecha 10 de enero de 2018, primer desembolso.</t>
  </si>
  <si>
    <t>De: 00099021001 Transferencia de recursos al GAM Pucara para el pago del Bono de Discapacidad, en el marco de la Ley N977 de fecha 26 de septiembre de 2017, DS N3437 de 20 de diciembre de 2017 y Resolucion Ministerial N010 de fecha 10 de enero de 2018, primer desembolso.</t>
  </si>
  <si>
    <t>De: 00099021001 Transferencia de recursos al GAM Postrer Valle para el pago del Bono de Discapacidad, en el marco de la Ley N977 de fecha 26 de septiembre de 2017, DS N3437 de 20 de diciembre de 2017 y Resolucion Ministerial N010 de fecha 10 de enero de 2018, primer desembolso.</t>
  </si>
  <si>
    <t>De: 00099021001 Transferencia de recursos al GAM Moro Moro para el pago del Bono de Discapacidad, en el marco de la Ley N977 de fecha 26 de septiembre de 2017, DS N3437 de 20 de diciembre de 2017 y Resolucion Ministerial N010 de fecha 10 de enero de 2018, primer desembolso.</t>
  </si>
  <si>
    <t>De: 00099021001 Transferencia de recursos al GAM El Alto para el pago del Bono de Discapacidad, en el marco de la Ley N977 de fecha 26 de septiembre de 2017, DS N3437 de 20 de diciembre de 2017 y Resolucion Ministerial N010 de fecha 10 de enero de 2018, primer desembolso.</t>
  </si>
  <si>
    <t>De: 00099021001 Transferencia de recursos al GAM Cotoca para el pago del Bono de Discapacidad, en el marco de la Ley N977 de fecha 26 de septiembre de 2017, DS N3437 de 20 de diciembre de 2017 y Resolucion Ministerial N010 de fecha 10 de enero de 2018, primer desembolso.</t>
  </si>
  <si>
    <t>De: 00099021001 Transferencia de recursos al GAM Santa Cruz para el pago del Bono de Discapacidad, en el marco de la Ley N977 de fecha 26 de septiembre de 2017, DS N3437 de 20 de diciembre de 2017 y Resolucion Ministerial N010 de fecha 10 de enero de 2018, primer desembolso.</t>
  </si>
  <si>
    <t>De: 00099021001 Transferencia de recursos al GAM El Puente para el pago del Bono de Discapacidad, en el marco de la Ley N977 de fecha 26 de septiembre de 2017, DS N3437 de 20 de diciembre de 2017 y Resolucion Ministerial N010 de fecha 10 de enero de 2018, primer desembolso.</t>
  </si>
  <si>
    <t>De: 00099021001 Transferencia de recursos al GAM San Lorenzo para el pago del Bono de Discapacidad, en el marco de la Ley N977 de fecha 26 de septiembre de 2017, DS N3437 de 20 de diciembre de 2017 y Resolucion Ministerial N010 de fecha 10 de enero de 2018, primer desembolso.</t>
  </si>
  <si>
    <t>De: 00099021001 Transferencia de recursos al GAM Yunchara para el pago del Bono de Discapacidad, en el marco de la Ley N977 de fecha 26 de septiembre de 2017, DS N3437 de 20 de diciembre de 2017 y Resolucion Ministerial N010 de fecha 10 de enero de 2018, primer desembolso.</t>
  </si>
  <si>
    <t>De: 00099021001 Transferencia de recursos al GAM Uriondo para el pago del Bono de Discapacidad, en el marco de la Ley N977 de fecha 26 de septiembre de 2017, DS N3437 de 20 de diciembre de 2017 y Resolucion Ministerial N010 de fecha 10 de enero de 2018, primer desembolso.</t>
  </si>
  <si>
    <t>De: 00099021001 Transferencia de recursos al GAM Villamontes para el pago del Bono de Discapacidad, en el marco de la Ley N977 de fecha 26 de septiembre de 2017, DS N3437 de 20 de diciembre de 2017 y Resolucion Ministerial N010 de fecha 10 de enero de 2018, primer desembolso.</t>
  </si>
  <si>
    <t>De: 00099021001 Transferencia de recursos al GAM Carapari para el pago del Bono de Discapacidad, en el marco de la Ley N977 de fecha 26 de septiembre de 2017, DS N3437 de 20 de diciembre de 2017 y Resolucion Ministerial N010 de fecha 10 de enero de 2018, primer desembolso.</t>
  </si>
  <si>
    <t>De: 00099021001 Transferencia de recursos al GAM Yacuiba para el pago del Bono de Discapacidad, en el marco de la Ley N977 de fecha 26 de septiembre de 2017, DS N3437 de 20 de diciembre de 2017 y Resolucion Ministerial N010 de fecha 10 de enero de 2018, primer desembolso.</t>
  </si>
  <si>
    <t>De: 00099021001 Transferencia de recursos al GAM Bermejo para el pago del Bono de Discapacidad, en el marco de la Ley N977 de fecha 26 de septiembre de 2017, DS N3437 de 20 de diciembre de 2017 y Resolucion Ministerial N010 de fecha 10 de enero de 2018, primer desembolso.</t>
  </si>
  <si>
    <t>De: 00099021001 Transferencia de recursos al GAM Padcaya para el pago del Bono de Discapacidad, en el marco de la Ley N977 de fecha 26 de septiembre de 2017, DS N3437 de 20 de diciembre de 2017 y Resolucion Ministerial N010 de fecha 10 de enero de 2018, primer desembolso.</t>
  </si>
  <si>
    <t>De: 00099021001 Transferencia de recursos al GAM Tarija para el pago del Bono de Discapacidad, en el marco de la Ley N977 de fecha 26 de septiembre de 2017, DS N3437 de 20 de diciembre de 2017 y Resolucion Ministerial N010 de fecha 10 de enero de 2018, primer desembolso.</t>
  </si>
  <si>
    <t>De: 00099021001 Transferencia de recursos al GAM Chuquihuta para el pago del Bono de Discapacidad, en el marco de la Ley N977 de fecha 26 de septiembre de 2017, DS N3437 de 20 de diciembre de 2017 y Resolucion Ministerial N010 de fecha 10 de enero de 2018.</t>
  </si>
  <si>
    <t>De: 00099021001 Transferencia de recursos al GAM Ckochas para el pago del Bono de Discapacidad, en el marco de la Ley N977 de fecha 26 de septiembre de 2017, DS N3437 de 20 de diciembre de 2017 y Resolucion Ministerial N010 de fecha 10 de enero de 2018.</t>
  </si>
  <si>
    <t>De: 00099021001 Transferencia de recursos al GAM San Agustin para el pago del Bono de Discapacidad, en el marco de la Ley N977 de fecha 26 de septiembre de 2017, DS N3437 de 20 de diciembre de 2017 y Resolucion Ministerial N010 de fecha 10 de enero de 2018, primer desembolso.</t>
  </si>
  <si>
    <t>De: 00099021001 Transferencia de recursos al GAM Villazon para el pago del Bono de Discapacidad, en el marco de la Ley N977 de fecha 26 de septiembre de 2017, DS N3437 de 20 de diciembre de 2017 y Resolucion Ministerial N010 de fecha 10 de enero de 2018, primer desembolso.</t>
  </si>
  <si>
    <t>De: 00099021001 Transferencia de recursos al GAM Tahua para el pago del Bono de Discapacidad, en el marco de la Ley N977 de fecha 26 de septiembre de 2017, DS N3437 de 20 de diciembre de 2017 y Resolucion Ministerial N010 de fecha 10 de enero de 2018.</t>
  </si>
  <si>
    <t>De: 00099021001 Transferencia de recursos al GAM Llica para el pago del Bono de Discapacidad, en el marco de la Ley N977 de fecha 26 de septiembre de 2017, DS N3437 de 20 de diciembre de 2017 y Resolucion Ministerial N010 de fecha 10 de enero de 2018, primer desembolso.</t>
  </si>
  <si>
    <t>De: 00099021001 Transferencia de recursos al GAM Acasio para el pago del Bono de Discapacidad, en el marco de la Ley N977 de fecha 26 de septiembre de 2017, DS N3437 de 20 de diciembre de 2017 y Resolucion Ministerial N010 de fecha 10 de enero de 2018.</t>
  </si>
  <si>
    <t>De: 00099021001 Transferencia de recursos al GAM Arampampa para el pago del Bono de Discapacidad, en el marco de la Ley N977 de fecha 26 de septiembre de 2017, DS N3437 de 20 de diciembre de 2017 y Resolucion Ministerial N010 de fecha 10 de enero de 2018, primer desembolso.</t>
  </si>
  <si>
    <t>De: 00099021001 Transferencia de recursos al GAM Porco para el pago del Bono de Discapacidad, en el marco de la Ley N977 de fecha 26 de septiembre de 2017, DS N3437 de 20 de diciembre de 2017 y Resolucion Ministerial N010 de fecha 10 de enero de 2018.</t>
  </si>
  <si>
    <t>De: 00099021001 Transferencia de recursos al GAM Tomave para el pago del Bono de Discapacidad, en el marco de la Ley N977 de fecha 26 de septiembre de 2017, DS N3437 de 20 de diciembre de 2017 y Resolucion Ministerial N010 de fecha 10 de enero de 2018.</t>
  </si>
  <si>
    <t>De: 00099021001 Transferencia de recursos al GAM Uyuni para el pago del Bono de Discapacidad, en el marco de la Ley N977 de fecha 26 de septiembre de 2017, DS N3437 de 20 de diciembre de 2017 y Resolucion Ministerial N010 de fecha 10 de enero de 2018, primer desembolso.</t>
  </si>
  <si>
    <t>De: 00099021001 Transferencia de recursos al GAM Caiza D para el pago del Bono de Discapacidad, en el marco de la Ley N977 de fecha 26 de septiembre de 2017, DS N3437 de 20 de diciembre de 2017 y Resolucion Ministerial N010 de fecha 10 de enero de 2018, primer desembolso.</t>
  </si>
  <si>
    <t>De: 00099021001 Transferencia de recursos al GAM Puna para el pago del Bono de Discapacidad, en el marco de la Ley N977 de fecha 26 de septiembre de 2017, DS N3437 de 20 de diciembre de 2017 y Resolucion Ministerial N010 de fecha 10 de enero de 2018, primer desembolso.</t>
  </si>
  <si>
    <t>De: 00099021001 Transferencia de recursos al GAM Caripuyo para el pago del Bono de Discapacidad, en el marco de la Ley N977 de fecha 26 de septiembre de 2017, DS N3437 de 20 de diciembre de 2017 y Resolucion Ministerial N010 de fecha 10 de enero de 2018.</t>
  </si>
  <si>
    <t>De: 00099021001 Transferencia de recursos al GAM Sacaca para el pago del Bono de Discapacidad, en el marco de la Ley N977 de fecha 26 de septiembre de 2017, DS N3437 de 20 de diciembre de 2017 y Resolucion Ministerial N010 de fecha 10 de enero de 2018.</t>
  </si>
  <si>
    <t>PROVISION DE FONDOS A SOLICITUD DE YACIMIENTOS PETROLIFEROS FISCALES BOLIVIANOS SEGUN SOLICITUD YPFB-0012-2018 REF: PAGO REGALIAS OCTUBRE 2017 TGN LIB. 00099021001 TGN YPFB PARTICIPACION 6% PRODUCCIÓN BRUTA DE HIDROCARBUROS BOCA DE POZO</t>
  </si>
  <si>
    <t>De: 00099021001 Transferencia de recursos al GAIOC de Charagua Iyambae para el pago del Bono de Discapacidad, en el marco de la Ley N 977 de fecha 26 de septiembre de 2017, DS N3437 de 20 de diciembre de 2017 y Resolucion Ministerial N010 de fecha 10 de enero de 2018.</t>
  </si>
  <si>
    <t>De: 00099021001 Transferencia de recursos al GAM Santos Mercado para el pago del Bono de Discapacidad, en el marco de la Ley N 977 de fecha 26 de septiembre de 2017, DS N3437 de 20 de diciembre de 2017 y Resolucion Ministerial N010 de fecha 10 de enero de 2018.</t>
  </si>
  <si>
    <t>De: 00099021001 Transferencia de recursos al GAM Villa Nueva (Loma Alta) para el pago del Bono de Discapacidad, en el marco de la Ley N977 de fecha 26 de septiembre de 2017, DS N3437 de 20 de diciembre de 2017 y Resolucion Ministerial N010 de fecha 10 de enero de 2018, primer desembolso.</t>
  </si>
  <si>
    <t>De: 00099021001 Transferencia de recursos al GAM Nueva Esperanza para el pago del Bono de Discapacidad, en el marco de la Ley N 977 de fecha 26 de septiembre de 2017, DS N3437 de 20 de diciembre de 2017 y Resolucion Ministerial N010 de fecha 10 de enero de 2018.</t>
  </si>
  <si>
    <t>De: 00099021001 Transferencia de recursos al GAM Santa Rosa del Abuna para el pago del Bono de Discapacidad, en el marco de la Ley N977 de fecha 26 de septiembre de 2017, DS N3437 de 20 de diciembre de 2017 y Resolucion Ministerial N010 de fecha 10 de enero de 2018, primer desembolso.</t>
  </si>
  <si>
    <t>De: 00099021001 Transferencia de recursos al GAM Sena para el pago del Bono de Discapacidad, en el marco de la Ley N 977 de fecha 26 de septiembre de 2017, DS N3437 de 20 de diciembre de 2017 y Resolucion Ministerial N010 de fecha 10 de enero de 2018.</t>
  </si>
  <si>
    <t>De: 00099021001 Transferencia de recursos al GAM San Lorenzo para el pago del Bono de Discapacidad, en el marco de la Ley N 977 de fecha 26 de septiembre de 2017, DS N3437 de 20 de diciembre de 2017 y Resolucion Ministerial N010 de fecha 10 de enero de 2018.</t>
  </si>
  <si>
    <t>De: 00099021001 Transferencia de recursos al GAM Puerto Gonzalo Moreno para el pago del Bono de Discapacidad, en el marco de la Ley N 977 de fecha 26 de septiembre de 2017, DS N3437 de 20 de diciembre de 2017 y Resolucion Ministerial N010 de fecha 10 de enero de 2018.</t>
  </si>
  <si>
    <t>De: 00099021001 Transferencia de recursos al GAM Filadelfia para el pago del Bono de Discapacidad, en el marco de la Ley N 977 de fecha 26 de septiembre de 2017, DS N3437 de 20 de diciembre de 2017 y Resolucion Ministerial N010 de fecha 10 de enero de 2018.</t>
  </si>
  <si>
    <t>De: 00099021001 Transferencia de recursos al GAM Puerto Rico para el pago del Bono de Discapacidad, en el marco de la Ley N 977 de fecha 26 de septiembre de 2017, DS N3437 de 20 de diciembre de 2017 y Resolucion Ministerial N010 de fecha 10 de enero de 2018.</t>
  </si>
  <si>
    <t>De: 00099021001 Transferencia de recursos al GAM Bella flor para el pago del Bono de Discapacidad, en el marco de la Ley N977 de fecha 26 de septiembre de 2017, DS N3437 de 20 de diciembre de 2017 y Resolucion Ministerial N010 de fecha 10 de enero de 2018, primer desembolso.</t>
  </si>
  <si>
    <t>De: 00099021001 Transferencia de recursos al GAM Bolpebra para el pago del Bono de Discapacidad, en el marco de la Ley N977 de fecha 26 de septiembre de 2017, DS N3437 de 20 de diciembre de 2017 y Resolucion Ministerial N010 de fecha 10 de enero de 2018, primer desembolso.</t>
  </si>
  <si>
    <t>De: 00099021001 Transferencia de recursos al GAM Porvenir para el pago del Bono de Discapacidad, en el marco de la Ley N977 de fecha 26 de septiembre de 2017, DS N3437 de 20 de diciembre de 2017 y Resolucion Ministerial N010 de fecha 10 de enero de 2018, primer desembolso.</t>
  </si>
  <si>
    <t>De: 00099021001 Transferencia de recursos al GAM Cobija para el pago del Bono de Discapacidad, en el marco de la Ley N977 de fecha 26 de septiembre de 2017, DS N3437 de 20 de diciembre de 2017 y Resolucion Ministerial N010 de fecha 10 de enero de 2018, primer desembolso.</t>
  </si>
  <si>
    <t>De: 00099021001 Transferencia de recursos al GAM Exaltacion para el pago del Bono de Discapacidad, en el marco de la Ley N 977 de fecha 26 de septiembre de 2017, DS N3437 de 20 de diciembre de 2017 y Resolucion Ministerial N010 de fecha 10 de enero de 2018.</t>
  </si>
  <si>
    <t>De: 00099021001 Transferencia de recursos al GAM Huacaraje para el pago del Bono de Discapacidad, en el marco de la Ley N977 de fecha 26 de septiembre de 2017, DS N3437 de 20 de diciembre de 2017 y Resolucion Ministerial N010 de fecha 10 de enero de 2018, primer desembolso.</t>
  </si>
  <si>
    <t>De: 00099021001 Transferencia de recursos al GAM Baures para el pago del Bono de Discapacidad, en el marco de la Ley N 977 de fecha 26 de septiembre de 2017, DS N3437 de 20 de diciembre de 2017 y Resolucion Ministerial N010 de fecha 10 de enero de 2018</t>
  </si>
  <si>
    <t>De: 00099021001 Transferencia de recursos al GAM Magdalena para el pago del Bono de Discapacidad, en el marco de la Ley N977 de fecha 26 de septiembre de 2017, DS N3437 de 20 de diciembre de 2017 y Resolucion Ministerial N010 de fecha 10 de enero de 2018, primer desembolso.</t>
  </si>
  <si>
    <t>De: 00099021001 Transferencia de recursos al GAM San Ramon para el pago del Bono de Discapacidad, en el marco de la Ley N977 de fecha 26 de septiembre de 2017, DS N3437 de 20 de diciembre de 2017 y Resolucion Ministerial N010 de fecha 10 de enero de 2018, primer desembolso.</t>
  </si>
  <si>
    <t>De: 00099021001 Transferencia de recursos al GAM San Joaquin para el pago del Bono de Discapacidad, en el marco de la Ley N977 de fecha 26 de septiembre de 2017, DS N3437 de 20 de diciembre de 2017 y Resolucion Ministerial N010 de fecha 10 de enero de 2018, primer desembolso.</t>
  </si>
  <si>
    <t>De: 00099021001 Transferencia de recursos al GAM San Andres para el pago del Bono de Discapacidad, en el marco de la Ley N 977 de fecha 26 de septiembre de 2017, DS N3437 de 20 de diciembre de 2017 y Resolucion Ministerial N010 de fecha 10 de enero de 2018.</t>
  </si>
  <si>
    <t>De: 00099021001 Transferencia de recursos al GAM Loreto para el pago del Bono de Discapacidad, en el marco de la Ley N977 de fecha 26 de septiembre de 2017, DS N3437 de 20 de diciembre de 2017 y Resolucion Ministerial N010 de fecha 10 de enero de 2018, primer desembolso.</t>
  </si>
  <si>
    <t>De: 00099021001 Transferencia de recursos al GAM Santa Ana para el pago del Bono de Discapacidad, en el marco de la Ley N977 de fecha 26 de septiembre de 2017, DS N3437 de 20 de diciembre de 2017 y Resolucion Ministerial N010 de fecha 10 de enero de 2018, primer desembolso.</t>
  </si>
  <si>
    <t>De: 00099021001 Transferencia de recursos al GAM Santa Rosa para el pago del Bono de Discapacidad, en el marco de la Ley N977 de fecha 26 de septiembre de 2017, DS N3437 de 20 de diciembre de 2017 y Resolucion Ministerial N010 de fecha 10 de enero de 2018, primer desembolso.</t>
  </si>
  <si>
    <t>De: 00099021001 Transferencia de recursos al GAM San Borja para el pago del Bono de Discapacidad, en el marco de la Ley N977 de fecha 26 de septiembre de 2017, DS N3437 de 20 de diciembre de 2017 y Resolucion Ministerial N010 de fecha 10 de enero de 2018, primer desembolso.</t>
  </si>
  <si>
    <t>De: 00099021001 Transferencia de recursos al GAM Puerto Rurrenabaque para el pago del Bono de Discapacidad, en el marco de la Ley N 977 de fecha 26 de septiembre de 2017, DS N3437 de 20 de diciembre de 2017 y Resolucion Ministerial N010 de fecha 10 de enero de 2018.</t>
  </si>
  <si>
    <t>De: 00099021001 Transferencia de recursos al GAM Reyes para el pago del Bono de Discapacidad, en el marco de la Ley N977 de fecha 26 de septiembre de 2017, DS N3437 de 20 de diciembre de 2017 y Resolucion Ministerial N010 de fecha 10 de enero de 2018, primer desembolso.</t>
  </si>
  <si>
    <t>De: 00099021001 Transferencia de recursos al GAM Puerto Guayaramerin para el pago del Bono de Discapacidad, en el marco de la Ley N977 de fecha 26 de septiembre de 2017, DS N3437 de 20 de diciembre de 2017 y Resolucion Ministerial N010 de fecha 10 de enero de 2018, primer desembolso.</t>
  </si>
  <si>
    <t>De: 00099021001 Transferencia de recursos al GAM Riberalta para el pago del Bono de Discapacidad, en el marco de la Ley N977 de fecha 26 de septiembre de 2017, DS N3437 de 20 de diciembre de 2017 y Resolucion Ministerial N010 de fecha 10 de enero de 2018, primer desembolso.</t>
  </si>
  <si>
    <t>De: 00099021001 Transferencia de recursos al GAM Trinidad para el pago del Bono de Discapacidad, en el marco de la Ley N 977 de fecha 26 de septiembre de 2017, DS N3437 de 20 de diciembre de 2017 y Resolucion Ministerial N010 de fecha 10 de enero de 2018, primer desembolso.</t>
  </si>
  <si>
    <t>De: 00099021001 Transferencia de recursos al GAM Punata para el pago del Bono de Discapacidad, en el marco de la Ley N977 de fecha 26 de septiembre de 2017, DS N3437 de 20 de diciembre de 2017 y Resolucion Ministerial N010 de fecha 10 de enero de 2018, primer desembolso.</t>
  </si>
  <si>
    <t>De: 00099021001 Transferencia de recursos al GAM Villa Tunari para el pago del Bono de Discapacidad, en el marco de la Ley N977 de fecha 26 de septiembre de 2017, DS N3437 de 20 de diciembre de 2017 y Resolucion Ministerial N010 de fecha 10 de enero de 2018, primer desembolso.</t>
  </si>
  <si>
    <t>De: 00099021001 Transferencia de recursos al GAM Colomi para el pago del Bono de Discapacidad, en el marco de la Ley N977 de fecha 26 de septiembre de 2017, DS N3437 de 20 de diciembre de 2017 y Resolucion Ministerial N010 de fecha 10 de enero de 2018.</t>
  </si>
  <si>
    <t>De: 00099021001 Transferencia de recursos al GAM Sacaba para el pago del Bono de Discapacidad, en el marco de la Ley N977 de fecha 26 de septiembre de 2017, DS N3437 de 20 de diciembre de 2017 y Resolucion Ministerial N010 de fecha 10 de enero de 2018, primer desembolso.</t>
  </si>
  <si>
    <t>De: 00099021001 Transferencia de recursos al GAM Morochata para el pago del Bono de Discapacidad, en el marco de la Ley N977 de fecha 26 de septiembre de 2017, DS N3437 de 20 de diciembre de 2017 y Resolucion Ministerial N010 de fecha 10 de enero de 2018.</t>
  </si>
  <si>
    <t>De: 00099021001 Transferencia de recursos al GAM Independencia para el pago del Bono de Discapacidad, en el marco de la Ley N977 de fecha 26 de septiembre de 2017, DS N3437 de 20 de diciembre de 2017 y Resolucion Ministerial N010 de fecha 10 de enero de 2018.</t>
  </si>
  <si>
    <t>De: 00099021001 Transferencia de recursos al GAM Omereque para el pago del Bono de Discapacidad, en el marco de la Ley N977 de fecha 26 de septiembre de 2017, DS N3437 de 20 de diciembre de 2017 y Resolucion Ministerial N010 de fecha 10 de enero de 2018.</t>
  </si>
  <si>
    <t>De: 00099021001 Transferencia de recursos al GAM Pasorapa para el pago del Bono de Discapacidad, en el marco de la Ley N977 de fecha 26 de septiembre de 2017, DS N3437 de 20 de diciembre de 2017 y Resolucion Ministerial N010 de fecha 10 de enero de 2018.</t>
  </si>
  <si>
    <t>De: 00099021001 Transferencia de recursos al GAM Aiquile para el pago del Bono de Discapacidad, en el marco de la Ley N977 de fecha 26 de septiembre de 2017, DS N3437 de 20 de diciembre de 2017 y Resolucion Ministerial N010 de fecha 10 de enero de 2018, primer desembolso.</t>
  </si>
  <si>
    <t>De: 00099021001 Transferencia de recursos al GAM Colcapirhua para el pago del Bono de Discapacidad, en el marco de la Ley N977 de fecha 26 de septiembre de 2017, DS N3437 de 20 de diciembre de 2017 y Resolucion Ministerial N010 de fecha 10 de enero de 2018, primer desembolso.</t>
  </si>
  <si>
    <t>De: 00099021001 Transferencia de recursos al GAM Vinto para el pago del Bono de Discapacidad, en el marco de la Ley N977 de fecha 26 de septiembre de 2017, DS N3437 de 20 de diciembre de 2017 y Resolucion Ministerial N010 de fecha 10 de enero de 2018, primer desembolso.</t>
  </si>
  <si>
    <t>De: 00099021001 Transferencia de recursos al GAM Tiquipaya para el pago del Bono de Discapacidad, en el marco de la Ley N977 de fecha 26 de septiembre de 2017, DS N3437 de 20 de diciembre de 2017 y Resolucion Ministerial N010 de fecha 10 de enero de 2018, primer desembolso.</t>
  </si>
  <si>
    <t>De: 00099021001 Transferencia de recursos al GAM Sipe Sipe para el pago del Bono de Discapacidad, en el marco de la Ley N977 de fecha 26 de septiembre de 2017, DS N3437 de 20 de diciembre de 2017 y Resolucion Ministerial N010 de fecha 10 de enero de 2018, primer desembolso.</t>
  </si>
  <si>
    <t>De: 00099021001 Transferencia de recursos al GAM Quillacollo para el pago del Bono de Discapacidad, en el marco de la Ley N977 de fecha 26 de septiembre de 2017, DS N3437 de 20 de diciembre de 2017 y Resolucion Ministerial N010 de fecha 10 de enero de 2018, primer desembolso.</t>
  </si>
  <si>
    <t>De: 00099021001 Transferencia de recursos al GAM Cochabamba para el pago del Bono de Discapacidad, en el marco de la Ley N977 de fecha 26 de septiembre de 2017, DS N3437 de 20 de diciembre de 2017 y Resolucion Ministerial N010 de fecha 10 de enero de 2018, primer desembolso.</t>
  </si>
  <si>
    <t>De: 00099021001 Transferencia de recursos al GAM Huatajata para el pago del Bono de Discapacidad, en el marco de la Ley N977 de fecha 26 de septiembre de 2017, DS N3437 de 20 de diciembre de 2017 y Resolucion Ministerial N010 de fecha 10 de enero de 2018, primer desembolso.</t>
  </si>
  <si>
    <t>De: 00099021001 Transferencia de recursos al GAM Alto Beni para el pago del Bono de Discapacidad, en el marco de la Ley N977 de fecha 26 de septiembre de 2017, DS N3437 de 20 de diciembre de 2017 y Resolucion Ministerial N010 de fecha 10 de enero de 2018.</t>
  </si>
  <si>
    <t>De: 00099021001 Transferencia de recursos al GAM Humanata para el pago del Bono de Discapacidad, en el marco de la Ley N977 de fecha 26 de septiembre de 2017, DS N3437 de 20 de diciembre de 2017 y Resolucion Ministerial N010 de fecha 10 de enero de 2018.</t>
  </si>
  <si>
    <t>De: 00099021001 Transferencia de recursos al GAM Escoma para el pago del Bono de Discapacidad, en el marco de la Ley N977 de fecha 26 de septiembre de 2017, DS N3437 de 20 de diciembre de 2017 y Resolucion Ministerial N010 de fecha 10 de enero de 2018.</t>
  </si>
  <si>
    <t>De: 00099021001 Transferencia de recursos al GAM Santiago de Huata para el pago del Bono de Discapacidad, en el marco de la Ley N977 de fecha 26 de septiembre de 2017, DS N3437 de 20 de diciembre de 2017 y Resolucion Ministerial N010 de fecha 10 de enero de 2018.</t>
  </si>
  <si>
    <t>De: 00099021001 Transferencia de recursos al GAM Taraco para el pago del Bono de Discapacidad, en el marco de la Ley N977 de fecha 26 de septiembre de 2017, DS N3437 de 20 de diciembre de 2017 y Resolucion Ministerial N010 de fecha 10 de enero de 2018.</t>
  </si>
  <si>
    <t>De: 00099021001 Transferencia de recursos al GAM Jesus de Machaca para el pago del Bono de Discapacidad, en el marco de la Ley N977 de fecha 26 de septiembre de 2017, DS N3437 de 20 de diciembre de 2017 y Resolucion Ministerial N010 de fecha 10 de enero de 2018.</t>
  </si>
  <si>
    <t>De: 00099021001 Transferencia de recursos al GAM San Andres de Machaca para el pago del Bono de Discapacidad, en el marco de la Ley N977 de fecha 26 de septiembre de 2017, DS N3437 de 20 de diciembre de 2017 y Resolucion Ministerial N010 de fecha 10 de enero de 2018.</t>
  </si>
  <si>
    <t>De: 00099021001 Transferencia de recursos al GAM Teoponte para el pago del Bono de Discapacidad, en el marco de la Ley N977 de fecha 26 de septiembre de 2017, DS N3437 de 20 de diciembre de 2017 y Resolucion Ministerial N010 de fecha 10 de enero de 2018.</t>
  </si>
  <si>
    <t>De: 00099021001 Transferencia de recursos al GAM Mapiri para el pago del Bono de Discapacidad, en el marco de la Ley N977 de fecha 26 de septiembre de 2017, DS N3437 de 20 de diciembre de 2017 y Resolucion Ministerial N010 de fecha 10 de enero de 2018.</t>
  </si>
  <si>
    <t>De: 00099021001 Transferencia de recursos al GAM Catacora para el pago del Bono de Discapacidad, en el marco de la Ley N977 de fecha 26 de septiembre de 2017, DS N3437 de 20 de diciembre de 2017 y Resolucion Ministerial N010 de fecha 10 de enero de 2018.</t>
  </si>
  <si>
    <t>De: 00099021001 Transferencia de recursos al GAM Santiago de Machaca para el pago del Bono de Discapacidad, en el marco de la Ley N977 de fecha 26 de septiembre de 2017, DS N3437 de 20 de diciembre de 2017 y Resolucion Ministerial N010 de fecha 10 de enero de 2018, primer desembolso.</t>
  </si>
  <si>
    <t>De: 00099021001 Transferencia de recursos al GAM Chacarilla para el pago del Bono de Discapacidad, en el marco de la Ley N977 de fecha 26 de septiembre de 2017, DS N3437 de 20 de diciembre de 2017 y Resolucion Ministerial N010 de fecha 10 de enero de 2018.</t>
  </si>
  <si>
    <t>NUMERO DE LIBRETA CUT: 00291012009 ABC - OTROS RECURSOS ESPECIFICOS OPERACIÓN E18 TRANSFERENCIA DEL SISTEMA FINANCIERO POR CUENTA DE TERCEROS A LA CUT INSTRUCCION RECIBIDA DE LA ADMINISTRADORA BOLIVIANA DE CARRETERAS SG NOTA ABC GNJ SAJ AAJ 2018 0003 POR EJECUCION DE LA BOLETA DE GARANTIA NRO 35</t>
  </si>
  <si>
    <t>NÚMERO DE LIBRETA CUT: 99031009.00 OPERACIÓN T01 TRANSFERENCIA DE FONDOS A LA CUT - TESORO DIRECTO DE BANCO UNION S.A. A CUENTA UNICA DEL TESORO CON NUMERO DE SOLICITUD = 2481174 Y NUMERO CORRELATIVO = 91320029012018481 TRANSFERENCIA POR OPERACIONES DE VENTA BONOS BTX</t>
  </si>
  <si>
    <t>PAGO A BID PRÉSTAMO 3060/BL-BO VCTO. 28-ene-2018 POR CUENTA DE TGN , NTI. 010302 VALOR 29-ene-2018 INTERESES USD 639.620,25 COMISIONES USD 13.523,70 CTA. 3987 CUENTA UNICA DEL TESORO-3987 LIB. 00099021001 REF.: COMISIONES BANCARIAS</t>
  </si>
  <si>
    <t>De: 00099021001 Transferencia de recursos al GAM Mocomoco para el pago del Bono de Discapacidad, en el marco de la Ley N 977 de fecha 26 de septiembre de 2017, DS N3437 de 20 de diciembre de 2017 y Resolucion Ministerial N010 de fecha 10 de enero de 2018.</t>
  </si>
  <si>
    <t>De: 00099021001 Transferencia de recursos al GAM Batallas para el pago del Bono de Discapacidad, en el marco de la Ley N977 de fecha 26 de septiembre de 2017, DS N3437 de 20 de diciembre de 2017 y Resolucion Ministerial N010 de fecha 10 de enero de 2018.</t>
  </si>
  <si>
    <t>De: 00099021001 Transferencia de recursos al GAM Yapacani para el pago del Bono de Discapacidad, en el marco de la Ley N977 de fecha 26 de septiembre de 2017, DS N3437 de 20 de diciembre de 2017 y Resolucion Ministerial N010 de fecha 10 de enero de 2018, primer desembolso.</t>
  </si>
  <si>
    <t>A:00099021001 TRANSFERENCIA DE RECUPERACIONES SEGUN NOTA GEF-LIN-MCM-0051-NOT/18 PARA PAGO DE INTERESES DE ACUERDO A CONTRATO DE FIDEICOMISO ACCESOS SEGUROS VIVIR BIEN CORRESPONDIENTE AL GAD PANDO</t>
  </si>
  <si>
    <t>VENTA DE DIVISAS CON TRANSFERENCIA DE FONDOS A SOLICITUD DE MINISTERIO DE GOBIERNO SEGUN SOLICITUD 4221 REF: PAGO DE HABERES DE ADJUNTO A AGREGADO POLICIAL CORRESPONDIENTE AL MES DE NOVIEMBRE 2017 LIB. 00099021001 TGN-RECURSOS ORDINARIOS (3987)</t>
  </si>
  <si>
    <t>TRANSFERENCIA DEL EXTERIOR SEGUN SWIFT 01416 DE FECHA 31/01/2018 ORDENANTE: CONSULADO DE BOLIVIA ARGENTINA REF.: DEVOLUCION DE GASTOS DE FUNCIONAMIENTO Y REMESAS EXTRAORDINARIAS LIB. 00099021001 TGN-RECURSOS ORDINARIOS (3987)</t>
  </si>
  <si>
    <t>TRANSFERENCIA DEL EXTERIOR SEGUN SWIFT 01417 DE FECHA 31/01/2018 ORDENANTE: CONSULADO DE BOLIVIA ARGENTINA REF.:DEVOLUCION DE GASTOS DEL PROGRAMA DE REGULARIZACION LIB. 00099021001 TGN-RECURSOS ORDINARIOS (3987)</t>
  </si>
  <si>
    <t>TRANSFERENCIA DEL EXTERIOR SEGUN SWIFT 01419 DE FECHA 31/01/2018 ORDENANTE: EMBAJADA DE BOLIVIA EN CANADA REF.: DEVOLUCION SALDOS-GASTOS FUNCIONAMIENTO LIB. 00099021001 TGN-RECURSOS ORDINARIOS (3987)</t>
  </si>
  <si>
    <t>TRANSFERENCIA DEL EXTERIOR SEGUN SWIFT 01420 DE FECHA 31/01/2018 ORDENANTE: EMBAJADA DE BOLIVIA EN CANADA REF.: DEVOLUCION DE SALDOS-PROGRAMA DE DOCUMENTACION LIB. 00099021001 TGN-RECURSOS ORDINARIOS (3987)</t>
  </si>
  <si>
    <t>TRANSFERENCIA DEL EXTERIOR SEGUN SWIFT 01421 DE FECHA 31/01/2018 ORDENANTE: CONSULADO DE BOLIVIA EN IQUIQUE REF.: DEVOLUCION DE SALDOS-GESTION 2017 PROGRAMA DE DOCUMENTACION LIB. 00099021001 TGN-RECURSOS ORDINARIOS (3987)</t>
  </si>
  <si>
    <t>REGULARIZACION DE TRANSFERENCIA DEL EXTERIOR SEGUN SWIFT 01376 DE FECHA 31/01/2018 ORDENANTE: CONSULADO DE BOLIVIA EN MADRID, ESPAÑA LIB. 00099021001 TGN-RECURSOS ORDINARIOS (3987)</t>
  </si>
  <si>
    <t>REGULARIZACION DE TRANSFERENCIA DEL EXTERIOR SEGUN SWIFT 01350 DE FECHA 31/01/2018 ORDENANTE: EMBAJADA DE BOLIVIA EN COSTA RICA LIB. 00099021001 TGN-RECURSOS ORDINARIOS (3987)</t>
  </si>
  <si>
    <t>REGULARIZACION DE TRANSFERENCIA DEL EXTERIOR SEGUN SWIFT 01380 DE FECHA 31/01/2018 ORDENANTE: CONSULADO DE BOLIVIA EN PUNO, PERU LIB. 00099021001 TGN-RECURSOS ORDINARIOS (3987)</t>
  </si>
  <si>
    <t>REGULARIZACION DE TRANSFERENCIA DEL EXTERIOR SEGUN SWIFT 01351 DE FECHA 31/01/2018 ORDENANTE: EMBAJADA DE BOLIVIA EN SAN JOSE, COSTA RICA LIB. 00099021001 TGN-RECURSOS ORDINARIOS (3987)</t>
  </si>
  <si>
    <t>REGULARIZACION DE TRANSFERENCIA DEL EXTERIOR SEGUN SWIFT 01379 DE FECHA 31/01/2018 ORDENANTE: CONSULADO DE BOLIVIA EN PUNO, PERU LIB. 00099021001 TGN-RECURSOS ORDINARIOS (3987)</t>
  </si>
  <si>
    <t>TRANSFERENCIA DEL EXTERIOR SEGUN SWIFT 01425 DE FECHA 31/01/2018 ORDENANTE: CONSULADO DE BOLIVIA EN MADRID, ESPAÑA LIB. 00099021001 TGN-RECURSOS ORDINARIOS (3987)</t>
  </si>
  <si>
    <t>TRANSFERENCIA DEL EXTERIOR SEGUN SWIFT 01424 DE FECHA 31/01/2018 ORDENANTE: MISION PERMANENTE DE BOLIVIA, GENEVE LIB. 00099021001 TGN-RECURSOS ORDINARIOS (3987)</t>
  </si>
  <si>
    <t>TRANSFERENCIA DEL EXTERIOR SEGUN SWIFT 01446 DE FECHA 31/01/2018 ORDENANTE: MISSION PERMANENTE DE BOLIVIA EN GENEVE LIB. 00099021001 TGN-RECURSOS ORDINARIOS (3987)</t>
  </si>
  <si>
    <t>TRANSFERENCIA DEL EXTERIOR SEGUN SWIFT 01441 DE FECHA 31/01/2018 ORDENANTE: MISSION OF BOLIVIA TO THE OAS WASHINGTON DC REF.: DEVOLUCION DE DIFERENCIA PLANILLA SALARIOS DICIEMBRE 2017 LIB. 00099021001 TGN-RECURSOS ORDINARIOS (3987)</t>
  </si>
  <si>
    <t>TRANSFERENCIA DEL EXTERIOR SEGUN SWIFT 01440 DE FECHA 31/01/2018 ORDENANTE: MISION PERMANENTE DE BOLIVIA EN LA OEA LIB. 00099021001 TGN-RECURSOS ORDINARIOS (3987)</t>
  </si>
  <si>
    <t>TRANSFERENCIA DEL EXTERIOR SEGUN SWIFT 01481 DE FECHA 31/01/2018 ORDENANTE: CONSULADO GENERAL DE BOLIVIA EN WASHINGTON LIB. 00099021001 TGN-RECURSOS ORDINARIOS (3987)</t>
  </si>
  <si>
    <t>TRANSFERENCIA DEL EXTERIOR SEGUN SWIFT 01480 DE FECHA 31/01/2018 ORDENANTE: CONSULADO GENERAL DE BOLIVIA EN WASHINGTON LIB. 00099021001 TGN-RECURSOS ORDINARIOS (3987)</t>
  </si>
  <si>
    <t>TRANSFERENCIA DEL EXTERIOR SEGUN SWIFT 01479 DE FECHA 31/01/2018 ORDENANTE: CONSULADO GENERAL DE BOLIVIA EN MIAMI REF.: RECURSOS EXTRAORDINARIOS DEVOLUCION SALDOS GASTOS DE FUNCIONAMIENTO Y PROGRAMA DOCUMENTACION GESTION 2017 LIB. 00099021001 TGN-RECURSOS ORDINARIOS (3987)</t>
  </si>
  <si>
    <t>A:00099021001 TRANSFERENCIA DE RECUPERACIONES SEGUN NOTA GEF-LIN-MCM-0051-NOT/18 PARA PAGO DE CAPITAL E INTERESES DE ACUERDO A CONTRATO DE FIDEICOMISO ACCESOS SEGUROS VIVIR BIEN CORRESPONDIENTE AL GAM COBIJA</t>
  </si>
  <si>
    <t>A:00099021001 TRANSFERENCIA DE RECUPERACIONES SEGUN NOTA GEF-LIN-MCM-0051-NOT/18 PARA PAGO DE INTERESES DE ACUERDO A CONTRATO DE FIDEICOMISO ACCESOS SEGUROS VIVIR BIEN CORRESPONDIENTE AL GAD LA PAZ</t>
  </si>
  <si>
    <t>A:00099021001 TRANSFERENCIA DE RECUPERACIONES SEGUN NOTA GEF-LIN-MCM-0051-NOT/18 PARA PAGO DE INTERESES DE ACUERDO A CONTRATO DE FIDEICOMISO ACCESOS SEGUROS VIVIR BIEN CORRESPONDIENTE AL GAM SANTA CRUZ</t>
  </si>
  <si>
    <t>NÚMERO DE LIBRETA CUT: 99031009.00 OPERACIÓN T01 TRANSFERENCIA DE FONDOS A LA CUT - TESORO DIRECTO DE BANCO UNION S.A. A CUENTA UNICA DEL TESORO CON NUMERO DE SOLICITUD = 2489258 Y NUMERO CORRELATIVO = 91320031012018616 TRANSFERENCIA POR OPERACIONES DE VENTA BONO BTX</t>
  </si>
  <si>
    <t>||TRANSF.DE FDOS.SG.NOTA DEL MMAYA CITE:030 RECIBIDA EN LA F. (TRAM-TSO-538) REF:TRANSF.DE FDOS.PARA LA FASE DE IMPLEMENTACION, OPERAC.Y MANTEN. PROY. APOYO EN EXPERTICIA, ESTUDIOS Y ASIST.TEC.SECTOR AGUA Y MEDIO AMBIENTE-PAERE. UTIL.ESCRIT.CANCELADOS EN EFECTIVO ABONO EN LA LIB. N° 00086018051 MMAYA-BS FORT INST. APOYO EXPERTICIA ASISTENCIA</t>
  </si>
  <si>
    <t>De: 00099024113 Transferencia en cumplimiento al DS N0913 de 15/06/2011 y el Convenio Intergubernativo de Financiamiento UPRE-CIF-IG 063/2017, suscrito entre la UPRE y el GAM Yunchara, Proyecto Construccion Unidad Educativa 27 de Mayo - Municipio de Yunchara, correspondiente al pago de la planilla N</t>
  </si>
  <si>
    <t>||REGISTRO COBRO COMISION TRANSFERENCIA AL EXTERIOR 0,10% S/USD 872.910.- REEMBOLSO GASTOS DE COMUNICACION BS220.- EMISION DE CBTE. CONTABLE BS50.- EN COMPLEMENTO A CBTE. ADJUNTO DE LA FECHA CGO. LIB. N°00513072001 YPFB OPERACIONES GNRGD REF.: PAGO CARTA DE CREDITO I-2017-025</t>
  </si>
  <si>
    <t>'COBRO DE'||UTILES DE ESCRITORIO POR EL COMPROBANTE CONTABLE NRO. 0912627 DE LA FECHA SEGÚN NOTA DEL SERVICIO NACIONAL TEXTIL, CITE' SENATEX/DGE/CAR/0306/2017 DE F. 21/07/2017. DEBITO DE LA LIBRETA 00378012002 SENATEX ADMINISTRACION CENTRAL.</t>
  </si>
  <si>
    <t>De: 00099024113 Transferencia en cumplimiento al DS N0913 de 15/06/2011 y el Convenio Intergubernativo de Financiamiento UPRE-CIF-IG 428/2017, suscrito entre la UPRE y el GAM Calacoto, Proyecto Construccion de Tinglado U.E. Wariscata, correspondiente al pago de la planilla N3 de cierre, segun la UPR</t>
  </si>
  <si>
    <t>00099021001 DEP.DE CHEQ.AJENOS,RET.DE CAM.,CONCEPTO: REEMBOLSO POR BAJAS MEDICAS DE INCAPACIDAD TEMPORAL,DEP.: MINISTERIO DE SALUD , PROCEDENCIA: BANCO UNION S.A., CHEQUE: 25403, FECHA DE EMISION:20/12/2017</t>
  </si>
  <si>
    <t>00099021001 DEP.DE CHEQ.AJENOS,RET.DE CAM.,CONCEPTO: GIRO:MELEAN CAMACHO LUIS GONZALO,DEP.: BANCO UNION S.A. , PROCEDENCIA: BANCO UNION S.A., CHEQUE: 152752, FECHA DE EMISION:02/01/2018</t>
  </si>
  <si>
    <t>00099021001 DEP.DE CHEQ.AJENOS,RET.DE CAM.,CONCEPTO: REVERSION SALDOS NO EJECUTADOS FTE 10 GASTOS 2017,DEP.: MINISTERIO DE DEFENSA , PROCEDENCIA: BANCO UNION S.A., CHEQUE: 19319, FECHA DE EMISION:29/12/2017</t>
  </si>
  <si>
    <t>00099021001 DEPOSITO DE EFECTIVO, DEPOSITANTE: JUAN CARLOS PACHECO ZEBALLOS, CONCEPTO: DEP. DUODECIMAS DE AGUINALDO, CUENTA DE DEPOSITO: CUENTA UNICA DEL TESORO</t>
  </si>
  <si>
    <t>00099021001 DEPOSITO DE EFECTIVO, DEPOSITANTE: YOLANDA LILIANA GONZALES RIOS, CONCEPTO: DEVOLUCION DE HABERES MES OCTUBRE, CUENTA DE DEPOSITO: CUENTA UNICA DEL TESORO</t>
  </si>
  <si>
    <t>00099021001 DEPOSITO DE EFECTIVO, DEPOSITANTE: YOLANDA LILIANA GONZALES RIOS, CONCEPTO: DEVOLUCION DE HABERES MES NOVIEMBRE, CUENTA DE DEPOSITO: CUENTA UNICA DEL TESORO</t>
  </si>
  <si>
    <t>00020031101 DEPOSITO DE EFECTIVO, DEPOSITANTE: DICOSE, CONCEPTO: RETENCION DE SERVICIO DE TE CORRESPONDIENTE AL MES DE NOVIEMBRE, CUENTA DE DEPOSITO: CUENTA UNICA DEL TESORO</t>
  </si>
  <si>
    <t>00020031101 DEPOSITO DE EFECTIVO, DEPOSITANTE: DICOSE, CONCEPTO: RETENCION DE SERCIO DE TE CORRESPONDIENTE AL MES DE DICIEMBRE, CUENTA DE DEPOSITO: CUENTA UNICA DEL TESORO</t>
  </si>
  <si>
    <t>00099021001 DEPOSITO DE EFECTIVO, DEPOSITANTE: FELIX TICONA LOPEZ, CONCEPTO: DEVOLUCION POR DOBLE PERCEPCION DE SALARIO, CUENTA DE DEPOSITO: CUENTA UNICA DEL TESORO</t>
  </si>
  <si>
    <t>00099021001 DEPOSITO DE EFECTIVO, DEPOSITANTE: NANO ALARCON FLORES, CONCEPTO: DEVOLUCION DE COMBUSTIBLE, CUENTA DE DEPOSITO: CUENTA UNICA DEL TESORO</t>
  </si>
  <si>
    <t>00099021001 DEPOSITO DE EFECTIVO, DEPOSITANTE: ARMADA BOLIVIANA, CONCEPTO: REVERSION - VARIOS, CUENTA DE DEPOSITO: CUENTA UNICA DEL TESORO</t>
  </si>
  <si>
    <t>00099021001 DEPOSITO DE EFECTIVO, DEPOSITANTE: JOSE LUIS VALENCIA FUENTES, CONCEPTO: DEVOLUCION DE COMBUSTIBLE, CUENTA DE DEPOSITO: CUENTA UNICA DEL TESORO</t>
  </si>
  <si>
    <t>00086011102 DEPOSITO DE EFECTIVO, DEPOSITANTE: MINISTERIO DE MEDIO AMBIENTE Y AGUA-LUIS LIMACHI T, CONCEPTO: DEVOLUCION DE ANTICIPO, CUENTA DE DEPOSITO: CUENTA UNICA DEL TESORO</t>
  </si>
  <si>
    <t>00099021001 DEPOSITO DE EFECTIVO, DEPOSITANTE: MINISTERIO DE DEPORTES - CRISTHIAN CARDOZO HUANCA, CONCEPTO: SALDO CARRERA 10K PRESIDENTE EVO - PANDO 2017, CUENTA DE DEPOSITO: CUENTA UNICA DEL TESORO</t>
  </si>
  <si>
    <t>00099021001 DEPOSITO DE EFECTIVO, DEPOSITANTE: GREGORIA COLMENA VDA. DE SINKA, CONCEPTO: UNA DUODECIMA DEL AGUINALDO, CUENTA DE DEPOSITO: CUENTA UNICA DEL TESORO</t>
  </si>
  <si>
    <t>00086011102 DEPOSITO DE EFECTIVO, DEPOSITANTE: NINA SLAVA RODRIGUEZ PALACIOS, CONCEPTO: DEVOLUCION POR CONCEPTO DE FONDOS EN AVANCE, CUENTA DE DEPOSITO: CUENTA UNICA DEL TESORO</t>
  </si>
  <si>
    <t>00099021001 DEPOSITO DE EFECTIVO, DEPOSITANTE: ADOLFO ZARATE CABELLO, CONCEPTO: REVERSION, CUENTA DE DEPOSITO: CUENTA UNICA DEL TESORO</t>
  </si>
  <si>
    <t>00047277002 DEPOSITO DE EFECTIVO, DEPOSITANTE: RONAL ANDRES CARAICA-CAPITAN GRANDE CHARAGUA, CONCEPTO: DEVOLUCION DE SALDO DE PROYECTOS DE SANTA CRUZ, CUENTA DE DEPOSITO: CUENTA UNICA DEL TESORO</t>
  </si>
  <si>
    <t>00099024113 DEP.DE CHEQ.AJENOS,RET.DE CAM.,CONCEPTO: MULTA PROY. CONST. SEDE FEDERACION DE TRABAJADORES DE EDUCACION URBANA PANDO,DEP.: MIN. DE LA PRESIDENCIA - UPRE , PROCEDENCIA: BANCO UNION S.A., CHEQUE: 507, FECHA DE EMISION:25/12/2017</t>
  </si>
  <si>
    <t>00099021001 DEP.DE CHEQ.AJENOS,RET.DE CAM.,CONCEPTO: DEVOLUCION DE SALDO BANCARIO CTA CTE 1-0000002721020,DEP.: MINISTERIO DE LA PRESIDENCIA , PROCEDENCIA: BANCO UNION S.A., CHEQUE: 1353, FECHA DE EMISION:02/01/2018</t>
  </si>
  <si>
    <t>00099021001 DEP.DE CHEQ.AJENOS,RET.DE CAM.,CONCEPTO: DEVOLUCION DE SALDO BANCARIO CTA CTE 1-0000001849302,DEP.: MINISTERIO DE LA PRESIDENCIA , PROCEDENCIA: BANCO UNION S.A., CHEQUE: 1064, FECHA DE EMISION:02/01/2018</t>
  </si>
  <si>
    <t>00099021001 DEP.DE CHEQ.AJENOS,RET.DE CAM.,CONCEPTO: DEVOLUCION DE RECURSOS,DEP.: AGENCIA NACIONAL DE HIDROCARBUROS , PROCEDENCIA: BANCO UNION S.A., CHEQUE: 4857, FECHA DE EMISION:29/12/2017</t>
  </si>
  <si>
    <t>00099021001 DEPOSITO DE EFECTIVO, DEPOSITANTE: CARLOS QUISPE, CONCEPTO: CONSUMO EXCEDENTE DE LINEA CELULAR DEL MES DE NOVIEMBRE 2017 DEL LIC CARLOS QUISPE LIMA, CUENTA DE DEPOSITO: CUENTA UNICA DEL TESORO</t>
  </si>
  <si>
    <t>00099021001 DEPOSITO DE EFECTIVO, DEPOSITANTE: DAMIANA LAURA ALANOCA, CONCEPTO: SENASIR, CUENTA DE DEPOSITO: CUENTA UNICA DEL TESORO</t>
  </si>
  <si>
    <t>00086038007 DEPOSITO DE EFECTIVO, DEPOSITANTE: SERNAP, CONCEPTO: REVERSION DE PLANILLA DEL MES DE ENERO 2017, CUENTA DE DEPOSITO: CUENTA UNICA DEL TESORO</t>
  </si>
  <si>
    <t>00099021001 DEPOSITO DE EFECTIVO, DEPOSITANTE: DARWIN SANTIAGO PALOMINO LOPEZ, CONCEPTO: DEVOLUCION DE GASTOS OPERATIVOS, CUENTA DE DEPOSITO: CUENTA UNICA DEL TESORO</t>
  </si>
  <si>
    <t>00099021001 DEPOSITO DE EFECTIVO, DEPOSITANTE: MARCIA ANGELICA TARIFA BORDA -ATT, CONCEPTO: DEVOLUCION POR DUPLICIDAD DE PAGO DE REFRIGERIO DEL MES DE NOVIEMBRE DE LA GESTION 2017, CUENTA DE DEPOSITO: CUENTA UNICA DEL TESORO</t>
  </si>
  <si>
    <t>00099021001 DEPOSITO DE EFECTIVO, DEPOSITANTE: CRISTHIAN PABLO BUSTILLOS JIMENEZ, CONCEPTO: REVERSION DE PASAJES PREVENTIVO N° 8709, CUENTA DE DEPOSITO: CUENTA UNICA DEL TESORO</t>
  </si>
  <si>
    <t>00099021001 DEPOSITO DE EFECTIVO, DEPOSITANTE: CRISTHIAN PABLO BUSTILLOS JIMENEZ, CONCEPTO: REVERSION DE PASAJES PREVENTIVO N° 8748, CUENTA DE DEPOSITO: CUENTA UNICA DEL TESORO</t>
  </si>
  <si>
    <t>00099021001 DEPOSITO DE EFECTIVO, DEPOSITANTE: BRAULIO NESTOR SARAVIA CHALCO, CONCEPTO: REVERSION DE PASAJES PREV. N° 8721, CUENTA DE DEPOSITO: CUENTA UNICA DEL TESORO</t>
  </si>
  <si>
    <t>00099021001 DEP.DE CHEQ.AJENOS,RET.DE CAM.,CONCEPTO: REVEOLUCION DE CC NO COBRADA SEPTIEMBRE 2017,DEP.: LA VITALICIA SEGUROS Y REASEGUROS DE VIDA S.A. , PROCEDENCIA: BANCO BISA S.A., CHEQUE: 45978, FECHA DE EMISION:04/01/2018</t>
  </si>
  <si>
    <t>00291012001 DEP.DE CHEQ.AJENOS,RET.DE CAM.,CONCEPTO: DEVOLUCION DE SALDO REGIONAL TARIJA,DEP.: ADMINISTRADORA BOLIVIANA DE CARRETERA , PROCEDENCIA: BANCO UNION S.A., CHEQUE: 2113, FECHA DE EMISION:26/12/2017</t>
  </si>
  <si>
    <t>00291012001 DEP.DE CHEQ.AJENOS,RET.DE CAM.,CONCEPTO: DEVOLUCION DE SALDOS REGIONAL TARIJA,DEP.: ADMINISTRADORA BOLIVIANA DE CARRETERAS , PROCEDENCIA: BANCO UNION S.A., CHEQUE: 2118, FECHA DE EMISION:26/12/2017</t>
  </si>
  <si>
    <t>00099021001 DEP.DE CHEQ.AJENOS,RET.DE CAM.,CONCEPTO: DEVOLUCION DE SALDO REGIONAL TARIJA,DEP.: ADMINISTRADORA BOLIVIANA DE CARRETERAS , PROCEDENCIA: BANCO UNION S.A., CHEQUE: 2119, FECHA DE EMISION:26/12/2017</t>
  </si>
  <si>
    <t>00291012001 DEP.DE CHEQ.AJENOS,RET.DE CAM.,CONCEPTO: DEVOLUCION DE SALDOS REGIONAL TARIJA,DEP.: ADMINISTRADORA BOLIVIANA DE CARRETERAS , PROCEDENCIA: BANCO UNION S.A., CHEQUE: 2116, FECHA DE EMISION:26/12/2017</t>
  </si>
  <si>
    <t>00291012001 DEP.DE CHEQ.AJENOS,RET.DE CAM.,CONCEPTO: DEVOLUCION DE SALDOS REGIONAL TARIJA,DEP.: ADMINISTRADORA BOLIVIANA DE CARRETERAS , PROCEDENCIA: BANCO UNION S.A., CHEQUE: 2112, FECHA DE EMISION:26/12/2017</t>
  </si>
  <si>
    <t>00291012001 DEP.DE CHEQ.AJENOS,RET.DE CAM.,CONCEPTO: DEVOLUCION DE SALDO REGIONAL TARIJA,DEP.: ADMINISTRADORA BOLIVIANA DE CARRETERAS , PROCEDENCIA: BANCO UNION S.A., CHEQUE: 2111, FECHA DE EMISION:26/12/2017</t>
  </si>
  <si>
    <t>00291012001 DEP.DE CHEQ.AJENOS,RET.DE CAM.,CONCEPTO: DEVOLUCION DE SALDOS,DEP.: ADMINISTRADORA BOLIVIANA DE CARRETERAS , PROCEDENCIA: BANCO UNION S.A., CHEQUE: 2110, FECHA DE EMISION:26/12/2017</t>
  </si>
  <si>
    <t>00291012001 DEP.DE CHEQ.AJENOS,RET.DE CAM.,CONCEPTO: DEVOLUCION DE SALDO REGIONAL TARIJA,DEP.: ADMINISTRADORA BOLIVIANA DE CARRETERAS , PROCEDENCIA: BANCO UNION S.A., CHEQUE: 2114, FECHA DE EMISION:26/12/2017</t>
  </si>
  <si>
    <t>00099021001 DEPOSITO DE EFECTIVO, DEPOSITANTE: MARIA ROSARIO VICHEVICH ZAMBRANA CI 4800568LP, CONCEPTO: DUODECIMAS DE AGUINALDO, CUENTA DE DEPOSITO: CUENTA UNICA DEL TESORO</t>
  </si>
  <si>
    <t>00099021001 DEPOSITO DE EFECTIVO, DEPOSITANTE: ABRAHAM MIRANDA LAYME-ADM SENASAG LA PAZ, CONCEPTO: DEVOL FONDOS ASIGNADOS PARA REFRIGERIO CORRESP SEPTIEMBRE 2017 DEL EX FUNCIONARIO JOSE LUIS CHOQUE C, CUENTA DE DEPOSITO: CUENTA UNICA DEL TESORO</t>
  </si>
  <si>
    <t>00099031004 DEPOSITO DE EFECTIVO, DEPOSITANTE: NACIONAL SEGUROS PATRIMONIALES Y FIANZAS S.A., CONCEPTO: PRORROGA NOCRE, CUENTA DE DEPOSITO: CUENTA UNICA DEL TESORO</t>
  </si>
  <si>
    <t>00099021001 DEPOSITO DE EFECTIVO, DEPOSITANTE: HUSCAR MARCELO TORO MALAGA, CONCEPTO: DEP. DE UNA DUODECIMA DE AGUINALDO, CUENTA DE DEPOSITO: CUENTA UNICA DEL TESORO</t>
  </si>
  <si>
    <t>00099021001 DEPOSITO DE EFECTIVO, DEPOSITANTE: MARIA ESTHER VELASQUEZ HINOJOSA, CONCEPTO: DEPÓSITO DE DOS DUODESIMAS DE AGUINALDO, CUENTA DE DEPOSITO: CUENTA UNICA DEL TESORO</t>
  </si>
  <si>
    <t>00099021001 DEPOSITO DE EFECTIVO, DEPOSITANTE: RAMIRO LUIS CALLISAYA CAUNA, CONCEPTO: REVERSION POR PASAJES PREVENTIVO N 8281/17, CUENTA DE DEPOSITO: CUENTA UNICA DEL TESORO</t>
  </si>
  <si>
    <t>00099021001 DEPOSITO DE EFECTIVO, DEPOSITANTE: JUAN CARLOS ORTEGA BAUTISTA, CONCEPTO: REVERSION POR PASAJES PREVENTIVO N 8267/17, CUENTA DE DEPOSITO: CUENTA UNICA DEL TESORO</t>
  </si>
  <si>
    <t>00099021001 DEPOSITO DE EFECTIVO, DEPOSITANTE: TERESA WAYRA KOLLE VALENZUELA, CONCEPTO: DEVOLUCION DE SALDO ADICIONAL, CUENTA DE DEPOSITO: CUENTA UNICA DEL TESORO</t>
  </si>
  <si>
    <t>00099021001 DEPOSITO DE EFECTIVO, DEPOSITANTE: GREGORIO YUJRA MAMANI, CONCEPTO: DOBLE PERCEPCION, CUENTA DE DEPOSITO: CUENTA UNICA DEL TESORO</t>
  </si>
  <si>
    <t>00099021001 DEPOSITO DE EFECTIVO, DEPOSITANTE: CARLOS ERIX RUCK ARZABE, CONCEPTO: DEVOLUCION DE VIAITICOS, CUENTA DE DEPOSITO: CUENTA UNICA DEL TESORO</t>
  </si>
  <si>
    <t>00020031101 DEPOSITO DE EFECTIVO, DEPOSITANTE: CARLOS ERIX RUCK ARZABE, CONCEPTO: DEVOLUCION DE VIATICOS, CUENTA DE DEPOSITO: CUENTA UNICA DEL TESORO</t>
  </si>
  <si>
    <t>00030014201 DEPOSITO DE EFECTIVO, DEPOSITANTE: LINE HOUSE SERVICES SRL, CONCEPTO: DEVOLUCION EXCEDENTE PAGO C31-4264, CUENTA DE DEPOSITO: CUENTA UNICA DEL TESORO</t>
  </si>
  <si>
    <t>00099021001 DEPOSITO DE EFECTIVO, DEPOSITANTE: ASFI - GERARDO QUELCA, CONCEPTO: DEVOLUCION FONDOS POR ASIGNACION DE VIATICOS, CUENTA DE DEPOSITO: CUENTA UNICA DEL TESORO</t>
  </si>
  <si>
    <t>00086084202 DEPOSITO DE EFECTIVO, DEPOSITANTE: ALEJANDRO CARTAGENA BELLO, CONCEPTO: DEVOLUCION DE PASAJES Y VIATICOS C-31 (398), CUENTA DE DEPOSITO: CUENTA UNICA DEL TESORO</t>
  </si>
  <si>
    <t>00046057007 DEPOSITO DE EFECTIVO, DEPOSITANTE: PABLO CALIZAYA, CONCEPTO: MEJORAMIENTO ACCESO A SERVICIOS, CUENTA DE DEPOSITO: CUENTA UNICA DEL TESORO</t>
  </si>
  <si>
    <t>00016011101 DEPOSITO DE EFECTIVO, DEPOSITANTE: ARIEL JIORGE CONDE FLORES, CONCEPTO: DEVOLUCION DE SALDOS, CUENTA DE DEPOSITO: CUENTA UNICA DEL TESORO</t>
  </si>
  <si>
    <t>00099021001 DEPOSITO DE EFECTIVO, DEPOSITANTE: ALVARO TERRAZAS PELAEZ, CONCEPTO: PAGO POR EXEDENTE POR SERVICIOS DE LLAMADAS A TELEFONIA MOVIL, CUENTA DE DEPOSITO: CUENTA UNICA DEL TESORO</t>
  </si>
  <si>
    <t>00099021001 DEPOSITO DE EFECTIVO, DEPOSITANTE: ALVARO TERRAZAS PELAEZ, CONCEPTO: PAGO POR EXCEDENTE POR SERVICIOS DE LLAMADAS A TELEFONIA MOVIL, CUENTA DE DEPOSITO: CUENTA UNICA DEL TESORO</t>
  </si>
  <si>
    <t>00015011108 DEP.DE CHEQ.AJENOS,RET.DE CAM.,CONCEPTO: DEVOLUCION DE FONDOS,DEP.: MIN GOBIERNO , PROCEDENCIA: BANCO UNION S.A., CHEQUE: 51004, FECHA DE EMISION:29/12/2017</t>
  </si>
  <si>
    <t>00086031101 DEP.DE CHEQ.AJENOS,RET.DE CAM.,CONCEPTO: DEP. POR COBRO DE MULTAS,DEP.: SERNAP - MANURIPI , PROCEDENCIA: BANCO UNION S.A., CHEQUE: 1943, FECHA DE EMISION:15/12/2017</t>
  </si>
  <si>
    <t>00086031101 DEP.DE CHEQ.AJENOS,RET.DE CAM.,CONCEPTO: DEP. POR REVERSION DE FONDOS,DEP.: SERNAP - MANURIPI , PROCEDENCIA: BANCO UNION S.A., CHEQUE: 1939, FECHA DE EMISION:15/12/2017</t>
  </si>
  <si>
    <t>00086031101 DEP.DE CHEQ.AJENOS,RET.DE CAM.,CONCEPTO: DEP. POR REVERSION DE FONDOS,DEP.: SERNAP - MANURIPI , PROCEDENCIA: BANCO UNION S.A., CHEQUE: 1940, FECHA DE EMISION:15/12/2017</t>
  </si>
  <si>
    <t>00086031101 DEP.DE CHEQ.AJENOS,RET.DE CAM.,CONCEPTO: DEP. POR REVERSION DE FONDOS,DEP.: SERNAP - MANURIPI , PROCEDENCIA: BANCO UNION S.A., CHEQUE: 1941, FECHA DE EMISION:15/12/2017</t>
  </si>
  <si>
    <t>00086031101 DEP.DE CHEQ.AJENOS,RET.DE CAM.,CONCEPTO: DEP. POR REVERSION DE FONDOS,DEP.: SERNAP - TARIQUIA , PROCEDENCIA: BANCO UNION S.A., CHEQUE: 973, FECHA DE EMISION:23/12/2017</t>
  </si>
  <si>
    <t>00086031101 DEP.DE CHEQ.AJENOS,RET.DE CAM.,CONCEPTO: DEP. POR REVERSION DE FONDOS NO UTILIZADOS,DEP.: SERNAP - TARIQUIA , PROCEDENCIA: BANCO UNION S.A., CHEQUE: 974, FECHA DE EMISION:23/12/2017</t>
  </si>
  <si>
    <t>00086031101 DEP.DE CHEQ.AJENOS,RET.DE CAM.,CONCEPTO: DEP. POR REVERSION DE FONDOS NO UTILIZADOS,DEP.: SERNAP - TARIQUIA , PROCEDENCIA: BANCO UNION S.A., CHEQUE: 975, FECHA DE EMISION:23/12/2017</t>
  </si>
  <si>
    <t>00086031101 DEP.DE CHEQ.AJENOS,RET.DE CAM.,CONCEPTO: DEP. POR REVERSION DE FONDOS,DEP.: SERNAP - TARIQUIA , PROCEDENCIA: BANCO UNION S.A., CHEQUE: 976, FECHA DE EMISION:23/12/2017</t>
  </si>
  <si>
    <t>00086038007 DEP.DE CHEQ.AJENOS,RET.DE CAM.,CONCEPTO: DEP. POR REVERSION DE FONDOS,DEP.: SERNAP - APOLOBAMBA , PROCEDENCIA: BANCO UNION S.A., CHEQUE: 1474, FECHA DE EMISION:13/12/2017</t>
  </si>
  <si>
    <t>00099021001 DEP.DE CHEQ.AJENOS,RET.DE CAM.,CONCEPTO: DEP. POR REVERSION DE FONDOS,DEP.: SERNAP - APOLOBAMBA , PROCEDENCIA: BANCO UNION S.A., CHEQUE: 1497, FECHA DE EMISION:15/12/2017</t>
  </si>
  <si>
    <t>00099021001 DEP.DE CHEQ.AJENOS,RET.DE CAM.,CONCEPTO: DEP. POR REVERSION DE FONDOS,DEP.: SERNAP - COTAPATA , PROCEDENCIA: BANCO UNION S.A., CHEQUE: 999, FECHA DE EMISION:15/12/2017</t>
  </si>
  <si>
    <t>00099021001 DEPOSITO DE EFECTIVO, DEPOSITANTE: WILLIAM MACEDA CRUZ, CONCEPTO: DOBLE PERCEPCION, CUENTA DE DEPOSITO: CUENTA UNICA DEL TESORO</t>
  </si>
  <si>
    <t>00099021001 DEPOSITO DE EFECTIVO, DEPOSITANTE: NANCY VDA. DE PINTO, CONCEPTO: DEVOLUCION SEGUN LIBRETA N°00099021001, CUENTA DE DEPOSITO: CUENTA UNICA DEL TESORO</t>
  </si>
  <si>
    <t>00099021001 DEPOSITO DE EFECTIVO, DEPOSITANTE: AIDA M. VDA. DE ROSSO, CONCEPTO: CONVENIO DE PAGO 00916, CUENTA DE DEPOSITO: CUENTA UNICA DEL TESORO</t>
  </si>
  <si>
    <t>00046024204 DEPOSITO DE EFECTIVO, DEPOSITANTE: JHOVANA HUANCA QUISPE - MINISTERIO DE SALUD, CONCEPTO: REVERSION SALDO NO EJECUTADO EN VIATICOS, CUENTA DE DEPOSITO: CUENTA UNICA DEL TESORO</t>
  </si>
  <si>
    <t>00099021001 DEPOSITO DE EFECTIVO, DEPOSITANTE: SONIA EUGENIA AGUILERA ALCON, CONCEPTO: DOBLE PERCEPCION, CUENTA DE DEPOSITO: CUENTA UNICA DEL TESORO</t>
  </si>
  <si>
    <t>00020031101 DEPOSITO DE EFECTIVO, DEPOSITANTE: ERICK LEOPOLDO PINO AYALA, CONCEPTO: VIATICOS, CUENTA DE DEPOSITO: CUENTA UNICA DEL TESORO</t>
  </si>
  <si>
    <t>00099021001 DEPOSITO DE EFECTIVO, DEPOSITANTE: EPIFANIA CERRUTO, CONCEPTO: COBRO INDEBIDO POR PAGO DE P.R.A. EN CONFORMIDAD A LO DISPUESTO POR EL D.S. 27066 DE FECHA 06/06/03, CUENTA DE DEPOSITO: CUENTA UNICA DEL TESORO</t>
  </si>
  <si>
    <t>00099021001 DEPOSITO DE EFECTIVO, DEPOSITANTE: RI - 5 CAMPERO, CONCEPTO: POR GASTOS NO EJECUTADOS EN LA COMPRA DE COMBUSTIBLE DICIEMBRE , CUENTA DE DEPOSITO: CUENTA UNICA DEL TESORO</t>
  </si>
  <si>
    <t>00016011101 DEPOSITO DE EFECTIVO, DEPOSITANTE: SUSANA MABEL POSTIGO DE SPADA, CONCEPTO: DEVOLUCION DE VIATICOS, CUENTA DE DEPOSITO: CUENTA UNICA DEL TESORO</t>
  </si>
  <si>
    <t>00015011108 DEPOSITO DE EFECTIVO, DEPOSITANTE: MAGALY ESPINOZA, CONCEPTO: EXCESO FALTANTE AGOSTO 2017, CUENTA DE DEPOSITO: CUENTA UNICA DEL TESORO</t>
  </si>
  <si>
    <t>00099021001 DEPOSITO DE EFECTIVO, DEPOSITANTE: EVE CARMEN MAMANI ROLDAN, CONCEPTO: DESCUENTOS POR DOS DIAS DE HABER, CUENTA DE DEPOSITO: CUENTA UNICA DEL TESORO</t>
  </si>
  <si>
    <t>00099021001 DEPOSITO DE EFECTIVO, DEPOSITANTE: MIN. DE DEPORTES - J. REYNALDO URIONA HIDALGO, CONCEPTO: DEVOLUCION DE SALDOS NO UTILIZADOS EN LA CARRERA PEDESTRE 10K "PRESIDENTE EVO" - TROPICO DE CBBA, CUENTA DE DEPOSITO: CUENTA UNICA DEL TESORO</t>
  </si>
  <si>
    <t>00099021001 DEPOSITO DE EFECTIVO, DEPOSITANTE: NUEMY PLATA VDA DE LOPEZ, CONCEPTO: DEVOLUCION DE BENEFICIOS DE VIUDEZ, CUENTA DE DEPOSITO: CUENTA UNICA DEL TESORO</t>
  </si>
  <si>
    <t>00099021001 DEPOSITO DE EFECTIVO, DEPOSITANTE: SR. HUGO ALRAMIRANO IBARRA CI 34568267 SCZ, CONCEPTO: CUMPLIMIENTO DE COMPROMISO DE DEVOLUCION DE DINERO, CUENTA DE DEPOSITO: CUENTA UNICA DEL TESORO</t>
  </si>
  <si>
    <t>00099021001 DEPOSITO DE EFECTIVO, DEPOSITANTE: MELISA VIVIANA BRESS VIRGOS, CONCEPTO: PAGO EXCEDENTES POR SERV.DE LLAMADAS TELEFONO MOVIL(FEB,MARZ,ABRIL,JUNIO,JULIO AGOSTO SEP Y OCT.2017, CUENTA DE DEPOSITO: CUENTA UNICA DEL TESORO</t>
  </si>
  <si>
    <t>00099021001 DEPOSITO DE EFECTIVO, DEPOSITANTE: ROSIO RODRIGUEZ GOITIA, CONCEPTO: PAGO EXCEDENTES SERV.DE LLAMADAS AL TELEFONO MOVIL(ENER,FEBR,MAYO,JUNIO,JULIO,AGOST,SEPT Y OCT.2017, CUENTA DE DEPOSITO: CUENTA UNICA DEL TESORO</t>
  </si>
  <si>
    <t>00099021001 DEPOSITO DE EFECTIVO, DEPOSITANTE: ANDREA FRIAS BENITEZ, CONCEPTO: DEVOLUCION REFRIGERIO, CUENTA DE DEPOSITO: CUENTA UNICA DEL TESORO</t>
  </si>
  <si>
    <t>00046024204 DEPOSITO DE EFECTIVO, DEPOSITANTE: ROLANDO IVAN AYAVIRI CABERO, CONCEPTO: PAGO DE EXCEDENTE POR SERVICIO DE LLAMADAS A TELEFONIA MOVIL, CUENTA DE DEPOSITO: CUENTA UNICA DEL TESORO</t>
  </si>
  <si>
    <t>00099021001 DEP.DE CHEQ.AJENOS,RET.DE CAM.,CONCEPTO: PAGO DEVOLUCION DE BOLETOS,DEP.: VICTORIA TRAVEL , PROCEDENCIA: BANCO MERCANTIL SANTA CRUZ SA., CHEQUE: 2044, FECHA DE EMISION:05/01/2018</t>
  </si>
  <si>
    <t>00099021001 DEP.DE CHEQ.AJENOS,RET.DE CAM.,CONCEPTO: PAGO INCAPACIDAD TEMPORAL DEL PERSONAL SEGIP CORRESPONDIENTE MES OCTUBRE 2017,DEP.: CAJA DE SALUD DE CAMINOS Y RA , PROCEDENCIA: BANCO UNION S.A., CHEQUE: 8584, FECHA DE EMISION:28/12/2017</t>
  </si>
  <si>
    <t>00099021001 DEP.DE CHEQ.AJENOS,RET.DE CAM.,CONCEPTO: PAGO INCAPACIDAD TEMPORAL DEL PERSONAL ABC CORRESPONDIENTE MES NOVIEMBRE 2017,DEP.: CAJA DE SALUD DE CAMINOS Y RA , PROCEDENCIA: BANCO UNION S.A., CHEQUE: 8708, FECHA DE EMISION:27/12/2017</t>
  </si>
  <si>
    <t>00099021001 DEPOSITO DE EFECTIVO, DEPOSITANTE: LOURDES ALIAGA ZAPATA, CONCEPTO: DEVOLUCION DE COBRO INDEBIDO, CUENTA DE DEPOSITO: CUENTA UNICA DEL TESORO</t>
  </si>
  <si>
    <t>00015011108 DEPOSITO DE EFECTIVO, DEPOSITANTE: JULIO JHONATHAN COLQUE ALCON, CONCEPTO: EXCESOS, CUENTA DE DEPOSITO: CUENTA UNICA DEL TESORO</t>
  </si>
  <si>
    <t>00015011108 DEPOSITO DE EFECTIVO, DEPOSITANTE: SAMUEL VILLEGAS, CONCEPTO: EXCESOS, CUENTA DE DEPOSITO: CUENTA UNICA DEL TESORO</t>
  </si>
  <si>
    <t>00099021001 DEPOSITO DE EFECTIVO, DEPOSITANTE: MERY MAMANI ARANDA, CONCEPTO: DEVOLUCION POR COBRO DE DOBLE PERCEPCION, CUENTA DE DEPOSITO: CUENTA UNICA DEL TESORO</t>
  </si>
  <si>
    <t>00099021001 DEPOSITO DE EFECTIVO, DEPOSITANTE: LIZETH LIDIA YUJRA GABINCHA, CONCEPTO: DEVOLUCION DE REFRIGERIOS DE 4 DIA POR EL MES DE DICIEMBRE 2017, CUENTA DE DEPOSITO: CUENTA UNICA DEL TESORO</t>
  </si>
  <si>
    <t>00099021001 DEPOSITO DE EFECTIVO, DEPOSITANTE: ALBARO MENDOZA ASQUICHO, CONCEPTO: REVERCION POR CONCEPTO DE ADQUISICION DE TASAS (PEAJES) PREVENTIVO N° 7700, CUENTA DE DEPOSITO: CUENTA UNICA DEL TESORO</t>
  </si>
  <si>
    <t>00016011101 DEPOSITO DE EFECTIVO, DEPOSITANTE: MIN.DE EDUCACION - LOURDES MACHICADO URQUIZO, CONCEPTO: DEVOLUCION DE SALDO PASAJES Y VIATICOS, CUENTA DE DEPOSITO: CUENTA UNICA DEL TESORO</t>
  </si>
  <si>
    <t>00099021001 DEPOSITO DE EFECTIVO, DEPOSITANTE: RS 1 "TTE. GRAL GERMAN BUSCH", CONCEPTO: DEVOLUCION GASTOS NO EJECUTADOS POR CONCEPTO DE COMBUSTIBLE, CUENTA DE DEPOSITO: CUENTA UNICA DEL TESORO</t>
  </si>
  <si>
    <t>00020011103 DEPOSITO DE EFECTIVO, DEPOSITANTE: EDGAR PEÑA MOJICA, CONCEPTO: RETENCION 13% PARTIDA PRESUPUESTARIA 22210 VIATICOS AL INTERIOR DEL PAIS, CUENTA DE DEPOSITO: CUENTA UNICA DEL TESORO</t>
  </si>
  <si>
    <t>00020011103 DEPOSITO DE EFECTIVO, DEPOSITANTE: MARIO ELGIN MONROY PACHECO, CONCEPTO: RETENCION 13% PARTIDA PRESUPUESTARIA 22210 VIATICOS AL INTERIOR DEL PAIS, CUENTA DE DEPOSITO: CUENTA UNICA DEL TESORO</t>
  </si>
  <si>
    <t>00020011103 DEPOSITO DE EFECTIVO, DEPOSITANTE: MINISTERIO DE DEFENSA, CONCEPTO: REVERSION ESCUDO BOL. EN PELTRE PREVENTIVO N 3028, CUENTA DE DEPOSITO: CUENTA UNICA DEL TESORO</t>
  </si>
  <si>
    <t>00099021001 DEPOSITO DE EFECTIVO, DEPOSITANTE: ERNESTO FLORES, CONCEPTO: DEVOLUCION, CUENTA DE DEPOSITO: CUENTA UNICA DEL TESORO</t>
  </si>
  <si>
    <t>00099021001 DEPOSITO DE EFECTIVO, DEPOSITANTE: MTEPS, CONCEPTO: DEVOLUCION DE SALDO DE APOYO SINDICAL GESTION 2016, CUENTA DE DEPOSITO: CUENTA UNICA DEL TESORO</t>
  </si>
  <si>
    <t>00099021001 DEPOSITO DE EFECTIVO, DEPOSITANTE: ADOLFO CHURA-ASFI, CONCEPTO: DEVOLUCION FONDOS EN AVANCE, CUENTA DE DEPOSITO: CUENTA UNICA DEL TESORO</t>
  </si>
  <si>
    <t>00099021001 DEPOSITO DE EFECTIVO, DEPOSITANTE: FRANZ RENE MONROY BARRON, CONCEPTO: DEVOLUCION POR DOBLE PERCEPCION, CUENTA DE DEPOSITO: CUENTA UNICA DEL TESORO</t>
  </si>
  <si>
    <t>00099021001 DEPOSITO DE EFECTIVO, DEPOSITANTE: M J T I, CONCEPTO: DEVOLUCION DE AGUINALDO 2017 DUODECIMA - MINISTERIO DE JUSTICIA Y TRANSPARENCIA INSTITUCIONAL, CUENTA DE DEPOSITO: CUENTA UNICA DEL TESORO</t>
  </si>
  <si>
    <t>00099021001 DEPOSITO DE EFECTIVO, DEPOSITANTE: MARIA JESUS HOYOS CASTRO, CONCEPTO: PAGO POR COBRO INDEBIDO POR SEGUNDAS NUPCIAS, CUENTA DE DEPOSITO: CUENTA UNICA DEL TESORO</t>
  </si>
  <si>
    <t>00099021001 DEPOSITO DE EFECTIVO, DEPOSITANTE: CARLOS ALBERTO DIAZ AGUILAR, CONCEPTO: DEVOLUCION POR DOBLE PERCEPCION, CUENTA DE DEPOSITO: CUENTA UNICA DEL TESORO</t>
  </si>
  <si>
    <t>00099021001 DEPOSITO DE EFECTIVO, DEPOSITANTE: ANAVELA SUSANA PEÑARANDA GOMEZ, CONCEPTO: DEP. DUODECIMA DE AGUINALDO, CUENTA DE DEPOSITO: CUENTA UNICA DEL TESORO</t>
  </si>
  <si>
    <t>00099021001 DEPOSITO DE EFECTIVO, DEPOSITANTE: JOSE LUIS BEGAZO AMPUERO, CONCEPTO: REVERSION PASAJES AL EXTERIOR PREVENTIVO 7537, CUENTA DE DEPOSITO: CUENTA UNICA DEL TESORO</t>
  </si>
  <si>
    <t>00099021001 DEPOSITO DE EFECTIVO, DEPOSITANTE: LUIS FERNANDO DELFIN ARDAYA, CONCEPTO: REVERSION PASAJES AL EXTERIOR PREVENTIVO 7357, CUENTA DE DEPOSITO: CUENTA UNICA DEL TESORO</t>
  </si>
  <si>
    <t>00015011108 DEPOSITO DE EFECTIVO, DEPOSITANTE: CARLOS APARICIO VEDIA, CONCEPTO: EXCESOS, CUENTA DE DEPOSITO: CUENTA UNICA DEL TESORO</t>
  </si>
  <si>
    <t>00015011108 DEPOSITO DE EFECTIVO, DEPOSITANTE: ADRIAN MAGUEÑO, CONCEPTO: EXCESOS, CUENTA DE DEPOSITO: CUENTA UNICA DEL TESORO</t>
  </si>
  <si>
    <t>00099021001 DEPOSITO DE EFECTIVO, DEPOSITANTE: VICTORIA CARMEN RIVAS, CONCEPTO: COBROS INDEBIDOS POR NUEVAS NUPCIAS, CUENTA DE DEPOSITO: CUENTA UNICA DEL TESORO</t>
  </si>
  <si>
    <t>00099021001 DEPOSITO DE EFECTIVO, DEPOSITANTE: SERGIO PAITA SILES, CONCEPTO: DEVOLUCION DE PASAJES, CUENTA DE DEPOSITO: CUENTA UNICA DEL TESORO</t>
  </si>
  <si>
    <t>00015011108 DEP.DE CHEQ.AJENOS,RET.DE CAM.,CONCEPTO: DEVOLUCION DE FONDOS,DEP.: MIN. GOBIERNO , PROCEDENCIA: BANCO UNION S.A., CHEQUE: 51007, FECHA DE EMISION:29/12/2017</t>
  </si>
  <si>
    <t>00086011102 DEP.DE CHEQ.AJENOS,RET.DE CAM.,CONCEPTO: PAGO MULTA POR CONTRAVERSIONES A LEY DE MEDIO AMBIENTE,DEP.: YPFB LOGISTICA S.A. , PROCEDENCIA: BANCO DE CREDITO DE BOLIVIA S.A., CHEQUE: 46269, FECHA DE EMISION:04/01/2018</t>
  </si>
  <si>
    <t>00099021001 DEP.DE CHEQ.AJENOS,RET.DE CAM.,CONCEPTO: REVERSION FRACCION NUAS-3053431 Y 100297641,DEP.: SEGUROS PROVIDA S.A. , PROCEDENCIA: BANCO NACIONAL DE BOLIVIA S.A., CHEQUE: 2312754, FECHA DE EMISION:09/01/2018</t>
  </si>
  <si>
    <t>00086031101 DEP.DE CHEQ.AJENOS,RET.DE CAM.,CONCEPTO: DEP. CORRESPONDIENTE A COBRO DE TURISTAS SISCO-AMBORO,DEP.: SERNAP-AMBORO , PROCEDENCIA: BANCO UNION S.A., CHEQUE: 1053, FECHA DE EMISION:31/12/2017</t>
  </si>
  <si>
    <t>00099021001 DEPOSITO DE EFECTIVO, DEPOSITANTE: MARIA ROXANA URDANIVIA MACHICADO, CONCEPTO: DUODECIMA DE AGUINALDO, CUENTA DE DEPOSITO: CUENTA UNICA DEL TESORO</t>
  </si>
  <si>
    <t>00099021001 DEPOSITO DE EFECTIVO, DEPOSITANTE: MARIA ROXANA URDANIVIA MACHICADO, CONCEPTO: DUODECIMAS DE AGUINALDO, CUENTA DE DEPOSITO: CUENTA UNICA DEL TESORO</t>
  </si>
  <si>
    <t>00099021001 DEPOSITO DE EFECTIVO, DEPOSITANTE: GLADYS JOSEFINA LARICO PAREDES, CONCEPTO: DUODECIMAS DE AGUINALDO, CUENTA DE DEPOSITO: CUENTA UNICA DEL TESORO</t>
  </si>
  <si>
    <t>00020011103 DEPOSITO DE EFECTIVO, DEPOSITANTE: ISRAEL GUZMAN JIMENEZ, CONCEPTO: RETENCION 13% PARTIDA PRESUPUESTARIA 22210 VIATICOS, CUENTA DE DEPOSITO: CUENTA UNICA DEL TESORO</t>
  </si>
  <si>
    <t>00020011103 DEPOSITO DE EFECTIVO, DEPOSITANTE: EDGAR PEÑA MOJICA, CONCEPTO: RETENCION 13% PARTIDA PRESUPUESTARIA 22210 VIATICOS, CUENTA DE DEPOSITO: CUENTA UNICA DEL TESORO</t>
  </si>
  <si>
    <t>00020011103 DEPOSITO DE EFECTIVO, DEPOSITANTE: EDGAR PEÑA MOJICA, CONCEPTO: RETENCION PARTIDA PRESUPUESTARIA 22110 PASAJES AL INTERIOR DEL PAIS, CUENTA DE DEPOSITO: CUENTA UNICA DEL TESORO</t>
  </si>
  <si>
    <t>00086031101 DEPOSITO DE EFECTIVO, DEPOSITANTE: SERNAP-NOEL KEMPF, CONCEPTO: DEP. POR REVERSION DE FONDOS, CUENTA DE DEPOSITO: CUENTA UNICA DEL TESORO</t>
  </si>
  <si>
    <t>00086038007 DEPOSITO DE EFECTIVO, DEPOSITANTE: SERNAP-NOEL KEMPF, CONCEPTO: DEP. POR REVERSION DE FONDOS, CUENTA DE DEPOSITO: CUENTA UNICA DEL TESORO</t>
  </si>
  <si>
    <t>00086038007 DEPOSITO DE EFECTIVO, DEPOSITANTE: IDDTIC, CONCEPTO: DEP POR DEVOLUCION DE PAGO EN DEMASIA, CUENTA DE DEPOSITO: CUENTA UNICA DEL TESORO</t>
  </si>
  <si>
    <t>00099021001 DEPOSITO DE EFECTIVO, DEPOSITANTE: NOLBERTA ALBERTO BAUTISTA, CONCEPTO: DEPOSITAR UNA DUODESIMA DE AGUINALDO, CUENTA DE DEPOSITO: CUENTA UNICA DEL TESORO</t>
  </si>
  <si>
    <t>00099021001 DEPOSITO DE EFECTIVO, DEPOSITANTE: CARLA MARIANA CABALLERO-ABEN, CONCEPTO: REVERSION C-31 N° 547, CUENTA DE DEPOSITO: CUENTA UNICA DEL TESORO</t>
  </si>
  <si>
    <t>00099021001 DEPOSITO DE EFECTIVO, DEPOSITANTE: EUFRACIA ALBERTO COLQUE, CONCEPTO: CANCELACION DE DEUDA, CUENTA DE DEPOSITO: CUENTA UNICA DEL TESORO</t>
  </si>
  <si>
    <t>00099021001 DEPOSITO DE EFECTIVO, DEPOSITANTE: ROSARIO POMA, CONCEPTO: DEVOLUCION, CUENTA DE DEPOSITO: CUENTA UNICA DEL TESORO</t>
  </si>
  <si>
    <t>00016011101 DEPOSITO DE EFECTIVO, DEPOSITANTE: ROSARIO POMA, CONCEPTO: DEVOLUCION, CUENTA DE DEPOSITO: CUENTA UNICA DEL TESORO</t>
  </si>
  <si>
    <t>00035031101 DEPOSITO DE EFECTIVO, DEPOSITANTE: LUIS ALBERTO CUELLAR MAMANI, CONCEPTO: DEVOLUCION DE REFRIGERIO, CUENTA DE DEPOSITO: CUENTA UNICA DEL TESORO</t>
  </si>
  <si>
    <t>00035031101 DEPOSITO DE EFECTIVO, DEPOSITANTE: LUIS ALBERTO CUELLAR MAMANI, CONCEPTO: DEVOLUCION E 5 DIAS DE SALARIO, CUENTA DE DEPOSITO: CUENTA UNICA DEL TESORO</t>
  </si>
  <si>
    <t>00099021001 DEPOSITO DE EFECTIVO, DEPOSITANTE: LUIS EDMUNDO ALCOREZA GUARAZ, CONCEPTO: DEVOLUCION DE AGUINALDO DE LA GESTION 2017 A LA UNIVERSIDAD PUBLICA DE EL ALTO, CUENTA DE DEPOSITO: CUENTA UNICA DEL TESORO</t>
  </si>
  <si>
    <t>00035031101 DEPOSITO DE EFECTIVO, DEPOSITANTE: LUIS ALBERTO CUELLAR MAMANI, CONCEPTO: DEVOLUCION DE APORTES PATRONALES, CUENTA DE DEPOSITO: CUENTA UNICA DEL TESORO</t>
  </si>
  <si>
    <t>00099021001 DEPOSITO DE EFECTIVO, DEPOSITANTE: MIRIAM COLQUE CHALLAPA, CONCEPTO: DEP. UNA DUODECIMA DE AGUINALDO, CUENTA DE DEPOSITO: CUENTA UNICA DEL TESORO</t>
  </si>
  <si>
    <t>00099021001 DEPOSITO DE EFECTIVO, DEPOSITANTE: LUCY MONASTERIOS QUISPE, CONCEPTO: DEVOLUCION POR ASIGNACION DE FONDOS EN AVANCE, CUENTA DE DEPOSITO: CUENTA UNICA DEL TESORO</t>
  </si>
  <si>
    <t>00099021001 DEP.DE CHEQ.AJENOS,RET.DE CAM.,CONCEPTO: DEVOLUCION DE CONSUMO ENERGIA ELECTRICA EMPRESA CONSTRUCTORA SERRANO - COMPONENTE II UNASUR,DEP.: EMPRESA CONSTRUCTORA "SERRANO" , PROCEDENCIA: BANCO UNION S.A., CHEQUE: 1159, FECHA DE EMISION:09/01/2018</t>
  </si>
  <si>
    <t>00010011101 DEP.DE CHEQ.AJENOS,RET.DE CAM.,CONCEPTO: DEP. EN DEMASIA - FONDO ROTATIVO 2017,DEP.: MINISTERIO DE RELACIONES EXTERIORES , PROCEDENCIA: BANCO UNION S.A., CHEQUE: 1160, FECHA DE EMISION:09/01/2018</t>
  </si>
  <si>
    <t>00582012001 DEP.DE CHEQ.AJENOS,RET.DE CAM.,CONCEPTO: DEVOLUCION DE FONDOS S/COMP 5501 JULIO CESAR ARANDO,DEP.: EBA , PROCEDENCIA: BANCO UNION S.A., CHEQUE: 4756, FECHA DE EMISION:28/12/2017</t>
  </si>
  <si>
    <t>00099021001 DEP.DE CHEQ.AJENOS,RET.DE CAM.,CONCEPTO: FRACCION COMPLEMENTARIA MENSUAL,DEP.: FUTURO DE BOLIVIA S.A. AFP , PROCEDENCIA: BANCO DE CREDITO DE BOLIVIA S.A., CHEQUE: 52014, FECHA DE EMISION:10/01/2018</t>
  </si>
  <si>
    <t>00099021001 DEP.DE CHEQ.AJENOS,RET.DE CAM.,CONCEPTO: COMPENSACION MENSUAL COTIZACION,DEP.: FUTURO DE BOLIVIA S.A. AFP , PROCEDENCIA: BANCO DE CREDITO DE BOLIVIA S.A., CHEQUE: 52013, FECHA DE EMISION:10/01/2018</t>
  </si>
  <si>
    <t>00086031101 DEP.DE CHEQ.AJENOS,RET.DE CAM.,CONCEPTO: MMAA SERVICIO NACIONAL DE AREAS PROTEGIDAS (5500-032550) POR CONCEPTO DE MULTA,DEP.: SERNAP - COTAPATA , PROCEDENCIA: BANCO UNION S.A., CHEQUE: 1010, FECHA DE EMISION:09/01/2018</t>
  </si>
  <si>
    <t>00099021001 DEP.DE CHEQ.AJENOS,RET.DE CAM.,CONCEPTO: DEVOLUCION PASAJES AEREOS NO ULITIZADOS BOLTUR DE AMAZONAS GESTION 2016,DEP.: MINISTERIO DE MINERIA Y METALURGIA , PROCEDENCIA: BANCO UNION S.A., CHEQUE: 3143, FECHA DE EMISION:29/12/2017</t>
  </si>
  <si>
    <t>00099021001 DEPOSITO DE EFECTIVO, DEPOSITANTE: PATRICIA CRISTINA JEMIO MALAGA, CONCEPTO: DEP DE DUODECIMAS DE AGUINALDO, CUENTA DE DEPOSITO: CUENTA UNICA DEL TESORO</t>
  </si>
  <si>
    <t>00099021001 DEPOSITO DE EFECTIVO, DEPOSITANTE: ANGEL GUTIERREZ TORREZ, CONCEPTO: DOBLE PERCEPCION, CUENTA DE DEPOSITO: CUENTA UNICA DEL TESORO</t>
  </si>
  <si>
    <t>00099021001 DEPOSITO DE EFECTIVO, DEPOSITANTE: RCM-5 "LANZA", CONCEPTO: DEVOLUCION COMBUSTIBLE CUMBRE HIDROCARBUROS, CUENTA DE DEPOSITO: CUENTA UNICA DEL TESORO</t>
  </si>
  <si>
    <t>00015011108 DEPOSITO DE EFECTIVO, DEPOSITANTE: ROCIO QUIPILDOR RAMIREZ, CONCEPTO: EXCESOS, CUENTA DE DEPOSITO: CUENTA UNICA DEL TESORO</t>
  </si>
  <si>
    <t>00099021001 DEPOSITO DE EFECTIVO, DEPOSITANTE: ELIZABETH MARILU ANTONIO DE ARANIBAR, CONCEPTO: DEPOSITÓ UNA DUODECIMA DE AGUINALDO, CUENTA DE DEPOSITO: CUENTA UNICA DEL TESORO</t>
  </si>
  <si>
    <t>00099021001 DEPOSITO DE EFECTIVO, DEPOSITANTE: RCM-5 LANZA, CONCEPTO: DEVOLUCION MARISCALERIA, CUENTA DE DEPOSITO: CUENTA UNICA DEL TESORO</t>
  </si>
  <si>
    <t>00099021001 DEPOSITO DE EFECTIVO, DEPOSITANTE: JOSE LUIS ACEVEDO, CONCEPTO: PAGO POR EXCEDENTES SERVICIO DE LLAMADAS AL TELEFONO MOVIL POR LOS MESES SEPTIEMBRE Y OCTUBRE 2017, CUENTA DE DEPOSITO: CUENTA UNICA DEL TESORO</t>
  </si>
  <si>
    <t>00099021001 DEPOSITO DE EFECTIVO, DEPOSITANTE: YERKO CAMACHO GUZMAN, CONCEPTO: DEVOLUCION DE PASAJES, CUENTA DE DEPOSITO: CUENTA UNICA DEL TESORO</t>
  </si>
  <si>
    <t>00099021001 DEPOSITO DE EFECTIVO, DEPOSITANTE: RC-7 "CHICHAS", CONCEPTO: DEVOLUCION POR COMBUSTIBLE, CUENTA DE DEPOSITO: CUENTA UNICA DEL TESORO</t>
  </si>
  <si>
    <t>00099021001 DEPOSITO DE EFECTIVO, DEPOSITANTE: LEOPOLDO CONDORI SURCO, CONCEPTO: DEVOLUCION PASAJES, CUENTA DE DEPOSITO: CUENTA UNICA DEL TESORO</t>
  </si>
  <si>
    <t>00099021001 DEPOSITO DE EFECTIVO, DEPOSITANTE: RENE VILELO MONTALVO, CONCEPTO: DEVOLUCION PASAJES, CUENTA DE DEPOSITO: CUENTA UNICA DEL TESORO</t>
  </si>
  <si>
    <t>00099021001 DEPOSITO DE EFECTIVO, DEPOSITANTE: HUGO DAVID NOGALES QUISPE, CONCEPTO: DEV.DE DEUDA POR DOBLE PERCEPCION DE OCTUBRE A DICIEMBRE MAS DUODECIMAS DE AGUINALDO, CUENTA DE DEPOSITO: CUENTA UNICA DEL TESORO</t>
  </si>
  <si>
    <t>00099021001 DEPOSITO DE EFECTIVO, DEPOSITANTE: HEINZ FRITZ ABRAHAM GERL MERCADO, CONCEPTO: REVERSION POR PASAJES AL INTERIOR DEL PAIS PREV 3756, CUENTA DE DEPOSITO: CUENTA UNICA DEL TESORO</t>
  </si>
  <si>
    <t>00099021001 DEPOSITO DE EFECTIVO, DEPOSITANTE: MARIA MONICA ENRIQUE DE TORREZ, CONCEPTO: DOBLE PERCEPCION, CUENTA DE DEPOSITO: CUENTA UNICA DEL TESORO</t>
  </si>
  <si>
    <t>00020031101 DEPOSITO DE EFECTIVO, DEPOSITANTE: EJERCITO DE BOLIVIA, CONCEPTO: RETENCION, CUENTA DE DEPOSITO: CUENTA UNICA DEL TESORO</t>
  </si>
  <si>
    <t>00591012001 DEPOSITO DE EFECTIVO, DEPOSITANTE: DIMELSA ZACARIAS SANDALIO, CONCEPTO: SERVICIOS BASICOS, CUENTA DE DEPOSITO: CUENTA UNICA DEL TESORO</t>
  </si>
  <si>
    <t>00512012001 DEPOSITO DE EFECTIVO, DEPOSITANTE: JENNY CLAURE - A.A.S.A.N.A., CONCEPTO: DEVOLUCION, CUENTA DE DEPOSITO: CUENTA UNICA DEL TESORO</t>
  </si>
  <si>
    <t>00099021001 DEPOSITO DE EFECTIVO, DEPOSITANTE: MINISTERIO DE GOBIERNO, CONCEPTO: DEP. DE DUODECIMA DE AGUINALDO, CUENTA DE DEPOSITO: CUENTA UNICA DEL TESORO</t>
  </si>
  <si>
    <t>00099021001 DEP.DE CHEQ.AJENOS,RET.DE CAM.,CONCEPTO: DEVOLUCION PAGO EXCESIVO REFRIGERIOS DICIEMBRE 2017 C-31 N° 3563,DEP.: SEGIP OF. NACIONAL , PROCEDENCIA: BANCO UNION S.A., CHEQUE: 11731, FECHA DE EMISION:29/12/2017</t>
  </si>
  <si>
    <t>00099021001 DEP.DE CHEQ.AJENOS,RET.DE CAM.,CONCEPTO: DEVOLUCION PAGO EXCESIVO DE REFRIGERIOS MAYO 2017 C-31 N° 3106 GESTION 2017,DEP.: SEGIP OF. NACIONAL , PROCEDENCIA: BANCO UNION S.A., CHEQUE: 11729, FECHA DE EMISION:29/12/2017</t>
  </si>
  <si>
    <t>00099021001 DEP.DE CHEQ.AJENOS,RET.DE CAM.,CONCEPTO: REPOSICION DE 1 CREDENCIAL EXTRAVIADO C-31 N° 1721 GESTION 2016,DEP.: SEGIP OF. NACIONAL , PROCEDENCIA: BANCO UNION S.A., CHEQUE: 11728, FECHA DE EMISION:29/12/2017</t>
  </si>
  <si>
    <t>00099021001 DEPOSITO DE EFECTIVO, DEPOSITANTE: HILARION COPA CRUZ, CONCEPTO: DEVOLUCION COBRO INDEBIDO, CUENTA DE DEPOSITO: CUENTA UNICA DEL TESORO</t>
  </si>
  <si>
    <t>00099021001 DEPOSITO DE EFECTIVO, DEPOSITANTE: ROSE MARY APAZA SUXO 3412620 LP, CONCEPTO: REVERSION DE BOLETA DE HABER MENSUAL, CUENTA DE DEPOSITO: CUENTA UNICA DEL TESORO</t>
  </si>
  <si>
    <t>00099021001 DEPOSITO DE EFECTIVO, DEPOSITANTE: ROSE MARY APAZA SUXO 3412620LP, CONCEPTO: REVERSION DE BOLETA DE HABER MENSUAL, CUENTA DE DEPOSITO: CUENTA UNICA DEL TESORO</t>
  </si>
  <si>
    <t>00086084202 DEPOSITO DE EFECTIVO, DEPOSITANTE: FREDDY VICTOR ARANO BARRIENTOS, CONCEPTO: DEVOLUCION DE FONDOS EN AVANCE C31-402, CUENTA DE DEPOSITO: CUENTA UNICA DEL TESORO</t>
  </si>
  <si>
    <t>00020031101 DEPOSITO DE EFECTIVO, DEPOSITANTE: ALVARO ARMANDO ALARCON ANTEZANA, CONCEPTO: REVERSION POR GASTOS NO EJECUTADOS DEL (P.M.S.) MAXAN-FANEXA, CUENTA DE DEPOSITO: CUENTA UNICA DEL TESORO</t>
  </si>
  <si>
    <t>00099021001 DEPOSITO DE EFECTIVO, DEPOSITANTE: MANUEL FERNANDO QUILLE FLORES, CONCEPTO: PAGO DE LA LUZ, CUENTA DE DEPOSITO: CUENTA UNICA DEL TESORO</t>
  </si>
  <si>
    <t>00099021001 DEPOSITO DE EFECTIVO, DEPOSITANTE: ABC - OFICINA CENTRAL, CONCEPTO: DEVOLUCION DE SALDO DE VIATICOS, CUENTA DE DEPOSITO: CUENTA UNICA DEL TESORO</t>
  </si>
  <si>
    <t>00099021001 DEPOSITO DE EFECTIVO, DEPOSITANTE: GLADYS DEL CARMEN VARGAS RAMIREZ, CONCEPTO: DEVOLUCION DOBLE PERCEPCION, CUENTA DE DEPOSITO: CUENTA UNICA DEL TESORO</t>
  </si>
  <si>
    <t>00099021001 DEPOSITO DE EFECTIVO, DEPOSITANTE: UNIDAD DE INVESTIGACIONES FINANCIERAS, CONCEPTO: DEVOLUCION POR EXCEDENTE EN USO DEL SERVICIO DE INTERNET, CUENTA DE DEPOSITO: CUENTA UNICA DEL TESORO</t>
  </si>
  <si>
    <t>00099021001 DEPOSITO DE EFECTIVO, DEPOSITANTE: HERNAN MAMANI LLOJILLA, CONCEPTO: DEVOLUCION DE HABERES OCTUBRE Y NOVIEMBRE 2017, CUENTA DE DEPOSITO: CUENTA UNICA DEL TESORO</t>
  </si>
  <si>
    <t>00132052001 DEPOSITO DE EFECTIVO, DEPOSITANTE: ISRAEL ROJAS Y ROSMERY MAMANI, CONCEPTO: REVERSION PAGO, CUENTA DE DEPOSITO: CUENTA UNICA DEL TESORO</t>
  </si>
  <si>
    <t>00099021001 DEPOSITO DE EFECTIVO, DEPOSITANTE: TERESA MORALES OLIVERA, CONCEPTO: PRE. 682/2017 DEVOLUCION DE RECURSOS NO UTILIZADOS AL 29-12-2017, CUENTA DE DEPOSITO: CUENTA UNICA DEL TESORO</t>
  </si>
  <si>
    <t>00099021001 DEPOSITO DE EFECTIVO, DEPOSITANTE: FRANCISCO TICONA VEGAMONTE, CONCEPTO: REVERSION PASAJES, CUENTA DE DEPOSITO: CUENTA UNICA DEL TESORO</t>
  </si>
  <si>
    <t>00099021001 DEPOSITO DE EFECTIVO, DEPOSITANTE: JAVIER RODY ARRATIA CACERES, CONCEPTO: REVERSION POR PASAJES, CUENTA DE DEPOSITO: CUENTA UNICA DEL TESORO</t>
  </si>
  <si>
    <t>00099021001 DEPOSITO DE EFECTIVO, DEPOSITANTE: ELIODORO LUNA VILLCA, CONCEPTO: DEPOSITÓ UNA DUODECIMA DE AGUINALDO, CUENTA DE DEPOSITO: CUENTA UNICA DEL TESORO</t>
  </si>
  <si>
    <t>00099021001 DEPOSITO DE EFECTIVO, DEPOSITANTE: MARY FRANCISCA MARCA PACO, CONCEPTO: DEVOLUCION POR DOBLE PERCEPCION, CUENTA DE DEPOSITO: CUENTA UNICA DEL TESORO</t>
  </si>
  <si>
    <t>00099021001 DEPOSITO DE EFECTIVO, DEPOSITANTE: LILLY GABRIELA MONTAÑO VIAÑA, CONCEPTO: DEVOLUCION DE RECURSOS NO UTILIZADOS, CUENTA DE DEPOSITO: CUENTA UNICA DEL TESORO</t>
  </si>
  <si>
    <t>00099021001 DEPOSITO DE EFECTIVO, DEPOSITANTE: CELSO ANTONIO SERRUDO SALAZAR, CONCEPTO: DEVOLUCION DE PASAJES, CUENTA DE DEPOSITO: CUENTA UNICA DEL TESORO</t>
  </si>
  <si>
    <t>00099021001 DEPOSITO DE EFECTIVO, DEPOSITANTE: MARIO CHOQUE CONDORI, CONCEPTO: DEVOLUCION DE DOBLE PERCEPCION, CUENTA DE DEPOSITO: CUENTA UNICA DEL TESORO</t>
  </si>
  <si>
    <t>00099021001 DEPOSITO DE EFECTIVO, DEPOSITANTE: HILARION PUSARICO QUISPE, CONCEPTO: DOBLE PERCEPCION, CUENTA DE DEPOSITO: CUENTA UNICA DEL TESORO</t>
  </si>
  <si>
    <t>00099021001 DEPOSITO DE EFECTIVO, DEPOSITANTE: WILLIAM MACEDA CRUZ, CONCEPTO: DEVOLUCION SALDO SUELDO NOV/2017, CUENTA DE DEPOSITO: CUENTA UNICA DEL TESORO</t>
  </si>
  <si>
    <t>00099021001 DEPOSITO DE EFECTIVO, DEPOSITANTE: MARIA ROXANA PEREZ HIDALGO, CONCEPTO: DEVOLUCION POR DOBLE PERCEPCION, CUENTA DE DEPOSITO: CUENTA UNICA DEL TESORO</t>
  </si>
  <si>
    <t>00291012009 DEP.DE CHEQ.AJENOS,RET.DE CAM.,CONCEPTO: REVERSION DE SALDO,DEP.: ABC. REGIONAL SANTA CRUZ , PROCEDENCIA: BANCO UNION S.A., CHEQUE: 4554, FECHA DE EMISION:29/12/2017</t>
  </si>
  <si>
    <t>00291012002 DEP.DE CHEQ.AJENOS,RET.DE CAM.,CONCEPTO: PAGO DEUDA GESTIONES ANTERIORES,DEP.: EMPRESA CONSTRUCTORA PAVCO (AGUSTIN CORTÉS , PROCEDENCIA: BANCO UNION S.A., CHEQUE: 12766, FECHA DE EMISION:15/01/2018</t>
  </si>
  <si>
    <t>00572012003 DEP.DE CHEQ.AJENOS,RET.DE CAM.,CONCEPTO: TRASPASO,DEP.: EMAPA , PROCEDENCIA: BANCO UNION S.A., CHEQUE: 21612, FECHA DE EMISION:10/01/2018</t>
  </si>
  <si>
    <t>00099021001 DEPOSITO DE EFECTIVO, DEPOSITANTE: DIGCOIN, CONCEPTO: DEVOLUCION E FONDOS DE AVANCE DE DIGCOIN LA PAZ SR. VICENTE MANCACHI, CUENTA DE DEPOSITO: CUENTA UNICA DEL TESORO</t>
  </si>
  <si>
    <t>00099021001 DEPOSITO DE EFECTIVO, DEPOSITANTE: DIGCOIN, CONCEPTO: DEVOLUCION DE FONDOS EN AVANCE DE DIGCOIN LA PAZ DEL SR. VICENTE MANCACHI, CUENTA DE DEPOSITO: CUENTA UNICA DEL TESORO</t>
  </si>
  <si>
    <t>00099021001 DEPOSITO DE EFECTIVO, DEPOSITANTE: ANTONIO TURPO QUISPE, CONCEPTO: DEP. DOBLE PERSEPCION, CUENTA DE DEPOSITO: CUENTA UNICA DEL TESORO</t>
  </si>
  <si>
    <t>00020031101 DEPOSITO DE EFECTIVO, DEPOSITANTE: RI-27 ANTOFAGASTA, CONCEPTO: DEPOSITÓ POR RETENCION DEL 8% DE GASTOS OPERATIVOS RENTA DIGNIDAD CORRESPONDIENTE AL 3ER DESEMBOL, CUENTA DE DEPOSITO: CUENTA UNICA DEL TESORO</t>
  </si>
  <si>
    <t>00099021001 DEPOSITO DE EFECTIVO, DEPOSITANTE: KARLA LIGIA VIDAURRE DONAIRE, CONCEPTO: POR DEVOLUCION DE UNA DUODECIMA DE AGUINALDO, CUENTA DE DEPOSITO: CUENTA UNICA DEL TESORO</t>
  </si>
  <si>
    <t>00020031101 DEPOSITO DE EFECTIVO, DEPOSITANTE: JORGE PASTOR MENDIETA FERRUFINO, CONCEPTO: REVERSION POR CONCEPTO DE PASAJES PERIODO VESTIBULAR, CUENTA DE DEPOSITO: CUENTA UNICA DEL TESORO</t>
  </si>
  <si>
    <t>00020031101 DEPOSITO DE EFECTIVO, DEPOSITANTE: JORGE PASTOR MENDIETA FERRUFINO, CONCEPTO: REVERSION POR CONCEPTO DE VIATICOS PERIODO VESTIBULAR, CUENTA DE DEPOSITO: CUENTA UNICA DEL TESORO</t>
  </si>
  <si>
    <t>00020031101 DEPOSITO DE EFECTIVO, DEPOSITANTE: RENE ROQUE CONDORI, CONCEPTO: REVERSION DE PASAJES, CUENTA DE DEPOSITO: CUENTA UNICA DEL TESORO</t>
  </si>
  <si>
    <t>00099021001 DEP.DE CHEQ.AJENOS,RET.DE CAM.,CONCEPTO: DEVOL DE RECURSOS 2017 PROYECTO INCREMENTO DEL VOLUMEN DE PROD APICOLA ECOLOGICO MUN PALOS BLANCOS,DEP.: GOBIERNO AUTONOMO MCPAL DE PALOS BLANCOS</t>
  </si>
  <si>
    <t>00099021001 DEP.DE CHEQ.AJENOS,RET.DE CAM.,CONCEPTO: RECUPERACION DIAS NO TRABAJADOS AGOSTO 2017, TRIBUNAL SUPREMO, CARLA CORTEZ,DEP.: ORGANO JUDICIAL - DAF NACIONAL , PROCEDENCIA: BANCO UNION S.A., CHEQUE: 2387, FECHA DE EMISION:09/01/2018</t>
  </si>
  <si>
    <t>00253014204 DEP.DE CHEQ.AJENOS,RET.DE CAM.,CONCEPTO: VEZA DORADO RODRIGO EDUARDO,DEP.: BANCO UNION S.A. , PROCEDENCIA: BANCO UNION S.A., CHEQUE: 150708, FECHA DE EMISION:16/01/2018</t>
  </si>
  <si>
    <t>00253014204 DEP.DE CHEQ.AJENOS,RET.DE CAM.,CONCEPTO: VEZA DORADO RODRIGO EDUARDO,DEP.: BANCO UNION S.A. , PROCEDENCIA: BANCO UNION S.A., CHEQUE: 150709, FECHA DE EMISION:16/01/2018</t>
  </si>
  <si>
    <t>00099021001 DEP.DE CHEQ.AJENOS,RET.DE CAM.,CONCEPTO: GABRIEL GOMEZ GUTIERREZ,DEP.: BANCO UNION S.A. , PROCEDENCIA: BANCO UNION S.A., CHEQUE: 150710, FECHA DE EMISION:16/01/2018</t>
  </si>
  <si>
    <t>00099021001 DEPOSITO DE EFECTIVO, DEPOSITANTE: CELSO ANTERO DELGADO JURADO, CONCEPTO: DEVOLUCION DOBLE PERCEPCION, CUENTA DE DEPOSITO: CUENTA UNICA DEL TESORO</t>
  </si>
  <si>
    <t>00015011108 DEPOSITO DE EFECTIVO, DEPOSITANTE: OSCAR FERNANDO VILLARROEL ARCE, CONCEPTO: CANCELACION POR EXCESO EN CONSUMO DE TELEFONOS CELULARES, CUENTA DE DEPOSITO: CUENTA UNICA DEL TESORO</t>
  </si>
  <si>
    <t>00020031101 DEPOSITO DE EFECTIVO, DEPOSITANTE: EDSSON HERMES ARISPE PEDRAZA, CONCEPTO: DEVOLUCION DE VIATICOS, CUENTA DE DEPOSITO: CUENTA UNICA DEL TESORO</t>
  </si>
  <si>
    <t>00099021001 DEPOSITO DE EFECTIVO, DEPOSITANTE: FREDDY BERSATTI TUDELA, CONCEPTO: GASTOS QUE NO SE ENCUENTRAN DEBIDAMENTE RESPALDADOS, CUENTA DE DEPOSITO: CUENTA UNICA DEL TESORO</t>
  </si>
  <si>
    <t>00099021001 DEPOSITO DE EFECTIVO, DEPOSITANTE: ANAHI VALLEJOS ACOSTA PNP, CONCEPTO: DEVOLUCION DE SALDOS NO EJECUTADOS, CUENTA DE DEPOSITO: CUENTA UNICA DEL TESORO</t>
  </si>
  <si>
    <t>00099021001 DEPOSITO DE EFECTIVO, DEPOSITANTE: GABRIELA MARTINEZ SALINAS PNP, CONCEPTO: DEVOLUCION DE SALDOS NO EJECUTADOS, CUENTA DE DEPOSITO: CUENTA UNICA DEL TESORO</t>
  </si>
  <si>
    <t>00041018003 DEPOSITO DE EFECTIVO, DEPOSITANTE: MDPYEP - ANIBAL ABEL AGUILAR GOMEZ, CONCEPTO: DEVOLUCION DE MULTAS DEL 1ER Y 2DO PRODUCTO CONSULTORIA POR PRODUCTO, CUENTA DE DEPOSITO: CUENTA UNICA DEL TESORO</t>
  </si>
  <si>
    <t>00574012002 DEPOSITO DE EFECTIVO, DEPOSITANTE: LACTEOSBOL-VERONICA PRIMAVERA MAMANI POMA, CONCEPTO: DEVOLUCION DE UN DIA DE VIATICOS, CUENTA DE DEPOSITO: CUENTA UNICA DEL TESORO</t>
  </si>
  <si>
    <t>00099021001 DEPOSITO DE EFECTIVO, DEPOSITANTE: ARMADA BOLIVIANA- LUIS GUSTAVO CLAVIJO GUILLEN, CONCEPTO: DEVOLUCION DE PEAJES, CUENTA DE DEPOSITO: CUENTA UNICA DEL TESORO</t>
  </si>
  <si>
    <t>00099021001 DEPOSITO DE EFECTIVO, DEPOSITANTE: LUCIA ZENOBIA CALLISAYA CANCARI, CONCEPTO: DEVOLUCION DE AGUINALDO, CUENTA DE DEPOSITO: CUENTA UNICA DEL TESORO</t>
  </si>
  <si>
    <t>00099021001 DEPOSITO DE EFECTIVO, DEPOSITANTE: ROGELIO HUANCA BAUTISTA, CONCEPTO: DEVOLUCION DE PASAJES, CUENTA DE DEPOSITO: CUENTA UNICA DEL TESORO</t>
  </si>
  <si>
    <t>00099021001 DEPOSITO DE EFECTIVO, DEPOSITANTE: DAMIANA LUCRECIA LAURA ALANOCA, CONCEPTO: DEPÓSITO DE SALDO DUODECIMA DE AGUINALDO, CUENTA DE DEPOSITO: CUENTA UNICA DEL TESORO</t>
  </si>
  <si>
    <t>00099021001 DEPOSITO DE EFECTIVO, DEPOSITANTE: FABIOLA LUISA QUISPE PARISACA, CONCEPTO: DEP DE UNA DUODECIMA DE AGUINALDO DE TEODORO QUISPE CONDORI, CUENTA DE DEPOSITO: CUENTA UNICA DEL TESORO</t>
  </si>
  <si>
    <t>00099021001 DEP.DE CHEQ.AJENOS,RET.DE CAM.,CONCEPTO: DEVOLUCION POR CONCEPTO DE CAPACITACION PERSONAL MILITAR EJTO. PASAJES Y VIATICOS 2017,DEP.: EJERCITO DE BOLIVIA , PROCEDENCIA: BANCO UNION S.A., CHEQUE: 32386, FECHA DE EMISION:16/01/2018</t>
  </si>
  <si>
    <t>00099021001 DEP.DE CHEQ.AJENOS,RET.DE CAM.,CONCEPTO: DEVOLUCION POR CONCEPTO DE ALIMENTACION Y COMBUSTIBLE PARADA MILITAR ACHACACHI 2017,DEP.: EJERCITO DE BOLIVIA , PROCEDENCIA: BANCO UNION S.A., CHEQUE: 32387, FECHA DE EMISION:16/01/2018</t>
  </si>
  <si>
    <t>00593012001 DEP.DE CHEQ.AJENOS,RET.DE CAM.,CONCEPTO: VENTA DE TOP,DEP.: EMPRESA ESTATAL YACANA , PROCEDENCIA: BANCO UNION S.A., CHEQUE: 208, FECHA DE EMISION:17/01/2018</t>
  </si>
  <si>
    <t>00593012001 DEP.DE CHEQ.AJENOS,RET.DE CAM.,CONCEPTO: VENTA DE TOP,DEP.: EMPRESA ESTATAL YACANA , PROCEDENCIA: BANCO UNION S.A., CHEQUE: 207, FECHA DE EMISION:17/01/2018</t>
  </si>
  <si>
    <t>00099021001 DEP.DE CHEQ.AJENOS,RET.DE CAM.,CONCEPTO: TRIBUNAL CONSTITUCIONAL - DEL. INCAPACIDAD TEMPORAL - SUCRE,DEP.: CAJA PETROLERA DE SALUD SUCRE , PROCEDENCIA: BANCO UNION S.A., CHEQUE: 17858, FECHA DE EMISION:04/01/2018</t>
  </si>
  <si>
    <t>00099021001 DEPOSITO DE EFECTIVO, DEPOSITANTE: JUAN JIMENEZ GUTIERREZ, CONCEPTO: DEVOLUCION POR EXTRAVIO DE CREDENCIAL, CUENTA DE DEPOSITO: CUENTA UNICA DEL TESORO</t>
  </si>
  <si>
    <t>00020021102 DEPOSITO DE EFECTIVO, DEPOSITANTE: ALBERTINA JULIA LOPEZ RODRIGUEZ CI 3396533LP, CONCEPTO: DEVOLUCION DE SALDO POR PAGO DE SERVICIOS BASICOS, CUENTA DE DEPOSITO: CUENTA UNICA DEL TESORO</t>
  </si>
  <si>
    <t>00099021001 DEPOSITO DE EFECTIVO, DEPOSITANTE: SERNAP-OTUQUIS, CONCEPTO: DEP POR REVERSION DE FONDOS, CUENTA DE DEPOSITO: CUENTA UNICA DEL TESORO</t>
  </si>
  <si>
    <t>00099021001 DEPOSITO DE EFECTIVO, DEPOSITANTE: ADRIANA DANIELA CUENTAS LLANQUE INSA, CONCEPTO: REVERSION, CUENTA DE DEPOSITO: CUENTA UNICA DEL TESORO</t>
  </si>
  <si>
    <t>00099021001 DEPOSITO DE EFECTIVO, DEPOSITANTE: JOSE M. QUISBERT PAUCARA INSA, CONCEPTO: DEVOLUCION DE PASAJES, CUENTA DE DEPOSITO: CUENTA UNICA DEL TESORO</t>
  </si>
  <si>
    <t>00099021001 DEPOSITO DE EFECTIVO, DEPOSITANTE: AGENCIA NACIONAL DE HIDROCARBUROS, CONCEPTO: DEVOLUCION DE RECURSOS, CUENTA DE DEPOSITO: CUENTA UNICA DEL TESORO</t>
  </si>
  <si>
    <t>00099021001 DEPOSITO DE EFECTIVO, DEPOSITANTE: JEANETTE OLMOS SOTO, CONCEPTO: DEVOLUCION POR DOBLE APORTACION, CUENTA DE DEPOSITO: CUENTA UNICA DEL TESORO</t>
  </si>
  <si>
    <t>00020031101 DEPOSITO DE EFECTIVO, DEPOSITANTE: JESUS ALEJANDRO DELGADILLO CESPEDES, CONCEPTO: DEVOLUCION VIATICOS, CUENTA DE DEPOSITO: CUENTA UNICA DEL TESORO</t>
  </si>
  <si>
    <t>00099021001 DEPOSITO DE EFECTIVO, DEPOSITANTE: MAX NINA-INSA, CONCEPTO: REVERSION, CUENTA DE DEPOSITO: CUENTA UNICA DEL TESORO</t>
  </si>
  <si>
    <t>00099021001 DEPOSITO DE EFECTIVO, DEPOSITANTE: JHONNY QUINTANILLA-INSA, CONCEPTO: REVERSION, CUENTA DE DEPOSITO: CUENTA UNICA DEL TESORO</t>
  </si>
  <si>
    <t>00099021001 DEPOSITO DE EFECTIVO, DEPOSITANTE: FAUSTO CINCKO-INSA, CONCEPTO: REVERSION, CUENTA DE DEPOSITO: CUENTA UNICA DEL TESORO</t>
  </si>
  <si>
    <t>00099021001 DEPOSITO DE EFECTIVO, DEPOSITANTE: JHONNY CHAMBI-INSA, CONCEPTO: REVERSION, CUENTA DE DEPOSITO: CUENTA UNICA DEL TESORO</t>
  </si>
  <si>
    <t>00099021001 DEPOSITO DE EFECTIVO, DEPOSITANTE: RODOLFO HUARACHI-INSA, CONCEPTO: REVERSION, CUENTA DE DEPOSITO: CUENTA UNICA DEL TESORO</t>
  </si>
  <si>
    <t>00099021001 DEPOSITO DE EFECTIVO, DEPOSITANTE: MARCOS RIOS VACAFLOR, CONCEPTO: PAGO POR EXCEDENTES DE SERVICIOS DE LLAMADAS AL TELEFONO MOVIL, CUENTA DE DEPOSITO: CUENTA UNICA DEL TESORO</t>
  </si>
  <si>
    <t>00099021001 DEP.DE CHEQ.AJENOS,RET.DE CAM.,CONCEPTO: SANCHEZ ARIAS MERY,DEP.: BANCO UNION S.A. , PROCEDENCIA: BANCO UNION S.A., CHEQUE: 150713, FECHA DE EMISION:18/01/2018</t>
  </si>
  <si>
    <t>00099021001 DEP.DE CHEQ.AJENOS,RET.DE CAM.,CONCEPTO: VARGAS DORADO ALEX,DEP.: BANCO UNION S.A. , PROCEDENCIA: BANCO UNION S.A., CHEQUE: 150711, FECHA DE EMISION:18/01/2018</t>
  </si>
  <si>
    <t>00099021001 DEPOSITO DE EFECTIVO, DEPOSITANTE: REDI MICHAEL JORGE VILLCA, CONCEPTO: DEVOLUCION DE PASAJES AL INTERIOR DEL PAIS, CUENTA DE DEPOSITO: CUENTA UNICA DEL TESORO</t>
  </si>
  <si>
    <t>00099021001 DEPOSITO DE EFECTIVO, DEPOSITANTE: FRANC MAYTA NOSA, CONCEPTO: DEVOLUCION DE FONDOS, CUENTA DE DEPOSITO: CUENTA UNICA DEL TESORO</t>
  </si>
  <si>
    <t>00099021001 DEPOSITO DE EFECTIVO, DEPOSITANTE: ROLAND HERLAN LLADO VISCARRA, CONCEPTO: DEVOLUCION DE PASAJES, CUENTA DE DEPOSITO: CUENTA UNICA DEL TESORO</t>
  </si>
  <si>
    <t>00099021001 DEPOSITO DE EFECTIVO, DEPOSITANTE: HEINZ FRITZ ABRAHAM GERL MERCADO, CONCEPTO: REVERSION POR PASAJES AL INTERIOR DEL PAIS PREV. 3756, CUENTA DE DEPOSITO: CUENTA UNICA DEL TESORO</t>
  </si>
  <si>
    <t>00099021001 DEPOSITO DE EFECTIVO, DEPOSITANTE: FREDDY VARAS SANGUEZA, CONCEPTO: DEVOLUCION DE SUELDO, CUENTA DE DEPOSITO: CUENTA UNICA DEL TESORO</t>
  </si>
  <si>
    <t>00099021001 DEPOSITO DE EFECTIVO, DEPOSITANTE: JOHN ANTONIO PARDO SALAS, CONCEPTO: PAGO EXCEDENTE POR SERVICIO DE LLAMADAS A TELEFONIA MOVIL MES DE DICIEMBRE DE 2017, CUENTA DE DEPOSITO: CUENTA UNICA DEL TESORO</t>
  </si>
  <si>
    <t>00099021001 DEPOSITO DE EFECTIVO, DEPOSITANTE: EDWIN V. VISCARRA ALARCON, CONCEPTO: DEVOLUCION DE SALDOS NO UTILIZADOS, CUENTA DE DEPOSITO: CUENTA UNICA DEL TESORO</t>
  </si>
  <si>
    <t>00010011101 DEPOSITO DE EFECTIVO, DEPOSITANTE: SANTIAGO LOPEZ, CONCEPTO: DEP. PARA LA CARATULA, CUENTA DE DEPOSITO: CUENTA UNICA DEL TESORO</t>
  </si>
  <si>
    <t>00099021001 DEPOSITO DE EFECTIVO, DEPOSITANTE: XIMENA MACHICADO, CONCEPTO: REVERSION RENDICION DE CUENTAS AL PREV. 8836, CUENTA DE DEPOSITO: CUENTA UNICA DEL TESORO</t>
  </si>
  <si>
    <t>00222012001 DEP.DE CHEQ.AJENOS,RET.DE CAM.,CONCEPTO: PAGO INCAPACIDAD TEMPORAL DEL PERSONAL INIAF CORRESPONDIENTE MES DE NOVIEMBRE 2017,DEP.: CAJA DE SALUD DE CAMINOS YRA , PROCEDENCIA: BANCO UNION S.A., CHEQUE: 8785, FECHA DE EMISION:11/01/2018</t>
  </si>
  <si>
    <t>00099021001 DEP.DE CHEQ.AJENOS,RET.DE CAM.,CONCEPTO: MIN COMUNICACION-DEVOL INCAPACIDAD TEMP.-NOV/2017,DEP.: CAJA PETROLERA DE SALUD , PROCEDENCIA: BANCO UNION S.A., CHEQUE: 12575, FECHA DE EMISION:19/01/2018</t>
  </si>
  <si>
    <t>00099021001 DEPOSITO DE EFECTIVO, DEPOSITANTE: ALAIN ERICK CAMBEROS SALAZAR, CONCEPTO: DEVOLUCION DE PASAJES, CUENTA DE DEPOSITO: CUENTA UNICA DEL TESORO</t>
  </si>
  <si>
    <t>00020031101 DEPOSITO DE EFECTIVO, DEPOSITANTE: EJERCITO DE BOLIVIA, CONCEPTO: RETENSION, CUENTA DE DEPOSITO: CUENTA UNICA DEL TESORO</t>
  </si>
  <si>
    <t>00133012001 DEPOSITO DE EFECTIVO, DEPOSITANTE: LOTERIA NACIONAL DE B Y S, CONCEPTO: C-31 1736 DEVOLUCION VIATICOS VIAJE NO REALIZADO A ORURO DE WILTON CAMPOS, CUENTA DE DEPOSITO: CUENTA UNICA DEL TESORO</t>
  </si>
  <si>
    <t>00020031101 DEPOSITO DE EFECTIVO, DEPOSITANTE: JUAN DE DIOS GONZALES GUTIERREZ CI/4884391LP, CONCEPTO: DEPÓSITO DE DEVOLUCION, CUENTA DE DEPOSITO: CUENTA UNICA DEL TESORO</t>
  </si>
  <si>
    <t>00099021001 DEPOSITO DE EFECTIVO, DEPOSITANTE: ORLANDO LUIS ALANOCA CONDORI, CONCEPTO: DEPOSITÓ DE DUODECIMAS DE AGUINALDO, CUENTA DE DEPOSITO: CUENTA UNICA DEL TESORO</t>
  </si>
  <si>
    <t>00099021001 DEPOSITO DE EFECTIVO, DEPOSITANTE: MARIA ELENA PONCE FUENTES, CONCEPTO: DEVOLUCION DE DOBLE PERCEPCION, CUENTA DE DEPOSITO: CUENTA UNICA DEL TESORO</t>
  </si>
  <si>
    <t>00099021001 DEPOSITO DE EFECTIVO, DEPOSITANTE: NANCY ELISABETH BLANCO COAQUIRA, CONCEPTO: DEVOLUCION DE VIATICOS, CUENTA DE DEPOSITO: CUENTA UNICA DEL TESORO</t>
  </si>
  <si>
    <t>00099021001 DEPOSITO DE EFECTIVO, DEPOSITANTE: GERMAN MAMANI HUALLPA, CONCEPTO: DEPOSITÓ DE REVERSION, CUENTA DE DEPOSITO: CUENTA UNICA DEL TESORO</t>
  </si>
  <si>
    <t>00020031101 DEPOSITO DE EFECTIVO, DEPOSITANTE: FABIOLA RAMOS PONCE, CONCEPTO: DEVOLUCION DE VIATICO PASAJE, CUENTA DE DEPOSITO: CUENTA UNICA DEL TESORO</t>
  </si>
  <si>
    <t>00020031101 DEPOSITO DE EFECTIVO, DEPOSITANTE: BATALLON DE PRODUCCION DEL EJERCITO, CONCEPTO: REVERSION ADQ. DE SEMILLAS, CUENTA DE DEPOSITO: CUENTA UNICA DEL TESORO</t>
  </si>
  <si>
    <t>00099021001 DEPOSITO DE EFECTIVO, DEPOSITANTE: IGNACIO FLORES CRUZ, CONCEPTO: POR CONCEPTO DE CAMBIO DE BENEFICIO, CUENTA DE DEPOSITO: CUENTA UNICA DEL TESORO</t>
  </si>
  <si>
    <t>00099021001 DEPOSITO DE EFECTIVO, DEPOSITANTE: VLADIMIR LUPA SALAMANCA, CONCEPTO: REVERSION POR PASAJES, CUENTA DE DEPOSITO: CUENTA UNICA DEL TESORO</t>
  </si>
  <si>
    <t>00099021001 DEPOSITO DE EFECTIVO, DEPOSITANTE: MARCO ANTONIO ALVAREZ HERBAS, CONCEPTO: REVERSION POR PASAJES, CUENTA DE DEPOSITO: CUENTA UNICA DEL TESORO</t>
  </si>
  <si>
    <t>00099021001 DEPOSITO DE EFECTIVO, DEPOSITANTE: IVAN BLANCO VARGAS, CONCEPTO: REVERSION POR PASAJES, CUENTA DE DEPOSITO: CUENTA UNICA DEL TESORO</t>
  </si>
  <si>
    <t>00099021001 DEPOSITO DE EFECTIVO, DEPOSITANTE: GEOVANY BALTAZAR MAYGUA CHAVEZ, CONCEPTO: REVERSION POR PASAJES, CUENTA DE DEPOSITO: CUENTA UNICA DEL TESORO</t>
  </si>
  <si>
    <t>00099021001 DEPOSITO DE EFECTIVO, DEPOSITANTE: RICHARD AYALA RIVAMONTAN, CONCEPTO: REVERSION POR PASAJES, CUENTA DE DEPOSITO: CUENTA UNICA DEL TESORO</t>
  </si>
  <si>
    <t>00099021001 DEPOSITO DE EFECTIVO, DEPOSITANTE: JUAN PABLO RICALDE TORREZ, CONCEPTO: REVERSION POR PASAJES, CUENTA DE DEPOSITO: CUENTA UNICA DEL TESORO</t>
  </si>
  <si>
    <t>00099021001 DEPOSITO DE EFECTIVO, DEPOSITANTE: HAROLD JHEISON ARGOTE SOLIZ, CONCEPTO: REVERSION POR PASAJES, CUENTA DE DEPOSITO: CUENTA UNICA DEL TESORO</t>
  </si>
  <si>
    <t>00099021001 DEPOSITO DE EFECTIVO, DEPOSITANTE: FRITZ JUNIORS GIRONDA AQUIZE, CONCEPTO: REVERSION POR PASAJES, CUENTA DE DEPOSITO: CUENTA UNICA DEL TESORO</t>
  </si>
  <si>
    <t>00099021001 DEPOSITO DE EFECTIVO, DEPOSITANTE: WILSON LUPA BERNAL, CONCEPTO: REVERSION POR PASAJES, CUENTA DE DEPOSITO: CUENTA UNICA DEL TESORO</t>
  </si>
  <si>
    <t>00099021001 DEPOSITO DE EFECTIVO, DEPOSITANTE: JIMMY ALDO USMAYO APAZA, CONCEPTO: REVERSION POR PASAJES, CUENTA DE DEPOSITO: CUENTA UNICA DEL TESORO</t>
  </si>
  <si>
    <t>00099021001 DEPOSITO DE EFECTIVO, DEPOSITANTE: ALVARO BARRIENTOS MELGAREJO, CONCEPTO: REVERSION POR PASAJES, CUENTA DE DEPOSITO: CUENTA UNICA DEL TESORO</t>
  </si>
  <si>
    <t>00099021001 DEPOSITO DE EFECTIVO, DEPOSITANTE: FAUD SANTIAGO RAMOS MESA, CONCEPTO: REVERSION POR PASAJES, CUENTA DE DEPOSITO: CUENTA UNICA DEL TESORO</t>
  </si>
  <si>
    <t>00099021001 DEPOSITO DE EFECTIVO, DEPOSITANTE: ELMER CAYLLANTE RODRIGUEZ, CONCEPTO: REVERSION POR PASAJES, CUENTA DE DEPOSITO: CUENTA UNICA DEL TESORO</t>
  </si>
  <si>
    <t>00099021001 DEPOSITO DE EFECTIVO, DEPOSITANTE: JUAN DIEGO BALTAZAR MONTAÑO, CONCEPTO: REVERSION POR PASAJES, CUENTA DE DEPOSITO: CUENTA UNICA DEL TESORO</t>
  </si>
  <si>
    <t>00099021001 DEPOSITO DE EFECTIVO, DEPOSITANTE: JHONNY WILSON JIMENEZ ESPADA, CONCEPTO: REVERSION POR PASAJES, CUENTA DE DEPOSITO: CUENTA UNICA DEL TESORO</t>
  </si>
  <si>
    <t>00099021001 DEPOSITO DE EFECTIVO, DEPOSITANTE: DAVID ANTONIO CRUZ MAMANI, CONCEPTO: REVERSION POR PASAJES, CUENTA DE DEPOSITO: CUENTA UNICA DEL TESORO</t>
  </si>
  <si>
    <t>00099021001 DEPOSITO DE EFECTIVO, DEPOSITANTE: ALEX AYALA PANIAGUA, CONCEPTO: REVERSION POR PASAJES, CUENTA DE DEPOSITO: CUENTA UNICA DEL TESORO</t>
  </si>
  <si>
    <t>00099021001 DEPOSITO DE EFECTIVO, DEPOSITANTE: LEONARDO ANGELO VEGA ESCOBAR, CONCEPTO: REVERSION POR PASAJES, CUENTA DE DEPOSITO: CUENTA UNICA DEL TESORO</t>
  </si>
  <si>
    <t>00099021001 DEPOSITO DE EFECTIVO, DEPOSITANTE: ROLY MAMANI ACHOCALLA, CONCEPTO: REVERSION POR PASAJES, CUENTA DE DEPOSITO: CUENTA UNICA DEL TESORO</t>
  </si>
  <si>
    <t>00099021001 DEPOSITO DE EFECTIVO, DEPOSITANTE: DANNY JAIR COLQUE BALDERAS, CONCEPTO: REVERSION POR PASAJES, CUENTA DE DEPOSITO: CUENTA UNICA DEL TESORO</t>
  </si>
  <si>
    <t>00099021001 DEPOSITO DE EFECTIVO, DEPOSITANTE: CRISTIAN JOZUE QUINTEROS MAMANI, CONCEPTO: REVERSION POR PASAJES, CUENTA DE DEPOSITO: CUENTA UNICA DEL TESORO</t>
  </si>
  <si>
    <t>00099021001 DEPOSITO DE EFECTIVO, DEPOSITANTE: GUERY IPORRE ALVIS, CONCEPTO: REVERSION POR PASAJES, CUENTA DE DEPOSITO: CUENTA UNICA DEL TESORO</t>
  </si>
  <si>
    <t>00099021001 DEPOSITO DE EFECTIVO, DEPOSITANTE: NORAH TEREZA VDA. DE GONZALEZ, CONCEPTO: CONVENIO ENTRE EL SENASIR Y LA SRA. NORAH TEREZA VDA DE GONZALEZ, CUENTA DE DEPOSITO: CUENTA UNICA DEL TESORO</t>
  </si>
  <si>
    <t>00099021001 DEPOSITO DE EFECTIVO, DEPOSITANTE: FERNANDO VIADEZ VILLCA, CONCEPTO: REVERSION POR PASAJES, CUENTA DE DEPOSITO: CUENTA UNICA DEL TESORO</t>
  </si>
  <si>
    <t>00099021001 DEPOSITO DE EFECTIVO, DEPOSITANTE: ALDO OMAR IQUISE ROJAS, CONCEPTO: REVERSION POR PASAJES, CUENTA DE DEPOSITO: CUENTA UNICA DEL TESORO</t>
  </si>
  <si>
    <t>00099021001 DEPOSITO DE EFECTIVO, DEPOSITANTE: RENE PEDRO QUINO MAYTA, CONCEPTO: REVERSION POR PASAJES, CUENTA DE DEPOSITO: CUENTA UNICA DEL TESORO</t>
  </si>
  <si>
    <t>00099021001 DEPOSITO DE EFECTIVO, DEPOSITANTE: OSCAR BLADIMIR LIMACHI HUANCA, CONCEPTO: REVERSION POR PASAJES, CUENTA DE DEPOSITO: CUENTA UNICA DEL TESORO</t>
  </si>
  <si>
    <t>00099021001 DEPOSITO DE EFECTIVO, DEPOSITANTE: VLADIMIR NEIZON ZURITA ARNEZ, CONCEPTO: REVERSION POR PASAJES, CUENTA DE DEPOSITO: CUENTA UNICA DEL TESORO</t>
  </si>
  <si>
    <t>00099021001 DEPOSITO DE EFECTIVO, DEPOSITANTE: JHONNY ALMENDRAS GARCIA, CONCEPTO: REVERSION POR PASAJES, CUENTA DE DEPOSITO: CUENTA UNICA DEL TESORO</t>
  </si>
  <si>
    <t>00099021001 DEPOSITO DE EFECTIVO, DEPOSITANTE: LUIS FERNANDO MAYGUA CHAVEZ, CONCEPTO: REVERSION POR PASAJES, CUENTA DE DEPOSITO: CUENTA UNICA DEL TESORO</t>
  </si>
  <si>
    <t>00099021001 DEPOSITO DE EFECTIVO, DEPOSITANTE: GONZALO ANTONIO BLANCO GUARACHI, CONCEPTO: REVERSION POR PASAJES, CUENTA DE DEPOSITO: CUENTA UNICA DEL TESORO</t>
  </si>
  <si>
    <t>00099021001 DEPOSITO DE EFECTIVO, DEPOSITANTE: MARIO CRISTIAN DEL CARPIO JIMENEZ, CONCEPTO: REVERSION POR PASAJES, CUENTA DE DEPOSITO: CUENTA UNICA DEL TESORO</t>
  </si>
  <si>
    <t>00099021001 DEPOSITO DE EFECTIVO, DEPOSITANTE: LUIS ALBERTO AREBALO GARCIA, CONCEPTO: REVERSION POR PASAJES, CUENTA DE DEPOSITO: CUENTA UNICA DEL TESORO</t>
  </si>
  <si>
    <t>00099021001 DEPOSITO DE EFECTIVO, DEPOSITANTE: FRANZ QUINTEROS MAMANI, CONCEPTO: REVERSION POR PASAJES, CUENTA DE DEPOSITO: CUENTA UNICA DEL TESORO</t>
  </si>
  <si>
    <t>00099021001 DEPOSITO DE EFECTIVO, DEPOSITANTE: JULIO CESAR LAURA MAMANI, CONCEPTO: REVERSION POR PASAJES, CUENTA DE DEPOSITO: CUENTA UNICA DEL TESORO</t>
  </si>
  <si>
    <t>00099021001 DEPOSITO DE EFECTIVO, DEPOSITANTE: EDSON OSCAR SUAREZ AGREDA, CONCEPTO: REVERSION POR PASAJES, CUENTA DE DEPOSITO: CUENTA UNICA DEL TESORO</t>
  </si>
  <si>
    <t>00099021001 DEPOSITO DE EFECTIVO, DEPOSITANTE: EDWIN ROMAN MEJIA CHOQUE, CONCEPTO: REVERSION POR PASAJES, CUENTA DE DEPOSITO: CUENTA UNICA DEL TESORO</t>
  </si>
  <si>
    <t>00099021001 DEPOSITO DE EFECTIVO, DEPOSITANTE: ARIEL CALLE LOPEZ, CONCEPTO: REVERSION POR PASAJES, CUENTA DE DEPOSITO: CUENTA UNICA DEL TESORO</t>
  </si>
  <si>
    <t>00099021001 DEPOSITO DE EFECTIVO, DEPOSITANTE: DIEGO GUSTAVO BARRIENTOS RICO, CONCEPTO: REVERSION POR PASAJES, CUENTA DE DEPOSITO: CUENTA UNICA DEL TESORO</t>
  </si>
  <si>
    <t>00099021001 DEPOSITO DE EFECTIVO, DEPOSITANTE: JOSUE CESPEDES ZURITA, CONCEPTO: REVERSION POR PASAJES, CUENTA DE DEPOSITO: CUENTA UNICA DEL TESORO</t>
  </si>
  <si>
    <t>00099021001 DEPOSITO DE EFECTIVO, DEPOSITANTE: FRANKLIN ALFREDO MANCILLA AGUILAR, CONCEPTO: REVERSION POR PASAJES, CUENTA DE DEPOSITO: CUENTA UNICA DEL TESORO</t>
  </si>
  <si>
    <t>00099021001 DEPOSITO DE EFECTIVO, DEPOSITANTE: ABRAHAM MAMANI MAMANI, CONCEPTO: REVERSION POR PASAJES, CUENTA DE DEPOSITO: CUENTA UNICA DEL TESORO</t>
  </si>
  <si>
    <t>00099021001 DEPOSITO DE EFECTIVO, DEPOSITANTE: ERICK KANTUTA LARUTA, CONCEPTO: REVERSION POR PASAJES, CUENTA DE DEPOSITO: CUENTA UNICA DEL TESORO</t>
  </si>
  <si>
    <t>00099021001 DEPOSITO DE EFECTIVO, DEPOSITANTE: JOSE LUIS RODRIGUEZ TORREZ, CONCEPTO: REVERSION POR PASAJES, CUENTA DE DEPOSITO: CUENTA UNICA DEL TESORO</t>
  </si>
  <si>
    <t>00099021001 DEPOSITO DE EFECTIVO, DEPOSITANTE: FRANCISCO HERRERA ROCHA, CONCEPTO: REVERSION POR PASAJES, CUENTA DE DEPOSITO: CUENTA UNICA DEL TESORO</t>
  </si>
  <si>
    <t>00099021001 DEPOSITO DE EFECTIVO, DEPOSITANTE: MICHAEL SEJAS MEJIA, CONCEPTO: REVERSION POR PASAJES, CUENTA DE DEPOSITO: CUENTA UNICA DEL TESORO</t>
  </si>
  <si>
    <t>00099021001 DEPOSITO DE EFECTIVO, DEPOSITANTE: SERGIO EMANUEL FLORES CORIA, CONCEPTO: REVERSION POR PASAJES, CUENTA DE DEPOSITO: CUENTA UNICA DEL TESORO</t>
  </si>
  <si>
    <t>00099021001 DEPOSITO DE EFECTIVO, DEPOSITANTE: JOSE LUIS JIMENEZ ALVAREZ, CONCEPTO: REVERSION POR PASAJES, CUENTA DE DEPOSITO: CUENTA UNICA DEL TESORO</t>
  </si>
  <si>
    <t>00099021001 DEPOSITO DE EFECTIVO, DEPOSITANTE: RUDDY SANCHEZ HUANCA, CONCEPTO: REVERSION POR PASAJES, CUENTA DE DEPOSITO: CUENTA UNICA DEL TESORO</t>
  </si>
  <si>
    <t>00099021001 DEPOSITO DE EFECTIVO, DEPOSITANTE: JUAN JOSE PATZI AQUINO, CONCEPTO: REVERSION POR PASAJES, CUENTA DE DEPOSITO: CUENTA UNICA DEL TESORO</t>
  </si>
  <si>
    <t>00099021001 DEPOSITO DE EFECTIVO, DEPOSITANTE: KEVIN PABLO GARNICA CRUZ, CONCEPTO: REVERSION POR PASAJES, CUENTA DE DEPOSITO: CUENTA UNICA DEL TESORO</t>
  </si>
  <si>
    <t>00099021001 DEPOSITO DE EFECTIVO, DEPOSITANTE: ALEX COLQUE QUILO, CONCEPTO: REVERSION POR PASAJES, CUENTA DE DEPOSITO: CUENTA UNICA DEL TESORO</t>
  </si>
  <si>
    <t>00099021001 DEPOSITO DE EFECTIVO, DEPOSITANTE: JOSE QUISPE GUTIERREZ, CONCEPTO: REVERSION POR PASAJES, CUENTA DE DEPOSITO: CUENTA UNICA DEL TESORO</t>
  </si>
  <si>
    <t>00099021001 DEPOSITO DE EFECTIVO, DEPOSITANTE: EUSEBIO AGUSTIN FLORES NINA, CONCEPTO: REVERSION POR PASAJES, CUENTA DE DEPOSITO: CUENTA UNICA DEL TESORO</t>
  </si>
  <si>
    <t>00099021001 DEPOSITO DE EFECTIVO, DEPOSITANTE: ABIGAIL DANIELA ZENTENO HUAGAMA, CONCEPTO: REVERSION POR PASAJES, CUENTA DE DEPOSITO: CUENTA UNICA DEL TESORO</t>
  </si>
  <si>
    <t>00099021001 DEPOSITO DE EFECTIVO, DEPOSITANTE: LUIS ENRIQUE OJALVO PIZARRO, CONCEPTO: REVERSION POR PASAJES, CUENTA DE DEPOSITO: CUENTA UNICA DEL TESORO</t>
  </si>
  <si>
    <t>00099021001 DEPOSITO DE EFECTIVO, DEPOSITANTE: SANTOS BALTAZAR DIAS, CONCEPTO: DEVOLUCION DE VIATICOS, CUENTA DE DEPOSITO: CUENTA UNICA DEL TESORO</t>
  </si>
  <si>
    <t>00099021001 DEPOSITO DE EFECTIVO, DEPOSITANTE: JUSTO ERLAND HERRERA TOLA, CONCEPTO: DEVOLUCION DE VIATICOS, CUENTA DE DEPOSITO: CUENTA UNICA DEL TESORO</t>
  </si>
  <si>
    <t>00099021001 DEPOSITO DE EFECTIVO, DEPOSITANTE: LUIS ALBERTO SANCHEZ, CONCEPTO: DEVOLUCION VIATICOS Y GASTOS DE REPRESENTACION DE LUIS ALBERTO SANCHEZ N 955 C-312440 DEL 19-09-17, CUENTA DE DEPOSITO: CUENTA UNICA DEL TESORO</t>
  </si>
  <si>
    <t>00099021001 DEPOSITO DE EFECTIVO, DEPOSITANTE: ALEJANDRO QUIROGA, CONCEPTO: DEVOLUCION DE HABERES MES DICIEMBRE 2017, CUENTA DE DEPOSITO: CUENTA UNICA DEL TESORO</t>
  </si>
  <si>
    <t>00099021001 DEPOSITO DE EFECTIVO, DEPOSITANTE: CAROLYN ORDOÑEZ, CONCEPTO: DEVOLUCION DE HABERES MES DICIEMBRE 2017, CUENTA DE DEPOSITO: CUENTA UNICA DEL TESORO</t>
  </si>
  <si>
    <t>00099021001 DEPOSITO DE EFECTIVO, DEPOSITANTE: LUIS CESPEDES, CONCEPTO: DEVOLUCION DE HABERES MES DICIEMBRE 2017, CUENTA DE DEPOSITO: CUENTA UNICA DEL TESORO</t>
  </si>
  <si>
    <t>00099021001 DEPOSITO DE EFECTIVO, DEPOSITANTE: ANA AGREDA, CONCEPTO: DEVOLUCION DE HABERES MES DICIEMBRE 2017, CUENTA DE DEPOSITO: CUENTA UNICA DEL TESORO</t>
  </si>
  <si>
    <t>00099021001 DEPOSITO DE EFECTIVO, DEPOSITANTE: PAMELA MONTOYA, CONCEPTO: REVERSION, CUENTA DE DEPOSITO: CUENTA UNICA DEL TESORO</t>
  </si>
  <si>
    <t>00582012001 DEPOSITO DE EFECTIVO, DEPOSITANTE: FRANKLIN MENDIETA AGUILERA, CONCEPTO: DEVOLUCION DE FONDOS POR PAGO DE REFRIGERIOS DICIEMBRE 2017, CUENTA DE DEPOSITO: CUENTA UNICA DEL TESORO</t>
  </si>
  <si>
    <t>00099021001 DEP.DE CHEQ.AJENOS,RET.DE CAM.,CONCEPTO: MEJIA ARREDONDO SOLEDAD,DEP.: BANCO UNION S.A. , PROCEDENCIA: BANCO UNION S.A., CHEQUE: 150714, FECHA DE EMISION:23/01/2018</t>
  </si>
  <si>
    <t>00099021001 DEPOSITO DE EFECTIVO, DEPOSITANTE: SANTIAGO DELGADILLO VILLALPANDO, CONCEPTO: DEP.POR CONCEPTO DE DEV.DEL PASAJE N°9305998684218 DE TROPICAL TOURS NO UTILIZADO GESTION 2017, CUENTA DE DEPOSITO: CUENTA UNICA DEL TESORO</t>
  </si>
  <si>
    <t>00099021001 DEPOSITO DE EFECTIVO, DEPOSITANTE: SANTIAGO DELGADILLO VILLALPANDO, CONCEPTO: DEP.POR CONCEPTO DE DEV. DE PASAJE N° 4645957659655 DE TROPICAL TOURS NO UTILIZADO GESTION 2017, CUENTA DE DEPOSITO: CUENTA UNICA DEL TESORO</t>
  </si>
  <si>
    <t>00099021001 DEPOSITO DE EFECTIVO, DEPOSITANTE: SANTIAGO DELGADILLO VILLALPANDO, CONCEPTO: DEP.POR CONCEPTO DE DEV. DE PASAJE N° 9305699231246 EMITIDO TROPICAL TOURS NO UTILIZADO GESTION 2017, CUENTA DE DEPOSITO: CUENTA UNICA DEL TESORO</t>
  </si>
  <si>
    <t>00099021001 DEPOSITO DE EFECTIVO, DEPOSITANTE: SANTIAGO DELGADILLO VILLALPANDO, CONCEPTO: DEP.POR CONCEPTO DE DEV. DE PASAJE N° 9305699182557 EMITIDO TROPICAL TOURS NO UTILIZADO GESTION 2017, CUENTA DE DEPOSITO: CUENTA UNICA DEL TESORO</t>
  </si>
  <si>
    <t>00099021001 DEPOSITO DE EFECTIVO, DEPOSITANTE: SANTIAGO DELGADILLO VILLALPANDO, CONCEPTO: DEP.POR CONCEPTO DE DEV. DE PASAJE N°9304978839701 EMITIDO TROPICAL TOURS NO UTILIZADO GESTION 2017, CUENTA DE DEPOSITO: CUENTA UNICA DEL TESORO</t>
  </si>
  <si>
    <t>00099021001 DEPOSITO DE EFECTIVO, DEPOSITANTE: JHON FLAVIO MAMANI LAURA, CONCEPTO: REVERSION SIGMA, CUENTA DE DEPOSITO: CUENTA UNICA DEL TESORO</t>
  </si>
  <si>
    <t>00099021001 DEPOSITO DE EFECTIVO, DEPOSITANTE: RENE ACARAPI GUTIERREZ, CONCEPTO: DEVOLUCION DE VIATICOS, CUENTA DE DEPOSITO: CUENTA UNICA DEL TESORO</t>
  </si>
  <si>
    <t>00099021001 DEPOSITO DE EFECTIVO, DEPOSITANTE: JORGE JAVIER LEAÑO OLIVO, CONCEPTO: DEVOLUCION DUODECIMA DE AGUINALDO, CUENTA DE DEPOSITO: CUENTA UNICA DEL TESORO</t>
  </si>
  <si>
    <t>00099021001 DEPOSITO DE EFECTIVO, DEPOSITANTE: JORGE FERNANDO BURGOS IPORRE, CONCEPTO: DEVOLUCION COSTO CURSO DE AYMARA, CUENTA DE DEPOSITO: CUENTA UNICA DEL TESORO</t>
  </si>
  <si>
    <t>00099021001 DEPOSITO DE EFECTIVO, DEPOSITANTE: OMAR EMILIO ROCHA OLIVIO, CONCEPTO: DEVOLUCION COSTO CURSO DE AYMARA, CUENTA DE DEPOSITO: CUENTA UNICA DEL TESORO</t>
  </si>
  <si>
    <t>00099021001 DEPOSITO DE EFECTIVO, DEPOSITANTE: SARA LINDA MAMANI VEGA, CONCEPTO: DEP DE DEVOLUCION, CUENTA DE DEPOSITO: CUENTA UNICA DEL TESORO</t>
  </si>
  <si>
    <t>00099021001 DEPOSITO DE EFECTIVO, DEPOSITANTE: ELEUTERIO RENJIFO CONDORI, CONCEPTO: DEPOSITÓ DOBLE PERCEPCION, CUENTA DE DEPOSITO: CUENTA UNICA DEL TESORO</t>
  </si>
  <si>
    <t>00099021001 DEPOSITO DE EFECTIVO, DEPOSITANTE: VICEMIN. DE DEFENSA SOCIAL Y SUST. CONTROLADAS, CONCEPTO: DEP. POR LICENCIA SIN GOCE DE HABERES, CUENTA DE DEPOSITO: CUENTA UNICA DEL TESORO</t>
  </si>
  <si>
    <t>00099021001 DEPOSITO DE EFECTIVO, DEPOSITANTE: SGTO. JORGE A. SANCHEZ CONDORI, CONCEPTO: DEVOLUCION DE PASAJES, CUENTA DE DEPOSITO: CUENTA UNICA DEL TESORO</t>
  </si>
  <si>
    <t>00099021001 DEPOSITO DE EFECTIVO, DEPOSITANTE: JUANA JANCO PIZARRO - EJERCITO DE BOLIVIA, CONCEPTO: REVERSION SALDO NO EJECUTADO MALESCALERIA, CUENTA DE DEPOSITO: CUENTA UNICA DEL TESORO</t>
  </si>
  <si>
    <t>00020031101 DEPOSITO DE EFECTIVO, DEPOSITANTE: REYMUNDO PEREZ MEDRANO C.I. 6504664 CBBA, CONCEPTO: DEVOLUCION DE PASAJE, CUENTA DE DEPOSITO: CUENTA UNICA DEL TESORO</t>
  </si>
  <si>
    <t>00099021001 DEPOSITO DE EFECTIVO, DEPOSITANTE: LUIS OROZCO, CONCEPTO: DEVOLUCION SALDO DE MEDIO DIA DE FECHA, CUENTA DE DEPOSITO: CUENTA UNICA DEL TESORO</t>
  </si>
  <si>
    <t>00099021001 DEPOSITO DE EFECTIVO, DEPOSITANTE: GUALBERTO FLORES PEÑA, CONCEPTO: REVERSION DE PASAJES, CUENTA DE DEPOSITO: CUENTA UNICA DEL TESORO</t>
  </si>
  <si>
    <t>00099021001 DEPOSITO DE EFECTIVO, DEPOSITANTE: RAMIRO POLO, CONCEPTO: DEVOLUCION SALDO DE 93° CARRERA INTERNACIONAL DE SAN SILVESTRE, CUENTA DE DEPOSITO: CUENTA UNICA DEL TESORO</t>
  </si>
  <si>
    <t>00099021001 DEPOSITO DE EFECTIVO, DEPOSITANTE: SERGIO DAVID CALZADA CASTELLON, CONCEPTO: REVERSION DE PASAJES, CUENTA DE DEPOSITO: CUENTA UNICA DEL TESORO</t>
  </si>
  <si>
    <t>00099021001 DEPOSITO DE EFECTIVO, DEPOSITANTE: RUBEN VICENTE QUINTEROS, CONCEPTO: DEP. POR CONCEPTO DE DEVOLUCION DE PASAJE N° 9301388973948 TROPICAL TOURS NO UTILIZADO GESTION 2017, CUENTA DE DEPOSITO: CUENTA UNICA DEL TESORO</t>
  </si>
  <si>
    <t>00099021001 DEPOSITO DE EFECTIVO, DEPOSITANTE: PAULA ESTEFANE VASQUEZ BAUER, CONCEPTO: REVERSION AL PREVENTIVO N° 842/2016 (DEVOLUCION DE PASAJES), CUENTA DE DEPOSITO: CUENTA UNICA DEL TESORO</t>
  </si>
  <si>
    <t>00099021001 DEPOSITO DE EFECTIVO, DEPOSITANTE: PAULA ESTEFANE VASQUEZ BAUER, CONCEPTO: REVERSION AL PREVENTIVO N° 621/2016 (DEVOLUCION DE PASAJES), CUENTA DE DEPOSITO: CUENTA UNICA DEL TESORO</t>
  </si>
  <si>
    <t>00099021001 DEPOSITO DE EFECTIVO, DEPOSITANTE: PAULA ESTEFANE VASQUEZ BAUER, CONCEPTO: REVERSION AL PREVENTIVO N° 1934/2017, CUENTA DE DEPOSITO: CUENTA UNICA DEL TESORO</t>
  </si>
  <si>
    <t>00099021001 DEPOSITO DE EFECTIVO, DEPOSITANTE: BAUTISTA HUALLPARA BERTHA FELICIDAD, CONCEPTO: DEVOLUCION BONO DE ANTIGUEDAD, CUENTA DE DEPOSITO: CUENTA UNICA DEL TESORO</t>
  </si>
  <si>
    <t>00099021001 DEPOSITO DE EFECTIVO, DEPOSITANTE: U.P.E.A., CONCEPTO: DEVOLUCION DE AGUINALDO, CUENTA DE DEPOSITO: CUENTA UNICA DEL TESORO</t>
  </si>
  <si>
    <t>00099021001 DEPOSITO DE EFECTIVO, DEPOSITANTE: GUSTAVO ALIAGA PALMA, CONCEPTO: DEVOLUCION CURSOS AYMARA, CUENTA DE DEPOSITO: CUENTA UNICA DEL TESORO</t>
  </si>
  <si>
    <t>00099021001 DEP.DE CHEQ.AJENOS,RET.DE CAM.,CONCEPTO: FLORES BAPTISTA EDWIN,DEP.: BANCO UNION S.A. , PROCEDENCIA: BANCO UNION S.A., CHEQUE: 150715, FECHA DE EMISION:24/01/2018</t>
  </si>
  <si>
    <t>00099021001 DEPOSITO DE EFECTIVO, DEPOSITANTE: INSA-ALVARO ELOY CASTRO NUÑEZ, CONCEPTO: DEVOLUCION DE PASAJES, CUENTA DE DEPOSITO: CUENTA UNICA DEL TESORO</t>
  </si>
  <si>
    <t>00099021001 DEPOSITO DE EFECTIVO, DEPOSITANTE: INSTITUTO DEL SEGURO AGRARIO, CONCEPTO: DEVOLUCION DE PASAJES, CUENTA DE DEPOSITO: CUENTA UNICA DEL TESORO</t>
  </si>
  <si>
    <t>00099021001 DEPOSITO DE EFECTIVO, DEPOSITANTE: VICAR MOTOR VILLARES, CONCEPTO: REVERSION AL PREVENTIVO N°2245/2017 POR DEVOLUCION DE PGO DE VICAR MOTOR VILLARES, CUENTA DE DEPOSITO: CUENTA UNICA DEL TESORO</t>
  </si>
  <si>
    <t>00099021001 DEPOSITO DE EFECTIVO, DEPOSITANTE: JUAN EMILIO ORIHUELA TRISTAN, CONCEPTO: DEVOLUCION DE PAGO, CUENTA DE DEPOSITO: CUENTA UNICA DEL TESORO</t>
  </si>
  <si>
    <t>00099021001 DEPOSITO DE EFECTIVO, DEPOSITANTE: ALVARO M. ANTONIO CABA OLIVAREZ CI/ 2377522, CONCEPTO: CITE: MEFP/VTCP/DEPOT/UAIS-CPJ/N°030/2016 REGULARIZACION :JULIO -AGOST 2017, CUENTA DE DEPOSITO: CUENTA UNICA DEL TESORO</t>
  </si>
  <si>
    <t>00099021001 DEPOSITO DE EFECTIVO, DEPOSITANTE: GASTON RAMIRO PEÑALOZA ESCALERA, CONCEPTO: DEVOLUCION DE VIATICOS DE LA IV CUMBRE FORO PAISES EXPORTADORES DE GAS, CUENTA DE DEPOSITO: CUENTA UNICA DEL TESORO</t>
  </si>
  <si>
    <t>00099021001 DEPOSITO DE EFECTIVO, DEPOSITANTE: LUIS FERNANDO VALVERDE FERRUFINO, CONCEPTO: DEVOLUCION DE VIATICOS DE LA IV CUMBRE FORO PAISES EXPORTADORES DE GAS, CUENTA DE DEPOSITO: CUENTA UNICA DEL TESORO</t>
  </si>
  <si>
    <t>00291012002 DEP.DE CHEQ.AJENOS,RET.DE CAM.,CONCEPTO: PAGO DEUDA GESTIONES ANTERIORES,DEP.: EMPRESA CONSTRUCTORA MARISCAL SUCRE LTDA , PROCEDENCIA: BANCO NACIONAL DE BOLIVIA S.A., CHEQUE: 1024165, FECHA DE EMISION:25/01/2018</t>
  </si>
  <si>
    <t>00099021001 DEPOSITO DE EFECTIVO, DEPOSITANTE: SERGIO SANCHEZ, CONCEPTO: DEVOLUCION POR PAGO EN DEMASIA (DEVENGADO GESTION 2017), CUENTA DE DEPOSITO: CUENTA UNICA DEL TESORO</t>
  </si>
  <si>
    <t>00016011101 DEPOSITO DE EFECTIVO, DEPOSITANTE: MILENA PACHECO PAREDES, CONCEPTO: DEVOLUCION DE PASAJES, CUENTA DE DEPOSITO: CUENTA UNICA DEL TESORO</t>
  </si>
  <si>
    <t>00099021001 DEP.DE CHEQ.AJENOS,RET.DE CAM.,CONCEPTO: DEVOLUCION POR SUBSIDIO DE INCAPACIDAD TEMPORAL,DEP.: CAJA DE SALUD DE LA BANCA PRIVADA , PROCEDENCIA: BANCO NACIONAL DE BOLIVIA S.A., CHEQUE: 5987367, FECHA DE EMISION:11/01/2018</t>
  </si>
  <si>
    <t>00099021001 DEP.DE CHEQ.AJENOS,RET.DE CAM.,CONCEPTO: FRACCIONAMIENTO DE NOTA DE CREDITO FISCAL N°90515562,DEP.: INSUMOS BOLIVIA , PROCEDENCIA: BANCO UNION S.A., CHEQUE: 568, FECHA DE EMISION:26/01/2018</t>
  </si>
  <si>
    <t>00254014101 DEPOSITO DE EFECTIVO, DEPOSITANTE: FAUSTO CINCKO-INSA, CONCEPTO: REVERSION, CUENTA DE DEPOSITO: CUENTA UNICA DEL TESORO</t>
  </si>
  <si>
    <t>00099021001 DEPOSITO DE EFECTIVO, DEPOSITANTE: GASTON HERRERA-INSA, CONCEPTO: REVERSION, CUENTA DE DEPOSITO: CUENTA UNICA DEL TESORO</t>
  </si>
  <si>
    <t>00099021001 DEPOSITO DE EFECTIVO, DEPOSITANTE: JUAN CARLOS VIDAURRE-INSA, CONCEPTO: REVERSION, CUENTA DE DEPOSITO: CUENTA UNICA DEL TESORO</t>
  </si>
  <si>
    <t>00099021001 DEPOSITO DE EFECTIVO, DEPOSITANTE: NELSON GONZALES, CONCEPTO: REVERSION, CUENTA DE DEPOSITO: CUENTA UNICA DEL TESORO</t>
  </si>
  <si>
    <t>00099021001 DEPOSITO DE EFECTIVO, DEPOSITANTE: ALEX GOMEZ-INSA, CONCEPTO: REVERSION, CUENTA DE DEPOSITO: CUENTA UNICA DEL TESORO</t>
  </si>
  <si>
    <t>00099021001 DEPOSITO DE EFECTIVO, DEPOSITANTE: MIGUEL AMARU CHIQUIPA, CONCEPTO: PAGO POR DOBLE PERCEPCION, CUENTA DE DEPOSITO: CUENTA UNICA DEL TESORO</t>
  </si>
  <si>
    <t>00099021001 DEPOSITO DE EFECTIVO, DEPOSITANTE: ROSE MARY APAZA SUXO CI 3412620 L.P., CONCEPTO: REVERSION DE BOLETA DE PAGO DE REINTEGRO DEL MES DE ABRIL, CUENTA DE DEPOSITO: CUENTA UNICA DEL TESORO</t>
  </si>
  <si>
    <t>00099021001 DEPOSITO DE EFECTIVO, DEPOSITANTE: EDWIN BALBOA CHURA, CONCEPTO: DEVOLUCION VACACIONES, CUENTA DE DEPOSITO: CUENTA UNICA DEL TESORO</t>
  </si>
  <si>
    <t>00020031101 DEPOSITO DE EFECTIVO, DEPOSITANTE: BATALLON DE PRODUCCION DEL EJERCITO IV "V EDUARDO", CONCEPTO: REVERSION DE MATERIAL ELECTRICO Y DE CONSTRUCCION, CUENTA DE DEPOSITO: CUENTA UNICA DEL TESORO</t>
  </si>
  <si>
    <t>00099021001 DEPOSITO DE EFECTIVO, DEPOSITANTE: IBEER FLORES MORALES, CONCEPTO: REVERSION POR PASAJES, CUENTA DE DEPOSITO: CUENTA UNICA DEL TESORO</t>
  </si>
  <si>
    <t>00099021001 DEPOSITO DE EFECTIVO, DEPOSITANTE: SANTIAGO GREGORIO ARIAS MAMANI, CONCEPTO: DEP. DOS DUODECIMAS DE AGUINALDO, CUENTA DE DEPOSITO: CUENTA UNICA DEL TESORO</t>
  </si>
  <si>
    <t>00099021001 DEPOSITO DE EFECTIVO, DEPOSITANTE: JUAN PABLO RIVERO CORTES, CONCEPTO: DEVOLUCION DE VIATICOS, CUENTA DE DEPOSITO: CUENTA UNICA DEL TESORO</t>
  </si>
  <si>
    <t>00099021001 DEPOSITO DE EFECTIVO, DEPOSITANTE: CONSTANCIA QUIRUCHI HUARAYO, CONCEPTO: DEVOLUCION PASAJE AEREO NO UTILIZADO-AMASZONAS GESTION 2016, CUENTA DE DEPOSITO: CUENTA UNICA DEL TESORO</t>
  </si>
  <si>
    <t>00030018008 DEPOSITO DE EFECTIVO, DEPOSITANTE: JAVIER SALGUERO ARAMAYO, CONCEPTO: DEVOLUCION POR PASAJES SEGUN C-31 4273, CUENTA DE DEPOSITO: CUENTA UNICA DEL TESORO</t>
  </si>
  <si>
    <t>00099021001 DEPOSITO DE EFECTIVO, DEPOSITANTE: EVANS PINTO - MINISTERIO DE DEPORTES, CONCEPTO: DEV. FONDOS EN AVANCE 3RA VERSION CAMPEONATO DE FUTBOL SUB-18 COPA ESTADO PLURINACIONAL, CUENTA DE DEPOSITO: CUENTA UNICA DEL TESORO</t>
  </si>
  <si>
    <t>00099021001 DEPOSITO DE EFECTIVO, DEPOSITANTE: RUBEN PRADO ARISPE, CONCEPTO: DEVOLUCION DE HABERES DE ACUERDO A INF. N° EX/EP13, CUENTA DE DEPOSITO: CUENTA UNICA DEL TESORO</t>
  </si>
  <si>
    <t>00099021001 DEP.DE CHEQ.AJENOS,RET.DE CAM.,CONCEPTO: QUISPE JAQUI ROMAN,DEP.: BANCO UNION S.A. , PROCEDENCIA: BANCO UNION S.A., CHEQUE: 150720, FECHA DE EMISION:29/01/2018</t>
  </si>
  <si>
    <t>00099021001 DEP.DE CHEQ.AJENOS,RET.DE CAM.,CONCEPTO: CABRAL ALVAREZ ADELITA,DEP.: BANCO UNION S.A. , PROCEDENCIA: BANCO UNION S.A., CHEQUE: 150718, FECHA DE EMISION:29/01/2018</t>
  </si>
  <si>
    <t>00099021001 DEPOSITO DE EFECTIVO, DEPOSITANTE: RENE MIGUEL TORRICO CASTILLO, CONCEPTO: REVERSION AL PREVENTIVO N° 2085/2017 (EXCESO DE CONSUMO DE TELEFONIA MOVIL NOVIEMBRE/2017), CUENTA DE DEPOSITO: CUENTA UNICA DEL TESORO</t>
  </si>
  <si>
    <t>00099021001 DEPOSITO DE EFECTIVO, DEPOSITANTE: PAUL ANTONIO COCA SUAREZ ARANA, CONCEPTO: REVERSION PASAJES PREV. 167/18 N° DE CARGO DE CUENTA, CUENTA DE DEPOSITO: CUENTA UNICA DEL TESORO</t>
  </si>
  <si>
    <t>00099021001 DEPOSITO DE EFECTIVO, DEPOSITANTE: GASPAR AVELINO GUZMAN VARGAS, CONCEPTO: DEP. DOS DUODECIMAS AGUINALDO, CUENTA DE DEPOSITO: CUENTA UNICA DEL TESORO</t>
  </si>
  <si>
    <t>00099021001 DEPOSITO DE EFECTIVO, DEPOSITANTE: JOSE E. SANDOVAL SARAVIA, CONCEPTO: DEVOLUCION DE RECURSOS NO EJECUTADOS, CUENTA DE DEPOSITO: CUENTA UNICA DEL TESORO</t>
  </si>
  <si>
    <t>00099021001 DEPOSITO DE EFECTIVO, DEPOSITANTE: EDUARDO FREDDY ECHEVERRIA VARGAS, CONCEPTO: DEVOLUCION DE SALDOS DE FONDOS EN AVANCE PREV. 964, CUENTA DE DEPOSITO: CUENTA UNICA DEL TESORO</t>
  </si>
  <si>
    <t>00099021001 DEPOSITO DE EFECTIVO, DEPOSITANTE: DAVID JOB ACUÑA RODRIGUEZ, CONCEPTO: REVERSION VIATICOS POR PASAJES, CUENTA DE DEPOSITO: CUENTA UNICA DEL TESORO</t>
  </si>
  <si>
    <t>00099021001 DEPOSITO DE EFECTIVO, DEPOSITANTE: LUIS FERNANDO IBARRA GUZMAN, CONCEPTO: REVERSION VIATICOS POR PASAJES, CUENTA DE DEPOSITO: CUENTA UNICA DEL TESORO</t>
  </si>
  <si>
    <t>00099021001 DEPOSITO DE EFECTIVO, DEPOSITANTE: BORIS DANIEL JIMENEZ PEÑA, CONCEPTO: REVERSION VIATICOS POR PASAJES, CUENTA DE DEPOSITO: CUENTA UNICA DEL TESORO</t>
  </si>
  <si>
    <t>00099021001 DEPOSITO DE EFECTIVO, DEPOSITANTE: EDUARDO FREDDY ECHEVERRIA VARGAS, CONCEPTO: DEVOLUCION DE SALDOS DE FONDOS EN AVANCE PREV. 962, CUENTA DE DEPOSITO: CUENTA UNICA DEL TESORO</t>
  </si>
  <si>
    <t>00099021001 DEPOSITO DE EFECTIVO, DEPOSITANTE: PERIODICO EL CAMBIO, CONCEPTO: DEVOLUCION SALDO POR PUBLICIDAD, CUENTA DE DEPOSITO: CUENTA UNICA DEL TESORO</t>
  </si>
  <si>
    <t>00099021001 DEPOSITO DE EFECTIVO, DEPOSITANTE: EDUARDO FREDDY ECHEVERRIA VARGAS, CONCEPTO: DEVOLUCION DE SALDOS DE FONDOS EN AVANCE PREV 959, CUENTA DE DEPOSITO: CUENTA UNICA DEL TESORO</t>
  </si>
  <si>
    <t>00020051101 DEPOSITO DE EFECTIVO, DEPOSITANTE: JAVIER EDUARDO AYLLON VARGAS, CONCEPTO: DEP. DE REVERSION, CUENTA DE DEPOSITO: CUENTA UNICA DEL TESORO</t>
  </si>
  <si>
    <t>00099021001 DEPOSITO DE EFECTIVO, DEPOSITANTE: SERGIO RAFAEL MONTECINOS PEREZ CI 3363872 LP, CONCEPTO: REVERSION DE VIATICOS POR PASAJES, CUENTA DE DEPOSITO: CUENTA UNICA DEL TESORO</t>
  </si>
  <si>
    <t>00344018001 DEPOSITO DE EFECTIVO, DEPOSITANTE: EDILBERTA A QUISPE CONDE, CONCEPTO: SALDO COMPRA Y ENTREGA MATERIAL ESCRITORIO Y COMBUSTIBLE NACION ARAONA DEL 15 AL 17 NOV 17, CUENTA DE DEPOSITO: CUENTA UNICA DEL TESORO</t>
  </si>
  <si>
    <t>00099021001 DEPOSITO DE EFECTIVO, DEPOSITANTE: MARIELA PEREZ SEJAS, CONCEPTO: CUMPLIMIENTO PARCIAL DE RECONOCIMIENTO DE OBLIGACION POR PAGO A LA CNS DE BS, 27016,19, CUENTA DE DEPOSITO: CUENTA UNICA DEL TESORO</t>
  </si>
  <si>
    <t>00099021001 DEPOSITO DE EFECTIVO, DEPOSITANTE: ENDE - ANDREA ELIZABET VARGAS ZEBALLOS, CONCEPTO: CUMPL. DS 3034 RENUMERACION MAX DIC717 - WILFREDO OVANDO ROJAS, CUENTA DE DEPOSITO: CUENTA UNICA DEL TESORO</t>
  </si>
  <si>
    <t>00099021004 DEPOSITO DE EFECTIVO, DEPOSITANTE: MINISTERIO DE DEPORTES, CONCEPTO: DEVOLUCION EXCEDENTE TELEFONIA CELULAR MES DE NOVIEMBRE 2017, CUENTA DE DEPOSITO: CUENTA UNICA DEL TESORO</t>
  </si>
  <si>
    <t>00099021001 DEP.DE CHEQ.AJENOS,RET.DE CAM.,CONCEPTO: DEVOLUCION DE SALDOS NO EJECUTADOS (FONADIN) PROYECTO CAFE Y CONSTRUCCION DE AULAS VILLA KHORA,DEP.: GOBIERNO AUTONOMO MUNICIPAL DE CAJUATA</t>
  </si>
  <si>
    <t>00593012001 DEP.DE CHEQ.AJENOS,RET.DE CAM.,CONCEPTO: VENTA DE TOP,DEP.: EMPRESA ESTATAL YACANA , PROCEDENCIA: BANCO UNION S.A., CHEQUE: 211, FECHA DE EMISION:30/01/2018</t>
  </si>
  <si>
    <t>00593012001 DEP.DE CHEQ.AJENOS,RET.DE CAM.,CONCEPTO: VENTA DE TOP,DEP.: EMPRESA ESTATAL DE YACANA , PROCEDENCIA: BANCO UNION S.A., CHEQUE: 210, FECHA DE EMISION:30/01/2018</t>
  </si>
  <si>
    <t>00099021001 DEPOSITO DE EFECTIVO, DEPOSITANTE: CESAR AUGUSTO QUISPE YUJRA, CONCEPTO: REVERSION POR PASAJES, CUENTA DE DEPOSITO: CUENTA UNICA DEL TESORO</t>
  </si>
  <si>
    <t>00099021001 DEPOSITO DE EFECTIVO, DEPOSITANTE: FREDDY FELIX ARUQUIPA QUISPE, CONCEPTO: REVERSION POR PASAJES, CUENTA DE DEPOSITO: CUENTA UNICA DEL TESORO</t>
  </si>
  <si>
    <t>00099021001 DEPOSITO DE EFECTIVO, DEPOSITANTE: DAVID ALFREDO GUTIERREZ BOLIVAR, CONCEPTO: DEP. POR DOBLE PERSEPCION, CUENTA DE DEPOSITO: CUENTA UNICA DEL TESORO</t>
  </si>
  <si>
    <t>00099021001 DEPOSITO DE EFECTIVO, DEPOSITANTE: NIXON EMILIANO VARGAS MAMANI, CONCEPTO: DEVOLUCION CORRESPONDIENTE MES OCTUBRE (LEY FINANCIAL), CUENTA DE DEPOSITO: CUENTA UNICA DEL TESORO</t>
  </si>
  <si>
    <t>00099021001 DEPOSITO DE EFECTIVO, DEPOSITANTE: NIXON EMILIANO VARGAS MAMANI, CONCEPTO: DEVOLUCION CORRESPONDIENTE MES NOVIEMBRE (LEY FINANCIAL), CUENTA DE DEPOSITO: CUENTA UNICA DEL TESORO</t>
  </si>
  <si>
    <t>00099021001 DEPOSITO DE EFECTIVO, DEPOSITANTE: FELICIANO HUANCA LAURA, CONCEPTO: DEPÓSITO DE DEVOLUCION, CUENTA DE DEPOSITO: CUENTA UNICA DEL TESORO</t>
  </si>
  <si>
    <t>00099021001 DEPOSITO DE EFECTIVO, DEPOSITANTE: GABRIEL RAMON MENDOZA BLANCO CI/ 5998067, CONCEPTO: DEPÓSITO DE REVERSION DE VIATICOS POR PASAJES, CUENTA DE DEPOSITO: CUENTA UNICA DEL TESORO</t>
  </si>
  <si>
    <t>00099021001 DEPOSITO DE EFECTIVO, DEPOSITANTE: JHOVANA HUANCA HUANCA, CONCEPTO: DEVOLUCION DEL DESCUENTO MES AGOSTO, CUENTA DE DEPOSITO: CUENTA UNICA DEL TESORO</t>
  </si>
  <si>
    <t>00099021001 DEPOSITO DE EFECTIVO, DEPOSITANTE: JHOVANA HUANCA HUANCA, CONCEPTO: DEVOLUCION DEL DESCUENTO MES SEPTIEMBRE, CUENTA DE DEPOSITO: CUENTA UNICA DEL TESORO</t>
  </si>
  <si>
    <t>00099021001 DEPOSITO DE EFECTIVO, DEPOSITANTE: JHOVANA HUANCA HUANCA, CONCEPTO: DEVOLUCION DE SUELDO DEL MES DE AGOSTO, CUENTA DE DEPOSITO: CUENTA UNICA DEL TESORO</t>
  </si>
  <si>
    <t>00099021001 DEPOSITO DE EFECTIVO, DEPOSITANTE: JHOVANA HUANCA HUANCA, CONCEPTO: DEVOLUCION DE SUELDO DEL MES SEPTIEMBRE, CUENTA DE DEPOSITO: CUENTA UNICA DEL TESORO</t>
  </si>
  <si>
    <t>00099021001 DEPOSITO DE EFECTIVO, DEPOSITANTE: MARCO PADILLA, CONCEPTO: DEVOLUCION DE PUBLICIDAD, CUENTA DE DEPOSITO: CUENTA UNICA DEL TESORO</t>
  </si>
  <si>
    <t>00030014201 DEPOSITO DE EFECTIVO, DEPOSITANTE: NELSON MAMANI, CONCEPTO: DEVOLUCION DE C-31 4196, CUENTA DE DEPOSITO: CUENTA UNICA DEL TESORO</t>
  </si>
  <si>
    <t>00020031101 DEPOSITO DE EFECTIVO, DEPOSITANTE: FAVIO OMAR CHOQUE QUISPE, CONCEPTO: DEVOLUCION, CUENTA DE DEPOSITO: CUENTA UNICA DEL TESORO</t>
  </si>
  <si>
    <t>00020031101 DEPOSITO DE EFECTIVO, DEPOSITANTE: HAYRAN SHAID SALAS FUENTES, CONCEPTO: DEVOLUCION, CUENTA DE DEPOSITO: CUENTA UNICA DEL TESORO</t>
  </si>
  <si>
    <t>00099021001 DEPOSITO DE EFECTIVO, DEPOSITANTE: LUCY ESTHER SANCHEZ HERRERA, CONCEPTO: DEVOLUCION PAGO EN DEMASIA SERVICIOS DE LIMPIEZA DICIEMBRE 2017, CUENTA DE DEPOSITO: CUENTA UNICA DEL TESORO</t>
  </si>
  <si>
    <t>00099021001 DEPOSITO DE EFECTIVO, DEPOSITANTE: OMAR FERNANDO RAMIREZ SANCHEZ, CONCEPTO: REVERSION DE VIATICOS POR PASAJES, CUENTA DE DEPOSITO: CUENTA UNICA DEL TESORO</t>
  </si>
  <si>
    <t>00020031101 DEPOSITO DE EFECTIVO, DEPOSITANTE: CESAR EDGAR CUELLAR FERNANDEZ 9496569 CBBA, CONCEPTO: DEVOLUCION DE PASAJES, CUENTA DE DEPOSITO: CUENTA UNICA DEL TESORO</t>
  </si>
  <si>
    <t>00099021001 DEPOSITO DE EFECTIVO, DEPOSITANTE: MARIANELA CORITZA CALVIMONTES, CONCEPTO: DEP. DE UNA DUODECIMA DE AGUINALDO, CUENTA DE DEPOSITO: CUENTA UNICA DEL TESORO</t>
  </si>
  <si>
    <t>00287102001 DEPOSITO DE EFECTIVO, DEPOSITANTE: FPS OFICINA CENTRAL, CONCEPTO: REVERSION DE REFRIGERIOS 2017 OFICINA CENTRAL, CUENTA DE DEPOSITO: CUENTA UNICA DEL TESORO</t>
  </si>
  <si>
    <t>00099021001 DEPOSITO DE EFECTIVO, DEPOSITANTE: RODOLFO DANIEL DORADO SUBIETA-ATT, CONCEPTO: DEVOLUCION DE VIATICOS NO UTILIZADOS DEL VIAJE A UYUNI-TUPIZA-TARIJA(DAKAR 2018), CUENTA DE DEPOSITO: CUENTA UNICA DEL TESORO</t>
  </si>
  <si>
    <t>00099021001 DEPOSITO DE EFECTIVO, DEPOSITANTE: ERNESTO LENIZ QUICHU, CONCEPTO: DEVOLUCION , PAGO EN DEMASIA SERVICIO DE LIMPIEZA DICIEMBRE 2017 EDIFICIO VICTOR, CUENTA DE DEPOSITO: CUENTA UNICA DEL TESORO</t>
  </si>
  <si>
    <t>00254014101 DEPOSITO DE EFECTIVO, DEPOSITANTE: EVER MUÑOZ - INSA, CONCEPTO: REVERSION, CUENTA DE DEPOSITO: CUENTA UNICA DEL TESORO</t>
  </si>
  <si>
    <t>00254014101 DEPOSITO DE EFECTIVO, DEPOSITANTE: JORGE FERNANDO CHEVEZ BERNAL, CONCEPTO: DEVOLUCION DE VIATICOS Y PASAJES, CUENTA DE DEPOSITO: CUENTA UNICA DEL TESORO</t>
  </si>
  <si>
    <t>00099021001 DEPOSITO DE EFECTIVO, DEPOSITANTE: JORGE FERNANDO CHAVEZ BERNAL, CONCEPTO: DEVOLUCION DE PASAJES TERRESTRES, CUENTA DE DEPOSITO: CUENTA UNICA DEL TESORO</t>
  </si>
  <si>
    <t>00099021001 DEPOSITO DE EFECTIVO, DEPOSITANTE: SANDRO GUTIERREZ - MIN DE DEPORTES, CONCEPTO: DEV. FONDOS EN AVANCE CARRERA PEDESTRE 10 KM COCHABAMBA 2017, CUENTA DE DEPOSITO: CUENTA UNICA DEL TESORO</t>
  </si>
  <si>
    <t>00099021001 DEPOSITO DE EFECTIVO, DEPOSITANTE: PATRICIA PONCE CAMBEROS, CONCEPTO: DEVOLUCION SALDOS ASIGNADOS, CUENTA DE DEPOSITO: CUENTA UNICA DEL TESORO</t>
  </si>
  <si>
    <t>00099021001 DEP.DE CHEQ.AJENOS,RET.DE CAM.,CONCEPTO: REVERSION FRACCION NUA 3053431,DEP.: SEGUROS PROVIDA SA , PROCEDENCIA: BANCO NACIONAL DE BOLIVIA S.A., CHEQUE: 2312755, FECHA DE EMISION:29/01/2018</t>
  </si>
  <si>
    <t>00099021001 DEP.DE CHEQ.AJENOS,RET.DE CAM.,CONCEPTO: SEDES DEVOL. INCAPACIDAD TEMPORAL NOV/2017,DEP.: CAJA PETROLERA DE SALUD , PROCEDENCIA: BANCO UNION S.A., CHEQUE: 12667, FECHA DE EMISION:31/01/2018</t>
  </si>
  <si>
    <t>00099021001 DEP.DE CHEQ.AJENOS,RET.DE CAM.,CONCEPTO: DEVOLUCION DE RECURSOS,DEP.: AGENCIA NACIONAL DE HIDROCARBUROS , PROCEDENCIA: BANCO UNION S.A., CHEQUE: 4876, FECHA DE EMISION:26/01/2018</t>
  </si>
  <si>
    <t>00099021001 DEP.DE CHEQ.AJENOS,RET.DE CAM.,CONCEPTO: DEVOLUCION DE RECURSOS,DEP.: AGENCIA NACIONAL DE HIDROCARBUROS , PROCEDENCIA: BANCO UNION S.A., CHEQUE: 4879, FECHA DE EMISION:30/01/2018</t>
  </si>
  <si>
    <t>00099021001 DEPOSITO DE EFECTIVO, DEPOSITANTE: MARCO WILFREDO GUARDIA TORREZ, CONCEPTO: REVERSION VIATICOS POR PASAJES, CUENTA DE DEPOSITO: CUENTA UNICA DEL TESORO</t>
  </si>
  <si>
    <t>00099021001 DEPOSITO DE EFECTIVO, DEPOSITANTE: LEONCIO ROJAS ROSAS, CONCEPTO: REVERSION VIATICOS POR PASAJES, CUENTA DE DEPOSITO: CUENTA UNICA DEL TESORO</t>
  </si>
  <si>
    <t>00099021001 DEPOSITO DE EFECTIVO, DEPOSITANTE: MIN DE DESARROLLO PRODUCT. Y ECONOMIA PLURAL, CONCEPTO: DEP. COMPLEMENTARIO A LA REVERSION DE SALARIO DE RUDY VILLARROEL SALGUEIRO, CUENTA DE DEPOSITO: CUENTA UNICA DEL TESORO</t>
  </si>
  <si>
    <t>00099021001 DEPOSITO DE EFECTIVO, DEPOSITANTE: MIN DE DESARROLLO PRODUCT. Y ECONOMIA PLURAL, CONCEPTO: DEP. COMPLEMENTARIO A LA REVERSION DEL SALARIO SIRLEY KARINE PACHECO ZEBALLOS, CUENTA DE DEPOSITO: CUENTA UNICA DEL TESORO</t>
  </si>
  <si>
    <t>00099021001 DEPOSITO DE EFECTIVO, DEPOSITANTE: CARLOS EDSON JIMENEZ ORTUÑO, CONCEPTO: REVERSION PASAJES, CUENTA DE DEPOSITO: CUENTA UNICA DEL TESORO</t>
  </si>
  <si>
    <t>00099021001 DEPOSITO DE EFECTIVO, DEPOSITANTE: JUAN MANUEL BORDA, CONCEPTO: REVERSION, CUENTA DE DEPOSITO: CUENTA UNICA DEL TESORO</t>
  </si>
  <si>
    <t>00099021001 DEPOSITO DE EFECTIVO, DEPOSITANTE: MINISTERIO DE OBRAS PUBLICAS SERVICIOS Y VIVIENDA, CONCEPTO: DEVOLUCION DE FONDOS, CUENTA DE DEPOSITO: CUENTA UNICA DEL TESORO</t>
  </si>
  <si>
    <t>AJUSTE COMPLEMENTARIO POR REVALORIZACION SALDOS DE ACTIVOS DE RESERVA Y OBLIGACIONES MONEDA EXTRANJERA (DOLARES) Saldo MO = -1002760439.62 ;Bs/Mo: 6.86000000000 ;Saldo Bs: -6878936615.80</t>
  </si>
  <si>
    <t>PAGO A CAF PRÉSTAMO CFA008606 VCTO. 08-ene-2018 POR CUENTA DE TGN , NTI. 010212 VALOR 08-ene-2018 INTERESES USD 413.810,16 COMISIONES USD 78.923,07 CTA. 5970 CUENTA UNICA DEL TESORO DOLARES AMERICANOS LIB. 00099021001</t>
  </si>
  <si>
    <t>PAGO A CAF PRÉSTAMO CFA008604 VCTO. 08-ene-2018 POR CUENTA DE TGN , NTI. 010232 VALOR 08-ene-2018 INTERESES USD 955.376,70 COMISIONES USD 139.552,79 CTA. 5970 CUENTA UNICA DEL TESORO DOLARES AMERICANOS LIB. 00099021001</t>
  </si>
  <si>
    <t>AJUSTE COMPLEMENTARIO POR REVALORIZACION SALDOS DE ACTIVOS DE RESERVA Y OBLIGACIONES MONEDA EXTRANJERA (DOLARES) Saldo MO = -1002030908.56 ;Bs/Mo: 6.86000000000 ;Saldo Bs: -6873932032.71</t>
  </si>
  <si>
    <t>||TRANSFERENCIA DE FONDOS S/G. CITE: MEFP/VTCP/DGCP/UODP-65/2018 DE LA FECHA, DEL MIN.DE ECONOMIA Y FINANZAS PUBLICAS.(HRE-TSO-404), PAGO CUOTA PARTE DEL CREDITO IDA 3507-BO A CARGO DE FONDO NACIONAL DE DESARROLLO REGIONAL (FNDR) VENC.15-01-2018. ABONO A LA LIBRETA N° 00099021001 TGN-RECURSOS ORDINARIOS -DOLARES AMERICANOS.</t>
  </si>
  <si>
    <t>AJUSTE COMPLEMENTARIO POR REVALORIZACION SALDOS DE ACTIVOS DE RESERVA Y OBLIGACIONES MONEDA EXTRANJERA (DOLARES) Saldo MO = -998807212.57 ;Bs/Mo: 6.86000000000 ;Saldo Bs: -6851817478.22</t>
  </si>
  <si>
    <t>PAGO PRÉSTAMO BID 611-SF-BO VCTO. 16-01-2018 POR CUENTA DE TRANSREDES S.A. SEGÚN NOTA TSC 007/2018 DE FECHA 08-01-2018, VALOR 16-01-2018 INTERESES USD 3,137 LIBRETA N° 00099021001 "TGN RECURSOS ORDINARIOS-DOLARES AMERICANOS (5970) - MDRI</t>
  </si>
  <si>
    <t>PAGO PRÉSTAMO BID 611-SF-BO VCTO. 16-01-2018 POR CUENTA DE TRANSREDES S.A. SEGÚN NOTA TSC 007/2018 DE FECHA 08-01-2018, VALOR 16-01-2018 CAPITAL USD 77.262,37 INTERESES USD 13.415,46 LIBRETA N° 00099021001 "TGN RECURSOS ORDINARIOS-DOLARES AMERICANOS (5970) - MDRI</t>
  </si>
  <si>
    <t>PAGO A BIRF PRÉSTAMO 8552-BO VCTO. 15-ene-2018 POR CUENTA DE TGN , NTI. 010257 VALOR 16-ene-2018 INTERESES USD 6.382,60 COMISIONES USD 208.619,62 CTA. 5970 CUENTA UNICA DEL TESORO DOLARES AMERICANOS LIB. 00099021001</t>
  </si>
  <si>
    <t>PAGO A OPEP PRÉSTAMO 1653-P VCTO. 15-ene-2018 POR CUENTA DE TGN , NTI. 010281 VALOR 16-ene-2018 INTERESES USD 158.437,35 CTA. 5970 CUENTA UNICA DEL TESORO DOLARES AMERICANOS LIB. 00099021001</t>
  </si>
  <si>
    <t>PAGO A BID PRÉSTAMO 3536/BL-BO VCTO. 15-ene-2018 POR CUENTA DE TGN , NTI. 010300 VALOR 16-ene-2018 INTERESES USD 43.057,90 COMISIONES USD 115.653,04 CTA. 5970 CUENTA UNICA DEL TESORO DOLARES AMERICANOS LIB. 00099021001</t>
  </si>
  <si>
    <t>PAGO A BID PRÉSTAMO 3536/BL-BO VCTO. 15-ene-2018 POR CUENTA DE TGN , NTI. 010301 VALOR 16-ene-2018 INTERESES USD 1.170,77 CTA. 5970 CUENTA UNICA DEL TESORO DOLARES AMERICANOS LIB. 00099021001</t>
  </si>
  <si>
    <t>PAGO A BID PRÉSTAMO 3797/BL-BO VCTO. 15-ene-2018 POR CUENTA DE TGN , NTI. 010252 VALOR 16-ene-2018 INTERESES USD 3.076,56 COMISIONES USD 52.901,43 CTA. 5970 CUENTA UNICA DEL TESORO DOLARES AMERICANOS LIB. 00099021001</t>
  </si>
  <si>
    <t>PAGO A BID PRÉSTAMO 3797/BL-BO VCTO. 15-ene-2018 POR CUENTA DE TGN , NTI. 010249 VALOR 16-ene-2018 INTERESES USD 58,25 CTA. 5970 CUENTA UNICA DEL TESORO DOLARES AMERICANOS LIB. 00099021001</t>
  </si>
  <si>
    <t>PAGO A IDA PRÉSTAMO 5004-BO VCTO. 15-ene-2018 POR CUENTA DE TGN , NTI. 010225 VALOR 16-ene-2018 CAPITAL USD 582.837,75 INTERESES USD 354.992,98 CTA. 5970 CUENTA UNICA DEL TESORO DOLARES AMERICANOS LIB. 00099021001</t>
  </si>
  <si>
    <t>PAGO A IDA PRÉSTAMO 5592-BO VCTO. 15-ene-2018 POR CUENTA DE TGN , NTI. 010244 VALOR 16-ene-2018 INTERESES USD 944.594,09 CTA. 5970 CUENTA UNICA DEL TESORO DOLARES AMERICANOS LIB. 00099021001</t>
  </si>
  <si>
    <t>PAGO A IDA PRÉSTAMO 5591-BO VCTO. 15-ene-2018 POR CUENTA DE TGN , NTI. 010243 VALOR 16-ene-2018 INTERESES USD 59.169,72 CTA. 5970 CUENTA UNICA DEL TESORO DOLARES AMERICANOS LIB. 00099021001</t>
  </si>
  <si>
    <t>PAGO A IDA PRÉSTAMO 5712-BO VCTO. 15-ene-2018 POR CUENTA DE TGN , NTI. 010245 VALOR 16-ene-2018 INTERESES USD 28.468,24 CTA. 5970 CUENTA UNICA DEL TESORO DOLARES AMERICANOS LIB. 00099021001</t>
  </si>
  <si>
    <t>RETIRO TOTAL DE RECURSOS CAPTADOS EN LA FECHA LIBRETA 00513012002</t>
  </si>
  <si>
    <t>PAGO A EXIMBANK CHINA POPUL PRÉSTAMO PBC 2016 (38) 426 VCTO. 21-ene-2018 POR CUENTA DE TGN , NTI. 010439 VALOR 23-ene-2018 INTERESES USD 150.920,57 COMISIONES USD 900.492,70 CTA. 5970 CUENTA UNICA DEL TESORO DOLARES AMERICANOS LIB. 00099021001</t>
  </si>
  <si>
    <t>||COMPLEMENTO A NUESTRO COMPROBANTE G-0647290 DE LA FECHA POR PAGO AL EXIMBANK CHINA, PRÉSTAMO PBC 2016 (38) 426 POR CUENTA DEL TGN, COBRO DE COMISIONES DEL BANQUERO USD 10.- CORRESPONDIENTE AL PAGO DE LA COMISIÓN DE ADMINISTRACIÓN POR USD 1.051.413,27 LIBRETA. 00099021001 TGN RECURSOS ORDINARIOS - DOLARES AMERICANOS</t>
  </si>
  <si>
    <t>||COMPLEMENTO A NUESTRO COMPROBANTE G-0647289 DE LA FECHA POR PAGO AL EXIMBANK CHINA, PRÉSTAMO PBC 2015 (8) 350 POR CUENTA DEL TGN, COBRO DE COMISIONES DEL BANQUERO USD 10.- CORRESPONDIENTE AL PAGO DE LA COMISIÓN DE ADMINISTRACIÓN POR USD 2.578.795,30 LIBRETA 00099021001 TGN RECURSOS ORDINARIOS - DOLARES AMERICANOS</t>
  </si>
  <si>
    <t>PAGO A EXIMBANK CHINA POPUL PRÉSTAMO PBC 2016 (22) 410 VCTO. 21-ene-2018 POR CUENTA DE TGN , NTI. 010298 VALOR 23-ene-2018 COMISIONES USD 459.968,06 CTA. 5970 CUENTA UNICA DEL TESORO DOLARES AMERICANOS LIB. 00099021001</t>
  </si>
  <si>
    <t>||COMPLEMENTO A NUESTRO COMPROBANTE G-0647288 DE LA FECHA POR PAGO AL EXIMBANK CHINA, PRÉSTAMO PBC 2016 (22) 410 POR CUENTA DEL TGN, COBRO DE COMISIONES DEL BANQUERO USD 10.- CORRESPONDIENTE AL PAGO DE LA COMISIÓN DE ADMINISTRACIÓN POR USD 459.968,06 LIBRETA 00099021001 TGN RECURSOS ORDINARIOS - DOLARES AMERICANOS</t>
  </si>
  <si>
    <t>AJUSTE COMPLEMENTARIO POR REVALORIZACION SALDOS DE ACTIVOS DE RESERVA Y OBLIGACIONES MONEDA EXTRANJERA (DOLARES) Saldo MO = -994039614.76 ;Bs/Mo: 6.86000000000 ;Saldo Bs: -6819111757.26</t>
  </si>
  <si>
    <t>'TRANSFERENCIA DE FONDOS||S/G. CITE: MEFP/VTCP/DGCP/UF-63/2018 DE LA FECHA, DEL MIN.DE ECONOMIA Y FINANZAS PUBLICAS.(HRE-TSO-481), RECURSOS FIDEICOMISO INCENTIVOS A LAS EXPORTACIONES-CCF. DEBITO DE LA LIBRETA N° 00099021001 RECURSOS ORDINARIOS M/E.</t>
  </si>
  <si>
    <t>||REGULARIZACION DE NUESTRO COMPROBANTE S-0910948 DEL 12/01/2018 POR COBRO DE COMISIONES EFECTUADO POR EL BANK OF TOKIO-MITSUBISHI UFJ. LTD. POR DESEMBOSLSO DE FECHA 12/01/2017 DEL PTMO. BV-P5, SEGUN NOTA MEFP/VTCP/DGCP/UODP-124/2018 DE FECHA 26/01/2018 LIB. N° 00099021001 TGN RECURSOS ORDINARIOS - DOLARES AMERICANOS</t>
  </si>
  <si>
    <t>PAGO A BID PRÉSTAMO 3060/BL-BO VCTO. 28-ene-2018 POR CUENTA DE TGN , NTI. 010302 VALOR 29-ene-2018 INTERESES USD 639.620,25 COMISIONES USD 13.523,70 CTA. 5970 CUENTA UNICA DEL TESORO DOLARES AMERICANOS LIB. 00099021001</t>
  </si>
  <si>
    <t>NUMERO DE LIBRETACUT: 00099021001 OPERACIÓN E46 TRANSFERENCIA DEL SISTEMA FINANCIERO POR CUENTA DE TERCEROS A LA CUT EN DOLARES AMERICANOS Restitucion de Recursos Fideicomiso PROFOP por parte del BDP SAM, en respuesta a carta MEFP VTCP DGCP UF 674 2017</t>
  </si>
  <si>
    <t>AJUSTE COMPLEMENTARIO POR REVALORIZACION SALDOS DE ACTIVOS DE RESERVA Y OBLIGACIONES MONEDA EXTRANJERA (DOLARES) Saldo MO = -988764160.67 ;Bs/Mo: 6.86000000000 ;Saldo Bs: -6782922142.21</t>
  </si>
  <si>
    <t>08</t>
  </si>
  <si>
    <t>26/01/2018</t>
  </si>
  <si>
    <t>00132039201</t>
  </si>
  <si>
    <t>De: 00132039201 A:00513102001 Débito Automático a requerimiento de YPFB, con nota CITE:YPFB/PRS-GAFC-247/18 y CITE: SEDEM/GAF/18-022 del SEDEM, inf. Téc.GAFC-005 DFC 0013 URPR-08/18 de YPFB e Inf. Legal YPFB/GLC No.041DGAJ 002 ULAR 009/18</t>
  </si>
  <si>
    <t>29/01/2018</t>
  </si>
  <si>
    <t>00076011101</t>
  </si>
  <si>
    <t>De: 00076011101 A:00099021001 Débito Automático según nota CITE: MEFP/VTCP/DGCP/UF-65/2018, informe Técnico MEFP/VTCP/DGCP/UF-56/2017 de la Dir. Gral. de Crédito Público, Inf. Legal MEFP/DGAJ/UAJ/No.168/2017 de la Dir. Gral. Asuntos Jurídi</t>
  </si>
  <si>
    <t>00076014201</t>
  </si>
  <si>
    <t>De: 00076014201 A:00099021001 Débito Automático según nota CITE: MEFP/VTCP/DGCP/UF-65/2018, informe Técnico MEFP/VTCP/DGCP/UF-56/2017 de la Dir. Gral. de Crédito Público, Inf. Legal MEFP/DGAJ/UAJ/No.168/2017 de la Dir. Gral. Asuntos Jurídi</t>
  </si>
  <si>
    <t>00513102001</t>
  </si>
  <si>
    <t>Empresa Estratégica Boliviana de Construcción y Conservación de Infraestructura Civil</t>
  </si>
  <si>
    <t>Empresa Estatal de Transporte por Cable "Mi teleférico"</t>
  </si>
  <si>
    <r>
      <t xml:space="preserve">QUE AFECTAN A LA CUENTA ÚNICA DEL TESORO EN BOLIVIANOS (CUT) No. </t>
    </r>
    <r>
      <rPr>
        <b/>
        <sz val="12"/>
        <rFont val="Calibri"/>
        <family val="2"/>
        <scheme val="minor"/>
      </rPr>
      <t>3987069001</t>
    </r>
  </si>
  <si>
    <r>
      <t xml:space="preserve">QUE AFECTAN A LA CUENTA ÚNICA DEL TESORO EN DÓLARES (CUT) No. </t>
    </r>
    <r>
      <rPr>
        <b/>
        <sz val="12"/>
        <rFont val="Calibri"/>
        <family val="2"/>
        <scheme val="minor"/>
      </rPr>
      <t>5970034001</t>
    </r>
  </si>
  <si>
    <t>G06558750002</t>
  </si>
  <si>
    <t>G06562320002</t>
  </si>
  <si>
    <t>G06562340002</t>
  </si>
  <si>
    <t>G06562360002</t>
  </si>
  <si>
    <t>G06562420002</t>
  </si>
  <si>
    <t>G06562480002</t>
  </si>
  <si>
    <t>G06563200002</t>
  </si>
  <si>
    <t>G06564020002</t>
  </si>
  <si>
    <t>J03357500002</t>
  </si>
  <si>
    <t>Q09372260002</t>
  </si>
  <si>
    <t>G06558760004</t>
  </si>
  <si>
    <t>G06558770004</t>
  </si>
  <si>
    <t>G06558780004</t>
  </si>
  <si>
    <t>J03356980001</t>
  </si>
  <si>
    <t>G06568100002</t>
  </si>
  <si>
    <t>G06568140002</t>
  </si>
  <si>
    <t>G06571380002</t>
  </si>
  <si>
    <t>G06571400002</t>
  </si>
  <si>
    <t>G06571470002</t>
  </si>
  <si>
    <t>G06574180002</t>
  </si>
  <si>
    <t>J03357950002</t>
  </si>
  <si>
    <t>Q09377020002</t>
  </si>
  <si>
    <t>S09127780002</t>
  </si>
  <si>
    <t>S09127850002</t>
  </si>
  <si>
    <t>G06568020004</t>
  </si>
  <si>
    <t>G06568160004</t>
  </si>
  <si>
    <t>G06568170004</t>
  </si>
  <si>
    <t>G06568180004</t>
  </si>
  <si>
    <t>G06570290004</t>
  </si>
  <si>
    <t>G06570300004</t>
  </si>
  <si>
    <t>G06571300004</t>
  </si>
  <si>
    <t>G06571310004</t>
  </si>
  <si>
    <t>G06571320004</t>
  </si>
  <si>
    <t>G06571330004</t>
  </si>
  <si>
    <t>G06571340004</t>
  </si>
  <si>
    <t>G06571350004</t>
  </si>
  <si>
    <t>G06571530004</t>
  </si>
  <si>
    <t>G06571540004</t>
  </si>
  <si>
    <t>G06571570004</t>
  </si>
  <si>
    <t>G06571590004</t>
  </si>
  <si>
    <t>G06572730003</t>
  </si>
  <si>
    <t>G06579720002</t>
  </si>
  <si>
    <t>G06581790002</t>
  </si>
  <si>
    <t>G06586680002</t>
  </si>
  <si>
    <t>G06586840002</t>
  </si>
  <si>
    <t>Q09384860002</t>
  </si>
  <si>
    <t>S09128750001</t>
  </si>
  <si>
    <t>G06579710003</t>
  </si>
  <si>
    <t>G06579770003</t>
  </si>
  <si>
    <t>G06585190004</t>
  </si>
  <si>
    <t>G06585200004</t>
  </si>
  <si>
    <t>G06596840002</t>
  </si>
  <si>
    <t>G06599470002</t>
  </si>
  <si>
    <t>G06599490002</t>
  </si>
  <si>
    <t>G06599550002</t>
  </si>
  <si>
    <t>G06599570002</t>
  </si>
  <si>
    <t>G06599590002</t>
  </si>
  <si>
    <t>G06599610002</t>
  </si>
  <si>
    <t>G06600230002</t>
  </si>
  <si>
    <t>Q09387140002</t>
  </si>
  <si>
    <t>G06593760004</t>
  </si>
  <si>
    <t>G06593770007</t>
  </si>
  <si>
    <t>G06598080003</t>
  </si>
  <si>
    <t>G06600270004</t>
  </si>
  <si>
    <t>G06604300002</t>
  </si>
  <si>
    <t>G06604320002</t>
  </si>
  <si>
    <t>G06604340002</t>
  </si>
  <si>
    <t>G06610540002</t>
  </si>
  <si>
    <t>G06611950002</t>
  </si>
  <si>
    <t>G06608290004</t>
  </si>
  <si>
    <t>G06614490002</t>
  </si>
  <si>
    <t>G06614510002</t>
  </si>
  <si>
    <t>G06614530002</t>
  </si>
  <si>
    <t>G06614570002</t>
  </si>
  <si>
    <t>G06621890002</t>
  </si>
  <si>
    <t>J03359930002</t>
  </si>
  <si>
    <t>J03359940002</t>
  </si>
  <si>
    <t>Q09399120002</t>
  </si>
  <si>
    <t>Q09399160002</t>
  </si>
  <si>
    <t>S09133970003</t>
  </si>
  <si>
    <t>S09134020001</t>
  </si>
  <si>
    <t>G06614660003</t>
  </si>
  <si>
    <t>G06621870001</t>
  </si>
  <si>
    <t>G06621950001</t>
  </si>
  <si>
    <t>G06627300002</t>
  </si>
  <si>
    <t>Q09401080002</t>
  </si>
  <si>
    <t>S09134260002</t>
  </si>
  <si>
    <t>S09134800002</t>
  </si>
  <si>
    <t>G06625910004</t>
  </si>
  <si>
    <t>G06625910005</t>
  </si>
  <si>
    <t>G06627320004</t>
  </si>
  <si>
    <t>G06627330004</t>
  </si>
  <si>
    <t>G06637110002</t>
  </si>
  <si>
    <t>G06637190002</t>
  </si>
  <si>
    <t>G06637230002</t>
  </si>
  <si>
    <t>G06637250002</t>
  </si>
  <si>
    <t>G06637320002</t>
  </si>
  <si>
    <t>G06637440002</t>
  </si>
  <si>
    <t>G06637570002</t>
  </si>
  <si>
    <t>G06637590002</t>
  </si>
  <si>
    <t>G06637760002</t>
  </si>
  <si>
    <t>G06637780002</t>
  </si>
  <si>
    <t>G06637950002</t>
  </si>
  <si>
    <t>Q09404580002</t>
  </si>
  <si>
    <t>Q09410040002</t>
  </si>
  <si>
    <t>G06637540004</t>
  </si>
  <si>
    <t>G06641540002</t>
  </si>
  <si>
    <t>G06641720002</t>
  </si>
  <si>
    <t>G06645950002</t>
  </si>
  <si>
    <t>G06647210002</t>
  </si>
  <si>
    <t>G06647250002</t>
  </si>
  <si>
    <t>G06647270002</t>
  </si>
  <si>
    <t>Q09416590002</t>
  </si>
  <si>
    <t>Q09416620002</t>
  </si>
  <si>
    <t>S09136200002</t>
  </si>
  <si>
    <t>J03361470001</t>
  </si>
  <si>
    <t>J03361480001</t>
  </si>
  <si>
    <t>S09135860001</t>
  </si>
  <si>
    <t>S09136200003</t>
  </si>
  <si>
    <t>S09136510004</t>
  </si>
  <si>
    <t>G06641380003</t>
  </si>
  <si>
    <t>G06641390003</t>
  </si>
  <si>
    <t>G06645860003</t>
  </si>
  <si>
    <t>G06651960002</t>
  </si>
  <si>
    <t>G06658350002</t>
  </si>
  <si>
    <t>J03361790002</t>
  </si>
  <si>
    <t>Q09421560002</t>
  </si>
  <si>
    <t>Q09421790002</t>
  </si>
  <si>
    <t>S09137230001</t>
  </si>
  <si>
    <t>S09137280001</t>
  </si>
  <si>
    <t>S09137330001</t>
  </si>
  <si>
    <t>S09137370003</t>
  </si>
  <si>
    <t>G06656500003</t>
  </si>
  <si>
    <t>G06659670003</t>
  </si>
  <si>
    <t>J03361680001</t>
  </si>
  <si>
    <t>J03361690001</t>
  </si>
  <si>
    <t>J03361700001</t>
  </si>
  <si>
    <t>J03361710001</t>
  </si>
  <si>
    <t>J03361720001</t>
  </si>
  <si>
    <t>J03361730001</t>
  </si>
  <si>
    <t>J03361740001</t>
  </si>
  <si>
    <t>J03361750001</t>
  </si>
  <si>
    <t>J03361760001</t>
  </si>
  <si>
    <t>J03361770001</t>
  </si>
  <si>
    <t>J03361780001</t>
  </si>
  <si>
    <t>J03361910001</t>
  </si>
  <si>
    <t>J03361920001</t>
  </si>
  <si>
    <t>J03362220002</t>
  </si>
  <si>
    <t>Q09426800002</t>
  </si>
  <si>
    <t>G06677480002</t>
  </si>
  <si>
    <t>G06677500002</t>
  </si>
  <si>
    <t>G06677540002</t>
  </si>
  <si>
    <t>G06677560002</t>
  </si>
  <si>
    <t>G06677580002</t>
  </si>
  <si>
    <t>G06681970002</t>
  </si>
  <si>
    <t>G06682550002</t>
  </si>
  <si>
    <t>J03362920002</t>
  </si>
  <si>
    <t>Q09429060002</t>
  </si>
  <si>
    <t>J03362540001</t>
  </si>
  <si>
    <t>G06674960003</t>
  </si>
  <si>
    <t>G06687750002</t>
  </si>
  <si>
    <t>G06687770002</t>
  </si>
  <si>
    <t>G06687790002</t>
  </si>
  <si>
    <t>G06687810002</t>
  </si>
  <si>
    <t>G06687830002</t>
  </si>
  <si>
    <t>G06687850002</t>
  </si>
  <si>
    <t>I00743370002</t>
  </si>
  <si>
    <t>J03363300002</t>
  </si>
  <si>
    <t>S09140270002</t>
  </si>
  <si>
    <t>S09138900001</t>
  </si>
  <si>
    <t>G06688970004</t>
  </si>
  <si>
    <t>G06698460002</t>
  </si>
  <si>
    <t>G06703410002</t>
  </si>
  <si>
    <t>Q09441890002</t>
  </si>
  <si>
    <t>S09141890004</t>
  </si>
  <si>
    <t>J03363750001</t>
  </si>
  <si>
    <t>J03363920001</t>
  </si>
  <si>
    <t>J03363930001</t>
  </si>
  <si>
    <t>J03363940001</t>
  </si>
  <si>
    <t>S09140870001</t>
  </si>
  <si>
    <t>S09141890001</t>
  </si>
  <si>
    <t>G06713490002</t>
  </si>
  <si>
    <t>G06713510002</t>
  </si>
  <si>
    <t>G06713530002</t>
  </si>
  <si>
    <t>G06716780002</t>
  </si>
  <si>
    <t>G06716820002</t>
  </si>
  <si>
    <t>G06716840002</t>
  </si>
  <si>
    <t>S09143410002</t>
  </si>
  <si>
    <t>S09144100002</t>
  </si>
  <si>
    <t>G06713290008</t>
  </si>
  <si>
    <t>G06722500002</t>
  </si>
  <si>
    <t>Q09452010002</t>
  </si>
  <si>
    <t>Q09452090002</t>
  </si>
  <si>
    <t>Q09452320002</t>
  </si>
  <si>
    <t>G06725870003</t>
  </si>
  <si>
    <t>G06733450002</t>
  </si>
  <si>
    <t>G06733480002</t>
  </si>
  <si>
    <t>G06733600002</t>
  </si>
  <si>
    <t>G06733620002</t>
  </si>
  <si>
    <t>G06735860004</t>
  </si>
  <si>
    <t>G06735870004</t>
  </si>
  <si>
    <t>G06735880004</t>
  </si>
  <si>
    <t>G06735910004</t>
  </si>
  <si>
    <t>G06735920004</t>
  </si>
  <si>
    <t>J03365000001</t>
  </si>
  <si>
    <t>S09147760003</t>
  </si>
  <si>
    <t>G06731590003</t>
  </si>
  <si>
    <t>G06744170002</t>
  </si>
  <si>
    <t>G06744440002</t>
  </si>
  <si>
    <t>G06744460002</t>
  </si>
  <si>
    <t>G06744490002</t>
  </si>
  <si>
    <t>G06744510002</t>
  </si>
  <si>
    <t>G06744580002</t>
  </si>
  <si>
    <t>G06750370002</t>
  </si>
  <si>
    <t>G06751840002</t>
  </si>
  <si>
    <t>J03365730002</t>
  </si>
  <si>
    <t>Q09463390002</t>
  </si>
  <si>
    <t>T03797140001</t>
  </si>
  <si>
    <t>T03797160001</t>
  </si>
  <si>
    <t>T03797180001</t>
  </si>
  <si>
    <t>T03797200001</t>
  </si>
  <si>
    <t>T03797220001</t>
  </si>
  <si>
    <t>T03797240001</t>
  </si>
  <si>
    <t>T03797260001</t>
  </si>
  <si>
    <t>T03797280001</t>
  </si>
  <si>
    <t>T03797300001</t>
  </si>
  <si>
    <t>T03797320001</t>
  </si>
  <si>
    <t>T03797340001</t>
  </si>
  <si>
    <t>T03797360001</t>
  </si>
  <si>
    <t>T03797380001</t>
  </si>
  <si>
    <t>T03797400001</t>
  </si>
  <si>
    <t>T03797420001</t>
  </si>
  <si>
    <t>T03797440001</t>
  </si>
  <si>
    <t>T03797460001</t>
  </si>
  <si>
    <t>T03797480001</t>
  </si>
  <si>
    <t>T03797500001</t>
  </si>
  <si>
    <t>T03797520001</t>
  </si>
  <si>
    <t>T03797540001</t>
  </si>
  <si>
    <t>T03797560001</t>
  </si>
  <si>
    <t>T03797580001</t>
  </si>
  <si>
    <t>T03797600001</t>
  </si>
  <si>
    <t>T03797620001</t>
  </si>
  <si>
    <t>T03797640001</t>
  </si>
  <si>
    <t>T03797660001</t>
  </si>
  <si>
    <t>T03797680001</t>
  </si>
  <si>
    <t>T03797700001</t>
  </si>
  <si>
    <t>T03797720001</t>
  </si>
  <si>
    <t>T03797740001</t>
  </si>
  <si>
    <t>T03797760001</t>
  </si>
  <si>
    <t>T03797780001</t>
  </si>
  <si>
    <t>T03797800001</t>
  </si>
  <si>
    <t>T03797820001</t>
  </si>
  <si>
    <t>T03797840001</t>
  </si>
  <si>
    <t>T03797860001</t>
  </si>
  <si>
    <t>T03797880001</t>
  </si>
  <si>
    <t>T03797900001</t>
  </si>
  <si>
    <t>T03797920001</t>
  </si>
  <si>
    <t>T03797940001</t>
  </si>
  <si>
    <t>T03797960001</t>
  </si>
  <si>
    <t>T03797980001</t>
  </si>
  <si>
    <t>T03798000001</t>
  </si>
  <si>
    <t>T03798020001</t>
  </si>
  <si>
    <t>T03798040001</t>
  </si>
  <si>
    <t>T03798060001</t>
  </si>
  <si>
    <t>T03798080001</t>
  </si>
  <si>
    <t>T03798100001</t>
  </si>
  <si>
    <t>T03798120001</t>
  </si>
  <si>
    <t>T03798140001</t>
  </si>
  <si>
    <t>T03798160001</t>
  </si>
  <si>
    <t>T03798180001</t>
  </si>
  <si>
    <t>T03798200001</t>
  </si>
  <si>
    <t>T03798220001</t>
  </si>
  <si>
    <t>T03798240001</t>
  </si>
  <si>
    <t>T03798260001</t>
  </si>
  <si>
    <t>S09149940001</t>
  </si>
  <si>
    <t>S09149980001</t>
  </si>
  <si>
    <t>S09150260004</t>
  </si>
  <si>
    <t>T03796180001</t>
  </si>
  <si>
    <t>T03796200001</t>
  </si>
  <si>
    <t>T03796220001</t>
  </si>
  <si>
    <t>T03796240001</t>
  </si>
  <si>
    <t>T03796260001</t>
  </si>
  <si>
    <t>T03796280001</t>
  </si>
  <si>
    <t>T03796300001</t>
  </si>
  <si>
    <t>T03796320001</t>
  </si>
  <si>
    <t>T03796340001</t>
  </si>
  <si>
    <t>T03796360001</t>
  </si>
  <si>
    <t>T03796380001</t>
  </si>
  <si>
    <t>T03796400001</t>
  </si>
  <si>
    <t>T03796420001</t>
  </si>
  <si>
    <t>T03796440001</t>
  </si>
  <si>
    <t>T03796460001</t>
  </si>
  <si>
    <t>T03796480001</t>
  </si>
  <si>
    <t>T03796500001</t>
  </si>
  <si>
    <t>T03796520001</t>
  </si>
  <si>
    <t>T03796540001</t>
  </si>
  <si>
    <t>T03796560001</t>
  </si>
  <si>
    <t>T03796580001</t>
  </si>
  <si>
    <t>T03796600001</t>
  </si>
  <si>
    <t>T03796620001</t>
  </si>
  <si>
    <t>T03796640001</t>
  </si>
  <si>
    <t>T03796660001</t>
  </si>
  <si>
    <t>T03796680001</t>
  </si>
  <si>
    <t>T03796700001</t>
  </si>
  <si>
    <t>T03796720001</t>
  </si>
  <si>
    <t>T03796740001</t>
  </si>
  <si>
    <t>T03796760001</t>
  </si>
  <si>
    <t>T03796780001</t>
  </si>
  <si>
    <t>T03796800001</t>
  </si>
  <si>
    <t>T03796820001</t>
  </si>
  <si>
    <t>T03796840001</t>
  </si>
  <si>
    <t>T03796860001</t>
  </si>
  <si>
    <t>T03796880001</t>
  </si>
  <si>
    <t>T03796900001</t>
  </si>
  <si>
    <t>T03796920001</t>
  </si>
  <si>
    <t>T03796940001</t>
  </si>
  <si>
    <t>T03796960001</t>
  </si>
  <si>
    <t>T03796980001</t>
  </si>
  <si>
    <t>T03797000001</t>
  </si>
  <si>
    <t>T03797020001</t>
  </si>
  <si>
    <t>T03797040001</t>
  </si>
  <si>
    <t>T03797060001</t>
  </si>
  <si>
    <t>T03797080001</t>
  </si>
  <si>
    <t>T03797100001</t>
  </si>
  <si>
    <t>T03797120001</t>
  </si>
  <si>
    <t>G06742900003</t>
  </si>
  <si>
    <t>G06748890003</t>
  </si>
  <si>
    <t>G06750380001</t>
  </si>
  <si>
    <t>B15936410002</t>
  </si>
  <si>
    <t>B15936430002</t>
  </si>
  <si>
    <t>B15936450002</t>
  </si>
  <si>
    <t>B15936560002</t>
  </si>
  <si>
    <t>O15935760002</t>
  </si>
  <si>
    <t>O15936220002</t>
  </si>
  <si>
    <t>O15936250002</t>
  </si>
  <si>
    <t>O15936340002</t>
  </si>
  <si>
    <t>O15936350002</t>
  </si>
  <si>
    <t>O15936380002</t>
  </si>
  <si>
    <t>O15936820002</t>
  </si>
  <si>
    <t>O15936950002</t>
  </si>
  <si>
    <t>O15936980002</t>
  </si>
  <si>
    <t>O15937020002</t>
  </si>
  <si>
    <t>O15937160002</t>
  </si>
  <si>
    <t>O15937220002</t>
  </si>
  <si>
    <t>O15937400002</t>
  </si>
  <si>
    <t>O15938100002</t>
  </si>
  <si>
    <t>O15938200002</t>
  </si>
  <si>
    <t>B15939800002</t>
  </si>
  <si>
    <t>B15939840002</t>
  </si>
  <si>
    <t>B15941140002</t>
  </si>
  <si>
    <t>O15939730002</t>
  </si>
  <si>
    <t>O15939740002</t>
  </si>
  <si>
    <t>O15939810002</t>
  </si>
  <si>
    <t>O15939880002</t>
  </si>
  <si>
    <t>O15939890002</t>
  </si>
  <si>
    <t>O15939910002</t>
  </si>
  <si>
    <t>O15940010002</t>
  </si>
  <si>
    <t>O15940030002</t>
  </si>
  <si>
    <t>O15940060002</t>
  </si>
  <si>
    <t>O15940080002</t>
  </si>
  <si>
    <t>O15940090002</t>
  </si>
  <si>
    <t>O15940100002</t>
  </si>
  <si>
    <t>O15940110002</t>
  </si>
  <si>
    <t>O15940120002</t>
  </si>
  <si>
    <t>O15940130002</t>
  </si>
  <si>
    <t>O15940150002</t>
  </si>
  <si>
    <t>O15940160002</t>
  </si>
  <si>
    <t>O15940180002</t>
  </si>
  <si>
    <t>O15940200002</t>
  </si>
  <si>
    <t>O15940210002</t>
  </si>
  <si>
    <t>O15940220002</t>
  </si>
  <si>
    <t>O15940240002</t>
  </si>
  <si>
    <t>O15940250002</t>
  </si>
  <si>
    <t>O15940260002</t>
  </si>
  <si>
    <t>O15940280002</t>
  </si>
  <si>
    <t>O15940290002</t>
  </si>
  <si>
    <t>O15940310002</t>
  </si>
  <si>
    <t>O15940720002</t>
  </si>
  <si>
    <t>O15941060002</t>
  </si>
  <si>
    <t>O15941070002</t>
  </si>
  <si>
    <t>O15941090002</t>
  </si>
  <si>
    <t>O15941260002</t>
  </si>
  <si>
    <t>O15941370002</t>
  </si>
  <si>
    <t>O15941580002</t>
  </si>
  <si>
    <t>O15941610002</t>
  </si>
  <si>
    <t>O15941620002</t>
  </si>
  <si>
    <t>O15941630002</t>
  </si>
  <si>
    <t>O15941640002</t>
  </si>
  <si>
    <t>O15941660002</t>
  </si>
  <si>
    <t>O15941670002</t>
  </si>
  <si>
    <t>O15941770002</t>
  </si>
  <si>
    <t>O15942050002</t>
  </si>
  <si>
    <t>O15942230002</t>
  </si>
  <si>
    <t>O15942740002</t>
  </si>
  <si>
    <t>O15942760002</t>
  </si>
  <si>
    <t>B15945710002</t>
  </si>
  <si>
    <t>B15946120002</t>
  </si>
  <si>
    <t>O15944810002</t>
  </si>
  <si>
    <t>O15944820002</t>
  </si>
  <si>
    <t>O15944830002</t>
  </si>
  <si>
    <t>O15944840002</t>
  </si>
  <si>
    <t>O15944860002</t>
  </si>
  <si>
    <t>O15944900002</t>
  </si>
  <si>
    <t>O15945010002</t>
  </si>
  <si>
    <t>O15945130002</t>
  </si>
  <si>
    <t>O15945140002</t>
  </si>
  <si>
    <t>O15945280002</t>
  </si>
  <si>
    <t>O15945310002</t>
  </si>
  <si>
    <t>O15945820002</t>
  </si>
  <si>
    <t>O15945830002</t>
  </si>
  <si>
    <t>O15945840002</t>
  </si>
  <si>
    <t>O15945960002</t>
  </si>
  <si>
    <t>O15946000002</t>
  </si>
  <si>
    <t>O15946010002</t>
  </si>
  <si>
    <t>O15946020002</t>
  </si>
  <si>
    <t>O15946280002</t>
  </si>
  <si>
    <t>O15946290002</t>
  </si>
  <si>
    <t>O15946350002</t>
  </si>
  <si>
    <t>O15947160002</t>
  </si>
  <si>
    <t>O15947290002</t>
  </si>
  <si>
    <t>B15948810002</t>
  </si>
  <si>
    <t>B15949850002</t>
  </si>
  <si>
    <t>B15950040002</t>
  </si>
  <si>
    <t>O15949010002</t>
  </si>
  <si>
    <t>O15949020002</t>
  </si>
  <si>
    <t>O15949110002</t>
  </si>
  <si>
    <t>O15949330002</t>
  </si>
  <si>
    <t>O15949600002</t>
  </si>
  <si>
    <t>O15949620002</t>
  </si>
  <si>
    <t>O15949630002</t>
  </si>
  <si>
    <t>O15949650002</t>
  </si>
  <si>
    <t>O15949670002</t>
  </si>
  <si>
    <t>O15949680002</t>
  </si>
  <si>
    <t>O15949700002</t>
  </si>
  <si>
    <t>O15949720002</t>
  </si>
  <si>
    <t>O15950130002</t>
  </si>
  <si>
    <t>O15950230002</t>
  </si>
  <si>
    <t>O15950380002</t>
  </si>
  <si>
    <t>O15950440002</t>
  </si>
  <si>
    <t>O15951040002</t>
  </si>
  <si>
    <t>O15951070002</t>
  </si>
  <si>
    <t>O15951230002</t>
  </si>
  <si>
    <t>O15951410002</t>
  </si>
  <si>
    <t>O15951560002</t>
  </si>
  <si>
    <t>O15951600002</t>
  </si>
  <si>
    <t>O15951610002</t>
  </si>
  <si>
    <t>O15951640002</t>
  </si>
  <si>
    <t>B15953490002</t>
  </si>
  <si>
    <t>B15954170002</t>
  </si>
  <si>
    <t>B15954190002</t>
  </si>
  <si>
    <t>B15954200002</t>
  </si>
  <si>
    <t>B15954220002</t>
  </si>
  <si>
    <t>B15954230002</t>
  </si>
  <si>
    <t>B15954280002</t>
  </si>
  <si>
    <t>O15953640002</t>
  </si>
  <si>
    <t>O15953900002</t>
  </si>
  <si>
    <t>O15953910002</t>
  </si>
  <si>
    <t>O15953930002</t>
  </si>
  <si>
    <t>O15953940002</t>
  </si>
  <si>
    <t>O15953950002</t>
  </si>
  <si>
    <t>O15953960002</t>
  </si>
  <si>
    <t>O15953970002</t>
  </si>
  <si>
    <t>O15953980002</t>
  </si>
  <si>
    <t>O15953990002</t>
  </si>
  <si>
    <t>O15954010002</t>
  </si>
  <si>
    <t>O15954030002</t>
  </si>
  <si>
    <t>O15954080002</t>
  </si>
  <si>
    <t>O15954970002</t>
  </si>
  <si>
    <t>O15954980002</t>
  </si>
  <si>
    <t>O15954990002</t>
  </si>
  <si>
    <t>O15955010002</t>
  </si>
  <si>
    <t>O15955020002</t>
  </si>
  <si>
    <t>O15955060002</t>
  </si>
  <si>
    <t>O15955070002</t>
  </si>
  <si>
    <t>O15955080002</t>
  </si>
  <si>
    <t>O15955270002</t>
  </si>
  <si>
    <t>O15955280002</t>
  </si>
  <si>
    <t>O15955290002</t>
  </si>
  <si>
    <t>O15955300002</t>
  </si>
  <si>
    <t>O15955310002</t>
  </si>
  <si>
    <t>O15955320002</t>
  </si>
  <si>
    <t>O15955330002</t>
  </si>
  <si>
    <t>O15955350002</t>
  </si>
  <si>
    <t>O15955370002</t>
  </si>
  <si>
    <t>O15955390002</t>
  </si>
  <si>
    <t>O15955400002</t>
  </si>
  <si>
    <t>O15956990002</t>
  </si>
  <si>
    <t>O15957150002</t>
  </si>
  <si>
    <t>O15957300002</t>
  </si>
  <si>
    <t>O15957710002</t>
  </si>
  <si>
    <t>O15957870002</t>
  </si>
  <si>
    <t>O15958100002</t>
  </si>
  <si>
    <t>O15958270002</t>
  </si>
  <si>
    <t>O15958280002</t>
  </si>
  <si>
    <t>O15958290002</t>
  </si>
  <si>
    <t>O15958300002</t>
  </si>
  <si>
    <t>O15958320002</t>
  </si>
  <si>
    <t>O15958330002</t>
  </si>
  <si>
    <t>O15958340002</t>
  </si>
  <si>
    <t>O15958350002</t>
  </si>
  <si>
    <t>O15958360002</t>
  </si>
  <si>
    <t>O15958390002</t>
  </si>
  <si>
    <t>O15958410002</t>
  </si>
  <si>
    <t>O15958440002</t>
  </si>
  <si>
    <t>O15958470002</t>
  </si>
  <si>
    <t>O15958800002</t>
  </si>
  <si>
    <t>O15958870002</t>
  </si>
  <si>
    <t>O15958880002</t>
  </si>
  <si>
    <t>O15958970002</t>
  </si>
  <si>
    <t>O15958980002</t>
  </si>
  <si>
    <t>O15959000002</t>
  </si>
  <si>
    <t>O15959020002</t>
  </si>
  <si>
    <t>O15959030002</t>
  </si>
  <si>
    <t>O15959040002</t>
  </si>
  <si>
    <t>O15959060002</t>
  </si>
  <si>
    <t>O15959070002</t>
  </si>
  <si>
    <t>O15959160002</t>
  </si>
  <si>
    <t>O15959220002</t>
  </si>
  <si>
    <t>O15959490002</t>
  </si>
  <si>
    <t>O15959620002</t>
  </si>
  <si>
    <t>O15959730002</t>
  </si>
  <si>
    <t>O15959750002</t>
  </si>
  <si>
    <t>O15959770002</t>
  </si>
  <si>
    <t>O15959820002</t>
  </si>
  <si>
    <t>B15961940002</t>
  </si>
  <si>
    <t>B15961970002</t>
  </si>
  <si>
    <t>B15962060002</t>
  </si>
  <si>
    <t>B15962280002</t>
  </si>
  <si>
    <t>O15961960002</t>
  </si>
  <si>
    <t>O15962600002</t>
  </si>
  <si>
    <t>O15962620002</t>
  </si>
  <si>
    <t>O15962810002</t>
  </si>
  <si>
    <t>O15962950002</t>
  </si>
  <si>
    <t>O15962990002</t>
  </si>
  <si>
    <t>O15963510002</t>
  </si>
  <si>
    <t>O15964060002</t>
  </si>
  <si>
    <t>O15964090002</t>
  </si>
  <si>
    <t>O15964170002</t>
  </si>
  <si>
    <t>O15965560002</t>
  </si>
  <si>
    <t>O15965680002</t>
  </si>
  <si>
    <t>O15965870002</t>
  </si>
  <si>
    <t>O15965940002</t>
  </si>
  <si>
    <t>O15965970002</t>
  </si>
  <si>
    <t>O15966040002</t>
  </si>
  <si>
    <t>O15966050002</t>
  </si>
  <si>
    <t>O15966080002</t>
  </si>
  <si>
    <t>O15966640002</t>
  </si>
  <si>
    <t>O15967190002</t>
  </si>
  <si>
    <t>O15967780002</t>
  </si>
  <si>
    <t>O15967870002</t>
  </si>
  <si>
    <t>O15967900002</t>
  </si>
  <si>
    <t>O15967930002</t>
  </si>
  <si>
    <t>B15969870002</t>
  </si>
  <si>
    <t>B15970140002</t>
  </si>
  <si>
    <t>B15971070002</t>
  </si>
  <si>
    <t>O15969830002</t>
  </si>
  <si>
    <t>O15970010002</t>
  </si>
  <si>
    <t>O15970060002</t>
  </si>
  <si>
    <t>O15970090002</t>
  </si>
  <si>
    <t>O15970950002</t>
  </si>
  <si>
    <t>O15970960002</t>
  </si>
  <si>
    <t>O15971290002</t>
  </si>
  <si>
    <t>O15971420002</t>
  </si>
  <si>
    <t>O15971430002</t>
  </si>
  <si>
    <t>O15971440002</t>
  </si>
  <si>
    <t>O15971980002</t>
  </si>
  <si>
    <t>O15972200002</t>
  </si>
  <si>
    <t>O15972300002</t>
  </si>
  <si>
    <t>O15972510002</t>
  </si>
  <si>
    <t>O15972530002</t>
  </si>
  <si>
    <t>O15972550002</t>
  </si>
  <si>
    <t>O15972650002</t>
  </si>
  <si>
    <t>O15972680002</t>
  </si>
  <si>
    <t>B15974360002</t>
  </si>
  <si>
    <t>B15974840002</t>
  </si>
  <si>
    <t>B15974860002</t>
  </si>
  <si>
    <t>B15974890002</t>
  </si>
  <si>
    <t>B15974910002</t>
  </si>
  <si>
    <t>B15975320002</t>
  </si>
  <si>
    <t>O15974080002</t>
  </si>
  <si>
    <t>O15974090002</t>
  </si>
  <si>
    <t>O15974100002</t>
  </si>
  <si>
    <t>O15974110002</t>
  </si>
  <si>
    <t>O15974790002</t>
  </si>
  <si>
    <t>O15975340002</t>
  </si>
  <si>
    <t>O15975610002</t>
  </si>
  <si>
    <t>O15975640002</t>
  </si>
  <si>
    <t>O15975690002</t>
  </si>
  <si>
    <t>O15975880002</t>
  </si>
  <si>
    <t>O15975940002</t>
  </si>
  <si>
    <t>O15975950002</t>
  </si>
  <si>
    <t>O15976900002</t>
  </si>
  <si>
    <t>O15977040002</t>
  </si>
  <si>
    <t>O15977570002</t>
  </si>
  <si>
    <t>O15978950002</t>
  </si>
  <si>
    <t>O15979110002</t>
  </si>
  <si>
    <t>O15979140002</t>
  </si>
  <si>
    <t>O15979230002</t>
  </si>
  <si>
    <t>O15980380002</t>
  </si>
  <si>
    <t>O15980440002</t>
  </si>
  <si>
    <t>O15980730002</t>
  </si>
  <si>
    <t>O15980750002</t>
  </si>
  <si>
    <t>O15980930002</t>
  </si>
  <si>
    <t>O15981090002</t>
  </si>
  <si>
    <t>O15981610002</t>
  </si>
  <si>
    <t>O15981750002</t>
  </si>
  <si>
    <t>O15981850002</t>
  </si>
  <si>
    <t>O15981930002</t>
  </si>
  <si>
    <t>B15983270002</t>
  </si>
  <si>
    <t>O15983210002</t>
  </si>
  <si>
    <t>O15983240002</t>
  </si>
  <si>
    <t>O15983360002</t>
  </si>
  <si>
    <t>O15983490002</t>
  </si>
  <si>
    <t>O15983520002</t>
  </si>
  <si>
    <t>O15983560002</t>
  </si>
  <si>
    <t>O15983790002</t>
  </si>
  <si>
    <t>O15984340002</t>
  </si>
  <si>
    <t>O15984370002</t>
  </si>
  <si>
    <t>O15984640002</t>
  </si>
  <si>
    <t>O15984690002</t>
  </si>
  <si>
    <t>O15984760002</t>
  </si>
  <si>
    <t>O15984810002</t>
  </si>
  <si>
    <t>O15984860002</t>
  </si>
  <si>
    <t>O15984870002</t>
  </si>
  <si>
    <t>O15984890002</t>
  </si>
  <si>
    <t>O15984920002</t>
  </si>
  <si>
    <t>O15984970002</t>
  </si>
  <si>
    <t>O15985240002</t>
  </si>
  <si>
    <t>O15985250002</t>
  </si>
  <si>
    <t>O15985260002</t>
  </si>
  <si>
    <t>O15985270002</t>
  </si>
  <si>
    <t>O15985280002</t>
  </si>
  <si>
    <t>O15985290002</t>
  </si>
  <si>
    <t>O15985300002</t>
  </si>
  <si>
    <t>O15985320002</t>
  </si>
  <si>
    <t>O15985330002</t>
  </si>
  <si>
    <t>O15985350002</t>
  </si>
  <si>
    <t>O15985360002</t>
  </si>
  <si>
    <t>O15985380002</t>
  </si>
  <si>
    <t>O15985390002</t>
  </si>
  <si>
    <t>O15985450002</t>
  </si>
  <si>
    <t>O15985890002</t>
  </si>
  <si>
    <t>B15987940002</t>
  </si>
  <si>
    <t>O15987680002</t>
  </si>
  <si>
    <t>O15988610002</t>
  </si>
  <si>
    <t>B15990720002</t>
  </si>
  <si>
    <t>B15991100002</t>
  </si>
  <si>
    <t>O15990480002</t>
  </si>
  <si>
    <t>O15990570002</t>
  </si>
  <si>
    <t>O15990850002</t>
  </si>
  <si>
    <t>O15991000002</t>
  </si>
  <si>
    <t>O15991120002</t>
  </si>
  <si>
    <t>O15991530002</t>
  </si>
  <si>
    <t>O15991550002</t>
  </si>
  <si>
    <t>O15991560002</t>
  </si>
  <si>
    <t>O15991570002</t>
  </si>
  <si>
    <t>O15991580002</t>
  </si>
  <si>
    <t>O15991760002</t>
  </si>
  <si>
    <t>O15992360002</t>
  </si>
  <si>
    <t>O15992540002</t>
  </si>
  <si>
    <t>O15992550002</t>
  </si>
  <si>
    <t>O15993150002</t>
  </si>
  <si>
    <t>B15995380002</t>
  </si>
  <si>
    <t>B15995390002</t>
  </si>
  <si>
    <t>O15994790002</t>
  </si>
  <si>
    <t>O15995260002</t>
  </si>
  <si>
    <t>O15995320002</t>
  </si>
  <si>
    <t>O15995420002</t>
  </si>
  <si>
    <t>O15995890002</t>
  </si>
  <si>
    <t>O15996080002</t>
  </si>
  <si>
    <t>O15996150002</t>
  </si>
  <si>
    <t>O15996550002</t>
  </si>
  <si>
    <t>O15996570002</t>
  </si>
  <si>
    <t>O15996580002</t>
  </si>
  <si>
    <t>O15996590002</t>
  </si>
  <si>
    <t>O15996600002</t>
  </si>
  <si>
    <t>O15996610002</t>
  </si>
  <si>
    <t>O15996620002</t>
  </si>
  <si>
    <t>O15996660002</t>
  </si>
  <si>
    <t>O15996670002</t>
  </si>
  <si>
    <t>O15997100002</t>
  </si>
  <si>
    <t>O15997280002</t>
  </si>
  <si>
    <t>O15997330002</t>
  </si>
  <si>
    <t>O15997520002</t>
  </si>
  <si>
    <t>B15999780002</t>
  </si>
  <si>
    <t>B16000220002</t>
  </si>
  <si>
    <t>O15999320002</t>
  </si>
  <si>
    <t>O16000730002</t>
  </si>
  <si>
    <t>O16000740002</t>
  </si>
  <si>
    <t>O16000780002</t>
  </si>
  <si>
    <t>O16000790002</t>
  </si>
  <si>
    <t>O16000800002</t>
  </si>
  <si>
    <t>O16000810002</t>
  </si>
  <si>
    <t>O16000820002</t>
  </si>
  <si>
    <t>O16000830002</t>
  </si>
  <si>
    <t>O16000840002</t>
  </si>
  <si>
    <t>O16000980002</t>
  </si>
  <si>
    <t>O16001530002</t>
  </si>
  <si>
    <t>O16001680002</t>
  </si>
  <si>
    <t>O16001970002</t>
  </si>
  <si>
    <t>B16003620002</t>
  </si>
  <si>
    <t>B16003710002</t>
  </si>
  <si>
    <t>B16003920002</t>
  </si>
  <si>
    <t>B16003950002</t>
  </si>
  <si>
    <t>O16003330002</t>
  </si>
  <si>
    <t>O16003390002</t>
  </si>
  <si>
    <t>O16003590002</t>
  </si>
  <si>
    <t>O16004480002</t>
  </si>
  <si>
    <t>O16005370002</t>
  </si>
  <si>
    <t>O16005650002</t>
  </si>
  <si>
    <t>O16006030002</t>
  </si>
  <si>
    <t>B16007570002</t>
  </si>
  <si>
    <t>B16007580002</t>
  </si>
  <si>
    <t>B16007590002</t>
  </si>
  <si>
    <t>B16007600002</t>
  </si>
  <si>
    <t>B16007620002</t>
  </si>
  <si>
    <t>B16007650002</t>
  </si>
  <si>
    <t>B16007670002</t>
  </si>
  <si>
    <t>B16007700002</t>
  </si>
  <si>
    <t>B16007800002</t>
  </si>
  <si>
    <t>B16007830002</t>
  </si>
  <si>
    <t>B16007850002</t>
  </si>
  <si>
    <t>B16007880002</t>
  </si>
  <si>
    <t>B16008170002</t>
  </si>
  <si>
    <t>B16008200002</t>
  </si>
  <si>
    <t>B16008230002</t>
  </si>
  <si>
    <t>O16007550002</t>
  </si>
  <si>
    <t>O16007740002</t>
  </si>
  <si>
    <t>O16008190002</t>
  </si>
  <si>
    <t>O16008250002</t>
  </si>
  <si>
    <t>O16008550002</t>
  </si>
  <si>
    <t>O16008890002</t>
  </si>
  <si>
    <t>O16008910002</t>
  </si>
  <si>
    <t>O16009610002</t>
  </si>
  <si>
    <t>O16009930002</t>
  </si>
  <si>
    <t>Empresa Pública Nacional Estratégica de Yacimientos de Litio Bolivianos</t>
  </si>
  <si>
    <t>Ministerio de Energias</t>
  </si>
  <si>
    <t>PAGO PRÉSTAMO IDA 2134-BO VCTO. 01-02-2018 POR CUENTA DE BANCO DE DESARROLLO , VALOR 01-02-2018 CAPITAL BS 524.823,23 INTERESES BS 131.205,83 LIBRETA N° 00099021001 TGN RECURSOS ORDINARIOS (3987) ALIVIO MDRI</t>
  </si>
  <si>
    <t>TRANSFERENCIA DEL EXTERIOR SEGUN SWIFT 01505 DE FECHA 01/02/2018 ORDENANTE: CONSULADO DE BOLIVIA EN MURCIA REF.: DEVOLUCION SALDO 2017 LIB. 00099021001 TGN-RECURSOS ORDINARIOS (3987)</t>
  </si>
  <si>
    <t>TRANSFERENCIA DEL EXTERIOR SEGUN SWIFT 01506 DE FECHA 01/02/2018 ORDENANTE: CONSULADO DE BOLIVIA EN IQUIQUE CL REF.: DEVOLUCION SALDOS-GESTION 2017 GASTOS DE FUNCIONAMIENTO LIB. 00099021001 TGN-RECURSOS ORDINARIOS (3987)</t>
  </si>
  <si>
    <t>TRANSFERENCIA DEL EXTERIOR SEGUN SWIFT 01508 DE FECHA 01/02/2018 ORDENANTE: CONSULADO GENERAL DE BOLIVIA LOS ANGELES CA REF.: SALDOS GASTOS DE FUNCIONAMIENTO LIB. 00099021001 TGN-RECURSOS ORDINARIOS (3987)</t>
  </si>
  <si>
    <t>TRANSFERENCIA DEL EXTERIOR SEGUN SWIFT 01500 DE FECHA 01/02/2018 ORDENANTE: CONSULADO GENERAL DE BOLIVIA EN WASHINGTON, DC REF.: DEVOLUCION SALDOS-CUENTA EMIPAS LIB. 00099021001 TGN-RECURSOS ORDINARIOS (3987)</t>
  </si>
  <si>
    <t>TRANSFERENCIA DEL EXTERIOR SEGUN SWIFT 01551-01550 DE FECHA 01/02/2018 ORDENANTE: EMBAJADA DE BOLIVIA PAISES BAJOS REF.: DEVOLUCION DE SALDOS GASTOS DE FUNCIONAMIENTO LIB. 00099021001 TGN-RECURSOS ORDINARIOS (3987)</t>
  </si>
  <si>
    <t>TRANSFERENCIA DEL EXTERIOR SEGUN SWIFT 01569-01570 DE FECHA 01/02/2018 ORDENANTE: CONSULADO GENERAL DE BOLIVIA-BUENOS AIRES AR. LIB. 00099021001 TGN-RECURSOS ORDINARIOS (3987)</t>
  </si>
  <si>
    <t>TRANSFERENCIA DEL EXTERIOR SEGUN SWIFT 01550 DE FECHA 01/02/2018 ORDENANTE: CONSULADO DE BOLIVIA EN LA QUIACA AR REF.: PROGRAMA Y RECURSOS ADICIONALES, DEVOLUCION SALDOS NO EJECUTADOS 2017 GASTOS DE FUNCIONAMIENTO LIB. 00099021001 TGN-RECURSOS ORDINARIOS (3987)</t>
  </si>
  <si>
    <t>A:00099021001 TRANSFERENCIA DE RECUPERACIONES SEGUN NOTA GEF-LIN-MCM-0051-NOT/18 PARA PAGO DE INTERESES DE ACUERDO A CONTRATO DE FIDEICOMISO ACCESOS SEGUROS VIVIR BIEN CORRESPONDIENTE AL GAD CHUQUISACA</t>
  </si>
  <si>
    <t>NÚMERO DE LIBRETA CUT: 99031009.00 OPERACIÓN T01 TRANSFERENCIA DE FONDOS A LA CUT - TESORO DIRECTO DE BANCO UNION S.A. A CUENTA UNICA DEL TESORO CON NUMERO DE SOLICITUD = 2493314 Y NUMERO CORRELATIVO = 91320001022018678 TRANSFERENCIA POR OPERACIONES DE VENTA BONSO BTX</t>
  </si>
  <si>
    <t>De: 00099024113 Transferencia en cumplimiento al DS N0913 de 15/06/2011 y el Convenio Intergubernativo de Financiamiento UPRE-CIF-IG 180/2017, suscrito entre la UPRE y el GAM de Nueva Esperanza proyecto Const. Tinglado Metalico y Polifuncional con Graderia U.E. General Federico Roman Municipio Nuev</t>
  </si>
  <si>
    <t>VENTA DE DIVISAS CON TRANSFERENCIA DE FONDOS A SOLICITUD DE MINISTERIO DE LA PRESIDENCIA SEGUN SOLICITUD 4264 REF: DIVISAS USD 272.70 PAGO A GOGO BUSINESS AVIATION POR SERVICIO TELEFONO SATELITAL DE AERONAVE FAB-002 DICIEMBRE 2017 Y ENERO 2018, TRANSFERENCIA AL BANCO US BANK CUENTA 103690172665. LIB. 00099021001 TGN-RECURSOS ORDINARIOS (3987)</t>
  </si>
  <si>
    <t>VENTA DE DIVISAS CON TRANSFERENCIA DE FONDOS A SOLICITUD DE MINISTERIO DE LA PRESIDENCIA SEGUN SOLICITUD 4263 REF: DIVISAS USD 34,719.78 PAGO A HONEYWELL POR SERVICIO MANTENIMIENTO MSP AERONAVE FAB 002 MES DICIEMBRE 2017, TRANSFERENCIA A JPMORGAN BANK, CUENTA 9102597771. LIB. 00099021001 TGN-RECURSOS ORDINARIOS (3987)</t>
  </si>
  <si>
    <t>VENTA DE DIVISAS CON TRANSFERENCIA DE FONDOS A SOLICITUD DE MINISTERIO DE LA PRESIDENCIA SEGUN SOLICITUD 4262 REF: DIVISAS USD 8,441.00 PAGO A ROYAL FBO SERVICE S.A POR SERVICIOS PRESTADOS A AERONAVE FAB 001 EN VIAJE OFICIAL A BRASILIA EL 20 Y 21 DICIEMBRE 2017, TRANSFERENCIA A BANCO BBVA PARAGUAY S LIB. 00099021001 TGN-RECURSOS ORDINARIOS (3987)</t>
  </si>
  <si>
    <t>De: 00682018002 TRANSFERENCIA DEL SALDO DE LA LIBRETA N000682018002 DEFENSORIA DEL PUEBLO DERECHOS HUMANOS (SAVE THE CHILDREN) POR CONCLUSION DEL CONVENIO, PARA QUE LOS RECURSOS SEAN CONSOLIDADOS A FAVOR DEL TESORO POR TRATARSE DE SALDO GENERADO EN GESTIONES ANTERIORES.</t>
  </si>
  <si>
    <t>TRANSFERENCIA DEL EXTERIOR SEGUN SWIFT 01596 DE FECHA 02/02/2018 ORDENANTE: EMB. DE BOLIVIA REINO UNIDO GRAN BRETAÑA REF.: DEVOLUCION SALDOS PROG. DE DOCUMENTACION LIB. 00099021001 TGN-RECURSOS ORDINARIOS (3987)</t>
  </si>
  <si>
    <t>TRANSFERENCIA DEL EXTERIOR SEGUN SWIFT 01591 DE FECHA 02/02/2018 ORDENANTE: EMBAJADA DE BOLIVIA EN ALEMANIA REF.: DEV. SALDOS GASTOS DE FUNCIONAMIENTO PROG. DOC . LIB. 00099021001 TGN-RECURSOS ORDINARIOS (3987)</t>
  </si>
  <si>
    <t>TRANSFERENCIA DEL EXTERIOR SEGUN SWIFT 01593 DE FECHA 02/02/2018 ORDENANTE: CONSULADO DE BOLIVIA EN VALENCIA LIB. 00099021001 TGN-RECURSOS ORDINARIOS (3987)</t>
  </si>
  <si>
    <t>TRANSFERENCIA DEL EXTERIOR SEGUN SWIFT 01595 DE FECHA 02/02/2018 ORDENANTE: EMBAJADA DEL ESTADO PLURINACIONAL DE BOLIVIA EN MADRID LIB. 00099021001 TGN-RECURSOS ORDINARIOS (3987)</t>
  </si>
  <si>
    <t>TRANSFERENCIA DEL EXTERIOR SEGUN SWIFT 01597 DE FECHA 02/02/2018 ORDENANTE: EMBAJADA DE BOLIVIA EN LONDRES LIB. 00099021001 TGN-RECURSOS ORDINARIOS (3987)</t>
  </si>
  <si>
    <t>TRANSFERENCIA DEL EXTERIOR SEGUN SWIFT 12505,64 DE FECHA 02/02/2018 ORDENANTE: EMBAJADA DE BOLIVIA EN MOSCU-RUSIA LIB. 00099021001 TGN-RECURSOS ORDINARIOS (3987)</t>
  </si>
  <si>
    <t>A:00099021001 TRANSFERENCIA DE RECUPERACIONES SEGUN NOTA GEF-LIN-MCM-0051-NOT/18 PARA PAGO DE INTERESES DE ACUERDO A CONTRATO DE FIDEICOMISO ACCESOS SEGUROS VIVIR BIEN CORRESPONDIENTE AL GAD COCHABAMBA</t>
  </si>
  <si>
    <t>NÚMERO DE LIBRETA CUT: 99031009.00 OPERACIÓN T01 TRANSFERENCIA DE FONDOS A LA CUT - TESORO DIRECTO DE BANCO UNION S.A. A CUENTA UNICA DEL TESORO CON NUMERO DE SOLICITUD = 2496964 Y NUMERO CORRELATIVO = 91320002022018741 TRANSFERENCIA POR OPERACIONES DE VENTA BONOS BTX</t>
  </si>
  <si>
    <t>||TRANSFERENCIA DE FONDOS S/G. FORMULARIO, CITE' BUN/CF055/18 DE LA FECHA (HRE-TSO-577).SALDOS NO EJECUTADOS EN LA GESTION 2017 DEL PROYECTO ESTUDIO DE DISEÑO TECNICO DE PREINVERSION "MANEJO INTEGRAL DE LA CUENCA EN LA ISLA SURIQUI". A SOLICITUD DEL G.A.M. DE PUERTO PEREZ; LIBRETA 00099021001 RECURSOS ORDINARIOS; BUN.</t>
  </si>
  <si>
    <t>||TRANSFERENCIA DE FONDOS S/G. FORMULARIO CITE: BUN/CF054/18 DE LA FECHA.(HRE-TSO-576), DEVOLUCION SALDOS NO EJECUTADOS EN LA GESTION/2017 PROYECTO MANEJO INTEGRAL DE LA MICROCUENCA LAGO MENOR COHANA-MCPIO.PUERTO PEREZ. A SOLICITUD GOB.AUT.MCPAL.PUERTO PEREZ, LIBRETA N° 00099021001 TGN-RECURSOS ORDINARIOS; BUN.</t>
  </si>
  <si>
    <t>VENTA DE DIVISAS CON TRANSFERENCIA DE FONDOS A SOLICITUD DE CENTRAL DE ABASTECIMIENTO Y SUMINISTROS DE SALUD-CEASS SEGUN SOLICITUD 4268 REF: TRANSFERENCIA POR CONCEPTO DE IMPORTACION DE MEDICAMENTOS Y MATERIALES A TECNO SUMA UMELISA TSH, PKU, AFP, 17OH, HC6. PSA, GLUCOMETROS Y TIRAS REACTIVAS, SEGUN LIB. 00249012001 LBP-CEASS-CENTRAL DE ABASTECIMIENTO Y SUMINISTROS DE SALUD POR DIFERENCIAL CAMBIARIO</t>
  </si>
  <si>
    <t>VENTA DE DIVISAS CON TRANSFERENCIA DE FONDOS A SOLICITUD DE MINISTERIO DE DEFENSA SEGUN SOLICITUD 4281 REF: PAGO A XS AVIATION POR ADQUISICION DE MATERIAL CONSUMIBLE DE AERONAVE PARA TRANSPORTE AEREO MILITAR LIB. 00020011103 MINISTERIO DE DEFENSA - INGRESOS VARIOS</t>
  </si>
  <si>
    <t>VENTA DE DIVISAS CON TRANSFERENCIA DE FONDOS A SOLICITUD DE MINISTERIO DE LA PRESIDENCIA SEGUN SOLICITUD 4282 REF: DIVISAS USD 26,753.68 INVOICE 17 004485 PAGO A DASSAULT FALCONJET WILMINGTON POR MANTENIMIENTO AERONAVE FAB 001 REALIZADO EN SEPTIEMBRE 2017, PAGO A CITIBANK N.A, CUENTA 30442598. LIB. 00099021001 TGN-RECURSOS ORDINARIOS (3987)</t>
  </si>
  <si>
    <t>VENTA DE DIVISAS CON TRANSFERENCIA DE FONDOS A SOLICITUD DE MINISTERIO DE DEFENSA SEGUN SOLICITUD 4280 REF: PAGO A BAE SYSTEMS POR LA ADQUISICION DE KIT DE OPERACIONES DE ALTURA PARA AERONAVE DE TRANSPORTE AEREO MILITAR LIB. 00020011103 MINISTERIO DE DEFENSA - INGRESOS VARIOS</t>
  </si>
  <si>
    <t>VENTA DE DIVISAS CON TRANSFERENCIA DE FONDOS A SOLICITUD DE MINISTERIO DE DEFENSA SEGUN SOLICITUD 4290 REF: PAGO POR ADQUISICION DE TURBO OIL DE EMPRESA CARIBE PARA AERONAVES DE TRANSPORTE AEREO MILITAR LIB. 00020011103 MINISTERIO DE DEFENSA - INGRESOS VARIOS</t>
  </si>
  <si>
    <t>VENTA DE DIVISAS CON TRANSFERENCIA DE FONDOS A SOLICITUD DE MINISTERIO DE DEFENSA SEGUN SOLICITUD 4289 REF: PAGO POR ADQUISICION DE LLANTAS A EMPRESA CARIBE AVIATION PARA AERONAVES DE TRANSPORTE AEREO MILITAR LIB. 00020011103 MINISTERIO DE DEFENSA - INGRESOS VARIOS</t>
  </si>
  <si>
    <t>VENTA DE DIVISAS CON TRANSFERENCIA DE FONDOS A SOLICITUD DE MINISTERIO DE DEFENSA SEGUN SOLICITUD 4288 REF: PAGO POR ADQUISICION DE LLANTAS A EMPRESA CARIBE AVIATION PARA AERONAVES DE TRANSPORTE AEREO MILITAR LIB. 00020011103 MINISTERIO DE DEFENSA - INGRESOS VARIOS</t>
  </si>
  <si>
    <t>VENTA DE DIVISAS CON TRANSFERENCIA DE FONDOS A SOLICITUD DE MINISTERIO DE DEFENSA SEGUN SOLICITUD 4287 REF: PAGO A XS AVIATION POR LA ADQUISICION DE UN STARTER ASSY PARA AERONAVE DE TRANSPORTE AEREO MILITAR LIB. 00020011103 MINISTERIO DE DEFENSA - INGRESOS VARIOS</t>
  </si>
  <si>
    <t>VENTA DE DIVISAS CON TRANSFERENCIA DE FONDOS A SOLICITUD DE MINISTERIO DE DEFENSA SEGUN SOLICITUD 4286 REF: PAGO A XS AVIATION POR SERVICIO OVH PARA TRENES DE AERONAVES PARA TRANSPORTE AEREO MILITAR LIB. 00020011103 MINISTERIO DE DEFENSA - INGRESOS VARIOS</t>
  </si>
  <si>
    <t>VENTA DE DIVISAS CON TRANSFERENCIA DE FONDOS A SOLICITUD DE MINISTERIO DE DEFENSA SEGUN SOLICITUD 4285 REF: PAGO A THINK HOLDINGS POR LA QUINTA CUOTA DE LA ADQUISICION DE AERONAVE PARA TRANSPORTE AEREO MILITAR LIB. 00020011103 MINISTERIO DE DEFENSA - INGRESOS VARIOS</t>
  </si>
  <si>
    <t>VENTA DE DIVISAS CON TRANSFERENCIA DE FONDOS A SOLICITUD DE MINISTERIO DE DEFENSA SEGUN SOLICITUD 4284 REF: PAGO A THINK HOLDINGS POR LA CUARTA CUOTA DE LA ADQUISICION DE AERONAVE PARA TRANSPORTE AEREO MILITAR LIB. 00020011103 MINISTERIO DE DEFENSA - INGRESOS VARIOS</t>
  </si>
  <si>
    <t>VENTA DE DIVISAS CON TRANSFERENCIA DE FONDOS A SOLICITUD DE MINISTERIO DE LA PRESIDENCIA SEGUN SOLICITUD 4283 REF: DIVISAS USD 15,113.50 INVOICE 17005948 PAGO A DASSAULT FALCONJET WILMINTONG POR MANTENIMIENTO AERONAVE FAB 001 EN FECHAS 3 AL 10 DICIEMBRE 2017, CITIBANK N.A CUENTA 30442598. LIB. 00099021001 TGN-RECURSOS ORDINARIOS (3987)</t>
  </si>
  <si>
    <t>VENTA DE DIVISAS CON TRANSFERENCIA DE FONDOS A SOLICITUD DE MINISTERIO DE DEFENSA SEGUN SOLICITUD 4279 REF: PAGO POR ADQUISICION DE LLANTAS A EMPRESA TEX AIR PARA AERONAVES DE TRANSPORTE AEREO MILITAR LIB. 00020011103 MINISTERIO DE DEFENSA - INGRESOS VARIOS</t>
  </si>
  <si>
    <t>VENTA DE DIVISAS CON TRANSFERENCIA DE FONDOS A SOLICITUD DE MINISTERIO DE DEFENSA SEGUN SOLICITUD 4278 REF: PAGO A THINKS HOLDINGS POR SERVICIOS DE ADECUACION DE AERONAVE PARA TRANSPORTE AEREO MILITAR LIB. 00020011103 MINISTERIO DE DEFENSA - INGRESOS VARIOS</t>
  </si>
  <si>
    <t>VENTA DE DIVISAS CON TRANSFERENCIA DE FONDOS A SOLICITUD DE EMPRESA PUBLICA PRODUCTIVA CARTONES DE BOLIVIA-CARTONBOL SEGUN SOLICITUD 4275 REF: TRANSFERENCIA DE RECURSOS AL BCB PARA LA EMPRESA MACARBOX POR LA COMPRA DE ELEMENTOS MECANICOS, ELECTRICOS Y CUCHILLAS SLOTTER, DEL PROCESO CB/RPCD/SE/140/20 LIB. 00576012001 CARTONBOL</t>
  </si>
  <si>
    <t>VENTA DE DIVISAS CON TRANSFERENCIA DE FONDOS A SOLICITUD DE EMPRESA PUBLICA PRODUCTIVA CARTONES DE BOLIVIA-CARTONBOL SEGUN SOLICITUD 4276 REF: TRANSFERENCIA DE RECURSOS AL BCB PARA LA EMPRESA INTERLOG CHILE POR LA COMPRA DE PAPEL WHITE TOP PRIMER LOTE, DEL PROCESO CB/RPCD/SE/003/2018, AUTORIZADO SEG LIB. 00576012001 CARTONBOL</t>
  </si>
  <si>
    <t>TRANSFERENCIA RECIBIDA DEL EXTERIOR SEGÚN MENSAJES SWIFT Nos. 01601-01604 (REM.EXT.) DE FECHA 02-02-2018 POR DESEMBOLSO DE CAF PRÉSTAMO CFA009344 PROG.MAS INV.P/ RIEGO FASE IV LIBRETA N° 00287102001 FPS-RECURSOS PROPIOS REF.: UTILES DE ESCRITORIO</t>
  </si>
  <si>
    <t>TRANSFERENCIA DEL EXTERIOR SEGUN SWIFT 01694 DE FECHA 05/02/2018 ORDENANTE: CONSULADO DE BOLIVIA EN SEVILLA LIB. 00099021001 TGN-RECURSOS ORDINARIOS (3987)</t>
  </si>
  <si>
    <t>TRANSFERENCIA DEL EXTERIOR SEGUN SWIFT 01695 DE FECHA 05/02/2018 ORDENANTE: CONSULADO DE BOLIVIA EN SEVILLA REF.: DEVOLUCION DE SALDOS DE PROGRAMA DOCUMENTACION GESTION 2017 LIB. 00099021001 TGN-RECURSOS ORDINARIOS (3987)</t>
  </si>
  <si>
    <t>REGULARIZACION DE TRANSFERENCIA DEL EXTERIOR SEGUN SWIFT 01507 DE FECHA 05/02/2018 ORDENANTE: CONSULADO DEL ESTADO PLURINACIONAL DE BOLIVIA SALVADOR MAZZA ARGENTINA LIB. 00099021001 TGN-RECURSOS ORDINARIOS (3987)</t>
  </si>
  <si>
    <t>REGULARIZACION DE TRANSFERENCIA DEL EXTERIOR SEGUN SWIFT 01567 DE FECHA 05/02/2018 ORDENANTE: COONSULADO GENERAL DE BOLIVIA EN SAO PAULO LIB. 00099021001 TGN-RECURSOS ORDINARIOS (3987)</t>
  </si>
  <si>
    <t>NUMERO DE LIBRETA CUT: Cuenta Unica del Tesoro OPERACIÓN E18 TRANSFERENCIA DEL SISTEMA FINANCIERO POR CUENTA DE TERCEROS A LA CUT Devolucion de aportes en exceso TGN</t>
  </si>
  <si>
    <t>NÚMERO DE LIBRETA CUT: 99031009.00 OPERACIÓN T01 TRANSFERENCIA DE FONDOS A LA CUT - TESORO DIRECTO DE BANCO UNION S.A. A CUENTA UNICA DEL TESORO CON NUMERO DE SOLICITUD = 2501058 Y NUMERO CORRELATIVO = 91320005022018799 TRANSFERENCIA POR OPERACIONES DE VENTA BONOS BTX</t>
  </si>
  <si>
    <t>'COBRO DE'||UTILES DE ESCRITORIO POR EL COMPROBANTE CONTABLE NRO. 0912874 DE LA FECHA, SEGÚN NOTA DEL SERVICIO NACIONAL TEXTIL, CITE' SENATEX/DGE/CAR/0306/2017 DE F. 21/07/2017. DEBITO DE LA LIBRETA 00378012002 SENATEX ADMINISTRACION CENTRAL.</t>
  </si>
  <si>
    <t>PAGO A CAF PRÉSTAMO CFA008814 VCTO. 05-02-2018 POR CUENTA DE TGN , NTI. 010438 VALOR 05-02-2018 INTERESES USD 181.278,18 COMISIONES USD 93.723,48 CTA. 3987 CUENTA UNICA DEL TESORO-3987 LIB. 00099021001 REF.: COMISIONES BANCARIAS</t>
  </si>
  <si>
    <t>PAGO A CAF PRÉSTAMO CFA008839 VCTO. 05-02-2018 POR CUENTA DE TGN , NTI. 010394 VALOR 05-02-2018 INTERESES USD 263.776,20 COMISIONES USD 9.182,14 CTA. 3987 CUENTA UNICA DEL TESORO-3987 LIB. 00099021001 REF.: COMISIONES BANCARIAS</t>
  </si>
  <si>
    <t>VENTA DE DIVISAS CON TRANSFERENCIA DE FONDOS A SOLICITUD DE MINISTERIO DE LA PRESIDENCIA SEGUN SOLICITUD 4315 REF: DIVISAS USD 59,575.67 PAGO A ROYAL FBO SERVICE S.A POR SERVICIOS PRESTADOS PROVISION COMBUSTIBLES A AERONAVE FAB 001 EN VIAJE A EUROPA, PAGO A BBVA PARAGUAY S.A CUENTA 0102351465 LIB. 00099021001 TGN-RECURSOS ORDINARIOS (3987)</t>
  </si>
  <si>
    <t>VENTA DE DIVISAS CON TRANSFERENCIA DE FONDOS A SOLICITUD DE MINISTERIO DE LA PRESIDENCIA SEGUN SOLICITUD 4313 REF: DIVISAS USD 7,309.80 PAGA A ROYAL FBO SERVICE S.A. POR SERVICIOS PRESTADOS A AERONAVE FAB 002 EN VIAJE OFICIAL A BRASILIA 4 Y 5 DICIEMBRE 2017, PAGO AL BANCO BBVA PARAGUAY S.A CUENTA 01 LIB. 00099021001 TGN-RECURSOS ORDINARIOS (3987)</t>
  </si>
  <si>
    <t>REGULARIZACION DE TRANSFERENCIA DEL EXTERIOR SEGUN SWIFT 01590 DE FECHA 06/02/2018 ORDENANTE: EMBAJADA DEL ESTADO PLURINACIONAL DE BOLIVIA EN MEXICO LIB. 00099021001 TGN-RECURSOS ORDINARIOS (3987)</t>
  </si>
  <si>
    <t>REGULARIZACION DE TRANSFERENCIA DEL EXTERIOR SEGUN SWIFT 01501 DE FECHA 06/02/2018 ORDENANTE: CONSULADO DEL ESTADO PLURINACIONAL DE BOLIVIA CORDOBA ARGENTINA LIB. 00099021001 TGN-RECURSOS ORDINARIOS (3987)</t>
  </si>
  <si>
    <t>REGULARIZACION DE TRANSFERENCIA DEL EXTERIOR SEGUN SWIFT 01502 DE FECHA 06/02/2018 ORDENANTE: CONSULADO DE BOLIVIA EN CORDOBA ARGENTINA LIB. 00099021001 TGN-RECURSOS ORDINARIOS (3987)</t>
  </si>
  <si>
    <t>REGULARIZACION DE TRANSFERENCIA DEL EXTERIOR SEGUN SWIFT 01504 DE FECHA 06/02/2018 ORDENANTE: EMBAJADA DE BOLIVIA EN PANAMA LIB. 00099021001 TGN-RECURSOS ORDINARIOS (3987)</t>
  </si>
  <si>
    <t>REGULARIZACION DE TRANSFERENCIA DEL EXTERIOR SEGUN SWIFT 01471 DE FECHA 06/02/2018 ORDENANTE: EMBAJADA DE BOLIVIA EN SEUL-COREA REF.: DEVOLUCION SALDO GASTOS DE FUNCIONAMIENTO 2017 LIB. 00099021001 TGN-RECURSOS ORDINARIOS (3987)</t>
  </si>
  <si>
    <t>REGULARIZACION DE TRANSFERENCIA DEL EXTERIOR SEGUN SWIFT 01732 DE FECHA 06/02/2018 ORDENANTE: CONSULADO GENERAL DE BOLIVIA EN BUENOS AIRES ARGENTINA REF.: DEVOLUCION SALDOS GASTOS DE FUNCIONAMIENTO LIB. 00099021001 TGN-RECURSOS ORDINARIOS (3987)</t>
  </si>
  <si>
    <t>TRANSFERENCIA DEL EXTERIOR SEGUN SWIFT 01812-01810 DE FECHA 06/02/2018 ORDENANTE: VICECONSULADO DEL ESTADO PLURINACIONAL DE BOLIVIA-SAN JUSTO,ARGENTINA LIB. 00099021001 TGN-RECURSOS ORDINARIOS (3987)</t>
  </si>
  <si>
    <t>TRANSFERENCIA DEL EXTERIOR SEGUN SWIFT 01824-01823 DE FECHA 06/02/2018 ORDENANTE: VICECONSULADO DEL ESTADO PLURINACINAL DE BOLIVIA-SAN JUSTO,ARGENTINA LIB. 00099021001 TGN-RECURSOS ORDINARIOS (3987)</t>
  </si>
  <si>
    <t>NUMERO DE LIBRETA CUT: 00099021001 OPERACIÓN E18 TRANSFERENCIA DEL SISTEMA FINANCIERO POR CUENTA DE TERCEROS A LA CUT TRANSFERENCIA POR PAGO DE MULTAS DEL MES DE DICIEMBRE 2DA QUINCENA 2017 SERVICIO RECAUDACION SEGIP</t>
  </si>
  <si>
    <t>VENTA DE DIVISAS CON TRANSFERENCIA DE FONDOS A SOLICITUD DE MINISTERIO DE DEFENSA SEGUN SOLICITUD 4319 REF: PAGO A EMPRESA ROYAL FBO, POR SERVICIO DE APOYO PARA TRASLADO DE AERONAVE RUTA RUMANIA BOLIVIA PARA TRANSPORTE AEREO MILITAR LIB. 00020011103 MINISTERIO DE DEFENSA - INGRESOS VARIOS</t>
  </si>
  <si>
    <t>VENTA DE DIVISAS CON TRANSFERENCIA DE FONDOS A SOLICITUD DE MINISTERIO DE DEFENSA SEGUN SOLICITUD 4320 REF: PAGO DE HABERES DICIEMBRE 2017 AL PERSONAL DE LAS FF.AA. DESTINADO EN MISION DIPLOMATICA EN EL EXTERIOR LIB. 00020011103 MINISTERIO DE DEFENSA - INGRESOS VARIOS</t>
  </si>
  <si>
    <t>TRANSFERENCIA RECIBIDA DEL EXTERIOR SEGÚN MENSAJES SWIFT Nos. 01818-01808 (REM.EXT.) DE FECHA 06-02-2018 POR DESEMBOLSO DE OPEP PRÉSTAMO 1653-P WA NO.7 LIBRETA N° 00291012002 ABC-RECURSOS PROPIOS REF.: UTILES DE ESCRITORIO</t>
  </si>
  <si>
    <t>VENTA DE DIVISAS CON TRANSFERENCIA DE FONDOS A SOLICITUD DE CENTRAL DE ABASTECIMIENTO Y SUMINISTROS DE SALUD-CEASS SEGUN SOLICITUD 4269 REF: PAGO A CIMAB POR CONCEPTO DE IMPORTACIONES DE DOXORUBICINA, ERITROPOYEXINA, VINVRISTINA, FLUJOROURACILO, METOTREXATO 500MG, METOTREXATO 500MG SEGUN: HOJA DE RU LIB. 00249012001 LBP-CEASS-CENTRAL DE ABASTECIMIENTO Y SUMINISTROS DE SALUD POR DIFERENCIAL CAMBIARIO</t>
  </si>
  <si>
    <t>REGULARIZACION DE TRANSFERENCIA DEL EXTERIOR SEGUN SWIFT 01826 DE FECHA 07/02/2018 ORDENANTE: CONSULADO GENERAL DE BOLIVIA EN RIO DE JANEIRO-BRASIL LIB. 00099021001 TGN-RECURSOS ORDINARIOS (3987)</t>
  </si>
  <si>
    <t>REGULARIZACION DE TRANSFERENCIA DEL EXTERIOR SEGUN SWIFT 01418 DE FECHA 07/02/2018 ORDENANTE: VICECONSULADO DE BOLIVIA LA PLATA ARGENTINA LIB. 00099021001 TGN-RECURSOS ORDINARIOS (3987)</t>
  </si>
  <si>
    <t>REGULARIZACION DE TRANSFERENCIA DEL EXTERIOR SEGUN SWIFT 01415 DE FECHA 07/02/2018 ORDENANTE: VICECONSULADO DE BOLIVIA LA PALTA ARGENTINA LIB. 00099021001 TGN-RECURSOS ORDINARIOS (3987)</t>
  </si>
  <si>
    <t>TRANSFERENCIA DEL EXTERIOR SEGUN SWIFT 1874-1871 DE FECHA 07/02/2018 ORDENANTE: CONSULADO GENERAL DE BOLIVIA EN BUENOS AIRES LIB. 00099021001 TGN-RECURSOS ORDINARIOS (3987)</t>
  </si>
  <si>
    <t>TRANSFERENCIA DEL EXTERIOR SEGUN SWIFT NO.1889 DE FECHA 07/02/2018 ORDENANTE: EMBAJADA DEL PERU REF.: DEVOLUCION DE SALDOS GASTOS DE FUNCIONAMIENTO LIB. 00099021001 TGN-RECURSOS ORDINARIOS (3987)</t>
  </si>
  <si>
    <t>VENTA DE DIVISAS CON TRANSFERENCIA DE FONDOS A SOLICITUD DE EMPRESA BOLIVIANA DE ALMENDRA Y DERIVADOS SEGUN SOLICITUD 4338 REF: PAGO POR RENOVACION DE REGISTRO A ASSOCIATION FOOD INDUSTRIES (AFI) POR LA GESTION 2018 Y PAGO DE PUBLICIDAD POR 1/4 DE PAGINA A COLOR. LIB. 00582012001 EBA - RECURSOS ESPECIFICOS (4010709419)</t>
  </si>
  <si>
    <t>REGULARIZACION DE TRANSFERENCIA DEL EXTERIOR SEGUN SWIFT 01815 DE FECHA 08/02/2018 ORDENANTE: EMBAJADA DE BOLIVIA EN TOKYO-JAPON LIB. 00099021001 TGN-RECURSOS ORDINARIOS (3987)</t>
  </si>
  <si>
    <t>REGULARIZACION DE TRANSFERENCIA DEL EXTERIOR SEGUN SWIFT 01814 DE FECHA 08/02/2018 ORDENANTE: EMBAJADA DE BOLIVIA EN TOKYO-JAPON LIB. 00099021001 TGN-RECURSOS ORDINARIOS (3987)</t>
  </si>
  <si>
    <t>TRANSFERENCIA DEL EXTERIOR SEGUN SWIFT 01926 DE FECHA 08/02/2018 ORDENANTE: CONSULADO GENERAL DE BOLIVIA MIAMI REF.: RECAUDACIONES GESTORIA CONSULAR ENERO 2018 LIB. 00010011102 MIN.RELACIONES EXTERIORES - GESTORIA CONSULAR LEY Nº 3108</t>
  </si>
  <si>
    <t>TRANSFERENCIA DEL EXTERIOR SEGUN SWIFT 01921 DE FECHA 08/02/2018 ORDENANTE: EMBAJADA DE BOLIVIA LIMA PERU REF.: DEVOLUCION DE SALDOS GASTOS DE FUNCIONAMIENTO LIB. 00099021001 TGN-RECURSOS ORDINARIOS (3987)</t>
  </si>
  <si>
    <t>PAGO PRÉSTAMO BID 939-SF-BO VCTO. 08-02-2018 POR CUENTA DE BANCO DE DESARROLLO , VALOR 08-02-2018 CAPITAL BS 3.423.057,33 INTERESES BS 897.309,92 LIBRETA N° 00099021001 TGN RECURSOS ORDINARIOS (3987) ALIVIO MDRI</t>
  </si>
  <si>
    <t>A:00099021001 El concepto de la mencionada operacion corresponde a la transferencia de capital por el mes de enero/2018, de Cooperativa El Buen Samaritano al TGN.</t>
  </si>
  <si>
    <t>A:00099021001 El concepto de la mencionada operacion corresponde a la transferencia de capital por el mes de enero/2018, de Cooperativa Sudamerica al TGN.</t>
  </si>
  <si>
    <t>NÚMERO DE LIBRETA CUT: 99031009.00 OPERACIÓN T01 TRANSFERENCIA DE FONDOS A LA CUT - TESORO DIRECTO DE BANCO UNION S.A. A CUENTA UNICA DEL TESORO CON NUMERO DE SOLICITUD = 2511289 Y NUMERO CORRELATIVO = 91320008022018956 TRANSFERENCIA POR OPERACIONES DE VENTA BONOS BTX</t>
  </si>
  <si>
    <t>NUMERO DE LIBRETA CUT: Cuenta Unica del Tesoro OPERACIÓN E18 TRANSFERENCIA DEL SISTEMA FINANCIERO POR CUENTA DE TERCEROS A LA CUT Devolucion pagos en exceso Instituto Nacional de Salud Ocupacional</t>
  </si>
  <si>
    <t>||PAGO PRESTAMO BID 914-SF-BO VCTO. 08-02-2018 POR CUENTA DEL FNDR SEGUN COD. LIQ. 010412 DE FECHA 05-02-2018, VALOR 08-02-2018 CAPITAL USD 8.272,80 INTERESES USD 16.196,86 LIBRETA N° 00099021001 TGN-RECURSOS ORDINARIOS -3987-ALIVIO MDRI</t>
  </si>
  <si>
    <t>||RETIRO DE OPERACION NO. G 0661453 DE LA FECHA POR REGISTRO DE IMPORTE EN DEMASIA LIB. 00010011102 MIN. RELACIONES EXTERIORES-GESTORIA CONSULAR LEY NO. 3108</t>
  </si>
  <si>
    <t>PAGO A CAF PRÉSTAMO CFA008239 VCTO. 08-02-2018 POR CUENTA DE TGN , NTI. 010444 VALOR 08-02-2018 CAPITAL USD 2.062.101,77 INTERESES USD 586.114,93 COMISIONES USD 70.467,24 CTA. 3987 CUENTA UNICA DEL TESORO-3987 LIB. 00099021001 REF.: COMISIONES BANCARIAS</t>
  </si>
  <si>
    <t>COBRO COSTOS DE PAPELERIA SEGUN TRANSFERENCIA DEL EXTERIOR POR ORDEN DE SEGUROS GENERALES S.A. - SEGESA LIB. 00513012003 LBP-YPFB (2011349681373)</t>
  </si>
  <si>
    <t>REGULARIZACION DE TRANSFERENCIA DEL EXTERIOR SEGUN SWIFT 01731 DE FECHA 09/02/2018 ORDENANTE: CONSULADO GENERAL DE BOLIVIA-BUENOS AIRES AR. LIB. 00099021001 TGN-RECURSOS ORDINARIOS (3987)</t>
  </si>
  <si>
    <t>NUMERO DE LIBRETA CUT: 00099021001 OPERACIÓN E18 TRANSFERENCIA DEL SISTEMA FINANCIERO POR CUENTA DE TERCEROS A LA CUT TRANSFERENCIA RECURSOS FIDEICOMISO CONCLUSION PROYECTO CONSTRUCCION PLANTA DE FUNDICION AUSMELT VINTO</t>
  </si>
  <si>
    <t>||TRANSF. DE FONDOS SEGUN CITE: FSFADM003/18 DEL FONDO DE DESARROLLO DEL SISTEMA FINANCIERO Y DE APOYO AL SECTOR PRODUCTIVO FONDESIF, RECIBIDA EN LA FECHA REF: TRANSF. AL TGN LA AMORTIZACION DE CAPITAL DE COOP. PAULO VI DE DIC.2017 DEL PRPC TGN 9° (TRAM-TSO-871) ABONO EN LA LIBRETA N°00099021001 TGN-RECURSOS ORDINARIOS</t>
  </si>
  <si>
    <t>||TRANSFERENCIA A LA CUENTA UNICA DEL TESORO IMPORTE RETENIDO A WALTER ABRAHAM PEREZ ALANDIA POR REMUNERACIÓN MÁXIMA CORRESPONDIENTE AL MES DE ENERO/2018 - LIBRETA N° 00990201001, SEGÚN DOCUMENTOS ADJUNTOS Y "ROC" N° 93/2018 DEL DCR. TRANS. POR REMUNERACIÓN MÁXIMA WALTER ABRAHAM PEREZ ALANDIA - ENERO/2018 LIBRETA N° 00990201001</t>
  </si>
  <si>
    <t>VENTA DE DIVISAS CON TRANSFERENCIA DE FONDOS A SOLICITUD DE EMPRESA BOLIVIANA DE ALMENDRA Y DERIVADOS SEGUN SOLICITUD 4340 REF: TRANSFERENCIA PARA PAGO DE RENOVACION - APORTE AL CONSEJO INTERNACIONAL DE LAS NUECES (INTERNATIONAL NUT COUNCIL) 2018. EQUIVALENTES 1.103,13 USD LIB. 00582012001 EBA - RECURSOS ESPECIFICOS (4010709419) POR DIFERENCIAL CAMBIARIO</t>
  </si>
  <si>
    <t>VENTA DE DIVISAS CON TRANSFERENCIA DE FONDOS A SOLICITUD DE EMPRESA BOLIVIANA DE ALMENDRA Y DERIVADOS SEGUN SOLICITUD 4340 REF: TRANSFERENCIA PARA PAGO DE RENOVACION - APORTE AL CONSEJO INTERNACIONAL DE LAS NUECES (INTERNATIONAL NUT COUNCIL) 2018. EQUIVALENTES 1.103,13 USD LIB. 00582012001 EBA - RECURSOS ESPECIFICOS (4010709419)</t>
  </si>
  <si>
    <t>VENTA DE DIVISAS CON TRANSFERENCIA DE FONDOS A SOLICITUD DE YACIMIENTOS PETROLIFEROS FISCALES BOLIVIANOS SEGUN SOLICITUD 4341 REF: PAGO A EMPRESA SANDER GEOPHYSICS LIMITED, POR CONCEPTO DE PAGO FINAL DEL PROCESO ADQUISICION INTEGRAL AEROGRAVIMETRICA AEROMAGNETOMETRICA EN LA SUBCUENCA ROBORE. LIB. 00513022001 YPFB - "OPERACIONES"</t>
  </si>
  <si>
    <t>VENTA DE DIVISAS CON TRANSFERENCIA DE FONDOS A SOLICITUD DE MINISTERIO DE GOBIERNO SEGUN SOLICITUD 4343 REF: HABERES DE ADJUNTO A AGREGADO POLICIAL EN EL EXTERIOR CORRESPONDIENTE AL MES DE DICIEMBRE 2017 SEGUN PLANILLA ADJUNTA LIB. 00099021001 TGN-RECURSOS ORDINARIOS (3987)</t>
  </si>
  <si>
    <t>REGULARIZACION DE TRANSFERENCIA DEL EXTERIOR SEGUN SWIFT 01956 DE FECHA 14/02/2018 ORDENANTE: EMBAJADA DE BOLIVIA EN QUITO-ECUADOR LIB. 00099021001 TGN-RECURSOS ORDINARIOS (3987)</t>
  </si>
  <si>
    <t>REGULARIZACION DE TRANSFERENCIA DEL EXTERIOR SEGUN SWIFT 01957 DE FECHA 14/02/2018 ORDENANTE: EMBAJADA DE BOLIVIA QUITO ECUADOR LIB. 00099021001 TGN-RECURSOS ORDINARIOS (3987)</t>
  </si>
  <si>
    <t>REGULARIZACION DE TRANSFERENCIA DEL EXTERIOR SEGUN SWIFT 01662 DE FECHA 14/02/2018 ORDENANTE: CONSULADO GENERAL DE BOLIVIA EN SAO PAULO BR. LIB. 00099021001 TGN-RECURSOS ORDINARIOS (3987)</t>
  </si>
  <si>
    <t>REGULARIZACION DE TRANSFERENCIA DEL EXTERIOR SEGUN SWIFT 01663 DE FECHA 14/02/2018 ORDENANTE: CONSULADO GENERAL DE BOLIVIA EN SAO PAULO BR. LIB. 00099021001 TGN-RECURSOS ORDINARIOS (3987)</t>
  </si>
  <si>
    <t>TRANSFERENCIA DEL EXTERIOR SEGUN SWIFT NO.2049 DE FECHA 14/02/2018 ORDENANTE: EMBASSY OF BOLIVIA REF.: DEVOLUCION SALDOS GASTOS FUNCIONAMIENTO LIB. 00099021001 TGN-RECURSOS ORDINARIOS (3987)</t>
  </si>
  <si>
    <t>REGULARIZACION DE TRANSFERENCIA DEL EXTERIOR SEGUN SWIFT 01979 DE FECHA 14/02/2018 ORDENANTE: CONSULADO DE BOLIVIA EN CALAMA CL. LIB. 00099021001 TGN-RECURSOS ORDINARIOS (3987)</t>
  </si>
  <si>
    <t>REGULARIZACION DE TRANSFERENCIA DEL EXTERIOR SEGUN SWIFT 01562 DE FECHA 14/02/2018 ORDENANTE: EMBAJADA DE BOLIVIA EN PANAMA LIB. 00099021001 TGN-RECURSOS ORDINARIOS (3987)</t>
  </si>
  <si>
    <t>REGULARIZACION DE TRANSFERENCIA DEL EXTERIOR SEGUN SWIFT 01634 DE FECHA 14/02/2018 ORDENANTE: EMBAJADA DE BOLIVIA EN ITALIA LIB. 00099021001 TGN-RECURSOS ORDINARIOS (3987)</t>
  </si>
  <si>
    <t>REGULARIZACION DE TRANSFERENCIA DEL EXTERIOR SEGUN SWIFT 01878 DE FECHA 14/02/2018 ORDENANTE: VICECONSULADO DEL ESTADO PLURINACIONAL DE BOLIVIA EN PILAR ARG. LIB. 00099021001 TGN-RECURSOS ORDINARIOS (3987)</t>
  </si>
  <si>
    <t>REGULARIZACION DE TRANSFERENCIA DEL EXTERIOR SEGUN SWIFT 01891 DE FECHA 14/02/2018 ORDENANTE: EMBAJADA DE BOLIVIA EN CAPITAL FEDERAL ARG. LIB. 00099021001 TGN-RECURSOS ORDINARIOS (3987)</t>
  </si>
  <si>
    <t>REGULARIZACION DE TRANSFERENCIA DEL EXTERIOR SEGUN SWIFT 01879 DE FECHA 14/02/2018 ORDENANTE: VICECONSULADO DEL EST. PLURINACIONAL DE BOLIVIA EN PILAR ARGENTINA REF.: SERVICIOS DEL GOBIERNO LIB. 00099021001 TGN-RECURSOS ORDINARIOS (3987)</t>
  </si>
  <si>
    <t>NÚMERO DE LIBRETA CUT: 99031009.00 OPERACIÓN T01 TRANSFERENCIA DE FONDOS A LA CUT - TESORO DIRECTO DE BANCO UNION S.A. A CUENTA UNICA DEL TESORO CON NUMERO DE SOLICITUD = 2515687 Y NUMERO CORRELATIVO = 91320014022018033 TRANSFERENCIA POR OPERACIONES DE VENTA BONOS BTX</t>
  </si>
  <si>
    <t>NÚMERO DE LIBRETA CUT: 99031009.00 OPERACIÓN T01 TRANSFERENCIA DE FONDOS A LA CUT - TESORO DIRECTO DE BANCO UNION S.A. A CUENTA UNICA DEL TESORO CON NUMERO DE SOLICITUD = 2516791 Y NUMERO CORRELATIVO = 91320014022018083 TRANSFERENCIA POR OPERACIONES DE VENTA BONOS BTX</t>
  </si>
  <si>
    <t>VENTA DE DIVISAS CON TRANSFERENCIA DE FONDOS A SOLICITUD DE MINISTERIO DE LA PRESIDENCIA SEGUN SOLICITUD 4354 REF: DIVISAS USD 106,760.00 PAGO A CUENTA INVOICE 18000601 A DASSAULT FALCON JET WILMINGTON POR MANTENIMIENTO DE AERONAVE FAB 001, TRANSFERENCIA A CITIBANK NA CUENTA 30442598. LIB. 00099021001 TGN-RECURSOS ORDINARIOS (3987)</t>
  </si>
  <si>
    <t>REGULARIZACION DE TRANSFERENCIA DEL EXTERIOR SEGUN SWIFT 02041 DE FECHA 15/02/2018 ORDENANTE: CONSULADO GENERAL DE BOLIVIA EN RIO DE JANEIRO,BR. LIB. 00099021001 TGN-RECURSOS ORDINARIOS (3987)</t>
  </si>
  <si>
    <t>TRANSFERENCIA DEL EXTERIOR SEGUN SWIFT 02145 DE FECHA 15/02/2018 ORDENANTE: CONSULADO GENERAL DE BOLIVIA GINEBRA REF.: DEVOLUCION SALDOS PROGRAMA DOCUMENTACION AL 31.12.17 LIB. 00099021001 TGN-RECURSOS ORDINARIOS (3987)</t>
  </si>
  <si>
    <t>REGULARIZACION DE TRANSFERENCIA DEL EXTERIOR SEGUN SWIFT 01890 DE FECHA 15/02/2018 ORDENANTE: EMBAJADA DE BOLIVIA,CAPITAL FEDERAL-ARGENTINA LIB. 00099021001 TGN-RECURSOS ORDINARIOS (3987)</t>
  </si>
  <si>
    <t>TRANSFERENCIA DEL EXTERIOR SEGUN SWIFT 02144 DE FECHA 15/02/2018 ORDENANTE: CONSULADO GENERAL DE BOLIVIA SANTIAGO-CHILE REF.: DEVOLUCION SALDOS NO EJECUTADOS PROGRAMA DE DOCUMENTACION LIB. 00099021001 TGN-RECURSOS ORDINARIOS (3987)</t>
  </si>
  <si>
    <t>TRANSFERENCIA DEL EXTERIOR SEGUN SWIFT 02167 DE FECHA 15/02/2018 ORDENANTE: CONSULADO DE BOLIVIA EN MADRID ESPAÑA REF.: DEVOL. SALDOS GESTION 2017 CENTRO EMISOR PASAPORTES EMIPAS LIB. 00099021001 TGN-RECURSOS ORDINARIOS (3987)</t>
  </si>
  <si>
    <t>TRANSFERENCIA DEL EXTERIOR SEGUN SWIFT 02168 DE FECHA 15/02/2018 ORDENANTE: EMBAJADA DE BOLIVIA MONTEVIDEO URUGUAY REF.: DEVOLUCION SALDOS GASTOS DE FUNCIONAMIENTO LIB. 00099021001 TGN-RECURSOS ORDINARIOS (3987)</t>
  </si>
  <si>
    <t>NUMERO DE LIBRETA CUT: 00099021001 OPERACIÓN E18 TRANSFERENCIA DEL SISTEMA FINANCIERO POR CUENTA DE TERCEROS A LA CUT TRANSFERENCIA POR PAGO ADELANTADO P.R.A. - RP ENERO 2018</t>
  </si>
  <si>
    <t>NUMERO DE LIBRETA CUT: 00099021001 OPERACIÓN E18 TRANSFERENCIA DEL SISTEMA FINANCIERO POR CUENTA DE TERCEROS A LA CUT TRANSFERENCIA POR PAGO INDEBIDO RP ENERO 2018</t>
  </si>
  <si>
    <t>||REGISTRO TRANSFERENCIA DE FONDOS DEL EXTERIOR P/EJECUCION CARTA DE CREDITO STANBY P/C WALDNER LABOREINRICHTUNGEN GMBH &amp; CO.CG A/F CORPORACION MINERA DE BOLIVIA,S/G SWIFT NO.2169 DE LA FECHA Y DOCS.ADJ. LIB.00597012001 RECURSOS PROPIOS VENTAS REF.:SBLC LBW16GA902635</t>
  </si>
  <si>
    <t>De: 00513012004 A requerimiento de Yacimientos Petroliferos Fiscales Bolivianos, con nota CITE: YPFB/DFC - N 3898 URT-1938/2017, y en virtud a la nota interna CITE: MEFP/VPCF/ DGCF/UCCF N 157/2018 de la Direccion General de Contabilidad Fiscal del Ministerio de Economia y Finanzas Publicas, en la cu</t>
  </si>
  <si>
    <t>De: 00513012004 A requerimiento de Yacimientos Petroliferos Fiscales Bolivianos, con nota CITE: DFC - N 3897 URT-1937/2017, y en virtud a la nota interna CITE: MEFP/VPCF/ DGCF/UCCF N 153/2018 de la Direccion General de Contabilidad Fiscal del Ministerio de Economia y Finanzas Publicas, en la cual so</t>
  </si>
  <si>
    <t>De: 00099024113 Transferencia en cumplimiento al DS N0913 de 15/06/2011 y el Convenio Intergubernativo de Financiamiento UPRE-CIF-IG 145/2017, suscrito entre la UPRE y el GAM Bolpebra, Proyecto Const. Aulas y Viv. P/Maestros en U.E. Santa Lucia - Com. Litoral, correspondiente al pago de la planilla</t>
  </si>
  <si>
    <t>||REGISTRO COBRO COMISION AVISO ENMIENDA GARANTIA INTERNACIONAL BS220Y EMISION CBTE. CONTABLE BS50.- REF.: BKD2017LG00047 BCB: SB-R-2017-25 A/F MINISTERIO DE GOBIERNO CGO. LIB. N°00015011108 MINISTERIO DE GOBIERNO-OTROS INGRESOS REF.: COM. AVISO ENMIENDA SB-R-2017-25</t>
  </si>
  <si>
    <t>||REGISTRO TRANSFERENCIA DE FONDOS DEL EXTERIOR P/EJECUCION CARTA DE CREDITO STANBY P/C WALDNER LABOREINRICHTUNGEN GMBH &amp; CO.CG A/F CORPORACION MINERA DE BOLIVIA,S/G SWIFT NO.2169 DE LA FECHA Y DOCS.ADJ. LIB.00597012001 RECURSOS PROPIOS VENTAS REF.:EMIS.COMP.CONT. SBLC LBW16GA902635(BCB:SB-R-2016-45)</t>
  </si>
  <si>
    <t>||VENTA DE DIVISAS S/G NOTAS DGAF STRÍA. GRAL. Nº 572/17, DGAF STRÍA. GRAL. Nº 075/18 Y AUTORIZACION VTA DIV DEL MEFP COD 010367 4372 DEL 15/02/18, COM EMI LC 0.15% S/USD 171.750,37 POR 120 DIAS, REEM GTOS COM BS 220.- Y EMISION CBTE CONTABLE BS 50.- REF.: I-2018-03. CGO.LIB.N° 0020051101 MINDEF-ARMADA BOLIVIANA VARIOS REF.: COM EMISION LC I-2018-03</t>
  </si>
  <si>
    <t>PAGO A BID PRÉSTAMO 3599/BL-BO VCTO. 15-02-2018 POR CUENTA DE TGN , NTI. 010422 VALOR 15-02-2018 INTERESES USD 9.935,22 COMISIONES USD 122.904,13 CTA. 3987 CUENTA UNICA DEL TESORO-3987 LIB. 00099021001 REF.: COMISIONES BANCARIAS</t>
  </si>
  <si>
    <t>PAGO A BID PRÉSTAMO 3599/BL-BO VCTO. 15-02-2018 POR CUENTA DE TGN , NTI. 010423 VALOR 15-02-2018 INTERESES USD 264,38 CTA. 3987 CUENTA UNICA DEL TESORO-3987 LIB. 00099021001 REF.: COMISIONES BANCARIAS</t>
  </si>
  <si>
    <t>PAGO A IDA PRÉSTAMO 5170-BO VCTO. 15-02-2018 POR CUENTA DE TGN , NTI. 010355 VALOR 15-02-2018 CAPITAL USD 767.622,47 INTERESES USD 461.666,20 CTA. 3987 CUENTA UNICA DEL TESORO-3987 LIB. 00099021001 REF.: COMISIONES BANCARIAS</t>
  </si>
  <si>
    <t>REGULARIZACION DE TRANSFERENCIA DEL EXTERIOR SEGUN SWIFT 02128 DE FECHA 16/02/2018 ORDENANTE: CONSULADO GENERAL DE BOLIVIA EN GINEBRA LIB. 00099021001 TGN-RECURSOS ORDINARIOS (3987)</t>
  </si>
  <si>
    <t>TRANSFERENCIA DEL EXTERIOR SEGUN SWIFT 02264 DE FECHA 16/02/2018 ORDENANTE: CONSUALDO DE BOLIVIA CUZCO PERU REF.: DEVOLUCION DE SALDOS GASTOS DE FUNCIONAMIENTO PROGRAMA DOCUMENTACION LIB. 00099021001 TGN-RECURSOS ORDINARIOS (3987)</t>
  </si>
  <si>
    <t>A:00099021001 Debito Automatico segun nota CITE: MEFP/VTCP/DGCP/UF-65/2018, informe Tecnico MEFP/VTCP/DGCP/UF-56/2017 de la Dir. Gral. de Credito Publico, Inf. Legal MEFP/DGAJ/UAJ/No.168/2017 de la Dir. Gral. Asuntos Juridicos del MEFP que senala la procedencia, por concepto de incumplimiento al D.S</t>
  </si>
  <si>
    <t>NUMERO DE LIBRETA CUT: Cuenta Unica del Tesoro OPERACIÓN E18 TRANSFERENCIA DEL SISTEMA FINANCIERO POR CUENTA DE TERCEROS A LA CUT Pago correspondiente a febrero de 2018</t>
  </si>
  <si>
    <t>NÚMERO DE LIBRETA CUT: 99031009.00 OPERACIÓN T01 TRANSFERENCIA DE FONDOS A LA CUT - TESORO DIRECTO DE BANCO UNION S.A. A CUENTA UNICA DEL TESORO CON NUMERO DE SOLICITUD = 2523475 Y NUMERO CORRELATIVO = 91320016022018211 TRANSFERENCIA POR OPERACIONES DE VENTA BONOS BTX</t>
  </si>
  <si>
    <t>'COBRO DE UTILES DE ESCRITORIO POR´||BS50.- Y COBRO REEMBOLSO GASTOS DE COMUNICACION BS220.- REFERENCIA: CARTA DE CREDITO I-2017-036. CGO. LIB. N° 00132069201 - SEDEM - PROMIEL - FINPRO - CHUQUISACA REF.: LC I-2017-036</t>
  </si>
  <si>
    <t>||TRANSFERENCIA DE SALDOS DE LA CUT. PARA PAGO DE VENCIMIENTOS DE LA FECHA DE VALORES "C".</t>
  </si>
  <si>
    <t>||COMPLEMENTO A COBRO COMISIONES POR TRANSFERENCIA DE FDOS. AL EXTERIOR POR PAGO DE LC I-2016-023 LIB. 01320102003 SEDEM - ADM Y OPERACIONES PAPELBOL REF.: PAGO N°2 LC I-2016-023</t>
  </si>
  <si>
    <t>'TRANSFERENCIA'||TRANSFERENCIA RECIBIDA DEL EXTERIOR SEGÚN MENSAJES SWIFT NOS. 2267-2258 (REM.EXT.) DE FECHA 16-02-2018, VALOR 16-02-2018 AYUDA HUMANITARIA LIBRETA N° 00099021001 TGN-RECURSOS ORDINARIOS (3987) REF.: UTILES DE ESCRITORIO</t>
  </si>
  <si>
    <t>TRANSFERENCIA DE FONDOS AL EXTERIOR A SOLICITUD DE MINISTERIO DE SALUD SEGUN SOLICITUD 4377 REF: PAGO AL CONSORCIO PGI-ANTARES-CASA SOLO, FV17230090 Y FV17230091 POR CONCEPTO ENTREGA DE LOS PRODUCTOS MODULOS DE CAPACITACION INSTALACION DE EQUIPAMIENTO MEDICO Y MODULOS DE CAPACITACION EN DISENO DE LIB. 00046057007 MS-$US-BID 2822/BL-BO MEJORAMIENTO ACCESOS A SERVICIOS</t>
  </si>
  <si>
    <t>TRANSFERENCIA RECIBIDA DEL EXTERIOR SEGÚN MENSAJES SWIFT Nos. 2265-2256 (REM.EXT.) DE FECHA 16-02-2018 POR DESEMBOLSO DE FONPLATA PRÉSTAMO BOL 30/2017 INFRAESTRUCTURA URBANA DESEMB. NRO. 1 LIBRETA N° 00287102001 FPS-RECURSOS PROPIOS REF.: UTILES DE ESCRITORIO</t>
  </si>
  <si>
    <t>COBRO COSTOS DE PAPELERIA SEGUN TRANSFERENCIA DEL EXTERIOR POR ORDEN DE ENERGIA ARGENTINA S.A. LIB. 00513012007 YPFB - RECURSOS NACIONALIZACIÓN</t>
  </si>
  <si>
    <t>De: 00513012004 A requerimiento de Yacimientos Petroliferos Fiscales Bolivianos, con notas CITE: YPFB/DFC - Nos. 3803, 3804 y 3826 URT-1897, 1898 y 1916/2017, y en virtud a la nota interna CITE: MEFP/VPCF/ DGCF/UCCF N 156/2018 de la Direccion General de Contabilidad Fiscal del Ministerio de Economia</t>
  </si>
  <si>
    <t>De: 00513012004 A requerimiento de Yacimientos Petroliferos Fiscales Bolivianos, con notas CITE: YPFB/DFC - Nos. 3833, 3834 y 3835 URT-1923, 1924 y 1925/2017, y en virtud a la nota interna CITE: MEFP/VPCF/ DGCF/UCCF N 156/2018 de la Direccion General de Contabilidad Fiscal del Ministerio de Economia</t>
  </si>
  <si>
    <t>De: 00513012004 A requerimiento de Yacimientos Petroliferos Fiscales Bolivianos, con notas CITE: YPFB/DFC - N 3806 URT-1900/2017, y en virtud a la nota interna CITE: MEFP/VPCF/ DGCF/UCCF N 156/2018 de la Direccion General de Contabilidad Fiscal del Ministerio de Economia y Finanzas Publicas, en la c</t>
  </si>
  <si>
    <t>De: 00513012004 A requerimiento de Yacimientos Petroliferos Fiscales Bolivianos, con notas CITE: YPFB/DFC - Nos. 3888 y 3827 URT-1931 y 1917/2017, y en virtud a la nota interna CITE: MEFP/VPCF/ DGCF/UCCF N 156/2018 de la Direccion General de Contabilidad Fiscal del Ministerio de Economia y Finanzas</t>
  </si>
  <si>
    <t>De: 00513012004 A requerimiento de Yacimientos Petroliferos Fiscales Bolivianos, con nota CITE: YPFB/DFC - N 3828 y URT-1918/2017, y en virtud a la nota interna CITE: MEFP/VPCF/ DGCF/UCCF N 156/2018 de la Direccion General de Contabilidad Fiscal del Ministerio de Economia y Finanzas Publicas, en la</t>
  </si>
  <si>
    <t>De: 00513012004 A requerimiento de Yacimientos Petroliferos Fiscales Bolivianos, con notas CITE: YPFB/DFC - Nos. 3829 y 3830 URT-1919 y 1920/2017, y en virtud a la nota interna CITE: MEFP/VPCF/ DGCF/UCCF N 156/2018 de la Direccion General de Contabilidad Fiscal del Ministerio de Economia y Finanzas</t>
  </si>
  <si>
    <t>De: 00513012004 A requerimiento de Yacimientos Petroliferos Fiscales Bolivianos, con notas CITE: YPFB/DFC - Nos. 3885, 3886 y 3887 y URT-1828, 1829 y 1930/2017, y en virtud a la nota interna CITE: MEFP/VPCF/ DGCF/UCCF N 156/2018 de la Direccion General de Contabilidad Fiscal del Ministerio de Econom</t>
  </si>
  <si>
    <t>De: 00513012004 A requerimiento de Yacimientos Petroliferos Fiscales Bolivianos, con notas CITE: YPFB/DFC - Nos. 3889, 3890 y 3891 y URT-1932, 1933 y 1934/2017, y en virtud a la nota interna CITE: MEFP/VPCF/ DGCF/UCCF N 156/2018 de la Direccion General de Contabilidad Fiscal del Ministerio de Econo</t>
  </si>
  <si>
    <t>De: 00513012002 A requerimiento de Yacimientos Petroliferos Fiscales Bolivianos, con nota CITE: YPFB/DFC - N 3805 URT-1899/2017, y en virtud a la nota interna CITE: MEFP/VPCF/ DGCF/UCCF N 156/2018 de la Direccion General de Contabilidad Fiscal del Ministerio de Economia y Finanzas Publicas, en la cu</t>
  </si>
  <si>
    <t>De: 00513012004 A requerimiento de Yacimientos Petroliferos Fiscales Bolivianos, con nota CITE: YPFB/DFC-3832 y URT-1922/2017, y en virtud a la nota interna CITE: MEFP/VPCF/ DGCF/UCCF N 156/2018 de la Direccion General de Contabilidad Fiscal del Ministerio de Economia y Finanzas Publicas, en la cual</t>
  </si>
  <si>
    <t>De: 00513012004 A requerimiento de Yacimientos Petroliferos Fiscales Bolivianos, con nota CITE: YPFB/DFC - N 3836 y URT-1926/2017, y en virtud a la nota interna CITE: MEFP/VPCF/ DGCF/UCCF N 156/2018 de la Direccion General de Contabilidad Fiscal del Ministerio de Economia y Finanzas Publicas, en la</t>
  </si>
  <si>
    <t>De: 00513012002 A requerimiento de Yacimientos Petroliferos Fiscales Bolivianos, con nota CITE: DFC - N 3831 URT-1921/2017, y en virtud a la nota interna CITE: MEFP/VPCF/ DGCF/UCCF N 156/2018 de la Direccion General de Contabilidad Fiscal del Ministerio de Economia y Finanzas Publicas, en la cual so</t>
  </si>
  <si>
    <t>De: 00513012002 A requerimiento de Yacimientos Petroliferos Fiscales Bolivianos, con nota CITE: YPFB/DFC - N3892 y URT-1935/2017, y en virtud a la nota interna CITE: MEFP/VPCF/ DGCF/UCCF N 156/2018 de la Direccion General de Contabilidad Fiscal del Ministerio de Economia y Finanzas Publicas, en la c</t>
  </si>
  <si>
    <t>A:00099021001 Transferencia que efectuamos a requerimiento del Min. Planificacion del Desarrollo, segun notas CITE MPD/DGAA/URH/NE/46/18 y CITE:MPD/DGAJ/EXT-357/17, informe Tecnico MDP/DGAA/URH/No.010/2018 Inf. Legal MPD/DGAJ/INF/N637/17, por concepto de reembolso de subsidios por incapacidad tempor</t>
  </si>
  <si>
    <t>NÚMERO DE LIBRETA CUT: 99031009.00 OPERACIÓN T01 TRANSFERENCIA DE FONDOS A LA CUT - TESORO DIRECTO DE BANCO UNION S.A. A CUENTA UNICA DEL TESORO CON NUMERO DE SOLICITUD = 2526210 Y NUMERO CORRELATIVO = 91320019022018271 TRANSFERENCIA POR OPERACIONES DE VENTA BONOS BTX</t>
  </si>
  <si>
    <t>TRANSFERENCIA DEL EXTERIOR SEGUN SWIFT 02417 DE FECHA 20/02/2018 ORDENANTE: CONSULADO DE BOLIVIA EN BILBAO REF.: DEV. PROG. DOCUMENT. LIB. 00099021001 TGN-RECURSOS ORDINARIOS (3987)</t>
  </si>
  <si>
    <t>TRANSFERENCIA DEL EXTERIOR SEGUN SWIFT 02416 DE FECHA 20/02/2018 ORDENANTE: CONSULADO DE BOLIVIA EN BILBAO REF.: DEV. PROG. DOCUMET. LIB. 00099021001 TGN-RECURSOS ORDINARIOS (3987)</t>
  </si>
  <si>
    <t>TRANSFERENCIA DEL EXTERIOR SEGUN SWIFT 02422 DE FECHA 20/02/2018 ORDENANTE: EMBAJADA DE BOLIVIA EN DINAMARCA LIB. 00099021001 TGN-RECURSOS ORDINARIOS (3987)</t>
  </si>
  <si>
    <t>TRANSFERENCIA DEL EXTERIOR SEGUN SWIFT 02414 DE FECHA 20/02/2018 ORDENANTE: DELEGACIION BOLIVIA ANTE LA UNESCO REF.: DEVOLUCION SALDOS GASTOS DE FUNCIONAMIENTO LIB. 00099021001 TGN-RECURSOS ORDINARIOS (3987)</t>
  </si>
  <si>
    <t>TRANSFERENCIA DEL EXTERIOR SEGUN SWIFT 02423 DE FECHA 20/02/2018 ORDENANTE: EMBAJADA DE BOLIVIA EN DINAMARCA LIB. 00099021001 TGN-RECURSOS ORDINARIOS (3987)</t>
  </si>
  <si>
    <t>TRANSFERENCIA DEL EXTERIOR SEGUN SWIFT 02410-02407 DE FECHA 20/02/2018 ORDENANTE: EMB DA REP DA BOLIVIA BRASIL REF.: DEVOLUCION SALDOS GASTOS DE FUNCIONAMIENTO GESTION 2017 LIB. 00099021001 TGN-RECURSOS ORDINARIOS (3987)</t>
  </si>
  <si>
    <t>TRANSFERENCIA DEL EXTERIOR SEGUN SWIFT 02412-02409 DE FECHA 20/02/2018 ORDENANTE: CONSULADO GENERAL DE BOLIVIA EN MILAN REF.: DEVOLUCION DE SALDOS GESTION 2017 CUENTA DE PROGRAMA DE DOCUMENTACION LIB. 00099021001 TGN-RECURSOS ORDINARIOS (3987)</t>
  </si>
  <si>
    <t>A:00099021001 El concepto de la mencionada operacion corresponde a la transferencia de capital al TGN, por el mes de Enero de 2018 del Fideicomiso Programa de Reconversion Productiva y Comercial TGN 9.</t>
  </si>
  <si>
    <t>NUMERO DE LIBRETA CUT: Cuenta Unica del Tesoro OPERACIÓN E18 TRANSFERENCIA DEL SISTEMA FINANCIERO POR CUENTA DE TERCEROS A LA CUT Devolucion de pagos CC no cobrados por afiliados civiles y militares correspondiente al periodo de octubre 2017</t>
  </si>
  <si>
    <t>De: 00035011106 Transferencia que efectuamos a requerimiento de la Direccion General de Asuntos Administrativos segun nota CITE: MEFP/DGAA/UF/No.57/2018 y en virtud a la nota interna CITE: MEFP/VPCF/DGCF/UCCF No.181/2018 de la Direccion General de Contabilidad Fiscal de esta cartera de Estado y de a</t>
  </si>
  <si>
    <t>PAGO A CAF PRÉSTAMO CFA009277 VCTO. 20-02-2018 POR CUENTA DE TGN , NTI. 010453 VALOR 20-02-2018 INTERESES USD 576.835,42 COMISIONES USD 250.647,83 CTA. 3987 CUENTA UNICA DEL TESORO-3987 LIB. 00099021001 REF.: COMISIONES BANCARIAS</t>
  </si>
  <si>
    <t>REGULARIZACION DE TRANSFERENCIA DEL EXTERIOR SEGUN SWIFT 02281 DE FECHA 21/02/2018 ORDENANTE: EMBAJADA DEL ESTADO PLURINACIONAL DE BOLIVIA-MANAGUA-NICARAGUA LIB. 00099021001 TGN-RECURSOS ORDINARIOS (3987)</t>
  </si>
  <si>
    <t>TRANSFERENCIA DEL EXTERIOR SEGUN SWIFT NO.2493 DE FECHA 21/02/2018 ORDENANTE: CONSULATE GENERAL OF BOLIVIA EN LOS ANGELES REF.: DEVOLUCION DE SALDOS PROG DOCUMENTACION LIB. 00099021001 TGN-RECURSOS ORDINARIOS (3987)</t>
  </si>
  <si>
    <t>TRANSFERENCIA DEL EXTERIOR SEGUN SWIFT NO.2492 DE FECHA 21/02/2018 ORDENANTE: CONSULATE GENL OF THE PLURINATIONAL STATE OF BOLIVIA REF.: DEVOLUCION DE SALDOS REMESA ADICIONAL LIB. 00099021001 TGN-RECURSOS ORDINARIOS (3987)</t>
  </si>
  <si>
    <t>TRANSFERENCIA DEL EXTERIOR SEGUN SWIFT NO.2491 DE FECHA 21/02/2018 ORDENANTE: CONSULATE GENL OF THE PLURINATIONAL STATE OF BOLIVIA REF.: DEVOL.SALDOS PROGRAMA DOC 2017 LIB. 00099021001 TGN-RECURSOS ORDINARIOS (3987)</t>
  </si>
  <si>
    <t>TRANSFERENCIA DEL EXTERIOR SEGUN SWIFT NO.2490 DE FECHA 21/02/2018 ORDENANTE: CONSULATE GENL OF THE PLURINATIONAL STATE OF BOLIVIA REF.: DEVOL.SALDOS GASTOS DE FUNCIONAMIENTO 2017 LIB. 00099021001 TGN-RECURSOS ORDINARIOS (3987)</t>
  </si>
  <si>
    <t>TRANSFERENCIA DEL EXTERIOR SEGUN SWIFT NO.2489 DE FECHA 21/02/2018 ORDENANTE: CONSULATE GENL OF THE PLURINATIONAL STATE OF BOLIVIA REF.: DEVOL.SALDOS PROGRAMA DOC 2016 LIB. 00099021001 TGN-RECURSOS ORDINARIOS (3987)</t>
  </si>
  <si>
    <t>TRANSFERENCIA AUTOMATICA SEGUN INSTRUCCION DEL MINISTERIO DE ECONOMIA Y FINANZAS PUBLICAS LIBRETA 00291068001</t>
  </si>
  <si>
    <t>A:00099021001 A requerimiento de la Unidad de Administracion e Informacion Salarial (UAIS), con notas internas CITE: MEFP/VTCP/DGPOT/UAIS/Nos. 514 y 513/2018, en la cual solicita la reversion definitiva de las boletas de pagos solicitados por SENASIR, consignadas en los Comprobantes de Pago Nos. 715</t>
  </si>
  <si>
    <t>'TRANSFERENCIA DE FONDOS DE DPTOS.DE ENCAJE LEGAL DEL SISTEMA FINANCIERO A DPTOS.CTES.DEL SECTOR PUBLICO S/G CITE' BUN.CA/P.CORP/037||2018; DE LA FECHA (HRE-TSO-968). REEMBOLSAR GASTOS A LA CUT POR GASTOS DEL MINEDU. A SOLIC.BDP-SAM FIDEICOMISO BONO JUANCITO PINTO GEST.2017;LIBR.00099021001 TGN-RECURSOS ORDINARIOS.</t>
  </si>
  <si>
    <t>||COMISION TRANSFERENCIA FDOS.AL EXTERIOR 0,10% S/USD495.000.-,REEMB.GSTS.COMUNICACION BS220.-Y EMISION COMP.CONTABLE BS50.-REF.:PAGO 1 LC I-2017-053 P/C ENVIBOL-SEDEM A/F TIAMA,EN COMPL.A COMP.913889 ADJ.DE LA FECHA. LIB.00132079201 SEDEM PLANTA ENVASES DE VIDRIO CH.MUN.ZUDAÑEZ REF.:COMISIONES PAGO 1 LC I-2017-053</t>
  </si>
  <si>
    <t>VENTA DE DIVISAS CON TRANSFERENCIA DE FONDOS A SOLICITUD DE EMPRESA PUBLICA PRODUCTIVA CARTONES DE BOLIVIA-CARTONBOL SEGUN SOLICITUD 4390 REF: TRANSFERENCIA DE RECURSOS AL BCB PARA LA EMPRESA CRIPACK, POR LA COMPRA DE TROQUELES PARA LA EMPRESA FABOCE, DEL PROCESO CB/RPCD/SE/009/2018, AUTORIZADO SEGU LIB. 00576012001 CARTONBOL</t>
  </si>
  <si>
    <t>De: 00099024113 Transferencia en cumplimiento al DS N0913 de 15/06/2011 y el Convenio Intergubernativo de Financiamiento UPRE-CIF-IG 863/2017, suscrito entre la UPRE y el GAM Cuatro Canadas, Proyecto Const. Bloque Emergencia, Laboratorio y Cocina Comedor Hospital Municipal Cuatro Canada, correspondi</t>
  </si>
  <si>
    <t>TRANSFERENCIA DEL EXTERIOR SEGUN SWIFT 02544 DE FECHA 22/02/2018 ORDENANTE: CONSULADO DE BOLIVIA ANTOFAGASTA REF.: DEVOLUCION SALDOS GASTOS DE PROGRAMA DE DOC. LIB. 00099021001 TGN-RECURSOS ORDINARIOS (3987)</t>
  </si>
  <si>
    <t>REGULARIZACION DE TRANSFERENCIA DEL EXTERIOR SEGUN SWIFT 02450 DE FECHA 22/02/2018 ORDENANTE: EMBAJADA DE BOLIVIA EN LA INDIA LIB. 00099021001 TGN-RECURSOS ORDINARIOS (3987)</t>
  </si>
  <si>
    <t>NÚMERO DE LIBRETA CUT: 99031009.00 OPERACIÓN T01 TRANSFERENCIA DE FONDOS A LA CUT - TESORO DIRECTO DE BANCO UNION S.A. A CUENTA UNICA DEL TESORO CON NUMERO DE SOLICITUD = 2536974 Y NUMERO CORRELATIVO = 91320022022018440 TRANSFERENCIA POR OPEACIONES DE VENTA BONOS BTX</t>
  </si>
  <si>
    <t>||RESPUESTA A DEBITO DEL BANQUERO SEG.SWIFT 02583 DE LA FECHA. REF.: COBRO COMISION EUR 41,22 POR TRANSF. DE EUR 640.131,33 VALOR 18/01/2018 SEG. SOLICITUD 009675 DEL MINISTERIO DE SALUD LIBRETA 00046024204 MS-5% ENTES GESTORES PROGRAMAS PREVENC.Y PROYECTOS NALES.</t>
  </si>
  <si>
    <t>De: 00513012004 Transferencia que realizamos a solicitud de Yacimientos Petroliferos Fiscales Bolivianos mediante nota CITE: YPFB/DFC-0287 URT-0122/2018 H.R. 6-3659-R y en virtud a la nota interna CITE: MEFP/VPCF/DGCF/UCCF No 208/2018 de la Direccion General de Contabilidad Fiscal, para la devolucio</t>
  </si>
  <si>
    <t>De: 00513012004 A requerimiento de Yacimientos Petroliferos Fiscales Bolivianos, con nota CITE: YPFB/DFC -0255 URT-0109/2018, en la cual solicita la devolucion de deposito erroneo, de la CUT Libreta N00513012004 a la CCF N 10000006024800, y en virtud a la nota interna CITE: MEFP/VPCF/ DGCF/UCCF N 20</t>
  </si>
  <si>
    <t>De: 00035011106 TRANSFERENCIA DE RECURSOS SEGUN PROCEDIMIENTO COTE: MEFP/VPCF/DGCF/UCCF N190/2018 A SOLICITUD DEL MINISTERIO DE ECONOMIA Y FINANZAS PUBLICAS MEDIANTE NOTA CITE: MEFP/DGAA/UF/N64/2018 PARA DEVOLVER EL DEPOSITO ERRONEO REGISTRADO CON C-21 SIP 77. H.R. 6-34245-R</t>
  </si>
  <si>
    <t>De: 00035011105 TRANSFERENCIA DE RECURSOS SEGUN PROCEDIMIENTO COTE: MEFP/VPCF/DGCF/UCCF N190/2018 A SOLICITUD DEL MINISTERIO DE ECONOMIA Y FINANZAS PUBLICAS MEDIANTE NOTA CITE: MEFP/DGAA/UF/N65/2018 PARA DEVOLVER EL DEPOSITO ERRONEO REGISTRADO CON C-21 SIP 76. H.R. 45-1957-D</t>
  </si>
  <si>
    <t>'COBRO POR´||COMISION TRANSFERENCIA AL EXTERIOR 0.10% S/USD 196.340.- REEMBOLSO GASTOS DE COMUNICACION BS220.- Y EMISION CBTE CONTABLE BS50.- EN COMPLEMENTO A CBTE S-0914077 ADJUNTO DE LA FECHA. CGO.LIB.N° 00132069201 SEDEM - PROMIEL FINPRO CHUQUISACA REF.: CGOS PAGO N°3 LC I-2017-036</t>
  </si>
  <si>
    <t>||RESPUESTA A DEBITO DEL BANQUERO SEG.SWIFT 02583 DE LA FECHA. REF.: COBRO COMISION EUR 41,22 POR TRANSF. DE EUR 640.131,33 VALOR 18/01/2018 SEG. SOLICITUD 009675 DEL MINISTERIO DE SALUD LIBRETA 00046024207 MS-INASES BECAS DE ESPECIALIDAD PROFESIONAL</t>
  </si>
  <si>
    <t>REGULARIZACION DE TRANSFERENCIA DEL EXTERIOR SEGUN SWIFT 2231 DE FECHA 23/02/2018 ORDENANTE: EMBAJADA DE BOLIVIA EN LA INDIA LIB. 00099021001 TGN-RECURSOS ORDINARIOS (3987)</t>
  </si>
  <si>
    <t>REGULARIZACION DE TRANSFERENCIA DEL EXTERIOR SEGUN SWIFT 02419 DE FECHA 23/02/2018 ORDENANTE: EMBAJADA DE BOLIVIA EN EGIPTO LIB. 00099021001 TGN-RECURSOS ORDINARIOS (3987)</t>
  </si>
  <si>
    <t>REGULARIZACION DE TRANSFERENCIA DEL EXTERIOR SEGUN SWIFT 02420 DE FECHA 23/02/2018 ORDENANTE: EMBAJADA DE BOLIVIA EN EGIPTO LIB. 00099021001 TGN-RECURSOS ORDINARIOS (3987)</t>
  </si>
  <si>
    <t>TRANSFERENCIA DEL EXTERIOR SEGUN SWIFT 02702 DE FECHA 23/02/2018 ORDENANTE: CONSULADO DE BOLIVIA EN TACNA PERU REF.: DEVOLUCION DE SALDOS GASTOS DE FUNCIONAMIENTO LIB. 00099021001 TGN-RECURSOS ORDINARIOS (3987)</t>
  </si>
  <si>
    <t>REGULARIZACION DE TRANSFERENCIA DEL EXTERIOR SEGUN SWIFT 02186 DE FECHA 23/02/2018 ORDENANTE: CONSULADO DE BOLIVIA EN ROSARIO-ARGENTINA LIB. 00099021001 TGN-RECURSOS ORDINARIOS (3987)</t>
  </si>
  <si>
    <t>REGULARIZACION DE TRANSFERENCIA DEL EXTERIOR SEGUN SWIFT 02185 DE FECHA 23/02/2018 ORDENANTE: CONSULADO DE BOLIVIA EN ROSARIO-ARGENTINA LIB. 00099021001 TGN-RECURSOS ORDINARIOS (3987)</t>
  </si>
  <si>
    <t>||TRANSFERENCIA DE FONDOS SEGUN NOTA DEL FONDESIF CITE: FSFADM 005/18 RECIBIDA EN LA FECHA (TRAM-TSO-980) REF: TRANSFERENCIA AL TGN LA AMORTIZACION DE CAPITAL DE COOP.PAULO VI DE ENERO 2018 DEL PRPC TGN 9° ABONO EN LA LIBRETA N° 00099021001 TGN RECURSOS ORDINARIOS</t>
  </si>
  <si>
    <t>||TRANSF.FDOS.SG.NOTA DEL MMAYA CITE:105 RECIBIDA EN LA F.(TRAM-TSO-995) REF: TRANSF.FDOS.PARA FASE IMPLEMENTACION OPERACION Y MANTENIMIENTO DEL PROY. APOYO EN EXPERTICIA,ESTUDIOS Y ASISTENCIA TEC.AL SECTOR AGUA Y MEDIO AMBIENTE-PAERE UTIL.ESCRIT.CANCELADOS EN EFECTIVO ABONO EN LA LIBRETA N° 00086018051 MMAYA-BS FORT. INST. APOYO EXPERTICIA ASISTENCIA</t>
  </si>
  <si>
    <t>VENTA DE DIVISAS CON TRANSFERENCIA DE FONDOS A SOLICITUD DE MINISTERIO DE GOBIERNO SEGUN SOLICITUD 4407 REF: HABERES DE AGREGADOS Y ADJUNTOS A AGREGADOS POLICIALES EN EL EXTERIOR CUENTAS EXTRANJERAS LIB. 00099021001 TGN-RECURSOS ORDINARIOS (3987)</t>
  </si>
  <si>
    <t>REGULARIZACION DE TRANSFERENCIA DEL EXTERIOR SEGUN SWIFT 02421 DE FECHA 26/02/2018 ORDENANTE: CONSULADO GENERAL DE BOLIVIA EN MILAN LIB. 00099021001 TGN-RECURSOS ORDINARIOS (3987)</t>
  </si>
  <si>
    <t>NÚMERO DE LIBRETA CUT: 99031009.00 OPERACIÓN T01 TRANSFERENCIA DE FONDOS A LA CUT - TESORO DIRECTO DE BANCO UNION S.A. A CUENTA UNICA DEL TESORO CON NUMERO DE SOLICITUD = 2544148 Y NUMERO CORRELATIVO = 91320026022018560 TRANSFERENCIA POR OPERACIONES DE VENTA BONOS BTX</t>
  </si>
  <si>
    <t>PAGO A FONPLATA PRÉSTAMO BOL 22/2014 VCTO. 24-02-2018 POR CUENTA DE TGN , NTI. 010360 VALOR 26-02-2018 CAPITAL USD 467.712,82 INTERESES USD 101.974,31 COMISIONES USD 11.728,13 CTA. 3987 CUENTA UNICA DEL TESORO-3987 LIB. 00099021001 REF.: COMISIONES BANCARIAS</t>
  </si>
  <si>
    <t>REGULARIZACION DE TRANSFERENCIA DEL EXTERIOR SEGUN SWIFT 02792 DE FECHA 27/02/2018 ORDENANTE: CONSULADO GENERAL DE BOLIVIA EN SAO PAULO BR. LIB. 00099021001 TGN-RECURSOS ORDINARIOS (3987)</t>
  </si>
  <si>
    <t>REGULARIZACION DE TRANSFERENCIA DEL EXTERIOR SEGUN SWIFT 02793 DE FECHA 27/02/2018 ORDENANTE: CONSULADO GENERAL DE BOLIVIA EN SAO PAULO BR. LIB. 00099021001 TGN-RECURSOS ORDINARIOS (3987)</t>
  </si>
  <si>
    <t>REGULARIZACION DE TRANSFERENCIA DEL EXTERIOR SEGUN SWIFT 02700 DE FECHA 27/02/2018 ORDENANTE: CONSULADO GENERAL DE BOLIVIA EN SAO PAULO BR. LIB. 00099021001 TGN-RECURSOS ORDINARIOS (3987)</t>
  </si>
  <si>
    <t>REGULARIZACION DE TRANSFERENCIA DEL EXTERIOR SEGUN SWIFT 02701 DE FECHA 27/02/2018 ORDENANTE: CONSULADO GENERAL DE BOLIVIA EN SAO PAULO BR. LIB. 00099021001 TGN-RECURSOS ORDINARIOS (3987)</t>
  </si>
  <si>
    <t>VENTA DE DIVISAS CON TRANSFERENCIA DE FONDOS A SOLICITUD DE MINISTERIO DE DEFENSA SEGUN SOLICITUD 4416 REF: PAGO A THINK HOLDINGS POR LA TERCERA CUOTA DE LA ADQUISICION DE AERONAVE PARA TRANSPORTE AEREO MILITAR LIB. 00020011103 MINISTERIO DE DEFENSA - INGRESOS VARIOS</t>
  </si>
  <si>
    <t>VENTA DE DIVISAS CON TRANSFERENCIA DE FONDOS A SOLICITUD DE MINISTERIO DE DEFENSA SEGUN SOLICITUD 4415 REF: DESEMBOLSO A EMPRESA THINK HOLDINGS POR EL SEGUNDO PAGO DE AERONAVE PARA TRANSPORTE AEREO MILITAR LIB. 00020011103 MINISTERIO DE DEFENSA - INGRESOS VARIOS</t>
  </si>
  <si>
    <t>VENTA DE DIVISAS CON TRANSFERENCIA DE FONDOS A SOLICITUD DE MINISTERIO DE DEFENSA SEGUN SOLICITUD 4414 REF: PAGO A THINK HOLDINGS POR LA PRIMERA CUOTA DE LA ADQUISICION DE AERONAVE PARA TRANSPORTE AEREO MILITAR LIB. 00020011103 MINISTERIO DE DEFENSA - INGRESOS VARIOS</t>
  </si>
  <si>
    <t>VENTA DE DIVISAS CON TRANSFERENCIA DE FONDOS A SOLICITUD DE MINISTERIO DE DEFENSA SEGUN SOLICITUD 4417 REF: PAGO A THINK HOLDINGS POR LA SEGUNDA CUOTA DE LA ADQUISICION DE AERONAVE PARA TRANSPORTE AEREO MILITAR LIB. 00020011103 MINISTERIO DE DEFENSA - INGRESOS VARIOS</t>
  </si>
  <si>
    <t>VENTA DE DIVISAS CON TRANSFERENCIA DE FONDOS A SOLICITUD DE MINISTERIO DE LA PRESIDENCIA SEGUN SOLICITUD 4418 REF: DIVISAS USD 8506.01 PAGO A HONEYWELL INTERNATIONAL INVOICE 71408772 POR SERVICIO MANTENIMIENTO MSP ENERO 2018 DE AERONAVE FAB 002, TRANSFERENCIA A JP MORGAN CHASE BANK, CUENTA 910259777 LIB. 00099021001 TGN-RECURSOS ORDINARIOS (3987)</t>
  </si>
  <si>
    <t>De: 00513012004 A requerimiento de Yacimientos Petroliferos Fiscales Bolivianos, con nota CITE: YPFB/DFC -0166 URT-0066/2018, y en virtud a la nota interna CITE: MEFP/VPCF/ DGCF/UCCF N 219/2018 de la Direccion General de Contabilidad Fiscal del Ministerio de Economia y Finanzas Publicas, en la cual</t>
  </si>
  <si>
    <t>||TRANSFERERNCIA DE FONDOS S/G. MENSAJES SWIFT NROS. 02810 - 02800 DE LA FECHA Y CORREO ELECTRONICO DEL INIAF. (SECTOR PÚBLICO). DE LA LIBR.00222018014 INIAF-CIMMYT PLATAF.FENOTIPADO CAMPO PARA PYRICULARIA;COBRO UTILES ESCRITORIO</t>
  </si>
  <si>
    <t>PROVISION DE FONDOS A SOLICITUD DE YACIMIENTOS PETROLIFEROS FISCALES BOLIVIANOS SEGUN SOLICITUD YPFB-0047-2018 REF: PAGO REGALIAS DEPT NOVIEMBRE 2017 TGN LIB. 00099021001 TGN YPFB PARTICIPACION 6% PRODUCCIÓN BRUTA DE HIDROCARBUROS BOCA DE POZO</t>
  </si>
  <si>
    <t>REGULARIZACION DE TRANSFERENCIA DEL EXTERIOR SEGUN SWIFT 02486 DE FECHA 28/02/2018 ORDENANTE: EMBAJADA DE BOLIVIA EN ASUNCION-PARAGUAY LIB. 00099021001 TGN-RECURSOS ORDINARIOS (3987)</t>
  </si>
  <si>
    <t>TRANSFERENCIA DEL EXTERIOR SEGUN SWIFT NO.2862 DE FECHA 28/02/2018 ORDENANTE: CONSULADO GENERAL DE BOLIVIA -BARCELONA REF:DEVOL.DE SALDOS GTOS DE FUNC./17 LIB. 00099021001 TGN-RECURSOS ORDINARIOS (3987)</t>
  </si>
  <si>
    <t>TRANSFERENCIA DEL EXTERIOR SEGUN SWIFT NO.2860 DE FECHA 28/02/2018 ORDENANTE: CONSULADO GENERAL DE BOLIVIA -BARCELONA REF:DEVOL.DE SALDOS PROG.2016 LIB. 00099021001 TGN-RECURSOS ORDINARIOS (3987)</t>
  </si>
  <si>
    <t>REGULARIZACION DE TRANSFERENCIA DEL EXTERIOR SEGUN SWIFT 02672 DE FECHA 28/02/2018 ORDENANTE: CONSULADO GENERAL DE BOLIVIA LIMA PERU LIB. 00099021001 TGN-RECURSOS ORDINARIOS (3987)</t>
  </si>
  <si>
    <t>REGULARIZACION DE TRANSFERENCIA DEL EXTERIOR SEGUN SWIFT 02671 DE FECHA 28/02/2018 ORDENANTE: CONSULADO GENERAL DE BOLIVIA LIMA PERU LIB. 00099021001 TGN-RECURSOS ORDINARIOS (3987)</t>
  </si>
  <si>
    <t>TRANSFERENCIA DEL EXTERIOR SEGUN SWIFT 02859 DE FECHA 28/02/2018 ORDENANTE: CONSULADO DE BOLIVIA NEW YORK REF.: DEV. OTROS INGRESOS NO ESPECIFICADOS LIB. 00099021001 TGN-RECURSOS ORDINARIOS (3987)</t>
  </si>
  <si>
    <t>TRANSFERENCIA DEL EXTERIOR SEGUN SWIFT NO.2869 DE FECHA 28/02/2018 ORDENANTE: MINISTRY OF FOREIGN AFFAIRS OF DENMARK-DONACION LIB. 00312014401 ABT-MANEJO SUSTENTABLE RECURSOS NATURALES CAMBIO CLIMATICO</t>
  </si>
  <si>
    <t>TRANSFERENCIA DEL EXTERIOR SEGUN SWIFT 02895 DE FECHA 28/02/2018 ORDENANTE: EMBAJADA DEL ESTADO PLURINACIONAL DE BOLIVIA EN WASHINGTON LIB. 00099021001 TGN-RECURSOS ORDINARIOS (3987)</t>
  </si>
  <si>
    <t>NÚMERO DE LIBRETA CUT: 99031009.00 OPERACIÓN T01 TRANSFERENCIA DE FONDOS A LA CUT - TESORO DIRECTO DE BANCO UNION S.A. A CUENTA UNICA DEL TESORO CON NUMERO DE SOLICITUD = 2551768 Y NUMERO CORRELATIVO = 91320028022018695 TRANSFERENCIA POR OPERACIONES DE VENTA BONOS BTX</t>
  </si>
  <si>
    <t>COBRO DE||ÚTILES DE ESCRITORIO POR LA ELABORACIÓN DE 3 COMPROBANTES CONTABLES DE COBRO DE CAPITAL E INTERESES REF: VENCIMIENTO EN FECHA 28.02.18 CRÉDITO AL MEFP - TELEFÉRICO DE LA LIBRETA N° 00099021001 TGN - RECURSOS ORDINARIOS M/N, COSTO ÚTILES DE ESCRITORIO</t>
  </si>
  <si>
    <t>'COBRO DE'||UTILES DE ESCRITORIO POR EL COMPROBANTE CONTABLE NRO. 0914995 DE LA FECHA SEGÚN CORREO ELECTRÓNICO DE YPFB DE F. 23/01/2018. DEBITO DE LA LIBRETA 00513022001 YPFB - OPERACIONES.</t>
  </si>
  <si>
    <t>'TRANSFERENCIA DE FONDOS||S/G. NOTA CITE: MH/VTCP/DGT/UO/OB NO.1844/2008 DE F.21-10-2008 DEL MIN.DE HACIENDA S/G. DETALLE ADJUNTO. DEBITO DE LA LIBRETA N° 00990201001, REPOSICION UTILES DE ESCRITORIO.</t>
  </si>
  <si>
    <t>TRANSFERENCIA RECIBIDA DEL EXTERIOR SEGÚN MENSAJES SWIFT Nos. 2857-2855 (REM.EXT.) DE FECHA 28-02-2018 POR DESEMBOLSO DE CAF PRÉSTAMO CFA008785 PROGRAMA MI RIEGO LIBRETA N° 00287102001 FPS-RECURSOS PROPIOS REF.: UTILES DE ESCRITORIO</t>
  </si>
  <si>
    <t>TRANSFERENCIA DE FONDOS AL EXTERIOR A SOLICITUD DE TESORO GENERAL DE LA NACION SEGUN SOLICITUD 4421 REF: PAGO DE APORTE DE CAPITAL A FAVOR DEL BANCO INTERNACIONAL DE RECONSTRUCCION Y FOMENTO (BIRF), SEGUN NOTA CITE:MPD/VIPFE/DGGFE/UOF.003441/2017, D.S.N2476 DE 5/08/2015, INSTRUMENTO DE SUSCRIPCION D LIB. 00099021001 TGN-RECURSOS ORDINARIOS (3987)</t>
  </si>
  <si>
    <t>COBRO COSTOS DE PAPELERIA SEGUN TRANSFERENCIA DEL EXTERIOR POR ORDEN DE MINISTRY OF FOREIGN AFFAIRS OF DENMARK-DONACION LIB. 00312014401 ABT-MANEJO SUSTENTABLE RECURSOS NATURALES CAMBIO CLIMATICO</t>
  </si>
  <si>
    <t>De: 00099024113 Transferencia en cumplimiento al DS N0913 de 15/06/2011 y el Convenio Intergubernativo de Financiamiento UPRE-CIF-IG 070/2017, suscrito entre la UPRE y el GAM Tarija, Proyecto Construccion Centro de Salud Ambulatorio Barrio 15 de Noviembre Ciudad de Tarija, correspondiente al pago de</t>
  </si>
  <si>
    <t>00099021001 DEP.DE CHEQ.AJENOS,RET.DE CAM.,CONCEPTO: DEVOLUCION DE PASAJES AEREOS ECOJET,DEP.: MINISTERIO DE EDUCACION , PROCEDENCIA: BANCO UNION S.A., CHEQUE: 21615, FECHA DE EMISION:31/01/2018</t>
  </si>
  <si>
    <t>00099021001 DEP.DE CHEQ.AJENOS,RET.DE CAM.,CONCEPTO: DEVOLUCION PASA JES AEREOA BOA,DEP.: MINISTERIO DE EDUCACION , PROCEDENCIA: BANCO UNION S.A., CHEQUE: 21616, FECHA DE EMISION:31/01/2018</t>
  </si>
  <si>
    <t>00099021001 DEP.DE CHEQ.AJENOS,RET.DE CAM.,CONCEPTO: REVERSION COMPROBANTE C-31 PAGO BOLTUR,DEP.: MINISTERIO DE EDUCACION , PROCEDENCIA: BANCO UNION S.A., CHEQUE: 21614, FECHA DE EMISION:31/01/2018</t>
  </si>
  <si>
    <t>00099021001 DEP.DE CHEQ.AJENOS,RET.DE CAM.,CONCEPTO: ZAMORA MARQUEZ KATHIA MERCEDES,DEP.: BANCO UNION S.A. , PROCEDENCIA: BANCO UNION S.A., CHEQUE: 154414, FECHA DE EMISION:01/02/2018</t>
  </si>
  <si>
    <t>00099021001 DEPOSITO DE EFECTIVO, DEPOSITANTE: RAUL ARCE GARCIA, CONCEPTO: DEVOLUCION DEL PAGO - PREVENTIVO N° 578 / 2017 FONADIN, CUENTA DE DEPOSITO: CUENTA UNICA DEL TESORO</t>
  </si>
  <si>
    <t>00099021001 DEPOSITO DE EFECTIVO, DEPOSITANTE: ERIBERTO SURCO POMA, CONCEPTO: REVERSION PASAJES, CUENTA DE DEPOSITO: CUENTA UNICA DEL TESORO</t>
  </si>
  <si>
    <t>00099021001 DEPOSITO DE EFECTIVO, DEPOSITANTE: JORGE MILTON GARECA BOHORQUEZ, CONCEPTO: REVERSION PASAJES, CUENTA DE DEPOSITO: CUENTA UNICA DEL TESORO</t>
  </si>
  <si>
    <t>00099021001 DEPOSITO DE EFECTIVO, DEPOSITANTE: FELIX FERNANDEZ MENA, CONCEPTO: DEP. DE REVERSION DE VIATICOS POR PASAJES, CUENTA DE DEPOSITO: CUENTA UNICA DEL TESORO</t>
  </si>
  <si>
    <t>00099021001 DEPOSITO DE EFECTIVO, DEPOSITANTE: MAURICIO ANDRES NUÑEZ CHAVEZ, CONCEPTO: DEP. DE REVERSION DE VIATICOS POR PASAJES, CUENTA DE DEPOSITO: CUENTA UNICA DEL TESORO</t>
  </si>
  <si>
    <t>00099021001 DEPOSITO DE EFECTIVO, DEPOSITANTE: OLIVER ORLANDO MONTALVO PAREDES, CONCEPTO: DEP. DE REVERSION DE VIATICOS POR PASAJES, CUENTA DE DEPOSITO: CUENTA UNICA DEL TESORO</t>
  </si>
  <si>
    <t>00099021001 DEPOSITO DE EFECTIVO, DEPOSITANTE: EJERCITO, CONCEPTO: REVERSION DE PASAJES, CUENTA DE DEPOSITO: CUENTA UNICA DEL TESORO</t>
  </si>
  <si>
    <t>00099021001 DEPOSITO DE EFECTIVO, DEPOSITANTE: ERICK HERNRRY GUTIERREZ FLORES, CONCEPTO: REVERSION DE PASAJES, CUENTA DE DEPOSITO: CUENTA UNICA DEL TESORO</t>
  </si>
  <si>
    <t>00099021001 DEPOSITO DE EFECTIVO, DEPOSITANTE: RAFAEL LARRAZABAL TERRAZAS, CONCEPTO: REVERSION DE PASAJES, CUENTA DE DEPOSITO: CUENTA UNICA DEL TESORO</t>
  </si>
  <si>
    <t>00099021001 DEPOSITO DE EFECTIVO, DEPOSITANTE: JOSE LUIS RAMOS LARICO, CONCEPTO: REVERSION PASAJES, CUENTA DE DEPOSITO: CUENTA UNICA DEL TESORO</t>
  </si>
  <si>
    <t>00099021001 DEPOSITO DE EFECTIVO, DEPOSITANTE: IRMA MENESES VDA ALDUNATE, CONCEPTO: DEVOLUCION A SENASIR, CUENTA DE DEPOSITO: CUENTA UNICA DEL TESORO</t>
  </si>
  <si>
    <t>00099021001 DEPOSITO DE EFECTIVO, DEPOSITANTE: RAIMUNDO ANGEL FERRUFINO AEDUARDO, CONCEPTO: DEVOLUCION, CUENTA DE DEPOSITO: CUENTA UNICA DEL TESORO</t>
  </si>
  <si>
    <t>00099021001 DEPOSITO DE EFECTIVO, DEPOSITANTE: CARLOS ROLANDO ALANEZ SORIA, CONCEPTO: REVERSION PASAJES PREV. N°369/2018 N° DE CARGO DE CUENTA, CUENTA DE DEPOSITO: CUENTA UNICA DEL TESORO</t>
  </si>
  <si>
    <t>00099021001 DEPOSITO DE EFECTIVO, DEPOSITANTE: EDWIN ORTIZ VASQUEZ, CONCEPTO: REVERSION, CUENTA DE DEPOSITO: CUENTA UNICA DEL TESORO</t>
  </si>
  <si>
    <t>00099021001 DEPOSITO DE EFECTIVO, DEPOSITANTE: UNIDAD DE COORDINACION DE PROGRAMAS Y PROYECTOS, CONCEPTO: DEVOLUCION POR COMPRA DE GASOLINA PARA LOS VEHICULOS OFICIALES DE LA U.C.P.P.(C-31 - 16 ), CUENTA DE DEPOSITO: CUENTA UNICA DEL TESORO</t>
  </si>
  <si>
    <t>00130012002 DEP.DE CHEQ.AJENOS,RET.DE CAM.,CONCEPTO: PAGO INTERESES FOFIM CUOTA N° 96,DEP.: FONDO DE FINANCIAMIENTO PARA LA MINERIA-FOFIM , PROCEDENCIA: BANCO MERCANTIL SANTA CRUZ SA., CHEQUE: 7888, FECHA DE EMISION:31/01/2018</t>
  </si>
  <si>
    <t>00130012001 DEP.DE CHEQ.AJENOS,RET.DE CAM.,CONCEPTO: AMORTIZACION CAPITAL CUOTA N° 96,DEP.: FONDO DE FINANCIAMIENTO PARA LA MINERIA-FOFIM , PROCEDENCIA: BANCO MERCANTIL SANTA CRUZ SA., CHEQUE: 7887, FECHA DE EMISION:31/01/2018</t>
  </si>
  <si>
    <t>00099021001 DEP.DE CHEQ.AJENOS,RET.DE CAM.,CONCEPTO: DESCARGO DE REFACCION DE INFRAESTRUCTURA SINDICAL FDTFLP,DEP.: MTEPS , PROCEDENCIA: BANCO UNION S.A., CHEQUE: 164, FECHA DE EMISION:30/01/2018</t>
  </si>
  <si>
    <t>00099021001 DEPOSITO DE EFECTIVO, DEPOSITANTE: E.A.A. Y TEC, CONCEPTO: PASAJES AL INTERIOR DEL PAIS, CUENTA DE DEPOSITO: CUENTA UNICA DEL TESORO</t>
  </si>
  <si>
    <t>00099021001 DEPOSITO DE EFECTIVO, DEPOSITANTE: JHONNY WILDER GONZALES ACHA, CONCEPTO: DEVOLUCION DE PASAJE, CUENTA DE DEPOSITO: CUENTA UNICA DEL TESORO</t>
  </si>
  <si>
    <t>00099021001 DEPOSITO DE EFECTIVO, DEPOSITANTE: RI-22 MEJILLONES, CONCEPTO: DEVOLUCION DE SERVICIOS BASICOS CONSUMO DE AGUA POTABLE, CUENTA DE DEPOSITO: CUENTA UNICA DEL TESORO</t>
  </si>
  <si>
    <t>00099021001 DEPOSITO DE EFECTIVO, DEPOSITANTE: NANCY VDA. DE PINTO, CONCEPTO: DEVOLUCION SEGUN LIBRETA N° 00099021001, CUENTA DE DEPOSITO: CUENTA UNICA DEL TESORO</t>
  </si>
  <si>
    <t>00099021001 DEPOSITO DE EFECTIVO, DEPOSITANTE: MARIO FERNANDO SALAZAR AROCA - E.A.A. - TEC, CONCEPTO: PASAJES AL INTERIOR DEL PAIS, CUENTA DE DEPOSITO: CUENTA UNICA DEL TESORO</t>
  </si>
  <si>
    <t>00099021001 DEPOSITO DE EFECTIVO, DEPOSITANTE: GONZALO ARISPE BERNABE - E.A.A. Y TEC, CONCEPTO: PASAJES AL INTERIOR DEL PAIS, CUENTA DE DEPOSITO: CUENTA UNICA DEL TESORO</t>
  </si>
  <si>
    <t>00099021001 DEPOSITO DE EFECTIVO, DEPOSITANTE: JAVIER BONIFACIO ZEBALLOS - E.A.A Y TEC, CONCEPTO: PASAJES AL INTERIOR DEL PAIS, CUENTA DE DEPOSITO: CUENTA UNICA DEL TESORO</t>
  </si>
  <si>
    <t>00099021001 DEPOSITO DE EFECTIVO, DEPOSITANTE: NOE BALDERRAMA COSIO - E.A.A. Y TEC, CONCEPTO: PASAJES AL INTERIOR DEL PAIS, CUENTA DE DEPOSITO: CUENTA UNICA DEL TESORO</t>
  </si>
  <si>
    <t>00099021001 DEPOSITO DE EFECTIVO, DEPOSITANTE: ELIAS RAMIRO MAIGUA CACERES, CONCEPTO: PASAJES AL INTERIOR DEL PAIS, CUENTA DE DEPOSITO: CUENTA UNICA DEL TESORO</t>
  </si>
  <si>
    <t>00099021001 DEPOSITO DE EFECTIVO, DEPOSITANTE: JOSE LUIS PEREZ CUSSI - E.A.A. Y TEC, CONCEPTO: PASAJES AL INTERIO DEL PAIS, CUENTA DE DEPOSITO: CUENTA UNICA DEL TESORO</t>
  </si>
  <si>
    <t>00099021001 DEPOSITO DE EFECTIVO, DEPOSITANTE: VICEPRESIDENCIA DEL ESTADO, CONCEPTO: REVERSION AL PREV. N°2258 POR DEVOLUCION DE PAGO RESTAURANTE 7 PASOS AL PALACIO, CUENTA DE DEPOSITO: CUENTA UNICA DEL TESORO</t>
  </si>
  <si>
    <t>00099021001 DEPOSITO DE EFECTIVO, DEPOSITANTE: EMIE-MIGUEL ANTONIO GONZALES BARRERA CI 5964219LP, CONCEPTO: PASAJES AL INTERIOR DEL PAIS, CUENTA DE DEPOSITO: CUENTA UNICA DEL TESORO</t>
  </si>
  <si>
    <t>00099021001 DEPOSITO DE EFECTIVO, DEPOSITANTE: DAVID TORRICO PATIÑO E.A.A. Y TEC, CONCEPTO: PASAJES AL INTERIOR DEL PAIS, CUENTA DE DEPOSITO: CUENTA UNICA DEL TESORO</t>
  </si>
  <si>
    <t>00099021001 DEPOSITO DE EFECTIVO, DEPOSITANTE: ESTEVAN CANAVIRI PILLCO - E.A.A. Y TEC, CONCEPTO: PASAJES AL INTERIOR DEL PAIS, CUENTA DE DEPOSITO: CUENTA UNICA DEL TESORO</t>
  </si>
  <si>
    <t>00099021001 DEPOSITO DE EFECTIVO, DEPOSITANTE: EMIE-CRISTIAN FLORES BENAVIDES CI 4105426 CH, CONCEPTO: PASAJES AL INTERIOR DEL PAIS, CUENTA DE DEPOSITO: CUENTA UNICA DEL TESORO</t>
  </si>
  <si>
    <t>00099021001 DEPOSITO DE EFECTIVO, DEPOSITANTE: EDWIN VLADIMIR VARGAS PILLCO - E.A.A. Y TEC, CONCEPTO: PASAJES AL INTERIOR DEL PAIS, CUENTA DE DEPOSITO: CUENTA UNICA DEL TESORO</t>
  </si>
  <si>
    <t>00099021001 DEPOSITO DE EFECTIVO, DEPOSITANTE: EMIE-TATIANA ESPADA SOLIZ CI 7466785 CH, CONCEPTO: PASAJES AL INTERIOR DEL PAIS, CUENTA DE DEPOSITO: CUENTA UNICA DEL TESORO</t>
  </si>
  <si>
    <t>00099021001 DEPOSITO DE EFECTIVO, DEPOSITANTE: DANIEL OSVALSO GONZALES ANTEZANA - E.A.A. Y TEC, CONCEPTO: PASAJES AL INTERIOR DEL PAIS, CUENTA DE DEPOSITO: CUENTA UNICA DEL TESORO</t>
  </si>
  <si>
    <t>00099021001 DEPOSITO DE EFECTIVO, DEPOSITANTE: RENE ANGEL CRESPO - E.A.A. Y TEC, CONCEPTO: PASAJES AL INTERIOR DEL PAIS, CUENTA DE DEPOSITO: CUENTA UNICA DEL TESORO</t>
  </si>
  <si>
    <t>00099021001 DEPOSITO DE EFECTIVO, DEPOSITANTE: DANTON PECHO QUIROZ - E.A.A. Y TEC, CONCEPTO: PASAJES AL INTERIOR DEL PAIS, CUENTA DE DEPOSITO: CUENTA UNICA DEL TESORO</t>
  </si>
  <si>
    <t>00099021001 DEPOSITO DE EFECTIVO, DEPOSITANTE: CARLOS ROMERO SANDOVAL - E.A.A. Y TEC, CONCEPTO: PASAJES AL INTERIOR DEL PAIS, CUENTA DE DEPOSITO: CUENTA UNICA DEL TESORO</t>
  </si>
  <si>
    <t>00099021001 DEPOSITO DE EFECTIVO, DEPOSITANTE: MARIZABEL TORRICO MENDOZA - E.A.A. Y TEC, CONCEPTO: PASAJES AL INTERIOR DEL PAIS, CUENTA DE DEPOSITO: CUENTA UNICA DEL TESORO</t>
  </si>
  <si>
    <t>00099021001 DEPOSITO DE EFECTIVO, DEPOSITANTE: MARIO PABLO SOTO SANCHEZ - E.A.A. Y TEC, CONCEPTO: PASAJES AL INTERIOR DL PAIS, CUENTA DE DEPOSITO: CUENTA UNICA DEL TESORO</t>
  </si>
  <si>
    <t>00099021001 DEPOSITO DE EFECTIVO, DEPOSITANTE: CARLOS EDUARDO FLORES HIDALGO E.A.A. Y TEC, CONCEPTO: PASAJES AL INTERIOR DEL PAIS, CUENTA DE DEPOSITO: CUENTA UNICA DEL TESORO</t>
  </si>
  <si>
    <t>00099021001 DEPOSITO DE EFECTIVO, DEPOSITANTE: LIMBERT RICARDO APATA CARDENAS - E.A.A. Y TEC, CONCEPTO: PASAJES AL INTERIOR DEL PAIS, CUENTA DE DEPOSITO: CUENTA UNICA DEL TESORO</t>
  </si>
  <si>
    <t>00099021001 DEPOSITO DE EFECTIVO, DEPOSITANTE: LIMBERTH CRESPO ROMERO, CONCEPTO: REVERSION VIATICOS POR PASAJES, CUENTA DE DEPOSITO: CUENTA UNICA DEL TESORO</t>
  </si>
  <si>
    <t>00099021001 DEPOSITO DE EFECTIVO, DEPOSITANTE: EMMA F. DECORMIS BALDIVIEZO, CONCEPTO: DEVOLUCIONA A SENASIR, CUENTA DE DEPOSITO: CUENTA UNICA DEL TESORO</t>
  </si>
  <si>
    <t>00099021001 DEPOSITO DE EFECTIVO, DEPOSITANTE: ORLANDO MENDOZA ADRIAN, CONCEPTO: REVERSION DE PASAJES, CUENTA DE DEPOSITO: CUENTA UNICA DEL TESORO</t>
  </si>
  <si>
    <t>00580012001 DEPOSITO DE EFECTIVO, DEPOSITANTE: XIMENA ANGULO, CONCEPTO: DEVOLUCION DE FONDOS POR REFRIGERIOS CONSULTORES, CUENTA DE DEPOSITO: CUENTA UNICA DEL TESORO</t>
  </si>
  <si>
    <t>00099021001 DEPOSITO DE EFECTIVO, DEPOSITANTE: SATUCH PAXI CONDORI, CONCEPTO: DEVOLUCION DE PASAJES, CUENTA DE DEPOSITO: CUENTA UNICA DEL TESORO</t>
  </si>
  <si>
    <t>00099021001 DEPOSITO DE EFECTIVO, DEPOSITANTE: DAVID CONDORI MORALES, CONCEPTO: DEVOLUCION DE PASAJES, CUENTA DE DEPOSITO: CUENTA UNICA DEL TESORO</t>
  </si>
  <si>
    <t>00099021001 DEPOSITO DE EFECTIVO, DEPOSITANTE: ERASMO CHAVEZ CALCINA, CONCEPTO: DEVOLUCION DE PASAJES, CUENTA DE DEPOSITO: CUENTA UNICA DEL TESORO</t>
  </si>
  <si>
    <t>00099021001 DEPOSITO DE EFECTIVO, DEPOSITANTE: NILTON CACERES GUTIERREZ, CONCEPTO: DEVOLUCION DE PASAJES, CUENTA DE DEPOSITO: CUENTA UNICA DEL TESORO</t>
  </si>
  <si>
    <t>00099021001 DEPOSITO DE EFECTIVO, DEPOSITANTE: ROGER MENESES FERNANDEZ, CONCEPTO: DEVOLUCION DE PASAJES, CUENTA DE DEPOSITO: CUENTA UNICA DEL TESORO</t>
  </si>
  <si>
    <t>00099021001 DEPOSITO DE EFECTIVO, DEPOSITANTE: HECTOR HEREDIA MUÑOZ, CONCEPTO: DEVOLUCION DE PASAJES, CUENTA DE DEPOSITO: CUENTA UNICA DEL TESORO</t>
  </si>
  <si>
    <t>00099021001 DEPOSITO DE EFECTIVO, DEPOSITANTE: GERONIMO MAYTA ROMERO, CONCEPTO: CONVENIO DE PAGO N° 029.17, CUENTA DE DEPOSITO: CUENTA UNICA DEL TESORO</t>
  </si>
  <si>
    <t>00099021001 DEPOSITO DE EFECTIVO, DEPOSITANTE: RCB-2 "TARAPACA", CONCEPTO: GASTOS - DAKAR 2018, CUENTA DE DEPOSITO: CUENTA UNICA DEL TESORO</t>
  </si>
  <si>
    <t>00099021001 DEPOSITO DE EFECTIVO, DEPOSITANTE: JUAN CARLOS VISCARRA ARRATIA, CONCEPTO: DEVOLUCION DE DUODECIMAS DE AGUINALDO POR PAGO EN EXCESO DE LA GESTION 2017, CUENTA DE DEPOSITO: CUENTA UNICA DEL TESORO</t>
  </si>
  <si>
    <t>00099021001 DEPOSITO DE EFECTIVO, DEPOSITANTE: SAMUEL ERICK FERNANDEZ BUSTAMANTE, CONCEPTO: REVERSION REFERENTE A LA CUMBRE DE GAS EN LA CIUDAD DE SANTA CRUZ, CUENTA DE DEPOSITO: CUENTA UNICA DEL TESORO</t>
  </si>
  <si>
    <t>00099021001 DEPOSITO DE EFECTIVO, DEPOSITANTE: GUALY EULATE CHOQUE, CONCEPTO: PAGO DEL 20% EL SALARIO BASICO MENSUAL POR SANCION DE PROCESO ADMINISTRATIVO, CUENTA DE DEPOSITO: CUENTA UNICA DEL TESORO</t>
  </si>
  <si>
    <t>00572012003 DEP.DE CHEQ.AJENOS,RET.DE CAM.,CONCEPTO: TRASPASO,DEP.: EMAPA , PROCEDENCIA: BANCO UNION S.A., CHEQUE: 21614, FECHA DE EMISION:25/01/2018</t>
  </si>
  <si>
    <t>00099021001 DEP.DE CHEQ.AJENOS,RET.DE CAM.,CONCEPTO: DEVOLUCION DE CC NO COBRADA OCTUBRE 2017,DEP.: LA VITALICIA SEGUROS Y REASEGUROS DE VIDA S.A. , PROCEDENCIA: BANCO BISA S.A., CHEQUE: 46078, FECHA DE EMISION:05/02/2018</t>
  </si>
  <si>
    <t>00099021001 DEPOSITO DE EFECTIVO, DEPOSITANTE: RICHAR RIVERO MORALES, CONCEPTO: POR DEVOL DE LA RESOL ADM SUMARIO 002/2017 DEL SERVICIO DE ALIMENTACION GESTION 2014 VICEP DEL ESTAD, CUENTA DE DEPOSITO: CUENTA UNICA DEL TESORO</t>
  </si>
  <si>
    <t>00041011101 DEPOSITO DE EFECTIVO, DEPOSITANTE: MDPYED - RENE FERNANDO PEÑARRIETA LORIA, CONCEPTO: DEVOLUCION DE VIATICOS, CUENTA DE DEPOSITO: CUENTA UNICA DEL TESORO</t>
  </si>
  <si>
    <t>00099021001 DEPOSITO DE EFECTIVO, DEPOSITANTE: AIDA M. VDA DE ROSSO, CONCEPTO: CONVENIO DE PAGO 009136, CUENTA DE DEPOSITO: CUENTA UNICA DEL TESORO</t>
  </si>
  <si>
    <t>00099021001 DEPOSITO DE EFECTIVO, DEPOSITANTE: ERWIN JOSE PAZ HANDAL C.I. 4814117 LP., CONCEPTO: REVERSION DE VIATICOS POR PASAJES, CUENTA DE DEPOSITO: CUENTA UNICA DEL TESORO</t>
  </si>
  <si>
    <t>00099021001 DEPOSITO DE EFECTIVO, DEPOSITANTE: MARTIN YAHUASI MAMANI, CONCEPTO: ACUERDO PLAN DE PAGOS SENASIR, CUENTA DE DEPOSITO: CUENTA UNICA DEL TESORO</t>
  </si>
  <si>
    <t>00099021001 DEPOSITO DE EFECTIVO, DEPOSITANTE: EBER MONTAÑO ARISPE CI 5300013 CB, CONCEPTO: REVERTIR PASAJE, CUENTA DE DEPOSITO: CUENTA UNICA DEL TESORO</t>
  </si>
  <si>
    <t>00099021001 DEPOSITO DE EFECTIVO, DEPOSITANTE: WILDER MONTAÑO ARISPE CI 4538423 CB, CONCEPTO: REVERTIR PASAJE, CUENTA DE DEPOSITO: CUENTA UNICA DEL TESORO</t>
  </si>
  <si>
    <t>00099021001 DEPOSITO DE EFECTIVO, DEPOSITANTE: NELSON F. MORALES MITA, CONCEPTO: DEVOLUCION POR COBRO INDEBIDO, CUENTA DE DEPOSITO: CUENTA UNICA DEL TESORO</t>
  </si>
  <si>
    <t>00099021001 DEPOSITO DE EFECTIVO, DEPOSITANTE: LOURDES MONICA CARRASCO MEJIA, CONCEPTO: DEVOLUCION, CUENTA DE DEPOSITO: CUENTA UNICA DEL TESORO</t>
  </si>
  <si>
    <t>00099021001 DEPOSITO DE EFECTIVO, DEPOSITANTE: RAMIRO ZAPATA HUAYLLANI, CONCEPTO: DEVOLUCION DE PASAJES, CUENTA DE DEPOSITO: CUENTA UNICA DEL TESORO</t>
  </si>
  <si>
    <t>00099021001 DEPOSITO DE EFECTIVO, DEPOSITANTE: JOAQUIN ORELLANA MENDIETA, CONCEPTO: DEVOLUCION DE PASAJES, CUENTA DE DEPOSITO: CUENTA UNICA DEL TESORO</t>
  </si>
  <si>
    <t>00099021001 DEPOSITO DE EFECTIVO, DEPOSITANTE: SOREN YECID YUGAR TORREZ, CONCEPTO: DEVOLUCION DE PASAJES, CUENTA DE DEPOSITO: CUENTA UNICA DEL TESORO</t>
  </si>
  <si>
    <t>00099021001 DEPOSITO DE EFECTIVO, DEPOSITANTE: JAVIER E. PAREDES ROJAS, CONCEPTO: DEVOLUCION DE PASAJES, CUENTA DE DEPOSITO: CUENTA UNICA DEL TESORO</t>
  </si>
  <si>
    <t>00099021001 DEPOSITO DE EFECTIVO, DEPOSITANTE: WILMER MAMANI AJLLAHUANCA, CONCEPTO: DEVOLUCION DE PASAJES, CUENTA DE DEPOSITO: CUENTA UNICA DEL TESORO</t>
  </si>
  <si>
    <t>00099021001 DEPOSITO DE EFECTIVO, DEPOSITANTE: MARTIN ESCOBAR FLORES, CONCEPTO: DEVOLUCION - GAS DOMICILIARIO DICIEMBRE / 2017 S/G C31 - 2093/17, CUENTA DE DEPOSITO: CUENTA UNICA DEL TESORO</t>
  </si>
  <si>
    <t>00099021001 DEPOSITO DE EFECTIVO, DEPOSITANTE: EDUARDO RODRIGUEZ SEJAS, CONCEPTO: REVERSION DE PASAJES, CUENTA DE DEPOSITO: CUENTA UNICA DEL TESORO</t>
  </si>
  <si>
    <t>00099021001 DEP.DE CHEQ.AJENOS,RET.DE CAM.,CONCEPTO: REEMBOLSO POR BAJAS MEDICAS DE INCAPACIDAD TEMPORAL,DEP.: MINISTERIO DE SALUD , PROCEDENCIA: BANCO UNION S.A., CHEQUE: 26135, FECHA DE EMISION:01/02/2018</t>
  </si>
  <si>
    <t>00513212001 DEP.DE CHEQ.AJENOS,RET.DE CAM.,CONCEPTO: REVERSION DIFERENCIA DEVENGADOS,DEP.: YPFB , PROCEDENCIA: BANCO UNION S.A., CHEQUE: 1480, FECHA DE EMISION:31/01/2018</t>
  </si>
  <si>
    <t>00099021001 DEP.DE CHEQ.AJENOS,RET.DE CAM.,CONCEPTO: DEVOL DE RECURSOS POR MANTENIMIENTO DE VEICULO PLACA 2444 UUK C-31 N° 1517 GESTION 2016,DEP.: SEGIP OF NACIONAL , PROCEDENCIA: BANCO UNION S.A., CHEQUE: 11743, FECHA DE EMISION:26/01/2018</t>
  </si>
  <si>
    <t>00099021001 DEPOSITO DE EFECTIVO, DEPOSITANTE: PINTO CRUZ JIMENA, CONCEPTO: DEVOLUCION SUELDOS DICIEMBRE/2017, CUENTA DE DEPOSITO: CUENTA UNICA DEL TESORO</t>
  </si>
  <si>
    <t>00099021001 DEPOSITO DE EFECTIVO, DEPOSITANTE: FLORES GONZALES ANA ANGELICA, CONCEPTO: DEVOLUCION SUELDOS DICIEMBRE/2017, CUENTA DE DEPOSITO: CUENTA UNICA DEL TESORO</t>
  </si>
  <si>
    <t>00099021001 DEPOSITO DE EFECTIVO, DEPOSITANTE: MOISES CABRERA PINEDO, CONCEPTO: DEVOLUCION POR VIATICOS VIAJE A LA CIUDAD DE SANTA CRUZ, CUENTA DE DEPOSITO: CUENTA UNICA DEL TESORO</t>
  </si>
  <si>
    <t>00099021001 DEPOSITO DE EFECTIVO, DEPOSITANTE: VILMA BRACAMONTE VDA. DE ALIAGA, CONCEPTO: DEVOLUCION POR EL ABONO INDEVIDO - FALLECIMIENTO, CUENTA DE DEPOSITO: CUENTA UNICA DEL TESORO</t>
  </si>
  <si>
    <t>00099021001 DEPOSITO DE EFECTIVO, DEPOSITANTE: MIGUEL GARCIA GUARACHI, CONCEPTO: REVERSION PASAJES PREV. N° 2862/17 N° DE CARGO DE CUENTA, CUENTA DE DEPOSITO: CUENTA UNICA DEL TESORO</t>
  </si>
  <si>
    <t>00099021001 DEPOSITO DE EFECTIVO, DEPOSITANTE: REMBERTO MARTINEZ ARIAS, CONCEPTO: REVERSION PASAJES PREV. N° 2862/17 N° DE CARGO DE CUENTA, CUENTA DE DEPOSITO: CUENTA UNICA DEL TESORO</t>
  </si>
  <si>
    <t>00099021001 DEPOSITO DE EFECTIVO, DEPOSITANTE: MARTHA ADELA LLANOS VARGAS, CONCEPTO: REVERSION PASAJES PREV. N° 2862/17 N° DE CARGO DE CUENTA, CUENTA DE DEPOSITO: CUENTA UNICA DEL TESORO</t>
  </si>
  <si>
    <t>00099021001 DEPOSITO DE EFECTIVO, DEPOSITANTE: GUIDO FLORES GORRITI, CONCEPTO: REVERSION PASAJES PREV. N° 2862/17 N° DE CARGO DE CUENTA, CUENTA DE DEPOSITO: CUENTA UNICA DEL TESORO</t>
  </si>
  <si>
    <t>00099021001 DEPOSITO DE EFECTIVO, DEPOSITANTE: RICARDO ALARCON TERRAZAS, CONCEPTO: REVERSION PASAJES PREV. N° 2862/17 N° DE CARGO DE CUENTA, CUENTA DE DEPOSITO: CUENTA UNICA DEL TESORO</t>
  </si>
  <si>
    <t>00099021001 DEPOSITO DE EFECTIVO, DEPOSITANTE: RUBEN JUAN ANGULO SIÑANI, CONCEPTO: REVERSION PASAJES PREV. N° 2862/17 N° DE CARGO DE CUENTA, CUENTA DE DEPOSITO: CUENTA UNICA DEL TESORO</t>
  </si>
  <si>
    <t>00099021001 DEPOSITO DE EFECTIVO, DEPOSITANTE: ALEJANDRO CHAVEZ PANIAGUA, CONCEPTO: REVERSION PASAJES PREV. N° 2862/17 N° DE CARGO DE CUENTA, CUENTA DE DEPOSITO: CUENTA UNICA DEL TESORO</t>
  </si>
  <si>
    <t>00099021001 DEPOSITO DE EFECTIVO, DEPOSITANTE: JAIME QUEVEDO GUZMAN, CONCEPTO: REVERSION PASAJES PREV. N° 2862/17 N° DE CARGO DE CUENTA, CUENTA DE DEPOSITO: CUENTA UNICA DEL TESORO</t>
  </si>
  <si>
    <t>00099021001 DEPOSITO DE EFECTIVO, DEPOSITANTE: JAVIER MIGUEL ZELAYA, CONCEPTO: REVERSION VIATICOS POR PASAJES, CUENTA DE DEPOSITO: CUENTA UNICA DEL TESORO</t>
  </si>
  <si>
    <t>00580012001 DEPOSITO DE EFECTIVO, DEPOSITANTE: EVELIN PALACIOS OVANDO, CONCEPTO: DEVOLUCION 13% POR PAGO VIATICOS, CUENTA DE DEPOSITO: CUENTA UNICA DEL TESORO</t>
  </si>
  <si>
    <t>00020051101 DEPOSITO DE EFECTIVO, DEPOSITANTE: JANCO APAZA JIMMY FRANZ, CONCEPTO: DEVOLUCION DE VIATICOS, CUENTA DE DEPOSITO: CUENTA UNICA DEL TESORO</t>
  </si>
  <si>
    <t>00099021001 DEPOSITO DE EFECTIVO, DEPOSITANTE: GERMAN LOZA N., CONCEPTO: INCORRECTA DECLARACION DE OBLIGACIONES TRIBUTARIAS Y FALTA DE INFORMACION A IMPUESTOS NACIONALES, CUENTA DE DEPOSITO: CUENTA UNICA DEL TESORO</t>
  </si>
  <si>
    <t>00099021001 DEPOSITO DE EFECTIVO, DEPOSITANTE: MIGUEL FERNANDO IRIARTE SANDOVAL CI. 5974671 LP, CONCEPTO: REVISION VIATICOS POR PASAJES, CUENTA DE DEPOSITO: CUENTA UNICA DEL TESORO</t>
  </si>
  <si>
    <t>00099021001 DEPOSITO DE EFECTIVO, DEPOSITANTE: CECILIA FLORES DE CEÑI, CONCEPTO: COBRO INDEBIDO SENASIR, CUENTA DE DEPOSITO: CUENTA UNICA DEL TESORO</t>
  </si>
  <si>
    <t>00099021001 DEPOSITO DE EFECTIVO, DEPOSITANTE: JORGE ARMANDO GONZALEZ SANGUEZA, CONCEPTO: DEVOLCUION DE FONDOS EN AVANCE, CUENTA DE DEPOSITO: CUENTA UNICA DEL TESORO</t>
  </si>
  <si>
    <t>00099021001 DEPOSITO DE EFECTIVO, DEPOSITANTE: ROGER PACOHUANCA ALARCON, CONCEPTO: REVERSION DE VIATICOS POR PASAJES, CUENTA DE DEPOSITO: CUENTA UNICA DEL TESORO</t>
  </si>
  <si>
    <t>00099021001 DEPOSITO DE EFECTIVO, DEPOSITANTE: REMBERTO RIVERA GUMUCIO, CONCEPTO: DEV.DE RECURSOS GASTOS DE FUNCIONAMIENTO CONSULADO DE BOLIVIA, CUENTA DE DEPOSITO: CUENTA UNICA DEL TESORO</t>
  </si>
  <si>
    <t>00099021001 DEPOSITO DE EFECTIVO, DEPOSITANTE: REMBERTO RIVERA GUMUCIO, CONCEPTO: DEV.DE RECURSOS NO EJECUTADOS,GASTOS DE PROGRAMA DE DOCUMENTACION CONSULADO DE BOLIVIA, CUENTA DE DEPOSITO: CUENTA UNICA DEL TESORO</t>
  </si>
  <si>
    <t>00099021001 DEPOSITO DE EFECTIVO, DEPOSITANTE: REMBERTO RIVERA GUMUCIO, CONCEPTO: DEV.DE RECURSOS NO EJECUTADOS GASTOS DE PROGRAMA DE DOCUMENTACION CONSULADO DE BOLIVIA, CUENTA DE DEPOSITO: CUENTA UNICA DEL TESORO</t>
  </si>
  <si>
    <t>00099021001 DEP.DE CHEQ.AJENOS,RET.DE CAM.,CONCEPTO: REEMBOLSO SUBSIDIO POR INCAPACIDAD TEMPORAL CBBA NOVIEMBRE/2017,DEP.: CONTRALORIA GENERAL DEL ESTADO , PROCEDENCIA: BANCO NACIONAL DE BOLIVIA S.A., CHEQUE: 6615251, FECHA DE EMISION:15/01/2018</t>
  </si>
  <si>
    <t>00287100009 DEP.DE CHEQ.AJENOS,RET.DE CAM.,CONCEPTO: DEP. DEL GAM SAN JOSE S/G INF JGCB/020/2017,DEP.: FPS-CENTRAL , PROCEDENCIA: BANCO UNION S.A., CHEQUE: 408, FECHA DE EMISION:06/02/2018</t>
  </si>
  <si>
    <t>00099021001 DEP.DE CHEQ.AJENOS,RET.DE CAM.,CONCEPTO: REV. PARCIAL C-31 N° 193/2015 GESTION 2015 DA-3,DEP.: FPS-CENTRAL , PROCEDENCIA: BANCO UNION S.A., CHEQUE: 208, FECHA DE EMISION:30/01/2018</t>
  </si>
  <si>
    <t>00287102001 DEP.DE CHEQ.AJENOS,RET.DE CAM.,CONCEPTO: REV. C-31 GESTION 2012 S/G INF CONTAB. N° 004/2017 SCZ,DEP.: FPS-CENTRAL , PROCEDENCIA: BANCO UNION S.A., CHEQUE: 410, FECHA DE EMISION:06/02/2018</t>
  </si>
  <si>
    <t>00287102007 DEP.DE CHEQ.AJENOS,RET.DE CAM.,CONCEPTO: DEP. NO IDENTIFICADOS GAM CHAYANTA S/G INF JGCB/020/2017,DEP.: FPS-CENTRAL , PROCEDENCIA: BANCO UNION S.A., CHEQUE: 168, FECHA DE EMISION:31/01/2018</t>
  </si>
  <si>
    <t>00287102001 DEP.DE CHEQ.AJENOS,RET.DE CAM.,CONCEPTO: OTROS INGRESOS S/G INF CONTAB. N° 004/2017 SCZ,DEP.: FPS-CENTRAL , PROCEDENCIA: BANCO UNION S.A., CHEQUE: 409, FECHA DE EMISION:06/02/2018</t>
  </si>
  <si>
    <t>00099021001 DEP.DE CHEQ.AJENOS,RET.DE CAM.,CONCEPTO: DESEMBOLSO DEL VALOR CAUCIONADO EN FAVOR DEL BENEFICIARIO,DEP.: CREDINFORM INTERNATIONAL S.A. , PROCEDENCIA: BANCO MERCANTIL SANTA CRUZ SA., CHEQUE: 111740, FECHA DE EMISION:05/02/2018</t>
  </si>
  <si>
    <t>00593012001 DEPOSITO DE EFECTIVO, DEPOSITANTE: CINTHIA CECILIA RENATA MICHEL SEMPERTEGUI, CONCEPTO: PAGO DE FIBRA DE ALPACA, CUENTA DE DEPOSITO: CUENTA UNICA DEL TESORO</t>
  </si>
  <si>
    <t>00099021001 DEPOSITO DE EFECTIVO, DEPOSITANTE: BARRIOS VILLA ALFONSO CI. 1253043, CONCEPTO: DEVOLUCION DE SALARIO EXCEDENTE DEL PRESIDENTE DICIEMBRE 2017, CUENTA DE DEPOSITO: CUENTA UNICA DEL TESORO</t>
  </si>
  <si>
    <t>00099021001 DEPOSITO DE EFECTIVO, DEPOSITANTE: GUERRA AROZAMEN ANTONIO CI. 1255809, CONCEPTO: DEVOLUCION DE PAGO POR EXCESO DEL SALARIO MAYOR AL DEL PRESIDENTE DICIEMBRE 2017, CUENTA DE DEPOSITO: CUENTA UNICA DEL TESORO</t>
  </si>
  <si>
    <t>00099021001 DEPOSITO DE EFECTIVO, DEPOSITANTE: GOYTIA MORALES JOSE CI. 1271669, CONCEPTO: DEVOLUCION DE PAGO EN EXCESO DEL SALARIO MAYOR AL DEL PRESIDENTE DICIEMBRE 2017, CUENTA DE DEPOSITO: CUENTA UNICA DEL TESORO</t>
  </si>
  <si>
    <t>00099021001 DEPOSITO DE EFECTIVO, DEPOSITANTE: FUERTES CALLAPINO BERNARDINO CI. 1283979, CONCEPTO: DEVOLUCION DE PAGO EN EXCESO DEL SALARIO MAYOR AL DEL PRESIDENTE DICIEMBRE 2017, CUENTA DE DEPOSITO: CUENTA UNICA DEL TESORO</t>
  </si>
  <si>
    <t>00099021001 DEPOSITO DE EFECTIVO, DEPOSITANTE: CALLE ARACENA JOSE MANUEL CI. 1284098, CONCEPTO: DEVOLUCION DE PAGO EN EXCESO DEL SALARIO MAYOR AL DEL PRESIDENTE DICIEMBRE 2017, CUENTA DE DEPOSITO: CUENTA UNICA DEL TESORO</t>
  </si>
  <si>
    <t>00099021001 DEPOSITO DE EFECTIVO, DEPOSITANTE: TIRADO ENCINAS JOSE FRANCISCO CI. 1328741, CONCEPTO: DEVOLUCION DE PAGO EN EXCESO DEL SALARIO MAYOR AL DEL PRESIDENTE DICIEMBRE 2017, CUENTA DE DEPOSITO: CUENTA UNICA DEL TESORO</t>
  </si>
  <si>
    <t>00099021001 DEPOSITO DE EFECTIVO, DEPOSITANTE: AGUIRRE HAUG ROSA CI. 1616147, CONCEPTO: DEVOLUCION DE PAGO EN EXCESO DEL SALARIO MAYOR AL DEL PRESIDENTE DICIEMBRE 2017, CUENTA DE DEPOSITO: CUENTA UNICA DEL TESORO</t>
  </si>
  <si>
    <t>00099021001 DEPOSITO DE EFECTIVO, DEPOSITANTE: MORA FERAUDI RUBEN CI. 2216655, CONCEPTO: DEVOLUCION DE PAGO EN EXCESO DEL SALARIO MAYOR AL DEL PRESIDENTE DICIEMBRE 2017, CUENTA DE DEPOSITO: CUENTA UNICA DEL TESORO</t>
  </si>
  <si>
    <t>00099021001 DEPOSITO DE EFECTIVO, DEPOSITANTE: VENEGAS RAMOS HERNAN CI. 3663639, CONCEPTO: DEVOLUCION DE PAGO EN EXCESO DEL SALARIO MAYOR AL DEL PRESIDENTE DICIEMBRE 2017, CUENTA DE DEPOSITO: CUENTA UNICA DEL TESORO</t>
  </si>
  <si>
    <t>00099021001 DEPOSITO DE EFECTIVO, DEPOSITANTE: SECKO GONZALES HUGO CI. 3682597, CONCEPTO: DEVOLUCION DE PAGO EN EXCESO DEL SALARIO MAYOR AL DEL PRESIDENTE DICIEMBRE 2017, CUENTA DE DEPOSITO: CUENTA UNICA DEL TESORO</t>
  </si>
  <si>
    <t>00099021001 DEPOSITO DE EFECTIVO, DEPOSITANTE: BRACAMONTE ALANIZ HUMBERTO CI. 5567062, CONCEPTO: DEVOLUCION DE PAGO EN EXCESO DEL SALARIO MAYOR AL DEL PRESIDENTE DICIEMBRE 2017, CUENTA DE DEPOSITO: CUENTA UNICA DEL TESORO</t>
  </si>
  <si>
    <t>00099021001 DEPOSITO DE EFECTIVO, DEPOSITANTE: ANGEL ARIEL CAPRIROLO OLMOS, CONCEPTO: DEVOLUCION DE PASAJES, CUENTA DE DEPOSITO: CUENTA UNICA DEL TESORO</t>
  </si>
  <si>
    <t>00099021001 DEPOSITO DE EFECTIVO, DEPOSITANTE: REYNALDO QUISPE LIMACHI, CONCEPTO: DEVOLUCION DE PASAJES, CUENTA DE DEPOSITO: CUENTA UNICA DEL TESORO</t>
  </si>
  <si>
    <t>00099021001 DEPOSITO DE EFECTIVO, DEPOSITANTE: ROLANDO TEODORO APAZA YLARI, CONCEPTO: DEVOLUCION DE PASAJES, CUENTA DE DEPOSITO: CUENTA UNICA DEL TESORO</t>
  </si>
  <si>
    <t>00099021001 DEPOSITO DE EFECTIVO, DEPOSITANTE: ISAAC ALEJANDRO PACHECO BOHORQUEZ, CONCEPTO: DEVOLUCION DE PASAJES, CUENTA DE DEPOSITO: CUENTA UNICA DEL TESORO</t>
  </si>
  <si>
    <t>00099021001 DEPOSITO DE EFECTIVO, DEPOSITANTE: OSCAR MAURICIO SANCHEZ CESPEDES, CONCEPTO: DEVOLUCION DE PASAJES, CUENTA DE DEPOSITO: CUENTA UNICA DEL TESORO</t>
  </si>
  <si>
    <t>00099021001 DEPOSITO DE EFECTIVO, DEPOSITANTE: SEVERO SIRPA MAMANI, CONCEPTO: DEVOLUCION DE PASAJES, CUENTA DE DEPOSITO: CUENTA UNICA DEL TESORO</t>
  </si>
  <si>
    <t>00099021001 DEPOSITO DE EFECTIVO, DEPOSITANTE: DENNYS ONTIVEROS SOLIS, CONCEPTO: DEVOLUCION DE PASAJES, CUENTA DE DEPOSITO: CUENTA UNICA DEL TESORO</t>
  </si>
  <si>
    <t>00099021001 DEPOSITO DE EFECTIVO, DEPOSITANTE: CHRISTIAN RUDOLF STRAUSS ESCALANTE, CONCEPTO: DEVOLUCION DE PASAJES, CUENTA DE DEPOSITO: CUENTA UNICA DEL TESORO</t>
  </si>
  <si>
    <t>00099021001 DEPOSITO DE EFECTIVO, DEPOSITANTE: BRACAMONTE ALANIZ HUMBERTO CI: 5567062, CONCEPTO: DEVOLUCION DE PAGO EN EXCESO MAYOR AL SALRIO DEL PRESIDENTE ENERO 2018, CUENTA DE DEPOSITO: CUENTA UNICA DEL TESORO</t>
  </si>
  <si>
    <t>00099021001 DEPOSITO DE EFECTIVO, DEPOSITANTE: SECKO GONZALES HUGO CI: 3682597, CONCEPTO: DEVOLUCION DE PAGO EN EXCESO MAYOR AL SALRIO DEL PRESIDENTE ENERO 2018, CUENTA DE DEPOSITO: CUENTA UNICA DEL TESORO</t>
  </si>
  <si>
    <t>00099021001 DEPOSITO DE EFECTIVO, DEPOSITANTE: VENEGAS RAMOS HERNAN CI:3663639, CONCEPTO: DEVOLUCION DE PAGO EN EXCESO MAYOR AL SALRIO DEL PRESIDENTE ENERO 2018, CUENTA DE DEPOSITO: CUENTA UNICA DEL TESORO</t>
  </si>
  <si>
    <t>00099021001 DEPOSITO DE EFECTIVO, DEPOSITANTE: MORA FERAUDI RUBEN CI: 2216655, CONCEPTO: DEVOLUCION DE PAGO EN EXCESO MAYOR AL SALRIO DEL PRESIDENTE ENERO 2018, CUENTA DE DEPOSITO: CUENTA UNICA DEL TESORO</t>
  </si>
  <si>
    <t>00099021001 DEPOSITO DE EFECTIVO, DEPOSITANTE: AGUIRRE HAUG ROSA CI:1616147, CONCEPTO: DEVOLUCION DE PAGO EN EXCESO MAYOR AL SALARIO DEL PRESIDENTE ENERO 2018, CUENTA DE DEPOSITO: CUENTA UNICA DEL TESORO</t>
  </si>
  <si>
    <t>00099021001 DEPOSITO DE EFECTIVO, DEPOSITANTE: TIRADO ENCINAS JOSE FRANCISCO CI: 1328741, CONCEPTO: DEVOLUCION DE PAGO EN EXCESO MAYOR AL SALARIO DEL PRESIDENTE ENERO 2018, CUENTA DE DEPOSITO: CUENTA UNICA DEL TESORO</t>
  </si>
  <si>
    <t>00099021001 DEPOSITO DE EFECTIVO, DEPOSITANTE: CALLE ARACENA JOSE MANUEL CI: 1284098, CONCEPTO: DEVOLUCION DE PAGO EN EXCESO MAYOR AL SALARIO DEL PRESIDENTE ENERO 2018, CUENTA DE DEPOSITO: CUENTA UNICA DEL TESORO</t>
  </si>
  <si>
    <t>00099021001 DEPOSITO DE EFECTIVO, DEPOSITANTE: FUERTES CALLAPINO BERNARDINO CI: 1283979, CONCEPTO: DEVOLUCION DE PAGO EN EXCESO MAYOR AL SALARIO DEL PRESIDENTE ENERO 2018, CUENTA DE DEPOSITO: CUENTA UNICA DEL TESORO</t>
  </si>
  <si>
    <t>00099021001 DEPOSITO DE EFECTIVO, DEPOSITANTE: GOYTIA MORALES JOSE CI: 1271669, CONCEPTO: DEVOLUCION DE PAGO EN EXCESO MAYOR AL SALARIO DEL PRESIDENTE ENERO 2018, CUENTA DE DEPOSITO: CUENTA UNICA DEL TESORO</t>
  </si>
  <si>
    <t>00099021001 DEPOSITO DE EFECTIVO, DEPOSITANTE: GUERRA AROZAMEN ANTONIO CI: 1255809, CONCEPTO: DEVOLUCION DE PAGO EN EXCESO MAYOR AL SALARIO DEL PRESIDENTE ENERO 2018, CUENTA DE DEPOSITO: CUENTA UNICA DEL TESORO</t>
  </si>
  <si>
    <t>00099021001 DEPOSITO DE EFECTIVO, DEPOSITANTE: BARRIOS VILLA ALFONSO CI: 1253043, CONCEPTO: DEVOLUCION DE PAGO EN EXCESO MAYOR AL SALARIO DEL PRESIDENTE ENERO 2018, CUENTA DE DEPOSITO: CUENTA UNICA DEL TESORO</t>
  </si>
  <si>
    <t>00099021001 DEPOSITO DE EFECTIVO, DEPOSITANTE: SANDRO MARTINES LUQUE, CONCEPTO: REVERSION DE VIAITCOS POR PASAJES, CUENTA DE DEPOSITO: CUENTA UNICA DEL TESORO</t>
  </si>
  <si>
    <t>00099021001 DEPOSITO DE EFECTIVO, DEPOSITANTE: XIMENA PATRICIA LOZANO VARGAS ATT, CONCEPTO: REEMBOLSO DEL MONTO POR CAPACITACION NO APROBADO DEL CURSO POLITICAS PUBLICAS, CUENTA DE DEPOSITO: CUENTA UNICA DEL TESORO</t>
  </si>
  <si>
    <t>00099021001 DEPOSITO DE EFECTIVO, DEPOSITANTE: JORGE ANTONIO ERICK SAINZ CARDONA, CONCEPTO: DEVOLUCION SALARIOS, CUENTA DE DEPOSITO: CUENTA UNICA DEL TESORO</t>
  </si>
  <si>
    <t>00099021001 DEPOSITO DE EFECTIVO, DEPOSITANTE: BONIFACIA ESCOBAR VDA. DE JIMENEZ, CONCEPTO: DEVOLUCION UNA DUODECIMA DE AGUINALDO, CUENTA DE DEPOSITO: CUENTA UNICA DEL TESORO</t>
  </si>
  <si>
    <t>00099021001 DEPOSITO DE EFECTIVO, DEPOSITANTE: MARCOS AURELIO MEJIA QUIROZ, CONCEPTO: DEVOLUCION DE PASAJES, CUENTA DE DEPOSITO: CUENTA UNICA DEL TESORO</t>
  </si>
  <si>
    <t>00099021001 DEPOSITO DE EFECTIVO, DEPOSITANTE: ANGEL RAMIRO SILVESTRE ORTIZ, CONCEPTO: DEVOLUCION DE PASAJES, CUENTA DE DEPOSITO: CUENTA UNICA DEL TESORO</t>
  </si>
  <si>
    <t>00099021001 DEPOSITO DE EFECTIVO, DEPOSITANTE: EDGAR JULIO CONDORI MENDOZA, CONCEPTO: DEVOLUCION DE PASAJES, CUENTA DE DEPOSITO: CUENTA UNICA DEL TESORO</t>
  </si>
  <si>
    <t>00099021001 DEPOSITO DE EFECTIVO, DEPOSITANTE: VIDAL VILLEGAS VARELA, CONCEPTO: DEVOLUCION DE PASAJES, CUENTA DE DEPOSITO: CUENTA UNICA DEL TESORO</t>
  </si>
  <si>
    <t>00099021001 DEPOSITO DE EFECTIVO, DEPOSITANTE: HUMBERTO PORFIRIO LAURA CANQUI, CONCEPTO: DEVOLUCION DE PASAJES, CUENTA DE DEPOSITO: CUENTA UNICA DEL TESORO</t>
  </si>
  <si>
    <t>00099021001 DEPOSITO DE EFECTIVO, DEPOSITANTE: JULIO RUBEN ALI YUCRA, CONCEPTO: DEVOLUCION DE PASAJES, CUENTA DE DEPOSITO: CUENTA UNICA DEL TESORO</t>
  </si>
  <si>
    <t>00099021001 DEPOSITO DE EFECTIVO, DEPOSITANTE: WILLY HUGO BASUALDO VARGAS, CONCEPTO: DEVOLUCION DE PASAJES, CUENTA DE DEPOSITO: CUENTA UNICA DEL TESORO</t>
  </si>
  <si>
    <t>00099021001 DEPOSITO DE EFECTIVO, DEPOSITANTE: JOSE GONZALO HINOJOSA LEDEZMA, CONCEPTO: DEVOLUCION DE PASAJES, CUENTA DE DEPOSITO: CUENTA UNICA DEL TESORO</t>
  </si>
  <si>
    <t>00099021001 DEPOSITO DE EFECTIVO, DEPOSITANTE: LUCIO TRUJILLO CESPEDES, CONCEPTO: DEVOLUCION DE PASAJES, CUENTA DE DEPOSITO: CUENTA UNICA DEL TESORO</t>
  </si>
  <si>
    <t>00099021001 DEPOSITO DE EFECTIVO, DEPOSITANTE: ROSS ALBERT MORENO GUAMAN, CONCEPTO: DEVOLUCION DE PASAJES, CUENTA DE DEPOSITO: CUENTA UNICA DEL TESORO</t>
  </si>
  <si>
    <t>00099021001 DEPOSITO DE EFECTIVO, DEPOSITANTE: ARIEL ROJAS SOLIS, CONCEPTO: DEVOLUCION DE PASAJES, CUENTA DE DEPOSITO: CUENTA UNICA DEL TESORO</t>
  </si>
  <si>
    <t>00099021001 DEPOSITO DE EFECTIVO, DEPOSITANTE: MIGUEL DITO ALAVI LLANOS, CONCEPTO: DEVOLUCION DE PASAJES, CUENTA DE DEPOSITO: CUENTA UNICA DEL TESORO</t>
  </si>
  <si>
    <t>00099021001 DEPOSITO DE EFECTIVO, DEPOSITANTE: LUIS FERNANDO ROCHA MAMANI, CONCEPTO: DEVOLUCION DE PASAJES, CUENTA DE DEPOSITO: CUENTA UNICA DEL TESORO</t>
  </si>
  <si>
    <t>00099021001 DEPOSITO DE EFECTIVO, DEPOSITANTE: GROVERT IRIARTE CLAURE, CONCEPTO: REVERSION DE VIATICOS Y PASAJES, CUENTA DE DEPOSITO: CUENTA UNICA DEL TESORO</t>
  </si>
  <si>
    <t>00099021001 DEPOSITO DE EFECTIVO, DEPOSITANTE: LAUREANA QUISPE VDA DE CANAVIRI, CONCEPTO: COBRO INDEBIDO, CUENTA DE DEPOSITO: CUENTA UNICA DEL TESORO</t>
  </si>
  <si>
    <t>00099021001 DEPOSITO DE EFECTIVO, DEPOSITANTE: FABIOLA LIA ZUBIETA TERRAZAS, CONCEPTO: DEVOLUCION DE SUELDOS OCTUBRE NOVIEMBRE Y DUODECIMAS AGUINALDO 2017, CUENTA DE DEPOSITO: CUENTA UNICA DEL TESORO</t>
  </si>
  <si>
    <t>00099021001 DEPOSITO DE EFECTIVO, DEPOSITANTE: RAUL MAMANI MORALES, CONCEPTO: DEVOLUCION DE PASAJES, CUENTA DE DEPOSITO: CUENTA UNICA DEL TESORO</t>
  </si>
  <si>
    <t>00099021001 DEPOSITO DE EFECTIVO, DEPOSITANTE: OVIDIO BENJO CRUZ RIVA, CONCEPTO: DEVOLUCION DE PASAJES, CUENTA DE DEPOSITO: CUENTA UNICA DEL TESORO</t>
  </si>
  <si>
    <t>00099021001 DEPOSITO DE EFECTIVO, DEPOSITANTE: RODRIGO A. REYES ORTIZ, CONCEPTO: DEVOLUCION DE PASAJES, CUENTA DE DEPOSITO: CUENTA UNICA DEL TESORO</t>
  </si>
  <si>
    <t>00099021001 DEPOSITO DE EFECTIVO, DEPOSITANTE: PEDRO M. MONTERO RAMIREZ, CONCEPTO: DEVOLUCION DE PASAJES, CUENTA DE DEPOSITO: CUENTA UNICA DEL TESORO</t>
  </si>
  <si>
    <t>00099021001 DEPOSITO DE EFECTIVO, DEPOSITANTE: CESAR MELGAREJO TORREZ, CONCEPTO: DEVOLUCION DE PASAJES, CUENTA DE DEPOSITO: CUENTA UNICA DEL TESORO</t>
  </si>
  <si>
    <t>00099021001 DEPOSITO DE EFECTIVO, DEPOSITANTE: ALEX ESPINOZA CALLEJAS, CONCEPTO: DEVOLUCION DE PASAJES, CUENTA DE DEPOSITO: CUENTA UNICA DEL TESORO</t>
  </si>
  <si>
    <t>00099021001 DEPOSITO DE EFECTIVO, DEPOSITANTE: FREDDY E. LUJAN TICONA, CONCEPTO: DEVOLUCION DE PASAJES, CUENTA DE DEPOSITO: CUENTA UNICA DEL TESORO</t>
  </si>
  <si>
    <t>00099021001 DEPOSITO DE EFECTIVO, DEPOSITANTE: JAVIER QUINA LLAVES, CONCEPTO: DEVOLUCION DE PASAJES, CUENTA DE DEPOSITO: CUENTA UNICA DEL TESORO</t>
  </si>
  <si>
    <t>00099021001 DEPOSITO DE EFECTIVO, DEPOSITANTE: ABENOR HERNAN ALFARO ORDOÑEZ, CONCEPTO: DEVOLUCION CURSO DE AYMARA, CUENTA DE DEPOSITO: CUENTA UNICA DEL TESORO</t>
  </si>
  <si>
    <t>00099021001 DEPOSITO DE EFECTIVO, DEPOSITANTE: MARQUEZ PINTO SEVERO ROLANDO, CONCEPTO: DEVOLUCION DE REFRIGERIO, CUENTA DE DEPOSITO: CUENTA UNICA DEL TESORO</t>
  </si>
  <si>
    <t>00020031101 DEPOSITO DE EFECTIVO, DEPOSITANTE: OMAR AUGUSTO CARMONA MALDONADO CI. 9334377 CB., CONCEPTO: DEPOSITÓ DE DEVOLUCION, CUENTA DE DEPOSITO: CUENTA UNICA DEL TESORO</t>
  </si>
  <si>
    <t>00099021001 DEPOSITO DE EFECTIVO, DEPOSITANTE: RAUL RUBIN DE CELIS RUBIN DE CELIS, CONCEPTO: REVERSION PASAJES CUMBRE DEL GAS GESTION 2017 SEGUN LIBRETA, CUENTA DE DEPOSITO: CUENTA UNICA DEL TESORO</t>
  </si>
  <si>
    <t>00099021001 DEPOSITO DE EFECTIVO, DEPOSITANTE: GERMAN POMA MENDOZA, CONCEPTO: PASAJES AL INTERIOR DEL PAIS, CUENTA DE DEPOSITO: CUENTA UNICA DEL TESORO</t>
  </si>
  <si>
    <t>00099021001 DEPOSITO DE EFECTIVO, DEPOSITANTE: DAVID ANGEL BELTRAN MAMANI, CONCEPTO: PASAJES AL INTERIOR DEL PAIS, CUENTA DE DEPOSITO: CUENTA UNICA DEL TESORO</t>
  </si>
  <si>
    <t>00099021001 DEPOSITO DE EFECTIVO, DEPOSITANTE: ELOY VILLANUEVA JAITA, CONCEPTO: PASAJES AL INTERIOR DEL PAIS, CUENTA DE DEPOSITO: CUENTA UNICA DEL TESORO</t>
  </si>
  <si>
    <t>00099021001 DEPOSITO DE EFECTIVO, DEPOSITANTE: IVER HUGO RENGIFO TARIFA, CONCEPTO: DEVOLUCION DE PASAJES, CUENTA DE DEPOSITO: CUENTA UNICA DEL TESORO</t>
  </si>
  <si>
    <t>00099021001 DEP.DE CHEQ.AJENOS,RET.DE CAM.,CONCEPTO: DEV DE SALDOS NO EJECUTADOS PROY MEJ RENOVACION Y AMP. DE CAFE Y PALTA EN COMUN DE MUN YANACACHI,DEP.: GOBIERNO AUTONOMO MUNICIPAL DE YANACACHI</t>
  </si>
  <si>
    <t>00099021001 DEP.DE CHEQ.AJENOS,RET.DE CAM.,CONCEPTO: DEV DE SALDOS NO EJE PROY MEJ INCREMENTO DE LA COMERCIALIZACION DE MIEL EN EL MUN DE YANACACHI,DEP.: GOBIERNO AUTONOMO MUNICIPAL DE YANACACHI</t>
  </si>
  <si>
    <t>00597012001 DEP.DE CHEQ.AJENOS,RET.DE CAM.,CONCEPTO: SUELDOS,DEP.: YACIMIENTOS DE LITIO BOLIVIANOS , PROCEDENCIA: BANCO UNION S.A., CHEQUE: 60, FECHA DE EMISION:08/02/2018</t>
  </si>
  <si>
    <t>00099021001 DEP.DE CHEQ.AJENOS,RET.DE CAM.,CONCEPTO: FRACCION CC TGN CONCILIACION OCT / 2017,DEP.: NINO SUAREZ - SEGUROS PROVIDA S.A. , PROCEDENCIA: BANCO NACIONAL DE BOLIVIA S.A., CHEQUE: 4350256, FECHA DE EMISION:07/02/2018</t>
  </si>
  <si>
    <t>00132062001 DEPOSITO DE EFECTIVO, DEPOSITANTE: SAMUEL WILLAMS MALAGA ARTEAGA, CONCEPTO: REPOSICION DE GASTOS NO EJECUTADOS, CUENTA DE DEPOSITO: CUENTA UNICA DEL TESORO</t>
  </si>
  <si>
    <t>00099021001 DEPOSITO DE EFECTIVO, DEPOSITANTE: ANA MARIA FLORES DE AQUINO, CONCEPTO: PARA DEPARTAMENTO DE SENASIR, CUENTA DE DEPOSITO: CUENTA UNICA DEL TESORO</t>
  </si>
  <si>
    <t>00099021001 DEPOSITO DE EFECTIVO, DEPOSITANTE: EJERCITO OMAR RENGEL SILVA CI 6136997 LP, CONCEPTO: DEVOLUCION DE VIATICOS, CUENTA DE DEPOSITO: CUENTA UNICA DEL TESORO</t>
  </si>
  <si>
    <t>00099021001 DEPOSITO DE EFECTIVO, DEPOSITANTE: LOURDES ALIAGA ZAPATA, CONCEPTO: DEVOLUCION DE PAGO DE RENTA, CUENTA DE DEPOSITO: CUENTA UNICA DEL TESORO</t>
  </si>
  <si>
    <t>00099021001 DEPOSITO DE EFECTIVO, DEPOSITANTE: GOBIERNO AUTONOMO MUNICIPAL DE PUCARANI, CONCEPTO: DEV.REC.POR CIERRE CONV. MINIST.MEDIO AMBIENTE Y EL G.A.M. PUCARANI, CUENTA DE DEPOSITO: CUENTA UNICA DEL TESORO</t>
  </si>
  <si>
    <t>00099021001 DEPOSITO DE EFECTIVO, DEPOSITANTE: JAVIER ALEJANDRO OSSIO CALDERON, CONCEPTO: DEVOLUCION RECURSOS SEGUN INF PGE-UAI N° 07/2017 UNIDAD AUDITORIA INTERNA, CUENTA DE DEPOSITO: CUENTA UNICA DEL TESORO</t>
  </si>
  <si>
    <t>00016011101 DEPOSITO DE EFECTIVO, DEPOSITANTE: MINISTERIO DE EDUCACION, CONCEPTO: DEVOLUCION DE MULTAS, CUENTA DE DEPOSITO: CUENTA UNICA DEL TESORO</t>
  </si>
  <si>
    <t>00099021001 DEPOSITO DE EFECTIVO, DEPOSITANTE: WALDO HUMEREZ VILLALOBOS, CONCEPTO: DEVOLUCION DE VIATICOS VIAJE SANTA CRUZ, CUENTA DE DEPOSITO: CUENTA UNICA DEL TESORO</t>
  </si>
  <si>
    <t>00099021001 DEPOSITO DE EFECTIVO, DEPOSITANTE: GRACE STEFFANI CORICO HUAYTA, CONCEPTO: DEVOLUCION VIATICOS, CUENTA DE DEPOSITO: CUENTA UNICA DEL TESORO</t>
  </si>
  <si>
    <t>00099021001 DEPOSITO DE EFECTIVO, DEPOSITANTE: JUANA PAOLA OCHOA URQUIOLA CI. 4270168 LP., CONCEPTO: DEPOSITÓ UNA DUODECIMA DE AGUINALDO, CUENTA DE DEPOSITO: CUENTA UNICA DEL TESORO</t>
  </si>
  <si>
    <t>00099021001 DEPOSITO DE EFECTIVO, DEPOSITANTE: JAVIER ANTONIO GOZALVEZ LAH, CONCEPTO: PAGO POR FALLECIMIENTO SENASIR DUODECIMAS DE AGUINALDO, CUENTA DE DEPOSITO: CUENTA UNICA DEL TESORO</t>
  </si>
  <si>
    <t>00099021001 DEPOSITO DE EFECTIVO, DEPOSITANTE: VICTORIA CARMEN RIVAS VDA DE COCHI, CONCEPTO: COBROS INDEVIDOS POR NUEVAS NUPCIAS, CUENTA DE DEPOSITO: CUENTA UNICA DEL TESORO</t>
  </si>
  <si>
    <t>00099021001 DEPOSITO DE EFECTIVO, DEPOSITANTE: OLGA PAIVA CRISPIN, CONCEPTO: CREDENCIAL INSTITUCIONAL-PGE, CUENTA DE DEPOSITO: CUENTA UNICA DEL TESORO</t>
  </si>
  <si>
    <t>00099021001 DEPOSITO DE EFECTIVO, DEPOSITANTE: DEMIS HENRY LINARES ALARCON CI 6087355LP, CONCEPTO: REVERSION DE VIATICOS POR PASAJES, CUENTA DE DEPOSITO: CUENTA UNICA DEL TESORO</t>
  </si>
  <si>
    <t>00099021001 DEPOSITO DE EFECTIVO, DEPOSITANTE: JAVIER OSCAR JEMIO URIA CI 4871438L.P, CONCEPTO: REVERSION DE VIATICOS POR PASAJES, CUENTA DE DEPOSITO: CUENTA UNICA DEL TESORO</t>
  </si>
  <si>
    <t>00099021001 DEPOSITO DE EFECTIVO, DEPOSITANTE: EDGAR ORLANDO NAVARRO OQUENDO, CONCEPTO: DEVOLUCION POR PERCIBIR HABERES INDEVIDOS, CUENTA DE DEPOSITO: CUENTA UNICA DEL TESORO</t>
  </si>
  <si>
    <t>00099021001 DEPOSITO DE EFECTIVO, DEPOSITANTE: LIMBERT QUISPE GUTIERREZ, CONCEPTO: DANDO CUMPLIMIENTO A AUTO FINAL N° 092/17 DJFAB 07-IBA, CUENTA DE DEPOSITO: CUENTA UNICA DEL TESORO</t>
  </si>
  <si>
    <t>00099021001 DEPOSITO DE EFECTIVO, DEPOSITANTE: ROBERTO ALMENDRAS ROCHA JEMIO, CONCEPTO: DEVOLUCION VIATICOS, CUENTA DE DEPOSITO: CUENTA UNICA DEL TESORO</t>
  </si>
  <si>
    <t>00099021001 DEPOSITO DE EFECTIVO, DEPOSITANTE: ANTONIO FERNANDO QUIROGA VELIZ, CONCEPTO: REVERSION DE CUENTA DE PASAJES AL IV FORO DE PAISES EXPORTADORES DE GAS, CUENTA DE DEPOSITO: CUENTA UNICA DEL TESORO</t>
  </si>
  <si>
    <t>00099021001 DEPOSITO DE EFECTIVO, DEPOSITANTE: WALDIR MAMANI HIDALGO, CONCEPTO: DEVOLUCION DE PASAJES, CUENTA DE DEPOSITO: CUENTA UNICA DEL TESORO</t>
  </si>
  <si>
    <t>00099021001 DEPOSITO DE EFECTIVO, DEPOSITANTE: LEONEL ELIO SANJINES RADA, CONCEPTO: DEVOLUCION DE PASAJES, CUENTA DE DEPOSITO: CUENTA UNICA DEL TESORO</t>
  </si>
  <si>
    <t>00099021001 DEPOSITO DE EFECTIVO, DEPOSITANTE: ERICK JHON MONTAÑO PANTOJA C.I. 6134376 LP, CONCEPTO: DEP. DE REVERSION DE VIATICOS POR PASAJES, CUENTA DE DEPOSITO: CUENTA UNICA DEL TESORO</t>
  </si>
  <si>
    <t>00597012001 DEP.DE CHEQ.AJENOS,RET.DE CAM.,CONCEPTO: PAGO DE ENERGIA,DEP.: YACIMIENTOS DE LITIO BOLIVIANOS , PROCEDENCIA: BANCO UNION S.A., CHEQUE: 61, FECHA DE EMISION:14/02/2018</t>
  </si>
  <si>
    <t>00099021001 DEP.DE CHEQ.AJENOS,RET.DE CAM.,CONCEPTO: CARDOZO URIBE AIDEE LOURDES,DEP.: BANCO UNION S.A. , PROCEDENCIA: BANCO UNION S.A., CHEQUE: 154422, FECHA DE EMISION:15/02/2018</t>
  </si>
  <si>
    <t>00099021001 DEP.DE CHEQ.AJENOS,RET.DE CAM.,CONCEPTO: COMPENSACION MENSUAL DE COTIZACIONES,DEP.: FUTURO DE BOLIVIA S.A. AFP , PROCEDENCIA: BANCO DE CREDITO DE BOLIVIA S.A., CHEQUE: 52522, FECHA DE EMISION:15/02/2018</t>
  </si>
  <si>
    <t>00130012002 DEPOSITO DE EFECTIVO, DEPOSITANTE: LUIS FEDERICO MARTINEZ RETAMOZO, CONCEPTO: DEVOLUCION POR GASTOS DE PEAJE, CUENTA DE DEPOSITO: CUENTA UNICA DEL TESORO</t>
  </si>
  <si>
    <t>00099021001 DEPOSITO DE EFECTIVO, DEPOSITANTE: GLADYS DEL CARMEN VARGAS RAMIREZ, CONCEPTO: DEVOLUCION DEUDA, CUENTA DE DEPOSITO: CUENTA UNICA DEL TESORO</t>
  </si>
  <si>
    <t>00099021001 DEPOSITO DE EFECTIVO, DEPOSITANTE: JHONNY QUISPE ARRATIA, CONCEPTO: DEVOLUCION DE VIATICOS, CUENTA DE DEPOSITO: CUENTA UNICA DEL TESORO</t>
  </si>
  <si>
    <t>00099021001 DEPOSITO DE EFECTIVO, DEPOSITANTE: REYMI LUIS FERREIRA JUSTINIANO, CONCEPTO: DEV DE HABERES POR REMUNERACION MAXIMA CORRESP AL PERIODO DE ENERO2018 DEL SR REYMI FERREIRA PREV665, CUENTA DE DEPOSITO: CUENTA UNICA DEL TESORO</t>
  </si>
  <si>
    <t>00099021001 DEPOSITO DE EFECTIVO, DEPOSITANTE: RICARDO MATEO TINTAYA ALVAREZ, CONCEPTO: DEPOSITÓ POR DEVOLUCION DE VIATICOS, CUENTA DE DEPOSITO: CUENTA UNICA DEL TESORO</t>
  </si>
  <si>
    <t>00099021001 DEPOSITO DE EFECTIVO, DEPOSITANTE: EJERCITO: CONDORI LIPE VICTORIANO CI 6004608 LP, CONCEPTO: DEVOLUCION DE VIATICOS, CUENTA DE DEPOSITO: CUENTA UNICA DEL TESORO</t>
  </si>
  <si>
    <t>00035031101 DEPOSITO DE EFECTIVO, DEPOSITANTE: ROGELIO DAVID AGUILAR SANCHEZ DE LOZADA, CONCEPTO: DEVOLUCION CORRESPONDIENTE A UN DIA DE HABER, CUENTA DE DEPOSITO: CUENTA UNICA DEL TESORO</t>
  </si>
  <si>
    <t>00099021001 DEPOSITO DE EFECTIVO, DEPOSITANTE: ELIO VEGA SEJAS, CONCEPTO: DEVOLUCION DE PASAJES, CUENTA DE DEPOSITO: CUENTA UNICA DEL TESORO</t>
  </si>
  <si>
    <t>00099021001 DEPOSITO DE EFECTIVO, DEPOSITANTE: PAULO C. HELGUERO SIMONS, CONCEPTO: DEVOLUCION DE PASAJES, CUENTA DE DEPOSITO: CUENTA UNICA DEL TESORO</t>
  </si>
  <si>
    <t>00099021001 DEPOSITO DE EFECTIVO, DEPOSITANTE: JORGE CRISTIAN MAMANI, CONCEPTO: DEVOLUCION DE PASAJES, CUENTA DE DEPOSITO: CUENTA UNICA DEL TESORO</t>
  </si>
  <si>
    <t>00099021001 DEPOSITO DE EFECTIVO, DEPOSITANTE: EDGAR JOSE TORREZ MOSQUEIRA, CONCEPTO: DOBLE PERCEPCION, CUENTA DE DEPOSITO: CUENTA UNICA DEL TESORO</t>
  </si>
  <si>
    <t>00099021001 DEPOSITO DE EFECTIVO, DEPOSITANTE: JUAN CARLOS OCTAVIO PINTO QUINTANILLA, CONCEPTO: REPOSICION AL PREVENTIVO N° ( 1565 ) ( X CONCEPTO DE DEVOLUCION 1 DIA DE VIATICO ), CUENTA DE DEPOSITO: CUENTA UNICA DEL TESORO</t>
  </si>
  <si>
    <t>00099021001 DEPOSITO DE EFECTIVO, DEPOSITANTE: EJERCITO-ROLANDO M. PORTUGAL BARBINI, CONCEPTO: DEVOLUCION DE VIATICOS, CUENTA DE DEPOSITO: CUENTA UNICA DEL TESORO</t>
  </si>
  <si>
    <t>00099021001 DEPOSITO DE EFECTIVO, DEPOSITANTE: JOSE MIGUEL HINOJOSA CI 5424694 SC, CONCEPTO: REVERSION POR VIAJE AL INTERIOR DEL PAIS, CUENTA DE DEPOSITO: CUENTA UNICA DEL TESORO</t>
  </si>
  <si>
    <t>00099021001 DEPOSITO DE EFECTIVO, DEPOSITANTE: SAMUEL GUTIERREZ PAZ CI 5417439 SC, CONCEPTO: REVERSION POR VIAJE AL INTERIOR DEL PAIS, CUENTA DE DEPOSITO: CUENTA UNICA DEL TESORO</t>
  </si>
  <si>
    <t>00099021001 DEPOSITO DE EFECTIVO, DEPOSITANTE: MIGUEL CAMPOS ECHALAR CI 5958910LP, CONCEPTO: REVERSION POR VIAJE AL INTERIOR DEL PAIS, CUENTA DE DEPOSITO: CUENTA UNICA DEL TESORO</t>
  </si>
  <si>
    <t>00099021001 DEPOSITO DE EFECTIVO, DEPOSITANTE: JORGE ALBERTO COSSIO ROCHA, CONCEPTO: REVERSION DE BONO DE SEGURIDAD CIUDADANA, CUENTA DE DEPOSITO: CUENTA UNICA DEL TESORO</t>
  </si>
  <si>
    <t>00099021001 DEPOSITO DE EFECTIVO, DEPOSITANTE: JORGE ALBERTO COSSIO ROCHA, CONCEPTO: REVERSION SUELDO OCTUBRE 2016, CUENTA DE DEPOSITO: CUENTA UNICA DEL TESORO</t>
  </si>
  <si>
    <t>00099024113 DEP.DE CHEQ.AJENOS,RET.DE CAM.,CONCEPTO: DEVOLUCION DE RECURSOS NO EJECUTADOS GESTION 2017,DEP.: GOBIERNO AUTONOMO MUNICIPAL DE HUMANATA , PROCEDENCIA: BANCO UNION S.A., CHEQUE: 1299, FECHA DE EMISION:14/02/2018</t>
  </si>
  <si>
    <t>00099021001 DEP.DE CHEQ.AJENOS,RET.DE CAM.,CONCEPTO: AGUILERA BARBOSA CESAR,DEP.: BANCO UNION S.A. , PROCEDENCIA: BANCO UNION S.A., CHEQUE: 154423, FECHA DE EMISION:16/02/2018</t>
  </si>
  <si>
    <t>00099021001 DEP.DE CHEQ.AJENOS,RET.DE CAM.,CONCEPTO: ROCHA REYNAGA NEIDA LILIAN,DEP.: BANCO UNION S.A. , PROCEDENCIA: BANCO UNION S.A., CHEQUE: 154424, FECHA DE EMISION:16/02/2018</t>
  </si>
  <si>
    <t>00099021001 DEP.DE CHEQ.AJENOS,RET.DE CAM.,CONCEPTO: ROCHA REYNAGA NEIDA LILIAN,DEP.: BANCO UNION S.A. , PROCEDENCIA: BANCO UNION S.A., CHEQUE: 154425, FECHA DE EMISION:16/02/2018</t>
  </si>
  <si>
    <t>00099021001 DEP.DE CHEQ.AJENOS,RET.DE CAM.,CONCEPTO: ROCHA REYNAGA NEIDA LILIAN,DEP.: BANCO UNION S.A. , PROCEDENCIA: BANCO UNION S.A., CHEQUE: 154426, FECHA DE EMISION:16/02/2018</t>
  </si>
  <si>
    <t>00099021001 DEP.DE CHEQ.AJENOS,RET.DE CAM.,CONCEPTO: DEVOLUCION DE RECURSOS AL TESORO GENERAL POR VIATICOS NO UTILIZADOS DE IVAN AJHUACHO LOPEZ,DEP.: MARIA ANGELICA TARIFA BORDA -ATT , PROCEDENCIA: BANCO UNION S.A., CHEQUE: 5302, FECHA DE EMISION:14/02/2018</t>
  </si>
  <si>
    <t>00099021001 DEPOSITO DE EFECTIVO, DEPOSITANTE: GONZALO CORTEZ INCHAUSTI, CONCEPTO: REVERSION POR PASAJES, CUENTA DE DEPOSITO: CUENTA UNICA DEL TESORO</t>
  </si>
  <si>
    <t>00099021001 DEPOSITO DE EFECTIVO, DEPOSITANTE: JOHN MOISES ORELLANA VELASQUEZ, CONCEPTO: REVERSION DE PASAJES, CUENTA DE DEPOSITO: CUENTA UNICA DEL TESORO</t>
  </si>
  <si>
    <t>00099021001 DEPOSITO DE EFECTIVO, DEPOSITANTE: BLADIMIR REMMY ZELADA CARVAJAL, CONCEPTO: REVERSION DE PASAJES, CUENTA DE DEPOSITO: CUENTA UNICA DEL TESORO</t>
  </si>
  <si>
    <t>00099021001 DEPOSITO DE EFECTIVO, DEPOSITANTE: EDSON SEJAS VILTE, CONCEPTO: REVERSION DE PASAJES, CUENTA DE DEPOSITO: CUENTA UNICA DEL TESORO</t>
  </si>
  <si>
    <t>00099021001 DEPOSITO DE EFECTIVO, DEPOSITANTE: EINAR MARIO PEREZ ARISPE, CONCEPTO: REVERSION DE PASAJES, CUENTA DE DEPOSITO: CUENTA UNICA DEL TESORO</t>
  </si>
  <si>
    <t>00099021001 DEPOSITO DE EFECTIVO, DEPOSITANTE: MARIA ANGELICA TARIFA BORDA -ATT, CONCEPTO: REEMBOLSO DEL MONTO POR CAPACITACION NO APROBADO DEL CURSO POLITICAS PUBLICAS CAPACITACION PAGADA, CUENTA DE DEPOSITO: CUENTA UNICA DEL TESORO</t>
  </si>
  <si>
    <t>00099021001 DEPOSITO DE EFECTIVO, DEPOSITANTE: RAMIRO POLO CRUZ - MINISTERIO DE DEPORTES, CONCEPTO: SALDO NO EJECUTADO COPA SUB 18 , 2017, CUENTA DE DEPOSITO: CUENTA UNICA DEL TESORO</t>
  </si>
  <si>
    <t>00099021001 DEPOSITO DE EFECTIVO, DEPOSITANTE: RAMIRO POLO CRUZ, CONCEPTO: DEVOLUCION DE VIATICOS, CUENTA DE DEPOSITO: CUENTA UNICA DEL TESORO</t>
  </si>
  <si>
    <t>00099021001 DEPOSITO DE EFECTIVO, DEPOSITANTE: JEANETTE OLMOS SOTO, CONCEPTO: DEVOLUCION DOBLE PERCEPCION, CUENTA DE DEPOSITO: CUENTA UNICA DEL TESORO</t>
  </si>
  <si>
    <t>00099021001 DEPOSITO DE EFECTIVO, DEPOSITANTE: ERNESTO ROSSELL A PROCURADURIA GRAL DEL ESTADO, CONCEPTO: DUPLICADO CREDENCIAL, CUENTA DE DEPOSITO: CUENTA UNICA DEL TESORO</t>
  </si>
  <si>
    <t>00099021001 DEPOSITO DE EFECTIVO, DEPOSITANTE: RAUL BORDA ROMAY, CONCEPTO: REVERSION DE PASAJES FORO DEL GAS, CUENTA DE DEPOSITO: CUENTA UNICA DEL TESORO</t>
  </si>
  <si>
    <t>00099021001 DEPOSITO DE EFECTIVO, DEPOSITANTE: RAMIRO VILLCA FERNANDEZ, CONCEPTO: REVERSION DE PASAJES FORO DEL GAS, CUENTA DE DEPOSITO: CUENTA UNICA DEL TESORO</t>
  </si>
  <si>
    <t>00020031101 DEPOSITO DE EFECTIVO, DEPOSITANTE: ORMAR AUGUSTO CARMONA MALDONADO CI 9334377 CB, CONCEPTO: DEPÓSITO DE DEVOLUCION, CUENTA DE DEPOSITO: CUENTA UNICA DEL TESORO</t>
  </si>
  <si>
    <t>00099021001 DEPOSITO DE EFECTIVO, DEPOSITANTE: FRIDA GLORIA PEREDO MARTINEZ, CONCEPTO: DEVOLUCION HABERES (DOBLE PERCEPCION), CUENTA DE DEPOSITO: CUENTA UNICA DEL TESORO</t>
  </si>
  <si>
    <t>00047274202 DEPOSITO DE EFECTIVO, DEPOSITANTE: DAVID JUVENAL CORDERO APAZA, CONCEPTO: DEVOLUCION FONDOS DE AVANCE, CUENTA DE DEPOSITO: CUENTA UNICA DEL TESORO</t>
  </si>
  <si>
    <t>00099021001 DEPOSITO DE EFECTIVO, DEPOSITANTE: ALEJANDRO ACOCHIRI VARGAS, CONCEPTO: DEVOLUCION DE DEUDA, CUENTA DE DEPOSITO: CUENTA UNICA DEL TESORO</t>
  </si>
  <si>
    <t>00099021001 DEPOSITO DE EFECTIVO, DEPOSITANTE: ALVARO PUENTE BUSTOS, CONCEPTO: REVERSION PASAJES, CUENTA DE DEPOSITO: CUENTA UNICA DEL TESORO</t>
  </si>
  <si>
    <t>00020031101 DEPOSITO DE EFECTIVO, DEPOSITANTE: RS. 1 "TTE GRAL GERMAN BUSCH", CONCEPTO: ALIMENTACION RC-IVA, CUENTA DE DEPOSITO: CUENTA UNICA DEL TESORO</t>
  </si>
  <si>
    <t>00099021001 DEPOSITO DE EFECTIVO, DEPOSITANTE: CESAR DARWIN ZABALA CANO, CONCEPTO: REVERSION DE PASAJES, CUENTA DE DEPOSITO: CUENTA UNICA DEL TESORO</t>
  </si>
  <si>
    <t>00099021001 DEPOSITO DE EFECTIVO, DEPOSITANTE: GROVER LUNA MOYA, CONCEPTO: DEVOLUCION FONDOS EN AVANCE COPA ESTADO PLURINACIONAL DE BOLIVIA SUB 18, CUENTA DE DEPOSITO: CUENTA UNICA DEL TESORO</t>
  </si>
  <si>
    <t>00099021001 DEPOSITO DE EFECTIVO, DEPOSITANTE: IVAN MAURICIO PARI ROJAS, CONCEPTO: REVERSION PASAJES, CUENTA DE DEPOSITO: CUENTA UNICA DEL TESORO</t>
  </si>
  <si>
    <t>00099021001 DEPOSITO DE EFECTIVO, DEPOSITANTE: JOBE LIBORIO ROBLES MAMANI, CONCEPTO: DEVOLUCION POR PERCEPCION INDEBIDA, CUENTA DE DEPOSITO: CUENTA UNICA DEL TESORO</t>
  </si>
  <si>
    <t>00099021001 DEPOSITO DE EFECTIVO, DEPOSITANTE: HUGO SAUL GUTIERREZ LEON, CONCEPTO: REVERSION PAGO DE SUELDOS PREVENTIVO N° 69, CUENTA DE DEPOSITO: CUENTA UNICA DEL TESORO</t>
  </si>
  <si>
    <t>00099021001 DEPOSITO DE EFECTIVO, DEPOSITANTE: ANGEL REYNALDO JAUREGUI URQUIOLA, CONCEPTO: LIQUIDACION DE DOBLE PERCEPCION, CUENTA DE DEPOSITO: CUENTA UNICA DEL TESORO</t>
  </si>
  <si>
    <t>00099021001 DEPOSITO DE EFECTIVO, DEPOSITANTE: MINISTERIO DE DEPORTES-LUIS OROZCO ROMERO, CONCEPTO: DEVOL SALDOS NO EJECUTADOS FONDOS EN AVANCE COPA ESTADO PLURINACIONAL SUB 18 3RA VERSION DIC 2017, CUENTA DE DEPOSITO: CUENTA UNICA DEL TESORO</t>
  </si>
  <si>
    <t>00099021001 DEPOSITO DE EFECTIVO, DEPOSITANTE: MIN.DE DEPORTES-JUAN MARCELO SEGURONDO TORRICO, CONCEPTO: DEVOLUCION SALDOS FONDOS EN AVANCE COPA ESTADO PLURINACIONAL DE BOLIVIA SUB 18, CUENTA DE DEPOSITO: CUENTA UNICA DEL TESORO</t>
  </si>
  <si>
    <t>00047274202 DEPOSITO DE EFECTIVO, DEPOSITANTE: DAVID JUVENAL CORDERO APAZA, CONCEPTO: DEVOLUCION DE FONDOS DE AVANCE, CUENTA DE DEPOSITO: CUENTA UNICA DEL TESORO</t>
  </si>
  <si>
    <t>00099021001 DEPOSITO DE EFECTIVO, DEPOSITANTE: HUGO EDUARDO SAENZ GARCIA, CONCEPTO: DEVOLUCION SALDO FONDOS EN AVANCE COPA ESTADO PLURINACIONAL DE BOLIVIA SUB 18, CUENTA DE DEPOSITO: CUENTA UNICA DEL TESORO</t>
  </si>
  <si>
    <t>00099021001 DEP.DE CHEQ.AJENOS,RET.DE CAM.,CONCEPTO: NAVARRO TABOADA GASTON PABLO,DEP.: BANCO UNION S.A. , PROCEDENCIA: BANCO UNION S.A., CHEQUE: 154432, FECHA DE EMISION:20/02/2018</t>
  </si>
  <si>
    <t>00099021001 DEPOSITO DE EFECTIVO, DEPOSITANTE: DIONICIO JULIAN PACHECO, CONCEPTO: DEV. DOBLE PERCEPCION DE DICIEMBRE 2017 A ENERO 2018 MAS LAS DUODECIMAS DE AGUINALDO, CUENTA DE DEPOSITO: CUENTA UNICA DEL TESORO</t>
  </si>
  <si>
    <t>00266022001 DEPOSITO DE EFECTIVO, DEPOSITANTE: HERNAN PABLO QUISPE QUISPE, CONCEPTO: DEVOLUCION DE REFRIGERIO DE 9 DIAS LABORALES DEL 22 DE JULIO AL 3 DE AGOSTO, CUENTA DE DEPOSITO: CUENTA UNICA DEL TESORO</t>
  </si>
  <si>
    <t>00020031101 DEPOSITO DE EFECTIVO, DEPOSITANTE: EJERCITO DE BOLIVIA, CONCEPTO: DIFERENCIA DE GASTOS, CUENTA DE DEPOSITO: CUENTA UNICA DEL TESORO</t>
  </si>
  <si>
    <t>00099021001 DEPOSITO DE EFECTIVO, DEPOSITANTE: ZULMA CABEZAS SALAZAR, CONCEPTO: CONCEPTO DE DEVOLUCION PAGO DE HEBERES ENERO 2018, CUENTA DE DEPOSITO: CUENTA UNICA DEL TESORO</t>
  </si>
  <si>
    <t>00099021001 DEPOSITO DE EFECTIVO, DEPOSITANTE: MARIA ADRIANA MARISCAL RAMOS, CONCEPTO: DEVOLUCION MINISTERIO DE SALUD Y DEPORTES, CUENTA DE DEPOSITO: CUENTA UNICA DEL TESORO</t>
  </si>
  <si>
    <t>00582012002 DEPOSITO DE EFECTIVO, DEPOSITANTE: ROCIO RAQUEL PAZ TAPIA, CONCEPTO: DEVOLUCION DE RECURSOS NO UTILIZADOS REFRIGERIO DICIEMBRE 2017 DISTRIBUIDORA SOPOCACHI PREV 5703, CUENTA DE DEPOSITO: CUENTA UNICA DEL TESORO</t>
  </si>
  <si>
    <t>00291012002 DEPOSITO DE EFECTIVO, DEPOSITANTE: ADMINISTRADORA BOLIVIANA DE CARRETERAS(REG ORURO), CONCEPTO: REPOSICION POR EXTRAVIO DE CREDENCIALES, CUENTA DE DEPOSITO: CUENTA UNICA DEL TESORO</t>
  </si>
  <si>
    <t>00099021001 DEPOSITO DE EFECTIVO, DEPOSITANTE: PONCIANO LEON LEON, CONCEPTO: REVERSION TOTAL PASAJES VIATICOS Y FLETES, CUENTA DE DEPOSITO: CUENTA UNICA DEL TESORO</t>
  </si>
  <si>
    <t>00099021001 DEPOSITO DE EFECTIVO, DEPOSITANTE: JUAN CARLOS LIMACHE, CONCEPTO: DEVOLUCION DE FONDOS PORA PASAJES PARTIDA 221,10 DEL PREVENTIVO N° 126, CUENTA DE DEPOSITO: CUENTA UNICA DEL TESORO</t>
  </si>
  <si>
    <t>00099021001 DEPOSITO DE EFECTIVO, DEPOSITANTE: LIMBERTH ROJAS NOGALES, CONCEPTO: DEVOLUCION DE PASAJES, CUENTA DE DEPOSITO: CUENTA UNICA DEL TESORO</t>
  </si>
  <si>
    <t>00099021001 DEPOSITO DE EFECTIVO, DEPOSITANTE: NORAH TEREZA BOHORQUEZ VDA DE GONZALES, CONCEPTO: PAGP POR CONVENIO ENTRE LA SRA NORAH TEREZA BOHORQUEZ VDA DE GONZALES Y EL SENASIR, CUENTA DE DEPOSITO: CUENTA UNICA DEL TESORO</t>
  </si>
  <si>
    <t>00099021001 DEPOSITO DE EFECTIVO, DEPOSITANTE: ARTURO M. ECHALAR RIVERA, CONCEPTO: REEMBOLSO DE FONDOS DE ACUERDO A INFORME OBSERVADO DE CARGOS DE CUENTA, CUENTA DE DEPOSITO: CUENTA UNICA DEL TESORO</t>
  </si>
  <si>
    <t>00099021001 DEPOSITO DE EFECTIVO, DEPOSITANTE: ARTURO M. ECHALAR RIVERA, CONCEPTO: REEMBOLSO DE FONDOS DE ACUERDO A INFORME OBSERVADO DA CARGOS DE CUENTA, CUENTA DE DEPOSITO: CUENTA UNICA DEL TESORO</t>
  </si>
  <si>
    <t>00099021001 DEPOSITO DE EFECTIVO, DEPOSITANTE: ENDE EMPRESA NACIONAL DE ELECTRICIDAD, CONCEPTO: CUMPL DS 3448 REMUNERACION ENERO/18-WILFREDO OVANDO ROJAS, CUENTA DE DEPOSITO: CUENTA UNICA DEL TESORO</t>
  </si>
  <si>
    <t>00099021001 DEPOSITO DE EFECTIVO, DEPOSITANTE: ROBER SEJAS BERNAL - INSA, CONCEPTO: REVERSION, CUENTA DE DEPOSITO: CUENTA UNICA DEL TESORO</t>
  </si>
  <si>
    <t>00099021001 DEPOSITO DE EFECTIVO, DEPOSITANTE: GASTON HERRERA LOZADA - INSA, CONCEPTO: REVERSION, CUENTA DE DEPOSITO: CUENTA UNICA DEL TESORO</t>
  </si>
  <si>
    <t>00099021001 DEPOSITO DE EFECTIVO, DEPOSITANTE: ALEX GOMEZ CLAROS - INSA, CONCEPTO: REVERSION, CUENTA DE DEPOSITO: CUENTA UNICA DEL TESORO</t>
  </si>
  <si>
    <t>00132062001 DEPOSITO DE EFECTIVO, DEPOSITANTE: JUAN CARLOS GUZMAN MEDINA, CONCEPTO: DEVOLUCION SALDOS DE FONDOS EN AVANCE, CUENTA DE DEPOSITO: CUENTA UNICA DEL TESORO</t>
  </si>
  <si>
    <t>00099021001 DEPOSITO DE EFECTIVO, DEPOSITANTE: IRENE BALLADARES VELASQUEZ, CONCEPTO: DEVOLUCION AL SENASIR ( COACTIVO SOCIAL ), CUENTA DE DEPOSITO: CUENTA UNICA DEL TESORO</t>
  </si>
  <si>
    <t>00099021001 DEP.DE CHEQ.AJENOS,RET.DE CAM.,CONCEPTO: TRIBUNAL CONSTITUCIONAL - DEVOL INCAPACIDAD TEMPORAL - NOV/2017,DEP.: CAJA PETROLERA DE SALUD (SUCRE) , PROCEDENCIA: BANCO UNION S.A., CHEQUE: 17972, FECHA DE EMISION:07/02/2018</t>
  </si>
  <si>
    <t>00099021001 DEPOSITO DE EFECTIVO, DEPOSITANTE: CODESUR, CONCEPTO: DEVOLUCION DE MONTO NO EJECUTADO POR LA COMPRA DE REFRIGERIO PARA REUNIONES CON DELEGADOS, CUENTA DE DEPOSITO: CUENTA UNICA DEL TESORO</t>
  </si>
  <si>
    <t>00099021001 DEPOSITO DE EFECTIVO, DEPOSITANTE: RUBEN MISAEL MUÑOZ RAMIREZ, CONCEPTO: DEVOLUCION DE PASAJES, CUENTA DE DEPOSITO: CUENTA UNICA DEL TESORO</t>
  </si>
  <si>
    <t>00099021001 DEP.DE CHEQ.AJENOS,RET.DE CAM.,CONCEPTO: GIRO: MEJIA IVONNE MARLENE JORDAN DE,DEP.: BANCO UNION S.A. , PROCEDENCIA: BANCO UNION S.A., CHEQUE: 154434, FECHA DE EMISION:22/02/2018</t>
  </si>
  <si>
    <t>00291014345 DEP.DE CHEQ.AJENOS,RET.DE CAM.,CONCEPTO: DEVOLUCION SALDO,DEP.: ADMINISTRADORA BOLIVIANA DE CARRETERAS , PROCEDENCIA: BANCO DE CREDITO DE BOLIVIA S.A., CHEQUE: 2861, FECHA DE EMISION:15/02/2018</t>
  </si>
  <si>
    <t>00099021001 DEPOSITO DE EFECTIVO, DEPOSITANTE: MARINA LOZADA VDA DE MICHEL, CONCEPTO: ABONO INDEBIDO ROMULO MICHEL HERVAS, CUENTA DE DEPOSITO: CUENTA UNICA DEL TESORO</t>
  </si>
  <si>
    <t>00099021001 DEPOSITO DE EFECTIVO, DEPOSITANTE: LUCIA HOYOS MERCADO, CONCEPTO: DEVOLUCION IMPORTE PASAJE AEREO LA PAZ-SANTA CRUZ, CUENTA DE DEPOSITO: CUENTA UNICA DEL TESORO</t>
  </si>
  <si>
    <t>00099021001 DEPOSITO DE EFECTIVO, DEPOSITANTE: DAVID BALBOA MAMANI, CONCEPTO: DEVOLUCION DOBLE PERCEPCION DEL MES FEBRERO, CUENTA DE DEPOSITO: CUENTA UNICA DEL TESORO</t>
  </si>
  <si>
    <t>00099021001 DEPOSITO DE EFECTIVO, DEPOSITANTE: DAVID CHAMBI FLORES, CONCEPTO: REVERSION DE COMBUSTIBLE, CUENTA DE DEPOSITO: CUENTA UNICA DEL TESORO</t>
  </si>
  <si>
    <t>00020031101 DEPOSITO DE EFECTIVO, DEPOSITANTE: BARRIENTOS LIZON DEREK MARCELO, CONCEPTO: REVERSION DE VIATICOS - FUENTE 11 TGN (C-31 SIGEP), CUENTA DE DEPOSITO: CUENTA UNICA DEL TESORO</t>
  </si>
  <si>
    <t>00099021001 DEPOSITO DE EFECTIVO, DEPOSITANTE: JUAN MARCELO ENCINAS TEDESQUI, CONCEPTO: DEVOLUCION DE PASAJES, CUENTA DE DEPOSITO: CUENTA UNICA DEL TESORO</t>
  </si>
  <si>
    <t>00099021001 DEPOSITO DE EFECTIVO, DEPOSITANTE: OSCAR FERNANDO QUIROGA CAYALO, CONCEPTO: DEVOLUCION DE PASAJES, CUENTA DE DEPOSITO: CUENTA UNICA DEL TESORO</t>
  </si>
  <si>
    <t>00099021001 DEPOSITO DE EFECTIVO, DEPOSITANTE: GILMAR RAFAEL ROMERO CAMACHO, CONCEPTO: DEVOLUCION DE PASAJES, CUENTA DE DEPOSITO: CUENTA UNICA DEL TESORO</t>
  </si>
  <si>
    <t>00099021001 DEPOSITO DE EFECTIVO, DEPOSITANTE: JOSE DORYAN CUEVAS CUEVAS, CONCEPTO: DEVOLUCION DE PASAJES, CUENTA DE DEPOSITO: CUENTA UNICA DEL TESORO</t>
  </si>
  <si>
    <t>00099021001 DEPOSITO DE EFECTIVO, DEPOSITANTE: RICHARD AREGON CLAURE, CONCEPTO: DEVOLUCION DE PASAJES, CUENTA DE DEPOSITO: CUENTA UNICA DEL TESORO</t>
  </si>
  <si>
    <t>00099021001 DEPOSITO DE EFECTIVO, DEPOSITANTE: JAVIER JHONNY AYMAYA MAMANI, CONCEPTO: DEVOLUCION POR CONCEPTO DE PASAJES, IV CUMBRE FORO DE GAS EN SANTA CRUZ 2017, CUENTA DE DEPOSITO: CUENTA UNICA DEL TESORO</t>
  </si>
  <si>
    <t>00099021001 DEPOSITO DE EFECTIVO, DEPOSITANTE: EDUARDO FERNANDEZ FLORES, CONCEPTO: DEVOLUCION DE PASAJES, CUENTA DE DEPOSITO: CUENTA UNICA DEL TESORO</t>
  </si>
  <si>
    <t>00099021001 DEPOSITO DE EFECTIVO, DEPOSITANTE: YOLANDA LILIANA GONZALES RIOS, CONCEPTO: DEVOLUCION DE HABERES MES ENERO 2018, CUENTA DE DEPOSITO: CUENTA UNICA DEL TESORO</t>
  </si>
  <si>
    <t>00099021001 DEPOSITO DE EFECTIVO, DEPOSITANTE: YOLANDA LILIANA GONZALES RIOS, CONCEPTO: DEVOLUCION DE HABERES MES DICIEMBRE 2017, CUENTA DE DEPOSITO: CUENTA UNICA DEL TESORO</t>
  </si>
  <si>
    <t>00099021001 DEPOSITO DE EFECTIVO, DEPOSITANTE: ADALID CHOQUE LEYVA, CONCEPTO: DEVOLUCION DE TRANSPORTE TERRESTRE, CUENTA DE DEPOSITO: CUENTA UNICA DEL TESORO</t>
  </si>
  <si>
    <t>00099021001 DEP.DE CHEQ.AJENOS,RET.DE CAM.,CONCEPTO: DEVOLUCION DE RECURSOS,DEP.: AGENCIA NACIONAL DE HIDROCARBUROS , PROCEDENCIA: BANCO UNION S.A., CHEQUE: 4920, FECHA DE EMISION:21/02/2018</t>
  </si>
  <si>
    <t>00099021001 DEP.DE CHEQ.AJENOS,RET.DE CAM.,CONCEPTO: DEVOLUCION DE RECURSOS,DEP.: AGENCIA NACIONAL DE HIDROCARBUROS , PROCEDENCIA: BANCO UNION S.A., CHEQUE: 4918, FECHA DE EMISION:19/02/2018</t>
  </si>
  <si>
    <t>00020031101 DEPOSITO DE EFECTIVO, DEPOSITANTE: BAT. PROD. IV " E. VICTOR ", CONCEPTO: REVERSION POR MATERIAL, CUENTA DE DEPOSITO: CUENTA UNICA DEL TESORO</t>
  </si>
  <si>
    <t>00099021001 DEPOSITO DE EFECTIVO, DEPOSITANTE: OMAR ANTONIO VISCARRA TORREZ, CONCEPTO: LLAMADAS MAYORES A CINCO MINUTOS, CUENTA DE DEPOSITO: CUENTA UNICA DEL TESORO</t>
  </si>
  <si>
    <t>00099021001 DEPOSITO DE EFECTIVO, DEPOSITANTE: NICOLAS ROJAS FLORES, CONCEPTO: DOBLE PERCEPCION, OCTUBRE 2017 A FEBRERO 2018 MAS DUODECIMAS DE AGUINALDO, CUENTA DE DEPOSITO: CUENTA UNICA DEL TESORO</t>
  </si>
  <si>
    <t>00099021001 DEPOSITO DE EFECTIVO, DEPOSITANTE: RIGOBERTO APAZA ALARCON, CONCEPTO: DEVOLUCION DE MONTO PARA COMBUSTIBLE, CUENTA DE DEPOSITO: CUENTA UNICA DEL TESORO</t>
  </si>
  <si>
    <t>00099021001 DEPOSITO DE EFECTIVO, DEPOSITANTE: ROSENDO MENDOZA CUSICANQUI, CONCEPTO: COMPROMISO DE DEVOLUCION DE DEUDA POR DOBLE PERCEPCION, CUENTA DE DEPOSITO: CUENTA UNICA DEL TESORO</t>
  </si>
  <si>
    <t>00020011103 DEPOSITO DE EFECTIVO, DEPOSITANTE: ROMULO MAMANI TIÑINI, CONCEPTO: REVERSION PASAJES PREV 8274 CARGO CTA, CUENTA DE DEPOSITO: CUENTA UNICA DEL TESORO</t>
  </si>
  <si>
    <t>00099021001 DEPOSITO DE EFECTIVO, DEPOSITANTE: RITA PAULINA JIMENEZ HUANCOLLO, CONCEPTO: COBRO INDEBIDO NUEVAS NUPCIAS, CUENTA DE DEPOSITO: CUENTA UNICA DEL TESORO</t>
  </si>
  <si>
    <t>00099021001 DEPOSITO DE EFECTIVO, DEPOSITANTE: ALFONSO VALENCIA CESPEDES, CONCEPTO: REVERSION, CUENTA DE DEPOSITO: CUENTA UNICA DEL TESORO</t>
  </si>
  <si>
    <t>00132062001 DEPOSITO DE EFECTIVO, DEPOSITANTE: JUAN CARLOS GUZMAN MEDINA, CONCEPTO: DEVOLUCION SALDOS DE FONDO EN AVANCE, CUENTA DE DEPOSITO: CUENTA UNICA DEL TESORO</t>
  </si>
  <si>
    <t>00099021001 DEPOSITO DE EFECTIVO, DEPOSITANTE: JUAN ISRAEL FLORES HIDALGO, CONCEPTO: DEVOLUCION DE PASAJES, CUENTA DE DEPOSITO: CUENTA UNICA DEL TESORO</t>
  </si>
  <si>
    <t>00099021001 DEPOSITO DE EFECTIVO, DEPOSITANTE: JESUS REYNALDO LIMA MAMANI CI. 6800126LP, CONCEPTO: REVERSION BONO AL CARGO NOVIEMBRE 2017, CUENTA DE DEPOSITO: CUENTA UNICA DEL TESORO</t>
  </si>
  <si>
    <t>00099021001 DEPOSITO DE EFECTIVO, DEPOSITANTE: LUIS MENCIAS SURCO, CONCEPTO: DEVOLUCION DE DOBLE PERCEPCION, CUENTA DE DEPOSITO: CUENTA UNICA DEL TESORO</t>
  </si>
  <si>
    <t>00035031101 DEPOSITO DE EFECTIVO, DEPOSITANTE: RENE FERNANDO GONZALEZ MICHEL, CONCEPTO: DEVOLUCION A MEDIO DIA DE HABER, CUENTA DE DEPOSITO: CUENTA UNICA DEL TESORO</t>
  </si>
  <si>
    <t>00582012001 DEPOSITO DE EFECTIVO, DEPOSITANTE: EBA-LUIS GUTIERREZ IBAÑEZ, CONCEPTO: DEVOLUCION DE RECURSOS PREV -85, CUENTA DE DEPOSITO: CUENTA UNICA DEL TESORO</t>
  </si>
  <si>
    <t>00099021001 DEP.DE CHEQ.AJENOS,RET.DE CAM.,CONCEPTO: PAGO INCAPACIDADES TEMPORALES REEMBOLSO MIN DE ECONOMIA Y FIANZAS PUBLICAS,DEP.: CAJA NACIONAL DE SALUD , PROCEDENCIA: BANCO UNION S.A., CHEQUE: 14910, FECHA DE EMISION:26/02/2018</t>
  </si>
  <si>
    <t>00086011102 DEP.DE CHEQ.AJENOS,RET.DE CAM.,CONCEPTO: SANCION ADMINISTRATIVA,DEP.: ORGANO JUDICIAL JAVIER T. GUTIERREZ VERASTEGUI , PROCEDENCIA: BANCO UNION S.A., CHEQUE: 10080, FECHA DE EMISION:14/02/2018</t>
  </si>
  <si>
    <t>00099021001 DEPOSITO DE EFECTIVO, DEPOSITANTE: OSCAR VLADIMIR REYES, CONCEPTO: DEPOSITÓ REVERSION PASAJES PREVENTIVO N° 8653 / 17 N° DE CARGO DE CUENTA, CUENTA DE DEPOSITO: CUENTA UNICA DEL TESORO</t>
  </si>
  <si>
    <t>00099021001 DEPOSITO DE EFECTIVO, DEPOSITANTE: CARLA A. MONTAÑO RIVERA, CONCEPTO: DEVOLUCION DE FONDOS EN AVANCE, CUENTA DE DEPOSITO: CUENTA UNICA DEL TESORO</t>
  </si>
  <si>
    <t>00099021001 DEPOSITO DE EFECTIVO, DEPOSITANTE: MELBA VALERIA CEPCEL MENDOZA, CONCEPTO: REVERSION DE PASAJES FORO DEL GAS, CUENTA DE DEPOSITO: CUENTA UNICA DEL TESORO</t>
  </si>
  <si>
    <t>00099021001 DEPOSITO DE EFECTIVO, DEPOSITANTE: RC - 2 BALLIVIAN, CONCEPTO: RETENCION AGUA POTABLE P - 458, CUENTA DE DEPOSITO: CUENTA UNICA DEL TESORO</t>
  </si>
  <si>
    <t>00099021001 DEPOSITO DE EFECTIVO, DEPOSITANTE: ESPINOZA VACA R. ORLANDO, CONCEPTO: DEVOLUCION DE PASAJES, CUENTA DE DEPOSITO: CUENTA UNICA DEL TESORO</t>
  </si>
  <si>
    <t>00099021001 DEPOSITO DE EFECTIVO, DEPOSITANTE: OVANDO CANDIA JOSE ANTONIO, CONCEPTO: DEVOLUCION DE PASAJES, CUENTA DE DEPOSITO: CUENTA UNICA DEL TESORO</t>
  </si>
  <si>
    <t>00099021001 DEPOSITO DE EFECTIVO, DEPOSITANTE: MARTINEZ MONTOYA JUAN MANUEL, CONCEPTO: DEVOLUCION DE PASAJES, CUENTA DE DEPOSITO: CUENTA UNICA DEL TESORO</t>
  </si>
  <si>
    <t>00099021001 DEPOSITO DE EFECTIVO, DEPOSITANTE: PORFIRIO APAZA ROQUE, CONCEPTO: DEVOLUCION DE PASAJES, CUENTA DE DEPOSITO: CUENTA UNICA DEL TESORO</t>
  </si>
  <si>
    <t>00099021001 DEPOSITO DE EFECTIVO, DEPOSITANTE: HUGO VACA JULIO, CONCEPTO: DEVOLUCION DE PASAJES, CUENTA DE DEPOSITO: CUENTA UNICA DEL TESORO</t>
  </si>
  <si>
    <t>00099021001 DEPOSITO DE EFECTIVO, DEPOSITANTE: JAIME L. QUISBERT FLORES, CONCEPTO: DEVOLUCION DE PASAJES, CUENTA DE DEPOSITO: CUENTA UNICA DEL TESORO</t>
  </si>
  <si>
    <t>00099021001 DEPOSITO DE EFECTIVO, DEPOSITANTE: HERVERD R. RAFAEL ARCE, CONCEPTO: DEVOLUCION DE PASAJES, CUENTA DE DEPOSITO: CUENTA UNICA DEL TESORO</t>
  </si>
  <si>
    <t>00099021001 DEPOSITO DE EFECTIVO, DEPOSITANTE: ALDO FABIANY CAMACHO ALVIZ, CONCEPTO: DEVOLUCION DE VIATICOS, CUENTA DE DEPOSITO: CUENTA UNICA DEL TESORO</t>
  </si>
  <si>
    <t>00099021001 DEPOSITO DE EFECTIVO, DEPOSITANTE: TCNL CESAR DAVID FERNANDEZ SUAREZ, CONCEPTO: REVERSION PASAJES PREV N° 2862/17 CARGO DE CUENTA, CUENTA DE DEPOSITO: CUENTA UNICA DEL TESORO</t>
  </si>
  <si>
    <t>00212012001 DEPOSITO DE EFECTIVO, DEPOSITANTE: INRA - VIRGILIO QUIROZ MATTA, CONCEPTO: DEVOLUCION POR MOTIVO DE GASTOS OPERATIVOS, CUENTA DE DEPOSITO: CUENTA UNICA DEL TESORO</t>
  </si>
  <si>
    <t>00099021001 DEPOSITO DE EFECTIVO, DEPOSITANTE: RUBEN PRADO ARISPE, CONCEPTO: DEVOLUCION DE HABERES DE ACUERDO A INF N° EX/EP 13, CUENTA DE DEPOSITO: CUENTA UNICA DEL TESORO</t>
  </si>
  <si>
    <t>00099021001 DEP.DE CHEQ.AJENOS,RET.DE CAM.,CONCEPTO: PERALTA CABALLERO JOSE MAURICIO ENRIQUE,DEP.: BANCO UNION S.A. , PROCEDENCIA: BANCO UNION S.A., CHEQUE: 154440, FECHA DE EMISION:27/02/2018</t>
  </si>
  <si>
    <t>00081077001 DEP.DE CHEQ.AJENOS,RET.DE CAM.,CONCEPTO: REPOSICION DE DEBITOS POR COMISIONES BANCARIAS DE LA LIBRETA 00081077001,DEP.: MINISTERIO DE OBRAS PUBLICAS SERVICIOS Y VIVIENDA , PROCEDENCIA: BANCO UNION S.A., CHEQUE: 2332, FECHA DE EMISION:26/02/2018</t>
  </si>
  <si>
    <t>00086038003 DEP.DE CHEQ.AJENOS,RET.DE CAM.,CONCEPTO: DEPOSITÓ PARA CUBRIR SUELDOS FUNDESNAP,DEP.: SERNAP -REA , PROCEDENCIA: BANCO UNION S.A., CHEQUE: 3066, FECHA DE EMISION:26/02/2018</t>
  </si>
  <si>
    <t>00099021001 DEP.DE CHEQ.AJENOS,RET.DE CAM.,CONCEPTO: REEMBOLSO DEL SUBSIDIO POR INCAPACIDAD TEMPORAL DEL MES DE DICIEMBRE 2017,DEP.: MINISTERIO DE ECONOMIA Y FINANZAS PUBLICAS , PROCEDENCIA: BANCO UNION S.A., CHEQUE: 26301, FECHA DE EMISION:16/02/2018</t>
  </si>
  <si>
    <t>00099021001 DEPOSITO DE EFECTIVO, DEPOSITANTE: ARTURO CORDOVA PATTZY, CONCEPTO: DEVOLUCION DE PASAJES, CUENTA DE DEPOSITO: CUENTA UNICA DEL TESORO</t>
  </si>
  <si>
    <t>00099021001 DEPOSITO DE EFECTIVO, DEPOSITANTE: RODO ROJAS GUZMAN, CONCEPTO: DEP. DE UNA (DUODECIMA) DE AGUINALDO, CUENTA DE DEPOSITO: CUENTA UNICA DEL TESORO</t>
  </si>
  <si>
    <t>00593019201 DEPOSITO DE EFECTIVO, DEPOSITANTE: EMPRESA ESTATAL YACANA, CONCEPTO: DEVOLUCION PAGO EN DEMASIA AGUINALDO GESTION 2017 JERRY EYZAGUIRRE, CUENTA DE DEPOSITO: CUENTA UNICA DEL TESORO</t>
  </si>
  <si>
    <t>00099021001 DEPOSITO DE EFECTIVO, DEPOSITANTE: LUIS FERNANDO ZABALA FLORES, CONCEPTO: DEVOLUCION HABERES DIC./2017 LUIS FERNANDO ZABALA FLORES PLANILLA 207 C-31 N° 1209, CUENTA DE DEPOSITO: CUENTA UNICA DEL TESORO</t>
  </si>
  <si>
    <t>00212082001 DEPOSITO DE EFECTIVO, DEPOSITANTE: JUAN CARLOS QUISPE CHAMBI, CONCEPTO: DEVOLUCION DE GASTOS OPERATIVOS, CUENTA DE DEPOSITO: CUENTA UNICA DEL TESORO</t>
  </si>
  <si>
    <t>00221012001 DEPOSITO DE EFECTIVO, DEPOSITANTE: SENARECOM, CONCEPTO: DEVOLUCION SALDO C-31 32/18, CUENTA DE DEPOSITO: CUENTA UNICA DEL TESORO</t>
  </si>
  <si>
    <t>00099021001 DEPOSITO DE EFECTIVO, DEPOSITANTE: JUAN JAVIER QUISBERT MURILLO, CONCEPTO: DEVOLUCION DE SALARIO DE DIAS DEL MES DE FEBRERO 2017, CUENTA DE DEPOSITO: CUENTA UNICA DEL TESORO</t>
  </si>
  <si>
    <t>00593019201 DEP.DE CHEQ.AJENOS,RET.DE CAM.,CONCEPTO: REEMBOLSO POR BAJAS MEDICAS DE LA CAJA DE SALUD CORDES A LA EMP. ESTATAL YACANA,DEP.: CAJA DE SALUD CORDES , PROCEDENCIA: BANCO UNION S.A., CHEQUE: 7147, FECHA DE EMISION:22/02/2018</t>
  </si>
  <si>
    <t>00099021001 DEP.DE CHEQ.AJENOS,RET.DE CAM.,CONCEPTO: REEMBOLSO POR BAJAS MEDICAS DE LA CAJA DE SALUD CORDES A LA EMP. MIN.DE OBRAS PUBLICAS SERV.Y VIVI,DEP.: CAJA DE SALUD CORDES , PROCEDENCIA: BANCO UNION S.A., CHEQUE: 7148, FECHA DE EMISION:22/02/2018</t>
  </si>
  <si>
    <t>00099021001 DEP.DE CHEQ.AJENOS,RET.DE CAM.,CONCEPTO: REEMBOLSO POR BAJAS MEDICAS DE LA CAJA DE SALUD CORDES AL MINISTERIO DE ENERGIAS,DEP.: CAJA DE SALUD CORDES , PROCEDENCIA: BANCO UNION S.A., CHEQUE: 7149, FECHA DE EMISION:22/02/2018</t>
  </si>
  <si>
    <t>00099021001 DEP.DE CHEQ.AJENOS,RET.DE CAM.,CONCEPTO: REEMBOLSO POR BAJAS MEDICAS DE LA CAJA DE SALUD CORDES AL MIN.DE MEDIO AMBIENTE Y AGUA,DEP.: CAJA DE SALUD CORDES , PROCEDENCIA: BANCO UNION S.A., CHEQUE: 7146, FECHA DE EMISION:22/02/2018</t>
  </si>
  <si>
    <t>00099021001 DEP.DE CHEQ.AJENOS,RET.DE CAM.,CONCEPTO: REEMBOLSO POR BAJAS MEDICAS DE LA CAJA DE SALUD CORDES AL SERV. PARA LA PREVENCION DE TORTURA-SEPRET,DEP.: CAJA DE SALUD CORDES , PROCEDENCIA: BANCO UNION S.A., CHEQUE: 7145, FECHA DE EMISION:22/02/2018</t>
  </si>
  <si>
    <t>00099021001 DEP.DE CHEQ.AJENOS,RET.DE CAM.,CONCEPTO: REEMBOLSO POR BAJAS MEDICAS DE LA CAJA DE SALUD CORDES A LA AGENCIA BOLIVIANA DE ENERGIA NUCLEAR,DEP.: CAJA DE SALUD CORDES , PROCEDENCIA: BANCO UNION S.A., CHEQUE: 7144, FECHA DE EMISION:22/02/2018</t>
  </si>
  <si>
    <t>00099021001 DEP.DE CHEQ.AJENOS,RET.DE CAM.,CONCEPTO: REEMBOLSO BAJAS MEDICAS CAJA DE SALUD CORDES A LA AUT. DE REG.Y FISC.DE TELECOMUNICACIONES Y TRANSP.,DEP.: CAJA DE SALUD CORDES , PROCEDENCIA: BANCO UNION S.A., CHEQUE: 7156, FECHA DE EMISION:22/02/2018</t>
  </si>
  <si>
    <t>00099021001 DEP.DE CHEQ.AJENOS,RET.DE CAM.,CONCEPTO: REEMBOLSO POR BAJAS MEDICAS DE LA CAJA DE SALUD CORDES AL MINISTERIO DE DEPORTES,DEP.: CAJA DE SALUD CORDES , PROCEDENCIA: BANCO UNION S.A., CHEQUE: 7135, FECHA DE EMISION:22/02/2018</t>
  </si>
  <si>
    <t>00047277002 DEP.DE CHEQ.AJENOS,RET.DE CAM.,CONCEPTO: DEVOLUCION DE SALDO PROYECTO PRODUCCION DE MIEL A.P.G. SANTA CRUZ,DEP.: RENE GOMEZ C. - DAVID CORDERO A. , PROCEDENCIA: BANCO UNION S.A., CHEQUE: 11, FECHA DE EMISION:19/02/2018</t>
  </si>
  <si>
    <t>00047277002 DEP.DE CHEQ.AJENOS,RET.DE CAM.,CONCEPTO: DEVOLUCION DE SALDO PROYECTO DE GANADO BOVINO ÑUFLO CHAVEZ SANTA CRUZ,DEP.: ELMAR MASAY S. - DAVID CORDERO A. , PROCEDENCIA: BANCO UNION S.A., CHEQUE: 24, FECHA DE EMISION:16/02/2018</t>
  </si>
  <si>
    <t>00047277002 DEP.DE CHEQ.AJENOS,RET.DE CAM.,CONCEPTO: DEVOLUCION DE SALDO PROYECTO PRODUCCION DE GANADO BOVINO A.P.G. SANTA CRUZ,DEP.: RONAL ANDRES C. - DAVID CORDERO A. , PROCEDENCIA: BANCO UNION S.A., CHEQUE: 22, FECHA DE EMISION:16/02/2018</t>
  </si>
  <si>
    <t>00099024113 DEP.DE CHEQ.AJENOS,RET.DE CAM.,CONCEPTO: DEVOL RECURSOS OTORGADOS A TRAVES DEL PROG BOLIVIA CAMBIA NO EJECUTADOS AL CIERRE DE GESTION 2017,DEP.: GOBIERNO AUTONOMO MUNICIPAL DE PALOS BLANCOS</t>
  </si>
  <si>
    <t>00099021001 DEP.DE CHEQ.AJENOS,RET.DE CAM.,CONCEPTO: DEVOLUCION DE RECURSOS,DEP.: AGENCIA NACIONAL DE HIDROCARBUROS , PROCEDENCIA: BANCO UNION S.A., CHEQUE: 4925, FECHA DE EMISION:26/02/2018</t>
  </si>
  <si>
    <t>00099021001 DEP.DE CHEQ.AJENOS,RET.DE CAM.,CONCEPTO: DEVOLUCION DE RECURSOS,DEP.: AGENCIA NACIONAL DE HIDROCARBUROS , PROCEDENCIA: BANCO UNION S.A., CHEQUE: 4923, FECHA DE EMISION:26/02/2018</t>
  </si>
  <si>
    <t>00099021001 DEP.DE CHEQ.AJENOS,RET.DE CAM.,CONCEPTO: DEVOLUCION DE RECURSOS,DEP.: AGENCIA NACIONAL DE HIDROCARBUROS , PROCEDENCIA: BANCO UNION S.A., CHEQUE: 4924, FECHA DE EMISION:26/02/2018</t>
  </si>
  <si>
    <t>00099021001 DEPOSITO DE EFECTIVO, DEPOSITANTE: MARIA JESUS HOYOS CASTRO, CONCEPTO: COBRO INDEBIDO POR SEGUNDAS NUPCIAS, CUENTA DE DEPOSITO: CUENTA UNICA DEL TESORO</t>
  </si>
  <si>
    <t>00041014101 DEPOSITO DE EFECTIVO, DEPOSITANTE: LUCAS ARGOTE CHOQUE-G.A.M.DE SANTIVAÑEZ, CONCEPTO: DEPOSITÓ PARA EQUIPOS DE COMPUTACION KUAAS QUIPUS, CUENTA DE DEPOSITO: CUENTA UNICA DEL TESORO</t>
  </si>
  <si>
    <t>00099021001 DEPOSITO DE EFECTIVO, DEPOSITANTE: ELISEO ROJAS PINTO, CONCEPTO: DEVOLUCION 1 DIA DE REFRIGERIO, CUENTA DE DEPOSITO: CUENTA UNICA DEL TESORO</t>
  </si>
  <si>
    <t>00291012006 DEPOSITO DE EFECTIVO, DEPOSITANTE: OFICINA CENTRAL ABC, CONCEPTO: DEVOLUCION DE SALDO VIATICOS, CUENTA DE DEPOSITO: CUENTA UNICA DEL TESORO</t>
  </si>
  <si>
    <t>00099021001 DEPOSITO DE EFECTIVO, DEPOSITANTE: RENE CLEMENTE ALARCON AYALA, CONCEPTO: COMPROMISO DE DEVOLUCION DE DEUDA, CUENTA DE DEPOSITO: CUENTA UNICA DEL TESORO</t>
  </si>
  <si>
    <t>00130012002 DEPOSITO DE EFECTIVO, DEPOSITANTE: ELIZABETH GLADYS CHAVEZ VALDEZ, CONCEPTO: DEVOLUCION POR GASTOS, CUENTA DE DEPOSITO: CUENTA UNICA DEL TESORO</t>
  </si>
  <si>
    <t>00099021001 DEPOSITO DE EFECTIVO, DEPOSITANTE: MIN. DE JUSTICIA Y TRANSPARENCIA INSTITUCIONAL, CONCEPTO: DEVOLUCION REFRIGERIO ENERO 2018 DE ALBERTO PACHECO, CUENTA DE DEPOSITO: CUENTA UNICA DEL TESORO</t>
  </si>
  <si>
    <t>00099021001 DEPOSITO DE EFECTIVO, DEPOSITANTE: DAVID BERNABE CALLISAYA QUISPE, CONCEPTO: SANCION CON LA SUSP DE FUNC SIN GOCE DE HABERES DE 15 DIAS (RES. N° 034/2014 EN GRADO DE REVISION), CUENTA DE DEPOSITO: CUENTA UNICA DEL TESORO</t>
  </si>
  <si>
    <t>00086077004 DEPOSITO DE EFECTIVO, DEPOSITANTE: UCEP - MMAYA, CONCEPTO: DEV.RECURSOS NO EJECUTADOS DESTINADOS AL PAGO DE REFRIGERIO DE FEBRERO 2018 DE LA UCEP - MMAYA, CUENTA DE DEPOSITO: CUENTA UNICA DEL TESORO</t>
  </si>
  <si>
    <t>CONCILIADO_PARCIAL</t>
  </si>
  <si>
    <t>TRANSFERENCIA RECIBIDA DEL EXTERIOR SEGÚN MENSAJES SWIFT Nos. 01601-01604 (REM.EXT.) DE FECHA 02-02-2018 POR DESEMBOLSO DE CAF PRÉSTAMO CFA009344 PROG.MAS INV.P/ RIEGO FASE IV LIBRETA N° 00287104316 FPS-USD-MIAGUA CAF FASE IV</t>
  </si>
  <si>
    <t>'TRANSFERENCIA'||RECIBIDA DEL EXTERIOR SEGUN MENSAJES SWIFT N°01602-01605 (REM. EXT.) DE FECHA 02-02-2018 POR DESEMBOLSO DE CAF PRESTAMO CFA005544 PROG. AGUA SANEAMIENTO Y DRENAJE. LIBRETA N° 00086017004 MMAYA USD VRHR CAF 5544 PROG.AGUA SANEAMIENTO Y DRENAJE</t>
  </si>
  <si>
    <t>TRANSFERENCIA RECIBIDA DEL EXTERIOR SEGÚN MENSAJES SWIFT Nos. 01600-01603 (REM.EXT.) DE FECHA 02-02-2018 POR DESEMBOLSO DE CAF PRÉSTAMO CFA005544 PROG.AGUA, SANEAMIENTO Y DRENA LIBRETA N° 00990307011 PAR CAF 5544-$US GMSCZ SANEAMIENTO Y DRENAJE URBANO</t>
  </si>
  <si>
    <t>'TRANSFERENCIA'||RECIBIDA DEL EXTERIOR SEGUN MENSAJES SWIFT N°01602-01605 (REM. EXT.) DE FECHA 02-02-2018 POR DESEMBOLSO DE CAF PRESTAMO CFA005544 PROG. AGUA SANEAMIENTO Y DRENAJE. LIBRETA N° 00086017004 MMAYA USD VRHR CAF5544 PROG.AGUA SANEAMIENTO Y DRENAJE (UTILES DE ESCRITORIO)</t>
  </si>
  <si>
    <t>PAGO A CAF PRÉSTAMO CFA008814 VCTO. 05-02-2018 POR CUENTA DE TGN , NTI. 010438 VALOR 05-02-2018 INTERESES USD 181.278,18 COMISIONES USD 93.723,48 CTA. 5970 CUENTA UNICA DEL TESORO DOLARES AMERICANOS LIB. 00099021001</t>
  </si>
  <si>
    <t>PAGO A CAF PRÉSTAMO CFA008839 VCTO. 05-02-2018 POR CUENTA DE TGN , NTI. 010394 VALOR 05-02-2018 INTERESES USD 263.776,20 COMISIONES USD 9.182,14 CTA. 5970 CUENTA UNICA DEL TESORO DOLARES AMERICANOS LIB. 00099021001</t>
  </si>
  <si>
    <t>AJUSTE COMPLEMENTARIO POR REVALORIZACION SALDOS DE ACTIVOS DE RESERVA Y OBLIGACIONES MONEDA EXTRANJERA (DOLARES) Saldo MO = -995481747.34 ;Bs/Mo: 6.86000000000 ;Saldo Bs: -6829004786.74</t>
  </si>
  <si>
    <t>AJUSTE COMPLEMENTARIO POR REVALORIZACION SALDOS DE ACTIVOS DE RESERVA Y OBLIGACIONES MONEDA EXTRANJERA (DOLARES) Saldo MO = -994424207.58 ;Bs/Mo: 6.86000000000 ;Saldo Bs: -6821750063.99</t>
  </si>
  <si>
    <t>PAGO PRÉSTAMO BID 939-SF-BO VCTO. 08-02-2018 POR CUENTA DE BANCO DE DESARROLLO , VALOR 08-02-2018 CAPITAL USD 651.382,87 INTERESES USD 170.751,54 LIBRETA N° 00099021001 TGN RECURSOS ORDINARIOS DOLARES AMERICANOS ALIVIO MDRI</t>
  </si>
  <si>
    <t>PAGO A CAF PRÉSTAMO CFA008239 VCTO. 08-02-2018 POR CUENTA DE TGN , NTI. 010444 VALOR 08-02-2018 CAPITAL USD 2.062.101,77 INTERESES USD 586.114,93 COMISIONES USD 70.467,24 CTA. 5970 CUENTA UNICA DEL TESORO DOLARES AMERICANOS LIB. 00099021001</t>
  </si>
  <si>
    <t>'TRANSFERENCIA DE FONDOS DE DPTOS.DE ENCAJE LEGAL DEL SISTEMA FINANCIERO A DPTOS.CTES.DEL SECTOR PUBLICO S/G CITE' BUN.CA/P.CORP/030/||2018; DE LA FECHA (HRE-TSO-882). DEVOLUCIÓN DE RECURSOS POR CIERRE FIDEICOMISO ATPDEA. A SOLICITUD DE FIDEICOMISO ATPDEA - BDP SAM; LIBRETA 00099021001 TGN RECURSOS ORDINARIOS; BUN.</t>
  </si>
  <si>
    <t>AJUSTE COMPLEMENTARIO POR REVALORIZACION SALDOS DE ACTIVOS DE RESERVA Y OBLIGACIONES MONEDA EXTRANJERA (DOLARES) Saldo MO = -961721867.72 ;Bs/Mo: 6.86000000000 ;Saldo Bs: -6597412012.55</t>
  </si>
  <si>
    <t>PAGO A IDA PRÉSTAMO 5170-BO VCTO. 15-02-2018 POR CUENTA DE TGN , NTI. 010355 VALOR 15-02-2018 CAPITAL USD 767.622,47 INTERESES USD 461.666,20 CTA. 5970 CUENTA UNICA DEL TESORO DOLARES AMERICANOS LIB. 00099021001</t>
  </si>
  <si>
    <t>PAGO A BID PRÉSTAMO 3599/BL-BO VCTO. 15-02-2018 POR CUENTA DE TGN , NTI. 010423 VALOR 15-02-2018 INTERESES USD 264,38 CTA. 5970 CUENTA UNICA DEL TESORO DOLARES AMERICANOS LIB. 00099021001</t>
  </si>
  <si>
    <t>PAGO A BID PRÉSTAMO 3599/BL-BO VCTO. 15-02-2018 POR CUENTA DE TGN , NTI. 010422 VALOR 15-02-2018 INTERESES USD 9.935,22 COMISIONES USD 122.904,13 CTA. 5970 CUENTA UNICA DEL TESORO DOLARES AMERICANOS LIB. 00099021001</t>
  </si>
  <si>
    <t>'TRANSFERENCIA'||TRANSFERENCIA RECIBIDA DEL EXTERIOR SEGÚN MENSAJES SWIFT NOS. 2267-2258 (REM.EXT.) DE FECHA 16-02-2018, VALOR 16-02-2018 AYUDA HUMANITARIA LIBRETA N° 00099021001 TGN-RECURSOS ORDINARIOS-DOLARES (5970)</t>
  </si>
  <si>
    <t>TRANSFERENCIA RECIBIDA DEL EXTERIOR SEGÚN MENSAJES SWIFT Nos. 2265-2256 (REM.EXT.) DE FECHA 16-02-2018 POR DESEMBOLSO DE FONPLATA PRÉSTAMO BOL 30/2017 INFRAESTRUCTURA URBANA DESEMB. NRO. 1 LIBRETA N° 00287104320 FPS-USD-BOL 30 - PIU - 180</t>
  </si>
  <si>
    <t>AJUSTE COMPLEMENTARIO POR REVALORIZACION SALDOS DE ACTIVOS DE RESERVA Y OBLIGACIONES MONEDA EXTRANJERA (DOLARES) Saldo MO = -960590167.56 ;Bs/Mo: 6.86000000000 ;Saldo Bs: -6589648549.47</t>
  </si>
  <si>
    <t>AJUSTE COMPLEMENTARIO POR REVALORIZACION SALDOS DE ACTIVOS DE RESERVA Y OBLIGACIONES MONEDA EXTRANJERA (DOLARES) Saldo MO = -954959523.96 ;Bs/Mo: 6.86000000000 ;Saldo Bs: -6551022334.35</t>
  </si>
  <si>
    <t>00099037019 DEPOSITO DE EFECTIVO, DEPOSITANTE: TITO BERROCAL CASTILLO, CONCEPTO: REPOSICION UTILES DE ESCRITORIO, CUENTA DE DEPOSITO: CUENTA UNICA DEL TESORO EN DOLARES AMERICANOS</t>
  </si>
  <si>
    <t>||COBRO DE COMISIONES QUE EFECTUA EL BANK OF TOKIO - MITSUBISHI UFJ. LTD POR PAGO DEL PRESTAMO BV-P5 VCTO. 02/02/2018, SEGUN MENSAJE SWIFT NRO.2434 DE LA FECHA LIBRETA NRO. 00099021001 TGN RECURSOS ORDINARIOS DOLARES AMERICANOS REF.: COMISIONES BANCARIAS</t>
  </si>
  <si>
    <t>PAGO A JICA PRÉSTAMO BV-P5 VCTO. 20-02-2018 POR CUENTA DE TGN , NTI. 010424 VALOR 20-02-2018 INTERESES JPY 7.262,00 COMISIONES JPY 1.185.105,00 CTA. 5970 CUENTA UNICA DEL TESORO DOLARES AMERICANOS LIB. 00099021001</t>
  </si>
  <si>
    <t>||COBRO DE COMISIONES QUE EFECTUA EL KEB HANA BANK POR PAGO DEL PRESTAMO EDCF BOL NO. 2 VCTO. 20/02/2018 LIBRETA NRO. 00099021001 TGN RECURSOS ORDINARIOS DOLARES AMERICANOS REF.: COMISIONES BANCARIAS</t>
  </si>
  <si>
    <t>PAGO A CAF PRÉSTAMO CFA009277 VCTO. 20-02-2018 POR CUENTA DE TGN , NTI. 010453 VALOR 20-02-2018 INTERESES USD 576.835,42 COMISIONES USD 250.647,83 CTA. 5970 CUENTA UNICA DEL TESORO DOLARES AMERICANOS LIB. 00099021001</t>
  </si>
  <si>
    <t>||DEVOLUCION DE FONDOS POR EL EXIMBANK COREA POR PAGO EN DEMASIA POR VARIACIÓN CAMBIARIA DEL PRESTAMO EDCF BOL NO. 2 DEL VENCIMIENTO DE FECHA 20/02/2018 POR USD 84,32 LIBRETA NRO. 00099021001 TGN RECURSOS ORDINARIOS - DOLARES AMERICANOS</t>
  </si>
  <si>
    <t>AJUSTE COMPLEMENTARIO POR REVALORIZACION SALDOS DE ACTIVOS DE RESERVA Y OBLIGACIONES MONEDA EXTRANJERA (DOLARES) Saldo MO = -921173344.87 ;Bs/Mo: 6.86000000000 ;Saldo Bs: -6319249145.82</t>
  </si>
  <si>
    <t>NUMERO DE LIBRETACUT: 00291012001 OPERACIÓN E46 TRANSFERENCIA DEL SISTEMA FINANCIERO POR CUENTA DE TERCEROS A LA CUT EN DOLARES AMERICANOS ABONAR AL BCB CUENTA UNICA DEL TESORO EN DOLARES NRO.5970034001 LIBRETA 00291012001 CON LA DENOMINACION US ABC OTROS RECURSOS ESPECIFICOS DE ACUERDO A SOLICITUD</t>
  </si>
  <si>
    <t>00099021001 DEP.DE CHEQ.AJENOS,RET.DE CAM.,CONCEPTO: DEVOLUCION ASISTENCIA TECNICA-FONDESIF,DEP.: FUNDACION SARTAWI , PROCEDENCIA: BANCO UNION S.A., CHEQUE: 182, FECHA DE EMISION:22/02/2018</t>
  </si>
  <si>
    <t>AJUSTE COMPLEMENTARIO POR REVALORIZACION SALDOS DE ACTIVOS DE RESERVA Y OBLIGACIONES MONEDA EXTRANJERA (DOLARES) Saldo MO = -929548752.48 ;Bs/Mo: 6.86000000000 ;Saldo Bs: -6376704442.02</t>
  </si>
  <si>
    <t>PAGO A FONPLATA PRÉSTAMO BOL 22/2014 VCTO. 24-02-2018 POR CUENTA DE TGN , NTI. 010360 VALOR 26-02-2018 CAPITAL USD 467.712,82 INTERESES USD 101.974,31 COMISIONES USD 11.728,13 CTA. 5970 CUENTA UNICA DEL TESORO DOLARES AMERICANOS LIB. 00099021001</t>
  </si>
  <si>
    <t>TRANSFERENCIA RECIBIDA DEL EXTERIOR SEGÚN MENSAJES SWIFT Nos. 2857-2855 (REM.EXT.) DE FECHA 28-02-2018 POR DESEMBOLSO DE CAF PRÉSTAMO CFA008785 PROGRAMA MI RIEGO LIBRETA N° 00287104314 FPS - U$ - MI RIEGO CAF</t>
  </si>
  <si>
    <t>AJUSTE COMPLEMENTARIO POR REVALORIZACION SALDOS DE ACTIVOS DE RESERVA Y OBLIGACIONES MONEDA EXTRANJERA (DOLARES) Saldo MO = -924361817.26 ;Bs/Mo: 6.86000000000 ;Saldo Bs: -6341122066.38</t>
  </si>
  <si>
    <t>TRANSFERENCIA DE FONDOS S/G CITE N°||FSF ADM 007/18 DEL FONDESIF RECIBIDA EN LA FECHA (TRAM-TSO-1029) REF: TRANSFERENCIA DE FONDOS POR DEVOLUCION A LA CUT DE SALDOS NO UTILIZADOS POR GASTOS DE PROTOCOLIZACION DEL TGN VII ABONO EN LA LIB. N° 00099021001 TGN RECURSOS ORDINARIOS DOLARES AMERICANOS</t>
  </si>
  <si>
    <t>9/01/2018</t>
  </si>
  <si>
    <t>16/02/2018</t>
  </si>
  <si>
    <t>De: 00153012001 A:00099021001 TRASPASO A SOLICITUD DEL OBSERVATORIO PLURINACIONAL DE CALIDAD EDUCATIVA S/G CITE: NE.:/OPCE/DE 016/2018 EN EL MARCO DE LA NOTA CITE: MEFP/VPCF/DGCF/UCCF/Nº043/2018, 6-3286-R.</t>
  </si>
  <si>
    <t>De: 00153018001 A:00099021001 TRASPASO A SOLICITUD DEL OBSERVATORIO PLURINACIONAL DE CALIDAD EDUCATIVA S/G CITE: NE.:/OPCE/DE 016/2018 EN EL MARCO DE LA NOTA CITE: MEFP/VPCF/DGCF/UCCF/Nº043/2018, HR 6-3286-R.</t>
  </si>
  <si>
    <t>21/02/2018</t>
  </si>
  <si>
    <t>00225024301</t>
  </si>
  <si>
    <t>De: 00225024301 A:00099021001 Traspaso de la Libreta N°00225024301 SENASBA-BS. PROGRAMA RURAL -BID 2597 a solicitud del SENASBA según Cite: SENASBA/DGE/NE/N°148/2018, en virtud al cierre del préstamo BID-2597/BL-BO"PROGRAMA DE AGUA POTABLE</t>
  </si>
  <si>
    <t>00582012001</t>
  </si>
  <si>
    <t>15/02/2018</t>
  </si>
  <si>
    <t>00099018040</t>
  </si>
  <si>
    <t>28/02/2018</t>
  </si>
  <si>
    <t>Dirección General de Administración y Finanzas Territoriales</t>
  </si>
  <si>
    <t>Empresa Pública Nacional Estratégica Lácteos de Bolivia</t>
  </si>
  <si>
    <t>B16012700002</t>
  </si>
  <si>
    <t>00099021001 DEP.DE CHEQ.AJENOS,RET.DE CAM.,CONCEPTO: MIN.COMUNICACION - DEVOL. INCAPACIDAD TEMP. - DIC. / 17,DEP.: CAJA PETROLERA DE SALUD , PROCEDENCIA: BANCO UNION S.A., CHEQUE: 12858, FECHA DE EMISION:01/03/2018</t>
  </si>
  <si>
    <t>B16012760002</t>
  </si>
  <si>
    <t>00099021001 DEP.DE CHEQ.AJENOS,RET.DE CAM.,CONCEPTO: SEDES - DEVOLUCION INCAPACIDAD TEMP. - DIC / 17,DEP.: CAJA PETROLERA DE SALUD , PROCEDENCIA: BANCO UNION S.A., CHEQUE: 12865, FECHA DE EMISION:01/03/2018</t>
  </si>
  <si>
    <t>B16012770002</t>
  </si>
  <si>
    <t>00597012001 DEP.DE CHEQ.AJENOS,RET.DE CAM.,CONCEPTO: PAGO DE SUELDOS,DEP.: YACIMIENTOS DE LITIO BOLIVIANOS , PROCEDENCIA: BANCO UNION S.A., CHEQUE: 62, FECHA DE EMISION:01/03/2018</t>
  </si>
  <si>
    <t>O16011470002</t>
  </si>
  <si>
    <t>00099021001 DEPOSITO DE EFECTIVO, DEPOSITANTE: CYNTIA GUTIERREZ VALDIVIA, CONCEPTO: PARA EL COBRO DE SUELDO DEL MAGISTERIO, CUENTA DE DEPOSITO: CUENTA UNICA DEL TESORO</t>
  </si>
  <si>
    <t>O16011490002</t>
  </si>
  <si>
    <t>00099021001 DEPOSITO DE EFECTIVO, DEPOSITANTE: AUTORIDAD DE FISCALIZACION DEL JUEGO, CONCEPTO: POR INCAPACIDAD TEMPORAL NOVIEMBRE 2017, CUENTA DE DEPOSITO: CUENTA UNICA DEL TESORO</t>
  </si>
  <si>
    <t>O16011800002</t>
  </si>
  <si>
    <t>O16011820002</t>
  </si>
  <si>
    <t>O16011910002</t>
  </si>
  <si>
    <t>00099021001 DEPOSITO DE EFECTIVO, DEPOSITANTE: MARIA DEL CARMEN CAMACHO ALDANA, CONCEPTO: DEVOLUCION POR DOBLE PERCEPCION, CUENTA DE DEPOSITO: CUENTA UNICA DEL TESORO</t>
  </si>
  <si>
    <t>00099021001 DEPOSITO DE EFECTIVO, DEPOSITANTE: JUSTO RONQUILLO CHOQUE, CONCEPTO: DEVOLUCION DE HABERES, CUENTA DE DEPOSITO: CUENTA UNICA DEL TESORO</t>
  </si>
  <si>
    <t>O16012420002</t>
  </si>
  <si>
    <t>O16012470002</t>
  </si>
  <si>
    <t>O16012490002</t>
  </si>
  <si>
    <t>O16012860002</t>
  </si>
  <si>
    <t>00099021001 DEPOSITO DE EFECTIVO, DEPOSITANTE: RUDY ROBERTO MAMANI QUISBERT, CONCEPTO: DEVOLUCION DE AGUINALDO 2017 UPEA, CUENTA DE DEPOSITO: CUENTA UNICA DEL TESORO</t>
  </si>
  <si>
    <t>O16013110002</t>
  </si>
  <si>
    <t>O16013210002</t>
  </si>
  <si>
    <t>00225014303 DEPOSITO DE EFECTIVO, DEPOSITANTE: JEOVANA FELICIDAD ZABALA, CONCEPTO: PAGO CONSULTORIA, CUENTA DE DEPOSITO: CUENTA UNICA DEL TESORO</t>
  </si>
  <si>
    <t>B16015840002</t>
  </si>
  <si>
    <t>00287102001 DEP.DE CHEQ.AJENOS,RET.DE CAM.,CONCEPTO: REVERSION C-31 N° 21 SCZ,DEP.: F.P.S. - OFICINA CENTRAL , PROCEDENCIA: BANCO UNION S.A., CHEQUE: 768, FECHA DE EMISION:28/02/2018</t>
  </si>
  <si>
    <t>B16016260002</t>
  </si>
  <si>
    <t>00130012002 DEP.DE CHEQ.AJENOS,RET.DE CAM.,CONCEPTO: PAGO INTERES A FOFIM CUOTA N° 97,DEP.: FONDO DE FINANCIAMIENTO PARA LA MINERIA-FOFIM , PROCEDENCIA: BANCO MERCANTIL SANTA CRUZ SA., CHEQUE: 7939, FECHA DE EMISION:01/03/2018</t>
  </si>
  <si>
    <t>B16016830002</t>
  </si>
  <si>
    <t>00099021001 DEP.DE CHEQ.AJENOS,RET.DE CAM.,CONCEPTO: DEVOLUCION DE RECURSOS,DEP.: AGENCIA NACIONAL DE HIDROCARBUROS , PROCEDENCIA: BANCO UNION S.A., CHEQUE: 4929, FECHA DE EMISION:28/02/2018</t>
  </si>
  <si>
    <t>B16016870002</t>
  </si>
  <si>
    <t>00099021001 DEP.DE CHEQ.AJENOS,RET.DE CAM.,CONCEPTO: DEVOLUCION DE RECURSOS,DEP.: AGENCIA NACIONAL DE HIDROCARBUROS , PROCEDENCIA: BANCO UNION S.A., CHEQUE: 4928, FECHA DE EMISION:28/02/2018</t>
  </si>
  <si>
    <t>B16016980002</t>
  </si>
  <si>
    <t>00099021001 DEP.DE CHEQ.AJENOS,RET.DE CAM.,CONCEPTO: PAGO DE SINIESTRO,DEP.: CIA DE SEGUROS FORTALEZA S.A. , PROCEDENCIA: BANCO FORTALEZA SOCIEDAD ANONIMA (BANCO FORTALEZA S.A.), CHEQUE: 6572, FECHA DE EMISIO</t>
  </si>
  <si>
    <t>O16015590002</t>
  </si>
  <si>
    <t>00099021001 DEPOSITO DE EFECTIVO, DEPOSITANTE: LOURDES ALIAGA ZAPATA, CONCEPTO: DOBLE PERCEPCION DEL MES, CUENTA DE DEPOSITO: CUENTA UNICA DEL TESORO</t>
  </si>
  <si>
    <t>O16016090002</t>
  </si>
  <si>
    <t>00099021001 DEPOSITO DE EFECTIVO, DEPOSITANTE: NANCY VDA DE PINTO, CONCEPTO: DEVOLUCION, CUENTA DE DEPOSITO: CUENTA UNICA DEL TESORO</t>
  </si>
  <si>
    <t>O16016530002</t>
  </si>
  <si>
    <t>00099021001 DEPOSITO DE EFECTIVO, DEPOSITANTE: WALDO FLORENTINO YAPU MACHICADO, CONCEPTO: DEVOLUCION DE DEUDA, CUENTA DE DEPOSITO: CUENTA UNICA DEL TESORO</t>
  </si>
  <si>
    <t>O16017040002</t>
  </si>
  <si>
    <t>00099021001 DEPOSITO DE EFECTIVO, DEPOSITANTE: DENNIS VINO CARRILLO ATT, CONCEPTO: DEVOLUCION INACISTENCIA CURSO CENCAP, CUENTA DE DEPOSITO: CUENTA UNICA DEL TESORO</t>
  </si>
  <si>
    <t>O16017340002</t>
  </si>
  <si>
    <t>00099021001 DEPOSITO DE EFECTIVO, DEPOSITANTE: GERONIMO MAYTA ROMERO, CONCEPTO: CONVENIO DE PAGO `POR COBRO INDEVIDO N 029-17, CUENTA DE DEPOSITO: CUENTA UNICA DEL TESORO</t>
  </si>
  <si>
    <t>O16017350002</t>
  </si>
  <si>
    <t>O16018310002</t>
  </si>
  <si>
    <t>00099021001 DEPOSITO DE EFECTIVO, DEPOSITANTE: ANDREA ISABEL GUZMAN ARROYO, CONCEPTO: PAGO EXCEDENTES SERVICIO DE LLAMADAS TELEFONIA MOVIL AGOSTO,SEPTIEMBRE, DICIEMBRE 2017 Y ENERO 2018, CUENTA DE DEPOSITO: CUENTA UNICA DEL TESORO</t>
  </si>
  <si>
    <t>B16020470002</t>
  </si>
  <si>
    <t>00099021001 DEP.DE CHEQ.AJENOS,RET.DE CAM.,CONCEPTO: REEMBOLSO POR BAJAS MEDICAS DE INCAPACIDAD TEMPORAL,DEP.: MINISTERIO DE SALUD , PROCEDENCIA: BANCO UNION S.A., CHEQUE: 26433, FECHA DE EMISION:23/02/2018</t>
  </si>
  <si>
    <t>B16021200002</t>
  </si>
  <si>
    <t>00099021001 DEP.DE CHEQ.AJENOS,RET.DE CAM.,CONCEPTO: PAGO INCAPACIDAD TEMPORAL DEL PERSONAL SEGIP CORRESPONDIENTE MESES NOV Y DIC 2017,DEP.: CAJA DE SALUD DE CAMINOS Y RA , PROCEDENCIA: BANCO UNION S.A., CHEQUE: 8884, FECHA DE EMISION:21/02/2018</t>
  </si>
  <si>
    <t>B16021400002</t>
  </si>
  <si>
    <t>00099021001 DEP.DE CHEQ.AJENOS,RET.DE CAM.,CONCEPTO: RESTITUCION AL BCB EJECUCION DE BOLETA DE GARANTIA POR INCUMPLIMIENTO DE CONTRATO,DEP.: MINISTERIO DE GOBIERNO UELICN , PROCEDENCIA: BANCO UNION S.A., CHEQUE: 7801, FECHA DE EMISION:28/02/2018</t>
  </si>
  <si>
    <t>B16021510002</t>
  </si>
  <si>
    <t>00086031110 DEP.DE CHEQ.AJENOS,RET.DE CAM.,CONCEPTO: DEPÓSITO POR INGRESO MES FEBRERO 2018,DEP.: SERNAP- AMBORO , PROCEDENCIA: BANCO UNION S.A., CHEQUE: 1068, FECHA DE EMISION:27/02/2018</t>
  </si>
  <si>
    <t>B16021540002</t>
  </si>
  <si>
    <t>00086031110 DEP.DE CHEQ.AJENOS,RET.DE CAM.,CONCEPTO: DEPÓSITO POR INGRESOS SISCO MES ENERO 2018,DEP.: SERNAP -A MBORO , PROCEDENCIA: BANCO UNION S.A., CHEQUE: 1054, FECHA DE EMISION:06/02/2018</t>
  </si>
  <si>
    <t>B16021630002</t>
  </si>
  <si>
    <t>00086038003 DEP.DE CHEQ.AJENOS,RET.DE CAM.,CONCEPTO: DEPÓSITO POR REVERSION DE FONDOS NO UTILIZADOS GESTION 2017,DEP.: SERNAP TORO TORO , PROCEDENCIA: BANCO UNION S.A., CHEQUE: 893, FECHA DE EMISION:15/02/2018</t>
  </si>
  <si>
    <t>B16021640002</t>
  </si>
  <si>
    <t>00086038003 DEP.DE CHEQ.AJENOS,RET.DE CAM.,CONCEPTO: DEPÓSITO POR REVERSION DE FONDOS NO UTILIZADOS GESTION 2017,DEP.: SERNAP - TORO TORO , PROCEDENCIA: BANCO UNION S.A., CHEQUE: 891, FECHA DE EMISION:15/02/2018</t>
  </si>
  <si>
    <t>B16021670002</t>
  </si>
  <si>
    <t>00086038003 DEP.DE CHEQ.AJENOS,RET.DE CAM.,CONCEPTO: DEPÓSITO POR REVERSION DE FONDOS GESTION 2017,DEP.: SERNAP - TORO TORO , PROCEDENCIA: BANCO UNION S.A., CHEQUE: 892, FECHA DE EMISION:15/02/2018</t>
  </si>
  <si>
    <t>B16021970002</t>
  </si>
  <si>
    <t>00099021001 DEP.DE CHEQ.AJENOS,RET.DE CAM.,CONCEPTO: DEVOLUCION DE SALDOS DE GESTION DE 2017-PROYECTO MEJ PRODUCCION APICOLA-COROICO,DEP.: GOBIERNO AUTONOMO MUNICIPAL DE COROICO , PROCEDENCIA: BANCO UNION S.A., CHEQUE: 8322, FECHA DE EMISION:02/03/2018</t>
  </si>
  <si>
    <t>B16022010002</t>
  </si>
  <si>
    <t>00099021001 DEP.DE CHEQ.AJENOS,RET.DE CAM.,CONCEPTO: DEVOLUCION DE SALDOS DE GESTION 2017-PROYECTO FORTAL PRODUCCION DE CAFE-COROICO,DEP.: GOBIERNO AUTONOMO MUNICIPAL DE COROICO , PROCEDENCIA: BANCO UNION S.A., CHEQUE: 8321, FECHA DE EMISION:02/03/2018</t>
  </si>
  <si>
    <t>B16022030002</t>
  </si>
  <si>
    <t>00099021001 DEP.DE CHEQ.AJENOS,RET.DE CAM.,CONCEPTO: REVERSION AL PREVENTIVO N° 497/16 POR EXCESO DE TELEFONIA MOVIL,DEP.: VICEPRESIDENCIA DEL ESTADO , PROCEDENCIA: BANCO UNION S.A., CHEQUE: 14385, FECHA DE EMISION:05/03/2018</t>
  </si>
  <si>
    <t>O16020300002</t>
  </si>
  <si>
    <t>O16020350002</t>
  </si>
  <si>
    <t>O16020440002</t>
  </si>
  <si>
    <t>00099021001 DEPOSITO DE EFECTIVO, DEPOSITANTE: AIDA M. VDA DE ROSSO, CONCEPTO: CONVENIO DE PAGO 00916, CUENTA DE DEPOSITO: CUENTA UNICA DEL TESORO</t>
  </si>
  <si>
    <t>O16020730002</t>
  </si>
  <si>
    <t>00099021001 DEPOSITO DE EFECTIVO, DEPOSITANTE: BLADIMIR UVER MENDOZA POCOACA, CONCEPTO: REVERSION PASAJES, CUENTA DE DEPOSITO: CUENTA UNICA DEL TESORO</t>
  </si>
  <si>
    <t>O16020910002</t>
  </si>
  <si>
    <t>O16021120002</t>
  </si>
  <si>
    <t>O16021320002</t>
  </si>
  <si>
    <t>00099021001 DEPOSITO DE EFECTIVO, DEPOSITANTE: JANNET VILLARROEL RIVERA, CONCEPTO: REVERSION REFRIGERIO PREV. 968/18, CUENTA DE DEPOSITO: CUENTA UNICA DEL TESORO</t>
  </si>
  <si>
    <t>O16021360002</t>
  </si>
  <si>
    <t>00099021001 DEPOSITO DE EFECTIVO, DEPOSITANTE: CECILIA FLORES DE CEÑI, CONCEPTO: COBRO INDEBIDO DE SENASIR DEL MES DE MARZO, CUENTA DE DEPOSITO: CUENTA UNICA DEL TESORO</t>
  </si>
  <si>
    <t>O16021380002</t>
  </si>
  <si>
    <t>00099021001 DEPOSITO DE EFECTIVO, DEPOSITANTE: ANTONIO PACORICONA QUISPE, CONCEPTO: POR DOBLE COBRO PERCEPCION FPS, CUENTA DE DEPOSITO: CUENTA UNICA DEL TESORO</t>
  </si>
  <si>
    <t>O16021450002</t>
  </si>
  <si>
    <t>O16021680002</t>
  </si>
  <si>
    <t>00086031101 DEPOSITO DE EFECTIVO, DEPOSITANTE: SERNAP - AMBORO, CONCEPTO: DEPÓSITO POR REVERSION FONDOS, CUENTA DE DEPOSITO: CUENTA UNICA DEL TESORO</t>
  </si>
  <si>
    <t>O16021710002</t>
  </si>
  <si>
    <t>00086031106 DEPOSITO DE EFECTIVO, DEPOSITANTE: JUNA CARLOS ECHEVERRIA SANABRIA, CONCEPTO: DEPÓSITO POR REVERSION DE FONDOS EN AVANCE, CUENTA DE DEPOSITO: CUENTA UNICA DEL TESORO</t>
  </si>
  <si>
    <t>O16021730002</t>
  </si>
  <si>
    <t>00086031106 DEPOSITO DE EFECTIVO, DEPOSITANTE: JUAN CARLOS ECHEVERRIA SANABRIA, CONCEPTO: DEPÓSITO POR REVERSION DE FONDOS EN AVANCE, CUENTA DE DEPOSITO: CUENTA UNICA DEL TESORO</t>
  </si>
  <si>
    <t>O16021890002</t>
  </si>
  <si>
    <t>O16022200002</t>
  </si>
  <si>
    <t>00117012001 DEPOSITO DE EFECTIVO, DEPOSITANTE: RUHT ALVAREZ PINTO, CONCEPTO: REVERSION PARCIAL C-31 = 18, CUENTA DE DEPOSITO: CUENTA UNICA DEL TESORO</t>
  </si>
  <si>
    <t>O16022650002</t>
  </si>
  <si>
    <t>00099021001 DEPOSITO DE EFECTIVO, DEPOSITANTE: ENRIQUE AUGUSTO TORRICO ARAUJO, CONCEPTO: REPOSICION DE LLAMADAS, CUENTA DE DEPOSITO: CUENTA UNICA DEL TESORO</t>
  </si>
  <si>
    <t>O16022800002</t>
  </si>
  <si>
    <t>00099021001 DEPOSITO DE EFECTIVO, DEPOSITANTE: CEFERINA CELIA PEREZ CHUCA, CONCEPTO: DEVOLUCION POR EL COBRO INDEBIDO, CUENTA DE DEPOSITO: CUENTA UNICA DEL TESORO</t>
  </si>
  <si>
    <t>O16022860002</t>
  </si>
  <si>
    <t>00099021001 DEPOSITO DE EFECTIVO, DEPOSITANTE: WILMER JUAN QUISPE CHOQUE, CONCEPTO: REVERSION PASAJES, CUENTA DE DEPOSITO: CUENTA UNICA DEL TESORO</t>
  </si>
  <si>
    <t>O16022910002</t>
  </si>
  <si>
    <t>00291012002 DEPOSITO DE EFECTIVO, DEPOSITANTE: DAVID GONZALO MERCADO JUANES, CONCEPTO: DEUDA TELEFONICA, CUENTA DE DEPOSITO: CUENTA UNICA DEL TESORO</t>
  </si>
  <si>
    <t>O16023110002</t>
  </si>
  <si>
    <t>00099021001 DEPOSITO DE EFECTIVO, DEPOSITANTE: FLORA RODRIGUEZ SIRPA, CONCEPTO: DEVOLUCION COBRO INDEBIDO, CUENTA DE DEPOSITO: CUENTA UNICA DEL TESORO</t>
  </si>
  <si>
    <t>O16023360002</t>
  </si>
  <si>
    <t>O16023530002</t>
  </si>
  <si>
    <t>B16026050002</t>
  </si>
  <si>
    <t>00099021001 DEP.DE CHEQ.AJENOS,RET.DE CAM.,CONCEPTO: PAGO POR DESCUENTO MONTOS EXCEDENTES POR DOBLE PERCEPCION DE RECURSOS PUBLICOS,DEP.: CAJA NACIONAL DE SALUD , PROCEDENCIA: BANCO UNION S.A., CHEQUE: 34436, FECHA DE EMISION:05/03/2018</t>
  </si>
  <si>
    <t>B16026210002</t>
  </si>
  <si>
    <t>00046181101 DEP.DE CHEQ.AJENOS,RET.DE CAM.,CONCEPTO: REVERSION DE FONDOS,DEP.: MINISTERIO DE SALUD , PROCEDENCIA: BANCO UNION S.A., CHEQUE: 12491, FECHA DE EMISION:28/02/2018</t>
  </si>
  <si>
    <t>B16026390002</t>
  </si>
  <si>
    <t>00099021001 DEP.DE CHEQ.AJENOS,RET.DE CAM.,CONCEPTO: RECURSOS NO EJECUTADOS FONADIN,DEP.: GOBIERNO AUTONOMO DEPARTAMENTAL DE COCHABAMBA , PROCEDENCIA: BANCO UNION S.A., CHEQUE: 110431, FECHA DE EMISION:27/02/2018</t>
  </si>
  <si>
    <t>B16026450002</t>
  </si>
  <si>
    <t>00206018012 DEP.DE CHEQ.AJENOS,RET.DE CAM.,CONCEPTO: DEP POR DONACION,DEP.: INE , PROCEDENCIA: BANCO UNION S.A., CHEQUE: 4579, FECHA DE EMISION:06/03/2018</t>
  </si>
  <si>
    <t>B16026570002</t>
  </si>
  <si>
    <t>00099021001 DEP.DE CHEQ.AJENOS,RET.DE CAM.,CONCEPTO: DEVOLUCION DE CC NO COBRADA NOVIEMBRE Y AGUINALDO 2017,DEP.: LA VITALICIA SEGUROS Y REASEGUROS DE VIDA S.A. , PROCEDENCIA: BANCO BISA S.A., CHEQUE: 46177, FECHA DE EMISION:06/03/2018</t>
  </si>
  <si>
    <t>O16025010002</t>
  </si>
  <si>
    <t>00099021001 DEPOSITO DE EFECTIVO, DEPOSITANTE: RI-33 "CNL LADISLAO CABRERA", CONCEPTO: DE RETENCION DE IMPUESTOS (IUE-IT), POR CONSUMO DE AGUA POTABLE CORRESP AL MES DE ENERO DE 2018, CUENTA DE DEPOSITO: CUENTA UNICA DEL TESORO</t>
  </si>
  <si>
    <t>O16025660002</t>
  </si>
  <si>
    <t>00047297001 DEPOSITO DE EFECTIVO, DEPOSITANTE: JUAN JOSE APARICIO PORRES, CONCEPTO: DEVOLUCION DE DOS DIAS DE HABER MAR / 17, CUENTA DE DEPOSITO: CUENTA UNICA DEL TESORO</t>
  </si>
  <si>
    <t>O16025860002</t>
  </si>
  <si>
    <t>00099021001 DEPOSITO DE EFECTIVO, DEPOSITANTE: OFEP, CONCEPTO: PAGO CONSUMO DE AGUA POTABLE CORRESPONDIENTE A LOS MESES DE ENERO Y FEBRERO DE 2018, CUENTA DE DEPOSITO: CUENTA UNICA DEL TESORO</t>
  </si>
  <si>
    <t>O16026030002</t>
  </si>
  <si>
    <t>O16026350002</t>
  </si>
  <si>
    <t>00099021001 DEPOSITO DE EFECTIVO, DEPOSITANTE: CARLOS JAVIER VALVERDE FERRUFINO RI-22 MEJILLONES, CONCEPTO: DEVOLUCION DE SERVICIOS BASICOS AGUA POTABLE, CUENTA DE DEPOSITO: CUENTA UNICA DEL TESORO</t>
  </si>
  <si>
    <t>O16026380002</t>
  </si>
  <si>
    <t>O16026540002</t>
  </si>
  <si>
    <t>00086038007 DEPOSITO DE EFECTIVO, DEPOSITANTE: LINA CARMELA CABRERA M., CONCEPTO: DEVOLUCION POR PAGO 50% PAGO DE AGUA MES FEBRERO 2018, CUENTA DE DEPOSITO: CUENTA UNICA DEL TESORO</t>
  </si>
  <si>
    <t>O16026670002</t>
  </si>
  <si>
    <t>00099021001 DEPOSITO DE EFECTIVO, DEPOSITANTE: SENDER TERRAZAS GUZMAN, CONCEPTO: DEVOLUCION DE MONTO NO EJECUTADO POR LA COMPRA DE COMBUSTIBLE PARA VIAJE A VILLA TUNARI, CUENTA DE DEPOSITO: CUENTA UNICA DEL TESORO</t>
  </si>
  <si>
    <t>O16027370002</t>
  </si>
  <si>
    <t>00099021001 DEPOSITO DE EFECTIVO, DEPOSITANTE: SEDES LA PAZ, CONCEPTO: DEVOLUCION POR DOBLE PERCEPCION DE HABERES, CUENTA DE DEPOSITO: CUENTA UNICA DEL TESORO</t>
  </si>
  <si>
    <t>O16027390002</t>
  </si>
  <si>
    <t>00099021001 DEPOSITO DE EFECTIVO, DEPOSITANTE: MIGUEL ANGEL YANAPA CHAPI, CONCEPTO: DEV.SALDO A FAVOR ANH SEGUN CONCILIACION POR PAGO PARCIAL DICIEMBRE 2017, CUENTA DE DEPOSITO: CUENTA UNICA DEL TESORO</t>
  </si>
  <si>
    <t>O16027400002</t>
  </si>
  <si>
    <t>O16027550002</t>
  </si>
  <si>
    <t>00212014306 DEPOSITO DE EFECTIVO, DEPOSITANTE: LUIS HORACIO PLAZA CHUQUIMIA CI. 4744604 LP., CONCEPTO: DEVOLUCION DE HABERES GESTION 2017, CUENTA DE DEPOSITO: CUENTA UNICA DEL TESORO</t>
  </si>
  <si>
    <t>O16027870002</t>
  </si>
  <si>
    <t>B16030300002</t>
  </si>
  <si>
    <t>00099021001 DEP.DE CHEQ.AJENOS,RET.DE CAM.,CONCEPTO: REMBOLSO SUBSIDIO INCAPACIDAD TEMPORAL CSBP,DEP.: CONTRALORIA GENERAL DEL ESTADO , PROCEDENCIA: BANCO UNION S.A., CHEQUE: 5544, FECHA DE EMISION:05/03/2018</t>
  </si>
  <si>
    <t>B16030330002</t>
  </si>
  <si>
    <t>00099021001 DEP.DE CHEQ.AJENOS,RET.DE CAM.,CONCEPTO: REMBOLSO SUBSIDIO INCAPACIDAD TEMPORAL CSBP,DEP.: CONTRALORIA GENERAL DEL ESTADO , PROCEDENCIA: BANCO UNION S.A., CHEQUE: 5542, FECHA DE EMISION:05/03/2018</t>
  </si>
  <si>
    <t>B16030360002</t>
  </si>
  <si>
    <t>00099021001 DEP.DE CHEQ.AJENOS,RET.DE CAM.,CONCEPTO: REMBOLSO SUBSIDIO INCAPACIDAD TEMPORAL CSBP,DEP.: CONTRALORIA GENERAL DEL ESTADO , PROCEDENCIA: BANCO UNION S.A., CHEQUE: 5540, FECHA DE EMISION:05/03/2018</t>
  </si>
  <si>
    <t>B16030390002</t>
  </si>
  <si>
    <t>00099021001 DEP.DE CHEQ.AJENOS,RET.DE CAM.,CONCEPTO: REMBOLSO SUBSIDIO INCAPACIDAD TEMPORAL CSBP,DEP.: CONTRALORIA GENERAL DEL ESTADO , PROCEDENCIA: BANCO UNION S.A., CHEQUE: 5537, FECHA DE EMISION:05/03/2018</t>
  </si>
  <si>
    <t>B16030420002</t>
  </si>
  <si>
    <t>00099021001 DEP.DE CHEQ.AJENOS,RET.DE CAM.,CONCEPTO: REMBOLSO SUBSIDIO INCAPACIDAD TEMPORAL CSBP,DEP.: CONTRALORIA GENERAL DEL ESTADO , PROCEDENCIA: BANCO UNION S.A., CHEQUE: 5539, FECHA DE EMISION:05/03/2018</t>
  </si>
  <si>
    <t>B16030500002</t>
  </si>
  <si>
    <t>00099021001 DEP.DE CHEQ.AJENOS,RET.DE CAM.,CONCEPTO: REPOSICION DE DOS CREDENCIALES C-31 N° 1721 GESTION 2016,DEP.: SEGIP OF. NACIONAL , PROCEDENCIA: BANCO UNION S.A., CHEQUE: 11876, FECHA DE EMISION:26/02/2018</t>
  </si>
  <si>
    <t>B16030590002</t>
  </si>
  <si>
    <t>00582012002 DEP.DE CHEQ.AJENOS,RET.DE CAM.,CONCEPTO: DEVOLUCION DE RECURSOS NO ENTREGADOS,DEP.: EBA-EMPRESA BOLIVIANA DE ALMENDRA Y DERIVADOS , PROCEDENCIA: BANCO UNION S.A., CHEQUE: 4776, FECHA DE EMISION:02/03/2018</t>
  </si>
  <si>
    <t>O16029290002</t>
  </si>
  <si>
    <t>00099021001 DEPOSITO DE EFECTIVO, DEPOSITANTE: FREDDY HUMBERTO VASQUEZ SANDOVAL, CONCEPTO: DEVOLUCION DE DEUDA SENASIR, CUENTA DE DEPOSITO: CUENTA UNICA DEL TESORO</t>
  </si>
  <si>
    <t>O16029530002</t>
  </si>
  <si>
    <t>O16029760002</t>
  </si>
  <si>
    <t>00291012002 DEPOSITO DE EFECTIVO, DEPOSITANTE: SERGIO RODRIGO QUISBERT CHOQUEHUANCA, CONCEPTO: EXCESO DETALLE DE LLAMADAS, CUENTA DE DEPOSITO: CUENTA UNICA DEL TESORO</t>
  </si>
  <si>
    <t>O16030480002</t>
  </si>
  <si>
    <t>00099021001 DEPOSITO DE EFECTIVO, DEPOSITANTE: OFICINA CENTRAL ABC, CONCEPTO: DEVOLUCION DE SALDO VIATICOS, CUENTA DE DEPOSITO: CUENTA UNICA DEL TESORO</t>
  </si>
  <si>
    <t>O16030670002</t>
  </si>
  <si>
    <t>00099021001 DEPOSITO DE EFECTIVO, DEPOSITANTE: AMELIA APAZA DE APAZA, CONCEPTO: DEVOLUCION POR CONCEPTO ""SENASIR"", CUENTA DE DEPOSITO: CUENTA UNICA DEL TESORO</t>
  </si>
  <si>
    <t>O16031240002</t>
  </si>
  <si>
    <t>00081014202 DEPOSITO DE EFECTIVO, DEPOSITANTE: EDWIN TAPIA CABALLERO, CONCEPTO: DEVOLUCION DE VIATICOS NO UTILIZADOS, CUENTA DE DEPOSITO: CUENTA UNICA DEL TESORO</t>
  </si>
  <si>
    <t>O16033790002</t>
  </si>
  <si>
    <t>00117012001 DEPOSITO DE EFECTIVO, DEPOSITANTE: RUHT ALVAREZ PINTO, CONCEPTO: REVERSION PARCIAL C-31 18, CUENTA DE DEPOSITO: CUENTA UNICA DEL TESORO</t>
  </si>
  <si>
    <t>O16033870002</t>
  </si>
  <si>
    <t>00099021001 DEPOSITO DE EFECTIVO, DEPOSITANTE: CARLOS FERNANDO TAPIA CASTILLO, CONCEPTO: DEVOLUCION DEUDA, CUENTA DE DEPOSITO: CUENTA UNICA DEL TESORO</t>
  </si>
  <si>
    <t>O16034030002</t>
  </si>
  <si>
    <t>O16034120002</t>
  </si>
  <si>
    <t>00099021001 DEPOSITO DE EFECTIVO, DEPOSITANTE: MARTHA CLOTILDE ARANDA MERCADO, CONCEPTO: DEVOLUCION, CUENTA DE DEPOSITO: CUENTA UNICA DEL TESORO</t>
  </si>
  <si>
    <t>O16034390002</t>
  </si>
  <si>
    <t>O16034540002</t>
  </si>
  <si>
    <t>00512012001 DEPOSITO DE EFECTIVO, DEPOSITANTE: ANDREA RUBIN DE CELIS SORIA GALVARRO - AASANA, CONCEPTO: DEVOLUCION, CUENTA DE DEPOSITO: CUENTA UNICA DEL TESORO</t>
  </si>
  <si>
    <t>O16035210002</t>
  </si>
  <si>
    <t>00212082004 DEPOSITO DE EFECTIVO, DEPOSITANTE: FRANKLIN PEDRO ARGANDOÑA COARITI, CONCEPTO: DEVOLUCION DE VIATICOS, CUENTA DE DEPOSITO: CUENTA UNICA DEL TESORO</t>
  </si>
  <si>
    <t>O16035230002</t>
  </si>
  <si>
    <t>B16037230002</t>
  </si>
  <si>
    <t>00046181101 DEP.DE CHEQ.AJENOS,RET.DE CAM.,CONCEPTO: REVERSION DE FONDOS,DEP.: MINISTERIO DE SALUD , PROCEDENCIA: BANCO UNION S.A., CHEQUE: 12503, FECHA DE EMISION:06/03/2018</t>
  </si>
  <si>
    <t>B16037360002</t>
  </si>
  <si>
    <t>00099021001 DEP.DE CHEQ.AJENOS,RET.DE CAM.,CONCEPTO: AYDDE MAMANI COLQUE,DEP.: BANCO UNION S.A. , PROCEDENCIA: BANCO UNION S.A., CHEQUE: 154447, FECHA DE EMISION:09/03/2018</t>
  </si>
  <si>
    <t>O16037370002</t>
  </si>
  <si>
    <t>00099021001 DEPOSITO DE EFECTIVO, DEPOSITANTE: JULIA ROSALIA TICONIPA CHEJE, CONCEPTO: DOBLE PERCEPCION, CUENTA DE DEPOSITO: CUENTA UNICA DEL TESORO</t>
  </si>
  <si>
    <t>O16037770002</t>
  </si>
  <si>
    <t>00212082001 DEPOSITO DE EFECTIVO, DEPOSITANTE: JIMMY GASPAR CORDOVA CHOQUE, CONCEPTO: DEVOLUCION DE VIATICOS, CUENTA DE DEPOSITO: CUENTA UNICA DEL TESORO</t>
  </si>
  <si>
    <t>O16037780002</t>
  </si>
  <si>
    <t>00130012002 DEPOSITO DE EFECTIVO, DEPOSITANTE: CARLOS FAUSTO ALIAGA LIMA, CONCEPTO: DEVOLUCION SUELDO PARA REGULARIZAR ENERO 2018, CUENTA DE DEPOSITO: CUENTA UNICA DEL TESORO</t>
  </si>
  <si>
    <t>O16037790002</t>
  </si>
  <si>
    <t>00212082001 DEPOSITO DE EFECTIVO, DEPOSITANTE: GROVER CHACHAHUAYNA LIPA, CONCEPTO: DEVOLUCION DE VIATICOS, CUENTA DE DEPOSITO: CUENTA UNICA DEL TESORO</t>
  </si>
  <si>
    <t>O16038170002</t>
  </si>
  <si>
    <t>00099021001 DEPOSITO DE EFECTIVO, DEPOSITANTE: JAVIER ALEJANDRO OSSIO CALDERON, CONCEPTO: DEVOLUCION RECURSOS SEGUN INF DGE - UAI N° 07/2017 UNIDAD AUDITORIA INTERNA, CUENTA DE DEPOSITO: CUENTA UNICA DEL TESORO</t>
  </si>
  <si>
    <t>O16038200002</t>
  </si>
  <si>
    <t>00086031101 DEPOSITO DE EFECTIVO, DEPOSITANTE: SERNAP COTAPATA, CONCEPTO: POR INGRESOS DE SERVICIOS HIGIENICOS DEL MES DE FEBRERO DE 2018, CUENTA DE DEPOSITO: CUENTA UNICA DEL TESORO</t>
  </si>
  <si>
    <t>O16038230002</t>
  </si>
  <si>
    <t>00086031101 DEPOSITO DE EFECTIVO, DEPOSITANTE: SERNAP COTAPATA, CONCEPTO: POR INGRESOS DE SERVICIOS HIGIENICOS DEL MES DE ENERO DE 2018, CUENTA DE DEPOSITO: CUENTA UNICA DEL TESORO</t>
  </si>
  <si>
    <t>O16038570002</t>
  </si>
  <si>
    <t>00212082001 DEPOSITO DE EFECTIVO, DEPOSITANTE: ALEJANDRO JUVENAL CHOQUETARQUI QUENTA, CONCEPTO: DEVOLUCION DE VIATICOS, CUENTA DE DEPOSITO: CUENTA UNICA DEL TESORO</t>
  </si>
  <si>
    <t>O16039270002</t>
  </si>
  <si>
    <t>00099021001 DEPOSITO DE EFECTIVO, DEPOSITANTE: SARAH RAFAEL ANTEZANA, CONCEPTO: POR COBRO INDEBIDO - MAGISTERIO, CUENTA DE DEPOSITO: CUENTA UNICA DEL TESORO</t>
  </si>
  <si>
    <t>B16040820002</t>
  </si>
  <si>
    <t>00099021001 DEP.DE CHEQ.AJENOS,RET.DE CAM.,CONCEPTO: TRIBUNAL CONSTITUCIONAL-DEVOLUCION INCAPACIDADTEMPORAL,DEP.: CAJA PETROLERA DE SALUD (SUCRE) , PROCEDENCIA: BANCO UNION S.A., CHEQUE: 18065, FECHA DE EMISION:06/03/2018</t>
  </si>
  <si>
    <t>B16040900002</t>
  </si>
  <si>
    <t>00086038003 DEP.DE CHEQ.AJENOS,RET.DE CAM.,CONCEPTO: DEP POR 1ER DESEMBOLSO PERTENECIENTE A LA FIDUCIARIA FUNDESNAP GESTION 2018,DEP.: FUNDESNAP , PROCEDENCIA: BANCO UNION S.A., CHEQUE: 920, FECHA DE EMISION:09/03/2018</t>
  </si>
  <si>
    <t>B16040940002</t>
  </si>
  <si>
    <t>00086038003 DEP.DE CHEQ.AJENOS,RET.DE CAM.,CONCEPTO: DEP POR 1ER DESEMBOLSO PERTENECIENTE A LA FIDUCIARIA FENDESNAP GESTION 2018,DEP.: FUNDESNAP , PROCEDENCIA: BANCO UNION S.A., CHEQUE: 165, FECHA DE EMISION:09/03/2018</t>
  </si>
  <si>
    <t>B16041120002</t>
  </si>
  <si>
    <t>00099021001 DEP.DE CHEQ.AJENOS,RET.DE CAM.,CONCEPTO: REVERSION DE C-31 N° 303 DA9,DEP.: FPS-CENTRAL , PROCEDENCIA: BANCO UNION S.A., CHEQUE: 158, FECHA DE EMISION:06/03/2018</t>
  </si>
  <si>
    <t>B16041440002</t>
  </si>
  <si>
    <t>00514010012 DEP.DE CHEQ.AJENOS,RET.DE CAM.,CONCEPTO: TRANSFERENCIA DE FONDOS PARA PAGOS AL EXTERIOR,DEP.: EMPRESA NACIONAL DE ELECTRICIDAD , PROCEDENCIA: BANCO UNION S.A., CHEQUE: 17018, FECHA DE EMISION:09/03/2018</t>
  </si>
  <si>
    <t>O16040280002</t>
  </si>
  <si>
    <t>O16040350002</t>
  </si>
  <si>
    <t>00070011102 DEPOSITO DE EFECTIVO, DEPOSITANTE: RENE ARTURO MIRANDA SARAVIA, CONCEPTO: DEVOLUCION PAGO EN EXCESO AGOSTO 2013, CUENTA DE DEPOSITO: CUENTA UNICA DEL TESORO</t>
  </si>
  <si>
    <t>O16040530002</t>
  </si>
  <si>
    <t>00212082001 DEPOSITO DE EFECTIVO, DEPOSITANTE: EUSTAQUIO HUMIRI CALLISAYA, CONCEPTO: DEVOLUCION DE VIATICOS, CUENTA DE DEPOSITO: CUENTA UNICA DEL TESORO</t>
  </si>
  <si>
    <t>O16040840002</t>
  </si>
  <si>
    <t>00099021001 DEPOSITO DE EFECTIVO, DEPOSITANTE: GILBERTO TOLEDO LLUPANQUI, CONCEPTO: DOBLE PERCEPCION, CUENTA DE DEPOSITO: CUENTA UNICA DEL TESORO</t>
  </si>
  <si>
    <t>O16041130002</t>
  </si>
  <si>
    <t>00099021001 DEPOSITO DE EFECTIVO, DEPOSITANTE: CATALINA CAROLINA SALAZAR MIRANDA, CONCEPTO: DOBLE PERCEPCION, CUENTA DE DEPOSITO: CUENTA UNICA DEL TESORO</t>
  </si>
  <si>
    <t>O16041880002</t>
  </si>
  <si>
    <t>00378012002 DEPOSITO DE EFECTIVO, DEPOSITANTE: PEREZ YUJRA FLORENTINO ISRAEL, CONCEPTO: DEVOLUCION PREVENTIVO N 109, CUENTA DE DEPOSITO: CUENTA UNICA DEL TESORO</t>
  </si>
  <si>
    <t>O16041940002</t>
  </si>
  <si>
    <t>00099021001 DEPOSITO DE EFECTIVO, DEPOSITANTE: PEDRO HUGO QUISPE FERNANDEZ, CONCEPTO: DEVOLUCION DE HABERES, CUENTA DE DEPOSITO: CUENTA UNICA DEL TESORO</t>
  </si>
  <si>
    <t>O16042340002</t>
  </si>
  <si>
    <t>00099021001 DEPOSITO DE EFECTIVO, DEPOSITANTE: MARIO CHOQUE CONDORI, CONCEPTO: DEVOLUCION DOBLE PERCEPCION, CUENTA DE DEPOSITO: CUENTA UNICA DEL TESORO</t>
  </si>
  <si>
    <t>O16042420002</t>
  </si>
  <si>
    <t>00099021001 DEPOSITO DE EFECTIVO, DEPOSITANTE: DAVID BALBOA MAMANI, CONCEPTO: DEVOLUCION DOBLE PERCEPCION DEL MES DE MARZO 2016, CUENTA DE DEPOSITO: CUENTA UNICA DEL TESORO</t>
  </si>
  <si>
    <t>O16042520002</t>
  </si>
  <si>
    <t>00292012001 DEPOSITO DE EFECTIVO, DEPOSITANTE: EBER MAMANI TINCUTA, CONCEPTO: CONVENIO ENTRE VIAS BOLIVIA Y FEDERACION 1RO MAYO, CUENTA DE DEPOSITO: CUENTA UNICA DEL TESORO</t>
  </si>
  <si>
    <t>O16042600002</t>
  </si>
  <si>
    <t>O16042660002</t>
  </si>
  <si>
    <t>O16042680002</t>
  </si>
  <si>
    <t>00099021001 DEPOSITO DE EFECTIVO, DEPOSITANTE: JAIME ZAMBRANA DAZA, CONCEPTO: DEP POR RETENCION DE AGUA MES ENERO 2018 DEL RA-4 "BULLAIN", CUENTA DE DEPOSITO: CUENTA UNICA DEL TESORO</t>
  </si>
  <si>
    <t>O16042690002</t>
  </si>
  <si>
    <t>00292012001 DEPOSITO DE EFECTIVO, DEPOSITANTE: EBER MAMANI TINCUTA, CONCEPTO: CONVENIO ENTRE VIAS BOLIVIA Y FEDERACION 1RO DE MAYO, CUENTA DE DEPOSITO: CUENTA UNICA DEL TESORO</t>
  </si>
  <si>
    <t>O16042700002</t>
  </si>
  <si>
    <t>O16042730002</t>
  </si>
  <si>
    <t>O16042780002</t>
  </si>
  <si>
    <t>O16042830002</t>
  </si>
  <si>
    <t>O16042840002</t>
  </si>
  <si>
    <t>O16042850002</t>
  </si>
  <si>
    <t>O16042870002</t>
  </si>
  <si>
    <t>O16042890002</t>
  </si>
  <si>
    <t>O16042900002</t>
  </si>
  <si>
    <t>O16042910002</t>
  </si>
  <si>
    <t>00593012001 DEPOSITO DE EFECTIVO, DEPOSITANTE: EDGAR EDUARDO MEJIA DAVILA, CONCEPTO: DEVOLUCION DINERO MANTENIMIENTO VEHICULO, CUENTA DE DEPOSITO: CUENTA UNICA DEL TESORO</t>
  </si>
  <si>
    <t>O16042920002</t>
  </si>
  <si>
    <t>O16042940002</t>
  </si>
  <si>
    <t>O16042960002</t>
  </si>
  <si>
    <t>00099021001 DEPOSITO DE EFECTIVO, DEPOSITANTE: JORGE ALBERTO COSSIO ROCHA, CONCEPTO: REVERCION SUELDO OCTUBRE 2016, CUENTA DE DEPOSITO: CUENTA UNICA DEL TESORO</t>
  </si>
  <si>
    <t>O16042970002</t>
  </si>
  <si>
    <t>O16042980002</t>
  </si>
  <si>
    <t>O16043000002</t>
  </si>
  <si>
    <t>O16043010002</t>
  </si>
  <si>
    <t>00099021001 DEPOSITO DE EFECTIVO, DEPOSITANTE: JORGE ALBERTO COSSIO ROCHA, CONCEPTO: REVERCION DE SUELDO NOVIEMBRE 2016, CUENTA DE DEPOSITO: CUENTA UNICA DEL TESORO</t>
  </si>
  <si>
    <t>O16043030002</t>
  </si>
  <si>
    <t>O16043050002</t>
  </si>
  <si>
    <t>O16043080002</t>
  </si>
  <si>
    <t>O16043110002</t>
  </si>
  <si>
    <t>O16043140002</t>
  </si>
  <si>
    <t>O16043170002</t>
  </si>
  <si>
    <t>O16043180002</t>
  </si>
  <si>
    <t>00212082004 DEPOSITO DE EFECTIVO, DEPOSITANTE: PEDRO LEON CLARES, CONCEPTO: REGISTRO DE REEMBOLSO VIATICOS DE VIAJE A ARASAYA-ACHACACHI CON EL OBJETIVO DE REALIZAR RELEVAMIENTO, CUENTA DE DEPOSITO: CUENTA UNICA DEL TESORO</t>
  </si>
  <si>
    <t>O16043190002</t>
  </si>
  <si>
    <t>O16043200002</t>
  </si>
  <si>
    <t>B16046380002</t>
  </si>
  <si>
    <t>00099021001 DEP.DE CHEQ.AJENOS,RET.DE CAM.,CONCEPTO: COMPENSACION MENSUAL DE COTIZACION,DEP.: FUTURO DE BOLIVIA S.A. AFP , PROCEDENCIA: BANCO DE CREDITO DE BOLIVIA S.A., CHEQUE: 52829, FECHA DE EMISION:13/03/2018</t>
  </si>
  <si>
    <t>B16046390002</t>
  </si>
  <si>
    <t>00099021001 DEP.DE CHEQ.AJENOS,RET.DE CAM.,CONCEPTO: DEVOLUCION FONDOS SENASIR CONCILIACION NOV/2017,DEP.: SEGUROS PROVIDA SA , PROCEDENCIA: BANCO NACIONAL DE BOLIVIA S.A., CHEQUE: 4350259, FECHA DE EMISION:09/03/2018</t>
  </si>
  <si>
    <t>B16046410002</t>
  </si>
  <si>
    <t>00099021001 DEP.DE CHEQ.AJENOS,RET.DE CAM.,CONCEPTO: FRACCION COMPLEMENTARIA MENSUAL,DEP.: FUTURO DE BOLIVIA S.A. AFP , PROCEDENCIA: BANCO DE CREDITO DE BOLIVIA S.A., CHEQUE: 52830, FECHA DE EMISION:13/03/2018</t>
  </si>
  <si>
    <t>B16046430002</t>
  </si>
  <si>
    <t>00099021001 DEP.DE CHEQ.AJENOS,RET.DE CAM.,CONCEPTO: DEVOLUCION FONDOS CASO PASCUALA VILLCA QUISPE,DEP.: SEGUROS PROVIDA SA , PROCEDENCIA: BANCO NACIONAL DE BOLIVIA S.A., CHEQUE: 2312756, FECHA DE EMISION:09/03/2018</t>
  </si>
  <si>
    <t>B16046720002</t>
  </si>
  <si>
    <t>00099021001 DEP.DE CHEQ.AJENOS,RET.DE CAM.,CONCEPTO: DEVOLUCION DE CC NO COBRADA NOVIEMBRE Y AGUINALDO 2017,DEP.: LA VITALICIA SEGUROS Y REASEGUROS DE VIDA S.A. , PROCEDENCIA: BANCO BISA S.A., CHEQUE: 46191, FECHA DE EMISION:13/03/2018</t>
  </si>
  <si>
    <t>B16046770002</t>
  </si>
  <si>
    <t>00086054201 DEP.DE CHEQ.AJENOS,RET.DE CAM.,CONCEPTO: TRANSFERENCIA APORTE LOCAL G.A.DE POTOSI,DEP.: GOBIERNO AUTONOMO DEPTAL.DE POTOSI , PROCEDENCIA: BANCO UNION S.A., CHEQUE: 78882, FECHA DE EMISION:05/03/2018</t>
  </si>
  <si>
    <t>O16045420002</t>
  </si>
  <si>
    <t>00099021001 DEPOSITO DE EFECTIVO, DEPOSITANTE: JORGE ARMANDO VINCHENTTY CHAVARRIA, CONCEPTO: RETENCION RC-IVA 13% CAMBIO DE DESTINO VIATICOS, CUENTA DE DEPOSITO: CUENTA UNICA DEL TESORO</t>
  </si>
  <si>
    <t>O16045710002</t>
  </si>
  <si>
    <t>00132079201 DEPOSITO DE EFECTIVO, DEPOSITANTE: CARLA MIRIAM PAZ ROSAS, CONCEPTO: VIATICOS NO UTILIZADOS (DEVOLUCION), CUENTA DE DEPOSITO: CUENTA UNICA DEL TESORO</t>
  </si>
  <si>
    <t>O16045720002</t>
  </si>
  <si>
    <t>00099021001 DEPOSITO DE EFECTIVO, DEPOSITANTE: GLADYS DEL CARMEN VARGAS RAMIREZ, CONCEPTO: DEVOLUCION DE DEUDA, CUENTA DE DEPOSITO: CUENTA UNICA DEL TESORO</t>
  </si>
  <si>
    <t>O16045790002</t>
  </si>
  <si>
    <t>00099021001 DEPOSITO DE EFECTIVO, DEPOSITANTE: FRANKLIN ALEGRIA CRUZ, CONCEPTO: DEVOLUCION FONDOS EN AVANCE, CUENTA DE DEPOSITO: CUENTA UNICA DEL TESORO</t>
  </si>
  <si>
    <t>O16045900002</t>
  </si>
  <si>
    <t>00099021001 DEPOSITO DE EFECTIVO, DEPOSITANTE: NELLY ROSARIO ALIAGA ARANDA, CONCEPTO: DOBLE PERCEPCION, CUENTA DE DEPOSITO: CUENTA UNICA DEL TESORO</t>
  </si>
  <si>
    <t>O16046090002</t>
  </si>
  <si>
    <t>00099021001 DEPOSITO DE EFECTIVO, DEPOSITANTE: IGNACIO SIÑANI QUISPE, CONCEPTO: REVERSION COMBUSTIBLE, CUENTA DE DEPOSITO: CUENTA UNICA DEL TESORO</t>
  </si>
  <si>
    <t>O16046160002</t>
  </si>
  <si>
    <t>00099021001 DEPOSITO DE EFECTIVO, DEPOSITANTE: WALDO FLORENTINO YAPU MACHICADO, CONCEPTO: DEVOLUCION DE DEUDAD POR DOBLE PERCEPCION, CUENTA DE DEPOSITO: CUENTA UNICA DEL TESORO</t>
  </si>
  <si>
    <t>O16046230002</t>
  </si>
  <si>
    <t>00099021001 DEPOSITO DE EFECTIVO, DEPOSITANTE: ROSARIO SANCHEZ CARRILLO, CONCEPTO: DOBLE PERCEPCION, CUENTA DE DEPOSITO: CUENTA UNICA DEL TESORO</t>
  </si>
  <si>
    <t>O16046280002</t>
  </si>
  <si>
    <t>00020051101 DEPOSITO DE EFECTIVO, DEPOSITANTE: IGNACIO SIÑANI QUISPE, CONCEPTO: REVERSION TASAS, CUENTA DE DEPOSITO: CUENTA UNICA DEL TESORO</t>
  </si>
  <si>
    <t>O16046300002</t>
  </si>
  <si>
    <t>00099021001 DEPOSITO DE EFECTIVO, DEPOSITANTE: EDWIN VALERIO CHANA SILVESTRE, CONCEPTO: REVERSION COMBUSTIBLE, CUENTA DE DEPOSITO: CUENTA UNICA DEL TESORO</t>
  </si>
  <si>
    <t>O16046540002</t>
  </si>
  <si>
    <t>00099021001 DEPOSITO DE EFECTIVO, DEPOSITANTE: JESUS HENRY CALZADA JUSTO, CONCEPTO: REVERSION PASAJES PREV. N 8684/17 N CARGO DE CUENTA, CUENTA DE DEPOSITO: CUENTA UNICA DEL TESORO</t>
  </si>
  <si>
    <t>O16046580002</t>
  </si>
  <si>
    <t>00099021001 DEPOSITO DE EFECTIVO, DEPOSITANTE: ASFI-FERRARI ISA ALEIDA, CONCEPTO: DEVOLUCION FONDOS POR COSTO PASAJES AEREOS, CUENTA DE DEPOSITO: CUENTA UNICA DEL TESORO</t>
  </si>
  <si>
    <t>O16046650002</t>
  </si>
  <si>
    <t>00099021001 DEPOSITO DE EFECTIVO, DEPOSITANTE: POLICIA BOLIVIANA-LUIS A. CORDOVA CARDOZO, CONCEPTO: REVERSION DE HABERES ENERO 2018, CUENTA DE DEPOSITO: CUENTA UNICA DEL TESORO</t>
  </si>
  <si>
    <t>O16046710002</t>
  </si>
  <si>
    <t>00249012001 DEPOSITO DE EFECTIVO, DEPOSITANTE: CASIANO GUARACHI CONDORI, CONCEPTO: DESCARGO DE COMBUSTIBLE DE VIAJE EN COMISION COCHABAMBA SANTA CRUZ Y TRINIDAD, CUENTA DE DEPOSITO: CUENTA UNICA DEL TESORO</t>
  </si>
  <si>
    <t>O16047050002</t>
  </si>
  <si>
    <t>00020011103 DEPOSITO DE EFECTIVO, DEPOSITANTE: CARMEN GALARZA ORDOÑEZ, CONCEPTO: GASTOS POR ALIMENTACION N° PREV/171/18 FUENTE N° 11, CUENTA DE DEPOSITO: CUENTA UNICA DEL TESORO</t>
  </si>
  <si>
    <t>O16047070002</t>
  </si>
  <si>
    <t>00099021001 DEPOSITO DE EFECTIVO, DEPOSITANTE: CARMEN GALARZA ORDOÑEZ, CONCEPTO: GASTOS POR VIATICOS N° PREV169/18 FUENTE 10, CUENTA DE DEPOSITO: CUENTA UNICA DEL TESORO</t>
  </si>
  <si>
    <t>O16047540002</t>
  </si>
  <si>
    <t>00132069202 DEPOSITO DE EFECTIVO, DEPOSITANTE: SAMUEL WILLAMS MALAGA ARTEAGA, CONCEPTO: REVERSION DE GASTOS NO EFECTUADOS, CUENTA DE DEPOSITO: CUENTA UNICA DEL TESORO</t>
  </si>
  <si>
    <t>O16047640002</t>
  </si>
  <si>
    <t>00099021001 DEPOSITO DE EFECTIVO, DEPOSITANTE: ROBERTO RAMIREZ MAMANI, CONCEPTO: DEVOLUCION POR EXCEDENTE DE PAGO-SERVICIO-COTEL-16 (C-31 7240), CUENTA DE DEPOSITO: CUENTA UNICA DEL TESORO</t>
  </si>
  <si>
    <t>O16047650002</t>
  </si>
  <si>
    <t>00099021001 DEPOSITO DE EFECTIVO, DEPOSITANTE: JUAN GERARDO QUELCA MEDINA, CONCEPTO: REVERSION DEFINITIVA, CUENTA DE DEPOSITO: CUENTA UNICA DEL TESORO</t>
  </si>
  <si>
    <t>O16047680002</t>
  </si>
  <si>
    <t>00099021001 DEPOSITO DE EFECTIVO, DEPOSITANTE: RENE ALEJO PUCHO - MIN. DE LA PRESIEDENCIA, CONCEPTO: DEVOLUCION DE COMBUSTIBLE, CUENTA DE DEPOSITO: CUENTA UNICA DEL TESORO</t>
  </si>
  <si>
    <t>B16050590002</t>
  </si>
  <si>
    <t>00574012003 DEP.DE CHEQ.AJENOS,RET.DE CAM.,CONCEPTO: PAGO INCAPACIDAD TEMPORAL DEL PERSONAL LACTEOBOL SEDEM CORRESPONDIENTE MES DICIEMBRE 2017,DEP.: CAJA DE SALUD DE CAMINOS Y RA , PROCEDENCIA: BANCO UNION S.A., CHEQUE: 8912, FECHA DE EMISION:28/02/2018</t>
  </si>
  <si>
    <t>B16050670002</t>
  </si>
  <si>
    <t>00574012002 DEP.DE CHEQ.AJENOS,RET.DE CAM.,CONCEPTO: PAGO INCAPACIDAD TEMPORAL DEL PERSONAL LASTEOSBOL SEDEM CORRESPONDIENTE DICIEMBRE 2017,DEP.: CAJA DE SALUD DE CAMINOS Y RA , PROCEDENCIA: BANCO UNION S.A., CHEQUE: 8911, FECHA DE EMISION:28/02/2018</t>
  </si>
  <si>
    <t>B16050700002</t>
  </si>
  <si>
    <t>00514010012 DEP.DE CHEQ.AJENOS,RET.DE CAM.,CONCEPTO: TRANSFERENCIA DE FONDOS PARA PAGOS AL EXTERIOR,DEP.: EMPRESA NACIONAL DE ELECTRICIDAD , PROCEDENCIA: BANCO UNION S.A., CHEQUE: 488, FECHA DE EMISION:13/03/2018</t>
  </si>
  <si>
    <t>O16049910002</t>
  </si>
  <si>
    <t>00212082004 DEPOSITO DE EFECTIVO, DEPOSITANTE: PEDRO MAYDANA FLORES, CONCEPTO: DEVOLUCION DE VIATICOS, CUENTA DE DEPOSITO: CUENTA UNICA DEL TESORO</t>
  </si>
  <si>
    <t>O16049990002</t>
  </si>
  <si>
    <t>00099021001 DEPOSITO DE EFECTIVO, DEPOSITANTE: MERCEDEZ ANA GOMEZ FERNANDEZ, CONCEPTO: DOBLE PERCEPCION, CUENTA DE DEPOSITO: CUENTA UNICA DEL TESORO</t>
  </si>
  <si>
    <t>O16050320002</t>
  </si>
  <si>
    <t>00099021001 DEPOSITO DE EFECTIVO, DEPOSITANTE: BLANCA PILAR CHAMBILLA LUNA, CONCEPTO: REVERSION DE BOLETA A MONTO CERO POR NO CORRESPONDER MI PAGO DE FEBRERO 2018, CUENTA DE DEPOSITO: CUENTA UNICA DEL TESORO</t>
  </si>
  <si>
    <t>O16051560002</t>
  </si>
  <si>
    <t>00099021001 DEPOSITO DE EFECTIVO, DEPOSITANTE: SEDES-FERNANDO LUIS MALDONADO TIÑINI, CONCEPTO: DEVOLUCION BONO DE FRONTERA DIC/2017, CUENTA DE DEPOSITO: CUENTA UNICA DEL TESORO</t>
  </si>
  <si>
    <t>O16051570002</t>
  </si>
  <si>
    <t>00099021001 DEPOSITO DE EFECTIVO, DEPOSITANTE: SEDES-FERNANDO LUIS MALDONADO TIÑINI, CONCEPTO: DEVOLUCION BONO FRONTERA FEBRERO 2018, CUENTA DE DEPOSITO: CUENTA UNICA DEL TESORO</t>
  </si>
  <si>
    <t>O16051580002</t>
  </si>
  <si>
    <t>00099021001 DEPOSITO DE EFECTIVO, DEPOSITANTE: SEDES-FERNANDO LUIS MALDONADO TIÑINI, CONCEPTO: DEVOLUCION BONO DE FRONTERA ENERO/2018, CUENTA DE DEPOSITO: CUENTA UNICA DEL TESORO</t>
  </si>
  <si>
    <t>O16051750002</t>
  </si>
  <si>
    <t>00344012001 DEPOSITO DE EFECTIVO, DEPOSITANTE: GLORIA HUANCA, CONCEPTO: DEVOLUCION CARGO A CUENTA, CUENTA DE DEPOSITO: CUENTA UNICA DEL TESORO</t>
  </si>
  <si>
    <t>O16052390002</t>
  </si>
  <si>
    <t>00593019201 DEPOSITO DE EFECTIVO, DEPOSITANTE: WILMER RAUL QUISPE SIES, CONCEPTO: REVERSION PREVENTIVO 411 Y 430 * 2017, CUENTA DE DEPOSITO: CUENTA UNICA DEL TESORO</t>
  </si>
  <si>
    <t>O16052410002</t>
  </si>
  <si>
    <t>00099021001 DEPOSITO DE EFECTIVO, DEPOSITANTE: ELIAS AROJA HUARACHI, CONCEPTO: DEVOLUCION VOLUNTARIA DE COBRO INDEBIDO REVERSION DEFINITIVA, CUENTA DE DEPOSITO: CUENTA UNICA DEL TESORO</t>
  </si>
  <si>
    <t>B16054070002</t>
  </si>
  <si>
    <t>00099021001 DEP.DE CHEQ.AJENOS,RET.DE CAM.,CONCEPTO: OLGA MAMANI COLQUE,DEP.: BANCO UNION S.A. , PROCEDENCIA: BANCO UNION S.A., CHEQUE: 154450, FECHA DE EMISION:15/03/2018</t>
  </si>
  <si>
    <t>B16054260002</t>
  </si>
  <si>
    <t>B16054300002</t>
  </si>
  <si>
    <t>B16054320002</t>
  </si>
  <si>
    <t>B16054410002</t>
  </si>
  <si>
    <t>00099024113 DEP.DE CHEQ.AJENOS,RET.DE CAM.,CONCEPTO: DEVOLUCION RECURSOS PROGRAMA UPRE PROY RECURSOS NO UTILIZADOS GESTIONES ANTERIORES-SAN BORJA,DEP.: GOBIERNO AUTONOMO MUNICIPAL DE SAN BORJA-BENI</t>
  </si>
  <si>
    <t>B16054790002</t>
  </si>
  <si>
    <t>00099021001 DEP.DE CHEQ.AJENOS,RET.DE CAM.,CONCEPTO: AUTORIDAD DE FISC Y CONTROL DE PENSIONES Y SEGUROS PAGO POR ENFERMEDAD COMUN, CORRESP A DIC 2017,DEP.: CAJA DE SALUD DE LA BANCA PRIVADA</t>
  </si>
  <si>
    <t>B16054820002</t>
  </si>
  <si>
    <t>00099021001 DEP.DE CHEQ.AJENOS,RET.DE CAM.,CONCEPTO: DEVOLUCION DE COTIZAC. EXCESO EMPLEADOR,DEP.: FUTURO DE BOLIVIA S.A. AFP , PROCEDENCIA: BANCO DE CREDITO DE BOLIVIA S.A., CHEQUE: 52948, FECHA DE EMISION:14/03/2018</t>
  </si>
  <si>
    <t>O16053750002</t>
  </si>
  <si>
    <t>00099021001 DEPOSITO DE EFECTIVO, DEPOSITANTE: CASTA AMANDA INOFUENTES BURGOS, CONCEPTO: DOBLE PERCEPCION, CUENTA DE DEPOSITO: CUENTA UNICA DEL TESORO</t>
  </si>
  <si>
    <t>O16053800002</t>
  </si>
  <si>
    <t>00130012002 DEPOSITO DE EFECTIVO, DEPOSITANTE: LUIS FEDERICO MARTINEZ RETAMOZO, CONCEPTO: POR CONCEPTO DEVOLUCION GASTOS DE COMBUSTIBLE Y PEAJE, CUENTA DE DEPOSITO: CUENTA UNICA DEL TESORO</t>
  </si>
  <si>
    <t>O16053960002</t>
  </si>
  <si>
    <t>00099021001 DEPOSITO DE EFECTIVO, DEPOSITANTE: AGENCIA NACIONAL DE HIDROCARBUROS, CONCEPTO: REPOSICION DE LLAMADAS QUE FUERON REALIZADAS A TRAVES DEL CODIGO PIN ASIGNADO, CUENTA DE DEPOSITO: CUENTA UNICA DEL TESORO</t>
  </si>
  <si>
    <t>O16054590002</t>
  </si>
  <si>
    <t>00099021001 DEPOSITO DE EFECTIVO, DEPOSITANTE: EDWIN A. MACHICADO R. -UMSA PETAENG-DERECHO, CONCEPTO: DEVOLUCION EXCESO TOPE SALARIAL DIRECCION A.I. UMSA -PETAENG-DERECHO, CUENTA DE DEPOSITO: CUENTA UNICA DEL TESORO</t>
  </si>
  <si>
    <t>O16054640002</t>
  </si>
  <si>
    <t>00212082004 DEPOSITO DE EFECTIVO, DEPOSITANTE: INRA-DORA MAMANI HUANCA, CONCEPTO: DEVOLUCION DE VIATICOS, CUENTA DE DEPOSITO: CUENTA UNICA DEL TESORO</t>
  </si>
  <si>
    <t>O16054680002</t>
  </si>
  <si>
    <t>00099021001 DEPOSITO DE EFECTIVO, DEPOSITANTE: EDIFICIO CONAVI COOPROPIETARIOS, CONCEPTO: PAGO EPSAS SALDO ABRIL 2017, CUENTA DE DEPOSITO: CUENTA UNICA DEL TESORO</t>
  </si>
  <si>
    <t>O16054690002</t>
  </si>
  <si>
    <t>00099021001 DEPOSITO DE EFECTIVO, DEPOSITANTE: COOPROPIETARIOS EDIFICIO CONAVI, CONCEPTO: PAGO EPSAS AGOSTO/2017, CUENTA DE DEPOSITO: CUENTA UNICA DEL TESORO</t>
  </si>
  <si>
    <t>O16054700002</t>
  </si>
  <si>
    <t>00099021001 DEPOSITO DE EFECTIVO, DEPOSITANTE: COOPROPIETARIOS EDIFICIO CONAVI, CONCEPTO: PAGO EPSAS DICIEMBRE/2017, CUENTA DE DEPOSITO: CUENTA UNICA DEL TESORO</t>
  </si>
  <si>
    <t>O16054720002</t>
  </si>
  <si>
    <t>00099021001 DEPOSITO DE EFECTIVO, DEPOSITANTE: COOPROPIETARIOS EDIFICIO CONAVI, CONCEPTO: PAGO EPSAS ENERO/2018, CUENTA DE DEPOSITO: CUENTA UNICA DEL TESORO</t>
  </si>
  <si>
    <t>O16054730002</t>
  </si>
  <si>
    <t>00099021001 DEPOSITO DE EFECTIVO, DEPOSITANTE: COOPROPIETARIOS EDIFICIO CONAVI, CONCEPTO: PAGO EPSAS FEBRERO/2018, CUENTA DE DEPOSITO: CUENTA UNICA DEL TESORO</t>
  </si>
  <si>
    <t>O16054750002</t>
  </si>
  <si>
    <t>00099021001 DEPOSITO DE EFECTIVO, DEPOSITANTE: HILDA MERCADO PERALTA C.I. 2374005 LP, CONCEPTO: DOBLE PERCEPCION, CUENTA DE DEPOSITO: CUENTA UNICA DEL TESORO</t>
  </si>
  <si>
    <t>O16054930002</t>
  </si>
  <si>
    <t>00580012001 DEPOSITO DE EFECTIVO, DEPOSITANTE: JORGE YAÑEZ MEJIA, CONCEPTO: DEVOLUCION DE PASAJES NO UTILIZADOS ORURO, CUENTA DE DEPOSITO: CUENTA UNICA DEL TESORO</t>
  </si>
  <si>
    <t>O16054960002</t>
  </si>
  <si>
    <t>00099021001 DEPOSITO DE EFECTIVO, DEPOSITANTE: MARIA LUISA CORDERO RODRIGUEZ, CONCEPTO: DEVOLUCION DE HABERES, CUENTA DE DEPOSITO: CUENTA UNICA DEL TESORO</t>
  </si>
  <si>
    <t>O16055430002</t>
  </si>
  <si>
    <t>00212082004 DEPOSITO DE EFECTIVO, DEPOSITANTE: INSTITUTO NACIONAL DE LA REFORMA AGRARIA (INRA), CONCEPTO: DEVOLUCION DE VIATICOS, CUENTA DE DEPOSITO: CUENTA UNICA DEL TESORO</t>
  </si>
  <si>
    <t>O16055510002</t>
  </si>
  <si>
    <t>00086038007 DEPOSITO DE EFECTIVO, DEPOSITANTE: WALDO CAMPERO, CONCEPTO: DEPÓSITO POR REVERSION DE FONDOS EN AVANCE, CUENTA DE DEPOSITO: CUENTA UNICA DEL TESORO</t>
  </si>
  <si>
    <t>O16055530002</t>
  </si>
  <si>
    <t>00086038007 DEPOSITO DE EFECTIVO, DEPOSITANTE: LIMBERT TOMAS QUISBERT VARGAS, CONCEPTO: DEPÓSITO POR REVERSION DE FONDOS EN AVANCE, CUENTA DE DEPOSITO: CUENTA UNICA DEL TESORO</t>
  </si>
  <si>
    <t>O16055540002</t>
  </si>
  <si>
    <t>O16055720002</t>
  </si>
  <si>
    <t>00132062001 DEPOSITO DE EFECTIVO, DEPOSITANTE: JUAN CARLOS GUZMAN MEDINA, CONCEPTO: PAGO DE RETENCION DE IMPUESTOS, CUENTA DE DEPOSITO: CUENTA UNICA DEL TESORO</t>
  </si>
  <si>
    <t>O16055960002</t>
  </si>
  <si>
    <t>00513012003 DEPOSITO DE EFECTIVO, DEPOSITANTE: JOHN PANTOJA SERRANO, CONCEPTO: PLANILLA DE HABERES ENERO/2018 (DESCUENTOS), CUENTA DE DEPOSITO: CUENTA UNICA DEL TESORO</t>
  </si>
  <si>
    <t>O16055990002</t>
  </si>
  <si>
    <t>00099021001 DEPOSITO DE EFECTIVO, DEPOSITANTE: ENRIQUE BOTELLO MONTESINOS, CONCEPTO: DOBLE PERCEPCION, CUENTA DE DEPOSITO: CUENTA UNICA DEL TESORO</t>
  </si>
  <si>
    <t>O16056190002</t>
  </si>
  <si>
    <t>00099021001 DEPOSITO DE EFECTIVO, DEPOSITANTE: CARMEN VIRGINIA MERCADO FLORES CI 1081588 CH, CONCEPTO: DEVOLUCION HABERES EN DEMASIA, CUENTA DE DEPOSITO: CUENTA UNICA DEL TESORO</t>
  </si>
  <si>
    <t>O16056330002</t>
  </si>
  <si>
    <t>00099021001 DEPOSITO DE EFECTIVO, DEPOSITANTE: MIN DE DEPORTE-LIZZETTE ANDREA SAENZ GARCIA, CONCEPTO: DEVOLUCION : SALDO FONDOS EN AVANCE COPA ESTADO PLURINACIONAL DE BOLIVIA SUB 18, CUENTA DE DEPOSITO: CUENTA UNICA DEL TESORO</t>
  </si>
  <si>
    <t>B16059050002</t>
  </si>
  <si>
    <t>00046191101 DEP.DE CHEQ.AJENOS,RET.DE CAM.,CONCEPTO: REVERSION DE FONDOS,DEP.: MINISTERIO DE SALUD , PROCEDENCIA: BANCO UNION S.A., CHEQUE: 2926, FECHA DE EMISION:05/03/2018</t>
  </si>
  <si>
    <t>B16059070002</t>
  </si>
  <si>
    <t>00046191101 DEP.DE CHEQ.AJENOS,RET.DE CAM.,CONCEPTO: REVERSION DE FONDOS,DEP.: MINISTERIO DE SALUD , PROCEDENCIA: BANCO UNION S.A., CHEQUE: 2925, FECHA DE EMISION:15/03/2018</t>
  </si>
  <si>
    <t>O16057720002</t>
  </si>
  <si>
    <t>00099021001 DEPOSITO DE EFECTIVO, DEPOSITANTE: ASFI-MAX PABLO NINA PAYE, CONCEPTO: DEVOLUCION DE FONDOS ASIGNADOS, CUENTA DE DEPOSITO: CUENTA UNICA DEL TESORO</t>
  </si>
  <si>
    <t>O16057890002</t>
  </si>
  <si>
    <t>00099021001 DEPOSITO DE EFECTIVO, DEPOSITANTE: IRMA ORDOÑEZ POMA, CONCEPTO: REVERSION DE HABER, CUENTA DE DEPOSITO: CUENTA UNICA DEL TESORO</t>
  </si>
  <si>
    <t>O16058470002</t>
  </si>
  <si>
    <t>00099021001 DEPOSITO DE EFECTIVO, DEPOSITANTE: ELEUTERIO MAMANI LIMACHI, CONCEPTO: DEVOLUCION DE COBRO DE PAGO UNICO, CUENTA DE DEPOSITO: CUENTA UNICA DEL TESORO</t>
  </si>
  <si>
    <t>O16058500002</t>
  </si>
  <si>
    <t>00099021001 DEPOSITO DE EFECTIVO, DEPOSITANTE: RAMIRO FERNANDO PINILLA LIZARRAGA, CONCEPTO: D5 2242 REGULARIZACION ENERO 2017 A DICIEMBRE 2017, CUENTA DE DEPOSITO: CUENTA UNICA DEL TESORO</t>
  </si>
  <si>
    <t>O16058650002</t>
  </si>
  <si>
    <t>00099021001 DEPOSITO DE EFECTIVO, DEPOSITANTE: RODOLFO HUARACHI AJHUACHO, CONCEPTO: REVERSION POR COMBUSTIBLE, CUENTA DE DEPOSITO: CUENTA UNICA DEL TESORO</t>
  </si>
  <si>
    <t>O16059150002</t>
  </si>
  <si>
    <t>00099021001 DEPOSITO DE EFECTIVO, DEPOSITANTE: ALVARO MARCO ANTONIO CABA OLIVAREZ, CONCEPTO: CITE: MEFP/VTCP/DGPOT/UAIS-CPI/N° 030/2016 REGULARIZACION SEPTIEMBRE-OCTUBRE 2017, CUENTA DE DEPOSITO: CUENTA UNICA DEL TESORO</t>
  </si>
  <si>
    <t>O16059290002</t>
  </si>
  <si>
    <t>00212082004 DEPOSITO DE EFECTIVO, DEPOSITANTE: INRA-MAXIMO ARIAS SURCO, CONCEPTO: DEVOLUCION DE VIATICOS, CUENTA DE DEPOSITO: CUENTA UNICA DEL TESORO</t>
  </si>
  <si>
    <t>O16059330002</t>
  </si>
  <si>
    <t>00099021001 DEPOSITO DE EFECTIVO, DEPOSITANTE: DINA RAMIREZ CHUI VDA. DE NINA, CONCEPTO: REVERSION HABERES AGOSTO 2015, CUENTA DE DEPOSITO: CUENTA UNICA DEL TESORO</t>
  </si>
  <si>
    <t>O16059590002</t>
  </si>
  <si>
    <t>00046024204 DEPOSITO DE EFECTIVO, DEPOSITANTE: MELINA LICETH CARPIO CORRALES, CONCEPTO: DEVOLUCION DE RECURSOS QUE CORRESPONDE A 371 BS, CUENTA DE DEPOSITO: CUENTA UNICA DEL TESORO</t>
  </si>
  <si>
    <t>O16059810002</t>
  </si>
  <si>
    <t>00099021001 DEPOSITO DE EFECTIVO, DEPOSITANTE: FUNDACION BRIGADA MEDICA CUBANA, CONCEPTO: DEVOLUCION POR CONCEPTO DE GAS LICUADO CORRESPONDIENTE AL MES DE FEBRERO, CUENTA DE DEPOSITO: CUENTA UNICA DEL TESORO</t>
  </si>
  <si>
    <t>O16059830002</t>
  </si>
  <si>
    <t>00099021001 DEPOSITO DE EFECTIVO, DEPOSITANTE: FUNDACION BRIGADA MEDICA CUBANA, CONCEPTO: DEVOLUCION POR CONCEPTO DE TASAS PEAJES CORRESPONDIENTE AL MES DE FEBRERO, CUENTA DE DEPOSITO: CUENTA UNICA DEL TESORO</t>
  </si>
  <si>
    <t>O16059840002</t>
  </si>
  <si>
    <t>00099021001 DEPOSITO DE EFECTIVO, DEPOSITANTE: FUNDACION BRIGADA MEDICA CUBANA, CONCEPTO: DEVOLUCION POR CONCEPTO DE ALIMENTOS CORRESPONDIENTE AL ME DE FEBRERO, CUENTA DE DEPOSITO: CUENTA UNICA DEL TESORO</t>
  </si>
  <si>
    <t>O16059850002</t>
  </si>
  <si>
    <t>00224012006 DEPOSITO DE EFECTIVO, DEPOSITANTE: GUIDO ALVARO BALLON MORALES, CONCEPTO: DEVOLUCION DE SALDO NO UTILIZADO EN FONDOS EN AVANCE, CUENTA DE DEPOSITO: CUENTA UNICA DEL TESORO</t>
  </si>
  <si>
    <t>O16059860002</t>
  </si>
  <si>
    <t>00099021001 DEPOSITO DE EFECTIVO, DEPOSITANTE: FUNDACION BRIGADA MEDICA CUBANA, CONCEPTO: DEVOLUCION POR CONCEPTO DE COMBUSTIBLE CORRESPONDIENTE AL MES DE FEBRERO, CUENTA DE DEPOSITO: CUENTA UNICA DEL TESORO</t>
  </si>
  <si>
    <t>O16059870002</t>
  </si>
  <si>
    <t>00099021001 DEPOSITO DE EFECTIVO, DEPOSITANTE: FUNDACION BRIGADA MEDICA CUBANA, CONCEPTO: DEVOLUCION POR CONCEPTO DE COMUNICACIONES CORRESPONDIENTE AL MES DE FEBRERO, CUENTA DE DEPOSITO: CUENTA UNICA DEL TESORO</t>
  </si>
  <si>
    <t>O16060010002</t>
  </si>
  <si>
    <t>00224012002 DEPOSITO DE EFECTIVO, DEPOSITANTE: MARCO ANTONIO PINTO CALIZAYA, CONCEPTO: DEVOLUCION DE SALDO NO UTILIZADO EN PASAJES, CUENTA DE DEPOSITO: CUENTA UNICA DEL TESORO</t>
  </si>
  <si>
    <t>O16060690002</t>
  </si>
  <si>
    <t>00099021001 DEPOSITO DE EFECTIVO, DEPOSITANTE: JEANETTE OLMOS SOTO, CONCEPTO: DOBLE PERCEPCION, CUENTA DE DEPOSITO: CUENTA UNICA DEL TESORO</t>
  </si>
  <si>
    <t>B16063680002</t>
  </si>
  <si>
    <t>00046181101 DEP.DE CHEQ.AJENOS,RET.DE CAM.,CONCEPTO: PAGO DE SUELDOS,DEP.: MINISTERIO DE SALUD , PROCEDENCIA: BANCO UNION S.A., CHEQUE: 12520, FECHA DE EMISION:16/03/2018</t>
  </si>
  <si>
    <t>O16063440002</t>
  </si>
  <si>
    <t>00099021001 DEPOSITO DE EFECTIVO, DEPOSITANTE: VIAS BOLIVIA MIGUEL ADRIAN CUELLAR QUINO, CONCEPTO: DEVOLUCION POR DOBLE PERCEPCION, CUENTA DE DEPOSITO: CUENTA UNICA DEL TESORO</t>
  </si>
  <si>
    <t>O16064070002</t>
  </si>
  <si>
    <t>O16064110002</t>
  </si>
  <si>
    <t>00099021001 DEPOSITO DE EFECTIVO, DEPOSITANTE: SEDES LA PAZ FLORA SIÑANI MOLLIZACA, CONCEPTO: DEVOLUCION DE BONO DE FRONTERA, CUENTA DE DEPOSITO: CUENTA UNICA DEL TESORO</t>
  </si>
  <si>
    <t>O16064530002</t>
  </si>
  <si>
    <t>B16066830002</t>
  </si>
  <si>
    <t>00016011101 DEP.DE CHEQ.AJENOS,RET.DE CAM.,CONCEPTO: DEVOLUCION DE PASAJES AEREOS,DEP.: MINISTERIO DE EDUCACION , PROCEDENCIA: BANCO UNION S.A., CHEQUE: 21693, FECHA DE EMISION:14/03/2018</t>
  </si>
  <si>
    <t>O16066780002</t>
  </si>
  <si>
    <t>00099021001 DEPOSITO DE EFECTIVO, DEPOSITANTE: NORAH TEREZA BOHORQUEZ VDA DE GONZALES, CONCEPTO: COBRO INDEBIDO POR NUEVAS NUPCIAS, CUENTA DE DEPOSITO: CUENTA UNICA DEL TESORO</t>
  </si>
  <si>
    <t>O16066900002</t>
  </si>
  <si>
    <t>00099021001 DEPOSITO DE EFECTIVO, DEPOSITANTE: MARIA TERESA DURAN SUAREZ, CONCEPTO: DEVOLUCION POR DAÑO ECONOMICO INVOLUNTARIO, CUENTA DE DEPOSITO: CUENTA UNICA DEL TESORO</t>
  </si>
  <si>
    <t>O16067020002</t>
  </si>
  <si>
    <t>00574012002 DEPOSITO DE EFECTIVO, DEPOSITANTE: LACTEOSBOL, CONCEPTO: DEVOLUCION DE PAGO EN DEMACIA POLICIAS, CUENTA DE DEPOSITO: CUENTA UNICA DEL TESORO</t>
  </si>
  <si>
    <t>O16067030002</t>
  </si>
  <si>
    <t>O16067920002</t>
  </si>
  <si>
    <t>00099021001 DEPOSITO DE EFECTIVO, DEPOSITANTE: ABENOR ROBERTO ALFARO CASTILLO, CONCEPTO: DEVOLUCION POR COBRO DE DOBLE PERCEPCION MES FEBRERO, CUENTA DE DEPOSITO: CUENTA UNICA DEL TESORO</t>
  </si>
  <si>
    <t>O16068040002</t>
  </si>
  <si>
    <t>00046034201 DEPOSITO DE EFECTIVO, DEPOSITANTE: INLASA, CONCEPTO: DEVOLUCION DE SALDO C-31 N° 936, CUENTA DE DEPOSITO: CUENTA UNICA DEL TESORO</t>
  </si>
  <si>
    <t>B16070520002</t>
  </si>
  <si>
    <t>00015011108 DEP.DE CHEQ.AJENOS,RET.DE CAM.,CONCEPTO: DEVOLUCION DE FONDOS,DEP.: MIN. GOBIERNO , PROCEDENCIA: BANCO UNION S.A., CHEQUE: 51039, FECHA DE EMISION:13/03/2018</t>
  </si>
  <si>
    <t>B16070680002</t>
  </si>
  <si>
    <t>00015011108 DEP.DE CHEQ.AJENOS,RET.DE CAM.,CONCEPTO: DEVOLUCION DE FONDOS,DEP.: MIN. GOBIERNO , PROCEDENCIA: BANCO UNION S.A., CHEQUE: 51040, FECHA DE EMISION:13/03/2018</t>
  </si>
  <si>
    <t>O16070420002</t>
  </si>
  <si>
    <t>00099021001 DEPOSITO DE EFECTIVO, DEPOSITANTE: NATTY GINA HUARACHI RODRIGUEZ, CONCEPTO: DOBLE PERCEPCION, CUENTA DE DEPOSITO: CUENTA UNICA DEL TESORO</t>
  </si>
  <si>
    <t>O16070450002</t>
  </si>
  <si>
    <t>O16070750002</t>
  </si>
  <si>
    <t>00099021001 DEPOSITO DE EFECTIVO, DEPOSITANTE: CONALPEDIS, CONCEPTO: REPOSICION DE FONDOS, CUENTA DE DEPOSITO: CUENTA UNICA DEL TESORO</t>
  </si>
  <si>
    <t>O16070760002</t>
  </si>
  <si>
    <t>O16070960002</t>
  </si>
  <si>
    <t>00099021001 DEPOSITO DE EFECTIVO, DEPOSITANTE: CAROLINA VICTORIA SAAVEDRA RONCAL, CONCEPTO: DOBLE PERCEPCION, CUENTA DE DEPOSITO: CUENTA UNICA DEL TESORO</t>
  </si>
  <si>
    <t>O16071050002</t>
  </si>
  <si>
    <t>00099021001 DEPOSITO DE EFECTIVO, DEPOSITANTE: OSCAR HUGO PAUCARA QUISPE, CONCEPTO: DEVOLUCION REFRIGERIO SEGURIDAD ENERO/18, CUENTA DE DEPOSITO: CUENTA UNICA DEL TESORO</t>
  </si>
  <si>
    <t>O16071090002</t>
  </si>
  <si>
    <t>00580012001 DEPOSITO DE EFECTIVO, DEPOSITANTE: RONALD ARRAYA VELIZ, CONCEPTO: DEVOLUCION DE PASAJES NO UTILIZADOS, CUENTA DE DEPOSITO: CUENTA UNICA DEL TESORO</t>
  </si>
  <si>
    <t>O16071350002</t>
  </si>
  <si>
    <t>00099021001 DEPOSITO DE EFECTIVO, DEPOSITANTE: ASFI-ROBERTO ALEJANDRO FERNANDEZ, CONCEPTO: DEVOLUCON DE VIATICOS, CUENTA DE DEPOSITO: CUENTA UNICA DEL TESORO</t>
  </si>
  <si>
    <t>O16071360002</t>
  </si>
  <si>
    <t>00099021001 DEPOSITO DE EFECTIVO, DEPOSITANTE: ASFI - FREDDY AUGUSTO LENZ ARDAYA, CONCEPTO: DEVOLUCION DE FONDOS SABSA, CUENTA DE DEPOSITO: CUENTA UNICA DEL TESORO</t>
  </si>
  <si>
    <t>O16071890002</t>
  </si>
  <si>
    <t>00099021001 DEPOSITO DE EFECTIVO, DEPOSITANTE: OSWALDO RENE LOPEZ RAYA, CONCEPTO: CUMPLIMIENTO PARCIAL DE RECONOCIMIENTO DE OBLIGACION A LA CNS BS.27,016,19 ( 2DA CUOTA ), CUENTA DE DEPOSITO: CUENTA UNICA DEL TESORO</t>
  </si>
  <si>
    <t>O16072090002</t>
  </si>
  <si>
    <t>00099021001 DEPOSITO DE EFECTIVO, DEPOSITANTE: SOCORRO MARAÑON CABRERA DE REQUE, CONCEPTO: DEVOLUCION DE DUODECIMAS DE AGUINALDO, CUENTA DE DEPOSITO: CUENTA UNICA DEL TESORO</t>
  </si>
  <si>
    <t>O16072630002</t>
  </si>
  <si>
    <t>00099021001 DEPOSITO DE EFECTIVO, DEPOSITANTE: EDILBERTO ARUQUIPA ALARCON, CONCEPTO: REVERSION CONSUMO DE AGUA DEL MES DE ENERO DEL 2018, CUENTA DE DEPOSITO: CUENTA UNICA DEL TESORO</t>
  </si>
  <si>
    <t>B16073890002</t>
  </si>
  <si>
    <t>00099021001 DEP.DE CHEQ.AJENOS,RET.DE CAM.,CONCEPTO: PAGO INCAPACIDADES TEMPORALES (REEMBOLSO) MINISTERIO DE ECONOMIA FINANZAS PUBLICAS,DEP.: CAJA NACIONAL DE SALUD , PROCEDENCIA: BANCO UNION S.A., CHEQUE: 15092, FECHA DE EMISION:22/03/2018</t>
  </si>
  <si>
    <t>B16074140002</t>
  </si>
  <si>
    <t>00099021001 DEP.DE CHEQ.AJENOS,RET.DE CAM.,CONCEPTO: PELAGIA MARTINEZ CHUCA,DEP.: BANCO UNION S.A. , PROCEDENCIA: BANCO UNION S.A., CHEQUE: 154456, FECHA DE EMISION:22/03/2018</t>
  </si>
  <si>
    <t>B16074160002</t>
  </si>
  <si>
    <t>00099021001 DEP.DE CHEQ.AJENOS,RET.DE CAM.,CONCEPTO: ACOSTA CALLEJO WILMA,DEP.: BANCO UNION S.A. , PROCEDENCIA: BANCO UNION S.A., CHEQUE: 154457, FECHA DE EMISION:22/03/2018</t>
  </si>
  <si>
    <t>O16074390002</t>
  </si>
  <si>
    <t>00099021001 DEPOSITO DE EFECTIVO, DEPOSITANTE: FERMIN CIPRIANO QUISPE MAMANI, CONCEPTO: DOBLE PERCEPCION, CUENTA DE DEPOSITO: CUENTA UNICA DEL TESORO</t>
  </si>
  <si>
    <t>O16074550002</t>
  </si>
  <si>
    <t>00132079201 DEPOSITO DE EFECTIVO, DEPOSITANTE: MIGUEL CALDERON MEDRANO, CONCEPTO: DEVOLUCION DE FONDOS NO UTILIZADOS, CUENTA DE DEPOSITO: CUENTA UNICA DEL TESORO</t>
  </si>
  <si>
    <t>O16074810002</t>
  </si>
  <si>
    <t>00099021001 DEPOSITO DE EFECTIVO, DEPOSITANTE: SUSY JANNETTE MOYA HOYOS, CONCEPTO: HABERES: NOVIEMBRE,DICIEMBRE-2017 ENERO,FEBRERO-2018, CUENTA DE DEPOSITO: CUENTA UNICA DEL TESORO</t>
  </si>
  <si>
    <t>00292012001 DEPOSITO DE EFECTIVO, DEPOSITANTE: EBER MAMANI TINCUTA, CONCEPTO: CONVENIO ENTRE VIAS BOLIVIA Y FEDERACION 1 RO MAYO, CUENTA DE DEPOSITO: CUENTA UNICA DEL TESORO</t>
  </si>
  <si>
    <t>O16074850002</t>
  </si>
  <si>
    <t>O16074860002</t>
  </si>
  <si>
    <t>O16074880002</t>
  </si>
  <si>
    <t>O16074890002</t>
  </si>
  <si>
    <t>O16074910002</t>
  </si>
  <si>
    <t>O16074920002</t>
  </si>
  <si>
    <t>O16074930002</t>
  </si>
  <si>
    <t>O16074950002</t>
  </si>
  <si>
    <t>O16074970002</t>
  </si>
  <si>
    <t>O16074980002</t>
  </si>
  <si>
    <t>O16074990002</t>
  </si>
  <si>
    <t>O16075010002</t>
  </si>
  <si>
    <t>O16075030002</t>
  </si>
  <si>
    <t>O16075040002</t>
  </si>
  <si>
    <t>O16075050002</t>
  </si>
  <si>
    <t>O16075070002</t>
  </si>
  <si>
    <t>O16075080002</t>
  </si>
  <si>
    <t>O16075500002</t>
  </si>
  <si>
    <t>00225032001 DEPOSITO DE EFECTIVO, DEPOSITANTE: TERESA MENDOZA INDARA, CONCEPTO: DEVOLUCION DE FONDOS EN AVANCE A CARGO DE RENDICION DE CUENTA, CUENTA DE DEPOSITO: CUENTA UNICA DEL TESORO</t>
  </si>
  <si>
    <t>B16077520002</t>
  </si>
  <si>
    <t>00587012009 DEP.DE CHEQ.AJENOS,RET.DE CAM.,CONCEPTO: DEVOLUCION DE FONDOS,DEP.: BISMARCK CHINO , PROCEDENCIA: BANCO UNION S.A., CHEQUE: 1125, FECHA DE EMISION:21/03/2018</t>
  </si>
  <si>
    <t>B16077800002</t>
  </si>
  <si>
    <t>00099021001 DEP.DE CHEQ.AJENOS,RET.DE CAM.,CONCEPTO: PAGO INCAPACIDAD TEMPORAL DEL PERSONAL SEGIP CORRESPONDIENTE MES ENERO 2018,DEP.: CAJA DE SALUD DE CAMINOS Y R.A. , PROCEDENCIA: BANCO UNION S.A., CHEQUE: 8962, FECHA DE EMISION:14/03/2018</t>
  </si>
  <si>
    <t>B16077830002</t>
  </si>
  <si>
    <t>00582012001 DEP.DE CHEQ.AJENOS,RET.DE CAM.,CONCEPTO: PAGO INCAPACIDAD TEMPORAL DEL PERSONAL EBA SEDEM CORRESPONDIENTE MESES ENERO Y FEBRERO 2017,DEP.: CAJA DE SALUD DE CAMINOS Y R.A. , PROCEDENCIA: BANCO UNION S.A., CHEQUE: 8941, FECHA DE EMISION:06/03/2018</t>
  </si>
  <si>
    <t>B16077850002</t>
  </si>
  <si>
    <t>00340012003 DEP.DE CHEQ.AJENOS,RET.DE CAM.,CONCEPTO: PAGO INCAPACIDAD TEMPORAL DEL PERSONAL SEGIP CORRESPONDIENTE MES ENERO 2018,DEP.: CAJA DE SALUD DE CAMINOS Y R.A. , PROCEDENCIA: BANCO UNION S.A., CHEQUE: 8961, FECHA DE EMISION:14/03/2018</t>
  </si>
  <si>
    <t>B16077860002</t>
  </si>
  <si>
    <t>00099021001 DEP.DE CHEQ.AJENOS,RET.DE CAM.,CONCEPTO: PAGO INCAPACIDAD TEMPORAL DEL PERSONAL SEGIP CORRESPONDIENTE MES NOVIEMBRE 2017,DEP.: CAJA DE SALUD DE CAMINOS Y R.A. , PROCEDENCIA: BANCO UNION S.A., CHEQUE: 8968, FECHA DE EMISION:14/03/2018</t>
  </si>
  <si>
    <t>B16077870002</t>
  </si>
  <si>
    <t>00340012003 DEP.DE CHEQ.AJENOS,RET.DE CAM.,CONCEPTO: PAGO INCAPACIDAD TEMPORAL PERSONAL SEGIP CORRESPONDIENTE MES NOVIEMBRE 2017,DEP.: CAJA DE SALUD DE CAMINOS Y R.A. , PROCEDENCIA: BANCO UNION S.A., CHEQUE: 8967, FECHA DE EMISION:14/03/2018</t>
  </si>
  <si>
    <t>B16078050002</t>
  </si>
  <si>
    <t>00099021001 DEP.DE CHEQ.AJENOS,RET.DE CAM.,CONCEPTO: PAGO POR DESCUENTO MONTOS EXCEDENTES POR DOBLE PERCEPCION DE RECURSOS PUBLICOS,DEP.: CAJA NACIONAL DE SALUD , PROCEDENCIA: BANCO UNION S.A., CHEQUE: 34879, FECHA DE EMISION:19/03/2018</t>
  </si>
  <si>
    <t>B16078230002</t>
  </si>
  <si>
    <t>00099021001 DEP.DE CHEQ.AJENOS,RET.DE CAM.,CONCEPTO: REVERSION FRACCION CC TGN NUA 1432424,DEP.: SEGUROS PROVIDA S.A. , PROCEDENCIA: BANCO NACIONAL DE BOLIVIA S.A., CHEQUE: 2312757, FECHA DE EMISION:21/03/2018</t>
  </si>
  <si>
    <t>O16077570002</t>
  </si>
  <si>
    <t>00099021001 DEPOSITO DE EFECTIVO, DEPOSITANTE: PAULINA RAMOS CALLISAYA, CONCEPTO: DEVOLUCION DE BONO DE FRONTERA ENERO, CUENTA DE DEPOSITO: CUENTA UNICA DEL TESORO</t>
  </si>
  <si>
    <t>O16077580002</t>
  </si>
  <si>
    <t>00099021001 DEPOSITO DE EFECTIVO, DEPOSITANTE: PAULINA RAMOS CALLISAYA, CONCEPTO: DEVOLUCION DE BONO DE FRONTERA FEBRERO, CUENTA DE DEPOSITO: CUENTA UNICA DEL TESORO</t>
  </si>
  <si>
    <t>O16077600002</t>
  </si>
  <si>
    <t>00099021001 DEPOSITO DE EFECTIVO, DEPOSITANTE: ENDE-RUBEN VARGAS, CONCEPTO: CUMPL. DS. 3034 REMUNERACION MAX. FEB/18 WILFREDO OVANDO ROJAS, CUENTA DE DEPOSITO: CUENTA UNICA DEL TESORO</t>
  </si>
  <si>
    <t>O16077640002</t>
  </si>
  <si>
    <t>00587012009 DEPOSITO DE EFECTIVO, DEPOSITANTE: BISMARCK CHINO, CONCEPTO: DEVOLUCION DE FONDOS, CUENTA DE DEPOSITO: CUENTA UNICA DEL TESORO</t>
  </si>
  <si>
    <t>O16077950002</t>
  </si>
  <si>
    <t>00099021001 DEPOSITO DE EFECTIVO, DEPOSITANTE: MILENCA BERNARDINA PINTO FLORES, CONCEPTO: SALDO DE FONDOS EN AVANCE, CUENTA DE DEPOSITO: CUENTA UNICA DEL TESORO</t>
  </si>
  <si>
    <t>O16079050002</t>
  </si>
  <si>
    <t>00020041101 DEPOSITO DE EFECTIVO, DEPOSITANTE: VIVIANA CAMBARA FLORES, CONCEPTO: REVERSION PAGO RENUMERACIONES CONSULTORES DE LINEA PREV. N° 373, CUENTA DE DEPOSITO: CUENTA UNICA DEL TESORO</t>
  </si>
  <si>
    <t>O16079550002</t>
  </si>
  <si>
    <t>00212082001 DEPOSITO DE EFECTIVO, DEPOSITANTE: INRA-DDLP-ALCIDES ROBERTO TARQUINO CHOQUE, CONCEPTO: DEVOLUCION DE VIATICOS C-3 N° 159/2018, CUENTA DE DEPOSITO: CUENTA UNICA DEL TESORO</t>
  </si>
  <si>
    <t>B16081670002</t>
  </si>
  <si>
    <t>00099021001 DEP.DE CHEQ.AJENOS,RET.DE CAM.,CONCEPTO: DEVOLUCION SALDOS NO EJECUTADOS POR RESOLUCION DE CONTRATO MD-CE12/16,DEP.: MINISTERIO DE DEFENSA , PROCEDENCIA: BANCO UNION S.A., CHEQUE: 19421, FECHA DE EMISION:16/03/2018</t>
  </si>
  <si>
    <t>B16081700002</t>
  </si>
  <si>
    <t>00099021001 DEP.DE CHEQ.AJENOS,RET.DE CAM.,CONCEPTO: REVERSION DE RECUSRSOS NO EJECUTADOS FUENTE 10 GESTIONES PASADAS (ALIMENTACION),DEP.: MINISTERIO DE DEFENSA , PROCEDENCIA: BANCO UNION S.A., CHEQUE: 127, FECHA DE EMISION:14/03/2018</t>
  </si>
  <si>
    <t>B16081730002</t>
  </si>
  <si>
    <t>00099021001 DEP.DE CHEQ.AJENOS,RET.DE CAM.,CONCEPTO: REVERSION DE RECURSOS NO EJECUTADOS FUENTE 10 SOCORROS GESTIONES PASADAS,DEP.: MINISTERIO DE DEFENSA , PROCEDENCIA: BANCO UNION S.A., CHEQUE: 99, FECHA DE EMISION:14/03/2018</t>
  </si>
  <si>
    <t>B16081740002</t>
  </si>
  <si>
    <t>00099021001 DEP.DE CHEQ.AJENOS,RET.DE CAM.,CONCEPTO: MIN COMUNICACION - DEVOL INCAPACIDAD TEMPORAL - ENERO/2018,DEP.: CAJA PETROLERA DE SALUD , PROCEDENCIA: BANCO UNION S.A., CHEQUE: 13060, FECHA DE EMISION:26/03/2018</t>
  </si>
  <si>
    <t>B16081760002</t>
  </si>
  <si>
    <t>00099021001 DEP.DE CHEQ.AJENOS,RET.DE CAM.,CONCEPTO: REVERSION DE RECURSOS NO EJECUTADOS SOCORROS FUENTE 10 GESTIONES PASADAS,DEP.: MINISTERIO DE DEFENSA , PROCEDENCIA: BANCO UNION S.A., CHEQUE: 100, FECHA DE EMISION:14/03/2018</t>
  </si>
  <si>
    <t>B16081800002</t>
  </si>
  <si>
    <t>00099021001 DEP.DE CHEQ.AJENOS,RET.DE CAM.,CONCEPTO: REVERSION DE RECURSOS NO EJECUTADOS ALIMENTACION FUENTE 10 GESTIONES PASADAS,DEP.: MINISTERIO DE DEFENSA , PROCEDENCIA: BANCO UNION S.A., CHEQUE: 126, FECHA DE EMISION:14/03/2018</t>
  </si>
  <si>
    <t>B16081840002</t>
  </si>
  <si>
    <t>00099021001 DEP.DE CHEQ.AJENOS,RET.DE CAM.,CONCEPTO: REVERSION DE RECURSOS NO EJECUTADOS ALIMENTACION FUENTE 10 GESTIONES PASADAS,DEP.: MINISTERIO DE DEFENSA , PROCEDENCIA: BANCO UNION S.A., CHEQUE: 125, FECHA DE EMISION:14/03/2018</t>
  </si>
  <si>
    <t>B16081890002</t>
  </si>
  <si>
    <t>00099021001 DEP.DE CHEQ.AJENOS,RET.DE CAM.,CONCEPTO: REVERSION DE RECURSOS NO EJECUTADOS SOCORROS FUENTE 10 GESTIONES PASADAS,DEP.: MINISTERIO DE DEFENSA , PROCEDENCIA: BANCO UNION S.A., CHEQUE: 98, FECHA DE EMISION:14/03/2018</t>
  </si>
  <si>
    <t>O16081470002</t>
  </si>
  <si>
    <t>00099021001 DEPOSITO DE EFECTIVO, DEPOSITANTE: E.M. VILOCO, CONCEPTO: DEVOLUCION, CUENTA DE DEPOSITO: CUENTA UNICA DEL TESORO</t>
  </si>
  <si>
    <t>O16082040002</t>
  </si>
  <si>
    <t>00099021001 DEPOSITO DE EFECTIVO, DEPOSITANTE: MERCEDES AMPARO BOZO ABASTO, CONCEPTO: DEVOLUCION DE RENTA SENASIR DE FALLECIDO JOSE ANTONIO BOZO MEDINA, CUENTA DE DEPOSITO: CUENTA UNICA DEL TESORO</t>
  </si>
  <si>
    <t>O16082100002</t>
  </si>
  <si>
    <t>00574012002 DEPOSITO DE EFECTIVO, DEPOSITANTE: LACTEOSBOL, CONCEPTO: FONDO ROTATIVO LACTEOSBOL PAGO DEPOSITÓ 13% FACTURA LUZ, CUENTA DE DEPOSITO: CUENTA UNICA DEL TESORO</t>
  </si>
  <si>
    <t>O16082670002</t>
  </si>
  <si>
    <t>00086038007 DEPOSITO DE EFECTIVO, DEPOSITANTE: JAVIER RUBEN QUISPE POMA, CONCEPTO: DEP POR REVERSION DE FONDOS EN AVANCE, CUENTA DE DEPOSITO: CUENTA UNICA DEL TESORO</t>
  </si>
  <si>
    <t>O16082700002</t>
  </si>
  <si>
    <t>00086031101 DEPOSITO DE EFECTIVO, DEPOSITANTE: ESDRAS FRANZ MANCILLA CONDORI, CONCEPTO: DEP POR REVERSION DE FONDOS EN AVANCE, CUENTA DE DEPOSITO: CUENTA UNICA DEL TESORO</t>
  </si>
  <si>
    <t>O16082780002</t>
  </si>
  <si>
    <t>00086051101 DEPOSITO DE EFECTIVO, DEPOSITANTE: ROXANA CUADIAY MONTENEGRO, CONCEPTO: DEVOLUCION DE GARANTIA, CUENTA DE DEPOSITO: CUENTA UNICA DEL TESORO</t>
  </si>
  <si>
    <t>O16082820002</t>
  </si>
  <si>
    <t>00291012002 DEPOSITO DE EFECTIVO, DEPOSITANTE: ADMINISTRADORA BOLIVIANA DE CARRETERAS, CONCEPTO: REPOSICION CREDENCIAL INSTITUCIONAL, CUENTA DE DEPOSITO: CUENTA UNICA DEL TESORO</t>
  </si>
  <si>
    <t>O16082960002</t>
  </si>
  <si>
    <t>00099021001 DEPOSITO DE EFECTIVO, DEPOSITANTE: JACINTA MAMANI CANAVIRI-PROFESORA, CONCEPTO: DEVOLUCION DE SUELDO (MES DE ABRIL 2017), CUENTA DE DEPOSITO: CUENTA UNICA DEL TESORO</t>
  </si>
  <si>
    <t>O16083830002</t>
  </si>
  <si>
    <t>00086084202 DEPOSITO DE EFECTIVO, DEPOSITANTE: UNIDAD DESCONCENTRADA SUSTENTAR, CONCEPTO: DEVOLUCION DE GASTOS EN COMBUSTIBLE Y LUBRICATES Y OTROS ALQUILERES C-31 -17 / 2018, CUENTA DE DEPOSITO: CUENTA UNICA DEL TESORO</t>
  </si>
  <si>
    <t>O16083850002</t>
  </si>
  <si>
    <t>00086084202 DEPOSITO DE EFECTIVO, DEPOSITANTE: UNIDAD DESCONCENTRADA SUSTENTAR, CONCEPTO: DEVOLUCION DE GASTOS EN COMBUSTIBLE Y LUBRICANTES C-31 - 3 /2018, CUENTA DE DEPOSITO: CUENTA UNICA DEL TESORO</t>
  </si>
  <si>
    <t>O16083880002</t>
  </si>
  <si>
    <t>00099021001 DEPOSITO DE EFECTIVO, DEPOSITANTE: TATIANA TANIA CUELLAR GAVINCHA, CONCEPTO: REVERSION DE BOLETA MENSUAL DEL MES DE NOVIEMBRE DEL AÑO 2014, CUENTA DE DEPOSITO: CUENTA UNICA DEL TESORO</t>
  </si>
  <si>
    <t>O16083890002</t>
  </si>
  <si>
    <t>00020011103 DEPOSITO DE EFECTIVO, DEPOSITANTE: REGISTRO INTERNACIONAL BOLIVIANO DE BUQUES, CONCEPTO: REVERSION PASAJES A RURENABAQUE SEGUN PREV. 85161, CUENTA DE DEPOSITO: CUENTA UNICA DEL TESORO</t>
  </si>
  <si>
    <t>O16084000002</t>
  </si>
  <si>
    <t>00099021001 DEPOSITO DE EFECTIVO, DEPOSITANTE: GILBERTA CABANA CHIRINOS, CONCEPTO: DEVOLUCION DE HABERES FEBRERO, CUENTA DE DEPOSITO: CUENTA UNICA DEL TESORO</t>
  </si>
  <si>
    <t>O16084290002</t>
  </si>
  <si>
    <t>00099021001 DEPOSITO DE EFECTIVO, DEPOSITANTE: CELESTINA APAZA DE HINOJOSA, CONCEPTO: UNA DUODECIMA DE AGUINALDO, CUENTA DE DEPOSITO: CUENTA UNICA DEL TESORO</t>
  </si>
  <si>
    <t>O16084490002</t>
  </si>
  <si>
    <t>00099021001 DEPOSITO DE EFECTIVO, DEPOSITANTE: GRACIELA JUDITH GUTIERREZ TAPIA VDA. DE DEHEZA, CONCEPTO: DEVOLUCION POR COBROS INDEBIDAMENTE PERCIBIDOS, CUENTA DE DEPOSITO: CUENTA UNICA DEL TESORO</t>
  </si>
  <si>
    <t>B16085910002</t>
  </si>
  <si>
    <t>00099021001 DEP.DE CHEQ.AJENOS,RET.DE CAM.,CONCEPTO: DEVOLUCION DE RECURSOS CAJA PETROLERA DE SALUD,DEP.: ADEMAF MONICA VARGAS RUIZ , PROCEDENCIA: BANCO UNION S.A., CHEQUE: 1236, FECHA DE EMISION:26/03/2018</t>
  </si>
  <si>
    <t>B16086000002</t>
  </si>
  <si>
    <t>00513082001 DEP.DE CHEQ.AJENOS,RET.DE CAM.,CONCEPTO: REPOSICION PASE DE INGRESO,DEP.: YPFB REDES DE GAS LA PAZ , PROCEDENCIA: BANCO UNION S.A., CHEQUE: 846, FECHA DE EMISION:26/03/2018</t>
  </si>
  <si>
    <t>B16086010002</t>
  </si>
  <si>
    <t>00513082001 DEP.DE CHEQ.AJENOS,RET.DE CAM.,CONCEPTO: REPOSICION PASE DE INGRESO,DEP.: YPFB REDES DE GAS LA PAZ , PROCEDENCIA: BANCO UNION S.A., CHEQUE: 847, FECHA DE EMISION:26/03/2018</t>
  </si>
  <si>
    <t>B16086030002</t>
  </si>
  <si>
    <t>00513082001 DEP.DE CHEQ.AJENOS,RET.DE CAM.,CONCEPTO: REPOSICION PASE DE INGRESO,DEP.: YPFB REDES DE GAS LA PAZ , PROCEDENCIA: BANCO UNION S.A., CHEQUE: 848, FECHA DE EMISION:26/03/2018</t>
  </si>
  <si>
    <t>B16086270002</t>
  </si>
  <si>
    <t>00099021001 DEP.DE CHEQ.AJENOS,RET.DE CAM.,CONCEPTO: DEVOLUCION DEL IMPORTE NO UTILIZADO AL BCB-CUT,DEP.: MINISTERIO DE GOBIERNO-UELICN , PROCEDENCIA: BANCO UNION S.A., CHEQUE: 7814, FECHA DE EMISION:21/03/2018</t>
  </si>
  <si>
    <t>B16086300002</t>
  </si>
  <si>
    <t>00099021001 DEP.DE CHEQ.AJENOS,RET.DE CAM.,CONCEPTO: IMPORTE NO UTILIZADO AL BCB-CUT,DEP.: MINISTERIO DE GOBIERNO-UELICN , PROCEDENCIA: BANCO UNION S.A., CHEQUE: 7813, FECHA DE EMISION:21/03/2018</t>
  </si>
  <si>
    <t>B16086560002</t>
  </si>
  <si>
    <t>00593012001 DEP.DE CHEQ.AJENOS,RET.DE CAM.,CONCEPTO: VENTA DE TOPS , HILOS Y TELAS,DEP.: EMPRESA ESTATAL YACANA , PROCEDENCIA: BANCO UNION S.A., CHEQUE: 217, FECHA DE EMISION:23/03/2018</t>
  </si>
  <si>
    <t>B16086590002</t>
  </si>
  <si>
    <t>00593012001 DEP.DE CHEQ.AJENOS,RET.DE CAM.,CONCEPTO: VENTA DE TOPS, HILOS Y TELAS,DEP.: EMPRESA ESTATAL YACANA , PROCEDENCIA: BANCO UNION S.A., CHEQUE: 215, FECHA DE EMISION:23/03/2018</t>
  </si>
  <si>
    <t>B16086620002</t>
  </si>
  <si>
    <t>00593012001 DEP.DE CHEQ.AJENOS,RET.DE CAM.,CONCEPTO: VENTA DE TOPS, HILOS Y TELAS,DEP.: EMPRESA ESTATAL YACANA , PROCEDENCIA: BANCO UNION S.A., CHEQUE: 218, FECHA DE EMISION:23/03/2018</t>
  </si>
  <si>
    <t>B16087230002</t>
  </si>
  <si>
    <t>00081011101 DEP.DE CHEQ.AJENOS,RET.DE CAM.,CONCEPTO: MIN OBRAS PUBLICAS - DEVOL. INCAPACIDAD TEMPORAL-ENERO /2018,DEP.: CAJA PETROLERA DE SALUD , PROCEDENCIA: BANCO UNION S.A., CHEQUE: 13059, FECHA DE EMISION:26/03/2018</t>
  </si>
  <si>
    <t>O16086470002</t>
  </si>
  <si>
    <t>00099021001 DEPOSITO DE EFECTIVO, DEPOSITANTE: ARMADA BOLIVIANA, CONCEPTO: REVERSION POR CONCEPTO DE COMBUSTIBLES LUBRICANTES Y DERIVADOS PARA CONSUMO, CUENTA DE DEPOSITO: CUENTA UNICA DEL TESORO</t>
  </si>
  <si>
    <t>O16086730002</t>
  </si>
  <si>
    <t>00099021001 DEPOSITO DE EFECTIVO, DEPOSITANTE: ARMING QUISPE MORALES, CONCEPTO: DEVOLUCION DE BONOS, CUENTA DE DEPOSITO: CUENTA UNICA DEL TESORO</t>
  </si>
  <si>
    <t>O16087520002</t>
  </si>
  <si>
    <t>00513012007 DEPOSITO DE EFECTIVO, DEPOSITANTE: YPFB PETROANDINA SAM, CONCEPTO: APORTES DE CAPITAL DEL SOCIO, CUENTA DE DEPOSITO: CUENTA UNICA DEL TESORO</t>
  </si>
  <si>
    <t>O16087740002</t>
  </si>
  <si>
    <t>00212082001 DEPOSITO DE EFECTIVO, DEPOSITANTE: INRA LA PAZ, CONCEPTO: DEVOLUCION DE GASTOS OPERATIVOS C-31 N° 158/2017, CUENTA DE DEPOSITO: CUENTA UNICA DEL TESORO</t>
  </si>
  <si>
    <t>O16088050002</t>
  </si>
  <si>
    <t>00099021001 DEPOSITO DE EFECTIVO, DEPOSITANTE: MARIA FLORES HINOJOSA, CONCEPTO: REVERSION DE HABER, CUENTA DE DEPOSITO: CUENTA UNICA DEL TESORO</t>
  </si>
  <si>
    <t>O16088710002</t>
  </si>
  <si>
    <t>00212082001 DEPOSITO DE EFECTIVO, DEPOSITANTE: JUAN MAMANI COCASADA, CONCEPTO: DEVOLUCION DE GASTOS OPERATIVOS, CUENTA DE DEPOSITO: CUENTA UNICA DEL TESORO</t>
  </si>
  <si>
    <t>B16090930002</t>
  </si>
  <si>
    <t>00221012001 DEP.DE CHEQ.AJENOS,RET.DE CAM.,CONCEPTO: DEVOLUCION A C-31 N° 7/18,DEP.: SENARECOM , PROCEDENCIA: BANCO UNION S.A., CHEQUE: 1295, FECHA DE EMISION:28/03/2018</t>
  </si>
  <si>
    <t>O16090110002</t>
  </si>
  <si>
    <t>00130012002 DEPOSITO DE EFECTIVO, DEPOSITANTE: LUIS FEDERICO MARTINEZ RETAMOZO, CONCEPTO: DEVOLUCION POR CONCEPTO DE PEAJES, CUENTA DE DEPOSITO: CUENTA UNICA DEL TESORO</t>
  </si>
  <si>
    <t>O16090200002</t>
  </si>
  <si>
    <t>00099021001 DEPOSITO DE EFECTIVO, DEPOSITANTE: CARLA A. MONTAÑO RIVERA, CONCEPTO: DEVOLUCION DE FONDOS, CUENTA DE DEPOSITO: CUENTA UNICA DEL TESORO</t>
  </si>
  <si>
    <t>O16090230002</t>
  </si>
  <si>
    <t>O16090250002</t>
  </si>
  <si>
    <t>O16090270002</t>
  </si>
  <si>
    <t>O16090280002</t>
  </si>
  <si>
    <t>00099021001 DEPOSITO DE EFECTIVO, DEPOSITANTE: SENASIR GERLAN CHOQUE BLANCO, CONCEPTO: DEVOLUCION DOS DUODECIMAS DE AGUINALDO, CUENTA DE DEPOSITO: CUENTA UNICA DEL TESORO</t>
  </si>
  <si>
    <t>O16090310002</t>
  </si>
  <si>
    <t>00086018043 DEPOSITO DE EFECTIVO, DEPOSITANTE: CARLA A. MONTAÑO RIVERA, CONCEPTO: DEVOLUCION DE FONDOS, CUENTA DE DEPOSITO: CUENTA UNICA DEL TESORO</t>
  </si>
  <si>
    <t>O16090610002</t>
  </si>
  <si>
    <t>00099021001 DEPOSITO DE EFECTIVO, DEPOSITANTE: RUDDY WILBERT QUISPE FLORES CI 6059517 LP EJERCITO, CONCEPTO: DEVOLUCION DE VIATICOS, CUENTA DE DEPOSITO: CUENTA UNICA DEL TESORO</t>
  </si>
  <si>
    <t>O16090630002</t>
  </si>
  <si>
    <t>00099021001 DEPOSITO DE EFECTIVO, DEPOSITANTE: SIMON BARRIONUEVO CANAVIRI CI 6045960 LP EJERCITO, CONCEPTO: DEVOLUCION DE VIATICOS, CUENTA DE DEPOSITO: CUENTA UNICA DEL TESORO</t>
  </si>
  <si>
    <t>O16090650002</t>
  </si>
  <si>
    <t>00099021001 DEPOSITO DE EFECTIVO, DEPOSITANTE: LUIS FERNANDO LOMA ARAGONES, CONCEPTO: DEPOSITÓ POR DEVOLUCION DE FONDOS SEA, CUENTA DE DEPOSITO: CUENTA UNICA DEL TESORO</t>
  </si>
  <si>
    <t>O16091650002</t>
  </si>
  <si>
    <t>00099021001 DEPOSITO DE EFECTIVO, DEPOSITANTE: RENE MARTINEZ - MINISTERIO DE DEPORTES, CONCEPTO: DEVOLUCION CAMPAMENTO CHINA, CUENTA DE DEPOSITO: CUENTA UNICA DEL TESORO</t>
  </si>
  <si>
    <t>O16091770002</t>
  </si>
  <si>
    <t>00099021001 DEPOSITO DE EFECTIVO, DEPOSITANTE: JUAN ACHO COLQUE, CONCEPTO: DEVOLCION DE SUELDO, CUENTA DE DEPOSITO: CUENTA UNICA DEL TESORO</t>
  </si>
  <si>
    <t>O16091780002</t>
  </si>
  <si>
    <t>00099021001 DEPOSITO DE EFECTIVO, DEPOSITANTE: CONALPEDIS, CONCEPTO: DIFERENCIA EN PLANILLAS DEL MES DE AGOSTO GESTION 2017, CUENTA DE DEPOSITO: CUENTA UNICA DEL TESORO</t>
  </si>
  <si>
    <t>O16091950002</t>
  </si>
  <si>
    <t>00099021001 DEPOSITO DE EFECTIVO, DEPOSITANTE: ROSARIO SEMPERTEGUI MENA, CONCEPTO: DOBLE PERCEPCION (DEVOLUCION), CUENTA DE DEPOSITO: CUENTA UNICA DEL TESORO</t>
  </si>
  <si>
    <t>O16092030002</t>
  </si>
  <si>
    <t>00099021001 DEPOSITO DE EFECTIVO, DEPOSITANTE: WILFREDO MIGUEL MAMANI YUJRA, CONCEPTO: REVERSION DE PAGO DE SUELDO DEL MES DE FEBRERO POR PERCEPCION INDEBIDA, CUENTA DE DEPOSITO: CUENTA UNICA DEL TESORO</t>
  </si>
  <si>
    <t>O16092170002</t>
  </si>
  <si>
    <t>00234014202 DEPOSITO DE EFECTIVO, DEPOSITANTE: NANCY ARANO YUCRA, CONCEPTO: DEV. AL C-31 N° 279 PARTIDA 31110 REFRIGERIOS, CUENTA DE DEPOSITO: CUENTA UNICA DEL TESORO</t>
  </si>
  <si>
    <t>O16092370002</t>
  </si>
  <si>
    <t>O16092390002</t>
  </si>
  <si>
    <t>00513012003 DEPOSITO DE EFECTIVO, DEPOSITANTE: LINE HOUSE SERVICES SRL, CONCEPTO: DEVOLUCION PAGO DOBLE YPFB MES DICIEMBRE 2017, CUENTA DE DEPOSITO: CUENTA UNICA DEL TESORO</t>
  </si>
  <si>
    <t>B16094050002</t>
  </si>
  <si>
    <t>00130012002 DEP.DE CHEQ.AJENOS,RET.DE CAM.,CONCEPTO: PAGO INTERES A FOFIM CUOTA N° 98,DEP.: COMERMIN R.L. , PROCEDENCIA: BANCO MERCANTIL SANTA CRUZ SA., CHEQUE: 8000, FECHA DE EMISION:28/03/2018</t>
  </si>
  <si>
    <t>O16093800002</t>
  </si>
  <si>
    <t>00099021001 DEPOSITO DE EFECTIVO, DEPOSITANTE: IVAN PABLO ALTAMIRANO MENDOZA, CONCEPTO: DEVOLUCION DE HABER, CUENTA DE DEPOSITO: CUENTA UNICA DEL TESORO</t>
  </si>
  <si>
    <t>O16093810002</t>
  </si>
  <si>
    <t>O16094000002</t>
  </si>
  <si>
    <t>00249012001 DEPOSITO DE EFECTIVO, DEPOSITANTE: CENTRAL DE ABAST. Y SUMINISTROS DE SALUD-CEASS, CONCEPTO: DEVOLUCION DE SALDO POR FONDOS EXCEPCIONALES PARA GASTOS MENORES FEBRERO, CUENTA DE DEPOSITO: CUENTA UNICA DEL TESORO</t>
  </si>
  <si>
    <t>O16094780002</t>
  </si>
  <si>
    <t>00099021001 DEPOSITO DE EFECTIVO, DEPOSITANTE: MARIA JESUS HOYOS CASTRO, CONCEPTO: COBRO POR SEGUNDAS NUPCIAS, CUENTA DE DEPOSITO: CUENTA UNICA DEL TESORO</t>
  </si>
  <si>
    <t>O16094940002</t>
  </si>
  <si>
    <t>00099021001 DEPOSITO DE EFECTIVO, DEPOSITANTE: JOSE LUIS QUISBERT POMA, CONCEPTO: DEP DE FONDOS POR CONSUMO DE GAS CONCESIONARIA MPD, MES OCTUBRE/2017, CUENTA DE DEPOSITO: CUENTA UNICA DEL TESORO</t>
  </si>
  <si>
    <t>O16094960002</t>
  </si>
  <si>
    <t>00099021001 DEPOSITO DE EFECTIVO, DEPOSITANTE: JOSE LUIS QUISBERT POMA, CONCEPTO: DEP DE FONDOS POR CONSUMO DE GAS CONSESIONARIA MPD CORRESPONDIENTE MES NOVIEMBRE/2017, CUENTA DE DEPOSITO: CUENTA UNICA DEL TESORO</t>
  </si>
  <si>
    <t>O16094970002</t>
  </si>
  <si>
    <t>00099021001 DEPOSITO DE EFECTIVO, DEPOSITANTE: JOSE LUIS QUISBERT POMA, CONCEPTO: DEP DE FONDOS POR CONSUMO DE GAS CONCESIONARIA MPD MES DICIEMBRE/2017, CUENTA DE DEPOSITO: CUENTA UNICA DEL TESORO</t>
  </si>
  <si>
    <t>O16095510002</t>
  </si>
  <si>
    <t>00099021001 DEPOSITO DE EFECTIVO, DEPOSITANTE: TERESA ROSARIO CARTAGENA ALIAGA, CONCEPTO: DEVOLUCION POR DOBLE PERCEPCION, CUENTA DE DEPOSITO: CUENTA UNICA DEL TESORO</t>
  </si>
  <si>
    <t>G06757870002</t>
  </si>
  <si>
    <t>TRANSFERENCIA DEL EXTERIOR SEGUN SWIFT NO.2924 DE FECHA 01/03/2018 ORDENANTE: PERMANENT MSSN OF BOLIVIA-NEW YORK REF:DEVOLUCION SALDOS LIB. 00099021001 TGN-RECURSOS ORDINARIOS (3987)</t>
  </si>
  <si>
    <t>G06763580002</t>
  </si>
  <si>
    <t>TRANSFERENCIA DEL EXTERIOR SEGUN SWIFT 02960 DE FECHA 01/03/2018 ORDENANTE: CONSULADO GENL DE BOLIVIA EN HOUSTON REF.: DEV. SALDOS GASTOS DE FUNCIONAMIENTO LIB. 00099021001 TGN-RECURSOS ORDINARIOS (3987)</t>
  </si>
  <si>
    <t>G06764900002</t>
  </si>
  <si>
    <t>REGULARIZACION DE TRANSFERENCIA DEL EXTERIOR SEGUN SWIFT 02675 DE FECHA 01/03/2018 ORDENANTE: CONSULADO DE BOLIVIA EN SALTA-ARGENTINA REF.: DEVOLUCION SALDOS NO EJECUTADOS CORRESP. A LA RECAUDACION DECRETO SUPREMO 741 GESTION 2017 LIB. 00099021001 TGN-RECURSOS ORDINARIOS (3987)</t>
  </si>
  <si>
    <t>Q09466290002</t>
  </si>
  <si>
    <t>NUMERO DE LIBRETA CUT: 00513052001 OPERACIÓN E18 TRANSFERENCIA DEL SISTEMA FINANCIERO POR CUENTA DE TERCEROS A LA CUT A SOL.IMATHIA CONSTRUCION SL SUC BOLIVIA</t>
  </si>
  <si>
    <t>Q09469090002</t>
  </si>
  <si>
    <t>S09151200002</t>
  </si>
  <si>
    <t>||TRANSFERENCIA DE FONDOS S/G. FORMULARIO, CITE' BUN133/18 DE LA FECHA (HRE-TSO-1051). DEVOLUCIÓN DE SALDO NO EJECUTADO POR FINALIZACIÓN DE VIGENCIA DE CONVENIO N°84 SUSCRITO ENTRE EL MMAYA, GAD DE SANTA CRUZ Y SEARPI. CONST. DE MEDIDAS NO ESTRUCTURALES EN RIOS. A SOLICITUD DE SEARPI ; LIBR.00086014302 MMAYA-BS CAF EMERGENCIAS RIO GRANDE 2; BUN.</t>
  </si>
  <si>
    <t>G06757800003</t>
  </si>
  <si>
    <t>TRANSFERENCIA DE FONDOS AL EXTERIOR A SOLICITUD DE TESORO GENERAL DE LA NACION SEGUN SOLICITUD 4441 REF: PAGO POR LA RECEPCION DE 15 QUINCE MIL PIEZAS DE LIBRETAS DE PASAPORTES DE LECTURA MECANICA LPLM A LA EMPRESA IN INTERNATIONAL IMPRIMERIE NATIONALE LIB. 00099021001 TGN-RECURSOS ORDINARIOS (3987)</t>
  </si>
  <si>
    <t>G06762080004</t>
  </si>
  <si>
    <t>VENTA DE DIVISAS CON TRANSFERENCIA DE FONDOS A SOLICITUD DE MINISTERIO DE DESARROLLO PRODUCTIVO Y ECONOMIA PLURAL SEGUN SOLICITUD 4443 REF: SOLICITUD DE DIVISAS PARA PAGO DE MEMBRESIA A LA INTER AMERICAN ACCREDITATION COOPERATION IACC POR LA GESTION 2018 LIB. 00041031107 MPM-INSTITUTO BOLIVIANO DE METROLOGIA</t>
  </si>
  <si>
    <t>G06762110004</t>
  </si>
  <si>
    <t>VENTA DE DIVISAS A SOLICITUD DE MINISTERIO DE LA PRESIDENCIA SEGUN SOLICITUD 4446 REF: DIVISAS USD 30,000 PARA VIAJES AL EXTERIOR QUE REALIZARA EL SR.PRESIDENTE DEL ESTADO PLURINACIONAL Y COMITIVA OFICIAL A VENEZUELA Y REPUBLICA DE CHILE. LOS FONDOS SERAN ENTREGADOS AL SR.OMAR ROBERTO CARY ROMANO LIB. 00099021001 TGN-RECURSOS ORDINARIOS (3987)</t>
  </si>
  <si>
    <t>S09151740002</t>
  </si>
  <si>
    <t>||TRANSFERENCIA DE FONDOS S/G. FORMULARIO CITE: BUN135/17 DE LA FECHA.(HRE-TSO-1072), A FAVOR DE MIN.MEDIO AMBIENTE Y AGUA, DEVOLUCION DE RECURSOS PARA EJECUCION DEL PROYECTO DE IMPLEMENTACION SISTEMA DE MONITOREO DEL AGUA CUENCA RIO GUADALQUIVIR DPTO.TARIJA. A SOLICITUD OFICINA TECNICA NACIONAL RIO PILCOMAYO,LIBRETA00099021001 TGN-RECURSOS ORDINARIOS;BUN.</t>
  </si>
  <si>
    <t>G06766850004</t>
  </si>
  <si>
    <t>VENTA DE DIVISAS CON TRANSFERENCIA DE FONDOS A SOLICITUD DE MINISTERIO DE DESARROLLO PRODUCTIVO Y ECONOMIA PLURAL SEGUN SOLICITUD 4442 REF: SOLICITUD DE DIVISAS PARA PAGO DE MEMBRESIA A LA ORGANIZACION INTERNACIONAL DE METROLOGIA LEGAL OIML EQUIVALENTES 1.716,67 USD LIB. 00041031107 MPM-INSTITUTO BOLIVIANO DE METROLOGIA POR DIFERENCIAL CAMBIARIO</t>
  </si>
  <si>
    <t>G06766850005</t>
  </si>
  <si>
    <t>VENTA DE DIVISAS CON TRANSFERENCIA DE FONDOS A SOLICITUD DE MINISTERIO DE DESARROLLO PRODUCTIVO Y ECONOMIA PLURAL SEGUN SOLICITUD 4442 REF: SOLICITUD DE DIVISAS PARA PAGO DE MEMBRESIA A LA ORGANIZACION INTERNACIONAL DE METROLOGIA LEGAL OIML EQUIVALENTES 1.716,67 USD LIB. 00041031107 MPM-INSTITUTO BOLIVIANO DE METROLOGIA</t>
  </si>
  <si>
    <t>G06772630004</t>
  </si>
  <si>
    <t>VENTA DE DIVISAS CON TRANSFERENCIA DE FONDOS A SOLICITUD DE MINISTERIO DE LA PRESIDENCIA SEGUN SOLICITUD 4451 REF: DIVISAS USD 11,977.90 PAGO A AIRBUS HELICOPTERS CONO SUR S.A POR COMPRA DE REPUESTOS PARA AERONAVES FAB 003 Y CONSUMIBLES GESTION 2017, PAGO AL BANCO BBVA URUGUAY S.A, CUENTA 999011879. LIB. 00099021001 TGN-RECURSOS ORDINARIOS (3987)</t>
  </si>
  <si>
    <t>G06772640004</t>
  </si>
  <si>
    <t>VENTA DE DIVISAS CON TRANSFERENCIA DE FONDOS A SOLICITUD DE MINISTERIO DE LA PRESIDENCIA SEGUN SOLICITUD 4450 REF: DIVISAS USD 26,759.47 PAGO A DASSAULT FALCON JET CORP COMPRA REPUESTOS PARA AERONAVES FAC 001 Y FAB 002 INCLUYE COSTOS DE ENVIO, PAGO A BANK OF AMERICA CUENTA 381023401350. LIB. 00099021001 TGN-RECURSOS ORDINARIOS (3987)</t>
  </si>
  <si>
    <t>G06772650004</t>
  </si>
  <si>
    <t>VENTA DE DIVISAS CON TRANSFERENCIA DE FONDOS A SOLICITUD DE MINISTERIO DE LA PRESIDENCIA SEGUN SOLICITUD 4449 REF: DIVISAS USD 1,558.13 PAGO A SATCOM DIRECT INC INVOICE 2774107 POR SERVICIO TELEFONIA E INTERNET SATELITAL PARA AERONAVE FAB 001 NOV, DIC 2017 Y ENERO 2018, PAGO A WELLS FARGO BANK, CUEN LIB. 00099021001 TGN-RECURSOS ORDINARIOS (3987)</t>
  </si>
  <si>
    <t>G06772660004</t>
  </si>
  <si>
    <t>VENTA DE DIVISAS CON TRANSFERENCIA DE FONDOS A SOLICITUD DE MINISTERIO DE LA PRESIDENCIA SEGUN SOLICITUD 4448 REF: DIVISAS USD 7,605.00 PAGO A CUENTA A ROCKWELL COLLINS INC INVOICE 98669582 Y 98669793 POR SERVICIO DE ACTUALIZACION DE DATOS DE NAVEGACION PARA AERONAVE FAB 002, PAGO A BANK OF AMERICA, LIB. 00099021001 TGN-RECURSOS ORDINARIOS (3987)</t>
  </si>
  <si>
    <t>G06775210001</t>
  </si>
  <si>
    <t>G06780000002</t>
  </si>
  <si>
    <t>REGULARIZACION DE TRANSFERENCIA DEL EXTERIOR SEGUN SWIFT 02805 DE FECHA 05/03/2018 ORDENANTE: EMBAJADA DE BOLIVIA ASUNCION PARAGUAY REF.: DEVOLUCION SALDO DE GASTOS DE FUNCIONAMIENTO GESTION 2017 A FECHA 31 DE DICIEMBRE Y SALDO DE LA REMESA ADICIONAL SEGUN NOTA GM-DGAA-UFI LIB. 00099021001 TGN-RECURSOS ORDINARIOS (3987)</t>
  </si>
  <si>
    <t>G06780060002</t>
  </si>
  <si>
    <t>REGULARIZACION DE TRANSFERENCIA DEL EXTERIOR SEGUN SWIFT 02545 DE FECHA 05/03/2018 ORDENANTE: EMBAJADA DE BOLIVIA EN FRANCIA REF:: DEVOLUCION DE SALDOS DE GASTOS DE FUNCIONAMIENTO GESTION 2017 LIB. 00099021001 TGN-RECURSOS ORDINARIOS (3987)</t>
  </si>
  <si>
    <t>G06785750002</t>
  </si>
  <si>
    <t>REGULARIZACION DE TRANSFERENCIA DEL EXTERIOR SEGUN SWIFT 02673 DE FECHA 05/03/2018 ORDENANTE: CONSULADO GERAL DA BOLIVIA BR/SAO PAULO LIB. 00099021001 TGN-RECURSOS ORDINARIOS (3987)</t>
  </si>
  <si>
    <t>G06779990001</t>
  </si>
  <si>
    <t>COBRO COSTOS DE PAPELERIA POR REGULARIZACION DE TRANSFERENCIA DEL EXTERIOR POR ORDEN DE PETROLEOS PARAGUAYOS (PETROPAR) REF.: OPE 0/381519 LIB. 00513062001 YPFB-OPERACIONES PLANTA DE SEPARACION DE LIQUIDOS RIO GRANDE</t>
  </si>
  <si>
    <t>G06798010002</t>
  </si>
  <si>
    <t>REGULARIZACION DE TRANSFERENCIA DEL EXTERIOR SEGUN SWIFT NO.3069 DE FECHA 06/03/2018 ORDENANTE: CONSULADO DE BOLIVIA EN ARICA REF:DEVOLUCION SALDOS NO EJECUTADOS GASTOS DE FUNCIONAMIENTO. LIB. 00099021001 TGN-RECURSOS ORDINARIOS (3987)</t>
  </si>
  <si>
    <t>G06800760002</t>
  </si>
  <si>
    <t>TRANSFERENCIA DEL EXTERIOR SEGUN SWIFT NO.3168 DE FECHA 06/03/2018 ORDENANTE: TRANSPORTES AEREOS BOLIVIANOS REF:PAGO GASTOS OPERATIVOS Y ADMINISTRATIVOS SEGUN CARTA GCIA GRAL 03118 LIB. 00525012001 LBP-TRANSPORTES AEREOS BOLIVIANOS (4030001162)</t>
  </si>
  <si>
    <t>G06792200003</t>
  </si>
  <si>
    <t>PROVISION DE FONDOS A SOLICITUD DE YACIMIENTOS PETROLIFEROS FISCALES BOLIVIANOS SEGUN SOLICITUD YPFB-0054-2018 REF: PAGO SERV DE TRANSPORTE DE GN ENERO 2018 A YPFB TRANSPORTE LIB. 00513012007 YPFB - RECURSOS NACIONALIZACIÓN</t>
  </si>
  <si>
    <t>G06792250003</t>
  </si>
  <si>
    <t>PROVISION DE FONDOS A SOLICITUD DE YACIMIENTOS PETROLIFEROS FISCALES BOLIVIANOS SEGUN SOLICITUD YPFB-0052-2018 REF: PAGO SERV FIRME DE TRANS DE GN ENERO 18 A YPFB TRANSIERRA SA LIB. 00513012007 YPFB - RECURSOS NACIONALIZACIÓN</t>
  </si>
  <si>
    <t>G06793660001</t>
  </si>
  <si>
    <t>COBRO COSTOS DE PAPELERIA SEGUN TRANSFERENCIA DEL EXTERIOR POR ORDEN DE HERCO COMBUSTIBLE S.A. REF.CONTRATO CONDENSADO DE GAS LIB. 00513062001 YPFB-OPERACIONES PLANTA DE SEPARACION DE LIQUIDOS RIO GRANDE</t>
  </si>
  <si>
    <t>G06796810004</t>
  </si>
  <si>
    <t>VENTA DE DIVISAS CON TRANSFERENCIA DE FONDOS A SOLICITUD DE MINISTERIO DE LA PRESIDENCIA SEGUN SOLICITUD 4462 REF: DIVISAS USD 235,000.00 SEGUNDO PAGO A DASSAULT FALCON JET WILMINGTON CORP. POR MANTENIMIENTO AERONAVE FAB 001 SEGUN PROGRESS INVOICE 18000826, PAGO CITIBANK N.A. CUENTA 30442598. LIB. 00099021001 TGN-RECURSOS ORDINARIOS (3987)</t>
  </si>
  <si>
    <t>De: 00099024113 Transferencia en cumplimiento al DS N0913 de 15/06/2011 y el Convenio Intergubernativo de Financiamiento UPRE-CIF-IG/470/2016, suscrito entre la UPRE y el GAM Cobija, Proyecto Const. U.E. Tecnico Humanistico Alberto Ovando Candia - Barrio 27 de Junio, correspondiente al pago de la pl</t>
  </si>
  <si>
    <t>S09153360001</t>
  </si>
  <si>
    <t>'COBRO DE'||UTILES DE ESCRITORIO POR EL COMPROBANTE CONTABLE NRO. 0915334 DE LA FECHA, S/G. CORREO ELECTRÓNICO DE YPFB DE F. 23/01/2018. DEBITO DE LA LIBRETA 00513022001 YPFB - OPERACIONES.</t>
  </si>
  <si>
    <t>COBRO COSTOS DE PAPELERIA SEGUN TRANSFERENCIA DEL EXTERIOR POR ORDEN DE CONSULADO DE BOLIVIA EN CALAMA LIB. 00340012003 RECAUDACION EXTRANJERIA - C.I. -L.C.</t>
  </si>
  <si>
    <t>G06808410004</t>
  </si>
  <si>
    <t>VENTA DE DIVISAS CON TRANSFERENCIA DE FONDOS A SOLICITUD DE MINISTERIO DE DEFENSA SEGUN SOLICITUD 4470 REF: PAGO A BAE SYSTEMS POR ACTUALIZACION DE TIPO DE CAMBIO EN LA COMPRA DE KIT DE ALTURA DE LA AERONAVE PARA TRANSPORTE AEREO MILITAR LIB. 00020011103 MINISTERIO DE DEFENSA - INGRESOS VARIOS</t>
  </si>
  <si>
    <t>G06808420004</t>
  </si>
  <si>
    <t>VENTA DE DIVISAS CON TRANSFERENCIA DE FONDOS A SOLICITUD DE MINISTERIO DE DEFENSA SEGUN SOLICITUD 4471 REF: PAGO A THINK HOLDINGS POR LA SEXTA CUOTA DE LA ADQUISICION DE AERONAVE PARA TRANSPORTE AEREO MILITAR LIB. 00020011103 MINISTERIO DE DEFENSA - INGRESOS VARIOS</t>
  </si>
  <si>
    <t>G06808430004</t>
  </si>
  <si>
    <t>VENTA DE DIVISAS CON TRANSFERENCIA DE FONDOS A SOLICITUD DE MINISTERIO DE DEFENSA SEGUN SOLICITUD 4472 REF: PAGO A THINK HOLDINGS POR LA SEPTIMA CUOTA DE LA ADQUISICION DE AERONAVE PARA TRANSPORTE AEREO MILITAR LIB. 00020011103 MINISTERIO DE DEFENSA - INGRESOS VARIOS</t>
  </si>
  <si>
    <t>G06808470004</t>
  </si>
  <si>
    <t>VENTA DE DIVISAS CON TRANSFERENCIA DE FONDOS A SOLICITUD DE AUTORIDAD DE FISCALIZACION Y CONTROL DE PENSIONES Y SEGUROS SEGUN SOLICITUD 4480 REF: PAGO A LA ASOCIACION DE SUPERVISORES DE SEGUROS DE AMERICA LATINA ASSAL POR LA MEMBRESIA CORRESPONDIENTE A LA GESTION 2018 SEGUN NOTA DE SOLICITUD DE PA LIB. 00099021001 TGN-RECURSOS ORDINARIOS (3987)</t>
  </si>
  <si>
    <t>G06811960001</t>
  </si>
  <si>
    <t>COBRO COSTOS DE PAPELERIA SEGUN TRANSFERENCIA DEL EXTERIOR POR ORDEN DE CORPORACION PETROLERA S.A. REF.: PAGO SEGUN PRE FACTURA DE FECHA 07-03-2018 LIB. 00513062001 YPFB-OPERACIONES PLANTA DE SEPARACION DE LIQUIDOS RIO GRANDE</t>
  </si>
  <si>
    <t>Q09496640002</t>
  </si>
  <si>
    <t>NUMERO DE LIBRETA CUT: 00099021001 OPERACIÓN E18 TRANSFERENCIA DEL SISTEMA FINANCIERO POR CUENTA DE TERCEROS A LA CUT TRANSFERENCIA DE FONDOS POR PAGO INDEBIDO - RP FEBRERO 2018</t>
  </si>
  <si>
    <t>Q09496650002</t>
  </si>
  <si>
    <t>NUMERO DE LIBRETA CUT: 00099021001 OPERACIÓN E18 TRANSFERENCIA DEL SISTEMA FINANCIERO POR CUENTA DE TERCEROS A LA CUT TRANSFERENCIA DE FONDOS POR PAGO ADELANTADO P.R.A. - RP FEBRERO 2018</t>
  </si>
  <si>
    <t>G06813160003</t>
  </si>
  <si>
    <t>PAGO A CAF PRÉSTAMO CFA009759 VCTO. 08-03-2018 POR CUENTA DE TGN , NTI. 010527 VALOR 08-03-2018 INTERESES USD 10.861,98 COMISIONES USD 106.196,66 CTA. 3987 CUENTA UNICA DEL TESORO-3987 LIB. 00099021001 REF.: COMISIONES BANCARIAS</t>
  </si>
  <si>
    <t>G06813180003</t>
  </si>
  <si>
    <t>PAGO A CAF PRÉSTAMO CFA009757 VCTO. 08-03-2018 POR CUENTA DE TGN , NTI. 010522 VALOR 08-03-2018 INTERESES USD 11.658,28 COMISIONES USD 121.950,11 CTA. 3987 CUENTA UNICA DEL TESORO-3987 LIB. 00099021001 REF.: COMISIONES BANCARIAS</t>
  </si>
  <si>
    <t>G06816050004</t>
  </si>
  <si>
    <t>VENTA DE DIVISAS CON TRANSFERENCIA DE FONDOS A SOLICITUD DE MINISTERIO DE DESARROLLO PRODUCTIVO Y ECONOMIA PLURAL SEGUN SOLICITUD 4475 REF: VENTA DE DIVISAS PARA TRANSFERENCIA AL BIPM POR MEMBRESIA ANUAL POR LA GESTION 2018 EQUIVALENTES 14.779,59 USD LIB. 00041031107 MPM-INSTITUTO BOLIVIANO DE METROLOGIA POR DIFERENCIAL CAMBIARIO</t>
  </si>
  <si>
    <t>G06816050005</t>
  </si>
  <si>
    <t>VENTA DE DIVISAS CON TRANSFERENCIA DE FONDOS A SOLICITUD DE MINISTERIO DE DESARROLLO PRODUCTIVO Y ECONOMIA PLURAL SEGUN SOLICITUD 4475 REF: VENTA DE DIVISAS PARA TRANSFERENCIA AL BIPM POR MEMBRESIA ANUAL POR LA GESTION 2018 EQUIVALENTES 14.779,59 USD LIB. 00041031107 MPM-INSTITUTO BOLIVIANO DE METROLOGIA</t>
  </si>
  <si>
    <t>G06816060004</t>
  </si>
  <si>
    <t>VENTA DE DIVISAS CON TRANSFERENCIA DE FONDOS A SOLICITUD DE EMPRESA PUBLICA PRODUCTIVA CARTONES DE BOLIVIA-CARTONBOL SEGUN SOLICITUD 4476 REF: TRANSFERENCIA DE RECURSOS AL BCB, PARA LA EMPRESA TOOLS CORRUGATED S.L. POR LA ADQUISICION DE TROQUELES ROTATIVOS - JABA 9 PARA LABORATORIOS COFAR, CORRESPO LIB. 00576012001 CARTONBOL POR DIFERENCIAL CAMBIARIO</t>
  </si>
  <si>
    <t>G06816060005</t>
  </si>
  <si>
    <t>VENTA DE DIVISAS CON TRANSFERENCIA DE FONDOS A SOLICITUD DE EMPRESA PUBLICA PRODUCTIVA CARTONES DE BOLIVIA-CARTONBOL SEGUN SOLICITUD 4476 REF: TRANSFERENCIA DE RECURSOS AL BCB, PARA LA EMPRESA TOOLS CORRUGATED S.L. POR LA ADQUISICION DE TROQUELES ROTATIVOS - JABA 9 PARA LABORATORIOS COFAR, CORRESPO LIB. 00576012001 CARTONBOL</t>
  </si>
  <si>
    <t>G06823390001</t>
  </si>
  <si>
    <t>COBRO COSTOS DE PAPELERIA SEGUN TRANSFERENCIA DEL EXTERIOR POR ORDEN DE GAS CORONA S.A.E.C.A. (ASUNCION PARAGUAY) REF.: ANTICIPO SEGUN CONTRATO YPFB DLG LIB. 00513062001 YPFB-OPERACIONES PLANTA DE SEPARACION DE LIQUIDOS RIO GRANDE</t>
  </si>
  <si>
    <t>De: 00099024113 Transferencia en cumplimiento al DS N0913 de 15/06/2011 y el Convenio Intergubernativo de Financiamiento UPRE-CIF-IG 084/2017, suscrito entre la UPRE y el GAM Tarija, Proyecto Construccion Unidad Educ. Urb. Los Laureles de la Ciudad de Tarija, correspondiente al pago de la planilla N</t>
  </si>
  <si>
    <t>De: 00099024113 Transferencia en cumplimiento al DS N0913 de 15/06/2011 y el Convenio Intergubernativo de Financiamiento UPRE-CIF-IG 189/2017, suscrito entre la UPRE y el GAM San Joaquin, Proyecto Const. Unidad Educativa Cap. Horacio Vasquez Sanchez Municipio de San Joaquin, correspondiente al pago</t>
  </si>
  <si>
    <t>De: 00099024113 Transferencia en cumplimiento al DS N0913 de 15/06/2011 y el Convenio Intergubernativo de Financiamiento UPRE-CIF-IG 837/2017, suscrito entre la UPRE y el GAM San Miguel de Velasco, Proyecto Construccion de Tinglado y Graderias en la Unidad Educativa Alta Mira - San Miguel de Velasco</t>
  </si>
  <si>
    <t>G06832180002</t>
  </si>
  <si>
    <t>REGULARIZACION DE TRANSFERENCIA DEL EXTERIOR SEGUN SWIFT NO.3119 DE FECHA 09/03/2018 ORDENANTE: CONSULADO DE BOLIVIA EN ARICA-CHILE REF:DEVOLUCION SALDOS GASTOS DE FUNCIONAMIENTO GESTION 2017 LIB. 00099021001 TGN-RECURSOS ORDINARIOS (3987)</t>
  </si>
  <si>
    <t>J03368730002</t>
  </si>
  <si>
    <t>A:00099021001 DEVOLUCION DE RECURSOS POR PAGO DE SESION DE DERECHOS DE TELEVISION, RADIO INTERNET, COMERCIALIZACION MARKETING Y LICENCIA DE LOS XI JUEGOS SUDAMERICANOS COCHABAMBA 2018. C-31 N 316 GESTION 2016, DE ACUERDO A DOCUMENTACION ADJUNTA.</t>
  </si>
  <si>
    <t>J03369110002</t>
  </si>
  <si>
    <t>A:00099021001 Transferencia que efectuamos a requerimiento de la Unidad de Administracion e Informacion Salarial segun nota CITE: MEFP/VTCP/DGPOT/UAIS/No.1279/2018, por concepto de reversion definitiva correspondiente al Instituto Nacional de Estadistica, Ministerio de Obras Publicas y al Ministerio</t>
  </si>
  <si>
    <t>J03369170002</t>
  </si>
  <si>
    <t>A:00099021001 Transferencia que efectuamos a requerimiento de la Unidad de Administracion e Informacion Salarial segun notas CITE: MEFP/VTCP/DGPOT/UAIS/Nos.1171 y 1172/2018, por concepto de reversion definitiva correspondiente al SENASIR, misma que se encuentra consignada en los comprobantes de pago</t>
  </si>
  <si>
    <t>Q09500840002</t>
  </si>
  <si>
    <t>Q09500850002</t>
  </si>
  <si>
    <t>NUMERO DE LIBRETA CUT: Cuenta Unica del Tesoro OPERACIÓN E18 TRANSFERENCIA DEL SISTEMA FINANCIERO POR CUENTA DE TERCEROS A LA CUT Pago correspondiente a Febrero 2018</t>
  </si>
  <si>
    <t>S09155030002</t>
  </si>
  <si>
    <t>||TRANSFERENCIA A LA CUENTA UNICA DEL TESORO IMPORTES RETENIDOS A WALTER ABRAHAM PEREZ ALANDIA Y JULIO HUMEREZ QUIROZ POR REMUNERACION MAXIMA CORRESPONDIENTE AL MES DE FEBRERO/2018 - LIBRETA N° 00990201001, SEGUN DOCUMENTOS ADJUNTOS Y "ROC" N° 0196/2018 DEL DCR. TRANS. POR REMUNERACION MAXIMA DE WALTER ABRAHAM PEREZ ALANDIA - FEBRERO/2018 LIBRETA N° 00990201001</t>
  </si>
  <si>
    <t>S09155030003</t>
  </si>
  <si>
    <t>||TRANSFERENCIA A LA CUENTA UNICA DEL TESORO IMPORTES RETENIDOS A WALTER ABRAHAM PEREZ ALANDIA Y JULIO HUMEREZ QUIROZ POR REMUNERACION MAXIMA CORRESPONDIENTE AL MES DE FEBRERO/2018 - LIBRETA N° 00990201001, SEGUN DOCUMENTOS ADJUNTOS Y "ROC" N° 0196/2018 DEL DCR. TRANSFERENCIA POR REMUNERACION MAXIMA DE JULIO HUMEREZ QUIROZ - FEBRERO/2018 LIBRETA N° 00990201001</t>
  </si>
  <si>
    <t>S09155260001</t>
  </si>
  <si>
    <t>'COBRO DE'||UTILES DE ESCRITORIO POR EL COMPROBANTE CONTABLE NRO. 0915525 DE LA FECHA, SEGÚN CORREO ELECTRÓNICO DE YPFB DE F. 23/01/2018. DEBITO DE LA LIBRETA 00513022001 YPFB - OPERACIONES.</t>
  </si>
  <si>
    <t>G06827150001</t>
  </si>
  <si>
    <t>COBRO COSTOS DE PAPELERIA SEGUN TRANSFERENCIA DEL EXTERIOR POR ORDEN DE HERCO COMBUSTIBLES SA REF.: CONTRATO CONDENSADO DE GAS N. LIB. 00513062001 YPFB-OPERACIONES PLANTA DE SEPARACION DE LIQUIDOS RIO GRANDE</t>
  </si>
  <si>
    <t>G06827180001</t>
  </si>
  <si>
    <t>COBRO COSTOS DE PAPELERIA POR REGULARIZACION DE TRANSFERENCIA DEL EXTERIOR POR ORDEN DE GAS TOTAL S.A. LIB. 00513062001 YPFB-OPERACIONES PLANTA DE SEPARACION DE LIQUIDOS RIO GRANDE</t>
  </si>
  <si>
    <t>G06827220001</t>
  </si>
  <si>
    <t>COBRO COSTOS DE PAPELERIA POR REGULARIZACION DE TRANSFERENCIA DEL EXTERIOR POR ORDEN DE CORP.PARAGUAYA DISTRIBUID.DE DERIVADOS DE PETROLEO S.A. LIB. 00513062001 YPFB-OPERACIONES PLANTA DE SEPARACION DE LIQUIDOS RIO GRANDE</t>
  </si>
  <si>
    <t>G06827240001</t>
  </si>
  <si>
    <t>G06827260001</t>
  </si>
  <si>
    <t>COBRO COSTOS DE PAPELERIA POR REGULARIZACION DE TRANSFERENCIA DEL EXTERIOR POR ORDEN DE YPF EXPLORACION Y PRODUCCION DE HIDROCARBUROS DE BOLIVIA S.A. LIB. 00513062001 YPFB-OPERACIONES PLANTA DE SEPARACION DE LIQUIDOS RIO GRANDE</t>
  </si>
  <si>
    <t>G06827280001</t>
  </si>
  <si>
    <t>COBRO COSTOS DE PAPELERIA POR REGULARIZACION DE TRANSFERENCIA DEL EXTERIOR POR ORDEN DE COMPANHIA MATOGROSSENSE DE GAS LIB. 00513012007 YPFB - RECURSOS NACIONALIZACIÓN</t>
  </si>
  <si>
    <t>G06828640001</t>
  </si>
  <si>
    <t>COBRO COSTOS DE PAPELERIA POR REGULARIZACION DE TRANSFERENCIA DEL EXTERIOR POR ORDEN DE BG BOLIVIA CORPORATION LIB. 00513012003 LBP-YPFB (2011349681373)</t>
  </si>
  <si>
    <t>G06830980004</t>
  </si>
  <si>
    <t>VENTA DE DIVISAS CON TRANSFERENCIA DE FONDOS A SOLICITUD DE MINISTERIO DE DEFENSA SEGUN SOLICITUD 4492 REF: PAGO A THINK HOLDINGS POR CONTRATACION DE 2 PILOTOS POR TRASLADO DE AERONAVE PARA TRANSPORTE AEREO MILITAR LIB. 00020011103 MINISTERIO DE DEFENSA - INGRESOS VARIOS</t>
  </si>
  <si>
    <t>G06831060004</t>
  </si>
  <si>
    <t>VENTA DE DIVISAS CON TRANSFERENCIA DE FONDOS A SOLICITUD DE YACIMIENTOS PETROLIFEROS FISCALES BOLIVIANOS SEGUN SOLICITUD 4503 REF: DECIMO SEGUNDO PAGO A EMPRESA BEICIP FRANLAB POR EL SERVICIO DE CONSULTORIA EN ASESORAMIENTO TECNICO ECONOMICO EN EXPLORACION. LIB. 00513022001 YPFB - "OPERACIONES"</t>
  </si>
  <si>
    <t>G06840930002</t>
  </si>
  <si>
    <t>REGULARIZACION DE TRANSFERENCIA DEL EXTERIOR SEGUN SWIFT NO.3240 DE FECHA 12/03/2018 ORDENANTE: CONSULADO GERAL DA BOLIVIA SAO PAULO-BRASIL REF:GASTOS PROGRAMA DE DOCUMENTACION LIB. 00099021001 TGN-RECURSOS ORDINARIOS (3987)</t>
  </si>
  <si>
    <t>Q09506690002</t>
  </si>
  <si>
    <t>NUMERO DE LIBRETA CUT: 00099021001 OPERACIÓN E18 TRANSFERENCIA DEL SISTEMA FINANCIERO POR CUENTA DE TERCEROS A LA CUT TRANSFERENCIA CANCELACION DE LA CUOTA NO 58 POR REEMBOLSO DE AMORTIZACION A CAPITAL Y COSTO DE CAPITAL POR LOS RECURSOS EFECTIVAMENTE RECIBIDOS POR PARTE DE LA EMPRESA METALURGICA</t>
  </si>
  <si>
    <t>J03369820001</t>
  </si>
  <si>
    <t>De: 00290014102 DEVOLUCION DE RECURSOS DEL SERVICIO DE IMPUESTOS NACIONALES DE LA GESTION 2017 S/G NOTASIN/GAF/DRF/NOT/0474/2018 E INFORME MEFP/VTCP/DGPOT/UPCFTGN N16/2018. (H.R. 6-7020-R)</t>
  </si>
  <si>
    <t>S09156490001</t>
  </si>
  <si>
    <t>||COMISION TRANSFERENCIA DE FONDOS AL EXT. 0,10% S/USD 109.200.- REEMB. GASTOS DE COMUNICACION BS220.- Y EMISION CBTE. CONTABLE BS50.- EN COMPLEMENTO A CBTE. ADJUNTO DE LA FECHA GCO. LIB. N°00513012004 LBP-YPFB UNICOMERCIAL REF: COM. PAGO N°7 LC I-2016-032</t>
  </si>
  <si>
    <t>S09158310003</t>
  </si>
  <si>
    <t>'TRANSFERENCIA DE FONDOS S/G CITE Nº' MEFP/VTCP/DGAFT/||UOIET/TES/N° 1565/18 DE LA FECHA, DEL MIN.DE ECONOMIA Y FINANZAS PUBLICAS.(HRE-TSO-1395),A LOS GOB.AUT.MCPALES Y GAIOC DE CHARAGUA IYAMBAE BENEFICIARIOS DE PATENTES PETROLERAS CORRESPONDIENTE A LA GESTION/2017 LEY N°3058. DEBITO DE LA LIBRETAN° 00990201001, REPOSICION UTILES DE ESCRITORIO.</t>
  </si>
  <si>
    <t>G06838120004</t>
  </si>
  <si>
    <t>VENTA DE DIVISAS CON TRANSFERENCIA DE FONDOS A SOLICITUD DE INSTITUTO NACIONAL DE INNOVACION AGROPECUARIA Y FORESTAL (INIAF) SEGUN SOLICITUD 4479 REF: 80201010300 52 16 COMPROBANTE DE PAGO POR CONCEPTO DE ACREDITACION A LA ISTA CORRESPONDIENTE A LA GESTION 2018 POR UN MONTO DE 2.764,00 SWISS FRANCS LIB. 00222018011 INIAF-DANDA DESAR. CRECIM. ECO. INCLUSIVO Y SOSTENIBLE BOL. POR DIFERENCIAL CAMBIARIO</t>
  </si>
  <si>
    <t>G06838120005</t>
  </si>
  <si>
    <t>VENTA DE DIVISAS CON TRANSFERENCIA DE FONDOS A SOLICITUD DE INSTITUTO NACIONAL DE INNOVACION AGROPECUARIA Y FORESTAL (INIAF) SEGUN SOLICITUD 4479 REF: 80201010300 52 16 COMPROBANTE DE PAGO POR CONCEPTO DE ACREDITACION A LA ISTA CORRESPONDIENTE A LA GESTION 2018 POR UN MONTO DE 2.764,00 SWISS FRANCS LIB. 00222018011 INIAF-DANDA DESAR. CRECIM. ECO. INCLUSIVO Y SOSTENIBLE BOL.</t>
  </si>
  <si>
    <t>G06840900004</t>
  </si>
  <si>
    <t>VENTA DE DIVISAS A SOLICITUD DE MINISTERIO DE LA PRESIDENCIA SEGUN SOLICITUD 4507 REF: DIVISAS USD 50,000 PARA VIAJES AL EXTERIOR QUE REALIZARA EL SR.PRESIDENTE DEL ESTADO PLURINACIONAL Y COMITIVA OFICIAL A MADRID ESPANA Y LA HAYA HOLANDA. LOS FONDOS SERAN ENTREGADOS AL SR.OMAR ROBERTO CARY ROMANO LIB. 00099021001 TGN-RECURSOS ORDINARIOS (3987)</t>
  </si>
  <si>
    <t>G06842090004</t>
  </si>
  <si>
    <t>VENTA DE DIVISAS CON TRANSFERENCIA DE FONDOS A SOLICITUD DE MINISTERIO DE LA PRESIDENCIA SEGUN SOLICITUD 4508 REF: DIVISAS USD 450,000.00 TERCER PAGO A DASSAULT FALCON JET POR MANTENIMIENTO DE AERONAVE FAB 001 EN TALLER WILMINGTON, SEGUN PROGRESS INVOICE 18001015, PAGO A CITIBANK CUENTA 30442598. LIB. 00099021001 TGN-RECURSOS ORDINARIOS (3987)</t>
  </si>
  <si>
    <t>G06842100004</t>
  </si>
  <si>
    <t>VENTA DE DIVISAS CON TRANSFERENCIA DE FONDOS A SOLICITUD DE MINISTERIO DE LA PRESIDENCIA SEGUN SOLICITUD 4509 REF: DIVISAS USD 4,065.00 PAGO SALDO A ROCKWELL COLLINS INC INVOICE 98669793 POR SERVICIO DE ACTUALIZACION DE DATOS DE NAVEGACION PARA AERONAVE FAB 002, PAGO A BANK OF AMERICA, CUENTA 445118 LIB. 00099021001 TGN-RECURSOS ORDINARIOS (3987)</t>
  </si>
  <si>
    <t>G06845360001</t>
  </si>
  <si>
    <t>COBRO COSTOS DE PAPELERIA POR REGULARIZACION DE TRANSFERENCIA DEL EXTERIOR POR ORDEN DE LIMA GAS S.A. LIB. 00513062001 YPFB-OPERACIONES PLANTA DE SEPARACION DE LIQUIDOS RIO GRANDE</t>
  </si>
  <si>
    <t>G06845460001</t>
  </si>
  <si>
    <t>COBRO COSTOS DE PAPELERIA SEGUN TRANSFERENCIA DEL EXTERIOR POR ORDEN DE PETROLEO BRASILEIRO S.A. PETROBRAS LIB. 00513012007 YPFB - RECURSOS NACIONALIZACIÓN</t>
  </si>
  <si>
    <t>G06845520001</t>
  </si>
  <si>
    <t>COBRO COSTOS DE PAPELERIA SEGUN TRANSFERENCIA DEL EXTERIOR POR ORDEN DE PETROLEO BRASILEIRO S.A PETROBRAS LIB. 00513012007 YPFB - RECURSOS NACIONALIZACIÓN</t>
  </si>
  <si>
    <t>J03369440001</t>
  </si>
  <si>
    <t>De: 00099024113 Transferencia en cumplimiento al DS N0913 de 15/06/2011 y el Convenio Interinstitucional de Financiamiento UPRE-CIF-IG 557/2017, suscrito entre la UPRE y el GAM Colquiri, Proyecto Construccion 2 Aulas y Direccion U.E. Alto Colquiri - Colquiri, correspondiente al pago de la planilla</t>
  </si>
  <si>
    <t>J03369450001</t>
  </si>
  <si>
    <t>De: 00099024113 Transferencia en cumplimiento al DS N0913 de 15/06/2011 y el Convenio Intergubernativo de Financiamiento UPRE-CIF-IG 542/2017, suscrito entre la UPRE y el GAM Irupana Proyecto Construccion Tinglado U.E. Chaupi - Irupana, correspondiente al pago de la planilla N2, segun la UPRE.</t>
  </si>
  <si>
    <t>J03369460001</t>
  </si>
  <si>
    <t>De: 00099024113 Transferencia en cumplimiento al DS N0913 de 15/06/2011 y el Convenio Intergubernativo de Financiamiento UPRE-CIF-IG 100/2017, suscrito entre la UPRE y el GAM Irupana Proyecto Construccion Tinglado Unidad Educativa Yuni Grande - Irupana, correspondiente al pago de la planilla N3, seg</t>
  </si>
  <si>
    <t>J03369470001</t>
  </si>
  <si>
    <t>De: 00099024113 Transferencia en cumplimiento al DS N0913 de 15/06/2011 y el Convenio Intergubernativo de Financiamiento UPRE-CIF-IG 561/2017, suscrito entre la UPRE y el GAM Ixiamas Proyecto Construccion Bloque de Aulas U.E. Tahua Dist. 2 Carmen Tahua, correspondiente al pago de la planilla N2, seg</t>
  </si>
  <si>
    <t>J03369480001</t>
  </si>
  <si>
    <t>J03369490001</t>
  </si>
  <si>
    <t>De: 00099024113 Transferencia en cumplimiento al DS N0913 de 15/06/2011 y el Convenio Intergubernativo de Financiamiento UPRE-CIF-IG 344/2017, suscrito entre la UPRE y el GAM Curva, Proyecto Construccion Dos Aulas y Una Direccion U.E. Canizaya, correspondiente al pago de la planilla N2, segun la UPR</t>
  </si>
  <si>
    <t>J03369500001</t>
  </si>
  <si>
    <t>De: 00099024113 Transferencia en cumplimiento al DS N0913 de 15/06/2011 y el Convenio Intergubernativo de Financiamiento UPRE-CIF-IG 386/2017, suscrito entre la UPRE y el GAM Coripata, Proyecto Construccion Tinglado Polifuncional U.E. Trancoma, correspondiente al pago de la planilla N2 de cierre, se</t>
  </si>
  <si>
    <t>J03369510001</t>
  </si>
  <si>
    <t>De: 00099024113 Transferencia en cumplimiento al DS N0913 de 15/06/2011 y el Convenio Intergubernativo de Financiamiento UPRE-CIF-IG 014/2017, suscrito entre la UPRE y el GAD Oruro, Proyecto Construccion U.E. 3 de Mayo Senor de la Cruz, correspondiente al pago de la planilla N5, segun la UPRE.</t>
  </si>
  <si>
    <t>J03369520001</t>
  </si>
  <si>
    <t>De: 00099024113 Transferencia en cumplimiento al DS N0913 de 15/06/2011 y el Convenio Intergubernativo de Financiamiento UPRE-CIF-IG 555/2017, suscrito entre la UPRE y el GAM Colquiri, Proyecto Construccion 2 Aulas y Direccion U.E. Pedro Domingo Murillo - Kocaya, correspondiente al pago de la planil</t>
  </si>
  <si>
    <t>J03369530001</t>
  </si>
  <si>
    <t>De: 00099024113 Transferencia en cumplimiento al DS N0913 de 15/06/2011 y el Convenio Intergubernativo de Financiamiento UPRE-CIF-IG 085/2017, suscrito entre la UPRE y el GAM Tarija, Proyecto Construccion Unidad Educ. BR. San Antonio de la Ciudad de Tarija , correspondiente al pago de la planilla N</t>
  </si>
  <si>
    <t>J03369540001</t>
  </si>
  <si>
    <t>De: 00099024113 Transferencia en cumplimiento al DS N0913 de 15/06/2011 y el Convenio Intergubernativo de Financiamiento UPRE-CIF-IG 303/2017, suscrito entre la UPRE y el GAM Palca, Proyecto Construccion de 8 Aulas U.E. Tahuapalca , correspondiente al pago de la planilla N 2, segun la UPRE.</t>
  </si>
  <si>
    <t>J03369550001</t>
  </si>
  <si>
    <t>G06856260002</t>
  </si>
  <si>
    <t>REGULARIZACION DE TRANSFERENCIA DEL EXTERIOR SEGUN SWIFT 03121 DE FECHA 13/03/2018 ORDENANTE: EMBAJADA DE BOLIVIA EN ESTOCOLMO -SUECIA REF.: DEVOLUCION SALDOS PROGRAMA DE DOCUMENTACION LIB. 00099021001 TGN-RECURSOS ORDINARIOS (3987)</t>
  </si>
  <si>
    <t>Q09510250002</t>
  </si>
  <si>
    <t>NUMERO DE LIBRETA CUT: 00099021001 OPERACIÓN E18 TRANSFERENCIA DEL SISTEMA FINANCIERO POR CUENTA DE TERCEROS A LA CUT TRANSFERENCIA PAGO DE MULTAS DEL MES DE ENERO 2018 SERVICIO RECAUDACION SEGIP</t>
  </si>
  <si>
    <t>Q09512700002</t>
  </si>
  <si>
    <t>NÚMERO DE LIBRETA CUT: 99031009.00 OPERACIÓN T01 TRANSFERENCIA DE FONDOS A LA CUT - TESORO DIRECTO DE BANCO UNION S.A. A CUENTA UNICA DEL TESORO CON NUMERO DE SOLICITUD = 2584345 Y NUMERO CORRELATIVO = 91320013032018303 TRANSFERENCIA POR OPERACIONES DE VENTA BONOS BTX</t>
  </si>
  <si>
    <t>S09159330002</t>
  </si>
  <si>
    <t>||TRANSFERENCIA DE FONDOS S/G. FORMULARIO, CITE' BUN158/2018 DE LA FECHA. (HRE-TSO-1402). SALDOS NO EJECUTADOS EN LA GESTIÓN 2017 DEL CONVENIO INTERINSTITUCIONAL N°38 DEL PROGRAMA DE AGUA Y ALCANTARILLADO PERIURBANO. A SOLICITUD DEL GAM SAN JOSE DE CHIQUITOS; LIBRETA 00086058001 MMYA-BS-PROG.AGUA PERIURBANO-ESPAÑA.</t>
  </si>
  <si>
    <t>G06851630001</t>
  </si>
  <si>
    <t>COBRO COSTOS DE PAPELERIA SEGUN TRANSFERENCIA DEL EXTERIOR POR ORDEN DE HERCO COMBUSTIBLES SA (LIMA PERU) REF.: CONTRATO CONDENSADO DE GAS LIB. 00513062001 YPFB-OPERACIONES PLANTA DE SEPARACION DE LIQUIDOS RIO GRANDE</t>
  </si>
  <si>
    <t>G06856220001</t>
  </si>
  <si>
    <t>PAGO A PDVSA PRÉSTAMO SA137065 VCTO. 13-03-2018 POR CUENTA DE YPFB , NTI. 010537 VALOR 13-03-2018 CAPITAL USD 16.899,71 INTERESES USD 3.717,94 CTA. 00513012004 LBP-YPFB-UNICOMERCIAL (4030005415/1-2188907)</t>
  </si>
  <si>
    <t>G06856220004</t>
  </si>
  <si>
    <t>PAGO A PDVSA PRÉSTAMO SA137065 VCTO. 13-03-2018 POR CUENTA DE YPFB , NTI. 010537 VALOR 13-03-2018 CAPITAL USD 16.899,71 INTERESES USD 3.717,94 CTA. 00513012004 LBP-YPFB-UNICOMERCIAL (4030005415/1-2188907) REF.: COMISIONES BANCARIAS</t>
  </si>
  <si>
    <t>G06856240004</t>
  </si>
  <si>
    <t>VENTA DE DIVISAS CON TRANSFERENCIA DE FONDOS A SOLICITUD DE YACIMIENTOS PETROLIFEROS FISCALES BOLIVIANOS SEGUN SOLICITUD 4513 REF: PAGO A OIL TEST INTERNACIONAL DE CHILE FACTURA DE EXPORACION N 49 POR INSPECCION DE CANTIDAD Y CALIDAD DE CRUDO RECONSTITUIDO MES ENERO 2018 SEGUN DOCUMENTACION ADJUNTA LIB. 00513012007 YPFB - RECURSOS NACIONALIZACIÓN</t>
  </si>
  <si>
    <t>G06857420001</t>
  </si>
  <si>
    <t>COBRO COSTOS DE PAPELERIA SEGUN TRANSFERENCIA DEL EXTERIOR POR ORDEN DE CORPORACION PETROLERA S.A. (ASUNCION PARAGUAY) REF.: PAGO SEGUN FACTURA NRO.35 LIB. 00513062001 YPFB-OPERACIONES PLANTA DE SEPARACION DE LIQUIDOS RIO GRANDE</t>
  </si>
  <si>
    <t>G06859130001</t>
  </si>
  <si>
    <t>COBRO COSTOS DE PAPELERIA SEGUN TRANSFERENCIA DEL EXTERIOR POR ORDEN DE AMBAR ENERGIA LTDA LIB. 00513012007 YPFB - RECURSOS NACIONALIZACIÓN</t>
  </si>
  <si>
    <t>G06859150001</t>
  </si>
  <si>
    <t>G06859170001</t>
  </si>
  <si>
    <t>J03369850001</t>
  </si>
  <si>
    <t>De: 00099024113 Transferencia en cumplimiento al DS N0913 de 15/06/2011 y el Convenio Interinstitucional de Financiamiento UPRE-CIF-IG 822/2017, suscrito entre la UPRE y el GAM Moro Moro, Proyecto Construccion Tinglado y Cancha Polifuncional U.E. Chanara, correspondiente al pago de la planilla N1,</t>
  </si>
  <si>
    <t>S09159260001</t>
  </si>
  <si>
    <t>'COBRO DE'||UTILES DE ESCRITORIO POR EL COMPROBANTE CONTABLE NRO. 0915921 DE LA FECHA, EN ATENCIÓN A CORREO ELECTRÓNICO DE YPFB DE F. 23/01/2018. DEBITO DE LA LIBRETA 00513022001 YPFB - OPERACIONES; COBRO UTILES DE ESCRITORIO.</t>
  </si>
  <si>
    <t>G06871250002</t>
  </si>
  <si>
    <t>REGULARIZACION DE TRANSFERENCIA DEL EXTERIOR SEGUN SWIFT 03120 DE FECHA 14/03/2018 ORDENANTE: REPRESENTACION PERMANENTE DE BOLIVIA ANTE LA ORG. DE NACIONES UNIDAS EN ROMA LIB. 00099021001 TGN-RECURSOS ORDINARIOS (3987)</t>
  </si>
  <si>
    <t>Q09516810002</t>
  </si>
  <si>
    <t>NÚMERO DE LIBRETA CUT: 99031009.00 OPERACIÓN T01 TRANSFERENCIA DE FONDOS A LA CUT - TESORO DIRECTO DE BANCO UNION S.A. A CUENTA UNICA DEL TESORO CON NUMERO DE SOLICITUD = 2587426 Y NUMERO CORRELATIVO = 91320014032018356 TRANSFERENCIA POR OPERACIONES DE VENTA BONOS BTX</t>
  </si>
  <si>
    <t>S09159850002</t>
  </si>
  <si>
    <t>||TRANSF. DE FONDOS SEGUN CITE: FSFADM010/18 DEL FONDO DE DESARROLLO DEL SISTEMA FINANCIERO Y DE APOYO AL SECTOR PRODUCTIVO FONDESIF, RECIB. EN LA FECHA REF:TRANSF.AL TGN LA AMORTIZACION DE CAPITAL DE COOP. PAULO VI DE FEBRERO/2018 DEL PRPC TGN N°9 (TRAM-TSO-1405) ABONO EN LA LIBRETA N°00099021001 TGN-RECURSOS ORDINARIOS</t>
  </si>
  <si>
    <t>J03371080001</t>
  </si>
  <si>
    <t>De: 00099024113 Transferencia en cumplimiento al DS N0913 de 15/06/2011 y el Convenio Intergubernativo de Financiamiento UPRE-CIF-IG 501/2015, suscrito entre la UPRE y el GAD Tarija, Proyecto Construccion Puente Vehicular Tolomosa Oeste correspondiente a saldos no ejecutados 2017, segun la UPRE.</t>
  </si>
  <si>
    <t>J03371090001</t>
  </si>
  <si>
    <t>De: 00099024113 Transferencia en cumplimiento al DS N0913 de 15/06/2011 y el Convenio Intergubernativo de Financiamiento UPRE-CIF-IG 416/2017, suscrito entre la UPRE y el GAM Combaya, Proyecto Construccion Internado Unidad Educativa Huaycho Municipio Combaya correspondiente a saldos no ejecutados 20</t>
  </si>
  <si>
    <t>J03371100001</t>
  </si>
  <si>
    <t>De: 00099024113 Transferencia en cumplimiento al DS N0913 de 15/06/2011 y el Convenio Intergubernativo de Financiamiento UPRE-CIF-IG 598/2017, suscrito entre la UPRE y el GAM Villamontes, Proyecto Construccion Puentes Vehiculares Villa Montes Calle Villa Nueva y Cochabamba correspondiente a saldos n</t>
  </si>
  <si>
    <t>J03371110001</t>
  </si>
  <si>
    <t>De: 00099024113 Transferencia en cumplimiento al DS N0913 de 15/06/2011 y el Convenio Intergubernativo de Financiamiento UPRE-CIF-IG 061/2017, suscrito entre la UPRE y el GAM Carapari, Proyecto Construccion Cancha de Futbol Nazareno correspondiente a saldos no ejecutados 2017, segun la UPRE.</t>
  </si>
  <si>
    <t>J03371120001</t>
  </si>
  <si>
    <t>De: 00099024113 Transferencia en cumplimiento al DS N0913 de 15/06/2011 y el Convenio Intergubernativo de Financiamiento UPRE-CIF-IG 060/2017, suscrito entre la UPRE y el GAM Carapari, Proyecto Construccion Tinglado y Graderias U.E. Aguarague La Central correspondiente a saldos no ejecutados 2017, s</t>
  </si>
  <si>
    <t>J03371130001</t>
  </si>
  <si>
    <t>De: 00099024113 Transferencia en cumplimiento al DS N0913 de 15/06/2011 y el Convenio Intergubernativo de Financiamiento UPRE-CIF-IG 026/2017, suscrito entre la UPRE y el GAM Chimore, Proyecto Construccion Coliseo Municipal Chimore correspondiente a saldos no ejecutados 2017, segun la UPRE.</t>
  </si>
  <si>
    <t>J03371140001</t>
  </si>
  <si>
    <t>De: 00099024113 Transferencia en cumplimiento al DS N0913 de 15/06/2011 y el Convenio Intergubernativo de Financiamiento UPRE-CIF-IG 911/2017, suscrito entre la UPRE y el GAM Chimore, Proyecto Construccion Infraestructura Unidad Educativa Senda III correspondiente a saldos no ejecutados 2017, segun</t>
  </si>
  <si>
    <t>J03371150001</t>
  </si>
  <si>
    <t>De: 00099024113 Transferencia en cumplimiento al DS N0913 de 15/06/2011 y el Convenio Intergubernativo de Financiamiento UPRE-CIF-IG 912/2017, suscrito entre la UPRE y el GAM Chimore, Proyecto Construccion Infraestructura Unidad Educativa Senda D correspondiente a saldos no ejecutados 2017, segun la</t>
  </si>
  <si>
    <t>J03371160001</t>
  </si>
  <si>
    <t>De: 00099024113 Transferencia en cumplimiento al DS N0913 de 15/06/2011 y el Convenio Intergubernativo de Financiamiento UPRE-CIF-IG 123/2017, suscrito entre la UPRE y el GAM Cliza, Proyecto Construccion Unidad Educativa Calama correspondiente a saldos no ejecutados 2017, segun la UPRE.</t>
  </si>
  <si>
    <t>J03371170001</t>
  </si>
  <si>
    <t>De: 00099024113 Transferencia en cumplimiento al DS N0913 de 15/06/2011 y el Convenio Intergubernativo de Financiamiento UPRE-CIF-IG 630/2017, suscrito entre la UPRE y el GAM Pasorapa, Proyecto Construccion Calles con Pavic OTB Norte Pasorapa correspondiente a saldos no ejecutados 2017, segun la UPR</t>
  </si>
  <si>
    <t>J03371190001</t>
  </si>
  <si>
    <t>De: 00099024113 Transferencia en cumplimiento al DS N0913 de 15/06/2011 y el Convenio Intergubernativo de Financiamiento UPRE-CIF-IG 631/2017, suscrito entre la UPRE y el GAM Pasorapa, Proyecto Construccion Unidad Educativa Nataniel Verduguez Pasorapa correspondiente a saldos no ejecutados 2017, seg</t>
  </si>
  <si>
    <t>J03371200001</t>
  </si>
  <si>
    <t>De: 00099024113 Transferencia en cumplimiento al DS N0913 de 15/06/2011 y el Convenio Intergubernativo de Financiamiento UPRE-CIF-IG 613/2017, suscrito entre la UPRE y el GAD Pando, Proyecto Construccion de Puentes Tipo Cajon y Alcantarillas en el Barrio Santa Maria correspondiente a saldos no ejecu</t>
  </si>
  <si>
    <t>J03371210001</t>
  </si>
  <si>
    <t>De: 00099024113 Transferencia en cumplimiento al DS N0913 de 15/06/2011 y el Convenio Intergubernativo de Financiamiento UPRE-CIF-IG 611/2017, suscrito entre la UPRE y el GAD Pando, Proyecto Construccion de Puentes Tipo Cajon y Alcantarillas en el Barrio Manantial correspondiente a saldos no ejecuta</t>
  </si>
  <si>
    <t>J03371220001</t>
  </si>
  <si>
    <t>De: 00099024113 Transferencia en cumplimiento al DS N0913 de 15/06/2011 y el Convenio Intergubernativo de Financiamiento UPRE-CIF-IG 607/2017, suscrito entre la UPRE y el GAD Pando, Proyecto Construccion de Puentes Tipo Cajon en el Barrio Eureka correspondiente a saldos no ejecutados 2017, segun la</t>
  </si>
  <si>
    <t>J03371230001</t>
  </si>
  <si>
    <t>De: 00099024113 Transferencia en cumplimiento al DS N0913 de 15/06/2011 y el Convenio Intergubernativo de Financiamiento UPRE-CIF-IG 606/2017, suscrito entre la UPRE y el GAD Pando, Proyecto Construccion de Puentes Tipo Cajon en el Barrio Copacabana correspondiente a saldos no ejecutados 2017, segun</t>
  </si>
  <si>
    <t>J03371240001</t>
  </si>
  <si>
    <t>De: 00099024113 Transferencia en cumplimiento al DS N0913 de 15/06/2011 y el Convenio Intergubernativo de Financiamiento UPRE-CIF-IG 610/2017, suscrito entre la UPRE y el GAD Pando, Proyecto Construccion de Puentes Tipo Cajon y Alcantarillas en El Barrio Luis Adolfo Flores correspondiente a saldos n</t>
  </si>
  <si>
    <t>J03371250001</t>
  </si>
  <si>
    <t>De: 00099024113 Transferencia en cumplimiento al DS N0913 de 15/06/2011 y el Convenio Intergubernativo de Financiamiento UPRE-CIF-IG 612/2017, suscrito entre la UPRE y el GAD Pando, Proyecto Construccion de 1 Puente Tipo Cajon en el Barrio Petrolero correspondiente a saldos no ejecutados 2017, segun</t>
  </si>
  <si>
    <t>J03371260001</t>
  </si>
  <si>
    <t>De: 00099024113 Transferencia en cumplimiento al DS N0913 de 15/06/2011 y el Convenio Intergubernativo de Financiamiento UPRE-CIF-IG 187/2017, suscrito entre la UPRE y el GAD Pando, Proyecto Const. Centro de Capacitacion Departamental Para el Apoyo a la Produccion de Los Pueblos Indigenas de Pando c</t>
  </si>
  <si>
    <t>J03371270001</t>
  </si>
  <si>
    <t>De: 00099024113 Transferencia en cumplimiento al DS N0913 de 15/06/2011 y el Convenio Intergubernativo de Financiamiento UPRE-CIF-IG 1070/2017, suscrito entre la UPRE y el GAM Magdalena, Proyecto Const. Auditorio en Hospital Boliviano Canadiense Santa Maria Magdalena correspondiente a saldos no ejec</t>
  </si>
  <si>
    <t>J03371280001</t>
  </si>
  <si>
    <t>De: 00099024113 Transferencia en cumplimiento al DS N0913 de 15/06/2011 y el Convenio Intergubernativo de Financiamiento UPRE-CIF-IG 1071/2017, suscrito entre la UPRE y el GAM Magdalena, Proyecto Const. Mercado Comunidad Bella Vista (Municipio de Magdalena) correspondiente a saldos no ejecutados 201</t>
  </si>
  <si>
    <t>J03371290001</t>
  </si>
  <si>
    <t>De: 00099024113 Transferencia en cumplimiento al DS N0913 de 15/06/2011 y el Convenio Intergubernativo de Financiamiento UPRE-CIF-IG/119/2016, suscrito entre la UPRE y el GAM de Santiago de Huari proyecto Construccion Unidad Educativa Gualberto Villarroel Santiago de Huari, correspondiente al pago d</t>
  </si>
  <si>
    <t>J03371300001</t>
  </si>
  <si>
    <t>De: 00099024113 Transferencia en cumplimiento al DS N0913 de 15/06/2011 y el Convenio Intergubernativo de Financiamiento UPRE-CIF-IG 161/2017, suscrito entre la UPRE y el GAM de Sena proyecto Const. de Dos Aulas Escolares en la Unidad Educativa Florida en la Comunidad de Florida, correspondiente al</t>
  </si>
  <si>
    <t>J03371310001</t>
  </si>
  <si>
    <t>De: 00099024113 Transferencia en cumplimiento al DS N0913 de 15/06/2011 y el Convenio Intergubernativo de Financiamiento UPRE-CIF-IG 018/2017, suscrito entre la UPRE y el GAM de Oruro proyecto Construccion Unidad Educativa Mejillones 1, correspondiente al pago de la planilla N 4, segun la UPRE.</t>
  </si>
  <si>
    <t>J03371320001</t>
  </si>
  <si>
    <t>De: 00099024113 Transferencia en cumplimiento al DS N0913 de 15/06/2011 y el Convenio Intergubernativo de Financiamiento UPRE-CIF-IG 866/2017, suscrito entre la UPRE y el GAM de Urubicha proyecto Const. Tinglado, Graderias y Cancha Polifuncional U.E. Jose Cors. Manana Distrito 1 Urubicha, correspond</t>
  </si>
  <si>
    <t>J03371330001</t>
  </si>
  <si>
    <t>De: 00099024113 Transferencia en cumplimiento al DS N0913 de 15/06/2011 y el Convenio Intergubernativo de Financiamiento UPRE-CIF-IG/220/2016, suscrito entre la UPRE y el GAM de Pojo proyecto Construccion Mercado Yuthupampa, correspondiente al pago de la planilla N 2, segun la UPRE.</t>
  </si>
  <si>
    <t>J03371340001</t>
  </si>
  <si>
    <t>De: 00099024113 Transferencia en cumplimiento al DS N0913 de 15/06/2011 y el Convenio Intergubernativo de Financiamiento UPRE-CIF-IG/313/2015, suscrito entre la UPRE y el GAM de San Andres proyecto Construccion Unidad Educativa 2 de Agosto San Pablo, correspondiente al pago de la planilla N 3 de ci</t>
  </si>
  <si>
    <t>J03371350001</t>
  </si>
  <si>
    <t>De: 00099024113 Transferencia en cumplimiento al DS N0913 de 15/06/2011 y el Convenio Intergubernativo de Financiamiento UPRE-CIF-IG 055/2017, suscrito entre la UPRE y el GAM Tacopaya, Proyecto Construccion Coliseo Municipal de Tacopaya correspondiente a saldos no ejecutados 2017, segun la UPRE.</t>
  </si>
  <si>
    <t>J03371360001</t>
  </si>
  <si>
    <t>De: 00099024113 Transferencia en cumplimiento al DS N0913 de 15/06/2011 y el Convenio Intergubernativo de Financiamiento UPRE-CIF-IG 618/2017, suscrito entre la UPRE y el GAM Tacopaya, Proyecto Construccion Coliseo U.E. Elizardo Perez - Totora Pampa correspondiente a saldos no ejecutados 2017, segun</t>
  </si>
  <si>
    <t>J03371370001</t>
  </si>
  <si>
    <t>De: 00099024113 Transferencia en cumplimiento al DS N0913 de 15/06/2011 y el Convenio Intergubernativo de Financiamiento UPRE-CIF-IG 617/2017, suscrito entre la UPRE y el GAM Tacopaya, Proyecto Construccion Coliseo U.E. Rene Barrientos Ortuno - Ventilla correspondiente a saldos no ejecutados 2017, s</t>
  </si>
  <si>
    <t>J03371380001</t>
  </si>
  <si>
    <t>De: 00099024113 Transferencia en cumplimiento al DS N0913 de 15/06/2011 y el Convenio Intergubernativo de Financiamiento UPRE-CIF-IG 473/2015, suscrito entre la UPRE y el GAM Padcaya, Proyecto Construccion Centro de Salud San Telmo Rio Bermejo correspondiente a saldos no ejecutados 2017, segun la UP</t>
  </si>
  <si>
    <t>J03371390001</t>
  </si>
  <si>
    <t>De: 00099024113 Transferencia en cumplimiento al DS N0913 de 15/06/2011 y el Convenio Intergubernativo de Financiamiento UPRE-CIF-IG 433/2016, suscrito entre la UPRE y el GAM Padcaya, Proyecto Construccion Unidad Educativa Simon Bolivar de Rejara correspondiente a saldos no ejecutados 2017, segun la</t>
  </si>
  <si>
    <t>J03371400001</t>
  </si>
  <si>
    <t>De: 00099024113 Transferencia en cumplimiento al DS N0913 de 15/06/2011 y el Convenio Interinstitucional de Financiamiento UPRE-CIF-148/2015, suscrito entre la UPRE y el GAM Padcaya, Proyecto Construccion Puesto de Salud El Limal, correspondiente a saldos no ejecutados 2017, segun la UPRE.</t>
  </si>
  <si>
    <t>J03371410001</t>
  </si>
  <si>
    <t>De: 00099024113 Transferencia en cumplimiento al DS N0913 de 15/06/2011 y el Convenio Intergubernativo de Financiamiento UPRE-CIF-IG 158/2017, suscrito entre la UPRE y el GAM de Sena proyecto Const. de Dos Aulas Escolares en la Unidad Educativa Nuestra Senora del Carmen en la Comunidad Girado, corre</t>
  </si>
  <si>
    <t>J03371420001</t>
  </si>
  <si>
    <t>De: 00099024113 Transferencia en cumplimiento al DS N0913 de 15/06/2011 y el Convenio Intergubernativo de Financiamiento UPRE-CIF-IG 019/2017, suscrito entre la UPRE y el GAM de Oruro proyecto Construccion Unidad Educativa Mariano Baptista, correspondiente al pago de la planilla N 3, segun la UPRE.</t>
  </si>
  <si>
    <t>J03371430001</t>
  </si>
  <si>
    <t>De: 00099024113 Transferencia en cumplimiento al DS N0913 de 15/06/2011 y el Convenio Intergubernativo de Financiamiento UPRE-CIF-IG/568/2016, suscrito entre la UPRE y el GAM de Poopo proyecto Const. Ampliacion Unidad Educativa Jose Flores Belloni Municipio de Poopo, correspondiente al pago de la pl</t>
  </si>
  <si>
    <t>J03371450001</t>
  </si>
  <si>
    <t>De: 00099024113 Transferencia en cumplimiento al DS N0913 de 15/06/2011 y el Convenio Intergubernativo de Financiamiento UPRE-CIF-IG 701/2017, suscrito entre la UPRE y el GAM Puerto Villarroel, Proyecto Const. Puente Vehicular Cruz Cerro Verde correspondiente a saldos no ejecutados 2017, segun la UP</t>
  </si>
  <si>
    <t>J03371460001</t>
  </si>
  <si>
    <t>De: 00099024113 Transferencia en cumplimiento al DS N0913 de 15/06/2011 y el Convenio Intergubernativo de Financiamiento UPRE-CIF-IG 702/2017, suscrito entre la UPRE y el GAM Puerto Villarroel, Proyecto Const. Aulas, Salas de Computacion y Bateria de Banos U.E. 1ro de Mayo A correspondiente a saldos</t>
  </si>
  <si>
    <t>J03371470001</t>
  </si>
  <si>
    <t>De: 00099024113 Transferencia en cumplimiento al DS N0913 de 15/06/2011 y el Convenio Intergubernativo de Financiamiento UPRE-CIF-IG 704/2017, suscrito entre la UPRE y el GAM Puerto Villarroel, Proyecto Const. Tinglado, Graderias U.E. Chasqui correspondiente a saldos no ejecutados 2017, segun la UPR</t>
  </si>
  <si>
    <t>J03371480001</t>
  </si>
  <si>
    <t>De: 00099024113 Transferencia en cumplimiento al DS N0913 de 15/06/2011 y el Convenio Intergubernativo de Financiamiento UPRE-CIF-IG 703/2017, suscrito entre la UPRE y el GAM Puerto Villarroel, Proyecto Const. Tinglado, Graderias U.E. Tecnico Humanistico Papa Francisco correspondiente a saldos no ej</t>
  </si>
  <si>
    <t>J03370400001</t>
  </si>
  <si>
    <t>De: 00099024113 Transferencia en cumplimiento al DS N0913 de 15/06/2011 y el Convenio Intergubernativo de Financiamiento UPRE-CIF-IG 205/2017, suscrito entre la UPRE y el GAM Viacha, Proyecto Construccion Tinglado U.E. Mcal. Santa Cruz Urb. Mcal. Santa Cruz D-7 correspondiente a saldos no ejecutados</t>
  </si>
  <si>
    <t>J03370410001</t>
  </si>
  <si>
    <t>De: 00099024113 Transferencia en cumplimiento al DS N0913 de 15/06/2011 y el Convenio Intergubernativo de Financiamiento UPRE-CIF-IG 201/2017, suscrito entre la UPRE y el GAM Viacha, Proyecto Construccion Tinglado U.E. Hilata Santa Trinidad Com. Santa Trinidad D-3 correspondiente a saldos no ejecuta</t>
  </si>
  <si>
    <t>J03370420001</t>
  </si>
  <si>
    <t>De: 00099024113 Transferencia en cumplimiento al DS N0913 de 15/06/2011 y el Convenio Intergubernativo de Financiamiento UPRE-CIF-IG 235/2017, suscrito entre la UPRE y el GAM Pucarani, Proyecto Construccion 6 Aulas U.E. Eduardo Avaroa (Pucarani) correspondiente a saldos no ejecutados 2017, segun la</t>
  </si>
  <si>
    <t>J03370430001</t>
  </si>
  <si>
    <t>De: 00099024113 Transferencia en cumplimiento al DS N0913 de 15/06/2011 y el Convenio Intergubernativo de Financiamiento UPRE-CIF-IG 236/2017, suscrito entre la UPRE y el GAM Pucarani, Proyecto Construccion 6 Aulas U.E. Ancocagua (Pucarani) correspondiente a saldos no ejecutados 2017, segun la UPRE.</t>
  </si>
  <si>
    <t>J03370440001</t>
  </si>
  <si>
    <t>De: 00099024113 Transferencia en cumplimiento al DS N0913 de 15/06/2011 y el Convenio Intergubernativo de Financiamiento UPRE-CIF-IG 234/2017, suscrito entre la UPRE y el GAM Pucarani, Proyecto Construccion 6 Aulas U.E. Iquiaca (Pucarani) correspondiente a saldos no ejecutados 2017, segun la UPRE.</t>
  </si>
  <si>
    <t>J03370450001</t>
  </si>
  <si>
    <t>De: 00099024113 Transferencia en cumplimiento al DS N0913 de 15/06/2011 y el Convenio Intergubernativo de Financiamiento UPRE-CIF-IG 970/2017, suscrito entre la UPRE y el GAM Belen de Urmiri, Proyecto Const. Centro de Formacion Alternativa Belen de Urmiri correspondiente a saldos no ejecutados 2017,</t>
  </si>
  <si>
    <t>J03370460001</t>
  </si>
  <si>
    <t>De: 00099024113 Transferencia en cumplimiento al DS N0913 de 15/06/2011 y el Convenio Intergubernativo de Financiamiento UPRE-CIF-IG 968/2017, suscrito entre la UPRE y el GAM Belen de Urmiri, Proyecto Const. Internado U.E. Cahuayo (Cahuayo) correspondiente a saldos no ejecutados 2017, segun la UPRE.</t>
  </si>
  <si>
    <t>J03370470001</t>
  </si>
  <si>
    <t>De: 00099024113 Transferencia en cumplimiento al DS N0913 de 15/06/2011 y el Convenio Intergubernativo de Financiamiento UPRE-CIF-IG 969/2017, suscrito entre la UPRE y el GAM Belen de Urmiri, Proyecto Const. Internado U.E. Juan Jose Perez (Belen de Urmiri) correspondiente a saldos no ejecutados 2017</t>
  </si>
  <si>
    <t>J03370480001</t>
  </si>
  <si>
    <t>De: 00099024113 Transferencia en cumplimiento al DS N0913 de 15/06/2011 y el Convenio Intergubernativo de Financiamiento UPRE-CIF-IG 417/2017, suscrito entre la UPRE y el GAM Combaya, Proyecto Construccion Tinglado Unidad Educativa Cochipata Municipio Combaya correspondiente a saldos no ejecutados 2</t>
  </si>
  <si>
    <t>J03370490001</t>
  </si>
  <si>
    <t>De: 00099024113 Transferencia en cumplimiento al DS N0913 de 15/06/2011 y el Convenio Intergubernativo de Financiamiento UPRE-CIF-IG 414/2017, suscrito entre la UPRE y el GAM Combaya, Proyecto Construccion Tinglado Unidad Educativa Milliraya Municipio Combaya correspondiente a saldos no ejecutados 2</t>
  </si>
  <si>
    <t>J03370500001</t>
  </si>
  <si>
    <t>De: 00099024113 Transferencia en cumplimiento al DS N0913 de 15/06/2011 y el Convenio Intergubernativo de Financiamiento UPRE-CIF-IG 415/2017, suscrito entre la UPRE y el GAM Combaya, Proyecto Construccion Ocho Aulas Unidad Educativa Ticamblaya Municipio Combaya correspondiente a saldos no ejecutado</t>
  </si>
  <si>
    <t>J03370510001</t>
  </si>
  <si>
    <t>De: 00099024113 Transferencia en cumplimiento al DS N0913 de 15/06/2011 y el Convenio Intergubernativo de Financiamiento UPRE-CIF-IG 377/2017, suscrito entre la UPRE y el GAM Taraco, Proyecto Construccion Bloque de 6 Aulas Unidad Educativa Juan Jose Torrez correspondiente a saldos no ejecutados 2017</t>
  </si>
  <si>
    <t>J03370520001</t>
  </si>
  <si>
    <t>De: 00099024113 Transferencia en cumplimiento al DS N0913 de 15/06/2011 y el Convenio Intergubernativo de Financiamiento UPRE-CIF-IG 376/2017, suscrito entre la UPRE y el GAM Taraco, Proyecto Construccion Bloque de 6 Aulas Unidad Educativa Nacional Litoral correspondiente a saldos no ejecutados 2017</t>
  </si>
  <si>
    <t>J03370530001</t>
  </si>
  <si>
    <t>De: 00099024113 Transferencia en cumplimiento al DS N0913 de 15/06/2011 y el Convenio Intergubernativo de Financiamiento UPRE-CIF-IG 375/2017, suscrito entre la UPRE y el GAM Taraco, Proyecto Construccion Bloque de 6 Aulas Unidad Educativa Fray Jose Antonio Zampa correspondiente a saldos no ejecutad</t>
  </si>
  <si>
    <t>J03370540001</t>
  </si>
  <si>
    <t>De: 00099024113 Transferencia en cumplimiento al DS N0913 de 15/06/2011 y el Convenio Intergubernativo de Financiamiento UPRE-CIF-IG 378/2017, suscrito entre la UPRE y el GAM Taraco, Proyecto Construccion Bloque de 4 Aulas Unidad Educativa Julian Apaza correspondiente a saldos no ejecutados 2017, se</t>
  </si>
  <si>
    <t>J03370550001</t>
  </si>
  <si>
    <t>De: 00099024113 Transferencia en cumplimiento al DS N0913 de 15/06/2011 y el Convenio Intergubernativo de Financiamiento UPRE-CIF-IG 356/2017, suscrito entre la UPRE y el GAM Huatajata, Proyecto Construccion Unidad Educativa Huatajata Secundario correspondiente a saldos no ejecutados 2017, segun la</t>
  </si>
  <si>
    <t>J03370560001</t>
  </si>
  <si>
    <t>De: 00099024113 Transferencia en cumplimiento al DS N0913 de 15/06/2011 y el Convenio Intergubernativo de Financiamiento UPRE-CIF-IG 593/2017, suscrito entre la UPRE y el GAM Huatajata, Proyecto Construccion Coliseo Cerrado Huatajata correspondiente a saldos no ejecutados 2017, segun la UPRE.</t>
  </si>
  <si>
    <t>J03370570001</t>
  </si>
  <si>
    <t>De: 00099024113 Transferencia en cumplimiento al DS N0913 de 15/06/2011 y el Convenio Intergubernativo de Financiamiento UPRE-CIF-IG 224/2017, suscrito entre la UPRE y el GAM Tiahuanacu, Proyecto Construccion de 4 Aulas U.E. Causaya Tiahuanacu correspondiente a saldos no ejecutados 2017, segun la UP</t>
  </si>
  <si>
    <t>J03370580001</t>
  </si>
  <si>
    <t>De: 00099024113 Transferencia en cumplimiento al DS N0913 de 15/06/2011 y el Convenio Intergubernativo de Financiamiento UPRE-CIF-IG 225/2017, suscrito entre la UPRE y el GAM Tiahuanacu, Proyecto Construccion de 4 Aulas U.E. Naciones Unidas Pircuta correspondiente a saldos no ejecutados 2017, segun</t>
  </si>
  <si>
    <t>J03370590001</t>
  </si>
  <si>
    <t>De: 00099024113 Transferencia en cumplimiento al DS N0913 de 15/06/2011 y el Convenio Intergubernativo de Financiamiento UPRE-CIF-IG 226/2017, suscrito entre la UPRE y el GAM Tiahuanacu, Proyecto Construccion de 6 Aulas U.E. Jose Ballivian Huacullani correspondiente a saldos no ejecutados 2017, segu</t>
  </si>
  <si>
    <t>J03370600001</t>
  </si>
  <si>
    <t>De: 00099024113 Transferencia en cumplimiento al DS N0913 de 15/06/2011 y el Convenio Intergubernativo de Financiamiento UPRE-CIF-IG 091/2017, suscrito entre la UPRE y el GAM Cajuata, Proyecto Construccion Tinglado Polifuncional Unidad Educativa Lujmani - Cajuata correspondiente a saldos no ejecutad</t>
  </si>
  <si>
    <t>J03370610001</t>
  </si>
  <si>
    <t>De: 00099024113 Transferencia en cumplimiento al DS N0913 de 15/06/2011 y el Convenio Intergubernativo de Financiamiento UPRE-CIF-IG 090/2017, suscrito entre la UPRE y el GAM Cajuata, Proyecto Construccion Tinglado Polifuncional Unidad Educativa Polea - Cajuata correspondiente a saldos no ejecutados</t>
  </si>
  <si>
    <t>J03370620001</t>
  </si>
  <si>
    <t>De: 00099024113 Transferencia en cumplimiento al DS N0913 de 15/06/2011 y el Convenio Intergubernativo de Financiamiento UPRE-CIF-IG 208/2017, suscrito entre la UPRE y el GAM Cajuata, Proyecto Construccion 6 Aulas U.E. Huaritolo - Cajuata correspondiente a saldos no ejecutados 2017, segun la UPRE.</t>
  </si>
  <si>
    <t>J03370630001</t>
  </si>
  <si>
    <t>De: 00099024113 Transferencia en cumplimiento al DS N0913 de 15/06/2011 y el Convenio Intergubernativo de Financiamiento UPRE-CIF-IG 211/2017, suscrito entre la UPRE y el GAM Cajuata, Proyecto Construccion 6 Aulas U.E. Turculi - Cajuata correspondiente a saldos no ejecutados 2017, segun la UPRE.</t>
  </si>
  <si>
    <t>J03370640001</t>
  </si>
  <si>
    <t>De: 00099024113 Transferencia en cumplimiento al DS N0913 de 15/06/2011 y el Convenio Intergubernativo de Financiamiento UPRE-CIF-IG 387/2017, suscrito entre la UPRE y el GAM Yaco, Proyecto Construccion Tinglado U.E. Challoma Challoma Grande correspondiente a saldos no ejecutados 2017, segun la UPR</t>
  </si>
  <si>
    <t>J03370650001</t>
  </si>
  <si>
    <t>De: 00099024113 Transferencia en cumplimiento al DS N0913 de 15/06/2011 y el Convenio Intergubernativo de Financiamiento UPRE-CIF-IG 389/2017, suscrito entre la UPRE y el GAM Yaco, Proyecto Construccion Tinglado U.E. Republica de Venezuela - Villa Puchuni correspondiente a saldos no ejecutados 2017,</t>
  </si>
  <si>
    <t>J03370660001</t>
  </si>
  <si>
    <t>De: 00099024113 Transferencia en cumplimiento al DS N0913 de 15/06/2011 y el Convenio Intergubernativo de Financiamiento UPRE-CIF-IG 390/2017, suscrito entre la UPRE y el GAM Yaco, Proyecto Construccion 6 Aulas U.E. Yaco correspondiente a saldos no ejecutados 2017, segun la UPRE.</t>
  </si>
  <si>
    <t>J03370670001</t>
  </si>
  <si>
    <t>De: 00099024113 Transferencia en cumplimiento al DS N0913 de 15/06/2011 y el Convenio Intergubernativo de Financiamiento UPRE-CIF-IG 391/2017, suscrito entre la UPRE y el GAM Yaco, Proyecto Construccion 3 Aulas U.E. Daniel Gomez Garcia - Pampajasi correspondiente a saldos no ejecutados 2017, segun l</t>
  </si>
  <si>
    <t>J03370680001</t>
  </si>
  <si>
    <t>De: 00099024113 Transferencia en cumplimiento al DS N0913 de 15/06/2011 y el Convenio Intergubernativo de Financiamiento UPRE-CIF-IG 388/2017, suscrito entre la UPRE y el GAM Yaco, Proyecto Construccion 3 Aulas U.E. Hornuni - Hornuni correspondiente a saldos no ejecutados 2017, segun la UPRE.</t>
  </si>
  <si>
    <t>J03370690001</t>
  </si>
  <si>
    <t>De: 00099024113 Transferencia en cumplimiento al DS N0913 de 15/06/2011 y el Convenio Interinstitucional de Financiamiento UPRE-CIF- 0289/13, suscrito entre la UPRE y el GAM El Alto, Proyecto Construccion Mercado Chijini Chico II D12 El Alto correspondiente a saldos no ejecutados 2017, segun la UPR</t>
  </si>
  <si>
    <t>J03370700001</t>
  </si>
  <si>
    <t>De: 00099024113 Transferencia en cumplimiento al DS N0913 de 15/06/2011 y el Convenio Intergubernativo de Financiamiento UPRE-CIF-IG 444/2017, suscrito entre la UPRE y el GAM Chuma, Proyecto Construccion Tinglado Polifuncional Unidad Educativa Gral. Maximiliano Ortiz A - Municipio de Chuma correspon</t>
  </si>
  <si>
    <t>J03370710001</t>
  </si>
  <si>
    <t>De: 00099024113 Transferencia en cumplimiento al DS N0913 de 15/06/2011 y el Convenio Intergubernativo de Financiamiento UPRE-CIF-IG 418/2017, suscrito entre la UPRE y el GAM Chuma, Proyecto Construccion Tinglado Unidad Educativa Luquisani - Municipio de Chuma correspondiente a saldos no ejecutados</t>
  </si>
  <si>
    <t>J03370720001</t>
  </si>
  <si>
    <t>De: 00099024113 Transferencia en cumplimiento al DS N0913 de 15/06/2011 y el Convenio Intergubernativo de Financiamiento UPRE-CIF-IG 443/2017, suscrito entre la UPRE y el GAM Chuma, Proyecto Construccion Tinglado Polifuncional Unidad Educativa Huallapa - Municipio de Chuma correspondiente a saldos n</t>
  </si>
  <si>
    <t>J03370730001</t>
  </si>
  <si>
    <t>De: 00099024113 Transferencia en cumplimiento al DS N0913 de 15/06/2011 y el Convenio Intergubernativo de Financiamiento UPRE-CIF-IG 445/2017, suscrito entre la UPRE y el GAM Chuma, Proyecto Construccion Tinglado Polifuncional Unidad Educativa Capayque - Municipio de Chuma correspondiente a saldos n</t>
  </si>
  <si>
    <t>J03370740001</t>
  </si>
  <si>
    <t>De: 00099024113 Transferencia en cumplimiento al DS N0913 de 15/06/2011 y el Convenio Intergubernativo de Financiamiento UPRE-CIF-IG 442/2017, suscrito entre la UPRE y el GAM Chuma, Proyecto Construccion Tinglado Polifuncional Unidad Educativa Sococoni B - Municipio de Chuma correspondiente a saldos</t>
  </si>
  <si>
    <t>J03370750001</t>
  </si>
  <si>
    <t>De: 00099024113 Transferencia en cumplimiento al DS N0913 de 15/06/2011 y el Convenio Intergubernativo de Financiamiento UPRE-CIF-IG 441/2017, suscrito entre la UPRE y el GAM Chuma, Proyecto Construccion Tinglado Unidad Educativa Gral. Maximiliano Ortiz B - Municipio de Chuma correspondiente a saldo</t>
  </si>
  <si>
    <t>J03370900001</t>
  </si>
  <si>
    <t>De: 00099024113 Transferencia en cumplimiento al DS N0913 de 15/06/2011 y el Convenio Intergubernativo de Financiamiento UPRE-CIF-IG 1066/2017, suscrito entre la UPRE y el GAM Loreto, Proyecto Const. Tinglado U.E. Gundonovia Municipio Loreto correspondiente a saldos no ejecutados 2017, segun la UPRE</t>
  </si>
  <si>
    <t>J03370910001</t>
  </si>
  <si>
    <t>De: 00099024113 Transferencia en cumplimiento al DS N0913 de 15/06/2011 y el Convenio Intergubernativo de Financiamiento UPRE-CIF-IG 1063/2017, suscrito entre la UPRE y el GAM Loreto, Proyecto Const. Plaza Comunidad Camiaco - Municipio Loreto correspondiente a saldos no ejecutados 2017, segun la UPR</t>
  </si>
  <si>
    <t>J03370920001</t>
  </si>
  <si>
    <t>De: 00099024113 Transferencia en cumplimiento al DS N0913 de 15/06/2011 y el Convenio Intergubernativo de Financiamiento UPRE-CIF-IG 1065/2017, suscrito entre la UPRE y el GAM Loreto, Proyecto Const. Tinglado U.E. San Pablo del Isiboro - Municipio de Loreto correspondiente a saldos no ejecutados 201</t>
  </si>
  <si>
    <t>J03370930001</t>
  </si>
  <si>
    <t>De: 00099024113 Transferencia en cumplimiento al DS N0913 de 15/06/2011 y el Convenio Intergubernativo de Financiamiento UPRE-CIF-IG 1064/2017, suscrito entre la UPRE y el GAM Loreto, Proyecto Const. Casa de la Cultura - Municipio Loreto correspondiente a saldos no ejecutados 2017, segun la UPRE.</t>
  </si>
  <si>
    <t>J03370940001</t>
  </si>
  <si>
    <t>De: 00099024113 Transferencia en cumplimiento al DS N0913 de 15/06/2011 y el Convenio Intergubernativo de Financiamiento UPRE-CIF-IG 788/2017, suscrito entre la UPRE y el GAM El Puente, Proyecto Construccion Centro de Salud Integral El Puente correspondiente a saldos no ejecutados 2017, segun la UPR</t>
  </si>
  <si>
    <t>J03370950001</t>
  </si>
  <si>
    <t>De: 00099024113 Transferencia en cumplimiento al DS N0913 de 15/06/2011 y el Convenio Intergubernativo de Financiamiento UPRE-CIF-IG 787/2017, suscrito entre la UPRE y el GAM Vallegrande, Proyecto Const. Puente Canada de Arteaga Vallegrande correspondiente a saldos no ejecutados 2017, segun la UPRE.</t>
  </si>
  <si>
    <t>J03370960001</t>
  </si>
  <si>
    <t>De: 00099024113 Transferencia en cumplimiento al DS N0913 de 15/06/2011 y el Convenio Intergubernativo de Financiamiento UPRE-CIF-IG 830/2017, suscrito entre la UPRE y el GAM San Jose, Proyecto Const. Biblioteca Municipal Dr. Pedro Rivero Mercado de San Jose de Chiquitos correspondiente a saldos no</t>
  </si>
  <si>
    <t>J03370970001</t>
  </si>
  <si>
    <t>De: 00099024113 Transferencia en cumplimiento al DS N0913 de 15/06/2011 y el Convenio Intergubernativo de Financiamiento UPRE-CIF-IG 915/2017, suscrito entre la UPRE y el GAM Villa Tunari, Proyecto Construccion U.E. Tecnico Humanistico Mariscal Sucre D-5 correspondiente a saldos no ejecutados 2017,</t>
  </si>
  <si>
    <t>J03370980001</t>
  </si>
  <si>
    <t>De: 00099024113 Transferencia en cumplimiento al DS N0913 de 15/06/2011 y el Convenio Interinstitucional de Financiamiento UPRE-CIF-557/2014, suscrito entre la UPRE y el GAM Sacaba, Proyecto Construccion Hospital de Segundo Nivel Solomon Klein - Distrito 2, correspondiente a saldos no ejecutados 201</t>
  </si>
  <si>
    <t>J03370990001</t>
  </si>
  <si>
    <t>De: 00099024113 Transferencia en cumplimiento al DS N0913 de 15/06/2011 y el Convenio Intergubernativo de Financiamiento UPRE-CIF-IG 798/2017, suscrito entre la UPRE y el GAM San Pedro, Proyecto Const. Unidad Educativa Humberto Aguirre San Pedro correspondiente a saldos no ejecutados 2017, segun la</t>
  </si>
  <si>
    <t>J03371000001</t>
  </si>
  <si>
    <t>De: 00099024113 Transferencia en cumplimiento al DS N0913 de 15/06/2011 y el Convenio Intergubernativo de Financiamiento UPRE-CIF-IG 109/2017, suscrito entre la UPRE y el GAM Chulumani, Proyecto Construccion Tinglado Polifuncional Unidad Educativa Sanuni correspondiente a saldos no ejecutados 2017,</t>
  </si>
  <si>
    <t>J03371010001</t>
  </si>
  <si>
    <t>De: 00099024113 Transferencia en cumplimiento al DS N0913 de 15/06/2011 y el Convenio Intergubernativo de Financiamiento UPRE-CIF-IG 431/2017, suscrito entre la UPRE y el GAM Chulumani, Proyecto Construccion de 6 Aulas Unidad Educativa Buenaventura Alcazar - Ocobaya correspondiente a saldos no ejecu</t>
  </si>
  <si>
    <t>J03371020001</t>
  </si>
  <si>
    <t>De: 00099024113 Transferencia en cumplimiento al DS N0913 de 15/06/2011 y el Convenio Intergubernativo de Financiamiento UPRE-CIF-IG 432/2017, suscrito entre la UPRE y el GAM Chulumani, Proyecto Construccion Teatro Municipal Chulumani correspondiente a saldos no ejecutados 2017, segun la UPRE.</t>
  </si>
  <si>
    <t>J03371030001</t>
  </si>
  <si>
    <t>De: 00099024113 Transferencia en cumplimiento al DS N0913 de 15/06/2011 y el Convenio Intergubernativo de Financiamiento UPRE-CIF-IG 824/2017, suscrito entre la UPRE y el GAM Pampa Grande, Proyecto Const. Cuatro Aulas y Bateria de Banos U.E. Alfonso Moron Barrio Chaqueno correspondiente a saldos no</t>
  </si>
  <si>
    <t>J03371040001</t>
  </si>
  <si>
    <t>De: 00099024113 Transferencia en cumplimiento al DS N0913 de 15/06/2011 y el Convenio Intergubernativo de Financiamiento UPRE-CIF-IG 435/2016, suscrito entre la UPRE y el GAD Tarija, Proyecto Construccion Cancha Deportiva con Cesped Sintetico Huacanqui correspondiente a saldos no ejecutados 2017, se</t>
  </si>
  <si>
    <t>J03371050001</t>
  </si>
  <si>
    <t>De: 00099024113 Transferencia en cumplimiento al DS N0913 de 15/06/2011 y el Convenio Intergubernativo de Financiamiento UPRE-CIF-IG 377/2016, suscrito entre la UPRE y el GAD Tarija, Proyecto Construccion Cancha de Cesped Sintetico en Sella Cercado de la Ciudad de Tarija correspondiente a saldos no</t>
  </si>
  <si>
    <t>J03371060001</t>
  </si>
  <si>
    <t>De: 00099024113 Transferencia en cumplimiento al DS N0913 de 15/06/2011 y el Convenio Intergubernativo de Financiamiento UPRE-CIF-IG 394/2016, suscrito entre la UPRE y el GAD Tarija, Proyecto Construccion Laboratorio Instituto Tecnologico Uriondo correspondiente a saldos no ejecutados 2017, segun la</t>
  </si>
  <si>
    <t>J03371070001</t>
  </si>
  <si>
    <t>De: 00099024113 Transferencia en cumplimiento al DS N0913 de 15/06/2011 y el Convenio Intergubernativo de Financiamiento UPRE-CIF-IG 378/2016, suscrito entre la UPRE y el GAD Tarija, Proyecto Ampliacion Infraestructura Hospital Virgen de Chaguaya 3er Nivel Bermejo correspondiente a saldos no ejecuta</t>
  </si>
  <si>
    <t>G06860910003</t>
  </si>
  <si>
    <t>PAGO A CAF PRÉSTAMO CFA009545 VCTO. 14-03-2018 POR CUENTA DE TGN , NTI. 010518 VALOR 14-03-2018 COMISIONES USD 154.855,56 CTA. 3987 CUENTA UNICA DEL TESORO-3987 LIB. 00099021001 REF.: COMISIONES BANCARIAS</t>
  </si>
  <si>
    <t>G06864750004</t>
  </si>
  <si>
    <t>VENTA DE DIVISAS A SOLICITUD DE YACIMIENTOS PETROLIFEROS FISCALES BOLIVIANOS SEGUN SOLICITUD 4540 REF: PAGO A LA EMPRESA SAMSUNG ENGINEERING BOLIVIA S.A. CORRESPONDIENTE AL CERTIFICADO 15 DE LA TERCERA ADENDA DEL CONTRATO DLG 0304, REFERIDO AL PAQUETE DE DISENO DE PROCESO - PDP FRONT END ENGINEER LIB. 00513052001 YPFB_GERENCIA NACIONAL DE PLANTAS DE SEPARACIÓN</t>
  </si>
  <si>
    <t>G06864830001</t>
  </si>
  <si>
    <t>COBRO COSTOS DE PAPELERIA SEGUN TRANSFERENCIA DEL EXTERIOR POR ORDEN DE GAS CORONA S.A.E.C.A. REF.: ANTICIPO SEGUN CONTRATO YPFB DLG LIB. 00513062001 YPFB-OPERACIONES PLANTA DE SEPARACION DE LIQUIDOS RIO GRANDE</t>
  </si>
  <si>
    <t>G06867950004</t>
  </si>
  <si>
    <t>VENTA DE DIVISAS CON TRANSFERENCIA DE FONDOS A SOLICITUD DE MINISTERIO DE DEFENSA SEGUN SOLICITUD 4523 REF: PAGO A EMPRESA CARIBE AVIATION POR ADQUISCION DE UN MOTOR PARA AERONAVE DE TRANSPORTE AEREO MILITAR LIB. 00020011103 MINISTERIO DE DEFENSA - INGRESOS VARIOS</t>
  </si>
  <si>
    <t>G06867960004</t>
  </si>
  <si>
    <t>VENTA DE DIVISAS CON TRANSFERENCIA DE FONDOS A SOLICITUD DE MINISTERIO DE DEFENSA SEGUN SOLICITUD 4522 REF: PAGO A EMPRESA THINK HOLDINGS POR SERVICIO DE ADECUACION PARA VUELO FERRY DE TRASLADO DE AERONAVE PARA TRANSPORTE AEREO MILITAR LIB. 00020011103 MINISTERIO DE DEFENSA - INGRESOS VARIOS</t>
  </si>
  <si>
    <t>G06867970004</t>
  </si>
  <si>
    <t>VENTA DE DIVISAS CON TRANSFERENCIA DE FONDOS A SOLICITUD DE MINISTERIO DE DEFENSA SEGUN SOLICITUD 4521 REF: PAGO A EMPRESA SKY SYSTEMS POR ADQUISICION DE MATERIAL CONSUMIBLE SERVICIO C DE AERONAVE PARA TRANSPORTE AEREO MILITAR LIB. 00020011103 MINISTERIO DE DEFENSA - INGRESOS VARIOS</t>
  </si>
  <si>
    <t>G06868630004</t>
  </si>
  <si>
    <t>VENTA DE DIVISAS CON TRANSFERENCIA DE FONDOS A SOLICITUD DE MINISTERIO DE LA PRESIDENCIA SEGUN SOLICITUD 4526 REF: DIVISAS USD 29,231.48 PAGO A HONEYWELL INTERNATIONAL INVOICE 71408780 POR SERVICIO MANTENIMIENTO MSP FEBRERO 2018 AERONAVE FAB 002, PAGO A JP MORGAN CHASE BANK, CUENTA 9102597771. LIB. 00099021001 TGN-RECURSOS ORDINARIOS (3987)</t>
  </si>
  <si>
    <t>G06868680004</t>
  </si>
  <si>
    <t>VENTA DE DIVISAS CON TRANSFERENCIA DE FONDOS A SOLICITUD DE MINISTERIO DE DEFENSA SEGUN SOLICITUD 4524 REF: PAGO EMPRESA THINK HOLDINGS POR EL SERVICO DE ALQUILER DE CONTAINER TRANSPORTE Y PARQUEO DE AERONAVE PARA TRANSPORTE AEREO MILITAR LIB. 00020011103 MINISTERIO DE DEFENSA - INGRESOS VARIOS</t>
  </si>
  <si>
    <t>G06868690004</t>
  </si>
  <si>
    <t>VENTA DE DIVISAS CON TRANSFERENCIA DE FONDOS A SOLICITUD DE MINISTERIO DE LA PRESIDENCIA SEGUN SOLICITUD 4525 REF: DIVISAS USD 8,913.85 PAGO A ROYAL FBO SERVICE S.A POR SERVICIOS PRESTADOS EN TRASLADO DE AERONAVE FAB 001 A ESTADOS UNIDOS AL TALLER DE DASSAULT FALCON JET WILMINGTON, PAGO AL BANCO BBV LIB. 00099021001 TGN-RECURSOS ORDINARIOS (3987)</t>
  </si>
  <si>
    <t>J03370180001</t>
  </si>
  <si>
    <t>De: 00099024113 Transferencia en cumplimiento al DS N0913 de 15/06/2011 y el Convenio Intergubernativo de Financiamiento UPRE-CIF-IG 104/2017, suscrito entre la UPRE y el GAM Irupana, Proyecto Construccion Tinglado Unidad Educativa Villa Trinidad - Irupana correspondiente a saldos no ejecutados 2017</t>
  </si>
  <si>
    <t>J03370190001</t>
  </si>
  <si>
    <t>De: 00099024113 Transferencia en cumplimiento al DS N0913 de 15/06/2011 y el Convenio Intergubernativo de Financiamiento UPRE-CIF-IG 101/2017, suscrito entre la UPRE y el GAM Irupana, Proyecto Construccion Tinglado Unidad Educativa Cieneguillas - Irupana correspondiente a saldos no ejecutados 2017,</t>
  </si>
  <si>
    <t>J03370200001</t>
  </si>
  <si>
    <t>De: 00099024113 Transferencia en cumplimiento al DS N0913 de 15/06/2011 y el Convenio Intergubernativo de Financiamiento UPRE-CIF-IG 103/2017, suscrito entre la UPRE y el GAM Irupana, Proyecto Construccion Tinglado Unidad Educativa Pariguaya - Lambate correspondiente a saldos no ejecutados 2017, seg</t>
  </si>
  <si>
    <t>J03370210001</t>
  </si>
  <si>
    <t>De: 00099024113 Transferencia en cumplimiento al DS N0913 de 15/06/2011 y el Convenio Intergubernativo de Financiamiento UPRE-CIF-IG 539/2017, suscrito entre la UPRE y el GAM Irupana, Proyecto Construccion Aulas U.E. Taca - Irupana correspondiente a saldos no ejecutados 2017, segun la UPRE.</t>
  </si>
  <si>
    <t>J03370220001</t>
  </si>
  <si>
    <t>De: 00099024113 Transferencia en cumplimiento al DS N0913 de 15/06/2011 y el Convenio Intergubernativo de Financiamiento UPRE-CIF-IG 541/2017, suscrito entre la UPRE y el GAM Irupana, Proyecto Construccion Tinglado U.E. Silala - Irupana correspondiente a saldos no ejecutados 2017, segun la UPRE.</t>
  </si>
  <si>
    <t>J03370230001</t>
  </si>
  <si>
    <t>De: 00099024113 Transferencia en cumplimiento al DS N0913 de 15/06/2011 y el Convenio Intergubernativo de Financiamiento UPRE-CIF-IG 542/2017, suscrito entre la UPRE y el GAM Irupana, Proyecto Construccion Tinglado U.E. Chaupi - Irupana correspondiente a saldos no ejecutados 2017, segun la UPRE.</t>
  </si>
  <si>
    <t>J03370240001</t>
  </si>
  <si>
    <t>De: 00099024113 Transferencia en cumplimiento al DS N0913 de 15/06/2011 y el Convenio Intergubernativo de Financiamiento UPRE-CIF-IG 540/2017, suscrito entre la UPRE y el GAM Irupana, Proyecto Construccion Tinglado U.E. Siquiljara - Irupana correspondiente a saldos no ejecutados 2017, segun la UPRE.</t>
  </si>
  <si>
    <t>J03370250001</t>
  </si>
  <si>
    <t>De: 00099024113 Transferencia en cumplimiento al DS N0913 de 15/06/2011 y el Convenio Intergubernativo de Financiamiento UPRE-CIF-IG 452/2017, suscrito entre la UPRE y el GAM Corocoro, Proyecto Construccion Un Aula y Cinco Ambientes en la Unidad Educativa Janko Marca Sirpa - Corocoro Janko Marca Sir</t>
  </si>
  <si>
    <t>J03370260001</t>
  </si>
  <si>
    <t>De: 00099024113 Transferencia en cumplimiento al DS N0913 de 15/06/2011 y el Convenio Intergubernativo de Financiamiento UPRE-CIF-IG 472/2017, suscrito entre la UPRE y el GAM Corocoro, Proyecto Construccion Dos Aulas y Cuatro Ambientes en la Unidad Educativa Topohoco - Corocoro San Andres de Topohoc</t>
  </si>
  <si>
    <t>J03370270001</t>
  </si>
  <si>
    <t>De: 00099024113 Transferencia en cumplimiento al DS N0913 de 15/06/2011 y el Convenio Intergubernativo de Financiamiento UPRE-CIF-IG 463/2017, suscrito entre la UPRE y el GAM Corocoro, Proyecto Construccion Dos Aulas y Cuatro Ambientes en la Unidad Educativa Republica del Japon - Enequella Corocoro</t>
  </si>
  <si>
    <t>J03370280001</t>
  </si>
  <si>
    <t>De: 00099024113 Transferencia en cumplimiento al DS N0913 de 15/06/2011 y el Convenio Intergubernativo de Financiamiento UPRE-CIF-IG 473/2017, suscrito entre la UPRE y el GAM Corocoro, Proyecto Construccion 2 Aulas, 6 Ambientes y Bateria Sanitaria en la UE German Busch Pando Corocoro Gral. Jose Man</t>
  </si>
  <si>
    <t>J03370290001</t>
  </si>
  <si>
    <t>De: 00099024113 Transferencia en cumplimiento al DS N0913 de 15/06/2011 y el Convenio Intergubernativo de Financiamiento UPRE-CIF-IG 294/2017, suscrito entre la UPRE y el GAM Achocalla, Proyecto Construccion Bloque de Aulas U.E. Franz Tamayo Com. Marquirivi correspondiente a saldos no ejecutados 201</t>
  </si>
  <si>
    <t>J03370300001</t>
  </si>
  <si>
    <t>De: 00099024113 Transferencia en cumplimiento al DS N0913 de 15/06/2011 y el Convenio Intergubernativo de Financiamiento UPRE-CIF-IG 1035/2017, suscrito entre la UPRE y el GAD Potosi, Proyecto Construccion Unidad Educativa Manuel Ascencio Padilla - Potosi correspondiente a saldos no ejecutados 2017,</t>
  </si>
  <si>
    <t>J03370310001</t>
  </si>
  <si>
    <t>De: 00099024113 Transferencia en cumplimiento al DS N0913 de 15/06/2011 y el Convenio Intergubernativo de Financiamiento UPRE-CIF-IG 1034/2017, suscrito entre la UPRE y el GAD Potosi, Proyecto Construccion Piscina Olimpica Potosi correspondiente a saldos no ejecutados 2017, segun la UPRE.</t>
  </si>
  <si>
    <t>J03370320001</t>
  </si>
  <si>
    <t>De: 00099024113 Transferencia en cumplimiento al DS N0913 de 15/06/2011 y el Convenio Intergubernativo de Financiamiento UPRE-CIF-IG 978/2017, suscrito entre la UPRE y el GAM Mojinete, Proyecto Const. Unidad Educativa Mojinete Municipio Mojinete correspondiente a saldos no ejecutados 2017, segun la</t>
  </si>
  <si>
    <t>J03370330001</t>
  </si>
  <si>
    <t>De: 00099024113 Transferencia en cumplimiento al DS N0913 de 15/06/2011 y el Convenio Intergubernativo de Financiamiento UPRE-CIF-IG 240/2017, suscrito entre la UPRE y el GAM San Andres de Machaca, Proyecto Construccion Tinglado U.E. Alto de la Alianza - Comunidad Nazacara correspondiente a saldos n</t>
  </si>
  <si>
    <t>J03370340001</t>
  </si>
  <si>
    <t>De: 00099024113 Transferencia en cumplimiento al DS N0913 de 15/06/2011 y el Convenio Intergubernativo de Financiamiento UPRE-CIF-IG 241/2017, suscrito entre la UPRE y el GAM San Andres de Machaca, Proyecto Construccion Tinglado U.E. 1ro de Mayo - Comunidad Kanapata correspondiente a saldos no ejecu</t>
  </si>
  <si>
    <t>J03370350001</t>
  </si>
  <si>
    <t>De: 00099024113 Transferencia en cumplimiento al DS N0913 de 15/06/2011 y el Convenio Intergubernativo de Financiamiento UPRE-CIF-IG 200/2017, suscrito entre la UPRE y el GAM Viacha, Proyecto Construccion Tinglado U.E. Calama Com. Chacoma Irpa Grande D-3 correspondiente a saldos no ejecutados 2017,</t>
  </si>
  <si>
    <t>J03370360001</t>
  </si>
  <si>
    <t>De: 00099024113 Transferencia en cumplimiento al DS N0913 de 15/06/2011 y el Convenio Intergubernativo de Financiamiento UPRE-CIF-IG 199/2017, suscrito entre la UPRE y el GAM Viacha, Proyecto Construccion Tinglado U.E. Elizardo Perez Com. Villa Santiago de Chacoma D-3 correspondiente a saldos no eje</t>
  </si>
  <si>
    <t>J03370370001</t>
  </si>
  <si>
    <t>De: 00099024113 Transferencia en cumplimiento al DS N0913 de 15/06/2011 y el Convenio Intergubernativo de Financiamiento UPRE-CIF-IG 204/2017, suscrito entre la UPRE y el GAM Viacha, Proyecto Construccion Tinglado U.E. Gral. Hugo Banzer Suarez Urb. Villa Mcal. Jose Ballivian D-6 correspondiente a sa</t>
  </si>
  <si>
    <t>J03370380001</t>
  </si>
  <si>
    <t>De: 00099024113 Transferencia en cumplimiento al DS N0913 de 15/06/2011 y el Convenio Intergubernativo de Financiamiento UPRE-CIF-IG 203/2017, suscrito entre la UPRE y el GAM Viacha, Proyecto Construccion Tinglado U.E. La Florida Urb. La Florida D-6 correspondiente a saldos no ejecutados 2017, segun</t>
  </si>
  <si>
    <t>J03370390001</t>
  </si>
  <si>
    <t>De: 00099024113 Transferencia en cumplimiento al DS N0913 de 15/06/2011 y el Convenio Intergubernativo de Financiamiento UPRE-CIF-IG 202/2017, suscrito entre la UPRE y el GAM Viacha, Proyecto Construccion Tinglado U.E. Republica del Japon Urb. Urkupina Sector I D-7 correspondiente a saldos no ejecut</t>
  </si>
  <si>
    <t>Q09521870002</t>
  </si>
  <si>
    <t>NÚMERO DE LIBRETA CUT: 99031009.00 OPERACIÓN T01 TRANSFERENCIA DE FONDOS A LA CUT - TESORO DIRECTO DE BANCO UNION S.A. A CUENTA UNICA DEL TESORO CON NUMERO DE SOLICITUD = 2591091 Y NUMERO CORRELATIVO = 91320015032018415 TRANSFERENCIA POR OPERACIONES DE VENTA BONOS BTX</t>
  </si>
  <si>
    <t>S09160830002</t>
  </si>
  <si>
    <t>||PAGO PRESTAMO IDA 2013-BO VCTO.15-03-2018 POR CUENTA DE COMIBOL, VALOR 15-03-2018 CAPITAL USD 196.168,60 INTERESES USD 16.919,54 LIB.00099021001 - RECURSOS ORDINARIOS (3987) - MDRI</t>
  </si>
  <si>
    <t>S09160310001</t>
  </si>
  <si>
    <t>'COBRO DE'||UTILES DE ESCRITORIO POR EL COMPROBANTE CONTABLE NRO. 0916029 DE LA FECHA, SEGÚN NOTA DE SENATEX, CITE' SENATEX/DGE/CAR/0306/2017 DE F. 21/07/2017. DEBITO DE LA LIBRETA 00378012002 SENATEX ADMINISTRACION CENTRAL.</t>
  </si>
  <si>
    <t>G06872580003</t>
  </si>
  <si>
    <t>PAGO A BID PRÉSTAMO 3699/BL-BO VCTO. 15-03-2018 POR CUENTA DE TGN , NTI. 010482 VALOR 15-03-2018 INTERESES USD 123.245,69 COMISIONES USD 307.337,88 CTA. 3987 CUENTA UNICA DEL TESORO-3987 LIB. 00099021001 REF.: COMISIONES BANCARIAS</t>
  </si>
  <si>
    <t>G06872600003</t>
  </si>
  <si>
    <t>PAGO A BID PRÉSTAMO 3699/BL-BO VCTO. 15-03-2018 POR CUENTA DE TGN , NTI. 010483 VALOR 15-03-2018 INTERESES USD 2.337,84 CTA. 3987 CUENTA UNICA DEL TESORO-3987 LIB. 00099021001 REF.: COMISIONES BANCARIAS</t>
  </si>
  <si>
    <t>G06872620003</t>
  </si>
  <si>
    <t>PAGO A FONPLATA PRÉSTAMO BOL 25/2015 VCTO. 15-03-2018 POR CUENTA DE TGN , NTI. 010508 VALOR 15-03-2018 INTERESES USD 20.707,64 COMISIONES USD 9.499,96 CTA. 3987 CUENTA UNICA DEL TESORO-3987 LIB. 00099021001 REF.: COMISIONES BANCARIAS</t>
  </si>
  <si>
    <t>G06873730003</t>
  </si>
  <si>
    <t>TRANSFERENCIA RECIBIDA DEL EXTERIOR SEGÚN MENSAJES SWIFT Nos. 3702-3701 (REM.EXT.) DE FECHA 15-03-2018 POR DESEMBOLSO DE CAF PRÉSTAMO CFA009277 CONST.CARR.SAN BORJA-S.IGNACIO LIBRETA N° 00291012002 ABC-RECURSOS PROPIOS REF.: UTILES DE ESCRITORIO</t>
  </si>
  <si>
    <t>G06873750003</t>
  </si>
  <si>
    <t>PAGO A BID PRÉSTAMO 3822/BL-BO VCTO. 15-03-2018 POR CUENTA DE TGN , NTI. 010499 VALOR 15-03-2018 INTERESES USD 228,08 CTA. 3987 CUENTA UNICA DEL TESORO-3987 LIB. 00099021001 REF.: COMISIONES BANCARIAS</t>
  </si>
  <si>
    <t>G06873830003</t>
  </si>
  <si>
    <t>PAGO A CAF PRÉSTAMO CFA009787 VCTO. 15-03-2018 POR CUENTA DE TGN , NTI. 010512 VALOR 15-03-2018 INTERESES USD 13.835,81 COMISIONES USD 51.338,19 CTA. 3987 CUENTA UNICA DEL TESORO-3987 LIB. 00099021001 REF.: COMISIONES BANCARIAS</t>
  </si>
  <si>
    <t>G06873980003</t>
  </si>
  <si>
    <t>PAGO A IDA PRÉSTAMO 5454-BO VCTO. 15-03-2018 POR CUENTA DE TGN , NTI. 010551 VALOR 15-03-2018 INTERESES USD 12.214,02 CTA. 3987 CUENTA UNICA DEL TESORO-3987 LIB. 00099021001 REF.: COMISIONES BANCARIAS</t>
  </si>
  <si>
    <t>G06874110003</t>
  </si>
  <si>
    <t>PAGO A BID PRÉSTAMO 3540/BL-BO VCTO. 15-03-2018 POR CUENTA DE TGN , NTI. 010478 VALOR 15-03-2018 INTERESES USD 230.383,56 COMISIONES USD 304.615,56 CTA. 3987 CUENTA UNICA DEL TESORO-3987 LIB. 00099021001 REF.: COMISIONES BANCARIAS</t>
  </si>
  <si>
    <t>G06874310003</t>
  </si>
  <si>
    <t>PROVISION DE FONDOS A SOLICITUD DE YACIMIENTOS PETROLIFEROS FISCALES BOLIVIANOS SEGUN SOLICITUD YPFB-0063-2018 REF: PAGO RETRIBUCION AL TITULAR NOV 2017 SHELL BOLIVIA LIB. 00513012007 YPFB - RECURSOS NACIONALIZACIÓN</t>
  </si>
  <si>
    <t>G06874350003</t>
  </si>
  <si>
    <t>PROVISION DE FONDOS A SOLICITUD DE YACIMIENTOS PETROLIFEROS FISCALES BOLIVIANOS SEGUN SOLICITUD YPFB-0056-2018 REF: PAGO RETRIBUCION AL TITULAR NOV 2017 MATPETROL LIB. 00513012007 YPFB - RECURSOS NACIONALIZACIÓN</t>
  </si>
  <si>
    <t>G06874410003</t>
  </si>
  <si>
    <t>PROVISION DE FONDOS A SOLICITUD DE YACIMIENTOS PETROLIFEROS FISCALES BOLIVIANOS SEGUN SOLICITUD YPFB-0065-2018 REF: PAGO RETRIBUCION AL TITULAR NOV 2017 PLUSPETROL LIB. 00513012007 YPFB - RECURSOS NACIONALIZACIÓN</t>
  </si>
  <si>
    <t>G06879510008</t>
  </si>
  <si>
    <t>VENTA DE DIVISAS CON TRANSFERENCIA DE FONDOS A SOLICITUD DE MINISTERIO DE GOBIERNO SEGUN SOLICITUD 4547 REF: HABERES DE AGREGADOS Y ADJUNTOS A AGREGADOS POLICIALES EN EL EXTERIOR CUENTAS EXTRANJERAS LIB. 00099021001 TGN-RECURSOS ORDINARIOS (3987)</t>
  </si>
  <si>
    <t>G06879550004</t>
  </si>
  <si>
    <t>VENTA DE DIVISAS CON TRANSFERENCIA DE FONDOS A SOLICITUD DE YACIMIENTOS PETROLIFEROS FISCALES BOLIVIANOS SEGUN SOLICITUD 4546 REF: TRANSFERENCIA DE FONDOS AL EXTERIOR REPRESENTACIONES ARGENTINA CON EL FIN DE CUBRIR GASTOS ADMINISTRATIVOS Y OPERATIVOS CORRESPONDIENTE AL PRIMER TRIMESTRE DE LA GESTION LIB. 00513012003 LBP-YPFB (2011349681373)</t>
  </si>
  <si>
    <t>J03371570001</t>
  </si>
  <si>
    <t>De: 00099024113 Transferencia en cumplimiento al DS N0913 de 15/06/2011 y el Convenio Intergubernativo de Financiamiento UPRE-CIF-IG 825/2017, suscrito entre la UPRE y el GAM Pampa Grande, Proyecto Const. U.E. Celso Quiroz en Comunidad Agua Clara correspondiente a saldos no ejecutados 2017, segun la</t>
  </si>
  <si>
    <t>J03371580001</t>
  </si>
  <si>
    <t>De: 00099024113 Transferencia en cumplimiento al DS N0913 de 15/06/2011 y el Convenio Intergubernativo de Financiamiento UPRE-CIF-IG 761/2017, suscrito entre la UPRE y el GAM de Mizque proyecto Construccion Cancha de Futbol con Cesped Sintetico en la Unidad Educativa Betta Raqaypampa (Mizque), corre</t>
  </si>
  <si>
    <t>J03371590001</t>
  </si>
  <si>
    <t>De: 00099024113 Transferencia en cumplimiento al DS N0913 de 15/06/2011 y el Convenio Intergubernativo de Financiamiento UPRE-CIF-IG 068/2017, suscrito entre la UPRE y el GAM de Uriondo proyecto Construccion Aulas Multigrado y Bateria de Banos U.E. Sunchuhuayco 27 de Mayo - Juan XXIII, correspondie</t>
  </si>
  <si>
    <t>J03371600001</t>
  </si>
  <si>
    <t>De: 00099024113 Transferencia en cumplimiento al DS N0913 de 15/06/2011 y el Convenio Intergubernativo de Financiamiento UPRE-CIF-IG 013/2017, suscrito entre la UPRE y el GAD de Oruro proyecto Construccion Unidad Educativa Abopane, correspondiente al pago de la planilla N 3, segun la UPRE.</t>
  </si>
  <si>
    <t>J03371810001</t>
  </si>
  <si>
    <t>De: 00099024113 Transferencia en cumplimiento al DS N0913 de 15/06/2011 y el Convenio Intergubernativo de Financiamiento UPRE-CIF-IG/418/2016, suscrito entre la UPRE y el GAM de Potosi proyecto Construccion Centro de Educacion Tecnico Alternativa Potosi D-7, correspondiente al pago de la planilla N</t>
  </si>
  <si>
    <t>J03371820001</t>
  </si>
  <si>
    <t>De: 00099024113 Transferencia en cumplimiento al DS N0913 de 15/06/2011 y el Convenio Intergubernativo de Financiamiento UPRE-CIF-IG 212/2016, suscrito entre la UPRE y el GAM de Desaguadero proyecto Construccion Mercado Central Desaguadero, correspondiente al pago de la planilla N 8, segun la UPRE.</t>
  </si>
  <si>
    <t>J03371830001</t>
  </si>
  <si>
    <t>De: 00099024113 Transferencia en cumplimiento al DS N0913 de 15/06/2011 y el Convenio Intergubernativo de Financiamiento UPRE-CIF-IG/323/2016, suscrito entre la UPRE y el GAM de Toco proyecto Construccion Puente Vehicular 1 Camino Toco Toco Chimba, correspondiente al pago de la planilla N 4 de cier</t>
  </si>
  <si>
    <t>J03371840001</t>
  </si>
  <si>
    <t>De: 00099024113 Transferencia en cumplimiento al DS N0913 de 15/06/2011 y el Convenio Intergubernativo de Financiamiento UPRE-CIF-IG/429/2015, suscrito entre la UPRE y el GAM de Fernandez Alonso proyecto Construccion Mercado Municipal 27 de Mayo Fernandez Alonso D-1, correspondiente al pago de la pl</t>
  </si>
  <si>
    <t>J03371850001</t>
  </si>
  <si>
    <t>De: 00099024113 Transferencia en cumplimiento al DS N0913 de 15/06/2011 y el Convenio Intergubernativo de Financiamiento UPRE-CIF-IG 465/2016, suscrito entre la UPRE y el GAM de Huanuni proyecto Construccion Unidad Educativa Bolivia - Huanuni, correspondiente al pago de la planilla N 5, segun la UPR</t>
  </si>
  <si>
    <t>J03371860001</t>
  </si>
  <si>
    <t>De: 00099024113 Transferencia en cumplimiento al DS N0913 de 15/06/2011 y el Convenio Intergubernativo de Financiamiento UPRE-CIF-IG 464/2016, suscrito entre la UPRE y el GAM de Mizque proyecto Construccion Unidad Educativa Puente Pampa, correspondiente al pago de la planilla N 6, segun la UPRE.</t>
  </si>
  <si>
    <t>J03371870001</t>
  </si>
  <si>
    <t>De: 00099024113 Transferencia en cumplimiento al DS N0913 de 15/06/2011 y el Convenio Intergubernativo de Financiamiento UPRE-CIF-IG 029/2017, suscrito entre la UPRE y el GAM de Puerto Villarroel proyecto Construccion Unidad Educativa Comandante Fidel Castro Ruz, correspondiente al pago de la planil</t>
  </si>
  <si>
    <t>Q09527830002</t>
  </si>
  <si>
    <t>NÚMERO DE LIBRETA CUT: 99031009.00 OPERACIÓN T01 TRANSFERENCIA DE FONDOS A LA CUT - TESORO DIRECTO DE BANCO UNION S.A. A CUENTA UNICA DEL TESORO CON NUMERO DE SOLICITUD = 2594981 Y NUMERO CORRELATIVO = 91320016032018494 TRANSFERENCIA POR OPERACIONES DE VENTA BONOS BTX</t>
  </si>
  <si>
    <t>Q09527910002</t>
  </si>
  <si>
    <t>NÚMERO DE LIBRETA CUT: 99031009.00 OPERACIÓN T01 TRANSFERENCIA DE FONDOS A LA CUT - TESORO DIRECTO DE BANCO UNION S.A. A CUENTA UNICA DEL TESORO CON NUMERO DE SOLICITUD = 2595035 Y NUMERO CORRELATIVO = 91320016032018495 TRANSFERENCIA POR OPERACIONES DE VENTA BONOS BTX</t>
  </si>
  <si>
    <t>G06892050004</t>
  </si>
  <si>
    <t>VENTA DE DIVISAS CON TRANSFERENCIA DE FONDOS A SOLICITUD DE SERVICIO NACIONAL TEXTIL-SENATEX SEGUN SOLICITUD 4559 REF: REPOSICION DE USD 63,78 A YKK DO BRASIL LTDA, SEGUN DESCUENTOS EFECTUADOS POR CONCEPTO DE COMISIONES BANCARIAS RELACIONADAS A LA SOLICITUD DE PAGO SP18-001, DE LA ORDEN DE COMPRA OC LIB. 00378012002 SENATEX - ADMINISTRACION CENTRAL</t>
  </si>
  <si>
    <t>G06894340004</t>
  </si>
  <si>
    <t>VENTA DE DIVISAS CON TRANSFERENCIA DE FONDOS A SOLICITUD DE CENTRAL DE ABASTECIMIENTO Y SUMINISTROS DE SALUD-CEASS SEGUN SOLICITUD 4519 REF: PAGO AL PROVEEDOR COMBIOMED POR IMPORTACION DE INSTRUMENTAL MEDICO SEGUN HOJA DE RUTA N 3179, NOTA INTERNA 3179, INFORME LEGAL CEASS/UAJ/IMPO/N 02/2017, RESOL LIB. 00249012001 LBP-CEASS-CENTRAL DE ABASTECIMIENTO Y SUMINISTROS DE SALUD POR DIFERENCIAL CAMBIARIO</t>
  </si>
  <si>
    <t>G06894340005</t>
  </si>
  <si>
    <t>VENTA DE DIVISAS CON TRANSFERENCIA DE FONDOS A SOLICITUD DE CENTRAL DE ABASTECIMIENTO Y SUMINISTROS DE SALUD-CEASS SEGUN SOLICITUD 4519 REF: PAGO AL PROVEEDOR COMBIOMED POR IMPORTACION DE INSTRUMENTAL MEDICO SEGUN HOJA DE RUTA N 3179, NOTA INTERNA 3179, INFORME LEGAL CEASS/UAJ/IMPO/N 02/2017, RESOL LIB. 00249012001 LBP-CEASS-CENTRAL DE ABASTECIMIENTO Y SUMINISTROS DE SALUD</t>
  </si>
  <si>
    <t>S09161010001</t>
  </si>
  <si>
    <t>'COBRO DE UTILES DE ESCRITORIO POR´||BS50.-Y REEMB.GSTS.COMUNICACION BS220.-EMISION CARTA DE CREDITO I-2018-05 P/C AGENCIA BOLIVIANA DE ENERGIA NUCLEAR A/F JOINT-STOCK COMPANY 'STATE SPECIALIZED DESIGN INSTITUTE',S/G NOTA ABEN/DGE/NE/Nº181/2018,15/03/18. LIB.00099021001 REF.:SWIFT Y EMIS.COMP.CONTABLE-EMISION LC I-2018-05</t>
  </si>
  <si>
    <t>G06886930004</t>
  </si>
  <si>
    <t>VENTA DE DIVISAS A SOLICITUD DE YACIMIENTOS PETROLIFEROS FISCALES BOLIVIANOS SEGUN SOLICITUD 4548 REF: PAGO A SAMSUNG ENGINEERING BOLIVIA SA PARA SERVICIO DE OPERACION Y MANTENIMIENTO ASISTIDO AMPLIADO POR LA PLANTA DE AMONIACO Y UREA CERTIFICADO 1 DE LA SEXTA ADENDA OCTUBRE 2017 CONTRATO DLG 0304 LIB. 00513062001 YPFB-OPERACIONES PLANTA DE SEPARACION DE LIQUIDOS RIO GRANDE</t>
  </si>
  <si>
    <t>Q09533550002</t>
  </si>
  <si>
    <t>NUMERO DE LIBRETA CUT: Cuenta Unica del Tesoro OPERACIÓN E18 TRANSFERENCIA DEL SISTEMA FINANCIERO POR CUENTA DE TERCEROS A LA CUT Devolucion de pagos CC no cobrados por afiliados civiles y militares correspondiente a periodo de Noviembre 2017</t>
  </si>
  <si>
    <t>J03372950001</t>
  </si>
  <si>
    <t>De: 00099024113 Transferencia en cumplimiento al DS N0913 de 15/06/2011 y el Convenio Interinstitucional de Financiamiento UPRE-CIF-008/2015, suscrito entre la UPRE y el GAM de Oruro proyecto Construccion Unidad Educativa Guido Villagomez, correspondiente al pago de la planilla N 6, segun la UPRE.</t>
  </si>
  <si>
    <t>J03372980001</t>
  </si>
  <si>
    <t>De: 00099024113 Transferencia en cumplimiento al DS N0913 de 15/06/2011 y el Convenio Intergubernativo de Financiamiento UPRE-CIF-IG 615/2017, suscrito entre la UPRE y el GAD Pando, Proyecto Construccion de 1 Puente Tipo Cajon Sobre El Arroyo Garcia Linera correspondiente a saldos no ejecutados 2017</t>
  </si>
  <si>
    <t>J03372990001</t>
  </si>
  <si>
    <t>De: 00099024113 Transferencia en cumplimiento al DS N0913 de 15/06/2011 y el Convenio Intergubernativo de Financiamiento UPRE-CIF-IG 616/2017, suscrito entre la UPRE y el GAD Pando, Proyecto Construccion de 1 Puente Tipo Cajon en la Urbanizacion Nueva Cobija correspondiente a saldos no ejecutados 20</t>
  </si>
  <si>
    <t>J03373000001</t>
  </si>
  <si>
    <t>De: 00099024113 Transferencia en cumplimiento al DS N0913 de 15/06/2011 y el Convenio Intergubernativo de Financiamiento UPRE-CIF-IG 608/2017, suscrito entre la UPRE y el GAD Pando, Proyecto Construccion de Puentes Tipo Cajon y Alcantarillas en El Barrio Garcia Linera correspondiente a saldos no eje</t>
  </si>
  <si>
    <t>J03373010001</t>
  </si>
  <si>
    <t>De: 00099024113 Transferencia en cumplimiento al DS N0913 de 15/06/2011 y el Convenio Intergubernativo de Financiamiento UPRE-CIF-IG 609/2017, suscrito entre la UPRE y el GAD Pando, Proyecto Construccion de Puentes Tipo Cajon y Alcantarillas en El Barrio Las Campinas correspondiente a saldos no ejec</t>
  </si>
  <si>
    <t>J03373020001</t>
  </si>
  <si>
    <t>De: 00099024113 Transferencia en cumplimiento al DS N0913 de 15/06/2011 y el Convenio Intergubernativo de Financiamiento UPRE-CIF-IG 614/2017, suscrito entre la UPRE y el GAD Pando, Proyecto Construccion de 1 Puente Tipo Cajon en la Av. Acre correspondiente a saldos no ejecutados 2017, segun la UPRE</t>
  </si>
  <si>
    <t>G06900140001</t>
  </si>
  <si>
    <t>COBRO COSTOS DE PAPELERIA SEGUN TRANSFERENCIA DEL EXTERIOR POR ORDEN DE HERCO COMBUSTIBLES SA LIB. 00513062001 YPFB-OPERACIONES PLANTA DE SEPARACION DE LIQUIDOS RIO GRANDE</t>
  </si>
  <si>
    <t>G06905300004</t>
  </si>
  <si>
    <t>VENTA DE DIVISAS CON TRANSFERENCIA DE FONDOS A SOLICITUD DE MINISTERIO DE DEFENSA SEGUN SOLICITUD 4560 REF: PAGO A EMPRESA SKY SYSTEMS POR LA ADQUISCION DE REPUESTOS PARA MOTOR DE AERONAVE DE TRANSPORTE AEREO MILITAR LIB. 00020011103 MINISTERIO DE DEFENSA - INGRESOS VARIOS</t>
  </si>
  <si>
    <t>G06905310004</t>
  </si>
  <si>
    <t>VENTA DE DIVISAS CON TRANSFERENCIA DE FONDOS A SOLICITUD DE COMITE ORG.DE LOS XI JUEGOS SURAMERICANOS CBBA 2018 CODESUR SEGUN SOLICITUD 4565 REF: SEGUNDO PAGO A ODESUR DEL 50 PORCIENTO POR DERECHOS DE TELEVISION RADIO E INTERNET (ARTICULO 42), DERECHOS DE COMERCIALIZACION, MARKETING Y LICENCIAMIENTO LIB. 00099021001 TGN-RECURSOS ORDINARIOS (3987)</t>
  </si>
  <si>
    <t>G06905320004</t>
  </si>
  <si>
    <t>VENTA DE DIVISAS CON TRANSFERENCIA DE FONDOS A SOLICITUD DE COMITE ORG.DE LOS XI JUEGOS SURAMERICANOS CBBA 2018 CODESUR SEGUN SOLICITUD 4561 REF: PAGO A ODESUR DEL 50 POR CIENTO CORRESPONDIENTE POR DERECHOS DE TELEVISION RADIO E INTERNET (ART. 42) , DERECHOS DE COMERCIALIZACION, MARKETING Y LICENCIA LIB. 00099021001 TGN-RECURSOS ORDINARIOS (3987)</t>
  </si>
  <si>
    <t>J03372480001</t>
  </si>
  <si>
    <t>De: 00513012004 A requerimiento de Yacimientos Petroliferos Fiscales Bolivianos, con nota Cite: YPFB/DFC-0256 URT-0110/2018, en la cual solicita la devolucion de deposito erroneo, de la CUT Libreta N00513012004 LBP-YPFB-UNICOMERCIAL a la CCF N10000006024800 Y.P.F.B. CTA. LOCAL COCHABAMBA, y en virtu</t>
  </si>
  <si>
    <t>J03372840001</t>
  </si>
  <si>
    <t>De: 00099024113 Transferencia en cumplimiento al DS N0913 de 15/06/2011 y el Convenio Intergubernativo de Financiamiento UPRE-CIF-IG 001/2017, suscrito entre la UPRE y el GAM de Uriondo proyecto Construccion Centro de Capacitacion Productiva Calamuchita, correspondiente al pago de la planilla N 7, s</t>
  </si>
  <si>
    <t>J03372850001</t>
  </si>
  <si>
    <t>De: 00099024113 Transferencia en cumplimiento al DS N0913 de 15/06/2011 y el Convenio Intergubernativo de Financiamiento UPRE-CIF-IG 366/2017, suscrito entre la UPRE y el GAM de Cairoma proyecto Construccion Tinglado Unidad Educativa German Busch Becerra Cairoma, correspondiente al pago de la planil</t>
  </si>
  <si>
    <t>J03372860001</t>
  </si>
  <si>
    <t>De: 00099024113 Transferencia en cumplimiento al DS N0913 de 15/06/2011 y el Convenio Intergubernativo de Financiamiento UPRE-CIF-IG 277/2017, suscrito entre la UPRE y el GAM de Catacora proyecto Construccion de Centro de Salud Integral Catacora Catacora, correspondiente al pago de la planilla N 2,</t>
  </si>
  <si>
    <t>J03372870001</t>
  </si>
  <si>
    <t>De: 00099024113 Transferencia en cumplimiento al DS N0913 de 15/06/2011 y el Convenio Intergubernativo de Financiamiento UPRE-CIF-IG 264/2017, suscrito entre la UPRE y el GAM de Comanche proyecto Construccion 4 Aulas U.E. Tocopilla Cantuyo B - Comanche, correspondiente al pago de la planilla N 3, se</t>
  </si>
  <si>
    <t>J03372880001</t>
  </si>
  <si>
    <t>De: 00099024113 Transferencia en cumplimiento al DS N0913 de 15/06/2011 y el Convenio Intergubernativo de Financiamiento UPRE-CIF-IG 261/2017, suscrito entre la UPRE y el GAM de Comanche proyecto Construccion 4 Aulas U.E. Kella Kella Alta - Comanche, correspondiente al pago de la planilla N 3, segun</t>
  </si>
  <si>
    <t>J03372890001</t>
  </si>
  <si>
    <t>De: 00099024113 Transferencia en cumplimiento al DS N0913 de 15/06/2011 y el Convenio Intergubernativo de Financiamiento UPRE-CIF-IG 263/2017, suscrito entre la UPRE y el GAM de Comanche proyecto Construccion 4 Aulas U.E. Tuli Grande - Comanche, correspondiente al pago de la planilla N 3, segun la U</t>
  </si>
  <si>
    <t>J03372900001</t>
  </si>
  <si>
    <t>De: 00099024113 Transferencia en cumplimiento al DS N0913 de 15/06/2011 y el Convenio Intergubernativo de Financiamiento UPRE-CIF-IG 262/2017, suscrito entre la UPRE y el GAM de Comanche proyecto Construccion de 4 Aulas U.E. Jose Ballivian - Comanche, correspondiente al pago de la planilla N 3, segu</t>
  </si>
  <si>
    <t>J03372910001</t>
  </si>
  <si>
    <t>De: 00099024113 Transferencia en cumplimiento al DS N0913 de 15/06/2011 y el Convenio Intergubernativo de Financiamiento UPRE-CIF-IG 278/2017, suscrito entre la UPRE y el GAM de Catacora proyecto Construccion de 4 Aulas y Tinglado Unidad Educativa Tolacollo, correspondiente al pago de la planilla N</t>
  </si>
  <si>
    <t>J03372920001</t>
  </si>
  <si>
    <t>De: 00099024113 Transferencia en cumplimiento al DS N0913 de 15/06/2011 y el Convenio Interinstitucional de Financiamiento UPRE-CIF-007/2015, suscrito entre la UPRE y el GAM de Oruro proyecto Construccion Unidad Educativa Alcira Cardona Torrico II, correspondiente al pago de la planilla N 5 de cierr</t>
  </si>
  <si>
    <t>J03372930001</t>
  </si>
  <si>
    <t>De: 00099024113 Transferencia en cumplimiento al DS N0913 de 15/06/2011 y el Convenio Intergubernativo de Financiamiento UPRE-CIF-IG 541/2017, suscrito entre la UPRE y el GAM de Irupana proyecto Construccion Tinglado U.E. Silala - Irupana, correspondiente al pago de la planilla N 3 de cierre, segun</t>
  </si>
  <si>
    <t>J03372940001</t>
  </si>
  <si>
    <t>De: 00099024113 Transferencia en cumplimiento al DS N0913 de 15/06/2011 y el Convenio Interinstitucional de Financiamiento UPRE-CIF-009/2015, suscrito entre la UPRE y el GAM de Oruro proyecto Construccion Mercado Camacho - Oruro, correspondiente al pago de la planilla N 3 de cierre, segun la UPRE.</t>
  </si>
  <si>
    <t>G06910990002</t>
  </si>
  <si>
    <t>REGULARIZACION DE TRANSFERENCIA DEL EXTERIOR SEGUN SWIFT 03836 DE FECHA 20/03/2018 ORDENANTE: CONSULADO DE BOLIVIA EN MENDOZA-ARGENTINA LIB. 00099021001 TGN-RECURSOS ORDINARIOS (3987)</t>
  </si>
  <si>
    <t>Q09535400002</t>
  </si>
  <si>
    <t>NUMERO DE LIBRETA CUT: 00523012001 OPERACIÓN E18 TRANSFERENCIA DEL SISTEMA FINANCIERO POR CUENTA DE TERCEROS A LA CUT EMPRESA DE CORREOS DE BOLIVIA NÚMERO DE LIBRETA 00523012001</t>
  </si>
  <si>
    <t>Q09538730002</t>
  </si>
  <si>
    <t>NÚMERO DE LIBRETA CUT: 99031009.00 OPERACIÓN T01 TRANSFERENCIA DE FONDOS A LA CUT - TESORO DIRECTO DE BANCO UNION S.A. A CUENTA UNICA DEL TESORO CON NUMERO DE SOLICITUD = 2601687 Y NUMERO CORRELATIVO = 91320020032018607 TRANSFERENCIA POR OPERACIONES DE VENTA BONOS BTX</t>
  </si>
  <si>
    <t>G06911040001</t>
  </si>
  <si>
    <t>COBRO COSTOS DE PAPELERIA POR REGULARIZACION DE TRANSFERENCIA DEL EXTERIOR POR ORDEN DE PETROLEOS PARAGUAYOS (PETROPAR) REF.: OPE 0/384188 LIB. 00513062001 YPFB-OPERACIONES PLANTA DE SEPARACION DE LIQUIDOS RIO GRANDE</t>
  </si>
  <si>
    <t>G06911080001</t>
  </si>
  <si>
    <t>COBRO COSTOS DE PAPELERIA SEGUN TRANSFERENCIA DEL EXTERIOR POR ORDEN DE LLAMA GAS S.A. REF.: 550 1454974 LIB. 00513062001 YPFB-OPERACIONES PLANTA DE SEPARACION DE LIQUIDOS RIO GRANDE</t>
  </si>
  <si>
    <t>G06913020004</t>
  </si>
  <si>
    <t>VENTA DE DIVISAS CON TRANSFERENCIA DE FONDOS A SOLICITUD DE YACIMIENTOS PETROLIFEROS FISCALES BOLIVIANOS SEGUN SOLICITUD 4568 REF: PAGO A LA EMPRESA SANDER GEOPHYSICS LIMITED POR CONCEPTO DEL TERCER PAGO DEL PROCESO ADQUISICION INTEGRAL AEROGRAVIMETRICA AEREOMAGNETOMETRICA EN LA CUENCA DEL ALTIPLA LIB. 00513022001 YPFB - "OPERACIONES"</t>
  </si>
  <si>
    <t>G06915350001</t>
  </si>
  <si>
    <t>G06915390001</t>
  </si>
  <si>
    <t>COBRO COSTOS DE PAPELERIA SEGUN TRANSFERENCIA DEL EXTERIOR POR ORDEN DE ENERGIA ARGENTINA SA REF.: PAGO DIFERIDO EXA-GJ A-080-18 LIB. 00513012007 YPFB - RECURSOS NACIONALIZACIÓN</t>
  </si>
  <si>
    <t>J03373410001</t>
  </si>
  <si>
    <t>De: 00099024113 Transferencia en cumplimiento al DS N0913 de 15/06/2011 y el Convenio Intergubernativo de Financiamiento UPRE-CIF-IG 128/2017, suscrito entre la UPRE y el GAM de Villa Tunari proyecto Construccion U.E. Tecnico Humanistico Carlos Villegas Villa Tunari D-1, correspondiente al pago de l</t>
  </si>
  <si>
    <t>S09163100001</t>
  </si>
  <si>
    <t>||TRANSFERENCIA DE FONDOS S/G. NOTA CITE: MEFP/VTCP/DGCP/UF-192/2017 DE LA FECHA, DEL MIN.DE ECONOMIA Y FINANZAS PUBLICAS.(HRE-TSO-1454), DEBITO AUTOMATICO A LA EMPRESA LACTEOSBOL EN FAVOR DEL FIDEICOMISO FINPRO. DEBITO DE LA LIBRETA 00574012001 LACTEOSBOL.</t>
  </si>
  <si>
    <t>S09163110001</t>
  </si>
  <si>
    <t>'COBRO DE'||UTILES DE ESCRITORIO S/G. NOTA CITE: MEFP/VTCP/DGCP/UF-192/2017 DE LA FECHA, DEL MIN.DE ECONOMIA Y FINANZAS PUBLICAS.(HRE-TSO-1454), DEBITO AUTOMATICO A LA EMPRESA LACTEOSBOL EN FAVOR DEL FIDEICOMISO FINPRO.(COMPLEMENTO AL COMPROBANTE N°.0916310 DE LA FECHA). DEBITO DE LA LIBRETA 00574012001 LACTEOSBOL, REPOSICION UTILES DE ESCRITORIO</t>
  </si>
  <si>
    <t>G06926850002</t>
  </si>
  <si>
    <t>REGULARIZACION DE TRANSFERENCIA DEL EXTERIOR SEGUN SWIFT 03242 DE FECHA 21/03/2018 ORDENANTE: CONSUALDO GERAL DA BOLIVIA BR/ SAO PAULO LIB. 00099021001 TGN-RECURSOS ORDINARIOS (3987)</t>
  </si>
  <si>
    <t>Q09542640002</t>
  </si>
  <si>
    <t>NÚMERO DE LIBRETA CUT: 99031009.00 OPERACIÓN T01 TRANSFERENCIA DE FONDOS A LA CUT - TESORO DIRECTO DE BANCO UNION S.A. A CUENTA UNICA DEL TESORO CON NUMERO DE SOLICITUD = 2604571 Y NUMERO CORRELATIVO = 91320021032018657 TRANSFERENCIA POR OPERACIONES DE VENTA BONOS BTX</t>
  </si>
  <si>
    <t>S09163500001</t>
  </si>
  <si>
    <t>||COMPLEMENTO A NUESTRO COMPROBANTE CONTABLE N° G 0692433 DE LA FECHA POR PAGO AL EXIMBANK CHINA, PTMO. GCL 2004(08)118, POR CUENTA DE YPFB, COBRO COMISIONES DEL BANQUERO USD 10.- LIBRETA N°00513012002 LBP-YPFB- VENTA GAS NAT.UNRC LP CP (2011349951300)</t>
  </si>
  <si>
    <t>S09163500004</t>
  </si>
  <si>
    <t>||COMPLEMENTO A NUESTRO COMPROBANTE CONTABLE N° G 0692433 DE LA FECHA POR PAGO AL EXIMBANK CHINA, PTMO. GCL 2004(08)118, POR CUENTA DE YPFB, COBRO COMISIONES DEL BANQUERO USD 10.- LIBRETA N°00513012002 LBP-YPFB- VENTA GAS NAT.UNRC LP CP (2011349951300),REF.:UTILES DE ESCRITORIO</t>
  </si>
  <si>
    <t>S09163930001</t>
  </si>
  <si>
    <t>||COMPLEMENTO A NUESTRO COMPROBANTE CONTABLE N° G 0692436 DE LA FECHA POR PAGO AL EXIMBANK CHINA, PTMO. GCL 2011(17)367, POR CUENTA DE YPFB, COBRO COMISIONES DEL BANQUERO USD 10.- CTA. N°00513012007 YPFB-RECURSOS NACIONALIZACION</t>
  </si>
  <si>
    <t>S09163930004</t>
  </si>
  <si>
    <t>||COMPLEMENTO A NUESTRO COMPROBANTE CONTABLE N° G 0692436 DE LA FECHA POR PAGO AL EXIMBANK CHINA, PTMO. GCL 2011(17)367, POR CUENTA DE YPFB, COBRO COMISIONES DEL BANQUERO USD 10.- CTA. N°00513012007 YPFB-RECURSOS NACIONALIZACION, REF.:UTILES DE ESCRITORIO</t>
  </si>
  <si>
    <t>G06917430003</t>
  </si>
  <si>
    <t>PAGO A CAF PRÉSTAMO CFA008340 VCTO. 21-03-2018 POR CUENTA DE TGN , NTI. 010517 VALOR 21-03-2018 CAPITAL USD 1.393.126,27 INTERESES USD 446.051,34 COMISIONES USD 78.963,83 CTA. 3987 CUENTA UNICA DEL TESORO-3987 LIB. 00099021001 REF.: COMISIONES BANCARIAS</t>
  </si>
  <si>
    <t>G06919870001</t>
  </si>
  <si>
    <t>COBRO COSTOS DE PAPELERIA SEGUN TRANSFERENCIA DEL EXTERIOR POR ORDEN DE CORP.PARAGUAYA DISTRIBUIDORA DE DERIVADOS DE PETROLEO S.A. LIB. 00513062001 YPFB-OPERACIONES PLANTA DE SEPARACION DE LIQUIDOS RIO GRANDE</t>
  </si>
  <si>
    <t>G06924320003</t>
  </si>
  <si>
    <t>PAGO A EXIMBANK CHINA POPUL PRÉSTAMO GCL (2004) 04 (114)A VCTO. 21-03-2018 POR CUENTA DE TGN , NTI. 010558 VALOR 21-03-2018 CAPITAL RMY 1.910.703,24 INTERESES RMY 288.197,74 CTA. 3987 CUENTA UNICA DEL TESORO-3987 LIB. 00099021001 REF.: COMISIONES BANCARIAS</t>
  </si>
  <si>
    <t>G06924330001</t>
  </si>
  <si>
    <t>PAGO A EXIMBANK CHINA POPUL PRÉSTAMO GCL 2004 (08) 118 VCTO. 21-03-2018 POR CUENTA DE YPFB , NTI. 010559 VALOR 21-03-2018 CAPITAL RMY 6.620.579,87 INTERESES RMY 1.065.177,74 CTA. 00513012002 LBP-YPFB-VENTA GAS NAT.UNRC LP CP (2011349951300)</t>
  </si>
  <si>
    <t>G06924330004</t>
  </si>
  <si>
    <t>PAGO A EXIMBANK CHINA POPUL PRÉSTAMO GCL 2004 (08) 118 VCTO. 21-03-2018 POR CUENTA DE YPFB , NTI. 010559 VALOR 21-03-2018 CAPITAL RMY 6.620.579,87 INTERESES RMY 1.065.177,74 CTA. 00513012002 LBP-YPFB-VENTA GAS NAT.UNRC LP CP (2011349951300) REF.: COMISIONES BANCARIAS</t>
  </si>
  <si>
    <t>G06924350003</t>
  </si>
  <si>
    <t>PAGO A EXIMBANK CHINA POPUL PRÉSTAMO GCL (2007) 13 (184) VCTO. 21-03-2018 POR CUENTA DE TGN , NTI. 010561 VALOR 21-03-2018 CAPITAL RMY 12.168.507,60 INTERESES RMY 2.569.583,19 CTA. 3987 CUENTA UNICA DEL TESORO-3987 LIB. 00099021001 REF.: COMISIONES BANCARIAS</t>
  </si>
  <si>
    <t>G06924360001</t>
  </si>
  <si>
    <t>PAGO A EXIMBANK CHINA POPUL PRÉSTAMO GCL (2011) 17 (367) VCTO. 21-03-2018 POR CUENTA DE YPFB , NTI. 010564 VALOR 21-03-2018 CAPITAL RMY 12.447.146,49 INTERESES RMY 3.629.726,22 CTA. 00513012007 YPFB-RECURSOS NACIONALIZACION</t>
  </si>
  <si>
    <t>G06924360004</t>
  </si>
  <si>
    <t>PAGO A EXIMBANK CHINA POPUL PRÉSTAMO GCL (2011) 17 (367) VCTO. 21-03-2018 POR CUENTA DE YPFB , NTI. 010564 VALOR 21-03-2018 CAPITAL RMY 12.447.146,49 INTERESES RMY 3.629.726,22 CTA. 00513012007 YPFB-RECURSOS NACIONALIZACION REF.: COMISIONES BANCARIAS</t>
  </si>
  <si>
    <t>G06924390003</t>
  </si>
  <si>
    <t>PAGO A EXIMBANK CHINA POPUL PRÉSTAMO GCL (2009) 43 (294) VCTO. 21-03-2018 POR CUENTA DE TGN , NTI. 010563 VALOR 21-03-2018 CAPITAL RMY 9.043.802,00 INTERESES RMY 2.455.392,45 CTA. 3987 CUENTA UNICA DEL TESORO-3987 LIB. 00099021001 REF.: COMISIONES BANCARIAS</t>
  </si>
  <si>
    <t>G06924410003</t>
  </si>
  <si>
    <t>PAGO A EXIMBANK CHINA POPUL PRÉSTAMO GCL (2011) 41 (391) VCTO. 21-03-2018 POR CUENTA DE TGN , NTI. 010565 VALOR 21-03-2018 CAPITAL RMY 23.110.550,10 INTERESES RMY 6.971.682,61 CTA. 3987 CUENTA UNICA DEL TESORO-3987 LIB. 00099021001 REF.: COMISIONES BANCARIAS</t>
  </si>
  <si>
    <t>G06924420003</t>
  </si>
  <si>
    <t>PAGO A EXIMBANK CHINA POPUL PRÉSTAMO GCL 2016 (29) 599 VCTO. 21-03-2018 POR CUENTA DE TGN , NTI. 010566 VALOR 21-03-2018 INTERESES RMY 2.175.833,33 COMISIONES RMY 335.902,78 CTA. 3987 CUENTA UNICA DEL TESORO-3987 LIB. 00099021001 REF.: COMISIONES BANCARIAS</t>
  </si>
  <si>
    <t>G06927710001</t>
  </si>
  <si>
    <t>COBRO COSTOS DE PAPELERIA SEGUN TRANSFERENCIA DEL EXTERIOR POR ORDEN DE ENERGIA ARGENTINA SA REF.: PAGO EXA GJA 08018 LIB. 00513012007 YPFB - RECURSOS NACIONALIZACIÓN</t>
  </si>
  <si>
    <t>G06927730001</t>
  </si>
  <si>
    <t>COBRO COSTOS DE PAPELERIA SEGUN TRANSFERENCIA DEL EXTERIOR POR ORDEN DE ENERGIA ARGENTINA S.A. - ENARSA LIB. 00513012007 YPFB - RECURSOS NACIONALIZACIÓN</t>
  </si>
  <si>
    <t>G06927750001</t>
  </si>
  <si>
    <t>COBRO COSTOS DE PAPELERIA SEGUN TRANSFERENCIA DEL EXTERIOR POR ORDEN DE ENERGIA ARGENTINA SA REF.: B06-PAGO DIFERIDO EXA-GJ A-080-18 LIB. 00513012007 YPFB - RECURSOS NACIONALIZACIÓN</t>
  </si>
  <si>
    <t>G06927770001</t>
  </si>
  <si>
    <t>J03373640001</t>
  </si>
  <si>
    <t>De: 00099024113 Transferencia en cumplimiento al DS N0913 de 15/06/2011 y el Convenio Intergubernativo de Financiamiento UPRE-CIF-IG 086/2017, suscrito entre la UPRE y el GAM de Villa Tunari proyecto Construccion Coliseo Isinuta Distrito N 7, correspondiente al pago de la planilla N 5, segun la UPR</t>
  </si>
  <si>
    <t>J03373650001</t>
  </si>
  <si>
    <t>De: 00099024113 Transferencia en cumplimiento al DS N0913 de 15/06/2011 y el Convenio Intergubernativo de Financiamiento UPRE-CIF-IG/499/2015, suscrito entre la UPRE y el GAM de Santiago de Huari proyecto Construccion Internado Unidad Educativa Bolivia Comunidad Guadalupe, correspondiente al pago d</t>
  </si>
  <si>
    <t>Q09548230002</t>
  </si>
  <si>
    <t>NÚMERO DE LIBRETA CUT: 99031009.00 OPERACIÓN T01 TRANSFERENCIA DE FONDOS A LA CUT - TESORO DIRECTO DE BANCO UNION S.A. A CUENTA UNICA DEL TESORO CON NUMERO DE SOLICITUD = 2607873 Y NUMERO CORRELATIVO = 91320022032018713 TRANSFERENCIA POR OPERACIONES DE VENTA BONOS BTX</t>
  </si>
  <si>
    <t>G06932880001</t>
  </si>
  <si>
    <t>COBRO COSTOS DE PAPELERIA POR REGULARIZACION DE TRANSFERENCIA DEL EXTERIOR POR ORDEN DE GAS TOTAL S.A. REF:ANTICIPO DE IMPORTACION DE GLP MES DE ABRIL 2018 LIB. 00513062001 YPFB-OPERACIONES PLANTA DE SEPARACION DE LIQUIDOS RIO GRANDE</t>
  </si>
  <si>
    <t>G06932900001</t>
  </si>
  <si>
    <t>COBRO COSTOS DE PAPELERIA SEGUN TRANSFERENCIA DEL EXTERIOR POR ORDEN DE HERCO COMBUSTIBLES SA REF.: CONTRATO DE CONDENSADO DE GAS DESP 07-18 LIB. 00513062001 YPFB-OPERACIONES PLANTA DE SEPARACION DE LIQUIDOS RIO GRANDE</t>
  </si>
  <si>
    <t>G06932960004</t>
  </si>
  <si>
    <t>VENTA DE DIVISAS A SOLICITUD DE MINISTERIO DE LA PRESIDENCIA SEGUN SOLICITUD 4584 REF: DIVISAS USD 40,000.00 PARA VIAJE AL EXTERIOR QUE REALIZARA EL SR.PRESIDENTE DEL ESTADO PLURINACIONAL Y COMITIVA OFICIAL A LA HAYA HOLANDA. LOS FONDOS SERAN ENTREGADOS AL SR. OMAR ROBERTO CARY ROMANO MIN.PRESIDE LIB. 00099021001 TGN-RECURSOS ORDINARIOS (3987)</t>
  </si>
  <si>
    <t>G06933010004</t>
  </si>
  <si>
    <t>VENTA DE DIVISAS CON TRANSFERENCIA DE FONDOS A SOLICITUD DE MINISTERIO DE LA PRESIDENCIA SEGUN SOLICITUD 4587 REF: DIVISAS USD 355.43 PAGO A SATCOM DIRECT INC INVOICE 2781583 POR SERVICIO TELEFONIA E INTERNET SATELITAL PARA AERONAVE FAB 001 FEBRERO 2018, PAGO A WELLS FARGO BANK, CUENTA 2000055025245 LIB. 00099021001 TGN-RECURSOS ORDINARIOS (3987)</t>
  </si>
  <si>
    <t>S09164680001</t>
  </si>
  <si>
    <t>'COBRO DE'||UTILES DE ESCRITORIO POR EL COMPROBANTE CONTABLE NRO. 0916467 DE LA FECHA EN ATENCIÓN A CORREO ELECTRÓNICO DE YPFB DE F. 23/01/2018. DEBITO DE LA LIBRETA 00513022001 YPFB - OPERACIONES.</t>
  </si>
  <si>
    <t>G06931570003</t>
  </si>
  <si>
    <t>PROVISION DE FONDOS A SOLICITUD DE YACIMIENTOS PETROLIFEROS FISCALES BOLIVIANOS SEGUN SOLICITUD YPFB-0076-2018 REF: PAGO SERV DE TRANS FIRME INTERRUMPIBLE DE GN MI FEB 18 A GOB LIB. 00513012007 YPFB - RECURSOS NACIONALIZACIÓN</t>
  </si>
  <si>
    <t>G06948740002</t>
  </si>
  <si>
    <t>TRANSFERENCIA DEL EXTERIOR SEGUN SWIFT 04104-04112 DE FECHA 23/03/2018 ORDENANTE: EMBAJADA DE BOLIVIA EN CARACAS VE. LIB. 00099021001 TGN-RECURSOS ORDINARIOS (3987)</t>
  </si>
  <si>
    <t>L00043680003</t>
  </si>
  <si>
    <t>REGULARIZACION DE NUESTRO COMPROBANTE N°003281 DEL 22 DE MARZO DE 2018 POR RETORNO DE FONDOS DEL BANK OF AMERICA Y REVERSION DEL COMPROBANTE N°G0685622 DEL 13-03-2018, PAGO PRESTAMO PDVSA DEL PRESTAMO SA137065 VENCIMIENTO 13-03-2018 CTA.00513012004 LPB-YPFB UNICOMERCIAL (4030005415/1-2188907)</t>
  </si>
  <si>
    <t>L00043680004</t>
  </si>
  <si>
    <t>G06946260003</t>
  </si>
  <si>
    <t>TRANSFERENCIA RECIBIDA DEL EXTERIOR SEGÚN MENSAJES SWIFT Nos. 4075-4074 (REM.EXT.) DE FECHA 23-03-2018 POR DESEMBOLSO DE CAF PRÉSTAMO CFA009272 PROY.CARR.DOBLE VÍA SC-WARNES SOLICITUD DE DESEMBOLSO NRO. 12 LIBRETA N° 00291012002 ABC-RECURSOS PROPIOS REF.: UTILES DE ESCRITORIO</t>
  </si>
  <si>
    <t>G06947370001</t>
  </si>
  <si>
    <t>G06949440001</t>
  </si>
  <si>
    <t>COBRO COSTOS DE PAPELERIA SEGUN TRANSFERENCIA DEL EXTERIOR POR ORDEN DE LLAMA GAS S.A. REF.: 550 1456491 LIB. 00513062001 YPFB-OPERACIONES PLANTA DE SEPARACION DE LIQUIDOS RIO GRANDE</t>
  </si>
  <si>
    <t>G06949590001</t>
  </si>
  <si>
    <t>Q09559450002</t>
  </si>
  <si>
    <t>NÚMERO DE LIBRETA CUT: 99031009.00 OPERACIÓN T01 TRANSFERENCIA DE FONDOS A LA CUT - TESORO DIRECTO DE BANCO UNION S.A. A CUENTA UNICA DEL TESORO CON NUMERO DE SOLICITUD = 2615291 Y NUMERO CORRELATIVO = 91320026032018814 TRANSFERENCIA POR OPERACIONES DE VENTA BONOS BTX</t>
  </si>
  <si>
    <t>G06955180003</t>
  </si>
  <si>
    <t>PROVISION DE FONDOS A SOLICITUD DE YACIMIENTOS PETROLIFEROS FISCALES BOLIVIANOS SEGUN SOLICITUD YPFB-0077-2018 REF: PAGO SERVICIO INTERRUMPIBLE DE TRANSPORTE DE GN MI FEB 18 A GTB LIB. 00513012007 YPFB - RECURSOS NACIONALIZACIÓN</t>
  </si>
  <si>
    <t>G06956530001</t>
  </si>
  <si>
    <t>COBRO COSTOS DE PAPELERIA SEGUN TRANSFERENCIA DEL EXTERIOR POR ORDEN DE HERCO COMBUSTIBLES S.A. LIB. 00513062001 YPFB-OPERACIONES PLANTA DE SEPARACION DE LIQUIDOS RIO GRANDE</t>
  </si>
  <si>
    <t>G06959560004</t>
  </si>
  <si>
    <t>VENTA DE DIVISAS CON TRANSFERENCIA DE FONDOS A SOLICITUD DE YACIMIENTOS PETROLIFEROS FISCALES BOLIVIANOS SEGUN SOLICITUD 4605 REF: PAGO A VITOL SA POR EL SUMINISTRO DE DIESEL OIL MEDIANTE BUQUE SEXTO EMBARQUE DEL LOTE 3 MES DE MARZO 2018 SEGUN PROFORMA INVOICE PI 18020155 Y DEMAS DOCUMENTACION DE RE LIB. 00513012004 LBP-YPFB-UNICOMERCIAL (4030005415/1-2188907)</t>
  </si>
  <si>
    <t>G06959580004</t>
  </si>
  <si>
    <t>VENTA DE DIVISAS CON TRANSFERENCIA DE FONDOS A SOLICITUD DE MINISTERIO DE DEFENSA SEGUN SOLICITUD 4604 REF: PAGO A EMPRESA AIR PARTS POR ADQUISICION DE LLANTAS DE TREN PRINCIPAL GESTION 2015 DE AERONAVE PARA TRANSPORTE AEREO MILITAR LIB. 00020011103 MINISTERIO DE DEFENSA - INGRESOS VARIOS</t>
  </si>
  <si>
    <t>G06959670004</t>
  </si>
  <si>
    <t>VENTA DE DIVISAS CON TRANSFERENCIA DE FONDOS A SOLICITUD DE YACIMIENTOS PETROLIFEROS FISCALES BOLIVIANOS SEGUN SOLICITUD 4606 REF: PAGO A COMPANIA DE PETROLEOS DE CHILE COPEC SA POR SUMINISTRO DE PRODUCTO FACTURAS FINALES CARGAS DEL 01 AL 31 DE ENERO DE 2018 SEGUN DEMAS DOCUMENTACION DE RESPALDO ADJ LIB. 00513012004 LBP-YPFB-UNICOMERCIAL (4030005415/1-2188907)</t>
  </si>
  <si>
    <t>J03374640001</t>
  </si>
  <si>
    <t>De: 00513012004 Transferencia que realizamos a solicitud de Yacimientos Petroliferos Fiscales Bolivianos mediante nota CITE: YPFB/DFC/0449 URT-0203/2018 y en virtud a la nota CITE: MEFP/VPCF/DGCF/UCCF No. 327/2018 de la Direccion General de Contabilidad Fiscal, para la devolucion del deposito errone</t>
  </si>
  <si>
    <t>Q09563910002</t>
  </si>
  <si>
    <t>NÚMERO DE LIBRETA CUT: 99031009.00 OPERACIÓN T01 TRANSFERENCIA DE FONDOS A LA CUT - TESORO DIRECTO DE BANCO UNION S.A. A CUENTA UNICA DEL TESORO CON NUMERO DE SOLICITUD = 2618652 Y NUMERO CORRELATIVO = 91320027032018856 TRANSFERENCIA POR OPERACIONES DE VENTA BONOS BTX</t>
  </si>
  <si>
    <t>G06971310004</t>
  </si>
  <si>
    <t>VENTA DE DIVISAS CON TRANSFERENCIA DE FONDOS A SOLICITUD DE MINISTERIO DE DEFENSA SEGUN SOLICITUD 4607 REF: PAGO A EMPRESA THINK HOLDINGS POR ADQUISICION DE REPUESTOS DE AERONAVE PARA TRANSPORTE AEREO MILITAR LIB. 00020011103 MINISTERIO DE DEFENSA - INGRESOS VARIOS</t>
  </si>
  <si>
    <t>G06971330004</t>
  </si>
  <si>
    <t>VENTA DE DIVISAS CON TRANSFERENCIA DE FONDOS A SOLICITUD DE YACIMIENTOS DE LITIO BOLIVIANOS SEGUN SOLICITUD 4611 REF: ENTREGA FINAL DEL DISENO DE INGENIERIA FINAL DE LA PLANTA INDUSTRIAL LI2CO3 A KUTEC LIB. 00597019202 YLB-DES. INT. SALMUERA SALAR DE UYUNI PLANTA INDUSTRIAL</t>
  </si>
  <si>
    <t>G06972520001</t>
  </si>
  <si>
    <t>COBRO COSTOS DE PAPELERIA SEGUN TRANSFERENCIA DEL EXTERIOR POR ORDEN DE PUMA ENERGY PARAGUAY S.A. LIB. 00513062001 YPFB-OPERACIONES PLANTA DE SEPARACION DE LIQUIDOS RIO GRANDE</t>
  </si>
  <si>
    <t>G06980670002</t>
  </si>
  <si>
    <t>TRANSFERENCIA DEL EXTERIOR SEGUN SWIFT 04295 DE FECHA 28/03/2018 ORDENANTE: CONSULADO DE BOLIVIA EN VALENCIA REF.: DEVOLUCION DE SALDOS DE GASTOS DE FUNCIONAMIENTO GESTION 2017 LIB. 00099021001 TGN-RECURSOS ORDINARIOS (3987)</t>
  </si>
  <si>
    <t>J03375860002</t>
  </si>
  <si>
    <t>A:00099021001 DEVOLUCION RETENCION DE DESCUENTOS EFECTUADOS POR CONVENIOS DE COMPENSACION DE COTIZACIONES CON BBVA PREVISION S.A. AFP, CORRESPONDIENTE AL MES DE ENERO/2018 Y AGUINALDO 2006, 2013 AL 2017. S/G. CITE SENASIR UAF-TTES 0021/2018, DE FECHA 27/03/2018.</t>
  </si>
  <si>
    <t>J03375870002</t>
  </si>
  <si>
    <t>A:00099021001 DEVOLUCION RETENCION DE DESCUENTOS EFECTUADOS POR CONVENIOS DE COMPENSACION DE COTIZACIONES CON FUTURO DE BOLIVIA AFP S.A., CORRESPONDIENTE AL MES DE ENERO/2018 Y AGUINALDO 2010 AL 2017. S/G. CITE SENASIR UAF-TTES 0020/2018, DE FECHA 27/03/2018.</t>
  </si>
  <si>
    <t>J03375880002</t>
  </si>
  <si>
    <t>A:00099021001 DEVOLUCION RETENCION DE DESCUENTOS EFECTUADOS POR CONVENIOS DE COMPENSACION DE COTIZACIONES CON LA VITALICIA SEGUROS Y REASEGUROS DE VIDA S.A., CORRESPONDIENTE AL MES DE ENERO/2018 Y AGUINALDO 2010 AL 2017. S/G. CITE SENASIR UAF-TTES 0019/2018, DE FECHA 27/03/2018.</t>
  </si>
  <si>
    <t>J03375890002</t>
  </si>
  <si>
    <t>A:00099021001 DEVOLUCION RETENCION DE DESCUENTOS EFECTUADOS POR CONVENIOS DE COMPENSACION DE COTIZACIONES CON SEGUROS PROVIDA S.A., CORRESPONDIENTE AL MES DE ENERO/2018 Y AGUINALDO 2017. S/G. CITE SENASIR UAF-TTES 0018/2018, DE FECHA 27/03/2018.</t>
  </si>
  <si>
    <t>J03375980002</t>
  </si>
  <si>
    <t>A:00099021001 DEVOLUCION RETENCION DE DESCUENTOS EFECTUADOS POR RECUPERACION DEL P.R.A. (PAGO DE REPARTO ANTICIPADO), CORRESPONDIENTE AL MES DE FEBRERO/2018. S/G. CITE SENASIR UAF-TTES 0023/2018, DE FECHA 27/03/2018.</t>
  </si>
  <si>
    <t>J03375990002</t>
  </si>
  <si>
    <t>A:00099021001 DEVOLUCION RETENCION DE DESCUENTOS EFECTUADOS POR COBROS Y PAGOS INDEBIDOS, CORRESPONDIENTE AL MES DE FEBRERO/2018. S/G. CITE SENASIR UAF-TTES 0022/2018, DE FECHA 27/03/2018.</t>
  </si>
  <si>
    <t>Q09568480002</t>
  </si>
  <si>
    <t>NÚMERO DE LIBRETA CUT: 99031009.00 OPERACIÓN T01 TRANSFERENCIA DE FONDOS A LA CUT - TESORO DIRECTO DE BANCO UNION S.A. A CUENTA UNICA DEL TESORO CON NUMERO DE SOLICITUD = 2622147 Y NUMERO CORRELATIVO = 91320028032018911 TRANSFERENCIA POR OPERACIONES DE VENTA BONOS BTX</t>
  </si>
  <si>
    <t>G06978440001</t>
  </si>
  <si>
    <t>COBRO COSTOS DE PAPELERIA SEGUN TRANSFERENCIA DEL EXTERIOR POR ORDEN DE GAS CORONA S.A.E.C.A. LIB. 00513062001 YPFB-OPERACIONES PLANTA DE SEPARACION DE LIQUIDOS RIO GRANDE</t>
  </si>
  <si>
    <t>G06978460001</t>
  </si>
  <si>
    <t>G06978510003</t>
  </si>
  <si>
    <t>PROVISION DE FONDOS A SOLICITUD DE YACIMIENTOS PETROLIFEROS FISCALES BOLIVIANOS SEGUN SOLICITUD YPFB-0081-2018 REF: PAGO SERV INTERRUMPIBLE PARA TRANSPORTE DE GN Y SERVICIO FIRME DE TRANSPORTE DE GN FEB 18 YPFB TRANSIERRA SA LIB. 00513012007 YPFB - RECURSOS NACIONALIZACIÓN</t>
  </si>
  <si>
    <t>G06978640003</t>
  </si>
  <si>
    <t>PROVISION DE FONDOS A SOLICITUD DE YACIMIENTOS PETROLIFEROS FISCALES BOLIVIANOS SEGUN SOLICITUD YPFB-0082-2018 REF: PAGO IDH DICIEMBRE 2017 LIB. 00513012007 YPFB - RECURSOS NACIONALIZACIÓN</t>
  </si>
  <si>
    <t>G06980040003</t>
  </si>
  <si>
    <t>PROVISION DE FONDOS A SOLICITUD DE YACIMIENTOS PETROLIFEROS FISCALES BOLIVIANOS SEGUN SOLICITUD YPFB-0089-2018 REF: PAGO REGALIAS DICIEMBRE 2017 TGN LIB. 00099021001 TGN YPFB PARTICIPACION 6% PRODUCCIÓN BRUTA DE HIDROCARBUROS BOCA DE POZO</t>
  </si>
  <si>
    <t>G06982010004</t>
  </si>
  <si>
    <t>VENTA DE DIVISAS CON TRANSFERENCIA DE FONDOS A SOLICITUD DE EMPRESA PUBLICA PRODUCTIVA CARTONES DE BOLIVIA-CARTONBOL SEGUN SOLICITUD 4616 REF: TRANSFERENCIA DE RECURSOS AL EXTERIOR AL BCB, PARA LA EMPRESA PG PAPER COMPANY LTD POR LA ADQUISICION DE PAPEL TESTLINER Y FLUTING (ONDA) PARA LA PRODUCCION LIB. 00576012001 CARTONBOL</t>
  </si>
  <si>
    <t>G06985220001</t>
  </si>
  <si>
    <t>COBRO COSTOS DE PAPELERIA SEGUN TRANSFERENCIA DEL EXTERIOR POR ORDEN DE AMARILLA GAS S.A. LIB. 00513062001 YPFB-OPERACIONES PLANTA DE SEPARACION DE LIQUIDOS RIO GRANDE</t>
  </si>
  <si>
    <t>G06985240001</t>
  </si>
  <si>
    <t>J03375900001</t>
  </si>
  <si>
    <t>De: 00099024113 Transferencia en cumplimiento al DS N0913 de 15/06/2011 y el Convenio Intergubernativo de Financiamiento UPRE-CIF-IG 141/2016, suscrito entre la UPRE y el GAM Mapiri, Proyecto Construccion Unidad Materno Infantil Mapiri , correspondiente al pago de la planilla N 4 de cierre, segun la</t>
  </si>
  <si>
    <t>J03375910001</t>
  </si>
  <si>
    <t>De: 00099024113 Transferencia en cumplimiento al DS N0913 de 15/06/2011 y el Convenio Intergubernativo de Financiamiento UPRE-CIF-159/2015, suscrito entre la UPRE y el GAM Quillacollo, Proyecto Construccion Terminal Interprovincial D-3 Quillacollo , correspondiente al pago de la planilla N 8, segun</t>
  </si>
  <si>
    <t>J03375920001</t>
  </si>
  <si>
    <t>De: 00099024113 Transferencia en cumplimiento al DS N0913 de 15/06/2011 y el Convenio Intergubernativo de Financiamiento UPRE-CIF-IG 169/2017, suscrito entre la UPRE y el GAM Puerto Rico, Proyecto Const. Un Aula Unidad Educativa Puerto Rico (Loc. Puerto Rico - Mun. Puerto Rico), correspondiente al p</t>
  </si>
  <si>
    <t>J03375930001</t>
  </si>
  <si>
    <t>De: 00099024113 Transferencia en cumplimiento al DS N0913 de 15/06/2011 y el Convenio Interinstitucional de Financiamiento UPRE-CIF-072/2015, suscrito entre la UPRE y el GAM Villa Tunari, Proyecto Construccion Posta de Salud Puerto Patino, correspondiente al pago de la devolucion de retencion del 7%</t>
  </si>
  <si>
    <t>J03375940001</t>
  </si>
  <si>
    <t>De: 00099024113 Transferencia en cumplimiento al DS N0913 de 15/06/2011 y el Convenio Interinstitucional de Financiamiento UPRE-CIF-IG/420/2016, suscrito entre la UPRE y el GAM Potosi, Proyecto Construccion Centro de Educacion Tecnico Alternativa Huayna Capac D-20, correspondiente al pago de la pla</t>
  </si>
  <si>
    <t>S09171450001</t>
  </si>
  <si>
    <t>||COMISION TRANSFERENCIA FDOS.AL EXTERIOR 0,10% S/USD1.232.000.-,REEMB.GSTS.COMUNICACION BS220.-Y EMISION COMP.CONTABLE BS50.-REF.:PAGO 1 LC I-2017-032 P/C Y.P.F.B. A/F KOSAN CRISPLANT A/S,EN COMPL.A COMP.917144,28/03/18. LIB.00513012004 LBP-YPFB-UNICOMERCIAL REF.:COMISIONES PAGO 1 LC I-2017-032</t>
  </si>
  <si>
    <t>S09172930001</t>
  </si>
  <si>
    <t>'COBRO DE'||UTILES DE ESCRITORIO S/G. NOTA CITE: SENATEX/DGE/CAR/0306/2017 DE F.21-07-2017, DE SENATEX (HRE-TGL-10945). DEBITO DE LA LIBRETA N° 00378012002 - SENATEX. (COMPLEMENTO AL COMPROBANTE N°0917292 DE LA FECHA).</t>
  </si>
  <si>
    <t>G06992170002</t>
  </si>
  <si>
    <t>TRANSFERENCIA DEL EXTERIOR SEGUN SWIFT 04374 DE FECHA 29/03/2018 ORDENANTE: EMBAJADA DE BOLIVIA PAISES BAJOS-LA HAYA REF.: GESTORIA CONSULAR RECAUDACION FEBRERO 2018 LIB. 00010011102 MIN.RELACIONES EXTERIORES - GESTORIA CONSULAR LEY Nº 3108</t>
  </si>
  <si>
    <t>S09173060002</t>
  </si>
  <si>
    <t>||REGULARIZACIÓN DE NUESTRA OPERACIÓN NRO. 0917002 DE F. 27/03/2018 EN ATENCIÓN A CORREO ELECTRÓNICO DE IBMETRO DE F 28/03/2018. P/CTA. KOMPETENZZENTRUM FUER DAS KASSEN; LIBRETA 00041031107 MPM-INSTITUTO BOLIVIANO DE METROLOGIA</t>
  </si>
  <si>
    <t>T03808870001</t>
  </si>
  <si>
    <t>T03808890001</t>
  </si>
  <si>
    <t>T03808910001</t>
  </si>
  <si>
    <t>T03808930001</t>
  </si>
  <si>
    <t>T03808950001</t>
  </si>
  <si>
    <t>T03808970001</t>
  </si>
  <si>
    <t>T03808990001</t>
  </si>
  <si>
    <t>T03809010001</t>
  </si>
  <si>
    <t>T03809030001</t>
  </si>
  <si>
    <t>T03809050001</t>
  </si>
  <si>
    <t>T03809070001</t>
  </si>
  <si>
    <t>T03809090001</t>
  </si>
  <si>
    <t>T03809110001</t>
  </si>
  <si>
    <t>T03809130001</t>
  </si>
  <si>
    <t>T03809150001</t>
  </si>
  <si>
    <t>T03809170001</t>
  </si>
  <si>
    <t>T03809190001</t>
  </si>
  <si>
    <t>T03809210001</t>
  </si>
  <si>
    <t>T03807580001</t>
  </si>
  <si>
    <t>T03807600001</t>
  </si>
  <si>
    <t>T03807620001</t>
  </si>
  <si>
    <t>T03807640001</t>
  </si>
  <si>
    <t>T03807660001</t>
  </si>
  <si>
    <t>T03807680001</t>
  </si>
  <si>
    <t>T03807700001</t>
  </si>
  <si>
    <t>T03807720001</t>
  </si>
  <si>
    <t>T03807740001</t>
  </si>
  <si>
    <t>T03807760001</t>
  </si>
  <si>
    <t>T03807780001</t>
  </si>
  <si>
    <t>T03807800001</t>
  </si>
  <si>
    <t>T03807820001</t>
  </si>
  <si>
    <t>T03807840001</t>
  </si>
  <si>
    <t>T03807860001</t>
  </si>
  <si>
    <t>T03807880001</t>
  </si>
  <si>
    <t>T03807900001</t>
  </si>
  <si>
    <t>T03807920001</t>
  </si>
  <si>
    <t>T03807940001</t>
  </si>
  <si>
    <t>T03807960001</t>
  </si>
  <si>
    <t>T03807980001</t>
  </si>
  <si>
    <t>T03808000001</t>
  </si>
  <si>
    <t>T03808020001</t>
  </si>
  <si>
    <t>T03808040001</t>
  </si>
  <si>
    <t>T03808060001</t>
  </si>
  <si>
    <t>T03808080001</t>
  </si>
  <si>
    <t>T03808100001</t>
  </si>
  <si>
    <t>T03808120001</t>
  </si>
  <si>
    <t>T03808140001</t>
  </si>
  <si>
    <t>T03808160001</t>
  </si>
  <si>
    <t>T03808180001</t>
  </si>
  <si>
    <t>T03808200001</t>
  </si>
  <si>
    <t>T03808220001</t>
  </si>
  <si>
    <t>T03808240001</t>
  </si>
  <si>
    <t>T03808260001</t>
  </si>
  <si>
    <t>T03808280001</t>
  </si>
  <si>
    <t>T03808300001</t>
  </si>
  <si>
    <t>T03808320001</t>
  </si>
  <si>
    <t>T03808340001</t>
  </si>
  <si>
    <t>T03808360001</t>
  </si>
  <si>
    <t>T03808380001</t>
  </si>
  <si>
    <t>T03808400001</t>
  </si>
  <si>
    <t>T03808420001</t>
  </si>
  <si>
    <t>T03808450001</t>
  </si>
  <si>
    <t>T03808470001</t>
  </si>
  <si>
    <t>T03808490001</t>
  </si>
  <si>
    <t>T03808510001</t>
  </si>
  <si>
    <t>T03808530001</t>
  </si>
  <si>
    <t>T03808550001</t>
  </si>
  <si>
    <t>T03808570001</t>
  </si>
  <si>
    <t>T03808590001</t>
  </si>
  <si>
    <t>T03808610001</t>
  </si>
  <si>
    <t>T03808630001</t>
  </si>
  <si>
    <t>T03808650001</t>
  </si>
  <si>
    <t>T03808670001</t>
  </si>
  <si>
    <t>T03808690001</t>
  </si>
  <si>
    <t>T03808710001</t>
  </si>
  <si>
    <t>T03808730001</t>
  </si>
  <si>
    <t>T03808750001</t>
  </si>
  <si>
    <t>T03808770001</t>
  </si>
  <si>
    <t>T03808790001</t>
  </si>
  <si>
    <t>T03808810001</t>
  </si>
  <si>
    <t>T03808830001</t>
  </si>
  <si>
    <t>T03808850001</t>
  </si>
  <si>
    <t>S09173820001</t>
  </si>
  <si>
    <t>||TRANSFERENCIA DE FONDOS DE LA CUT REF:SOLICITUD DE CANCELACION ANTICIPADA DEL BMSC. VENCIMIENTOS DE F. 30/03/2018 SEGUN MEFP/VTCP/DGCP/UODP-316/2018 DE F. 28/03/2018 DEL MINISTERIO DE ECONOMIA Y FIN. PUB. LIBRETA 00099031003 TGN TITULOS VALOR DEL TESORO M/N LIBRETA 00099031003 TGN TITULOS VALOR DEL TESORO M/N</t>
  </si>
  <si>
    <t>S09173840001</t>
  </si>
  <si>
    <t>||REGISTRO COBRO COMISION AVISO ENMIENDA CARTA DE CREDITO STANDBY BS220.-Y EMISION COMP.CONTABLE BS50.-REF.:SGAX321-201401 (BCB:SB-R-2017-04) A/F Y.P.F.B. LIB.00513012007 YPFB-RECURSOS NACIONALIZACION REF.:COMISIONES AVISO SBLC SGAX321-201401</t>
  </si>
  <si>
    <t>S09174030001</t>
  </si>
  <si>
    <t>'COBRO DE'||UTILES DE ESCRITORIO POR EL COMPROBANTE CONTABLE NRO. 0917389 DE LA FECHA, S/G. CORREO ELECTRÓNICO DE YPFB DE F. 23/01/2018. DEBITO DE LA LIBRETA 00513022001 YPFB - OPERACIONES.</t>
  </si>
  <si>
    <t>S09174720004</t>
  </si>
  <si>
    <t>T03807120001</t>
  </si>
  <si>
    <t>T03807140001</t>
  </si>
  <si>
    <t>T03807160001</t>
  </si>
  <si>
    <t>T03807180001</t>
  </si>
  <si>
    <t>T03807200001</t>
  </si>
  <si>
    <t>T03807220001</t>
  </si>
  <si>
    <t>T03807240001</t>
  </si>
  <si>
    <t>T03807260001</t>
  </si>
  <si>
    <t>T03807280001</t>
  </si>
  <si>
    <t>T03807300001</t>
  </si>
  <si>
    <t>T03807320001</t>
  </si>
  <si>
    <t>T03807340001</t>
  </si>
  <si>
    <t>T03807360001</t>
  </si>
  <si>
    <t>T03807380001</t>
  </si>
  <si>
    <t>T03807400001</t>
  </si>
  <si>
    <t>T03807420001</t>
  </si>
  <si>
    <t>T03807440001</t>
  </si>
  <si>
    <t>T03807460001</t>
  </si>
  <si>
    <t>T03807480001</t>
  </si>
  <si>
    <t>T03807500001</t>
  </si>
  <si>
    <t>T03807520001</t>
  </si>
  <si>
    <t>T03807540001</t>
  </si>
  <si>
    <t>T03807560001</t>
  </si>
  <si>
    <t>G06992110001</t>
  </si>
  <si>
    <t>G06992140001</t>
  </si>
  <si>
    <t>G06992160001</t>
  </si>
  <si>
    <t>G06993600003</t>
  </si>
  <si>
    <t>TRANSFERENCIA DE FONDOS AL EXTERIOR A SOLICITUD DE AGENCIA BOLIVIANA DE ENERGIA SEGUN SOLICITUD 4629 REF: PAGO ANTICIPO INVAP POR SERVICIOS ESPECIALIZADOS EN EL EXTRANJERO PROYECTO DE RED DE CENTROS DE MEDICINA Y RADIO TERAPIA EN EL ESTADO PLURINACIONAL DE BOLIVIA, DE ACUERDO A DOCUMENTACION ADJUNAT LIB. 00099021001 TGN-RECURSOS ORDINARIOS (3987)</t>
  </si>
  <si>
    <t>G06993670004</t>
  </si>
  <si>
    <t>VENTA DE DIVISAS CON TRANSFERENCIA DE FONDOS A SOLICITUD DE YACIMIENTOS PETROLIFEROS FISCALES BOLIVIANOS SEGUN SOLICITUD 4638 REF: PAGO A OIL TEST INTERNACIONAL DE CHILE OTI POR SERVICIOS DE INSPECCION DE CANTIDAD Y CALIDAD CORRESPONDIENTE DEL 13 AL 15 DE ENERO DE 2018 SEGUN FACTURA EXPORT INVOICE N LIB. 00513012004 LBP-YPFB-UNICOMERCIAL (4030005415/1-2188907)</t>
  </si>
  <si>
    <t>AJUSTE COMPLEMENTARIO POR REVALORIZACION SALDOS DE ACTIVOS DE RESERVA Y OBLIGACIONES MONEDA EXTRANJERA (DOLARES) Saldo MO = -1002398401.25 ;Bs/Mo: 6.86000000000 ;Saldo Bs: -6876453032.57</t>
  </si>
  <si>
    <t>00046057006 DEPOSITO DE EFECTIVO, DEPOSITANTE: MIGUEL ANGEL VELEZ RAMOS, CONCEPTO: DEP. DEVOLUCION COMISIONES BANCARIAS PARA MIN SALUD-IMPLEMENTACION PMASSEA BID 3151, CUENTA DE DEPOSITO: CUENTA UNICA DEL TESORO EN DOLARES AMERICANOS</t>
  </si>
  <si>
    <t>RETIRO TOTAL DE RECURSOS CAPTADOS EN LA FECHA LIBRETA 00573012001</t>
  </si>
  <si>
    <t>||REGULARIZACION DE NUESTRO COMPROBANTE S-914279 DEL 23/02/2018 POR COBRO DE COMISIONES EFECTUADO POR EL BANK OF TOKIO-MITSUBISHI POR EL DESEMBOLSO DE FECHA 23/02/2018 DEL PTMO. BV-P5, SEGUN NOTA MEFP/VTCP/DGCP/UODP-244/2018 DE FECHA 05/03/2018 LIBRETA. 00099021001 TGN RECURSOS ORDINARIOS - DOLARES AMERICANOS</t>
  </si>
  <si>
    <t>AJUSTE COMPLEMENTARIO POR REVALORIZACION SALDOS DE ACTIVOS DE RESERVA Y OBLIGACIONES MONEDA EXTRANJERA (DOLARES) Saldo MO = -980177751.53 ;Bs/Mo: 6.86000000000 ;Saldo Bs: -6724019375.48</t>
  </si>
  <si>
    <t>PAGO A CAF PRÉSTAMO CFA009757 VCTO. 08-03-2018 POR CUENTA DE TGN , NTI. 010522 VALOR 08-03-2018 INTERESES USD 11.658,28 COMISIONES USD 121.950,11 CTA. 5970 CUENTA UNICA DEL TESORO DOLARES AMERICANOS LIB. 00099021001</t>
  </si>
  <si>
    <t>PAGO A CAF PRÉSTAMO CFA009759 VCTO. 08-03-2018 POR CUENTA DE TGN , NTI. 010527 VALOR 08-03-2018 INTERESES USD 10.861,98 COMISIONES USD 106.196,66 CTA. 5970 CUENTA UNICA DEL TESORO DOLARES AMERICANOS LIB. 00099021001</t>
  </si>
  <si>
    <t>AJUSTE COMPLEMENTARIO POR REVALORIZACION SALDOS DE ACTIVOS DE RESERVA Y OBLIGACIONES MONEDA EXTRANJERA (DOLARES) Saldo MO = -980714025.10 ;Bs/Mo: 6.86000000000 ;Saldo Bs: -6727698212.18</t>
  </si>
  <si>
    <t>AJUSTE COMPLEMENTARIO POR REVALORIZACION SALDOS DE ACTIVOS DE RESERVA Y OBLIGACIONES MONEDA EXTRANJERA (DOLARES) Saldo MO = -1054250590.86 ;Bs/Mo: 6.86000000000 ;Saldo Bs: -7232159053.29</t>
  </si>
  <si>
    <t>PAGO A CAF PRÉSTAMO CFA009545 VCTO. 14-03-2018 POR CUENTA DE TGN , NTI. 010518 VALOR 14-03-2018 COMISIONES USD 154.855,56 CTA. 5970 CUENTA UNICA DEL TESORO DOLARES AMERICANOS LIB. 00099021001</t>
  </si>
  <si>
    <t>AJUSTE COMPLEMENTARIO POR REVALORIZACION SALDOS DE ACTIVOS DE RESERVA Y OBLIGACIONES MONEDA EXTRANJERA (DOLARES) Saldo MO = -1054822615.00 ;Bs/Mo: 6.86000000000 ;Saldo Bs: -7236083138.88</t>
  </si>
  <si>
    <t>PAGO A IDA PRÉSTAMO 5454-BO VCTO. 15-03-2018 POR CUENTA DE TGN , NTI. 010551 VALOR 15-03-2018 INTERESES USD 12.214,02 CTA. 5970 CUENTA UNICA DEL TESORO DOLARES AMERICANOS LIB. 00099021001</t>
  </si>
  <si>
    <t>PAGO A BID PRÉSTAMO 3540/BL-BO VCTO. 15-03-2018 POR CUENTA DE TGN , NTI. 010478 VALOR 15-03-2018 INTERESES USD 230.383,56 COMISIONES USD 304.615,56 CTA. 5970 CUENTA UNICA DEL TESORO DOLARES AMERICANOS LIB. 00099021001</t>
  </si>
  <si>
    <t>PAGO A CAF PRÉSTAMO CFA009787 VCTO. 15-03-2018 POR CUENTA DE TGN , NTI. 010512 VALOR 15-03-2018 INTERESES USD 13.835,81 COMISIONES USD 51.338,19 CTA. 5970 CUENTA UNICA DEL TESORO DOLARES AMERICANOS LIB. 00099021001</t>
  </si>
  <si>
    <t>PAGO A FONPLATA PRÉSTAMO BOL 25/2015 VCTO. 15-03-2018 POR CUENTA DE TGN , NTI. 010508 VALOR 15-03-2018 INTERESES USD 20.707,64 COMISIONES USD 9.499,96 CTA. 5970 CUENTA UNICA DEL TESORO DOLARES AMERICANOS LIB. 00099021001</t>
  </si>
  <si>
    <t>PAGO A BID PRÉSTAMO 3699/BL-BO VCTO. 15-03-2018 POR CUENTA DE TGN , NTI. 010483 VALOR 15-03-2018 INTERESES USD 2.337,84 CTA. 5970 CUENTA UNICA DEL TESORO DOLARES AMERICANOS LIB. 00099021001</t>
  </si>
  <si>
    <t>PAGO A BID PRÉSTAMO 3699/BL-BO VCTO. 15-03-2018 POR CUENTA DE TGN , NTI. 010482 VALOR 15-03-2018 INTERESES USD 123.245,69 COMISIONES USD 307.337,88 CTA. 5970 CUENTA UNICA DEL TESORO DOLARES AMERICANOS LIB. 00099021001</t>
  </si>
  <si>
    <t>PAGO A BID PRÉSTAMO 3822/BL-BO VCTO. 15-03-2018 POR CUENTA DE TGN , NTI. 010499 VALOR 15-03-2018 INTERESES USD 228,08 CTA. 5970 CUENTA UNICA DEL TESORO DOLARES AMERICANOS LIB. 00099021001</t>
  </si>
  <si>
    <t>AJUSTE COMPLEMENTARIO POR REVALORIZACION SALDOS DE ACTIVOS DE RESERVA Y OBLIGACIONES MONEDA EXTRANJERA (DOLARES) Saldo MO = -1022008475.40 ;Bs/Mo: 6.86000000000 ;Saldo Bs: -7010978141.25</t>
  </si>
  <si>
    <t>||COBRO DE COMISIONES QUE EFECTUA EL KEB HANA BANK POR PAGO DEL PRESTAMO EDCF BOL NO.1 VCTO 20/03/2018 LIBRETA NRO. 00099021001 TGN RECURSOS ORDINARIOS - DOLARES AMERICANOS REF.: COMISIONES BANCARIAS</t>
  </si>
  <si>
    <t>AJUSTE COMPLEMENTARIO POR REVALORIZACION SALDOS DE ACTIVOS DE RESERVA Y OBLIGACIONES MONEDA EXTRANJERA (DOLARES) Saldo MO = -1004518874.26 ;Bs/Mo: 6.86000000000 ;Saldo Bs: -6890999477.41</t>
  </si>
  <si>
    <t>PAGO A CAF PRÉSTAMO CFA008340 VCTO. 21-03-2018 POR CUENTA DE TGN , NTI. 010517 VALOR 21-03-2018 CAPITAL USD 1.393.126,27 INTERESES USD 446.051,34 COMISIONES USD 78.963,83 CTA. 5970 CUENTA UNICA DEL TESORO DOLARES AMERICANOS LIB. 00099021001</t>
  </si>
  <si>
    <t>||COMPLEMENTO A NUESTROS COMPROBANTES CONTABLES N° G0692432, G0692435, G0692439, G0692441 Y G0692442 DE LA FECHA POR PAGOS AL EXIMBANK CHINA, PTMOS. GCL 2004(04)114A, 2007(13)184, 2009(43)294, 2011(41)391 Y 2016(29)599 POR CUENTA DEL TGN, COBRO COMISIONES DEL BANQUERO USD 10.- POR CADA PTMO. LIBRETA N°00099021001 "TGN RECURSOS ORDINARIOS-DOLARES AMERICANOS (5970)"</t>
  </si>
  <si>
    <t>PAGO A EXIMBANK CHINA POPUL PRÉSTAMO GCL (2004) 04 (114)A VCTO. 21-03-2018 POR CUENTA DE TGN , NTI. 010558 VALOR 21-03-2018 CAPITAL RMY 1.910.703,24 INTERESES RMY 288.197,74 CTA. 5970 CUENTA UNICA DEL TESORO DOLARES AMERICANOS LIB. 00099021001</t>
  </si>
  <si>
    <t>PAGO A EXIMBANK CHINA POPUL PRÉSTAMO GCL (2007) 13 (184) VCTO. 21-03-2018 POR CUENTA DE TGN , NTI. 010561 VALOR 21-03-2018 CAPITAL RMY 12.168.507,60 INTERESES RMY 2.569.583,19 CTA. 5970 CUENTA UNICA DEL TESORO DOLARES AMERICANOS LIB. 00099021001</t>
  </si>
  <si>
    <t>PAGO A EXIMBANK CHINA POPUL PRÉSTAMO GCL (2009) 43 (294) VCTO. 21-03-2018 POR CUENTA DE TGN , NTI. 010563 VALOR 21-03-2018 CAPITAL RMY 9.043.802,00 INTERESES RMY 2.455.392,45 CTA. 5970 CUENTA UNICA DEL TESORO DOLARES AMERICANOS LIB. 00099021001</t>
  </si>
  <si>
    <t>PAGO A EXIMBANK CHINA POPUL PRÉSTAMO GCL (2011) 41 (391) VCTO. 21-03-2018 POR CUENTA DE TGN , NTI. 010565 VALOR 21-03-2018 CAPITAL RMY 23.110.550,10 INTERESES RMY 6.971.682,61 CTA. 5970 CUENTA UNICA DEL TESORO DOLARES AMERICANOS LIB. 00099021001</t>
  </si>
  <si>
    <t>PAGO A EXIMBANK CHINA POPUL PRÉSTAMO GCL 2016 (29) 599 VCTO. 21-03-2018 POR CUENTA DE TGN , NTI. 010566 VALOR 21-03-2018 INTERESES RMY 2.175.833,33 COMISIONES RMY 335.902,78 CTA. 5970 CUENTA UNICA DEL TESORO DOLARES AMERICANOS LIB. 00099021001</t>
  </si>
  <si>
    <t>AJUSTE COMPLEMENTARIO POR REVALORIZACION SALDOS DE ACTIVOS DE RESERVA Y OBLIGACIONES MONEDA EXTRANJERA (DOLARES) Saldo MO = -1025525439.15 ;Bs/Mo: 6.86000000000 ;Saldo Bs: -7035104512.56</t>
  </si>
  <si>
    <t>PAGO A BID PRÉSTAMO 709-SF-BO VCTO. 24-03-2018 POR CUENTA DE YPFB TRANSPORTE SEGÚN NOTA TSC-121/2018 DE FECHA 13-03-2018, VALOR 24-03-2018 CAPITAL USD 624.851,05 INTERESES USD 137.628,06 LIBRETA 00099021001 TGN-RECURSOS ORDINARIOS DOLARES AMERICANOS (5970)-MDRI</t>
  </si>
  <si>
    <t>RESPUESTA A DEBITOS Nro:000001/2009, por operacion de importacion a traves del CPCR-ALADI.</t>
  </si>
  <si>
    <t>'TRANSFERENCIA'||RECIBIDA DEL EXTERIOR POR DESEMBOLSO DEL BID REF.: GRT-WE-11830-BO REQ.:0060 OPS0201811970A LIB.00086058001 MMAYA US PROGAGUA PERIURBANO ESPAÑA (REM.EXT) SWIFT N°04192 DE LA FECHA</t>
  </si>
  <si>
    <t>'TRANSFERENCIA'||RECIBIDA DEL EXTERIOR POR DESEMBOLSO DEL BID REF.: GRT-WE-11830-BO REQ.:0060 OPS0201811970A LIB.00086058001 MMAYA US PROGAGUA PERIURBANO ESPAÑA REF.:UTILES DE ESCRITORIO</t>
  </si>
  <si>
    <t>AJUSTE COMPLEMENTARIO POR REVALORIZACION SALDOS DE ACTIVOS DE RESERVA Y OBLIGACIONES MONEDA EXTRANJERA (DOLARES) Saldo MO = -1015682931.04 ;Bs/Mo: 6.86000000000 ;Saldo Bs: -6967584906.94</t>
  </si>
  <si>
    <t>AJUSTE COMPLEMENTARIO POR REVALORIZACION SALDOS DE ACTIVOS DE RESERVA Y OBLIGACIONES MONEDA EXTRANJERA (DOLARES) Saldo MO = -976578703.39 ;Bs/Mo: 6.86000000000 ;Saldo Bs: -6699329905.25</t>
  </si>
  <si>
    <t>||REGULARIZACION DE NUESTRO COMPROBANTE S-916221 DEL 19/03/2018 POR COBRO DE COMISIONES EFECTUADO POR EL BANK OF TOKIO-MITSUBISHI UFJ. POR EL DESEMBOLSO DE FECHA 19/03/2018 DEL PTMO. BV-P5, SEGUN NOTA MEFP/VTCP/DGCP/UODP-313/2018 DEL 29/03/2018 LIB. 00099021001 TGN RECURSOS ORDINARIOS - DOLARES AMERICANOS</t>
  </si>
  <si>
    <t>7/03/2018</t>
  </si>
  <si>
    <t>983</t>
  </si>
  <si>
    <t>De: 00099018038 A:00253018008 TRASPASO DE RECURSOS A SOLICITUD DEL MINISTERIO DE PLANIFICACIÓN DEL DESARROLLO S/G NOTA CITE:MPD/VIPFE/DGGFE/UAP-000413/2018 DESEMBOLSO UAP/006/2018 - CIF UAP/ESP/1277/2016.HR 6-6534-R.</t>
  </si>
  <si>
    <t>28/03/2018</t>
  </si>
  <si>
    <t>1259</t>
  </si>
  <si>
    <t>De: 00099021001 A:00287100050 DEVOLUCIÓN DE RECURSOS AL FPS POR ERROR DE APROPIACIÓN DE REGISTROS C-31 FONDOS EN CUSTODIA A LA LIBRETA DE RROO TGN SEGÚN REGISTROS DEL FPS C-31 SIP 66, 88 Y 1090 GESTIÓN 2015, Y CONA Nº 549 DE LA DGCF, GESTI</t>
  </si>
  <si>
    <t>1269</t>
  </si>
  <si>
    <t>De: 00099021001 A:00572012001 DEVOLUCIÓN DE RECURSOS A SOLICITUD DE EMAPA S/G NOTA CITE: EMAPA/UAP/RRHH/Nº308/2017 Y PROCEDIMIENTO MEFP/VPCF/DGCF/UCCF Nº 233/2018 Y MEFP/VTCP/DGPOT/UAIS/Nº1440/2018. HR 6-38710-R.</t>
  </si>
  <si>
    <t>29/03/2018</t>
  </si>
  <si>
    <t>1276</t>
  </si>
  <si>
    <t>00099018003</t>
  </si>
  <si>
    <t>De: 00099018003 A:00291038002 TRANSFERENCIA A SOLICITUD DEL MINISTERIO DE PLANIFICACIÓN DEL DESARROLLO MEDIANTE NOTA CITE: MPD/VIPFE/DGGFE/UAP-000624/2018 PARA EL DESEMBOLSO UAP/009/2018 CIF UAP/JAP/1278/2016 PROYECTO "CONSTRUCCION DE PUEN</t>
  </si>
  <si>
    <t>00253018008</t>
  </si>
  <si>
    <t>00572012001</t>
  </si>
  <si>
    <t>00287100050</t>
  </si>
  <si>
    <t>00291038002</t>
  </si>
  <si>
    <t>6/03/2018</t>
  </si>
  <si>
    <t>975</t>
  </si>
  <si>
    <t>De: 00099021001 A:00016011001 TRASPASO DE RECURSOS A SOLICITUD DEL MINISTERIO DE EDUCACIÓN S/G NOTA CITE:DGAA/UF/CONT. Nº 0021/18 POR ERROR DE APROPIACIÓN DE LIBRETA 00016011001 GESTIÓN 2017.HR. 6-5950-R.</t>
  </si>
  <si>
    <t>04</t>
  </si>
  <si>
    <t>15/03/2018</t>
  </si>
  <si>
    <t>1117</t>
  </si>
  <si>
    <t>00066047001</t>
  </si>
  <si>
    <t>De: 00066047001 A:00099021001 TRASPASO A SOL. DE LA DGCP MEDIANTE NOTA CITE: MEFP/VTCP/DGCP/UODP-262/2018 Y NOTA MINISTERIO DE PLANIFICACIÓN DEL DESARROLLO CITE: MPD/VIPFE/DGPP/UP-000178/2018, EN CUMPLIMIENTO A LO ESTABLECIDO EN LA DISPOSI</t>
  </si>
  <si>
    <t>00016011001</t>
  </si>
  <si>
    <t>Correos - Liquidación</t>
  </si>
  <si>
    <t>*</t>
  </si>
  <si>
    <t>Operación por Pago entre Organismos CUT  correspondiente a la Empresa de Correos de Bolivia</t>
  </si>
  <si>
    <t>00660012002</t>
  </si>
  <si>
    <t>00222012001</t>
  </si>
  <si>
    <t>00099018025</t>
  </si>
  <si>
    <t>00016018010</t>
  </si>
  <si>
    <t>00016018007</t>
  </si>
  <si>
    <t>00046088005</t>
  </si>
  <si>
    <t>00046088006</t>
  </si>
  <si>
    <t>00046088007</t>
  </si>
  <si>
    <t>00046088004</t>
  </si>
  <si>
    <t>De: 00099018025 A:00016018010 TRASPASO A SOLICITUD DEL MINISTERIO DE PLANIFICACIÓN DEL DESARROLLO S/G NOTA CITE MPD/VIPFE/DGGFE/UAP-000619/2018; DESEMBOLSO UAP/011/2018 - CIF UAP/ESP/1274/2015. HR.6-9334-R.</t>
  </si>
  <si>
    <t>De: 00099018025 A:00016018007 TRASPASO A SOLICITUD DEL MINISTERIO DE PLANIFICACION DEL DESARROLLO S/G NOTA CITE MPD/VIPFE/DGGFE/UAP-000627/2018; DESEMBOLSO UAP/012/2018 - CIF UAP/ESP/1273/2013. HR.6-9338-R.</t>
  </si>
  <si>
    <t>De: 00099018025 A:00016018010 TRASPASO A SOLICITUD DEL MINISTERIO DE PLANIFICACION DEL DESARROLLO S/G NOTA CITE MPD/VIPFE/DGGFE/UAP-000614/2018; DESEMBOLSO UAP/008/2018 - CIF UAP/ESP/1274/2015. HR.6-9337-R.</t>
  </si>
  <si>
    <t>De: 00099018025 A:00016018010 TRASPASO DE RECURSOS A SOLICITUD DEL MINISTERIO DE PLANIFICACIÓN DEL DESARROLLO S/G NOTA CITE:MPD/VIPFE/DGGFE/UAP-000618/2018, DESEMBOLSO UAP/010/2018 - CIF UAP/ESP/1274/2015.HR 6-9335-R.</t>
  </si>
  <si>
    <t>De: 00099018025 A:00016018010 TRASPASO DE RECURSOS A SOLICITUD DEL MINISTERIO DE PLANIFICACION DEL DESARROLLO S/G NOTA CITE:MPD/VIPFE/DGGFE/UAP-000612/2018, DESEMBOLSO UAP/007/2018 - CIF UAP/ESP/1274/2015.HR 6-9336-R.</t>
  </si>
  <si>
    <t>De: 00099018040 A:00046088005 TRANSFERENCIA A SOLICITUD DEL MINISTERIO DE PLANIFICACIÓN DEL DESARROLLO MEDIANTE NOTA CITE: MPD/VIPFE/DGGFE/UAP-000659/2018 PARA EL DESEMBOLSO UAP/015/2018 “INVESTIGACION DE LA PREECLAMPSIA EN LA ALTURA E HIP</t>
  </si>
  <si>
    <t>De: 00099018040 A:00046088006 TRANSFERENCIA A SOLICITUD DEL MINISTERIO DE PLANIFICACIÓN DEL DESARROLLO MEDIANTE NOTA CITE: MPD/VIPFE/DGGFE/UAP-000669/2018 PARA EL DESEMBOLSO UAP/016/2018 “FORTALECIMIENTO DE LA RED DE LABORATORIOS PARA EL D</t>
  </si>
  <si>
    <t>De: 00099018040 A:00046088007 TRASPASO A SOLICITUD DEL MINISTERIO DE PLANIFICACIÓN DEL DESARROLLO S/G NOTA CITE MPD/VIPFE/DGGFE/UAP-000635/2018 DESEMBOLSO UAP/014/2018, ESTUDIO DE DISEÑO TÉCNICO DE PREINVERSIÓN: CONSTRUCCIÓN Y EQUIPAMIENTO</t>
  </si>
  <si>
    <t>De: 00099018040 A:00046088004 TRASPASO DE RECURSOS A SOLICITUD DEL MINISTERIO DE PLANIFICACIÓN EL DESARROLLO S/G NOTA CITE: MPD/VIPFE/DGGFE/UAP-000798/2018 DESEMBOLSO UAP/017/2018 - INVESTIGACIÓN DE LOS EFECTOS DE LA RADIACION ULTRAVIOLETA</t>
  </si>
  <si>
    <t>B16097060002</t>
  </si>
  <si>
    <t>B16097080002</t>
  </si>
  <si>
    <t>B16123080002</t>
  </si>
  <si>
    <t>B16097930002</t>
  </si>
  <si>
    <t>B16097950002</t>
  </si>
  <si>
    <t>B16098020002</t>
  </si>
  <si>
    <t>B16098180002</t>
  </si>
  <si>
    <t>B16098190002</t>
  </si>
  <si>
    <t>B16098210002</t>
  </si>
  <si>
    <t>B16098220002</t>
  </si>
  <si>
    <t>B16161110002</t>
  </si>
  <si>
    <t>B16127830002</t>
  </si>
  <si>
    <t>B16157080002</t>
  </si>
  <si>
    <t>O16098850002</t>
  </si>
  <si>
    <t>B16128370002</t>
  </si>
  <si>
    <t>B16148990002</t>
  </si>
  <si>
    <t>B16136410002</t>
  </si>
  <si>
    <t>O16099700002</t>
  </si>
  <si>
    <t>O16099720002</t>
  </si>
  <si>
    <t>O16099980002</t>
  </si>
  <si>
    <t>B16165660002</t>
  </si>
  <si>
    <t>B16102340002</t>
  </si>
  <si>
    <t>B16102360002</t>
  </si>
  <si>
    <t>B16102380002</t>
  </si>
  <si>
    <t>B16106930002</t>
  </si>
  <si>
    <t>B16141360002</t>
  </si>
  <si>
    <t>O16102890002</t>
  </si>
  <si>
    <t>B16119520002</t>
  </si>
  <si>
    <t>B16173520002</t>
  </si>
  <si>
    <t>B16097570002</t>
  </si>
  <si>
    <t>O16103270002</t>
  </si>
  <si>
    <t>B16127870002</t>
  </si>
  <si>
    <t>B16161740002</t>
  </si>
  <si>
    <t>B16169580002</t>
  </si>
  <si>
    <t>B16161570002</t>
  </si>
  <si>
    <t>O16103750002</t>
  </si>
  <si>
    <t>O16104070002</t>
  </si>
  <si>
    <t>O16104380002</t>
  </si>
  <si>
    <t>O16104390002</t>
  </si>
  <si>
    <t>B16132460002</t>
  </si>
  <si>
    <t>B16149010002</t>
  </si>
  <si>
    <t>B16128020002</t>
  </si>
  <si>
    <t>B16105950002</t>
  </si>
  <si>
    <t>B16106260002</t>
  </si>
  <si>
    <t>B16106890002</t>
  </si>
  <si>
    <t>B16105980002</t>
  </si>
  <si>
    <t>B16105990002</t>
  </si>
  <si>
    <t>B16173420002</t>
  </si>
  <si>
    <t>B16114650002</t>
  </si>
  <si>
    <t>B16169280002</t>
  </si>
  <si>
    <t>O16106350002</t>
  </si>
  <si>
    <t>O16106760002</t>
  </si>
  <si>
    <t>O16106900002</t>
  </si>
  <si>
    <t>B16114330002</t>
  </si>
  <si>
    <t>B16123350002</t>
  </si>
  <si>
    <t>B16141450002</t>
  </si>
  <si>
    <t>B16140700002</t>
  </si>
  <si>
    <t>B16109940002</t>
  </si>
  <si>
    <t>B16110180002</t>
  </si>
  <si>
    <t>O16181420002</t>
  </si>
  <si>
    <t>O16161910002</t>
  </si>
  <si>
    <t>O16110240002</t>
  </si>
  <si>
    <t>O16110590002</t>
  </si>
  <si>
    <t>O16114550002</t>
  </si>
  <si>
    <t>O16110860002</t>
  </si>
  <si>
    <t>O16109970002</t>
  </si>
  <si>
    <t>O16116130002</t>
  </si>
  <si>
    <t>O16156450002</t>
  </si>
  <si>
    <t>O16137500002</t>
  </si>
  <si>
    <t>O16111420002</t>
  </si>
  <si>
    <t>O16111590002</t>
  </si>
  <si>
    <t>O16112010002</t>
  </si>
  <si>
    <t>O16158780002</t>
  </si>
  <si>
    <t>O16165330002</t>
  </si>
  <si>
    <t>O16103240002</t>
  </si>
  <si>
    <t>O16115110002</t>
  </si>
  <si>
    <t>O16114400002</t>
  </si>
  <si>
    <t>O16120330002</t>
  </si>
  <si>
    <t>O16098840002</t>
  </si>
  <si>
    <t>O16114640002</t>
  </si>
  <si>
    <t>O16106460002</t>
  </si>
  <si>
    <t>O16176370002</t>
  </si>
  <si>
    <t>O16114500002</t>
  </si>
  <si>
    <t>O16114520002</t>
  </si>
  <si>
    <t>O16131690002</t>
  </si>
  <si>
    <t>O16122780002</t>
  </si>
  <si>
    <t>O16165590002</t>
  </si>
  <si>
    <t>O16156910002</t>
  </si>
  <si>
    <t>O16106630002</t>
  </si>
  <si>
    <t>O16110510002</t>
  </si>
  <si>
    <t>O16161670002</t>
  </si>
  <si>
    <t>O16115240002</t>
  </si>
  <si>
    <t>O16176080002</t>
  </si>
  <si>
    <t>O16119050002</t>
  </si>
  <si>
    <t>O16119040002</t>
  </si>
  <si>
    <t>O16158890002</t>
  </si>
  <si>
    <t>O16116460002</t>
  </si>
  <si>
    <t>O16116480002</t>
  </si>
  <si>
    <t>O16116720002</t>
  </si>
  <si>
    <t>O16133200002</t>
  </si>
  <si>
    <t>O16116980002</t>
  </si>
  <si>
    <t>O16116990002</t>
  </si>
  <si>
    <t>O16117000002</t>
  </si>
  <si>
    <t>O16117010002</t>
  </si>
  <si>
    <t>O16117020002</t>
  </si>
  <si>
    <t>O16118500002</t>
  </si>
  <si>
    <t>O16120020002</t>
  </si>
  <si>
    <t>O16176730002</t>
  </si>
  <si>
    <t>O16112300002</t>
  </si>
  <si>
    <t>O16122540002</t>
  </si>
  <si>
    <t>O16125380002</t>
  </si>
  <si>
    <t>O16128240002</t>
  </si>
  <si>
    <t>O16166390002</t>
  </si>
  <si>
    <t>O16099400002</t>
  </si>
  <si>
    <t>O16124820002</t>
  </si>
  <si>
    <t>O16129550002</t>
  </si>
  <si>
    <t>O16123720002</t>
  </si>
  <si>
    <t>O16123830002</t>
  </si>
  <si>
    <t>O16129530002</t>
  </si>
  <si>
    <t>O16141650002</t>
  </si>
  <si>
    <t>O16165170002</t>
  </si>
  <si>
    <t>O16178040002</t>
  </si>
  <si>
    <t>O16149460002</t>
  </si>
  <si>
    <t>O16152240002</t>
  </si>
  <si>
    <t>O16124280002</t>
  </si>
  <si>
    <t>O16124590002</t>
  </si>
  <si>
    <t>O16124630002</t>
  </si>
  <si>
    <t>O16145910002</t>
  </si>
  <si>
    <t>O16124930002</t>
  </si>
  <si>
    <t>O16158330002</t>
  </si>
  <si>
    <t>O16105830002</t>
  </si>
  <si>
    <t>O16099180002</t>
  </si>
  <si>
    <t>O16133260002</t>
  </si>
  <si>
    <t>O16109990002</t>
  </si>
  <si>
    <t>O16177990002</t>
  </si>
  <si>
    <t>B16126890002</t>
  </si>
  <si>
    <t>B16126910002</t>
  </si>
  <si>
    <t>B16127350002</t>
  </si>
  <si>
    <t>B16127360002</t>
  </si>
  <si>
    <t>B16127410002</t>
  </si>
  <si>
    <t>B16127420002</t>
  </si>
  <si>
    <t>B16127450002</t>
  </si>
  <si>
    <t>B16127470002</t>
  </si>
  <si>
    <t>B16127500002</t>
  </si>
  <si>
    <t>B16127520002</t>
  </si>
  <si>
    <t>B16127550002</t>
  </si>
  <si>
    <t>B16127580002</t>
  </si>
  <si>
    <t>B16127610002</t>
  </si>
  <si>
    <t>B16127650002</t>
  </si>
  <si>
    <t>B16127670002</t>
  </si>
  <si>
    <t>O16099410002</t>
  </si>
  <si>
    <t>O16114480002</t>
  </si>
  <si>
    <t>O16126920002</t>
  </si>
  <si>
    <t>O16153910002</t>
  </si>
  <si>
    <t>O16153800002</t>
  </si>
  <si>
    <t>O16153770002</t>
  </si>
  <si>
    <t>O16153830002</t>
  </si>
  <si>
    <t>O16153810002</t>
  </si>
  <si>
    <t>O16153790002</t>
  </si>
  <si>
    <t>O16153870002</t>
  </si>
  <si>
    <t>O16127800002</t>
  </si>
  <si>
    <t>O16128340002</t>
  </si>
  <si>
    <t>O16128350002</t>
  </si>
  <si>
    <t>O16129360002</t>
  </si>
  <si>
    <t>O16129410002</t>
  </si>
  <si>
    <t>O16129500002</t>
  </si>
  <si>
    <t>O16129860002</t>
  </si>
  <si>
    <t>O16101890002</t>
  </si>
  <si>
    <t>O16103170002</t>
  </si>
  <si>
    <t>O16173230002</t>
  </si>
  <si>
    <t>O16140600002</t>
  </si>
  <si>
    <t>O16133070002</t>
  </si>
  <si>
    <t>O16114460002</t>
  </si>
  <si>
    <t>O16109720002</t>
  </si>
  <si>
    <t>B16131730002</t>
  </si>
  <si>
    <t>B16131770002</t>
  </si>
  <si>
    <t>O16114440002</t>
  </si>
  <si>
    <t>O16166620002</t>
  </si>
  <si>
    <t>O16106150002</t>
  </si>
  <si>
    <t>O16132050002</t>
  </si>
  <si>
    <t>O16161220002</t>
  </si>
  <si>
    <t>O16101900002</t>
  </si>
  <si>
    <t>O16133030002</t>
  </si>
  <si>
    <t>O16133040002</t>
  </si>
  <si>
    <t>O16133290002</t>
  </si>
  <si>
    <t>O16172730002</t>
  </si>
  <si>
    <t>O16103070002</t>
  </si>
  <si>
    <t>O16133160002</t>
  </si>
  <si>
    <t>O16149340002</t>
  </si>
  <si>
    <t>O16110370002</t>
  </si>
  <si>
    <t>O16106910002</t>
  </si>
  <si>
    <t>O16133960002</t>
  </si>
  <si>
    <t>O16134090002</t>
  </si>
  <si>
    <t>B16136010002</t>
  </si>
  <si>
    <t>B16136780002</t>
  </si>
  <si>
    <t>O16135540002</t>
  </si>
  <si>
    <t>O16102630002</t>
  </si>
  <si>
    <t>O16141560002</t>
  </si>
  <si>
    <t>O16103490002</t>
  </si>
  <si>
    <t>O16127890002</t>
  </si>
  <si>
    <t>O16137080002</t>
  </si>
  <si>
    <t>O16137140002</t>
  </si>
  <si>
    <t>O16122740002</t>
  </si>
  <si>
    <t>O16153730002</t>
  </si>
  <si>
    <t>O16120170002</t>
  </si>
  <si>
    <t>O16098680002</t>
  </si>
  <si>
    <t>O16107920002</t>
  </si>
  <si>
    <t>O16162020002</t>
  </si>
  <si>
    <t>O16107460002</t>
  </si>
  <si>
    <t>O16174330002</t>
  </si>
  <si>
    <t>B16140610002</t>
  </si>
  <si>
    <t>O16123000002</t>
  </si>
  <si>
    <t>O16129060002</t>
  </si>
  <si>
    <t>O16145740002</t>
  </si>
  <si>
    <t>O16140410002</t>
  </si>
  <si>
    <t>O16125180002</t>
  </si>
  <si>
    <t>O16100140002</t>
  </si>
  <si>
    <t>O16141140002</t>
  </si>
  <si>
    <t>O16177940002</t>
  </si>
  <si>
    <t>O16141160002</t>
  </si>
  <si>
    <t>O16141170002</t>
  </si>
  <si>
    <t>O16155770002</t>
  </si>
  <si>
    <t>O16142610002</t>
  </si>
  <si>
    <t>O16142340002</t>
  </si>
  <si>
    <t>O16142730002</t>
  </si>
  <si>
    <t>O16142770002</t>
  </si>
  <si>
    <t>O16142280002</t>
  </si>
  <si>
    <t>O16140290002</t>
  </si>
  <si>
    <t>O16144540002</t>
  </si>
  <si>
    <t>O16144690002</t>
  </si>
  <si>
    <t>O16162730002</t>
  </si>
  <si>
    <t>O16144940002</t>
  </si>
  <si>
    <t>O16115130002</t>
  </si>
  <si>
    <t>O16145290002</t>
  </si>
  <si>
    <t>O16105850002</t>
  </si>
  <si>
    <t>O16145710002</t>
  </si>
  <si>
    <t>O16114170002</t>
  </si>
  <si>
    <t>O16110430002</t>
  </si>
  <si>
    <t>O16146080002</t>
  </si>
  <si>
    <t>O16146180002</t>
  </si>
  <si>
    <t>O16146370002</t>
  </si>
  <si>
    <t>O16165340002</t>
  </si>
  <si>
    <t>O16114770002</t>
  </si>
  <si>
    <t>B16148810002</t>
  </si>
  <si>
    <t>B16148840002</t>
  </si>
  <si>
    <t>B16148870002</t>
  </si>
  <si>
    <t>B16148900002</t>
  </si>
  <si>
    <t>O16137110002</t>
  </si>
  <si>
    <t>O16119320002</t>
  </si>
  <si>
    <t>B16149020002</t>
  </si>
  <si>
    <t>O16147950002</t>
  </si>
  <si>
    <t>O16116740002</t>
  </si>
  <si>
    <t>O16148650002</t>
  </si>
  <si>
    <t>O16110680002</t>
  </si>
  <si>
    <t>O16149300002</t>
  </si>
  <si>
    <t>O16128300002</t>
  </si>
  <si>
    <t>O16149360002</t>
  </si>
  <si>
    <t>O16149390002</t>
  </si>
  <si>
    <t>O16149410002</t>
  </si>
  <si>
    <t>O16132470002</t>
  </si>
  <si>
    <t>O16150200002</t>
  </si>
  <si>
    <t>B16151780002</t>
  </si>
  <si>
    <t>O16174010002</t>
  </si>
  <si>
    <t>O16098870002</t>
  </si>
  <si>
    <t>O16161820002</t>
  </si>
  <si>
    <t>B16152590002</t>
  </si>
  <si>
    <t>O16146390002</t>
  </si>
  <si>
    <t>O16169160002</t>
  </si>
  <si>
    <t>O16114740002</t>
  </si>
  <si>
    <t>O16110330002</t>
  </si>
  <si>
    <t>O16153200002</t>
  </si>
  <si>
    <t>O16153430002</t>
  </si>
  <si>
    <t>O16144910002</t>
  </si>
  <si>
    <t>O16176310002</t>
  </si>
  <si>
    <t>B16156420002</t>
  </si>
  <si>
    <t>B16156440002</t>
  </si>
  <si>
    <t>B16156460002</t>
  </si>
  <si>
    <t>B16156480002</t>
  </si>
  <si>
    <t>B16156490002</t>
  </si>
  <si>
    <t>B16156520002</t>
  </si>
  <si>
    <t>B16156550002</t>
  </si>
  <si>
    <t>B16156630002</t>
  </si>
  <si>
    <t>B16156640002</t>
  </si>
  <si>
    <t>B16156900002</t>
  </si>
  <si>
    <t>B16156920002</t>
  </si>
  <si>
    <t>B16157070002</t>
  </si>
  <si>
    <t>O16161990002</t>
  </si>
  <si>
    <t>O16156680002</t>
  </si>
  <si>
    <t>O16156710002</t>
  </si>
  <si>
    <t>O16157010002</t>
  </si>
  <si>
    <t>O16182580002</t>
  </si>
  <si>
    <t>O16103730002</t>
  </si>
  <si>
    <t>O16114580002</t>
  </si>
  <si>
    <t>O16110000002</t>
  </si>
  <si>
    <t>B16161010002</t>
  </si>
  <si>
    <t>B16161030002</t>
  </si>
  <si>
    <t>O16098860002</t>
  </si>
  <si>
    <t>B16161440002</t>
  </si>
  <si>
    <t>B16161470002</t>
  </si>
  <si>
    <t>B16161540002</t>
  </si>
  <si>
    <t>O16098880002</t>
  </si>
  <si>
    <t>B16161840002</t>
  </si>
  <si>
    <t>B16161860002</t>
  </si>
  <si>
    <t>O16160680002</t>
  </si>
  <si>
    <t>O16156430002</t>
  </si>
  <si>
    <t>O16105840002</t>
  </si>
  <si>
    <t>O16161240002</t>
  </si>
  <si>
    <t>O16110920002</t>
  </si>
  <si>
    <t>O16114670002</t>
  </si>
  <si>
    <t>O16098260002</t>
  </si>
  <si>
    <t>O16102590002</t>
  </si>
  <si>
    <t>O16177270002</t>
  </si>
  <si>
    <t>O16162120002</t>
  </si>
  <si>
    <t>O16149450002</t>
  </si>
  <si>
    <t>O16162780002</t>
  </si>
  <si>
    <t>O16107020002</t>
  </si>
  <si>
    <t>O16135640002</t>
  </si>
  <si>
    <t>O16145810002</t>
  </si>
  <si>
    <t>O16098340002</t>
  </si>
  <si>
    <t>B16165480002</t>
  </si>
  <si>
    <t>O16097900002</t>
  </si>
  <si>
    <t>O16180950002</t>
  </si>
  <si>
    <t>O16167210002</t>
  </si>
  <si>
    <t>O16167240002</t>
  </si>
  <si>
    <t>O16167260002</t>
  </si>
  <si>
    <t>O16167290002</t>
  </si>
  <si>
    <t>O16165240002</t>
  </si>
  <si>
    <t>O16167310002</t>
  </si>
  <si>
    <t>O16167330002</t>
  </si>
  <si>
    <t>O16165360002</t>
  </si>
  <si>
    <t>O16118410002</t>
  </si>
  <si>
    <t>O16148590002</t>
  </si>
  <si>
    <t>O16137050002</t>
  </si>
  <si>
    <t>O16166840002</t>
  </si>
  <si>
    <t>O16166890002</t>
  </si>
  <si>
    <t>O16167160002</t>
  </si>
  <si>
    <t>O16140280002</t>
  </si>
  <si>
    <t>O16110800002</t>
  </si>
  <si>
    <t>O16142260002</t>
  </si>
  <si>
    <t>O16116450002</t>
  </si>
  <si>
    <t>O16120550002</t>
  </si>
  <si>
    <t>O16106200002</t>
  </si>
  <si>
    <t>O16123030002</t>
  </si>
  <si>
    <t>O16131430002</t>
  </si>
  <si>
    <t>O16167230002</t>
  </si>
  <si>
    <t>O16167250002</t>
  </si>
  <si>
    <t>O16167280002</t>
  </si>
  <si>
    <t>O16167500002</t>
  </si>
  <si>
    <t>O16167530002</t>
  </si>
  <si>
    <t>B16169150002</t>
  </si>
  <si>
    <t>O16167300002</t>
  </si>
  <si>
    <t>O16167320002</t>
  </si>
  <si>
    <t>O16167340002</t>
  </si>
  <si>
    <t>O16165430002</t>
  </si>
  <si>
    <t>O16114610002</t>
  </si>
  <si>
    <t>O16103280002</t>
  </si>
  <si>
    <t>O16128710002</t>
  </si>
  <si>
    <t>O16115340002</t>
  </si>
  <si>
    <t>O16137100002</t>
  </si>
  <si>
    <t>O16170700002</t>
  </si>
  <si>
    <t>O16170840002</t>
  </si>
  <si>
    <t>O16153650002</t>
  </si>
  <si>
    <t>O16171320002</t>
  </si>
  <si>
    <t>O16114510002</t>
  </si>
  <si>
    <t>O16115330002</t>
  </si>
  <si>
    <t>O16114600002</t>
  </si>
  <si>
    <t>O16165780002</t>
  </si>
  <si>
    <t>O16123840002</t>
  </si>
  <si>
    <t>O16100130002</t>
  </si>
  <si>
    <t>O16178490002</t>
  </si>
  <si>
    <t>O16167360002</t>
  </si>
  <si>
    <t>O16162510002</t>
  </si>
  <si>
    <t>O16173860002</t>
  </si>
  <si>
    <t>O16173910002</t>
  </si>
  <si>
    <t>O16173930002</t>
  </si>
  <si>
    <t>O16116030002</t>
  </si>
  <si>
    <t>O16140650002</t>
  </si>
  <si>
    <t>O16103440002</t>
  </si>
  <si>
    <t>O16174430002</t>
  </si>
  <si>
    <t>O16174540002</t>
  </si>
  <si>
    <t>B16176690002</t>
  </si>
  <si>
    <t>B16176710002</t>
  </si>
  <si>
    <t>B16177000002</t>
  </si>
  <si>
    <t>O16176150002</t>
  </si>
  <si>
    <t>O16111030002</t>
  </si>
  <si>
    <t>O16111010002</t>
  </si>
  <si>
    <t>O16111020002</t>
  </si>
  <si>
    <t>O16115140002</t>
  </si>
  <si>
    <t>O16124060002</t>
  </si>
  <si>
    <t>O16123990002</t>
  </si>
  <si>
    <t>O16124090002</t>
  </si>
  <si>
    <t>O16177550002</t>
  </si>
  <si>
    <t>O16123970002</t>
  </si>
  <si>
    <t>O16124080002</t>
  </si>
  <si>
    <t>O16124010002</t>
  </si>
  <si>
    <t>O16124020002</t>
  </si>
  <si>
    <t>O16178100002</t>
  </si>
  <si>
    <t>O16124070002</t>
  </si>
  <si>
    <t>O16124040002</t>
  </si>
  <si>
    <t>O16178500002</t>
  </si>
  <si>
    <t>O16179120002</t>
  </si>
  <si>
    <t>B16180570002</t>
  </si>
  <si>
    <t>B16180640002</t>
  </si>
  <si>
    <t>B16180770002</t>
  </si>
  <si>
    <t>O16124120002</t>
  </si>
  <si>
    <t>O16124130002</t>
  </si>
  <si>
    <t>O16180310002</t>
  </si>
  <si>
    <t>O16124140002</t>
  </si>
  <si>
    <t>O16107100002</t>
  </si>
  <si>
    <t>O16111520002</t>
  </si>
  <si>
    <t>O16181440002</t>
  </si>
  <si>
    <t>O16165130002</t>
  </si>
  <si>
    <t>O16107010002</t>
  </si>
  <si>
    <t>O16170630002</t>
  </si>
  <si>
    <t>O16119350002</t>
  </si>
  <si>
    <t>O16115320002</t>
  </si>
  <si>
    <t>G07004560002</t>
  </si>
  <si>
    <t>J03377190002</t>
  </si>
  <si>
    <t>J03377200002</t>
  </si>
  <si>
    <t>Q09582130002</t>
  </si>
  <si>
    <t>J03377560001</t>
  </si>
  <si>
    <t>S09175380001</t>
  </si>
  <si>
    <t>S09175600001</t>
  </si>
  <si>
    <t>G07007650004</t>
  </si>
  <si>
    <t>G07007660004</t>
  </si>
  <si>
    <t>G07007730004</t>
  </si>
  <si>
    <t>J03376830001</t>
  </si>
  <si>
    <t>J03376840001</t>
  </si>
  <si>
    <t>J03376850001</t>
  </si>
  <si>
    <t>J03376860001</t>
  </si>
  <si>
    <t>J03376870001</t>
  </si>
  <si>
    <t>J03376880001</t>
  </si>
  <si>
    <t>J03376890001</t>
  </si>
  <si>
    <t>J03376900001</t>
  </si>
  <si>
    <t>J03376910001</t>
  </si>
  <si>
    <t>J03376920001</t>
  </si>
  <si>
    <t>J03376930001</t>
  </si>
  <si>
    <t>J03376940001</t>
  </si>
  <si>
    <t>J03376950001</t>
  </si>
  <si>
    <t>J03376960001</t>
  </si>
  <si>
    <t>J03376970001</t>
  </si>
  <si>
    <t>J03376980001</t>
  </si>
  <si>
    <t>J03376990001</t>
  </si>
  <si>
    <t>J03377000001</t>
  </si>
  <si>
    <t>J03377010001</t>
  </si>
  <si>
    <t>J03377020001</t>
  </si>
  <si>
    <t>J03377030001</t>
  </si>
  <si>
    <t>J03377040001</t>
  </si>
  <si>
    <t>J03377050001</t>
  </si>
  <si>
    <t>G07013460003</t>
  </si>
  <si>
    <t>G07014520003</t>
  </si>
  <si>
    <t>I00748670002</t>
  </si>
  <si>
    <t>Q09587020002</t>
  </si>
  <si>
    <t>J03378000001</t>
  </si>
  <si>
    <t>J03378110001</t>
  </si>
  <si>
    <t>J03378120001</t>
  </si>
  <si>
    <t>J03378130001</t>
  </si>
  <si>
    <t>J03378140001</t>
  </si>
  <si>
    <t>J03378150001</t>
  </si>
  <si>
    <t>J03378160001</t>
  </si>
  <si>
    <t>J03378170001</t>
  </si>
  <si>
    <t>J03378380001</t>
  </si>
  <si>
    <t>J03378390001</t>
  </si>
  <si>
    <t>S09176480004</t>
  </si>
  <si>
    <t>G07013470003</t>
  </si>
  <si>
    <t>G07014530003</t>
  </si>
  <si>
    <t>G07014580003</t>
  </si>
  <si>
    <t>G07014610003</t>
  </si>
  <si>
    <t>G07016010001</t>
  </si>
  <si>
    <t>G07016030001</t>
  </si>
  <si>
    <t>G07019160004</t>
  </si>
  <si>
    <t>G07019180004</t>
  </si>
  <si>
    <t>G07022210001</t>
  </si>
  <si>
    <t>G07023530004</t>
  </si>
  <si>
    <t>G07023530005</t>
  </si>
  <si>
    <t>J03377750001</t>
  </si>
  <si>
    <t>J03377760001</t>
  </si>
  <si>
    <t>J03377770001</t>
  </si>
  <si>
    <t>J03377780001</t>
  </si>
  <si>
    <t>J03377790001</t>
  </si>
  <si>
    <t>J03377800001</t>
  </si>
  <si>
    <t>J03377810001</t>
  </si>
  <si>
    <t>J03377820001</t>
  </si>
  <si>
    <t>J03377830001</t>
  </si>
  <si>
    <t>J03377840001</t>
  </si>
  <si>
    <t>J03377850001</t>
  </si>
  <si>
    <t>J03377860001</t>
  </si>
  <si>
    <t>J03377870001</t>
  </si>
  <si>
    <t>J03377880001</t>
  </si>
  <si>
    <t>J03377890001</t>
  </si>
  <si>
    <t>J03377900001</t>
  </si>
  <si>
    <t>J03377910001</t>
  </si>
  <si>
    <t>J03377920001</t>
  </si>
  <si>
    <t>J03377930001</t>
  </si>
  <si>
    <t>J03377940001</t>
  </si>
  <si>
    <t>J03377950001</t>
  </si>
  <si>
    <t>J03377960001</t>
  </si>
  <si>
    <t>J03377970001</t>
  </si>
  <si>
    <t>J03377980001</t>
  </si>
  <si>
    <t>J03377990001</t>
  </si>
  <si>
    <t>J03378960002</t>
  </si>
  <si>
    <t>J03378970002</t>
  </si>
  <si>
    <t>J03378760001</t>
  </si>
  <si>
    <t>J03378770001</t>
  </si>
  <si>
    <t>J03378780001</t>
  </si>
  <si>
    <t>J03378790001</t>
  </si>
  <si>
    <t>J03378800001</t>
  </si>
  <si>
    <t>J03378810001</t>
  </si>
  <si>
    <t>J03378820001</t>
  </si>
  <si>
    <t>J03378830001</t>
  </si>
  <si>
    <t>G07026990001</t>
  </si>
  <si>
    <t>G07028420004</t>
  </si>
  <si>
    <t>G07031740004</t>
  </si>
  <si>
    <t>G07031770004</t>
  </si>
  <si>
    <t>G07031780004</t>
  </si>
  <si>
    <t>G07031790004</t>
  </si>
  <si>
    <t>G07033030001</t>
  </si>
  <si>
    <t>G07033050001</t>
  </si>
  <si>
    <t>J03378500001</t>
  </si>
  <si>
    <t>J03378510001</t>
  </si>
  <si>
    <t>J03378520001</t>
  </si>
  <si>
    <t>J03378530001</t>
  </si>
  <si>
    <t>J03378540001</t>
  </si>
  <si>
    <t>J03378550001</t>
  </si>
  <si>
    <t>J03378560001</t>
  </si>
  <si>
    <t>J03378570001</t>
  </si>
  <si>
    <t>J03378580001</t>
  </si>
  <si>
    <t>J03378590001</t>
  </si>
  <si>
    <t>J03378600001</t>
  </si>
  <si>
    <t>J03378610001</t>
  </si>
  <si>
    <t>J03378620001</t>
  </si>
  <si>
    <t>Q09596810002</t>
  </si>
  <si>
    <t>J03379260001</t>
  </si>
  <si>
    <t>J03379270001</t>
  </si>
  <si>
    <t>J03379440001</t>
  </si>
  <si>
    <t>G07039290001</t>
  </si>
  <si>
    <t>G07039370001</t>
  </si>
  <si>
    <t>G07044210004</t>
  </si>
  <si>
    <t>G07044240004</t>
  </si>
  <si>
    <t>G07044250005</t>
  </si>
  <si>
    <t>G07044260004</t>
  </si>
  <si>
    <t>G07044270004</t>
  </si>
  <si>
    <t>G07044280004</t>
  </si>
  <si>
    <t>G07046660001</t>
  </si>
  <si>
    <t>G07047510001</t>
  </si>
  <si>
    <t>G07047530001</t>
  </si>
  <si>
    <t>G07047620001</t>
  </si>
  <si>
    <t>J03379830002</t>
  </si>
  <si>
    <t>Q09603030002</t>
  </si>
  <si>
    <t>S09179760002</t>
  </si>
  <si>
    <t>S09179760003</t>
  </si>
  <si>
    <t>J03379840001</t>
  </si>
  <si>
    <t>J03379850001</t>
  </si>
  <si>
    <t>J03379860001</t>
  </si>
  <si>
    <t>J03379870001</t>
  </si>
  <si>
    <t>J03379880001</t>
  </si>
  <si>
    <t>J03379890001</t>
  </si>
  <si>
    <t>J03379900001</t>
  </si>
  <si>
    <t>J03379910001</t>
  </si>
  <si>
    <t>J03379920001</t>
  </si>
  <si>
    <t>J03379930001</t>
  </si>
  <si>
    <t>J03379940001</t>
  </si>
  <si>
    <t>S09179890001</t>
  </si>
  <si>
    <t>G07050600001</t>
  </si>
  <si>
    <t>G07050620001</t>
  </si>
  <si>
    <t>G07050700001</t>
  </si>
  <si>
    <t>G07050820004</t>
  </si>
  <si>
    <t>G07050820005</t>
  </si>
  <si>
    <t>G07050860004</t>
  </si>
  <si>
    <t>G07050870004</t>
  </si>
  <si>
    <t>G07050880004</t>
  </si>
  <si>
    <t>G07050900001</t>
  </si>
  <si>
    <t>G07050920001</t>
  </si>
  <si>
    <t>G07050940001</t>
  </si>
  <si>
    <t>G07050960001</t>
  </si>
  <si>
    <t>G07050980001</t>
  </si>
  <si>
    <t>G07055170001</t>
  </si>
  <si>
    <t>G07057800001</t>
  </si>
  <si>
    <t>G07057900001</t>
  </si>
  <si>
    <t>G07057920001</t>
  </si>
  <si>
    <t>G07057940001</t>
  </si>
  <si>
    <t>J03380200002</t>
  </si>
  <si>
    <t>J03380210002</t>
  </si>
  <si>
    <t>Q09609580002</t>
  </si>
  <si>
    <t>S09182250002</t>
  </si>
  <si>
    <t>G07064300001</t>
  </si>
  <si>
    <t>G07064320001</t>
  </si>
  <si>
    <t>G07065770001</t>
  </si>
  <si>
    <t>G07065810001</t>
  </si>
  <si>
    <t>G07068870004</t>
  </si>
  <si>
    <t>G07068880004</t>
  </si>
  <si>
    <t>G07068920022</t>
  </si>
  <si>
    <t>G07068940004</t>
  </si>
  <si>
    <t>G07071730001</t>
  </si>
  <si>
    <t>G07071750001</t>
  </si>
  <si>
    <t>G07071800001</t>
  </si>
  <si>
    <t>J03380030001</t>
  </si>
  <si>
    <t>J03380050001</t>
  </si>
  <si>
    <t>J03380070001</t>
  </si>
  <si>
    <t>J03380080001</t>
  </si>
  <si>
    <t>J03380090001</t>
  </si>
  <si>
    <t>J03380100001</t>
  </si>
  <si>
    <t>J03380110001</t>
  </si>
  <si>
    <t>J03380120001</t>
  </si>
  <si>
    <t>J03380130001</t>
  </si>
  <si>
    <t>J03380140001</t>
  </si>
  <si>
    <t>J03380150001</t>
  </si>
  <si>
    <t>J03380160001</t>
  </si>
  <si>
    <t>J03380170001</t>
  </si>
  <si>
    <t>J03380180001</t>
  </si>
  <si>
    <t>Q09615870002</t>
  </si>
  <si>
    <t>Q09616050002</t>
  </si>
  <si>
    <t>Q09616090002</t>
  </si>
  <si>
    <t>Q09616100002</t>
  </si>
  <si>
    <t>S09183170001</t>
  </si>
  <si>
    <t>G07074610069</t>
  </si>
  <si>
    <t>G07075820004</t>
  </si>
  <si>
    <t>G07075820005</t>
  </si>
  <si>
    <t>G07077120001</t>
  </si>
  <si>
    <t>G07077140001</t>
  </si>
  <si>
    <t>G07077210004</t>
  </si>
  <si>
    <t>G07077210005</t>
  </si>
  <si>
    <t>G07081020001</t>
  </si>
  <si>
    <t>G07082170003</t>
  </si>
  <si>
    <t>G07082190001</t>
  </si>
  <si>
    <t>G07082250003</t>
  </si>
  <si>
    <t>J03380610001</t>
  </si>
  <si>
    <t>J03380620001</t>
  </si>
  <si>
    <t>J03380630001</t>
  </si>
  <si>
    <t>J03380640001</t>
  </si>
  <si>
    <t>J03380650001</t>
  </si>
  <si>
    <t>J03380660001</t>
  </si>
  <si>
    <t>J03380670001</t>
  </si>
  <si>
    <t>J03380680001</t>
  </si>
  <si>
    <t>J03380690001</t>
  </si>
  <si>
    <t>J03380700001</t>
  </si>
  <si>
    <t>J03380710001</t>
  </si>
  <si>
    <t>J03380720001</t>
  </si>
  <si>
    <t>J03380730001</t>
  </si>
  <si>
    <t>J03380740001</t>
  </si>
  <si>
    <t>J03380750001</t>
  </si>
  <si>
    <t>Q09620330002</t>
  </si>
  <si>
    <t>Q09620340002</t>
  </si>
  <si>
    <t>J03381440001</t>
  </si>
  <si>
    <t>J03381450001</t>
  </si>
  <si>
    <t>J03381460001</t>
  </si>
  <si>
    <t>J03381470001</t>
  </si>
  <si>
    <t>J03381480001</t>
  </si>
  <si>
    <t>J03381490001</t>
  </si>
  <si>
    <t>J03381500001</t>
  </si>
  <si>
    <t>J03381710001</t>
  </si>
  <si>
    <t>S09185720001</t>
  </si>
  <si>
    <t>S09185720004</t>
  </si>
  <si>
    <t>S09185940001</t>
  </si>
  <si>
    <t>G07088570001</t>
  </si>
  <si>
    <t>G07088590001</t>
  </si>
  <si>
    <t>G07088610001</t>
  </si>
  <si>
    <t>G07088630001</t>
  </si>
  <si>
    <t>G07088650001</t>
  </si>
  <si>
    <t>G07089980004</t>
  </si>
  <si>
    <t>G07094160005</t>
  </si>
  <si>
    <t>G07094180003</t>
  </si>
  <si>
    <t>G07094200004</t>
  </si>
  <si>
    <t>G07094230008</t>
  </si>
  <si>
    <t>G07094290001</t>
  </si>
  <si>
    <t>G07095580001</t>
  </si>
  <si>
    <t>G07096390001</t>
  </si>
  <si>
    <t>J03381270001</t>
  </si>
  <si>
    <t>J03381280001</t>
  </si>
  <si>
    <t>J03381290001</t>
  </si>
  <si>
    <t>J03381300001</t>
  </si>
  <si>
    <t>J03381310001</t>
  </si>
  <si>
    <t>J03381320001</t>
  </si>
  <si>
    <t>J03381330001</t>
  </si>
  <si>
    <t>J03381340001</t>
  </si>
  <si>
    <t>J03381350001</t>
  </si>
  <si>
    <t>J03381360001</t>
  </si>
  <si>
    <t>J03381370001</t>
  </si>
  <si>
    <t>J03381380001</t>
  </si>
  <si>
    <t>J03381390001</t>
  </si>
  <si>
    <t>J03381400001</t>
  </si>
  <si>
    <t>J03381410001</t>
  </si>
  <si>
    <t>J03381420001</t>
  </si>
  <si>
    <t>J03381430001</t>
  </si>
  <si>
    <t>J03381860002</t>
  </si>
  <si>
    <t>Q09625760002</t>
  </si>
  <si>
    <t>Q09625770002</t>
  </si>
  <si>
    <t>Q09625800002</t>
  </si>
  <si>
    <t>Q09625810002</t>
  </si>
  <si>
    <t>Q09625820002</t>
  </si>
  <si>
    <t>G07099910001</t>
  </si>
  <si>
    <t>G07101100001</t>
  </si>
  <si>
    <t>G07101120001</t>
  </si>
  <si>
    <t>G07101140001</t>
  </si>
  <si>
    <t>G07104210004</t>
  </si>
  <si>
    <t>G07104220004</t>
  </si>
  <si>
    <t>G07104230004</t>
  </si>
  <si>
    <t>G07104240004</t>
  </si>
  <si>
    <t>G07104270004</t>
  </si>
  <si>
    <t>G07105420001</t>
  </si>
  <si>
    <t>G07105440001</t>
  </si>
  <si>
    <t>G07105460001</t>
  </si>
  <si>
    <t>G07105480001</t>
  </si>
  <si>
    <t>G07105520004</t>
  </si>
  <si>
    <t>G07106870003</t>
  </si>
  <si>
    <t>G07106880003</t>
  </si>
  <si>
    <t>G07107130001</t>
  </si>
  <si>
    <t>G07107150001</t>
  </si>
  <si>
    <t>G07107790003</t>
  </si>
  <si>
    <t>Q09630740002</t>
  </si>
  <si>
    <t>S09187430002</t>
  </si>
  <si>
    <t>J03382610001</t>
  </si>
  <si>
    <t>S09186770001</t>
  </si>
  <si>
    <t>G07109610001</t>
  </si>
  <si>
    <t>G07110870004</t>
  </si>
  <si>
    <t>G07111030001</t>
  </si>
  <si>
    <t>G07111070001</t>
  </si>
  <si>
    <t>G07112370004</t>
  </si>
  <si>
    <t>G07112450004</t>
  </si>
  <si>
    <t>G07115800003</t>
  </si>
  <si>
    <t>G07117540001</t>
  </si>
  <si>
    <t>G07117730001</t>
  </si>
  <si>
    <t>G07119040001</t>
  </si>
  <si>
    <t>G07119060001</t>
  </si>
  <si>
    <t>G07119970001</t>
  </si>
  <si>
    <t>G07119990001</t>
  </si>
  <si>
    <t>J03382190001</t>
  </si>
  <si>
    <t>J03382200001</t>
  </si>
  <si>
    <t>J03382210001</t>
  </si>
  <si>
    <t>J03382220001</t>
  </si>
  <si>
    <t>J03382230001</t>
  </si>
  <si>
    <t>J03382240001</t>
  </si>
  <si>
    <t>J03382250001</t>
  </si>
  <si>
    <t>J03382260001</t>
  </si>
  <si>
    <t>J03382270001</t>
  </si>
  <si>
    <t>J03382280001</t>
  </si>
  <si>
    <t>J03382290001</t>
  </si>
  <si>
    <t>J03382300001</t>
  </si>
  <si>
    <t>J03382310001</t>
  </si>
  <si>
    <t>J03382320001</t>
  </si>
  <si>
    <t>J03382330001</t>
  </si>
  <si>
    <t>J03382340001</t>
  </si>
  <si>
    <t>J03382350001</t>
  </si>
  <si>
    <t>J03382360001</t>
  </si>
  <si>
    <t>J03382370001</t>
  </si>
  <si>
    <t>J03382380001</t>
  </si>
  <si>
    <t>J03382390001</t>
  </si>
  <si>
    <t>J03382400001</t>
  </si>
  <si>
    <t>J03382410001</t>
  </si>
  <si>
    <t>J03382420001</t>
  </si>
  <si>
    <t>J03382430001</t>
  </si>
  <si>
    <t>J03382440001</t>
  </si>
  <si>
    <t>J03382450001</t>
  </si>
  <si>
    <t>J03382460001</t>
  </si>
  <si>
    <t>J03382470001</t>
  </si>
  <si>
    <t>J03382480001</t>
  </si>
  <si>
    <t>J03382490001</t>
  </si>
  <si>
    <t>G07128960003</t>
  </si>
  <si>
    <t>S09188460002</t>
  </si>
  <si>
    <t>J03383450001</t>
  </si>
  <si>
    <t>J03383460001</t>
  </si>
  <si>
    <t>S09188700001</t>
  </si>
  <si>
    <t>S09188700003</t>
  </si>
  <si>
    <t>S09188750001</t>
  </si>
  <si>
    <t>G07125860004</t>
  </si>
  <si>
    <t>G07125880004</t>
  </si>
  <si>
    <t>G07128930004</t>
  </si>
  <si>
    <t>G07128990004</t>
  </si>
  <si>
    <t>G07129010005</t>
  </si>
  <si>
    <t>G07129020004</t>
  </si>
  <si>
    <t>G07129030004</t>
  </si>
  <si>
    <t>G07129040004</t>
  </si>
  <si>
    <t>G07130160001</t>
  </si>
  <si>
    <t>G07130180001</t>
  </si>
  <si>
    <t>G07131560001</t>
  </si>
  <si>
    <t>J03383070001</t>
  </si>
  <si>
    <t>J03383080001</t>
  </si>
  <si>
    <t>J03383100001</t>
  </si>
  <si>
    <t>J03383110001</t>
  </si>
  <si>
    <t>J03383120001</t>
  </si>
  <si>
    <t>J03383130001</t>
  </si>
  <si>
    <t>J03383610002</t>
  </si>
  <si>
    <t>J03383720002</t>
  </si>
  <si>
    <t>J03383730002</t>
  </si>
  <si>
    <t>Q09637260002</t>
  </si>
  <si>
    <t>Q09640890002</t>
  </si>
  <si>
    <t>Q09641850002</t>
  </si>
  <si>
    <t>S09188880002</t>
  </si>
  <si>
    <t>S09189590002</t>
  </si>
  <si>
    <t>J03384140001</t>
  </si>
  <si>
    <t>J03384150001</t>
  </si>
  <si>
    <t>J03384160001</t>
  </si>
  <si>
    <t>J03384170001</t>
  </si>
  <si>
    <t>J03384180001</t>
  </si>
  <si>
    <t>J03384190001</t>
  </si>
  <si>
    <t>S09188970001</t>
  </si>
  <si>
    <t>G07133500043</t>
  </si>
  <si>
    <t>G07133510038</t>
  </si>
  <si>
    <t>G07135870003</t>
  </si>
  <si>
    <t>G07137280001</t>
  </si>
  <si>
    <t>G07137300001</t>
  </si>
  <si>
    <t>G07140410003</t>
  </si>
  <si>
    <t>G07140420004</t>
  </si>
  <si>
    <t>G07140430005</t>
  </si>
  <si>
    <t>G07140450003</t>
  </si>
  <si>
    <t>J03383650001</t>
  </si>
  <si>
    <t>J03383660001</t>
  </si>
  <si>
    <t>J03383670001</t>
  </si>
  <si>
    <t>J03383890001</t>
  </si>
  <si>
    <t>J03383900001</t>
  </si>
  <si>
    <t>J03383910001</t>
  </si>
  <si>
    <t>J03383920001</t>
  </si>
  <si>
    <t>J03383930001</t>
  </si>
  <si>
    <t>J03383940001</t>
  </si>
  <si>
    <t>J03383950001</t>
  </si>
  <si>
    <t>J03383960001</t>
  </si>
  <si>
    <t>J03383970001</t>
  </si>
  <si>
    <t>J03383980001</t>
  </si>
  <si>
    <t>J03383990001</t>
  </si>
  <si>
    <t>J03384000001</t>
  </si>
  <si>
    <t>J03384010001</t>
  </si>
  <si>
    <t>J03384020001</t>
  </si>
  <si>
    <t>J03384030001</t>
  </si>
  <si>
    <t>Q09646530002</t>
  </si>
  <si>
    <t>S09190510002</t>
  </si>
  <si>
    <t>G07148900001</t>
  </si>
  <si>
    <t>G07148920001</t>
  </si>
  <si>
    <t>G07151850004</t>
  </si>
  <si>
    <t>G07151860004</t>
  </si>
  <si>
    <t>G07151890003</t>
  </si>
  <si>
    <t>G07151900004</t>
  </si>
  <si>
    <t>G07154870003</t>
  </si>
  <si>
    <t>G07155640001</t>
  </si>
  <si>
    <t>J03385090002</t>
  </si>
  <si>
    <t>J03385300002</t>
  </si>
  <si>
    <t>Q09650540002</t>
  </si>
  <si>
    <t>S09192010002</t>
  </si>
  <si>
    <t>J03385260001</t>
  </si>
  <si>
    <t>J03385270001</t>
  </si>
  <si>
    <t>J03385280001</t>
  </si>
  <si>
    <t>S09192190001</t>
  </si>
  <si>
    <t>G07160440001</t>
  </si>
  <si>
    <t>G07163430003</t>
  </si>
  <si>
    <t>G07164530003</t>
  </si>
  <si>
    <t>G07164540003</t>
  </si>
  <si>
    <t>G07164690001</t>
  </si>
  <si>
    <t>G07166170001</t>
  </si>
  <si>
    <t>G07166200001</t>
  </si>
  <si>
    <t>J03384660001</t>
  </si>
  <si>
    <t>J03384670001</t>
  </si>
  <si>
    <t>J03384680001</t>
  </si>
  <si>
    <t>J03384690001</t>
  </si>
  <si>
    <t>J03384700001</t>
  </si>
  <si>
    <t>J03384710001</t>
  </si>
  <si>
    <t>J03384720001</t>
  </si>
  <si>
    <t>J03384730001</t>
  </si>
  <si>
    <t>J03384740001</t>
  </si>
  <si>
    <t>J03384750001</t>
  </si>
  <si>
    <t>J03384760001</t>
  </si>
  <si>
    <t>J03384770001</t>
  </si>
  <si>
    <t>J03384780001</t>
  </si>
  <si>
    <t>J03384790001</t>
  </si>
  <si>
    <t>J03384800001</t>
  </si>
  <si>
    <t>J03384810001</t>
  </si>
  <si>
    <t>J03384820001</t>
  </si>
  <si>
    <t>J03384830001</t>
  </si>
  <si>
    <t>J03384840001</t>
  </si>
  <si>
    <t>J03384850001</t>
  </si>
  <si>
    <t>J03384870001</t>
  </si>
  <si>
    <t>J03384960001</t>
  </si>
  <si>
    <t>J03384970001</t>
  </si>
  <si>
    <t>J03384980001</t>
  </si>
  <si>
    <t>J03384990001</t>
  </si>
  <si>
    <t>J03385000001</t>
  </si>
  <si>
    <t>J03385010001</t>
  </si>
  <si>
    <t>J03385020001</t>
  </si>
  <si>
    <t>J03385030001</t>
  </si>
  <si>
    <t>J03385040001</t>
  </si>
  <si>
    <t>J03385050001</t>
  </si>
  <si>
    <t>J03385060001</t>
  </si>
  <si>
    <t>J03385070001</t>
  </si>
  <si>
    <t>J03385080001</t>
  </si>
  <si>
    <t>J03385100001</t>
  </si>
  <si>
    <t>J03385110001</t>
  </si>
  <si>
    <t>J03385120001</t>
  </si>
  <si>
    <t>J03385130001</t>
  </si>
  <si>
    <t>J03385570002</t>
  </si>
  <si>
    <t>Q09656550002</t>
  </si>
  <si>
    <t>Q09656890002</t>
  </si>
  <si>
    <t>Q09656910002</t>
  </si>
  <si>
    <t>S09192550002</t>
  </si>
  <si>
    <t>S09192550003</t>
  </si>
  <si>
    <t>S09193180001</t>
  </si>
  <si>
    <t>G07171970001</t>
  </si>
  <si>
    <t>G07172050001</t>
  </si>
  <si>
    <t>G07175200004</t>
  </si>
  <si>
    <t>G07176380004</t>
  </si>
  <si>
    <t>G07176400004</t>
  </si>
  <si>
    <t>G07177660001</t>
  </si>
  <si>
    <t>G07177780001</t>
  </si>
  <si>
    <t>G07177820001</t>
  </si>
  <si>
    <t>G07177840001</t>
  </si>
  <si>
    <t>G07182570002</t>
  </si>
  <si>
    <t>G07182600002</t>
  </si>
  <si>
    <t>Q09662600002</t>
  </si>
  <si>
    <t>S09194710002</t>
  </si>
  <si>
    <t>G07182520003</t>
  </si>
  <si>
    <t>S09194790004</t>
  </si>
  <si>
    <t>G07182560001</t>
  </si>
  <si>
    <t>G07182580001</t>
  </si>
  <si>
    <t>G07182620004</t>
  </si>
  <si>
    <t>G07183890003</t>
  </si>
  <si>
    <t>G07188240003</t>
  </si>
  <si>
    <t>G07188250003</t>
  </si>
  <si>
    <t>G07188260003</t>
  </si>
  <si>
    <t>G07188280004</t>
  </si>
  <si>
    <t>S09194790001</t>
  </si>
  <si>
    <t>Q09665650002</t>
  </si>
  <si>
    <t>Q09667180002</t>
  </si>
  <si>
    <t>J03386940001</t>
  </si>
  <si>
    <t>J03386950001</t>
  </si>
  <si>
    <t>S09195610001</t>
  </si>
  <si>
    <t>S09196830001</t>
  </si>
  <si>
    <t>G07193710003</t>
  </si>
  <si>
    <t>G07193770001</t>
  </si>
  <si>
    <t>G07194970001</t>
  </si>
  <si>
    <t>G07196240003</t>
  </si>
  <si>
    <t>G07196250003</t>
  </si>
  <si>
    <t>G07196270003</t>
  </si>
  <si>
    <t>G07200570001</t>
  </si>
  <si>
    <t>J03386340001</t>
  </si>
  <si>
    <t>J03386350001</t>
  </si>
  <si>
    <t>J03386360001</t>
  </si>
  <si>
    <t>J03386370001</t>
  </si>
  <si>
    <t>J03386380001</t>
  </si>
  <si>
    <t>J03386390001</t>
  </si>
  <si>
    <t>J03386400001</t>
  </si>
  <si>
    <t>J03386410001</t>
  </si>
  <si>
    <t>J03386420001</t>
  </si>
  <si>
    <t>J03386430001</t>
  </si>
  <si>
    <t>J03386440001</t>
  </si>
  <si>
    <t>J03386450001</t>
  </si>
  <si>
    <t>J03386460001</t>
  </si>
  <si>
    <t>J03386470001</t>
  </si>
  <si>
    <t>J03386480001</t>
  </si>
  <si>
    <t>J03386490001</t>
  </si>
  <si>
    <t>J03386500001</t>
  </si>
  <si>
    <t>J03386510001</t>
  </si>
  <si>
    <t>J03386520001</t>
  </si>
  <si>
    <t>J03386530001</t>
  </si>
  <si>
    <t>J03386540001</t>
  </si>
  <si>
    <t>J03386550001</t>
  </si>
  <si>
    <t>J03386560001</t>
  </si>
  <si>
    <t>J03386570001</t>
  </si>
  <si>
    <t>J03386580001</t>
  </si>
  <si>
    <t>J03386590001</t>
  </si>
  <si>
    <t>J03386600001</t>
  </si>
  <si>
    <t>J03386610001</t>
  </si>
  <si>
    <t>J03386620001</t>
  </si>
  <si>
    <t>J03386630001</t>
  </si>
  <si>
    <t>J03387310002</t>
  </si>
  <si>
    <t>J03387340002</t>
  </si>
  <si>
    <t>J03387380002</t>
  </si>
  <si>
    <t>S09198280002</t>
  </si>
  <si>
    <t>J03387590001</t>
  </si>
  <si>
    <t>J03387600001</t>
  </si>
  <si>
    <t>J03387610001</t>
  </si>
  <si>
    <t>J03387620001</t>
  </si>
  <si>
    <t>J03387630001</t>
  </si>
  <si>
    <t>J03387640001</t>
  </si>
  <si>
    <t>J03387650001</t>
  </si>
  <si>
    <t>J03387660001</t>
  </si>
  <si>
    <t>J03387670001</t>
  </si>
  <si>
    <t>J03387680001</t>
  </si>
  <si>
    <t>J03387690001</t>
  </si>
  <si>
    <t>J03387700001</t>
  </si>
  <si>
    <t>J03387710001</t>
  </si>
  <si>
    <t>S09198290003</t>
  </si>
  <si>
    <t>G07209500001</t>
  </si>
  <si>
    <t>G07209580001</t>
  </si>
  <si>
    <t>G07209620001</t>
  </si>
  <si>
    <t>G07211590004</t>
  </si>
  <si>
    <t>G07212670004</t>
  </si>
  <si>
    <t>G07212750001</t>
  </si>
  <si>
    <t>J03387010001</t>
  </si>
  <si>
    <t>J03387020001</t>
  </si>
  <si>
    <t>J03387030001</t>
  </si>
  <si>
    <t>J03387040001</t>
  </si>
  <si>
    <t>J03387050001</t>
  </si>
  <si>
    <t>J03387060001</t>
  </si>
  <si>
    <t>J03387070001</t>
  </si>
  <si>
    <t>J03387080001</t>
  </si>
  <si>
    <t>J03387090001</t>
  </si>
  <si>
    <t>J03387100001</t>
  </si>
  <si>
    <t>J03387110001</t>
  </si>
  <si>
    <t>J03387120001</t>
  </si>
  <si>
    <t>J03387130001</t>
  </si>
  <si>
    <t>J03387140001</t>
  </si>
  <si>
    <t>J03387150001</t>
  </si>
  <si>
    <t>J03387160001</t>
  </si>
  <si>
    <t>J03387170001</t>
  </si>
  <si>
    <t>J03387180001</t>
  </si>
  <si>
    <t>J03387200001</t>
  </si>
  <si>
    <t>J03387210001</t>
  </si>
  <si>
    <t>J03387320001</t>
  </si>
  <si>
    <t>J03387560001</t>
  </si>
  <si>
    <t>J03387570001</t>
  </si>
  <si>
    <t>J03387580001</t>
  </si>
  <si>
    <t>G07225080002</t>
  </si>
  <si>
    <t>Q09675990002</t>
  </si>
  <si>
    <t>Q09676020002</t>
  </si>
  <si>
    <t>Q09676130002</t>
  </si>
  <si>
    <t>Q09676200002</t>
  </si>
  <si>
    <t>Q09678350002</t>
  </si>
  <si>
    <t>J03388310001</t>
  </si>
  <si>
    <t>J03388320001</t>
  </si>
  <si>
    <t>J03388330001</t>
  </si>
  <si>
    <t>J03388340001</t>
  </si>
  <si>
    <t>G07225090001</t>
  </si>
  <si>
    <t>J03388100001</t>
  </si>
  <si>
    <t>J03388110001</t>
  </si>
  <si>
    <t>J03388120001</t>
  </si>
  <si>
    <t>J03388130001</t>
  </si>
  <si>
    <t>J03388140001</t>
  </si>
  <si>
    <t>J03388150001</t>
  </si>
  <si>
    <t>J03388160001</t>
  </si>
  <si>
    <t>J03388170001</t>
  </si>
  <si>
    <t>J03388180001</t>
  </si>
  <si>
    <t>J03388190001</t>
  </si>
  <si>
    <t>J03388200001</t>
  </si>
  <si>
    <t>J03388210001</t>
  </si>
  <si>
    <t>J03388220001</t>
  </si>
  <si>
    <t>J03388230001</t>
  </si>
  <si>
    <t>J03388240001</t>
  </si>
  <si>
    <t>J03388250001</t>
  </si>
  <si>
    <t>J03388260001</t>
  </si>
  <si>
    <t>J03388270001</t>
  </si>
  <si>
    <t>J03388280001</t>
  </si>
  <si>
    <t>J03388290001</t>
  </si>
  <si>
    <t>J03388300001</t>
  </si>
  <si>
    <t>J03388510002</t>
  </si>
  <si>
    <t>J03388520002</t>
  </si>
  <si>
    <t>J03388910002</t>
  </si>
  <si>
    <t>J03388920002</t>
  </si>
  <si>
    <t>J03388930002</t>
  </si>
  <si>
    <t>J03388940002</t>
  </si>
  <si>
    <t>J03388950002</t>
  </si>
  <si>
    <t>J03388960002</t>
  </si>
  <si>
    <t>J03389200002</t>
  </si>
  <si>
    <t>J03389220002</t>
  </si>
  <si>
    <t>Q09681240002</t>
  </si>
  <si>
    <t>Q09681810002</t>
  </si>
  <si>
    <t>Q09683410002</t>
  </si>
  <si>
    <t>S09201820001</t>
  </si>
  <si>
    <t>S09202440003</t>
  </si>
  <si>
    <t>S09202480001</t>
  </si>
  <si>
    <t>G07228930003</t>
  </si>
  <si>
    <t>G07229050003</t>
  </si>
  <si>
    <t>G07229100004</t>
  </si>
  <si>
    <t>G07229170004</t>
  </si>
  <si>
    <t>G07229230003</t>
  </si>
  <si>
    <t>G07229260004</t>
  </si>
  <si>
    <t>G07229310003</t>
  </si>
  <si>
    <t>G07230200004</t>
  </si>
  <si>
    <t>G07232580004</t>
  </si>
  <si>
    <t>G07232640004</t>
  </si>
  <si>
    <t>G07232960001</t>
  </si>
  <si>
    <t>G07238410001</t>
  </si>
  <si>
    <t>J03388640001</t>
  </si>
  <si>
    <t>J03388650001</t>
  </si>
  <si>
    <t>J03388660001</t>
  </si>
  <si>
    <t>J03388670001</t>
  </si>
  <si>
    <t>J03388680001</t>
  </si>
  <si>
    <t>J03388690001</t>
  </si>
  <si>
    <t>J03388700001</t>
  </si>
  <si>
    <t>J03388710001</t>
  </si>
  <si>
    <t>J03388720001</t>
  </si>
  <si>
    <t>J03388730001</t>
  </si>
  <si>
    <t>J03389770002</t>
  </si>
  <si>
    <t>J03389780002</t>
  </si>
  <si>
    <t>J03389790002</t>
  </si>
  <si>
    <t>J03389800002</t>
  </si>
  <si>
    <t>J03389960002</t>
  </si>
  <si>
    <t>Q09691820002</t>
  </si>
  <si>
    <t>T03819100001</t>
  </si>
  <si>
    <t>T03819120001</t>
  </si>
  <si>
    <t>T03819140001</t>
  </si>
  <si>
    <t>T03819160001</t>
  </si>
  <si>
    <t>T03819180001</t>
  </si>
  <si>
    <t>T03819200001</t>
  </si>
  <si>
    <t>T03819220001</t>
  </si>
  <si>
    <t>T03819240001</t>
  </si>
  <si>
    <t>T03819260001</t>
  </si>
  <si>
    <t>T03819280001</t>
  </si>
  <si>
    <t>T03819300001</t>
  </si>
  <si>
    <t>T03819320001</t>
  </si>
  <si>
    <t>T03819340001</t>
  </si>
  <si>
    <t>T03819360001</t>
  </si>
  <si>
    <t>T03819380001</t>
  </si>
  <si>
    <t>T03819400001</t>
  </si>
  <si>
    <t>T03819420001</t>
  </si>
  <si>
    <t>T03819440001</t>
  </si>
  <si>
    <t>T03819460001</t>
  </si>
  <si>
    <t>T03819480001</t>
  </si>
  <si>
    <t>T03819500001</t>
  </si>
  <si>
    <t>T03819520001</t>
  </si>
  <si>
    <t>T03819540001</t>
  </si>
  <si>
    <t>T03819560001</t>
  </si>
  <si>
    <t>T03819580001</t>
  </si>
  <si>
    <t>T03819600001</t>
  </si>
  <si>
    <t>T03819620001</t>
  </si>
  <si>
    <t>T03819640001</t>
  </si>
  <si>
    <t>T03819660001</t>
  </si>
  <si>
    <t>T03819680001</t>
  </si>
  <si>
    <t>T03819700001</t>
  </si>
  <si>
    <t>T03819720001</t>
  </si>
  <si>
    <t>T03819740001</t>
  </si>
  <si>
    <t>T03819760001</t>
  </si>
  <si>
    <t>T03819780001</t>
  </si>
  <si>
    <t>T03819800001</t>
  </si>
  <si>
    <t>T03819820001</t>
  </si>
  <si>
    <t>T03819840001</t>
  </si>
  <si>
    <t>T03819860001</t>
  </si>
  <si>
    <t>T03819880001</t>
  </si>
  <si>
    <t>T03819910001</t>
  </si>
  <si>
    <t>T03819930001</t>
  </si>
  <si>
    <t>T03819950001</t>
  </si>
  <si>
    <t>T03819970001</t>
  </si>
  <si>
    <t>T03819990001</t>
  </si>
  <si>
    <t>T03820010001</t>
  </si>
  <si>
    <t>T03820030001</t>
  </si>
  <si>
    <t>T03820050001</t>
  </si>
  <si>
    <t>T03820070001</t>
  </si>
  <si>
    <t>T03820090001</t>
  </si>
  <si>
    <t>T03820110001</t>
  </si>
  <si>
    <t>T03820130001</t>
  </si>
  <si>
    <t>T03820150001</t>
  </si>
  <si>
    <t>T03820170001</t>
  </si>
  <si>
    <t>S09202960001</t>
  </si>
  <si>
    <t>S09203880003</t>
  </si>
  <si>
    <t>S09204080003</t>
  </si>
  <si>
    <t>S09204280003</t>
  </si>
  <si>
    <t>S09204460001</t>
  </si>
  <si>
    <t>S09204640004</t>
  </si>
  <si>
    <t>T03818080001</t>
  </si>
  <si>
    <t>T03818100001</t>
  </si>
  <si>
    <t>T03818120001</t>
  </si>
  <si>
    <t>T03818140001</t>
  </si>
  <si>
    <t>T03818160001</t>
  </si>
  <si>
    <t>T03818180001</t>
  </si>
  <si>
    <t>T03818200001</t>
  </si>
  <si>
    <t>T03818220001</t>
  </si>
  <si>
    <t>T03818240001</t>
  </si>
  <si>
    <t>T03818260001</t>
  </si>
  <si>
    <t>T03818280001</t>
  </si>
  <si>
    <t>T03818300001</t>
  </si>
  <si>
    <t>T03818320001</t>
  </si>
  <si>
    <t>T03818340001</t>
  </si>
  <si>
    <t>T03818360001</t>
  </si>
  <si>
    <t>T03818380001</t>
  </si>
  <si>
    <t>T03818400001</t>
  </si>
  <si>
    <t>T03818420001</t>
  </si>
  <si>
    <t>T03818440001</t>
  </si>
  <si>
    <t>T03818460001</t>
  </si>
  <si>
    <t>T03818480001</t>
  </si>
  <si>
    <t>T03818500001</t>
  </si>
  <si>
    <t>T03818520001</t>
  </si>
  <si>
    <t>T03818540001</t>
  </si>
  <si>
    <t>T03818560001</t>
  </si>
  <si>
    <t>T03818580001</t>
  </si>
  <si>
    <t>T03818600001</t>
  </si>
  <si>
    <t>T03818620001</t>
  </si>
  <si>
    <t>T03818640001</t>
  </si>
  <si>
    <t>T03818660001</t>
  </si>
  <si>
    <t>T03818680001</t>
  </si>
  <si>
    <t>T03818700001</t>
  </si>
  <si>
    <t>T03818720001</t>
  </si>
  <si>
    <t>T03818740001</t>
  </si>
  <si>
    <t>T03818760001</t>
  </si>
  <si>
    <t>T03818780001</t>
  </si>
  <si>
    <t>T03818800001</t>
  </si>
  <si>
    <t>T03818820001</t>
  </si>
  <si>
    <t>T03818840001</t>
  </si>
  <si>
    <t>T03818860001</t>
  </si>
  <si>
    <t>T03818880001</t>
  </si>
  <si>
    <t>T03818900001</t>
  </si>
  <si>
    <t>T03818920001</t>
  </si>
  <si>
    <t>T03818940001</t>
  </si>
  <si>
    <t>T03818960001</t>
  </si>
  <si>
    <t>T03818980001</t>
  </si>
  <si>
    <t>T03819000001</t>
  </si>
  <si>
    <t>T03819020001</t>
  </si>
  <si>
    <t>T03819040001</t>
  </si>
  <si>
    <t>T03819060001</t>
  </si>
  <si>
    <t>T03819080001</t>
  </si>
  <si>
    <t>G07242900003</t>
  </si>
  <si>
    <t>G07242950003</t>
  </si>
  <si>
    <t>G07243120003</t>
  </si>
  <si>
    <t>G07244650003</t>
  </si>
  <si>
    <t>G07244660003</t>
  </si>
  <si>
    <t>G07248060004</t>
  </si>
  <si>
    <t>G07248070004</t>
  </si>
  <si>
    <t>G07248080004</t>
  </si>
  <si>
    <t>G07248090004</t>
  </si>
  <si>
    <t>G07248150004</t>
  </si>
  <si>
    <t>J03389620001</t>
  </si>
  <si>
    <t>J03389720001</t>
  </si>
  <si>
    <t>J03389730001</t>
  </si>
  <si>
    <t>J03389740001</t>
  </si>
  <si>
    <t>J03389750001</t>
  </si>
  <si>
    <t>J03389760001</t>
  </si>
  <si>
    <t>00099021001 DEP.DE CHEQ.AJENOS,RET.DE NO_CONCILIADO CAM.,CONCEPTO: PAGO INCAPACIDADES TEMPORALES (REEMBOLSO) MINISTERIO DE ECONOMIA FINANZAS PUBLICAS,DEP.: CAJA NACIONAL DE SALUD , PROCEDENCIA: BANCO UNION S.A., CHEQUE: 15058, FECHA DE EMISION:15/03/2018</t>
  </si>
  <si>
    <t>00099021001 DEP.DE CHEQ.AJENOS,RET.DE NO_CONCILIADO CAM.,CONCEPTO: PAGO INCAPACIDADES TEMPORALES (REEMBOLSO) MINISTERIO DE ECONOMIA FINANZAS PUBLICAS,DEP.: CAJA NACIONAL DE SALUD , PROCEDENCIA: BANCO UNION S.A., CHEQUE: 15060, FECHA DE EMISION:15/03/2018</t>
  </si>
  <si>
    <t>00099021001 DEP.DE CHEQ.AJENOS,RET.DE NO_CONCILIADO CAM.,CONCEPTO: PAGO INCAPACIDADES TEMPORALES (REEMBOLSO) MINISTERIO DE ECONOMIA FINANZAS PUBLICAS,DEP.: CAJA NACIONAL DE SALUD , PROCEDENCIA: BANCO UNION S.A., CHEQUE: 15059, FECHA DE EMISION:15/03/2018</t>
  </si>
  <si>
    <t>00526012001 DEP.DE CHEQ.AJENOS,RET.DE CAM.,CONCEPTO: PAGO P/ DEVOLUCION DE PASAJE A LA AGENCIA DE VIAJE BOLTUR TKT 289030059982,DEP.: TRANSPORTE AEREO MILITAR , PROCEDENCIA: BANCO UNION S.A., CHEQUE: 19240, FECHA DE EMISION:15/03/2018</t>
  </si>
  <si>
    <t>00526012001 DEP.DE CHEQ.AJENOS,RET.DE CAM.,CONCEPTO: PAGO DEVOLUCION DE PASAJE A LOS SRES. FABIOLA ROLLANO, HORACIO PAZ TKT 2890300120859 -2890300120860,DEP.: TRANSPORTE AEREO MILITAR</t>
  </si>
  <si>
    <t>00099021001 DEP.DE CHEQ.AJENOS,RET.DE CAM.,CONCEPTO: BARBERY MONTERO JOHNNY,DEP.: BANCO UNION S.A. , PROCEDENCIA: BANCO UNION S.A., CHEQUE: 154466, FECHA DE EMISION:10/04/2018</t>
  </si>
  <si>
    <t>00574012002 DEP.DE CHEQ.AJENOS,RET.DE CAM.,CONCEPTO: PAGO INCAPACIDAD TEMPORAL DEL PERSONAL SEDEM CORREPONDIENTE MES ENERO 2018,DEP.: CAJA DE SALUD DE CAMINOS YRA , PROCEDENCIA: BANCO UNION S.A., CHEQUE: 9022, FECHA DE EMISION:27/03/2018</t>
  </si>
  <si>
    <t>00574012003 DEP.DE CHEQ.AJENOS,RET.DE CAM.,CONCEPTO: PAGO INCAPACIDAD TEMPORAL DEL PERSONAL SEDEM CORRESPONDIENTE MES ENERO 2018,DEP.: CAJA DE SALUD DE CAMINOS YRA , PROCEDENCIA: BANCO UNION S.A., CHEQUE: 9023, FECHA DE EMISION:27/03/2018</t>
  </si>
  <si>
    <t>00015011108 DEP.DE CHEQ.AJENOS,RET.DE CAM.,CONCEPTO: DEVOLUCION DE FONDOS,DEP.: MIN. GOBIERNO , PROCEDENCIA: BANCO UNION S.A., CHEQUE: 51048, FECHA DE EMISION:28/03/2018</t>
  </si>
  <si>
    <t>00099021001 DEP.DE CHEQ.AJENOS,RET.DE CAM.,CONCEPTO: REEMBOLSO POR SUBSIDIO DE INCAPACIDAD TEMPORAL,DEP.: CONTRALORIA GENERAL DEL ESTADO , PROCEDENCIA: BANCO UNION S.A., CHEQUE: 5563, FECHA DE EMISION:28/03/2018</t>
  </si>
  <si>
    <t>00099021001 DEP.DE CHEQ.AJENOS,RET.DE CAM.,CONCEPTO: REEMBOLSO SUBSIDIO INCAPACIDAD TEMPORAL,DEP.: CONTRALORIA GENERAL DEL ESTADO , PROCEDENCIA: BANCO UNION S.A., CHEQUE: 5564, FECHA DE EMISION:28/03/2018</t>
  </si>
  <si>
    <t>00099021001 DEP.DE CHEQ.AJENOS,RET.DE CAM.,CONCEPTO: REEMBOLSO SUBSIDIO DE INCAPACIDAD TEMPORAL,DEP.: CONTRALORIA GENERAL DEL ESTADO , PROCEDENCIA: BANCO UNION S.A., CHEQUE: 5566, FECHA DE EMISION:28/03/2018</t>
  </si>
  <si>
    <t>00099021001 DEP.DE CHEQ.AJENOS,RET.DE CAM.,CONCEPTO: REEMBOLSO SUBSIDIO DE INCAPACIDAD TEMPORAL,DEP.: CONTRALORIA GENERAL DEL ESTADO , PROCEDENCIA: BANCO UNION S.A., CHEQUE: 5565, FECHA DE EMISION:28/03/2018</t>
  </si>
  <si>
    <t>00099021001 DEP.DE CHEQ.AJENOS,RET.DE CAM.,CONCEPTO: COMPENSACION MENSUAL DE COTIZACION,DEP.: FUTURO DE BOLIVIA S.A AFP , PROCEDENCIA: BANCO DE CREDITO DE BOLIVIA S.A., CHEQUE: 53429, FECHA DE EMISION:23/04/2018</t>
  </si>
  <si>
    <t>00099021001 DEP.DE CHEQ.AJENOS,RET.DE CAM.,CONCEPTO: COMPENSACION MENSUAL DE COTIZACION,DEP.: FUTURO DE BOLIVIA S.A. AFP , PROCEDENCIA: BANCO DE CREDITO DE BOLIVIA S.A., CHEQUE: 53287, FECHA DE EMISION:11/04/2018</t>
  </si>
  <si>
    <t>00099021001 DEP.DE CHEQ.AJENOS,RET.DE CAM.,CONCEPTO: DEP FONDOS TGN POR CIERRE TRIMESTRAL (ENERO-MARZO/2018),DEP.: MMAYA/SERNAP/PNANMI MADIDI , PROCEDENCIA: BANCO UNION S.A., CHEQUE: 1452, FECHA DE EMISION:13/04/2018</t>
  </si>
  <si>
    <t>00041011101 DEPOSITO DE EFECTIVO, DEPOSITANTE: SERGIO SALAZAR, CONCEPTO: DEVOLUCION DE FONDOS EN AVANCE, CUENTA DE DEPOSITO: CUENTA UNICA DEL TESORO</t>
  </si>
  <si>
    <t>00099021001 DEP.DE CHEQ.AJENOS,RET.DE CAM.,CONCEPTO: DEV.DE PASAJES AEREOS NO UTILIZADOS GESTION 2016 PREV.10-C-13 BS.93,50PREV.10-C-15 BS.282,10,DEP.: ADEMAF - CLAUDIA NAVARRO DURAN</t>
  </si>
  <si>
    <t>00099021001 DEP.DE CHEQ.AJENOS,RET.DE CAM.,CONCEPTO: DEV.DE RECURSOS DEL PROY."PROD.Y RENOV.DE CULTIVARES DE CITRICOS EN LA COMUN.DE MOCORI MUN.YANACACHI,DEP.: GOBIERNO AUTONOMO MUNICIPAL DE YANACACHI</t>
  </si>
  <si>
    <t>00099021001 DEP.DE CHEQ.AJENOS,RET.DE CAM.,CONCEPTO: DEVOLUCION COBROS INDEBIDOS GRUPO N° 13 COMPROBANTE N° 65 DE FECHA 3-04-18,DEP.: SENASIR , PROCEDENCIA: BANCO UNION S.A., CHEQUE: 7869, FECHA DE EMISION:03/04/2018</t>
  </si>
  <si>
    <t>00086038007 DEPOSITO DE EFECTIVO, DEPOSITANTE: LIMBERT TOMAS QUISBERT VARGAS, CONCEPTO: REVERSION DE FONDOS EN AVANCE, CUENTA DE DEPOSITO: CUENTA UNICA DEL TESORO</t>
  </si>
  <si>
    <t>00016071101 DEPOSITO DE EFECTIVO, DEPOSITANTE: MARIA EUGENIA ASINA VALDA, CONCEPTO: DEVOLUCION DE SALDO POR FONDOS EN AVANCE, CUENTA DE DEPOSITO: CUENTA UNICA DEL TESORO</t>
  </si>
  <si>
    <t>00212082001 DEPOSITO DE EFECTIVO, DEPOSITANTE: INRA LA PAZ- RENE RAMOS RAMOS, CONCEPTO: DEVOLUCION DE VIATICOS, CUENTA DE DEPOSITO: CUENTA UNICA DEL TESORO</t>
  </si>
  <si>
    <t>00099021001 DEP.DE CHEQ.AJENOS,RET.DE CAM.,CONCEPTO: DEVOLUCION DE BOA PASAJE NO UTILIZADO POR SERGIO CUSICANQUI,DEP.: BOLIVIANA DE AVIACION " BOA " , PROCEDENCIA: BANCO UNION S.A., CHEQUE: 6199, FECHA DE EMISION:23/04/2018</t>
  </si>
  <si>
    <t>00099021001 DEP.DE CHEQ.AJENOS,RET.DE CAM.,CONCEPTO: TRANSFERENCIA DE RECURSOS (MORATO ROJAS MARIA EUGENIA),DEP.: MINISTERIO DE EDUCACION , PROCEDENCIA: BANCO UNION S.A., CHEQUE: 22122, FECHA DE EMISION:02/04/2018</t>
  </si>
  <si>
    <t>00099021001 DEP.DE CHEQ.AJENOS,RET.DE CAM.,CONCEPTO: TRANSFERENCIA DE RECURSOS (SANABRIA OSINA MARIA CRISTINA),DEP.: MINISTERIO DE EDUCACION , PROCEDENCIA: BANCO UNION S.A., CHEQUE: 22121, FECHA DE EMISION:02/04/2018</t>
  </si>
  <si>
    <t>00099021001 DEP.DE CHEQ.AJENOS,RET.DE CAM.,CONCEPTO: TRANSFERENCIA DE RECURSOS (ALBA SUAREZ MARIA ROSA),DEP.: MINISTERIO DE EDUCACION , PROCEDENCIA: BANCO UNION S.A., CHEQUE: 22120, FECHA DE EMISION:02/04/2018</t>
  </si>
  <si>
    <t>00099021001 DEP.DE CHEQ.AJENOS,RET.DE CAM.,CONCEPTO: DEVOLUCION DE CC NO COBRADA DICIEMBRE 2017,DEP.: LA VITALICIA SEGUROS Y REASEGUROS DE VIDA S.A. , PROCEDENCIA: BANCO BISA S.A., CHEQUE: 46274, FECHA DE EMISION:04/04/2018</t>
  </si>
  <si>
    <t>00099021001 DEP.DE CHEQ.AJENOS,RET.DE CAM.,CONCEPTO: DEVOLUCION PASAJES NACIONALES GESTION 2015 S/G NOTA PGE / DGAA N° 014/18,DEP.: BOA - BOLIVIANA DE AVIACION , PROCEDENCIA: BANCO UNION S.A., CHEQUE: 8833, FECHA DE EMISION:13/04/2018</t>
  </si>
  <si>
    <t>00591012001 DEPOSITO DE EFECTIVO, DEPOSITANTE: TELEFERICOS DOPPELMAYR BOLIVIA S.A., CONCEPTO: DEVOLUCION PAGO EPSAS POR DAÑOS OCASIONADOS EN LOS MESES DICIEMBRE/2017 ENERO/2018, CUENTA DE DEPOSITO: CUENTA UNICA DEL TESORO</t>
  </si>
  <si>
    <t>00099021001 DEP.DE CHEQ.AJENOS,RET.DE CAM.,CONCEPTO: DEVOLUCION PRIMA,DEP.: CREDINFORM INTERNATIONAL S.A. , PROCEDENCIA: BANCO MERCANTIL SANTA CRUZ SA., CHEQUE: 112728, FECHA DE EMISION:02/04/2018</t>
  </si>
  <si>
    <t>00099021001 DEP.DE CHEQ.AJENOS,RET.DE CAM.,CONCEPTO: DEVOLUCION SALDOS NO EJECUTADOS,DEP.: MIN.DE EDU.-PROGRAMA NAL DE POSTALFABETIZACION , PROCEDENCIA: BANCO UNION S.A., CHEQUE: 5614, FECHA DE EMISION:26/04/2018</t>
  </si>
  <si>
    <t>00099021001 DEP.DE CHEQ.AJENOS,RET.DE CAM.,CONCEPTO: ELIZABETH FLORES ORTEGA,DEP.: BANCO UNION S.A. , PROCEDENCIA: BANCO UNION S.A., CHEQUE: 154461, FECHA DE EMISION:02/04/2018</t>
  </si>
  <si>
    <t>00212082001 DEPOSITO DE EFECTIVO, DEPOSITANTE: ADALBERTO VELARDE CARASANI, CONCEPTO: DEVOLUCION DE FONDOS EN AVANCE, CUENTA DE DEPOSITO: CUENTA UNICA DEL TESORO</t>
  </si>
  <si>
    <t>00099021001 DEP.DE CHEQ.AJENOS,RET.DE CAM.,CONCEPTO: FRACCION COMPLEMENTARIA MENSUAL,DEP.: FUTURO DE BOLIVIA S.A. AFP , PROCEDENCIA: BANCO DE CREDITO DE BOLIVIA S.A., CHEQUE: 53288, FECHA DE EMISION:11/04/2018</t>
  </si>
  <si>
    <t>00099021001 DEP.DE CHEQ.AJENOS,RET.DE CAM.,CONCEPTO: H.C.DIPUTADOS - DEVOLUCION INCAPACIDAD TEMPORAL - FEBRERO / 2018,DEP.: CAJA PETROLERA DE SALUD , PROCEDENCIA: BANCO UNION S.A., CHEQUE: 13232, FECHA DE EMISION:23/04/2018</t>
  </si>
  <si>
    <t>00099021001 DEP.DE CHEQ.AJENOS,RET.DE CAM.,CONCEPTO: LOLA TERRAZA MAURO,DEP.: BANCO UNION S.A. , PROCEDENCIA: BANCO UNION S.A., CHEQUE: 154475, FECHA DE EMISION:25/04/2018</t>
  </si>
  <si>
    <t>00099021001 DEP.DE CHEQ.AJENOS,RET.DE CAM.,CONCEPTO: MIN.COMUNICACION - DEVOL. INCAPACIDAD TEMPORAL - FEBRERO / 2018,DEP.: CAJA PETROLERA DE SALUD , PROCEDENCIA: BANCO UNION S.A., CHEQUE: 13237, FECHA DE EMISION:23/04/2018</t>
  </si>
  <si>
    <t>00212082001 DEPOSITO DE EFECTIVO, DEPOSITANTE: INRA-TOMAS BARRA MAYTA, CONCEPTO: DEVOLUCION DE GASTOS OPERATIVOS, CUENTA DE DEPOSITO: CUENTA UNICA DEL TESORO</t>
  </si>
  <si>
    <t>00373024105 DEPOSITO DE EFECTIVO, DEPOSITANTE: PRODUCCION DE PAPA COMUNIDAD PAMPA LUPIARA CH., CONCEPTO: DEVOLUCION DE INTERESES, CUENTA DE DEPOSITO: CUENTA UNICA DEL TESORO</t>
  </si>
  <si>
    <t>00373024105 DEPOSITO DE EFECTIVO, DEPOSITANTE: GONZALO L. CALLE PAXIPATTY, CONCEPTO: DEVOLUCION DE INTERESES GENERADAS DEL EXTRACTO BANCARIO, CUENTA DE DEPOSITO: CUENTA UNICA DEL TESORO</t>
  </si>
  <si>
    <t>00373024105 DEPOSITO DE EFECTIVO, DEPOSITANTE: GONZALO LUIS CALLE PAXIPATTY, CONCEPTO: DEVOLUCION DE RECURSOS NO EJECUTADOS, CUENTA DE DEPOSITO: CUENTA UNICA DEL TESORO</t>
  </si>
  <si>
    <t>00099021001 DEP.DE CHEQ.AJENOS,RET.DE CAM.,CONCEPTO: PAGO AL MINISTERIO DE ECONOMIA Y FINANZAS PUBLICAS POR DEVOLUCION DE NOTA DE CREDITO FISCAL AZUCAR,DEP.: INSUMOS BOLIVIA , PROCEDENCIA: BANCO UNION S.A., CHEQUE: 572, FECHA DE EMISION:12/04/2018</t>
  </si>
  <si>
    <t>00099021001 DEP.DE CHEQ.AJENOS,RET.DE CAM.,CONCEPTO: PAGO DEVOLUCION DE PASAJE A LA AGENCIA DE VIAJE BOLTUR TKT 2890300173417,2890300173409,DEP.: TRANSPORTE AEREO MILITAR , PROCEDENCIA: BANCO UNION S.A., CHEQUE: 19353, FECHA DE EMISION:09/04/2018</t>
  </si>
  <si>
    <t>00099021001 DEP.DE CHEQ.AJENOS,RET.DE CAM.,CONCEPTO: PAGO INCAPACIDAD TEMPORAL DEL PERSONAL ABC CORRESPONDIENTE MES FEBRERO 2018,DEP.: CAJA DE SALUD DE CAMINOS Y RA. , PROCEDENCIA: BANCO UNION S.A., CHEQUE: 9028, FECHA DE EMISION:27/03/2018</t>
  </si>
  <si>
    <t>00099021001 DEP.DE CHEQ.AJENOS,RET.DE CAM.,CONCEPTO: PAGO INCAPACIDADES TEMPORALES REEMBOLSO MINISTERIO DE ECONOMIA Y FINANZAS PUBLICAS,DEP.: CAJA NACIONAL DE SALUD , PROCEDENCIA: BANCO UNION S.A., CHEQUE: 15183, FECHA DE EMISION:04/04/2018</t>
  </si>
  <si>
    <t>00099021001 DEP.DE CHEQ.AJENOS,RET.DE CAM.,CONCEPTO: DEVOLUCION A LA CUT POR MULTA RETRAZO EN LA ENTREGA,DEP.: MINISTERIO DE GOBIERNO - UELICN , PROCEDENCIA: BANCO UNION S.A., CHEQUE: 7817, FECHA DE EMISION:28/03/2018</t>
  </si>
  <si>
    <t>00597012001 DEP.DE CHEQ.AJENOS,RET.DE CAM.,CONCEPTO: RECURSOS PROPIOS VENTAS YLB,DEP.: YACIMIENTOS DE LITIO BOLIVIANOS , PROCEDENCIA: BANCO UNION S.A., CHEQUE: 65, FECHA DE EMISION:02/04/2018</t>
  </si>
  <si>
    <t>00099021001 DEP.DE CHEQ.AJENOS,RET.DE CAM.,CONCEPTO: PAGO INCAPACIDADES TEMPORALES REEMBOLSO MINISTERIO DE ECONOMIA Y FINANZAS PUBLICAS,DEP.: CAJA NACIONAL DE SALUD , PROCEDENCIA: BANCO UNION S.A., CHEQUE: 15184, FECHA DE EMISION:04/04/2018</t>
  </si>
  <si>
    <t>00099021001 DEP.DE CHEQ.AJENOS,RET.DE CAM.,CONCEPTO: PAGO INCAPACIDADES TEMPORALES REEMBOLSO MINISTERIO DE ECONOMIA Y FINANZAS PUBLICAS,DEP.: CAJA NACIONAL DE SALUD , PROCEDENCIA: BANCO UNION S.A., CHEQUE: 15185, FECHA DE EMISION:04/04/2018</t>
  </si>
  <si>
    <t>00099021001 DEP.DE CHEQ.AJENOS,RET.DE CAM.,CONCEPTO: PAGO POR DESCUENTO MONTOS EXCEDENTES POR DOBLE PERCEPCION DE RECURSOS PUBLICOS,DEP.: CAJA NACIONAL DE SALUD , PROCEDENCIA: BANCO UNION S.A., CHEQUE: 35688, FECHA DE EMISION:26/04/2018</t>
  </si>
  <si>
    <t>00099021001 DEP.DE CHEQ.AJENOS,RET.DE CAM.,CONCEPTO: PAGO POR ENFERMEDAD COMUN, CORRESPONDIENTE AL MES DE FEBRERO DE 2018,DEP.: CAJA DE SALUD DE LA BANCA PRIVADA , PROCEDENCIA: BANCO NACIONAL DE BOLIVIA S.A., CHEQUE: 6895075, FECHA DE EMISION:26/03/2018</t>
  </si>
  <si>
    <t>00099021001 DEP.DE CHEQ.AJENOS,RET.DE CAM.,CONCEPTO: POR PAGO DE SINIESTRO ANH,DEP.: CIA DE SEGUROS Y REASEGUROS FORTALEZA S.A. , PROCEDENCIA: BANCO FORTALEZA SOCIEDAD ANONIMA (BANCO FORTALEZA S.A.), CHEQUE: 7090, FECHA DE EMISIO</t>
  </si>
  <si>
    <t>00373024101 DEPOSITO DE EFECTIVO, DEPOSITANTE: JAIME MOLLO CHAVEZ, CONCEPTO: DEVOLUCION DE FONDOS EN AVANCE, CUENTA DE DEPOSITO: CUENTA UNICA DEL TESORO</t>
  </si>
  <si>
    <t>00206012001 DEPOSITO DE EFECTIVO, DEPOSITANTE: TANIA TABORGA VARGAS C.I. 7580964, CONCEPTO: DEVOLUCION DE HABERES DICIEMBRE 2017, CUENTA DE DEPOSITO: CUENTA UNICA DEL TESORO</t>
  </si>
  <si>
    <t>00212082001 DEPOSITO DE EFECTIVO, DEPOSITANTE: TEODORA VENTURA COYO, CONCEPTO: DEVOLUCION DE GASTOS OPERATIVOS, CUENTA DE DEPOSITO: CUENTA UNICA DEL TESORO</t>
  </si>
  <si>
    <t>00099021001 DEP.DE CHEQ.AJENOS,RET.DE CAM.,CONCEPTO: REEMBOLSO DE BAJAS MEDICAS POR INCAPACIDAD TEMPORAL,DEP.: MINISTERIO DE SALUD , PROCEDENCIA: BANCO UNION S.A., CHEQUE: 26723, FECHA DE EMISION:23/03/2018</t>
  </si>
  <si>
    <t>00099021001 DEP.DE CHEQ.AJENOS,RET.DE CAM.,CONCEPTO: REVERSION FRACCION DICIEMBRE NUAS 26805960,19587156 Y 12299431,DEP.: SEGUROS PROVIDA SA , PROCEDENCIA: BANCO NACIONAL DE BOLIVIA S.A., CHEQUE: 4350264, FECHA DE EMISION:09/04/2018</t>
  </si>
  <si>
    <t>00099021001 DEP.DE CHEQ.AJENOS,RET.DE CAM.,CONCEPTO: TRIBUNAL CONSTITUCIONAL PLURINACIONAL - DEVOLUCION INCAPACIDAD TEMPORAL ENERO/2018,DEP.: CAJA PETROLERA DE SALUD , PROCEDENCIA: BANCO UNION S.A., CHEQUE: 18166, FECHA DE EMISION:04/04/2018</t>
  </si>
  <si>
    <t>00099021001 DEP.DE CHEQ.AJENOS,RET.DE CAM.,CONCEPTO: WILLY GONZALO CABEZAS IGLESIAS,DEP.: BANCO UNION S.A. , PROCEDENCIA: BANCO UNION S.A., CHEQUE: 154470, FECHA DE EMISION:16/04/2018</t>
  </si>
  <si>
    <t>00099021001 DEP.DE CHEQ.AJENOS,RET.DE CAM.,CONCEPTO: DEVOLUCION DE RECURSOS PROYECTO CONSTRUCCION VIA FERREA MONTERO BULO BULO,DEP.: MINISTERIO DE OBRAS PUBLICAS SERVICIOS Y VIVIENDA , PROCEDENCIA: BANCO UNION S.A., CHEQUE: 2342, FECHA DE EMISION:03/04/2018</t>
  </si>
  <si>
    <t>00514010012 DEP.DE CHEQ.AJENOS,RET.DE CAM.,CONCEPTO: TRANSFERENCIA DE FONDOS PARA PAGOS AL EXTERIOR,DEP.: EMPRESA NACIONAL DE ELECTRICIDAD , PROCEDENCIA: BANCO UNION S.A., CHEQUE: 17143, FECHA DE EMISION:04/04/2018</t>
  </si>
  <si>
    <t>00099021001 DEPOSITO DE EFECTIVO, DEPOSITANTE: ( ABC ) OFICINA CENTRAL, CONCEPTO: DEVOLUCION DE SALDO DE VIATICOS, CUENTA DE DEPOSITO: CUENTA UNICA DEL TESORO</t>
  </si>
  <si>
    <t>00099021001 DEPOSITO DE EFECTIVO, DEPOSITANTE: ABRAHAM ALARCON CALZADA, CONCEPTO: DEVOLUCION, CUENTA DE DEPOSITO: CUENTA UNICA DEL TESORO</t>
  </si>
  <si>
    <t>00020031101 DEPOSITO DE EFECTIVO, DEPOSITANTE: FROILAN MARIN ALANOCA CI 4796736 LP, CONCEPTO: REVERSION POR CONCEPTO DE VIATICOS PERIODO VESTIBULAR, CUENTA DE DEPOSITO: CUENTA UNICA DEL TESORO</t>
  </si>
  <si>
    <t>00290184101 DEPOSITO DE EFECTIVO, DEPOSITANTE: EDUARDO ANTONIO ALBA RIVERO, CONCEPTO: DEVOLUCION POR TRANSPORTE PROYECTO CONTROLADORES TRIBUTARIOS 2017 DE LA GDLPZ II, CUENTA DE DEPOSITO: CUENTA UNICA DEL TESORO</t>
  </si>
  <si>
    <t>00099021001 DEPOSITO DE EFECTIVO, DEPOSITANTE: AGUIRRE HAUG ROSA CI 1616147, CONCEPTO: DEVOLUCION DE SALARIO EXCEDENTE AL DEL PRESIDENTE MARZO 2018, CUENTA DE DEPOSITO: CUENTA UNICA DEL TESORO</t>
  </si>
  <si>
    <t>00212082001 DEPOSITO DE EFECTIVO, DEPOSITANTE: INRA-DEMETRIO SANCHEZ VARGAS, CONCEPTO: DEVOLUCION DE VIATICOS, CUENTA DE DEPOSITO: CUENTA UNICA DEL TESORO</t>
  </si>
  <si>
    <t>00099021001 DEPOSITO DE EFECTIVO, DEPOSITANTE: AMELIA APAZA DE APAZA, CONCEPTO: DEVOLUCION POR CONCEPTO " SENASIR ", CUENTA DE DEPOSITO: CUENTA UNICA DEL TESORO</t>
  </si>
  <si>
    <t>00099021001 DEPOSITO DE EFECTIVO, DEPOSITANTE: AMERICA GONZALES HERRERA, CONCEPTO: DEVOLUCION RENTA, CUENTA DE DEPOSITO: CUENTA UNICA DEL TESORO</t>
  </si>
  <si>
    <t>00099021001 DEPOSITO DE EFECTIVO, DEPOSITANTE: APATA CABALLERO CELESTINO, CONCEPTO: DEVOLUCION DE HABERES REVERSION, CUENTA DE DEPOSITO: CUENTA UNICA DEL TESORO</t>
  </si>
  <si>
    <t>00373024105 DEPOSITO DE EFECTIVO, DEPOSITANTE: PROYECTO APOYO Y FORTALECIMIENTO DE LA GESTION, CONCEPTO: DEVOLUCION DE SALDOS NO EJECUTADOS, CUENTA DE DEPOSITO: CUENTA UNICA DEL TESORO</t>
  </si>
  <si>
    <t>00212082001 DEPOSITO DE EFECTIVO, DEPOSITANTE: SANTOS OSWALDO GONZALES CUSSI, CONCEPTO: DEVOLUCION DE VIATICOS, CUENTA DE DEPOSITO: CUENTA UNICA DEL TESORO</t>
  </si>
  <si>
    <t>00212014305 DEPOSITO DE EFECTIVO, DEPOSITANTE: LUIS HORACIO PLATA CHUQUIMIA 4744604 LP, CONCEPTO: DEVOLUCION DE HABERES GESTION 2017, CUENTA DE DEPOSITO: CUENTA UNICA DEL TESORO</t>
  </si>
  <si>
    <t>00099021001 DEPOSITO DE EFECTIVO, DEPOSITANTE: ARTEAGA LOAYZA RAUL ANTONIO, CONCEPTO: REVERSION DE HABERES MARZO 2018 PREV. 2067 N PLANILLA 2340 DE ARTEAGA LOAYZA RAUL ANTONIO, CUENTA DE DEPOSITO: CUENTA UNICA DEL TESORO</t>
  </si>
  <si>
    <t>00099021001 DEPOSITO DE EFECTIVO, DEPOSITANTE: ARTEAGA LOAYZA RAUL ANTONIO, CONCEPTO: REVERSION DE HABERES MARZO 2018 PREV. 2067 N° PLANILLAS 2340 DE ARTEAGA LOAYZA RAUL ANTONIO, CUENTA DE DEPOSITO: CUENTA UNICA DEL TESORO</t>
  </si>
  <si>
    <t>00099021001 DEPOSITO DE EFECTIVO, DEPOSITANTE: ASUNTA ELIZABETH PARI MUÑOZ, CONCEPTO: DOBLE PERCEPCION, CUENTA DE DEPOSITO: CUENTA UNICA DEL TESORO</t>
  </si>
  <si>
    <t>00099021001 DEPOSITO DE EFECTIVO, DEPOSITANTE: AURELIO CHUQUIMIA - INSA, CONCEPTO: REVERSION, CUENTA DE DEPOSITO: CUENTA UNICA DEL TESORO</t>
  </si>
  <si>
    <t>00099021001 DEPOSITO DE EFECTIVO, DEPOSITANTE: BARRIOS VILLA ALFONSO CI 1253043, CONCEPTO: DEVOLUCION DE SALARIO EXCEDENTE AL DEL PRESIDENTE MARZO 2018, CUENTA DE DEPOSITO: CUENTA UNICA DEL TESORO</t>
  </si>
  <si>
    <t>00099021001 DEPOSITO DE EFECTIVO, DEPOSITANTE: BASILIA HORTENCIA CABRERA COLQUE, CONCEPTO: REVERSION TOTAL, CUENTA DE DEPOSITO: CUENTA UNICA DEL TESORO</t>
  </si>
  <si>
    <t>00099021001 DEPOSITO DE EFECTIVO, DEPOSITANTE: BORIS MARCELO VALENZUELA SAIRE, CONCEPTO: DEVOLUCION DEL 13% DE VIATICOS, CUENTA DE DEPOSITO: CUENTA UNICA DEL TESORO</t>
  </si>
  <si>
    <t>00099021001 DEPOSITO DE EFECTIVO, DEPOSITANTE: BRACAMONTE ALANIZ HUMBERTO CI 5567062, CONCEPTO: DEVOLUCION DE SALARIO EXCEDENTE AL DEL PRESIDENTE MARZO 2018, CUENTA DE DEPOSITO: CUENTA UNICA DEL TESORO</t>
  </si>
  <si>
    <t>00099021001 DEPOSITO DE EFECTIVO, DEPOSITANTE: CALLE ARACENA JOSE MANUEL CI 1284098, CONCEPTO: DEVOLUCION DE SALARIO EXCEDENTE AL DEL PRESIDENTE MARZO 2018, CUENTA DE DEPOSITO: CUENTA UNICA DEL TESORO</t>
  </si>
  <si>
    <t>00099021001 DEPOSITO DE EFECTIVO, DEPOSITANTE: CAMARGO BARRIONUEVO HERNAN CI 1394844, CONCEPTO: DEVOLUCION DE SALARIO EXCEDENTE AL DEL PRESIDENTE MARZO 2018, CUENTA DE DEPOSITO: CUENTA UNICA DEL TESORO</t>
  </si>
  <si>
    <t>00099021001 DEPOSITO DE EFECTIVO, DEPOSITANTE: CAP. INF. JORGE LUIS MERCADO MERIDA, CONCEPTO: DEVOLUCION DE PASAJES CAP. INF. JORGE LUIS MERCADO MERIDA, CUENTA DE DEPOSITO: CUENTA UNICA DEL TESORO</t>
  </si>
  <si>
    <t>00099021001 DEPOSITO DE EFECTIVO, DEPOSITANTE: CARLA MELISA LOPEZ ROSSE LOAIZA, CONCEPTO: DEVOLUCION DE AGUINALDO EN DEMASIA POR RENUNCIA, CUENTA DE DEPOSITO: CUENTA UNICA DEL TESORO</t>
  </si>
  <si>
    <t>00099021001 DEPOSITO DE EFECTIVO, DEPOSITANTE: CARLA MONTAÑO RIVERA, CONCEPTO: DEVOLUCION DE FONDOS, CUENTA DE DEPOSITO: CUENTA UNICA DEL TESORO</t>
  </si>
  <si>
    <t>00099021001 DEPOSITO DE EFECTIVO, DEPOSITANTE: CARMEN EDUBIGES SURCO GUACHALLA, CONCEPTO: DOBLE PERCEPCION, CUENTA DE DEPOSITO: CUENTA UNICA DEL TESORO</t>
  </si>
  <si>
    <t>00099021001 DEPOSITO DE EFECTIVO, DEPOSITANTE: CATALINA GUTIERREZ MAMANI, CONCEPTO: DEVOLUCION SENASIR, CUENTA DE DEPOSITO: CUENTA UNICA DEL TESORO</t>
  </si>
  <si>
    <t>00099021001 DEPOSITO DE EFECTIVO, DEPOSITANTE: CECILIA FLORES DE CEÑI, CONCEPTO: COBRO INDEBIDO DE SENASIR DEL MES DE ABRIL, CUENTA DE DEPOSITO: CUENTA UNICA DEL TESORO</t>
  </si>
  <si>
    <t>00099021001 DEPOSITO DE EFECTIVO, DEPOSITANTE: CELIA PELAEZ AGUILAR, CONCEPTO: REVERSION DE BOLETA NO CORRESPONDE EL PAGO, CUENTA DE DEPOSITO: CUENTA UNICA DEL TESORO</t>
  </si>
  <si>
    <t>00020051101 DEPOSITO DE EFECTIVO, DEPOSITANTE: AREA NAVAL 3 BERMEJO, CONCEPTO: REVERSION SERVICIOS BASICOS COMUNICACIONES, CUENTA DE DEPOSITO: CUENTA UNICA DEL TESORO</t>
  </si>
  <si>
    <t>00099021001 DEPOSITO DE EFECTIVO, DEPOSITANTE: CENTRO INTERNACIONAL DE LA QUINUA, CONCEPTO: DEVOLUCION DE RECURSOS POR REVERSION, CUENTA DE DEPOSITO: CUENTA UNICA DEL TESORO</t>
  </si>
  <si>
    <t>00099021001 DEPOSITO DE EFECTIVO, DEPOSITANTE: CIRO GERMAN ALAVIA MARIN, CONCEPTO: DEVOLUCION POR REMUNEERACION MAXIMA PERMITIDA EN EL SECTOR PUBLICO AGOSTO 2017, CUENTA DE DEPOSITO: CUENTA UNICA DEL TESORO</t>
  </si>
  <si>
    <t>00099021001 DEPOSITO DE EFECTIVO, DEPOSITANTE: CIRO GERMAN ALAVIA MARIN, CONCEPTO: DEVOLUCION POR REMUNERACION MAXIMA PERMITIDA EN EL SECTOR PUBLICO SEPTIEMBRE 2017, CUENTA DE DEPOSITO: CUENTA UNICA DEL TESORO</t>
  </si>
  <si>
    <t>00099021001 DEPOSITO DE EFECTIVO, DEPOSITANTE: CONSTANTINO PATZI MEDINA, CONCEPTO: COMPROMISO DEVOLUCION DE DEUDA, CUENTA DE DEPOSITO: CUENTA UNICA DEL TESORO</t>
  </si>
  <si>
    <t>00086031101 DEPOSITO DE EFECTIVO, DEPOSITANTE: ROLANDO CESPEDES PAREDES, CONCEPTO: DEVOLUCION, CUENTA DE DEPOSITO: CUENTA UNICA DEL TESORO</t>
  </si>
  <si>
    <t>00086031101 DEPOSITO DE EFECTIVO, DEPOSITANTE: ROLANDO CESPEDES PAREDES, CONCEPTO: COSTAS, CUENTA DE DEPOSITO: CUENTA UNICA DEL TESORO</t>
  </si>
  <si>
    <t>00597019202 DEPOSITO DE EFECTIVO, DEPOSITANTE: CHINA CAMC ENGINEERING CO.LTD BOLIVIA BRANCH, CONCEPTO: COMISION EMISION LC I-2018-06-3,598,76/REEMB.GTOS DE COMUNICACION-220/EMISION DE COMP.CONTABLE-50, CUENTA DE DEPOSITO: CUENTA UNICA DEL TESORO</t>
  </si>
  <si>
    <t>00099021001 DEPOSITO DE EFECTIVO, DEPOSITANTE: DANIEL PAREDES MAMANI CI: 6766907LP, CONCEPTO: DEVOLUCION DE VIATICOS, CUENTA DE DEPOSITO: CUENTA UNICA DEL TESORO</t>
  </si>
  <si>
    <t>00291012002 DEPOSITO DE EFECTIVO, DEPOSITANTE: ADM BOLIVIANA DE CARRETERAS, CONCEPTO: DEVOLUCION DE LLAMADAS, CUENTA DE DEPOSITO: CUENTA UNICA DEL TESORO</t>
  </si>
  <si>
    <t>00130012002 DEPOSITO DE EFECTIVO, DEPOSITANTE: LUIS FEDERICO MARTINEZ RETAMOZO, CONCEPTO: DEVOLUCION POR CONCEPTO COMPRA DE GASOLINA, CUENTA DE DEPOSITO: CUENTA UNICA DEL TESORO</t>
  </si>
  <si>
    <t>00099021001 DEPOSITO DE EFECTIVO, DEPOSITANTE: DINA S, SALAZAR RECAMO, CONCEPTO: DEVOLUCION AL SENASIR, CUENTA DE DEPOSITO: CUENTA UNICA DEL TESORO</t>
  </si>
  <si>
    <t>00099021001 DEPOSITO DE EFECTIVO, DEPOSITANTE: DINA SUSANA SALAZAR RECAMO, CONCEPTO: DEVOLUCION AL SENASIR, CUENTA DE DEPOSITO: CUENTA UNICA DEL TESORO</t>
  </si>
  <si>
    <t>00099021001 DEPOSITO DE EFECTIVO, DEPOSITANTE: DIONICIA ORTEGA ORUÑO, CONCEPTO: DOBLE PERCEPCION, CUENTA DE DEPOSITO: CUENTA UNICA DEL TESORO</t>
  </si>
  <si>
    <t>00099021001 DEPOSITO DE EFECTIVO, DEPOSITANTE: DULIA SOLANO GARRO, CONCEPTO: DEVOLUCION DE PASAJES, CUENTA DE DEPOSITO: CUENTA UNICA DEL TESORO</t>
  </si>
  <si>
    <t>00099021001 DEPOSITO DE EFECTIVO, DEPOSITANTE: EDGAR FERNANDO MARTINEZ RUEDA, CONCEPTO: DEVOLUCION DE SALDO NO UTILIZADO EN PASAJES, CUENTA DE DEPOSITO: CUENTA UNICA DEL TESORO</t>
  </si>
  <si>
    <t>00099021001 DEPOSITO DE EFECTIVO, DEPOSITANTE: EDMUNDO PACHECO ROQUE, CONCEPTO: REVERSION DE HABERES DE MES DE AGOSTO 2017, CUENTA DE DEPOSITO: CUENTA UNICA DEL TESORO</t>
  </si>
  <si>
    <t>00682018001 DEPOSITO DE EFECTIVO, DEPOSITANTE: DEFENSORIA DEL PUEBLO, CONCEPTO: DEVOLUCION DE FONDOS, CUENTA DE DEPOSITO: CUENTA UNICA DEL TESORO</t>
  </si>
  <si>
    <t>00099021001 DEPOSITO DE EFECTIVO, DEPOSITANTE: MINISTERIO DE DEFENSA, CONCEPTO: REVERSION PASAJES PREV. N° P-9007/17 N° DE CARGO DE CUENTA, CUENTA DE DEPOSITO: CUENTA UNICA DEL TESORO</t>
  </si>
  <si>
    <t>00099021001 DEPOSITO DE EFECTIVO, DEPOSITANTE: EDMUNDO PACHECO ROQUE, CONCEPTO: REVERSION DE HABERES DE MES DE JULIO 2017, CUENTA DE DEPOSITO: CUENTA UNICA DEL TESORO</t>
  </si>
  <si>
    <t>00099021001 DEPOSITO DE EFECTIVO, DEPOSITANTE: EINAR ERIC SOLIZ FLORES, CONCEPTO: DEVOLUCION DE PASAJES, CUENTA DE DEPOSITO: CUENTA UNICA DEL TESORO</t>
  </si>
  <si>
    <t>00099021001 DEPOSITO DE EFECTIVO, DEPOSITANTE: ELENA NINA MAMANI, CONCEPTO: DEVOLUCION POR DOBLE PERCEPCION, CUENTA DE DEPOSITO: CUENTA UNICA DEL TESORO</t>
  </si>
  <si>
    <t>00099021001 DEPOSITO DE EFECTIVO, DEPOSITANTE: ELVIRA COCA VEIZAGA, CONCEPTO: DOBLE PERCEPCION, CUENTA DE DEPOSITO: CUENTA UNICA DEL TESORO</t>
  </si>
  <si>
    <t>00099021001 DEPOSITO DE EFECTIVO, DEPOSITANTE: ENDE (EMPRESA NACIONAL DE ELECTRICIDAD), CONCEPTO: CUMPL DS 3430 REMUNERACION MAX MARZO/2018 WILFREDO OVANDO ROJAS, CUENTA DE DEPOSITO: CUENTA UNICA DEL TESORO</t>
  </si>
  <si>
    <t>00099021001 DEPOSITO DE EFECTIVO, DEPOSITANTE: ERNESTO PEREYRA VILLEGAS, CONCEPTO: DOBLE PERSEPCION, CUENTA DE DEPOSITO: CUENTA UNICA DEL TESORO</t>
  </si>
  <si>
    <t>00133012001 DEPOSITO DE EFECTIVO, DEPOSITANTE: LOTERIA NACIONAL DE B Y S, CONCEPTO: V.C. SALDO PAGO DE PREMIOS MINILOTERIA 2018, CUENTA DE DEPOSITO: CUENTA UNICA DEL TESORO</t>
  </si>
  <si>
    <t>00041051101 DEPOSITO DE EFECTIVO, DEPOSITANTE: WILSON MARCELINO CAYHUARA SOZA, CONCEPTO: VENTA DE SERVICIOS, CUENTA DE DEPOSITO: CUENTA UNICA DEL TESORO</t>
  </si>
  <si>
    <t>00099021001 DEPOSITO DE EFECTIVO, DEPOSITANTE: FATIMA CABALLERO R., CONCEPTO: DOBLE PERCEPCION DEVOLUCION, CUENTA DE DEPOSITO: CUENTA UNICA DEL TESORO</t>
  </si>
  <si>
    <t>00099021001 DEPOSITO DE EFECTIVO, DEPOSITANTE: FAUSTINO QUISPE GUTIERREZ, CONCEPTO: DEVOLUCION DE HABERES, CUENTA DE DEPOSITO: CUENTA UNICA DEL TESORO</t>
  </si>
  <si>
    <t>00099021001 DEPOSITO DE EFECTIVO, DEPOSITANTE: FEDERACION BOLIVIANA DE DEPORTES PARA CIEGOS 2010, CONCEPTO: REVERSION DE SALDOS PENDIENTES DE DESCARGO DE LA GESTION 2010, CUENTA DE DEPOSITO: CUENTA UNICA DEL TESORO</t>
  </si>
  <si>
    <t>00099021001 DEPOSITO DE EFECTIVO, DEPOSITANTE: FELIPE PAÑUNI ALI, CONCEPTO: DEVOLUCION DE HABERES DE MES FEBRERO, CUENTA DE DEPOSITO: CUENTA UNICA DEL TESORO</t>
  </si>
  <si>
    <t>00099021001 DEPOSITO DE EFECTIVO, DEPOSITANTE: FLAVIA ARACELLY VEGA QUINTANA, CONCEPTO: DEVOLUCION DE HABERES, CUENTA DE DEPOSITO: CUENTA UNICA DEL TESORO</t>
  </si>
  <si>
    <t>00099021001 DEPOSITO DE EFECTIVO, DEPOSITANTE: FLORENCIO PAREDES QUISPE, CONCEPTO: DOBLE PERCEPCION, CUENTA DE DEPOSITO: CUENTA UNICA DEL TESORO</t>
  </si>
  <si>
    <t>00099021001 DEP.DE CHEQ.AJENOS,RET.DE CAM.,CONCEPTO: DEV. DE PAGO AGUINALDO EN EXCESO EN 1 DIA A MARIA JOSE OLLER PRADO,DEP.: MINISTERIO DE COMUNICACIONES , PROCEDENCIA: BANCO UNION S.A., CHEQUE: 9526, FECHA DE EMISION:09/04/2018</t>
  </si>
  <si>
    <t>00099021001 DEP.DE CHEQ.AJENOS,RET.DE CAM.,CONCEPTO: DEV. DE DEPOSITÓ TGN POR REPOSICION DE CREDENCIALES EXTRAVIADOS A FUNCIONARIOS,DEP.: MINISTERIO DE COMUNICACION , PROCEDENCIA: BANCO UNION S.A., CHEQUE: 9528, FECHA DE EMISION:09/04/2018</t>
  </si>
  <si>
    <t>00099021001 DEP.DE CHEQ.AJENOS,RET.DE CAM.,CONCEPTO: IMPORTES NO UTILIZADOS EN LA ADQUISICION DE COMBUSTIBLE GESTION 2017,DEP.: MINISTERIO DE GOBIERNO-UELICN , PROCEDENCIA: BANCO UNION S.A., CHEQUE: 7825, FECHA DE EMISION:10/04/2018</t>
  </si>
  <si>
    <t>00099021001 DEP.DE CHEQ.AJENOS,RET.DE CAM.,CONCEPTO: DEP EFECTUADOS POR LAS EMPRESAS ENTEL Y RDB POR GASTOS DE OPERACION AVIONES C-130 D. NEGROS,DEP.: MINISTERIO DE GOBIERNO-UELICN , PROCEDENCIA: BANCO UNION S.A., CHEQUE: 7824, FECHA DE EMISION:09/04/2018</t>
  </si>
  <si>
    <t>00015011108 DEP.DE CHEQ.AJENOS,RET.DE CAM.,CONCEPTO: DEVOLUCION DE FONDOS,DEP.: MIN GOBIERNO , PROCEDENCIA: BANCO UNION S.A., CHEQUE: 51053, FECHA DE EMISION:09/04/2018</t>
  </si>
  <si>
    <t>00010011101 DEP.DE CHEQ.AJENOS,RET.DE CAM.,CONCEPTO: REEMBOLSO DE SUBSIDIO DE INCAPACIDAD TEMPORAL ENERO 2018,DEP.: CAJA BANCARIA ESTATAL DE SALUD , PROCEDENCIA: BANCO UNION S.A., CHEQUE: 26603, FECHA DE EMISION:13/03/2018</t>
  </si>
  <si>
    <t>00099021001 DEP.DE CHEQ.AJENOS,RET.DE CAM.,CONCEPTO: REVERSION SALDOS NO EJECUTADOS GESTIONES PASADAS,DEP.: MINISTERIO DE DEFENSA , PROCEDENCIA: BANCO UNION S.A., CHEQUE: 102, FECHA DE EMISION:03/04/2018</t>
  </si>
  <si>
    <t>00099021001 DEP.DE CHEQ.AJENOS,RET.DE CAM.,CONCEPTO: REVERSION SALDOS NO EJECUTADOS GESTIONES PASADAS,DEP.: MINISTERIO DE DEFENSA , PROCEDENCIA: BANCO UNION S.A., CHEQUE: 129, FECHA DE EMISION:03/04/2018</t>
  </si>
  <si>
    <t>00099021001 DEP.DE CHEQ.AJENOS,RET.DE CAM.,CONCEPTO: REVERSION SALDOS NO EJECUTADOS GESTIONES PASADAS,DEP.: MINISTERIO DE DEFENSA , PROCEDENCIA: BANCO UNION S.A., CHEQUE: 130, FECHA DE EMISION:03/04/2018</t>
  </si>
  <si>
    <t>00099021001 DEP.DE CHEQ.AJENOS,RET.DE CAM.,CONCEPTO: REVERSION SALDOS NO EJECUTADOS GESTIONES PASADAS,DEP.: MINISTERIO DE DEFENSA , PROCEDENCIA: BANCO UNION S.A., CHEQUE: 101, FECHA DE EMISION:29/03/2018</t>
  </si>
  <si>
    <t>00099021001 DEP.DE CHEQ.AJENOS,RET.DE CAM.,CONCEPTO: REVERSION SALDOS NO EJECUTADOS GESTIONES PASADAS,DEP.: MINISTERIO DE DEFENSA , PROCEDENCIA: BANCO UNION S.A., CHEQUE: 52, FECHA DE EMISION:03/04/2018</t>
  </si>
  <si>
    <t>00099021001 DEP.DE CHEQ.AJENOS,RET.DE CAM.,CONCEPTO: REVERSION SALDOS NO EJECUTADOS GESTIONES PASADAS,DEP.: MINISTERIO DE DEFENSA , PROCEDENCIA: BANCO UNION S.A., CHEQUE: 19423, FECHA DE EMISION:29/03/2018</t>
  </si>
  <si>
    <t>00099021001 DEP.DE CHEQ.AJENOS,RET.DE CAM.,CONCEPTO: REVERSION HABERES DEVUELTOS POR PERSONAL DE LAS FF.AA.,DEP.: MINISTERIO DE DEFENSA , PROCEDENCIA: BANCO UNION S.A., CHEQUE: 9678, FECHA DE EMISION:10/04/2018</t>
  </si>
  <si>
    <t>00020011103 DEP.DE CHEQ.AJENOS,RET.DE CAM.,CONCEPTO: REVERSION VIATICOS GESTIONES PASADAS,DEP.: MINISTERIO DE DEFENSA , PROCEDENCIA: BANCO UNION S.A., CHEQUE: 15738, FECHA DE EMISION:29/03/2018</t>
  </si>
  <si>
    <t>00099021001 DEP.DE CHEQ.AJENOS,RET.DE CAM.,CONCEPTO: REVERSION SALDOS NO EJECUTADOS GASTOS GESTIONES PASADAS,DEP.: MINISTERIO DE DEFENSA , PROCEDENCIA: BANCO UNION S.A., CHEQUE: 19428, FECHA DE EMISION:03/04/2018</t>
  </si>
  <si>
    <t>00099021001 DEPOSITO DE EFECTIVO, DEPOSITANTE: FRANKLIN ALEGRIA, CONCEPTO: DEVOLUCION POR COMBUSTIBLE, CUENTA DE DEPOSITO: CUENTA UNICA DEL TESORO</t>
  </si>
  <si>
    <t>00099021001 DEPOSITO DE EFECTIVO, DEPOSITANTE: FUERTES CALLAPINO BERNARDINO CI 1283979, CONCEPTO: DEVOLUCION DE SALARIO EXCEDENTE AL DEL PRESIDENTE MARZO 2018, CUENTA DE DEPOSITO: CUENTA UNICA DEL TESORO</t>
  </si>
  <si>
    <t>00081011105 DEPOSITO DE EFECTIVO, DEPOSITANTE: LUIS FERNANDO GORRITTY ROMAN, CONCEPTO: DEVOLUCION DE SALDO POR FONDO A RENDICION DE CUENTAS, CUENTA DE DEPOSITO: CUENTA UNICA DEL TESORO</t>
  </si>
  <si>
    <t>00099021001 DEPOSITO DE EFECTIVO, DEPOSITANTE: FUNDACION BRIGADA MEDICA CUBANA, CONCEPTO: DEVOL POR CONCEPTO DE MANTENIMIENTO Y REPARACION DE VEHICULOS CORRESPONDIENTE AL MES DE MARZO/18, CUENTA DE DEPOSITO: CUENTA UNICA DEL TESORO</t>
  </si>
  <si>
    <t>00099021001 DEPOSITO DE EFECTIVO, DEPOSITANTE: FUNDACION BRIGADA MEDICA CUBANA, CONCEPTO: DEVOLUCION POR CONCEPTO DE ALIMENTO CORRESPONDIENTE AL MES DE MARZO/2018, CUENTA DE DEPOSITO: CUENTA UNICA DEL TESORO</t>
  </si>
  <si>
    <t>00099021001 DEPOSITO DE EFECTIVO, DEPOSITANTE: FUNDACION BRIGADA MEDICA CUBANA, CONCEPTO: DEVOLUCION POR CONCEPTO DE COMBUSTIBLE CORRESPONDIENTE AL MES DE MARZO/18, CUENTA DE DEPOSITO: CUENTA UNICA DEL TESORO</t>
  </si>
  <si>
    <t>00099021001 DEPOSITO DE EFECTIVO, DEPOSITANTE: FUNDACION BRIGADA MEDICA CUBANA, CONCEPTO: DEVOLUCION POR CONCEPTO DE COMUNICACIONES (ENCOMIENDA) CORRESPONDIENTE AL MES DE MARZO/18, CUENTA DE DEPOSITO: CUENTA UNICA DEL TESORO</t>
  </si>
  <si>
    <t>00099021001 DEPOSITO DE EFECTIVO, DEPOSITANTE: FUNDACION BRIGADA MEDICA CUBANA, CONCEPTO: DEVOLUCION POR CONCEPTO DE GAS LICUADO CORRESPONDIENTE AL MES DE MARZO /18, CUENTA DE DEPOSITO: CUENTA UNICA DEL TESORO</t>
  </si>
  <si>
    <t>00099021001 DEPOSITO DE EFECTIVO, DEPOSITANTE: FUNDACION BRIGADA MEDICA CUBANA, CONCEPTO: DEVOLUCION POR CONCEPTO DE VIATICO CORRESPONDIENTE AL CITE 0090, CUENTA DE DEPOSITO: CUENTA UNICA DEL TESORO</t>
  </si>
  <si>
    <t>00099021001 DEPOSITO DE EFECTIVO, DEPOSITANTE: FUNDACION BRIGADA MEDICA CUBANA, CONCEPTO: DEVOLUCION POR CONCEPTO TASAS (PEAJE) CORRESPONDIENTE AL MES DE MARZO/18, CUENTA DE DEPOSITO: CUENTA UNICA DEL TESORO</t>
  </si>
  <si>
    <t>00099021001 DEPOSITO DE EFECTIVO, DEPOSITANTE: GENNY PAULINA MARQUEZ TORRICO, CONCEPTO: DOBLE PERCEPCION, CUENTA DE DEPOSITO: CUENTA UNICA DEL TESORO</t>
  </si>
  <si>
    <t>00086038007 DEPOSITO DE EFECTIVO, DEPOSITANTE: SERNAP-JUAN CARLOS ECHEVERRIA S., CONCEPTO: DEP POR REVERSION DE FONDOS NO UTILIZADOS, CUENTA DE DEPOSITO: CUENTA UNICA DEL TESORO</t>
  </si>
  <si>
    <t>00086031106 DEPOSITO DE EFECTIVO, DEPOSITANTE: SERNAP-PATRICIA ROMAY, CONCEPTO: DEP POR REVERSION DE FONDOS NO UTILIZADOS, CUENTA DE DEPOSITO: CUENTA UNICA DEL TESORO</t>
  </si>
  <si>
    <t>00020011103 DEPOSITO DE EFECTIVO, DEPOSITANTE: MINISTERIO DE DEFENSA, CONCEPTO: REVERSION PASAJES PREV. N P-9007/17, CUENTA DE DEPOSITO: CUENTA UNICA DEL TESORO</t>
  </si>
  <si>
    <t>00288012001 DEPOSITO DE EFECTIVO, DEPOSITANTE: SENARI, CONCEPTO: TALLER "DISEÑO DE PROYECTOS DE RIEGO GESTAR", CUENTA DE DEPOSITO: CUENTA UNICA DEL TESORO</t>
  </si>
  <si>
    <t>00212082001 DEPOSITO DE EFECTIVO, DEPOSITANTE: JUAN CONDORI GUTIERREZ, CONCEPTO: DEVOLUCION DE GASTOS OPERATIVOS AL MUNICIPIO DE MOCO MOCO, CUENTA DE DEPOSITO: CUENTA UNICA DEL TESORO</t>
  </si>
  <si>
    <t>00099021001 DEPOSITO DE EFECTIVO, DEPOSITANTE: GIOVANNA TITO CARDENAS, CONCEPTO: REVERSION DE HABERES, CUENTA DE DEPOSITO: CUENTA UNICA DEL TESORO</t>
  </si>
  <si>
    <t>00099021001 DEPOSITO DE EFECTIVO, DEPOSITANTE: GOB. AUTONOMO MUNICIPAL DE CHULUMANI, CONCEPTO: DEVOLUCION DE SALDOS NO EJECUTADOS PROYECTO " CONSTRUCCION AULAS UNIDAD EDUCATIVA YARIJA", CUENTA DE DEPOSITO: CUENTA UNICA DEL TESORO</t>
  </si>
  <si>
    <t>00099021001 DEPOSITO DE EFECTIVO, DEPOSITANTE: GONZALO PABLO LOBATON CAMACHO, CONCEPTO: DEVOLUCION PASAJES, CUENTA DE DEPOSITO: CUENTA UNICA DEL TESORO</t>
  </si>
  <si>
    <t>00099021001 DEPOSITO DE EFECTIVO, DEPOSITANTE: GOYTIA MORALES JOSE CI 1271669, CONCEPTO: DEVOLUCION DE SALARIO EXCEDENTE AL DEL PRESIDENTE MARZO 2018, CUENTA DE DEPOSITO: CUENTA UNICA DEL TESORO</t>
  </si>
  <si>
    <t>00099021001 DEPOSITO DE EFECTIVO, DEPOSITANTE: GRACIELA JUDITH GUTIERREZ TAPIA VDA DE DEHEZA, CONCEPTO: DEVOLUCION DE COBROS INDEBIDAMENTE PERCIBIDOS, CUENTA DE DEPOSITO: CUENTA UNICA DEL TESORO</t>
  </si>
  <si>
    <t>00086031101 DEP.DE CHEQ.AJENOS,RET.DE CAM.,CONCEPTO: DEP POR REVERSION DE FONDOS NO UTILIZADOS,DEP.: SERNAP-IÑAO , PROCEDENCIA: BANCO UNION S.A., CHEQUE: 795, FECHA DE EMISION:28/03/2018</t>
  </si>
  <si>
    <t>00086031101 DEP.DE CHEQ.AJENOS,RET.DE CAM.,CONCEPTO: DEP POR REVERSION DE FONDOS NO UTILIZADOS,DEP.: SERNAP-IÑAO , PROCEDENCIA: BANCO UNION S.A., CHEQUE: 794, FECHA DE EMISION:28/03/2018</t>
  </si>
  <si>
    <t>00099021001 DEPOSITO DE EFECTIVO, DEPOSITANTE: GUERRA AROZAMEN ANTONIO CI 1255809, CONCEPTO: DEVOLUCION DE SALARIO EXCEDENTE AL DEL PRESIDENTE MARZO 2018, CUENTA DE DEPOSITO: CUENTA UNICA DEL TESORO</t>
  </si>
  <si>
    <t>00099021001 DEPOSITO DE EFECTIVO, DEPOSITANTE: GUERY GERMAN CHACON RODRIGUEZ, CONCEPTO: DEVOLUCION DE UN (1) DIA DE HABER, CUENTA DE DEPOSITO: CUENTA UNICA DEL TESORO</t>
  </si>
  <si>
    <t>00099021001 DEPOSITO DE EFECTIVO, DEPOSITANTE: GUIDO SIMON CRESPO VALLEJOS, CONCEPTO: DEVOLUCION PRA, CUENTA DE DEPOSITO: CUENTA UNICA DEL TESORO</t>
  </si>
  <si>
    <t>00016011101 DEPOSITO DE EFECTIVO, DEPOSITANTE: DELIA RIVERA DAVALOS, CONCEPTO: DEVOLUCION DE VIATICOS, CUENTA DE DEPOSITO: CUENTA UNICA DEL TESORO</t>
  </si>
  <si>
    <t>00099021001 DEPOSITO DE EFECTIVO, DEPOSITANTE: GUMERCINDA LUNA - MAGISTERIO URBANO, CONCEPTO: DEVOLUCION POR DOBLE PERCEPCION, CUENTA DE DEPOSITO: CUENTA UNICA DEL TESORO</t>
  </si>
  <si>
    <t>00212082001 DEPOSITO DE EFECTIVO, DEPOSITANTE: INRA LA PAZ, CONCEPTO: DEVOLUCION PREVENTIVO 702 C31, CUENTA DE DEPOSITO: CUENTA UNICA DEL TESORO</t>
  </si>
  <si>
    <t>00212082001 DEPOSITO DE EFECTIVO, DEPOSITANTE: INRA LA PAZ, CONCEPTO: DEVOLUCION C-31 PREVENTIVO 515, CUENTA DE DEPOSITO: CUENTA UNICA DEL TESORO</t>
  </si>
  <si>
    <t>00099021001 DEPOSITO DE EFECTIVO, DEPOSITANTE: HECTOR ALFREDO LAURA AJNO, CONCEPTO: DEVOLUCION DE SUELDO, CUENTA DE DEPOSITO: CUENTA UNICA DEL TESORO</t>
  </si>
  <si>
    <t>00099021001 DEPOSITO DE EFECTIVO, DEPOSITANTE: HERNAN J. MARCONI RODRIGUEZ, CONCEPTO: DEVOLUCION POR DOBLE PERCEPCION, CUENTA DE DEPOSITO: CUENTA UNICA DEL TESORO</t>
  </si>
  <si>
    <t>00099021001 DEPOSITO DE EFECTIVO, DEPOSITANTE: HERNAN MAMANI APAZA, CONCEPTO: REVERSION DE BOLETA DE HABER MENSUAL, CUENTA DE DEPOSITO: CUENTA UNICA DEL TESORO</t>
  </si>
  <si>
    <t>00099021001 DEPOSITO DE EFECTIVO, DEPOSITANTE: HERNANDO MARTIN CHARCAS CUENTAS CI:6906340LP, CONCEPTO: DEVOLUCION DE VIATICOS, CUENTA DE DEPOSITO: CUENTA UNICA DEL TESORO</t>
  </si>
  <si>
    <t>00099021001 DEPOSITO DE EFECTIVO, DEPOSITANTE: HILARION KAPA VILLCA, CONCEPTO: DEVOLUCION DE DEUDA, CUENTA DE DEPOSITO: CUENTA UNICA DEL TESORO</t>
  </si>
  <si>
    <t>00099021001 DEPOSITO DE EFECTIVO, DEPOSITANTE: HILDA MERCADO PERALTA, CONCEPTO: DOBLE PERCEPCION, CUENTA DE DEPOSITO: CUENTA UNICA DEL TESORO</t>
  </si>
  <si>
    <t>00373024105 DEPOSITO DE EFECTIVO, DEPOSITANTE: JANNETH ESTELA POMA CHOQUEHUANCA, CONCEPTO: DEVOLUCION PROYECTO FONDO DE DESARROLLO INDIGENA, CUENTA DE DEPOSITO: CUENTA UNICA DEL TESORO</t>
  </si>
  <si>
    <t>00340012003 DEP.DE CHEQ.AJENOS,RET.DE CAM.,CONCEPTO: CRUZ AREVALO GABRIELA,DEP.: BANCO UNION S.A. , PROCEDENCIA: BANCO UNION S.A., CHEQUE: 154469, FECHA DE EMISION:13/04/2018</t>
  </si>
  <si>
    <t>00130012002 DEP.DE CHEQ.AJENOS,RET.DE CAM.,CONCEPTO: PAGO INCAPACIDAD TEMPORAL DEL PERSONAL FOFIM CORRESPONDIENTE MES MARZO 2018,DEP.: CAJA DE SALUD DE CAMINOS Y R.A. , PROCEDENCIA: BANCO UNION S.A., CHEQUE: 9070, FECHA DE EMISION:09/04/2018</t>
  </si>
  <si>
    <t>00020031101 DEPOSITO DE EFECTIVO, DEPOSITANTE: SERGIO FERNANDEZ CHOQUE, CONCEPTO: REVERSION, CUENTA DE DEPOSITO: CUENTA UNICA DEL TESORO</t>
  </si>
  <si>
    <t>00099021001 DEPOSITO DE EFECTIVO, DEPOSITANTE: IRMA MORALES DIAZ, CONCEPTO: DEVOLUCION DOBLE PERCEPCION - MAGISTERIO, CUENTA DE DEPOSITO: CUENTA UNICA DEL TESORO</t>
  </si>
  <si>
    <t>00212082001 DEPOSITO DE EFECTIVO, DEPOSITANTE: NANCY ORTIZ TARQUINO, CONCEPTO: DEVOLUCION DE GASTOS OPERATIVOS C31 # 680, CUENTA DE DEPOSITO: CUENTA UNICA DEL TESORO</t>
  </si>
  <si>
    <t>00130012002 DEPOSITO DE EFECTIVO, DEPOSITANTE: ORLANDO CLAURE MOLINA, CONCEPTO: DEVOLUCION POR GASTOS DE VIATICO, CUENTA DE DEPOSITO: CUENTA UNICA DEL TESORO</t>
  </si>
  <si>
    <t>00099021001 DEPOSITO DE EFECTIVO, DEPOSITANTE: JOHN MENESES ESCOBAR, CONCEPTO: REVERSION DE RECURSOS PREVENTIVO 232 GESTION 2017, CUENTA DE DEPOSITO: CUENTA UNICA DEL TESORO</t>
  </si>
  <si>
    <t>00099021001 DEPOSITO DE EFECTIVO, DEPOSITANTE: JOHSELIN ALANOCA NIGAÑEZ CONALPEDIS, CONCEPTO: POR REPOSICION DE FONDOS, CUENTA DE DEPOSITO: CUENTA UNICA DEL TESORO</t>
  </si>
  <si>
    <t>00099021001 DEPOSITO DE EFECTIVO, DEPOSITANTE: JORGE CONDE CHOQUE C.I. 2316406 LP, CONCEPTO: REVERSION PARCIAL, CUENTA DE DEPOSITO: CUENTA UNICA DEL TESORO</t>
  </si>
  <si>
    <t>00099021001 DEPOSITO DE EFECTIVO, DEPOSITANTE: JORGE ROGELIO SANTANDER ESTRADA - UMSA, CONCEPTO: REGULARIZACION POR TOPE SALARIAL SEPT 2017- OCT 2017- NOV 2017- DIC 2017, CUENTA DE DEPOSITO: CUENTA UNICA DEL TESORO</t>
  </si>
  <si>
    <t>00099021001 DEPOSITO DE EFECTIVO, DEPOSITANTE: JOSE LIRAUZE ORTIZ, CONCEPTO: DEVOLUCION DEUDA, CUENTA DE DEPOSITO: CUENTA UNICA DEL TESORO</t>
  </si>
  <si>
    <t>00099021001 DEPOSITO DE EFECTIVO, DEPOSITANTE: JOSE LUIS MONZON M, CONCEPTO: DEVOLUCION DE FONDOS EN AVANCE PARA REFRIGERIOS TALLERES SUCRE ABRIL/2018, CUENTA DE DEPOSITO: CUENTA UNICA DEL TESORO</t>
  </si>
  <si>
    <t>00041011101 DEP.DE CHEQ.AJENOS,RET.DE CAM.,CONCEPTO: GACETA ELECTRONICA,DEP.: FUNDEMPRESA , PROCEDENCIA: BANCO MERCANTIL SANTA CRUZ SA., CHEQUE: 6210, FECHA DE EMISION:10/04/2018</t>
  </si>
  <si>
    <t>00099021001 DEPOSITO DE EFECTIVO, DEPOSITANTE: JOSE RAMIREZ SALCEDO, CONCEPTO: DEVOLUCION DE DOBLE PERCEPCION, CUENTA DE DEPOSITO: CUENTA UNICA DEL TESORO</t>
  </si>
  <si>
    <t>00099021001 DEPOSITO DE EFECTIVO, DEPOSITANTE: JUAN ACHO COLQUE, CONCEPTO: DEVOLUCION DE SUELDO, CUENTA DE DEPOSITO: CUENTA UNICA DEL TESORO</t>
  </si>
  <si>
    <t>00099021001 DEPOSITO DE EFECTIVO, DEPOSITANTE: JUAN ARI MAMANI, CONCEPTO: DEVOLUCION DE PAGO UNICO SEGUN D.S. 822, CUENTA DE DEPOSITO: CUENTA UNICA DEL TESORO</t>
  </si>
  <si>
    <t>00344012001 DEPOSITO DE EFECTIVO, DEPOSITANTE: IPELC - VICTOR CUIZARA ATANACIO, CONCEPTO: DEVOLUCION DE RECURSOS VALORACION ILC Y EIIP, CUENTA DE DEPOSITO: CUENTA UNICA DEL TESORO</t>
  </si>
  <si>
    <t>00099021001 DEPOSITO DE EFECTIVO, DEPOSITANTE: JUAN CARLOS FERNANDEZ COLQUE, CONCEPTO: DEVOLUCION POR TOPE SALARIAL DE LOS MESES DE AGOSTO A NOVIEMBRE DE 2017, CUENTA DE DEPOSITO: CUENTA UNICA DEL TESORO</t>
  </si>
  <si>
    <t>00099021001 DEPOSITO DE EFECTIVO, DEPOSITANTE: JUAN CRUZ PINTO, CONCEPTO: DEVOLUCION TOTAL CAMBIO DE DESTINO, CUENTA DE DEPOSITO: CUENTA UNICA DEL TESORO</t>
  </si>
  <si>
    <t>00212082001 DEPOSITO DE EFECTIVO, DEPOSITANTE: JUAN MAMANI COCASAPA, CONCEPTO: DEVOLUCION POR GASTOS OPERATIVOS, CUENTA DE DEPOSITO: CUENTA UNICA DEL TESORO</t>
  </si>
  <si>
    <t>00099021001 DEPOSITO DE EFECTIVO, DEPOSITANTE: JUAN JAVIER QUISBERT MURILLO, CONCEPTO: DEVOLUCION DE SALARIO DE DIAS DEL MES DE FEBRERO GESTION 2017, CUENTA DE DEPOSITO: CUENTA UNICA DEL TESORO</t>
  </si>
  <si>
    <t>00099021001 DEPOSITO DE EFECTIVO, DEPOSITANTE: JUAN PABLO CHAIN BALDIVIEZO, CONCEPTO: DEVOLUCION GASTOS OBSERVADOS, CUENTA DE DEPOSITO: CUENTA UNICA DEL TESORO</t>
  </si>
  <si>
    <t>00373024105 DEPOSITO DE EFECTIVO, DEPOSITANTE: COMUNIDAD JANKO MARCA Y SANTA ROSA, CONCEPTO: DEV DE FONDOS PREOYECTO "APOYO A LA PRODUCCION DE FORRAJE EN 10 COMUNIDADES DE CORO CORO LP", CUENTA DE DEPOSITO: CUENTA UNICA DEL TESORO</t>
  </si>
  <si>
    <t>00099021001 DEPOSITO DE EFECTIVO, DEPOSITANTE: JULIA PATRICIA URQUIZU MASS, CONCEPTO: REVERSION RECURSOS NO UTILIZADOS COMUNICACIONES N PREVENTIVO 5033, CUENTA DE DEPOSITO: CUENTA UNICA DEL TESORO</t>
  </si>
  <si>
    <t>00020011103 DEPOSITO DE EFECTIVO, DEPOSITANTE: VICTORIO RONNIE TERAN RIOJA, CONCEPTO: RETENCION, CUENTA DE DEPOSITO: CUENTA UNICA DEL TESORO</t>
  </si>
  <si>
    <t>00129012001 DEPOSITO DE EFECTIVO, DEPOSITANTE: DEBBIE CARMEN MORALES HUARACHI, CONCEPTO: DEVOLUCION, CUENTA DE DEPOSITO: CUENTA UNICA DEL TESORO</t>
  </si>
  <si>
    <t>00099021001 DEPOSITO DE EFECTIVO, DEPOSITANTE: JULIA PATRICIA URQUIZU MASS, CONCEPTO: REVERSION RECURSOS NO UTILIZADOS COMUNICACIONES N PREVENTIVO 8996, CUENTA DE DEPOSITO: CUENTA UNICA DEL TESORO</t>
  </si>
  <si>
    <t>00130012002 DEPOSITO DE EFECTIVO, DEPOSITANTE: JUAN R. GUERREROS ROQUE, CONCEPTO: DEVOLUION POR GASTOS DE VIATICOS GASOLINA Y PEAJES, CUENTA DE DEPOSITO: CUENTA UNICA DEL TESORO</t>
  </si>
  <si>
    <t>00047261101 DEPOSITO DE EFECTIVO, DEPOSITANTE: JOSE LUIS MAMANI LEON, CONCEPTO: DEVOLUCION DE FONDOS NO UTILIZADOS DEL PREVENTIVO 66 GESTION 2018, CUENTA DE DEPOSITO: CUENTA UNICA DEL TESORO</t>
  </si>
  <si>
    <t>00099021001 DEPOSITO DE EFECTIVO, DEPOSITANTE: LANDELINO RAFAEL BANDEIRA ARZE, CONCEPTO: DEVOLUCION DOS DIAS HABERES DE MARZO DE 2018, CUENTA DE DEPOSITO: CUENTA UNICA DEL TESORO</t>
  </si>
  <si>
    <t>00212082001 DEPOSITO DE EFECTIVO, DEPOSITANTE: RAUL MATIAS HUARCAYA, CONCEPTO: DEVOLUCION DE GASTOS OPERATIVOS C-31 - 660, CUENTA DE DEPOSITO: CUENTA UNICA DEL TESORO</t>
  </si>
  <si>
    <t>00099021001 DEPOSITO DE EFECTIVO, DEPOSITANTE: LOLA LOURDES KOSLKA SEQUEIROS LORDEMANN, CONCEPTO: DEVOLUCION DE VIATICOS, CUENTA DE DEPOSITO: CUENTA UNICA DEL TESORO</t>
  </si>
  <si>
    <t>00212082001 DEPOSITO DE EFECTIVO, DEPOSITANTE: OSCAR CRISTOBAL ARGOLLO LIMA, CONCEPTO: DEVOLUCION DE GASTOS OPERATIVOS, CUENTA DE DEPOSITO: CUENTA UNICA DEL TESORO</t>
  </si>
  <si>
    <t>00099021001 DEPOSITO DE EFECTIVO, DEPOSITANTE: LOURDES ALIAGA ZAPATA, CONCEPTO: DOBLE PERCEPCION DEL MES DE ABRIL 2018, CUENTA DE DEPOSITO: CUENTA UNICA DEL TESORO</t>
  </si>
  <si>
    <t>00046034201 DEPOSITO DE EFECTIVO, DEPOSITANTE: CARMEN ARISPE QUISPE, CONCEPTO: DEVOLUCION SALDO C-31 # 139, CUENTA DE DEPOSITO: CUENTA UNICA DEL TESORO</t>
  </si>
  <si>
    <t>00513012003 DEPOSITO DE EFECTIVO, DEPOSITANTE: LBP-YPFB (2011349681373), CONCEPTO: APORTE SINDICAL Y.P.F.B., CUENTA DE DEPOSITO: CUENTA UNICA DEL TESORO</t>
  </si>
  <si>
    <t>00086038003 DEPOSITO DE EFECTIVO, DEPOSITANTE: ROLANDO GUTIERREZ CONDORI, CONCEPTO: PUBLICACION DE MEDIO DE PRENSA ESCRITA PARA EL DIRECTOR PN SAJAMA, CUENTA DE DEPOSITO: CUENTA UNICA DEL TESORO</t>
  </si>
  <si>
    <t>00099021001 DEPOSITO DE EFECTIVO, DEPOSITANTE: LOURDES PEREZ LAURA, CONCEPTO: DOBLE PERCEPCION, CUENTA DE DEPOSITO: CUENTA UNICA DEL TESORO</t>
  </si>
  <si>
    <t>00099021001 DEPOSITO DE EFECTIVO, DEPOSITANTE: LUCRECIA VELARDE VDA. DE FLORES, CONCEPTO: PARA DEPARTAMENTO DE SENASIR, CUENTA DE DEPOSITO: CUENTA UNICA DEL TESORO</t>
  </si>
  <si>
    <t>00287102012 DEP.DE CHEQ.AJENOS,RET.DE CAM.,CONCEPTO: PAGO DE LA FACTURA N° 147 POR EL MINISTERIO DE DEPORTES PROY. "VILLA DEPORTIVA SURAMERICANA",DEP.: FPS / SUPERVISION / CENTRAL , PROCEDENCIA: BANCO UNION S.A., CHEQUE: 780, FECHA DE EMISION:05/04/2018</t>
  </si>
  <si>
    <t>00287102012 DEP.DE CHEQ.AJENOS,RET.DE CAM.,CONCEPTO: PAGO FACTURA N° 99 POR EL MDRYT PROY."MERCADO CAMPESINO ZONAL 16 DE JULIO SAN FELIPE DE SEQUE",DEP.: FPS / SUPERVISION / CENTRAL , PROCEDENCIA: BANCO UNION S.A., CHEQUE: 782, FECHA DE EMISION:05/04/2018</t>
  </si>
  <si>
    <t>00287102012 DEP.DE CHEQ.AJENOS,RET.DE CAM.,CONCEPTO: PAGO DE LA FACTURA N° 100 POR EL MDRYT PROY."MERCADO CAMPESINO ZONAL NUEVA JERUSALEM",DEP.: FPS / SUPERVISION / CENTRAL , PROCEDENCIA: BANCO UNION S.A., CHEQUE: 783, FECHA DE EMISION:05/04/2018</t>
  </si>
  <si>
    <t>00099021001 DEP.DE CHEQ.AJENOS,RET.DE CAM.,CONCEPTO: DEVOLUCION DE SALDOS,DEP.: MIN DE EDUCACION-PROG NAL DE POSTALFABETIZACION , PROCEDENCIA: BANCO UNION S.A., CHEQUE: 5612, FECHA DE EMISION:18/04/2018</t>
  </si>
  <si>
    <t>00099021001 DEPOSITO DE EFECTIVO, DEPOSITANTE: LUIS ENRIQUE CAPELLA CORDERO, CONCEPTO: DEVOLUCION DE SUELDO MES DE ENERO 2018, CUENTA DE DEPOSITO: CUENTA UNICA DEL TESORO</t>
  </si>
  <si>
    <t>00099021001 DEPOSITO DE EFECTIVO, DEPOSITANTE: LUIS FERNANDO ARTEAGA ORTIZ, CONCEPTO: DEVOLUCION DE IMPRENTA,FOTOCOPIADO; PREV N° 8271/17 N° CARGO CTA 8271.1, CUENTA DE DEPOSITO: CUENTA UNICA DEL TESORO</t>
  </si>
  <si>
    <t>00526012001 DEP.DE CHEQ.AJENOS,RET.DE CAM.,CONCEPTO: DEP SALDOS NO UTILIZ - VIATICOS BTV P/REVERSION C-31 DESCONT VIA RRHH FEB/18 SR. PIÑACOBO,DEP.: BOLIVIA TV , PROCEDENCIA: BANCO UNION S.A., CHEQUE: 16166, FECHA DE EMISION:18/04/2018</t>
  </si>
  <si>
    <t>00086038007 DEPOSITO DE EFECTIVO, DEPOSITANTE: CAROLINA CACERES M, CONCEPTO: DEVOLUCION DE FONDOS EN AVANCE, CUENTA DE DEPOSITO: CUENTA UNICA DEL TESORO</t>
  </si>
  <si>
    <t>00099021001 DEPOSITO DE EFECTIVO, DEPOSITANTE: LUIS FERNANDO ARTEAGA ORTIZ, CONCEPTO: DEVOLUCION DE REFRIGERIO PREV. N 5955/17 N DE CARGO DE CUENTA 2017-5955,1, CUENTA DE DEPOSITO: CUENTA UNICA DEL TESORO</t>
  </si>
  <si>
    <t>00016011101 DEPOSITO DE EFECTIVO, DEPOSITANTE: JUAN CARLOS ESCOBAR, CONCEPTO: DEVOLUCION DE PASAJE Y VIATICOS, CUENTA DE DEPOSITO: CUENTA UNICA DEL TESORO</t>
  </si>
  <si>
    <t>00099021001 DEPOSITO DE EFECTIVO, DEPOSITANTE: MAGISTERIO-EDUARDO MALDONADO GALLARDO, CONCEPTO: DEVOLUCION SENASIR, CUENTA DE DEPOSITO: CUENTA UNICA DEL TESORO</t>
  </si>
  <si>
    <t>00212082001 DEPOSITO DE EFECTIVO, DEPOSITANTE: JOSE JAVIER GARCIA SANDOVAL-INRA LA PAZ, CONCEPTO: DEVOLUCION DE GASTOS OPERATIVOS, CUENTA DE DEPOSITO: CUENTA UNICA DEL TESORO</t>
  </si>
  <si>
    <t>00099021001 DEPOSITO DE EFECTIVO, DEPOSITANTE: MARCELA BEATRIZ AYALA AVILA C.I. 2835114 SC., CONCEPTO: REVERSION ALIMENTACION PREVENTIVO N° 8234, CUENTA DE DEPOSITO: CUENTA UNICA DEL TESORO</t>
  </si>
  <si>
    <t>00212082001 DEPOSITO DE EFECTIVO, DEPOSITANTE: DEMETRIO SANCHEZ VARGAS, CONCEPTO: GASTOS OPERATIVOS (COMBUSTIBLE), CUENTA DE DEPOSITO: CUENTA UNICA DEL TESORO</t>
  </si>
  <si>
    <t>00041011101 DEPOSITO DE EFECTIVO, DEPOSITANTE: MDPYEP-NELSON ALBERTO ARUQUIPA ARCE, CONCEPTO: DEVOLUCION DE FONDOS EN AVANCE, CUENTA DE DEPOSITO: CUENTA UNICA DEL TESORO</t>
  </si>
  <si>
    <t>00129012001 DEPOSITO DE EFECTIVO, DEPOSITANTE: JUAN CARLOS VILLALPANDO CONDORI, CONCEPTO: DEVOLUCION DE RECURSOS, CUENTA DE DEPOSITO: CUENTA UNICA DEL TESORO</t>
  </si>
  <si>
    <t>00099021001 DEPOSITO DE EFECTIVO, DEPOSITANTE: MARCELINA HUANCA LLUSCO, CONCEPTO: DOBLE PERCEPCION, CUENTA DE DEPOSITO: CUENTA UNICA DEL TESORO</t>
  </si>
  <si>
    <t>00047261101 DEPOSITO DE EFECTIVO, DEPOSITANTE: PAOLA SANDOVAL MERCADO, CONCEPTO: DEVOLUCION DE SALDOS NO UTILIZADOS POR FONDOS DE AVANCE C-31/52 IPDPACU, CUENTA DE DEPOSITO: CUENTA UNICA DEL TESORO</t>
  </si>
  <si>
    <t>00099021001 DEP.DE CHEQ.AJENOS,RET.DE CAM.,CONCEPTO: DEV. RECURSOS POR EXTRAVIO DE CREDENCIALES (YESELI GUTIERREZ, ISRAEL VASQUEZ, DANIELA ZABALA),DEP.: CAMARA DE SENADORES , PROCEDENCIA: BANCO UNION S.A., CHEQUE: 6888, FECHA DE EMISION:19/04/2018</t>
  </si>
  <si>
    <t>00099021001 DEPOSITO DE EFECTIVO, DEPOSITANTE: MARCO ANTONIO CHOQUEHUANCA MARIN, CONCEPTO: DEVOLUCION DE VIATICOS, CUENTA DE DEPOSITO: CUENTA UNICA DEL TESORO</t>
  </si>
  <si>
    <t>00099021001 DEPOSITO DE EFECTIVO, DEPOSITANTE: MARCO TAMAYO ARNEZ, CONCEPTO: DEVOLUCION DEL 13% DE VIATICOS, CUENTA DE DEPOSITO: CUENTA UNICA DEL TESORO</t>
  </si>
  <si>
    <t>00099021001 DEPOSITO DE EFECTIVO, DEPOSITANTE: MARIA CALLE LIPA, CONCEPTO: DOBLE PERCEPCION, CUENTA DE DEPOSITO: CUENTA UNICA DEL TESORO</t>
  </si>
  <si>
    <t>00086031101 DEP.DE CHEQ.AJENOS,RET.DE CAM.,CONCEPTO: DEPOSITÓ POR REVERSION DE FONDOS NO UTILIZADOS,DEP.: SERNAP TUNARI , PROCEDENCIA: BANCO UNION S.A., CHEQUE: 441, FECHA DE EMISION:29/03/2018</t>
  </si>
  <si>
    <t>00099021001 DEPOSITO DE EFECTIVO, DEPOSITANTE: MARIANA ALEJANDRA ROJAS GUARACHI, CONCEPTO: DEVOLUCION VIATICO VIAJE TAMBO QUEMADO 29/03/2018, CUENTA DE DEPOSITO: CUENTA UNICA DEL TESORO</t>
  </si>
  <si>
    <t>00099021001 DEPOSITO DE EFECTIVO, DEPOSITANTE: MARTIN YAHUASI MAMANI, CONCEPTO: PLAN DE PAGOS ACUERDO SENASIR, CUENTA DE DEPOSITO: CUENTA UNICA DEL TESORO</t>
  </si>
  <si>
    <t>00010011102 DEPOSITO DE EFECTIVO, DEPOSITANTE: ELISHEBA CAROLINA AUZA SAUNERO, CONCEPTO: REPOSICION CERTIF VALORADOS DEL SERECI ANULADOS SECCION CONSULAR DE BOLIVIA EN FRANCIA (2013-2014), CUENTA DE DEPOSITO: CUENTA UNICA DEL TESORO</t>
  </si>
  <si>
    <t>00020031101 DEPOSITO DE EFECTIVO, DEPOSITANTE: DICOSE, CONCEPTO: REVERSION DE FONDOS, CUENTA DE DEPOSITO: CUENTA UNICA DEL TESORO</t>
  </si>
  <si>
    <t>00099021001 DEPOSITO DE EFECTIVO, DEPOSITANTE: MIGUEL ANGEL PEDREGAL PARDO, CONCEPTO: DEVOLUCION DE DEUDA, CUENTA DE DEPOSITO: CUENTA UNICA DEL TESORO</t>
  </si>
  <si>
    <t>00099021001 DEPOSITO DE EFECTIVO, DEPOSITANTE: MINISTERIO DE ECONOMIA Y FINANZAS PUBLICA, CONCEPTO: DEVOLUCION DE FONDOS DE AVANCE, CUENTA DE DEPOSITO: CUENTA UNICA DEL TESORO</t>
  </si>
  <si>
    <t>00132022002 DEPOSITO DE EFECTIVO, DEPOSITANTE: MARIA ZULEMA CALLIZAYA MEDINA, CONCEPTO: DEVOLUCION DE FONDOS EN AVANCE, CUENTA DE DEPOSITO: CUENTA UNICA DEL TESORO</t>
  </si>
  <si>
    <t>00035031101 DEP.DE CHEQ.AJENOS,RET.DE CAM.,CONCEPTO: ARRENDAMIENTO ESPACIO PARQUEO CAMPO FERIAL A OSCAR GALLARDO POR EL MES DE ABRIL 2018,DEP.: MEFP-UCPP , PROCEDENCIA: BANCO UNION S.A., CHEQUE: 1247, FECHA DE EMISION:19/04/2018</t>
  </si>
  <si>
    <t>00035031101 DEP.DE CHEQ.AJENOS,RET.DE CAM.,CONCEPTO: ARRENDAMIENTO ESPACIO PARQUEO CAMPO FERIAL A ALEX ROJAS POR EL MES DE ABRIL 2018,DEP.: MEFP-UCPP , PROCEDENCIA: BANCO UNION S.A., CHEQUE: 1248, FECHA DE EMISION:19/04/2018</t>
  </si>
  <si>
    <t>00035031101 DEP.DE CHEQ.AJENOS,RET.DE CAM.,CONCEPTO: ARRENDAMIENTO PISO 6 BLOQUE AMARILLO Y PLAZA AKAPANA EVENTO ETC 2 EDUCATION TRAINING,DEP.: MEFP-UCPP , PROCEDENCIA: BANCO UNION S.A., CHEQUE: 1249, FECHA DE EMISION:19/04/2018</t>
  </si>
  <si>
    <t>00035031101 DEP.DE CHEQ.AJENOS,RET.DE CAM.,CONCEPTO: INGRESOS PARQUEO CAMPO FERIAL CHUQUIAGO MARKA POR EL MES DE MARZO 2018,DEP.: MEFP-UCPP , PROCEDENCIA: BANCO UNION S.A., CHEQUE: 1250, FECHA DE EMISION:19/04/2018</t>
  </si>
  <si>
    <t>00015011108 DEP.DE CHEQ.AJENOS,RET.DE CAM.,CONCEPTO: DEVOLUCION DE FONDOS,DEP.: MIN GOBIERNO , PROCEDENCIA: BANCO UNION S.A., CHEQUE: 51065, FECHA DE EMISION:17/04/2018</t>
  </si>
  <si>
    <t>00035031101 DEP.DE CHEQ.AJENOS,RET.DE CAM.,CONCEPTO: INGRESOS FERIA VACACION FELIZ EN EL CHUQUIAGO CONVENIO UCPP N° 01/2018 CON KRONOPIOS,DEP.: MEFP-UCPP , PROCEDENCIA: BANCO UNION S.A., CHEQUE: 1242, FECHA DE EMISION:11/04/2018</t>
  </si>
  <si>
    <t>00015011108 DEP.DE CHEQ.AJENOS,RET.DE CAM.,CONCEPTO: DEVOLUCION DE FONDOS,DEP.: MIN GOBIERNO , PROCEDENCIA: BANCO UNION S.A., CHEQUE: 51061, FECHA DE EMISION:16/04/2018</t>
  </si>
  <si>
    <t>00015011108 DEP.DE CHEQ.AJENOS,RET.DE CAM.,CONCEPTO: DEVOLUCION DE FONDOS,DEP.: MIN GOBIERNO , PROCEDENCIA: BANCO UNION S.A., CHEQUE: 51059, FECHA DE EMISION:13/04/2018</t>
  </si>
  <si>
    <t>00015011108 DEP.DE CHEQ.AJENOS,RET.DE CAM.,CONCEPTO: DEVOLUCION DE FONDOS,DEP.: MIN GOBIERNO , PROCEDENCIA: BANCO UNION S.A., CHEQUE: 51060, FECHA DE EMISION:13/04/2018</t>
  </si>
  <si>
    <t>00222012001 DEP.DE CHEQ.AJENOS,RET.DE CAM.,CONCEPTO: PAGO INCAPACIDAD TEMPORAL DEL PERSONAL INIAF CORRESPONDIENTE MES ENERO 2018,DEP.: CAJA DE SALUD DE CAMINOS Y R.A. , PROCEDENCIA: BANCO UNION S.A., CHEQUE: 9092, FECHA DE EMISION:17/04/2018</t>
  </si>
  <si>
    <t>00222012001 DEP.DE CHEQ.AJENOS,RET.DE CAM.,CONCEPTO: PAGO INCAPACIDAD TEMPORAL DEL PERSONAL INIAF CORRESPONDIENTE MES DICIEMBRE 2017,DEP.: CAJA DE SALUD DE CAMINOS Y R.A. , PROCEDENCIA: BANCO UNION S.A., CHEQUE: 9093, FECHA DE EMISION:17/04/2018</t>
  </si>
  <si>
    <t>00086031108 DEP.DE CHEQ.AJENOS,RET.DE CAM.,CONCEPTO: DEP FONDOS SISCO POR CIERRE TRIMESTRAL (ENERO-MARZO/2018),DEP.: MMAYA/SERNAP/PNANMI MADIDI , PROCEDENCIA: BANCO UNION S.A., CHEQUE: 1451, FECHA DE EMISION:13/04/2018</t>
  </si>
  <si>
    <t>00099021001 DEPOSITO DE EFECTIVO, DEPOSITANTE: MINISTERIO DE SALUD-FELICIA CHOQUE RESINI, CONCEPTO: REVERSION DE PAGO, CUENTA DE DEPOSITO: CUENTA UNICA DEL TESORO</t>
  </si>
  <si>
    <t>00373024105 DEPOSITO DE EFECTIVO, DEPOSITANTE: CONSTRUCCION DE ESTABLOS E IMPLEMENTACION, CONCEPTO: DEVOLUCION DE RECURSOS NO EJECUTADOS, CUENTA DE DEPOSITO: CUENTA UNICA DEL TESORO</t>
  </si>
  <si>
    <t>00155012001 DEPOSITO DE EFECTIVO, DEPOSITANTE: BLANCA ISABEL ALARCON YAMPASI, CONCEPTO: DEVOLUCION DE LA NO PRESENTACION DE FACTURA SABSA, CUENTA DE DEPOSITO: CUENTA UNICA DEL TESORO</t>
  </si>
  <si>
    <t>00130012002 DEPOSITO DE EFECTIVO, DEPOSITANTE: MOISES LUIS CORTES TORRES, CONCEPTO: DEVOLUCION POR CONCEPTO DE VIATICOS, CUENTA DE DEPOSITO: CUENTA UNICA DEL TESORO</t>
  </si>
  <si>
    <t>00099021001 DEPOSITO DE EFECTIVO, DEPOSITANTE: MINISTERIO PUBLICO, CONCEPTO: DEVOLUCION DE FONDOS POR LA LIC MAYRA PADILLA RAMOS, CUENTA DE DEPOSITO: CUENTA UNICA DEL TESORO</t>
  </si>
  <si>
    <t>00099021001 DEPOSITO DE EFECTIVO, DEPOSITANTE: MIRNA JHANETH FLORES PEREZ, CONCEPTO: COBRO POR DOBLE PERCEPCION PERIODOS MAYO A DICIEMBRE 2017, CUENTA DE DEPOSITO: CUENTA UNICA DEL TESORO</t>
  </si>
  <si>
    <t>00099021001 DEPOSITO DE EFECTIVO, DEPOSITANTE: MORA FERAUDI RUBEN CI 2216655, CONCEPTO: DEVOLUCION DE SALARIO EXCEDENTE AL DEL PRESIDENTE MARZO 2018, CUENTA DE DEPOSITO: CUENTA UNICA DEL TESORO</t>
  </si>
  <si>
    <t>00099024113 DEP.DE CHEQ.AJENOS,RET.DE CAM.,CONCEPTO: MULTA PROY CONSTRUCCION U.E. ELSENA-MUNICIPIO EL SENA,DEP.: MINISTERIO DE LA PRESIDENCIA - UPRE , PROCEDENCIA: BANCO UNION S.A., CHEQUE: 558, FECHA DE EMISION:17/04/2018</t>
  </si>
  <si>
    <t>00099024113 DEP.DE CHEQ.AJENOS,RET.DE CAM.,CONCEPTO: MULTA PROY CONSTRUCCION AMPLIACION U.E. JESUS DE NAZARETH NIVEL SECUNDARIA MUNICIPIO DE ORURO,DEP.: MINISTERIO DE LA PRESIDENCIA-UPRE</t>
  </si>
  <si>
    <t>00099021001 DEPOSITO DE EFECTIVO, DEPOSITANTE: NELSON EDDY PATIÑO COCA, CONCEPTO: DEVOLUCION DEL 13% DE VIATICOS, CUENTA DE DEPOSITO: CUENTA UNICA DEL TESORO</t>
  </si>
  <si>
    <t>00099021001 DEP.DE CHEQ.AJENOS,RET.DE CAM.,CONCEPTO: AUT.IMPUGNACION TRIBUTARIA-DEVOL.INCAPACIDAD TEMP.-FEB. / 2018,DEP.: CAJA PETROLERA DE SALUD , PROCEDENCIA: BANCO UNION S.A., CHEQUE: 13233, FECHA DE EMISION:23/04/2018</t>
  </si>
  <si>
    <t>00099021001 DEP.DE CHEQ.AJENOS,RET.DE CAM.,CONCEPTO: AUT.FISC.EMPRESAS-DEVOL.INCAPACIDAD TEMPORAL - FEB. / 2018,DEP.: CAJA PETROLERA DE SALUD , PROCEDENCIA: BANCO UNION S.A., CHEQUE: 13234, FECHA DE EMISION:23/04/2018</t>
  </si>
  <si>
    <t>00081011101 DEP.DE CHEQ.AJENOS,RET.DE CAM.,CONCEPTO: MIN.OBRAS PUBLICAS - DEVOL.INCAPACIDAD TEMP.- FEB / 2018,DEP.: CAJA PETROLERA DE SALUD , PROCEDENCIA: BANCO UNION S.A., CHEQUE: 13236, FECHA DE EMISION:23/04/2018</t>
  </si>
  <si>
    <t>00099021001 DEPOSITO DE EFECTIVO, DEPOSITANTE: NELSON LUIS VASQUEZ ARIAS, CONCEPTO: DEVOLUCION DEL 13% DE VIATICOS, CUENTA DE DEPOSITO: CUENTA UNICA DEL TESORO</t>
  </si>
  <si>
    <t>00099021001 DEP.DE CHEQ.AJENOS,RET.DE CAM.,CONCEPTO: DEV.DE BOLETO AEREO NACIONAL AEROLINEA ECOGET,CORRESPONDIENTE A LA GESTION 2017,DEP.: CAMARA DE SENADORES , PROCEDENCIA: BANCO UNION S.A., CHEQUE: 6897, FECHA DE EMISION:23/04/2018</t>
  </si>
  <si>
    <t>00513212001 DEP.DE CHEQ.AJENOS,RET.DE CAM.,CONCEPTO: REVERSION DE RECURSOS,DEP.: YPFB , PROCEDENCIA: BANCO UNION S.A., CHEQUE: 1560, FECHA DE EMISION:20/04/2018</t>
  </si>
  <si>
    <t>00130012002 DEPOSITO DE EFECTIVO, DEPOSITANTE: LUIS FEDERICO MARTINEZ RETAMOZO, CONCEPTO: DEPÓSITO POR GASTOS DE PASAJE, CUENTA DE DEPOSITO: CUENTA UNICA DEL TESORO</t>
  </si>
  <si>
    <t>00099021001 DEPOSITO DE EFECTIVO, DEPOSITANTE: NORAH TEREZA BOHORQUEZ VDA. DE GONZALES, CONCEPTO: COBRO INDEBIDO POR NUEVAS NUPCIAS, CUENTA DE DEPOSITO: CUENTA UNICA DEL TESORO</t>
  </si>
  <si>
    <t>00099021001 DEPOSITO DE EFECTIVO, DEPOSITANTE: NORKA MARIA CRISTINA TAPIA VILLARREAL, CONCEPTO: DOBLE PERCEPCION, CUENTA DE DEPOSITO: CUENTA UNICA DEL TESORO</t>
  </si>
  <si>
    <t>00086011102 DEPOSITO DE EFECTIVO, DEPOSITANTE: TRANS. DE HIDRICARBUROS DEL ORIENTE THOR S.A., CONCEPTO: MULTAS POR CONTRAVENCIONES A LA LEY DE MEDIO AMBIENTE, CUENTA DE DEPOSITO: CUENTA UNICA DEL TESORO</t>
  </si>
  <si>
    <t>00099021001 DEPOSITO DE EFECTIVO, DEPOSITANTE: OPORTO GAMBOA MARCO RAUL CI 1317561, CONCEPTO: DEVOLUCION DE SALARIO EXCEDENTE AL DEL PRESIDENTE SEPTIEMBRE A DICIEMBRE 2017, CUENTA DE DEPOSITO: CUENTA UNICA DEL TESORO</t>
  </si>
  <si>
    <t>00099021001 DEPOSITO DE EFECTIVO, DEPOSITANTE: OSCAR DEMETRIO QUINTANA HUAYLLUCO, CONCEPTO: DEVOLUCION DE DEUDA - DOBLE PERCEPCION, CUENTA DE DEPOSITO: CUENTA UNICA DEL TESORO</t>
  </si>
  <si>
    <t>00099021001 DEPOSITO DE EFECTIVO, DEPOSITANTE: OSCAR NIGOEVIC HEREDIA, CONCEPTO: DEVOLUCION DEMASIA HABERES MAXIMA RENUMERACION SECTOR PUBLICO, CUENTA DE DEPOSITO: CUENTA UNICA DEL TESORO</t>
  </si>
  <si>
    <t>00099021001 DEPOSITO DE EFECTIVO, DEPOSITANTE: OSMAR ROLANDO ORELLANA ZURITA, CONCEPTO: DEVOLUCION DE PASAJE, CUENTA DE DEPOSITO: CUENTA UNICA DEL TESORO</t>
  </si>
  <si>
    <t>00373024105 DEPOSITO DE EFECTIVO, DEPOSITANTE: LUISA VICTORIA SALLUCO DE MOLLO, CONCEPTO: DEVOLUCION DE DINEROS RECIBIDOS DEL FONDO INDIGENA PARA PROYECTOS PRODUCTIVOS, CUENTA DE DEPOSITO: CUENTA UNICA DEL TESORO</t>
  </si>
  <si>
    <t>00099021001 DEPOSITO DE EFECTIVO, DEPOSITANTE: OSWALDO RENE LOPEZ RAYA, CONCEPTO: CUMPLIMIENTO PARCIAL DE RECONOCIMIENTO DE OBLIGACION A LA CNS BS: 27016,20 (3RA CUOTA), CUENTA DE DEPOSITO: CUENTA UNICA DEL TESORO</t>
  </si>
  <si>
    <t>00016011101 DEPOSITO DE EFECTIVO, DEPOSITANTE: EDITH COPA MAMANI, CONCEPTO: DEVOLUCION DE SALDO DE FONDOS EN AVANCE, CUENTA DE DEPOSITO: CUENTA UNICA DEL TESORO</t>
  </si>
  <si>
    <t>00099021001 DEPOSITO DE EFECTIVO, DEPOSITANTE: PAMELA TERRAZAS LEYTON, CONCEPTO: SUBSIDIO POR INCAPACIDAD TEMPORAL, CUENTA DE DEPOSITO: CUENTA UNICA DEL TESORO</t>
  </si>
  <si>
    <t>00099021001 DEPOSITO DE EFECTIVO, DEPOSITANTE: POLICIA BOLIVIANA, CONCEPTO: DEVOLUCION DE SERVICIOS BASICOS TARIJA, CUENTA DE DEPOSITO: CUENTA UNICA DEL TESORO</t>
  </si>
  <si>
    <t>00099021001 DEPOSITO DE EFECTIVO, DEPOSITANTE: PONCIANO CONDORI SIÑANI, CONCEPTO: DEVOLUCION DE HABERES, CUENTA DE DEPOSITO: CUENTA UNICA DEL TESORO</t>
  </si>
  <si>
    <t>00015011108 DEP.DE CHEQ.AJENOS,RET.DE CAM.,CONCEPTO: DEVOLUCION DE FONDOS,DEP.: MIN.GOBIERNO , PROCEDENCIA: BANCO UNION S.A., CHEQUE: 51070, FECHA DE EMISION:19/04/2018</t>
  </si>
  <si>
    <t>00099021001 DEPOSITO DE EFECTIVO, DEPOSITANTE: RAMIRO ANDRES COLQUEHUANCA GUTIERREZ, CONCEPTO: DEVOLUCION DE VIATICOS, CUENTA DE DEPOSITO: CUENTA UNICA DEL TESORO</t>
  </si>
  <si>
    <t>00099021001 DEPOSITO DE EFECTIVO, DEPOSITANTE: RAMIRO JOAQUIN CHOQUE CHOQUE, CONCEPTO: DEVOLUCION EXCEDENTE DE HORAS, CUENTA DE DEPOSITO: CUENTA UNICA DEL TESORO</t>
  </si>
  <si>
    <t>00133012001 DEPOSITO DE EFECTIVO, DEPOSITANTE: LOTERIA NACIONAL DE B. Y S., CONCEPTO: V. C. DEVOLUCION PAGO VIATICOS NO REALIZADOS A LA CIUDAD DE COCHABAMBA POR LIC. JORGE COCA, CUENTA DE DEPOSITO: CUENTA UNICA DEL TESORO</t>
  </si>
  <si>
    <t>00132039201 DEPOSITO DE EFECTIVO, DEPOSITANTE: JOSE F. FERRUFINO CUETO - SEDEM - ECEBOL, CONCEPTO: DEVOLUCION DE VIATICOS, CUENTA DE DEPOSITO: CUENTA UNICA DEL TESORO</t>
  </si>
  <si>
    <t>00099021001 DEPOSITO DE EFECTIVO, DEPOSITANTE: RENE ALEJO PUCHO, CONCEPTO: DEVOLUCION DE COMBUSTIBLE, CUENTA DE DEPOSITO: CUENTA UNICA DEL TESORO</t>
  </si>
  <si>
    <t>00099021001 DEPOSITO DE EFECTIVO, DEPOSITANTE: RI - 33 "CNL LASDISLAO CABRERA", CONCEPTO: RETENCION DE IMPUESTOS IUE- IT POR CONSUMO DE AGUA POTABLE COORESPONDIENTE AL MES DE FEBRERO, CUENTA DE DEPOSITO: CUENTA UNICA DEL TESORO</t>
  </si>
  <si>
    <t>00081014202 DEPOSITO DE EFECTIVO, DEPOSITANTE: EDWIN TAPIA CABALLERO, CONCEPTO: DEVOLUCION DE DINERO SOBRANTE DE COMBUSTIBLE, CUENTA DE DEPOSITO: CUENTA UNICA DEL TESORO</t>
  </si>
  <si>
    <t>00086084202 DEPOSITO DE EFECTIVO, DEPOSITANTE: JOAQUIN COIMBAA DRIAS UNIDAD DESCON. SUST., CONCEPTO: DEVOLUCION DE FONDOS EN AVANCE, CUENTA DE DEPOSITO: CUENTA UNICA DEL TESORO</t>
  </si>
  <si>
    <t>00099021001 DEPOSITO DE EFECTIVO, DEPOSITANTE: MINISTERIO DE EDUCACION ESPERANZA SUAREZ SOTO, CONCEPTO: DEVOLUCION DE VIATICOS, CUENTA DE DEPOSITO: CUENTA UNICA DEL TESORO</t>
  </si>
  <si>
    <t>00099021001 DEPOSITO DE EFECTIVO, DEPOSITANTE: RICHARD GERMAN CANAVIRI PACO, CONCEPTO: DEVOLUCION DE PERCEPCION DE DOBLE AGUINALDO, CUENTA DE DEPOSITO: CUENTA UNICA DEL TESORO</t>
  </si>
  <si>
    <t>00099021001 DEPOSITO DE EFECTIVO, DEPOSITANTE: ROBERTO MARCHANT ALFARO, CONCEPTO: DOBLE PERCEPCION, CUENTA DE DEPOSITO: CUENTA UNICA DEL TESORO</t>
  </si>
  <si>
    <t>00099021001 DEPOSITO DE EFECTIVO, DEPOSITANTE: RONALD LEDEZMA REYNAGA, CONCEPTO: DEVOLUCION DE FONDOS EN AVANCE, CUENTA DE DEPOSITO: CUENTA UNICA DEL TESORO</t>
  </si>
  <si>
    <t>00099021001 DEPOSITO DE EFECTIVO, DEPOSITANTE: RUBEN CONDORI CHAMBI - C.I. 7078750 LP., CONCEPTO: REVERSION DE HABER MENSUAL, CUENTA DE DEPOSITO: CUENTA UNICA DEL TESORO</t>
  </si>
  <si>
    <t>00099021001 DEPOSITO DE EFECTIVO, DEPOSITANTE: RUBEN PRADO ARISPE, CONCEPTO: DEVOLUCION DE HABERES DE ACUERDO A INF. N° EX/EP 13, CUENTA DE DEPOSITO: CUENTA UNICA DEL TESORO</t>
  </si>
  <si>
    <t>00099021001 DEPOSITO DE EFECTIVO, DEPOSITANTE: RUPERTO CHURATA MAMANI, CONCEPTO: COBRO INDEVIDO CON INCUMPLIMIENTO DE CONVENIO, CUENTA DE DEPOSITO: CUENTA UNICA DEL TESORO</t>
  </si>
  <si>
    <t>00099021001 DEPOSITO DE EFECTIVO, DEPOSITANTE: RUTH MARISEL HINOJOSA CORI, CONCEPTO: DEVOLUCION DE FONDO AVANCE ( SALDO ), CUENTA DE DEPOSITO: CUENTA UNICA DEL TESORO</t>
  </si>
  <si>
    <t>00099021001 DEPOSITO DE EFECTIVO, DEPOSITANTE: RUTH MARISEL HINOJOSA CORI, CONCEPTO: SALDO FONDO EN AVANCE, CUENTA DE DEPOSITO: CUENTA UNICA DEL TESORO</t>
  </si>
  <si>
    <t>00099021001 DEPOSITO DE EFECTIVO, DEPOSITANTE: SABINA MARTINA HUASCO OROSCO, CONCEPTO: DEVOLUCION EXCEDENTE DE HORAS, CUENTA DE DEPOSITO: CUENTA UNICA DEL TESORO</t>
  </si>
  <si>
    <t>00086011102 DEPOSITO DE EFECTIVO, DEPOSITANTE: BOLIVIA TRUCK SERVICE LTDA, CONCEPTO: PAGO MULTA ADMINISTRATIVA RESOLUCION ADM VMABCCGDF N 11/18, CUENTA DE DEPOSITO: CUENTA UNICA DEL TESORO</t>
  </si>
  <si>
    <t>00016071101 DEPOSITO DE EFECTIVO, DEPOSITANTE: LIZETH GUTIERREZ APARICIO, CONCEPTO: PASAJES CAPACITACION Y VIATICOS DEVOLUCION FONDOS EN AVANCE, CUENTA DE DEPOSITO: CUENTA UNICA DEL TESORO</t>
  </si>
  <si>
    <t>00041051101 DEP.DE CHEQ.AJENOS,RET.DE CAM.,CONCEPTO: TRANSFERENCIA DE FONDOS DE INGRESOS POR SERVICIO DE CONSULTORIA,DEP.: PROMUEVE BOLIVIA , PROCEDENCIA: BANCO UNION S.A., CHEQUE: 441, FECHA DE EMISION:24/04/2018</t>
  </si>
  <si>
    <t>00099021001 DEPOSITO DE EFECTIVO, DEPOSITANTE: SANTOS RAMON VELASCO MAMANI, CONCEPTO: DOBLE PERCEPCION, CUENTA DE DEPOSITO: CUENTA UNICA DEL TESORO</t>
  </si>
  <si>
    <t>00099021001 DEPOSITO DE EFECTIVO, DEPOSITANTE: SECKO GONZALES HUGO CI 3682597, CONCEPTO: DEVOLUCION DE SALARIO EXCEDENTE AL DEL PRESIDENTE MARZO 2018, CUENTA DE DEPOSITO: CUENTA UNICA DEL TESORO</t>
  </si>
  <si>
    <t>00099021001 DEPOSITO DE EFECTIVO, DEPOSITANTE: SEDEGES -ORURO, CONCEPTO: DEPOSITÓ EN EFECTIVO POR CONCEPTO DE PAGO EN DEMASIA DE SUELDO DEL EXFUNCIONARIO JAVIER F. VILLCA V, CUENTA DE DEPOSITO: CUENTA UNICA DEL TESORO</t>
  </si>
  <si>
    <t>00099021001 DEPOSITO DE EFECTIVO, DEPOSITANTE: SEDES LA PAZ, CONCEPTO: DEVOLUCION DE BONO FRONTERA, CUENTA DE DEPOSITO: CUENTA UNICA DEL TESORO</t>
  </si>
  <si>
    <t>00099021001 DEPOSITO DE EFECTIVO, DEPOSITANTE: SEMAPE - SANTA CRUZ, CONCEPTO: DEVOLUCION DE RECURSOS NO UTILIZADOS - FONDOS EN AVANCE, CUENTA DE DEPOSITO: CUENTA UNICA DEL TESORO</t>
  </si>
  <si>
    <t>00099021001 DEPOSITO DE EFECTIVO, DEPOSITANTE: SERGIO ORLANDO CHAVEZ GARCIA, CONCEPTO: DEVOLUCION DE VIATICOS NO UTILIZADOS DE FECHA 7/4/18, CUENTA DE DEPOSITO: CUENTA UNICA DEL TESORO</t>
  </si>
  <si>
    <t>00212082004 DEPOSITO DE EFECTIVO, DEPOSITANTE: REYNALDO SEGOVIA ALBORNOZ, CONCEPTO: DEVOLUCION GASTOS OPERATIVOS C-31 N° 98 / 2017, CUENTA DE DEPOSITO: CUENTA UNICA DEL TESORO</t>
  </si>
  <si>
    <t>00086011102 DEPOSITO DE EFECTIVO, DEPOSITANTE: STMA SRL JOSE ANTONIO MOLINA GUZMAN, CONCEPTO: MULTAS POR CONTRAVERSIONES AL LEY DE MEDIO AMBIENTE, CUENTA DE DEPOSITO: CUENTA UNICA DEL TESORO</t>
  </si>
  <si>
    <t>00099021001 DEPOSITO DE EFECTIVO, DEPOSITANTE: SILVANO TORREZ, CONCEPTO: DEVOLUCION PASAJES, CUENTA DE DEPOSITO: CUENTA UNICA DEL TESORO</t>
  </si>
  <si>
    <t>00015011108 DEPOSITO DE EFECTIVO, DEPOSITANTE: NINFA ISABEL CHOQUECALLATA GUARACHI, CONCEPTO: DEPOSITÓ REMANENTE FONDOS EN AVANCE - NINFA ISABEL CHOQUECALLATA, CUENTA DE DEPOSITO: CUENTA UNICA DEL TESORO</t>
  </si>
  <si>
    <t>00099021001 DEPOSITO DE EFECTIVO, DEPOSITANTE: TIRADO ENCINAS JOSE FRANCISCO CI 1328741, CONCEPTO: DEVOLUCION DE SALARIO EXCEDENTE AL DEL PRESIDENTE MARZO 2018, CUENTA DE DEPOSITO: CUENTA UNICA DEL TESORO</t>
  </si>
  <si>
    <t>00099021001 DEPOSITO DE EFECTIVO, DEPOSITANTE: TRINIDAD ROSARIO ZABALA OCHOA, CONCEPTO: CUENTAS POR PAGAR-PASAJES SIN UTILIZAR - GESTION 2002, CUENTA DE DEPOSITO: CUENTA UNICA DEL TESORO</t>
  </si>
  <si>
    <t>00099021001 DEPOSITO DE EFECTIVO, DEPOSITANTE: VENEGAS RAMOS HERNAN CI 3663639, CONCEPTO: DEVOLUCION DE SALARIO EXCEDENTE AL DEL PRESIDENTE MARZO 2018, CUENTA DE DEPOSITO: CUENTA UNICA DEL TESORO</t>
  </si>
  <si>
    <t>00099021001 DEPOSITO DE EFECTIVO, DEPOSITANTE: VIAS BOLIVIA-LUIS MENCIAS SURCO, CONCEPTO: DEVOLUCION DE DOBLE PERCEPCION, CUENTA DE DEPOSITO: CUENTA UNICA DEL TESORO</t>
  </si>
  <si>
    <t>00099021001 DEPOSITO DE EFECTIVO, DEPOSITANTE: VICENTE SOTO CARRASCO, CONCEPTO: DEVOLUCION DE DOBLE PERCEPCION, CUENTA DE DEPOSITO: CUENTA UNICA DEL TESORO</t>
  </si>
  <si>
    <t>00099021001 DEPOSITO DE EFECTIVO, DEPOSITANTE: VICTOR ANDRES COCA ZAMBRANA, CONCEPTO: DEVOLUCION TOTAL CAMBIO DE DESTINO, CUENTA DE DEPOSITO: CUENTA UNICA DEL TESORO</t>
  </si>
  <si>
    <t>00099021001 DEPOSITO DE EFECTIVO, DEPOSITANTE: VICTOR HUGO NAVARRO MICHEL, CONCEPTO: DEVOLUCION POR DOBLE PERCEPCION, CUENTA DE DEPOSITO: CUENTA UNICA DEL TESORO</t>
  </si>
  <si>
    <t>00099021001 DEPOSITO DE EFECTIVO, DEPOSITANTE: VICTOR JESUS GUARACHI POMIER, CONCEPTO: DEVOLUCION FONDOS EN AVANCE, CUENTA DE DEPOSITO: CUENTA UNICA DEL TESORO</t>
  </si>
  <si>
    <t>00099021001 DEPOSITO DE EFECTIVO, DEPOSITANTE: VICTOR MENDOZA QUISPE, CONCEPTO: DOBLE PERCEPCION, CUENTA DE DEPOSITO: CUENTA UNICA DEL TESORO</t>
  </si>
  <si>
    <t>00010011102 DEPOSITO DE EFECTIVO, DEPOSITANTE: MARIANA ASTORGA ESPINOZA, CONCEPTO: VALORADOS SERECI GESTORIA 2013-2015 MINISTERIO DE RELACIONES EXTERIORES GESTORIA CONSULAR LEY N 310, CUENTA DE DEPOSITO: CUENTA UNICA DEL TESORO</t>
  </si>
  <si>
    <t>00373024105 DEPOSITO DE EFECTIVO, DEPOSITANTE: MACARIO FLORES ARTEAGA, CONCEPTO: DEVOLUCION DE SALDOS DEL PROYECTO CONSTRUCCION DE ESTABLOS COMUNIDAD DE GUARAYA DEL MUN TIAHUANACU, CUENTA DE DEPOSITO: CUENTA UNICA DEL TESORO</t>
  </si>
  <si>
    <t>00373024105 DEPOSITO DE EFECTIVO, DEPOSITANTE: AMALIA ROMERO RUIZ, CONCEPTO: DEVOLUCION PROYECTO DE VACAS HOTEN DE SELLA MENDEZ DEL MUNICIPIO DE SAN LORENZO DEP DE TARIJA, CUENTA DE DEPOSITO: CUENTA UNICA DEL TESORO</t>
  </si>
  <si>
    <t>00099021001 DEPOSITO DE EFECTIVO, DEPOSITANTE: VICTORIA CARMEN RIVAS VDA DE COCHI, CONCEPTO: COBRO INDEVIDO POR NUEVAS NUPCIAS, CUENTA DE DEPOSITO: CUENTA UNICA DEL TESORO</t>
  </si>
  <si>
    <t>00099021001 DEPOSITO DE EFECTIVO, DEPOSITANTE: VICTORIO RONNIE TERAN RIOJA, CONCEPTO: REVERSION, CUENTA DE DEPOSITO: CUENTA UNICA DEL TESORO</t>
  </si>
  <si>
    <t>00046054206 DEPOSITO DE EFECTIVO, DEPOSITANTE: MINISTERIO DE SALUD, CONCEPTO: COMPRA DE GASOLINA FONDOS EN AVANCE, CUENTA DE DEPOSITO: CUENTA UNICA DEL TESORO</t>
  </si>
  <si>
    <t>00047261101 DEPOSITO DE EFECTIVO, DEPOSITANTE: MDRYT-IPD PACU, CONCEPTO: DEVOLUCION FONDOS EN AVANCE, CUENTA DE DEPOSITO: CUENTA UNICA DEL TESORO</t>
  </si>
  <si>
    <t>00015011108 DEP.DE CHEQ.AJENOS,RET.DE CAM.,CONCEPTO: DEVOLUCION DE FONDOS,DEP.: MIN. GOBIERNO , PROCEDENCIA: BANCO UNION S.A., CHEQUE: 51074, FECHA DE EMISION:23/04/2018</t>
  </si>
  <si>
    <t>00015011108 DEP.DE CHEQ.AJENOS,RET.DE CAM.,CONCEPTO: DEVOLUCION DE FONDOS,DEP.: MIN. GOBIERNO , PROCEDENCIA: BANCO UNION S.A., CHEQUE: 51076, FECHA DE EMISION:25/04/2018</t>
  </si>
  <si>
    <t>00513212001 DEP.DE CHEQ.AJENOS,RET.DE CAM.,CONCEPTO: REVERSION DE RECURSOS,DEP.: YPFB , PROCEDENCIA: BANCO UNION S.A., CHEQUE: 1563, FECHA DE EMISION:26/04/2018</t>
  </si>
  <si>
    <t>00020031101 DEPOSITO DE EFECTIVO, DEPOSITANTE: BEATRIZ BETTY CALLE GUTIERREZ, CONCEPTO: REVERSION POR GASTO NO EJECUTADO POR ALIMENTACION Y OTROS SIMILARES, CUENTA DE DEPOSITO: CUENTA UNICA DEL TESORO</t>
  </si>
  <si>
    <t>00099021001 DEPOSITO DE EFECTIVO, DEPOSITANTE: WALTER PABLO LA SERNA MENA, CONCEPTO: DEVOLUCION DE HABERES MARZO 2010, CUENTA DE DEPOSITO: CUENTA UNICA DEL TESORO</t>
  </si>
  <si>
    <t>00099021001 DEPOSITO DE EFECTIVO, DEPOSITANTE: WALTER PABLO LA SERNA MENA, CONCEPTO: DEVOLUCION DE HABERES NOVIEMBRE 2009, CUENTA DE DEPOSITO: CUENTA UNICA DEL TESORO</t>
  </si>
  <si>
    <t>00099021001 DEPOSITO DE EFECTIVO, DEPOSITANTE: WALTER PABLO LA SERNA MENA, CONCEPTO: DEVOLUCION DE HABERES OCTUBRE 2009, CUENTA DE DEPOSITO: CUENTA UNICA DEL TESORO</t>
  </si>
  <si>
    <t>00099021001 DEPOSITO DE EFECTIVO, DEPOSITANTE: WALTER VILLARROEL CHUQUIMIA, CONCEPTO: DEVOLUCION POR COBRO INDEBIDO, CUENTA DE DEPOSITO: CUENTA UNICA DEL TESORO</t>
  </si>
  <si>
    <t>00099021001 DEPOSITO DE EFECTIVO, DEPOSITANTE: WENDY CABRERA AGUILAR, CONCEPTO: DEVOLUCION DE INGRESOS POR EXCEDER TECHO SALARIAL ABRIL 2017, CUENTA DE DEPOSITO: CUENTA UNICA DEL TESORO</t>
  </si>
  <si>
    <t>00099021001 DEPOSITO DE EFECTIVO, DEPOSITANTE: WENDY CABRERA AGUILAR, CONCEPTO: DEVOLUCION DE INGRESOS POR EXCEDER TECHO SALARIAL AGOSTO 2017, CUENTA DE DEPOSITO: CUENTA UNICA DEL TESORO</t>
  </si>
  <si>
    <t>00099021001 DEPOSITO DE EFECTIVO, DEPOSITANTE: WENDY CABRERA AGUILAR, CONCEPTO: DEVOLUCION DE INGRESOS POR EXCEDER TECHO SALARIAL DICIEMBRE 2017, CUENTA DE DEPOSITO: CUENTA UNICA DEL TESORO</t>
  </si>
  <si>
    <t>00099021001 DEPOSITO DE EFECTIVO, DEPOSITANTE: AUTORIDAD DE SUPERVISION DEL SISTEMA FINANCIERO, CONCEPTO: DEVOLUCION DE VIATICOS-TASA DE AEROPUERTO, CUENTA DE DEPOSITO: CUENTA UNICA DEL TESORO</t>
  </si>
  <si>
    <t>00099021001 DEPOSITO DE EFECTIVO, DEPOSITANTE: WENDY CABRERA AGUILAR, CONCEPTO: DEVOLUCION DE INGRESOS POR EXCEDER TECHO SALARIAL ENERO 2017, CUENTA DE DEPOSITO: CUENTA UNICA DEL TESORO</t>
  </si>
  <si>
    <t>00099021001 DEPOSITO DE EFECTIVO, DEPOSITANTE: WENDY CABRERA AGUILAR, CONCEPTO: DEVOLUCION DE INGRESOS POR EXCEDER TECHO SALARIAL FEBRERO 2017, CUENTA DE DEPOSITO: CUENTA UNICA DEL TESORO</t>
  </si>
  <si>
    <t>00099021001 DEPOSITO DE EFECTIVO, DEPOSITANTE: WENDY CABRERA AGUILAR, CONCEPTO: DEVOLUCION DE INGRESOS POR EXCEDER TECHO SALARIAL JULIO 2017, CUENTA DE DEPOSITO: CUENTA UNICA DEL TESORO</t>
  </si>
  <si>
    <t>00099021001 DEPOSITO DE EFECTIVO, DEPOSITANTE: WENDY CABRERA AGUILAR, CONCEPTO: DEVOLUCION DE INGRESOS POR EXCEDER TECHO SALARIAL JUNIO 2017, CUENTA DE DEPOSITO: CUENTA UNICA DEL TESORO</t>
  </si>
  <si>
    <t>00010011102 DEPOSITO DE EFECTIVO, DEPOSITANTE: CONSULADO DE BOLIVIA EN CUSCO , PERU, CONCEPTO: DEP. VALORADOS ANULADOS EXTRAVIADOS CONSULADO DE BOLIVIA EN CUSCO, CUENTA DE DEPOSITO: CUENTA UNICA DEL TESORO</t>
  </si>
  <si>
    <t>00099021001 DEPOSITO DE EFECTIVO, DEPOSITANTE: WENDY CABRERA AGUILAR, CONCEPTO: DEVOLUCION DE INGRESOS POR EXCEDER TECHO SALARIAL MARZO 2017, CUENTA DE DEPOSITO: CUENTA UNICA DEL TESORO</t>
  </si>
  <si>
    <t>00099021001 DEPOSITO DE EFECTIVO, DEPOSITANTE: WENDY CABRERA AGUILAR, CONCEPTO: DEVOLUCION DE INGRESOS POR EXCEDER TECHO SALARIAL MAYO 2017, CUENTA DE DEPOSITO: CUENTA UNICA DEL TESORO</t>
  </si>
  <si>
    <t>00222018015 DEPOSITO DE EFECTIVO, DEPOSITANTE: JORGE RUBEN CALDERON OROPEZA, CONCEPTO: REVERSION C-31 851, CUENTA DE DEPOSITO: CUENTA UNICA DEL TESORO</t>
  </si>
  <si>
    <t>00378012002 DEPOSITO DE EFECTIVO, DEPOSITANTE: SENATEX - PACHECO SORUCO RAQUEL MARIA, CONCEPTO: DEVOLUCION AL C-31 N° 182 POR SALDO NO EJECUTADO, CUENTA DE DEPOSITO: CUENTA UNICA DEL TESORO</t>
  </si>
  <si>
    <t>00574012002 DEP.DE CHEQ.AJENOS,RET.DE CAM.,CONCEPTO: CANCELACION POR DAÑO OCACIONADO POR VUELCO DE CAMION EN BENI,DEP.: LACTEOSBOL , PROCEDENCIA: BANCO UNION S.A., CHEQUE: 4685, FECHA DE EMISION:27/04/2018</t>
  </si>
  <si>
    <t>00574012002 DEP.DE CHEQ.AJENOS,RET.DE CAM.,CONCEPTO: DEVOLUCION DE PAGO INCORRECTO MI TELEFERICO,DEP.: LACTEOSBOL , PROCEDENCIA: BANCO UNION S.A., CHEQUE: 4682, FECHA DE EMISION:27/04/2018</t>
  </si>
  <si>
    <t>00130012002 DEP.DE CHEQ.AJENOS,RET.DE CAM.,CONCEPTO: PAGO INTERES A FOFIM CUOTA N 99,DEP.: COMERMIN RL , PROCEDENCIA: BANCO MERCANTIL SANTA CRUZ SA., CHEQUE: 8053, FECHA DE EMISION:27/04/2018</t>
  </si>
  <si>
    <t>00099021001 DEPOSITO DE EFECTIVO, DEPOSITANTE: WENDY CABRERA AGUILAR, CONCEPTO: DEVOLUCION DE INGRESOS POR EXCEDER TECHO SALARIAL NOVIEMBRE 2017, CUENTA DE DEPOSITO: CUENTA UNICA DEL TESORO</t>
  </si>
  <si>
    <t>00099021001 DEPOSITO DE EFECTIVO, DEPOSITANTE: WENDY CABRERA AGUILAR, CONCEPTO: DEVOLUCION DE INGRESOS POR EXCEDER TECHO SALARIAL OCTUBRE 2017, CUENTA DE DEPOSITO: CUENTA UNICA DEL TESORO</t>
  </si>
  <si>
    <t>00373024105 DEPOSITO DE EFECTIVO, DEPOSITANTE: PRIMA MOLLO OLAZO, CONCEPTO: DEVOLUCION DE GASTOS SOBRANTE DE PROYECTO, CUENTA DE DEPOSITO: CUENTA UNICA DEL TESORO</t>
  </si>
  <si>
    <t>00099021001 DEPOSITO DE EFECTIVO, DEPOSITANTE: WENDY CABRERA AGUILAR, CONCEPTO: DEVOLUCION DE INGRESOS POR EXCEDER TECHO SALARIAL SEPTIEMBRE 2017, CUENTA DE DEPOSITO: CUENTA UNICA DEL TESORO</t>
  </si>
  <si>
    <t>00099021001 DEPOSITO DE EFECTIVO, DEPOSITANTE: WILLIAM M. MIRANDA PRIETO, CONCEPTO: DEVOLUCION GASTOS DE TRANSPORTE VIATICOS, TASAS DE AEROPUERTO, CUENTA DE DEPOSITO: CUENTA UNICA DEL TESORO</t>
  </si>
  <si>
    <t>00099021001 DEPOSITO DE EFECTIVO, DEPOSITANTE: XIMENA ANA MARIA CENTELLAS ROJAS, CONCEPTO: DEVOLUCION DE PASAJES Y VIATICOS DE 2009 SRA.XIMENA ANA MARIA CENTELLAS ROJAS, CUENTA DE DEPOSITO: CUENTA UNICA DEL TESORO</t>
  </si>
  <si>
    <t>00291012006 DEPOSITO DE EFECTIVO, DEPOSITANTE: ( ABC ) OFICINA CENTRAL, CONCEPTO: DEVOLUCION DE SALDO DE VIATICOS, CUENTA DE DEPOSITO: CUENTA UNICA DEL TESORO</t>
  </si>
  <si>
    <t>00099021001 DEPOSITO DE EFECTIVO, DEPOSITANTE: YOLANDA DOLORES MAZUELOS POOL, CONCEPTO: DEVOLUCION DE DEUDA ( DOBLE PERCEPCION ), CUENTA DE DEPOSITO: CUENTA UNICA DEL TESORO</t>
  </si>
  <si>
    <t>00099021001 DEPOSITO DE EFECTIVO, DEPOSITANTE: YOLANDA TOVAR UGARTE, CONCEPTO: DEVOLUCION DE HABERES MES DE MARZO, CUENTA DE DEPOSITO: CUENTA UNICA DEL TESORO</t>
  </si>
  <si>
    <t>00099021001 DEPOSITO DE EFECTIVO, DEPOSITANTE: YOSELIN AVERANGA LADINO CI. 7676683 SC., CONCEPTO: DEVOLUCION DE HABERES, CUENTA DE DEPOSITO: CUENTA UNICA DEL TESORO</t>
  </si>
  <si>
    <t>00099021001 DEPOSITO DE EFECTIVO, DEPOSITANTE: YOVANA FUENTES CASTRO, CONCEPTO: PERCEPCION INDEBIDA DE HABERES, CUENTA DE DEPOSITO: CUENTA UNICA DEL TESORO</t>
  </si>
  <si>
    <t>00099024113 DEPOSITO DE EFECTIVO, DEPOSITANTE: JORGE MARCELO GAMARRA SANTOS, CONCEPTO: REGULARIZACION A LA OPERACION DE FECHA 15-03-2018 DOC. N° 16961082, CUENTA DE DEPOSITO: CUENTA UNICA DEL TESORO</t>
  </si>
  <si>
    <t>PAGO PRÉSTAMO IDA 948-BO VCTO. 01-04-2018 POR CUENTA DE SAGUAPAC , VALOR 02-04-2018 CAPITAL USD 135.000,00 INTERESES USD 11.643,75 LIB. 00099021001 - RECURSOS ORDINARIOS (3987) - MDRI</t>
  </si>
  <si>
    <t>A:00041014101 Debito Automatico por contraparte del GAM Moro Moro, correspondiente al Convenio Intergubernativo suscrito entre el Ministerio de Desarrollo Productivo y Economia Plural y el GAM Moro Moro, programa Revolucion Tecnologica en Educacion.</t>
  </si>
  <si>
    <t>A:00041014101 Debito Automatico por contraparte del GAM Pampa Grande, correspondiente al Convenio Intergubernativo suscrito entre el Ministerio de Desarrollo Productivo y Economia Plural y el GAM Pampa Grande, programa Revolucion Tecnologica en Educacion.</t>
  </si>
  <si>
    <t>NÚMERO DE LIBRETA CUT: 99031009.00 OPERACIÓN T01 TRANSFERENCIA DE FONDOS A LA CUT - TESORO DIRECTO DE BANCO UNION S.A. A CUENTA UNICA DEL TESORO CON NUMERO DE SOLICITUD = 2630546 Y NUMERO CORRELATIVO = 91320002042018073 TRANSFERENCIA POR OPERACIONES DE VENTA BONOS BTX</t>
  </si>
  <si>
    <t>De: 00099024113 Transferencia en cumplimiento al DS N0913 de 15/06/2011 y el Convenio Intergubernativo de Financiamiento UPRE-CIF-IG 085/2017, suscrito entre la UPRE y el GAM Tarija Proyecto Construccion Unidad Educ. Br. San Antonio de la Ciudad de Tarija, correspondiente al pago de la planilla N6,</t>
  </si>
  <si>
    <t>||TRANSFERENCIA DE FONDOS DE LA CUT. PARA PAGO VENCIMIENTOS DE VALORES "C" DEL TGN. DE FECHA 30/03/2018 SEGUN MEFP/VTCP/DGCP/UODP-316/2018 DE F.28/03/2018 DEL MINISTERIO DE ECONOMIA Y FIN. PUB. LIB:00099031003 TGN-TITULOS VALOR DEL TESORO M/N.</t>
  </si>
  <si>
    <t>||REG.COBRO PARCIAL COMIS.EMIS.L/C 0,05% S/USD167.115.200.-POR 290 DIAS(CORRESP.GESTION 2018),REEMB.GSTS.COM.BS220.-Y EMIS. COMP.CONTABLE BS50.-,S/G NOTA ABEN/DGE/NE Nº0218/2018,02/04/18 REF.: I-2018-05 P/C ABEN A/F JOINT-STOCK COMPANY 'STATE SPECIALIZED DESIGN INSTITUTE'. LIB.00099021001 TGN RECURSOS ORDINARIOS REF.:COMISION EMISION LC I-2018-05 (GESTION 2018)</t>
  </si>
  <si>
    <t>VENTA DE DIVISAS A SOLICITUD DE YACIMIENTOS PETROLIFEROS FISCALES BOLIVIANOS SEGUN SOLICITUD 4654 REF: PAGO A SAMSUNG ENGINEERING BOLIVIA SA POR EL SERVICIO OPERACION Y MANTENIMIENTO ASISTIDO AMPLIADO PLANTA DE AMONIACO Y UREA SEXTA ADENDA NOVIEMBRE 2017 LIB. 00513062001 YPFB-OPERACIONES PLANTA DE SEPARACION DE LIQUIDOS RIO GRANDE</t>
  </si>
  <si>
    <t>VENTA DE DIVISAS A SOLICITUD DE MINISTERIO DE LA PRESIDENCIA SEGUN SOLICITUD 4656 REF: DIVISAS USD 5,000. PARA VIAJE AL EXTERIOR QUE REALIZARA EL SR. PRESIDENTE DEL ESTADO PLURINACIONAL Y COMITIVA OFICIAL A LIMA REPUBLICA DEL PERU. LOS FONDOS SERAN ENTREGADOS AL SR. OMAR ROBERTO CARY ROMANO MIN.P LIB. 00099021001 TGN-RECURSOS ORDINARIOS (3987)</t>
  </si>
  <si>
    <t>VENTA DE DIVISAS CON TRANSFERENCIA DE FONDOS A SOLICITUD DE ADMINISTRACION DE SERVICIOS PORTUARIOS BOLIVIA SEGUN SOLICITUD 4653 REF: H.R. 1004 - ENVIO DE RECURSOS AL PUERTO DE ARICA POR PAGO DE LIMPIEZA DE LAS OFICINAS DEL PUERTO DE ARICA, CORRESPONDIENTE A FEBRERO/2018 SEGUN ORDEN DE PAGO ASP-B/DAF LIB. 00594012001 ASP-B FONDO DE OPERACIONES</t>
  </si>
  <si>
    <t>De: 00099024113 Transferencia en cumplimiento al DS N0913 de 15/06/2011 y el Convenio Intergubernativo de Financiamiento UPRE-CIF-IG 916/2017, suscrito entre la UPRE y el GAM Villa Tunari, Proyecto Construccion Piscina de Calentamiento Villa Tunari, correspondiente al pago de la planilla N1, segun l</t>
  </si>
  <si>
    <t>De: 00099024113 Transferencia en cumplimiento al DS N0913 de 15/06/2011 y el Convenio Intergubernativo de Financiamiento UPRE-CIF-IG 794/2017, suscrito entre la UPRE y el GAM San Carlos, Proyecto Construccion 12 Aulas Unidad Educativa Balfred Paz Barba Distrito Santa Fe, correspondiente al pago de l</t>
  </si>
  <si>
    <t>De: 00099024113 Transferencia en cumplimiento al DS N0913 de 15/06/2011 y el Convenio Intergubernativo de Financiamiento UPRE-CIF-IG 505/2017, suscrito entre la UPRE y el GAM San Buenaventura, Proyecto Construccion Tinglado Unidad Educativa La Esmeralda San Buenaventura, correspondiente al pago de l</t>
  </si>
  <si>
    <t>De: 00099024113 Transferencia en cumplimiento al DS N0913 de 15/06/2011 y el Convenio Intergubernativo de Financiamiento UPRE-CIF-IG 689/2017, suscrito entre la UPRE y el GAM Omereque, Proyecto Const. Tinglado y Graderias Unidad Educativa San Carlos - Omereque, correspondiente al pago de la planilla</t>
  </si>
  <si>
    <t>De: 00099024113 Transferencia en cumplimiento al DS N0913 de 15/06/2011 y el Convenio Intergubernativo de Financiamiento UPRE-CIF-IG 077/2017, suscrito entre la UPRE y el GAM Potosi, Proyecto Const. Bloques: Administrativos, Aulas, Talleres y Campo Deportivo Unidad Educativa Jesus de Nazareth D 12,</t>
  </si>
  <si>
    <t>De: 00099024113 Transferencia en cumplimiento al DS N0913 de 15/06/2011 y el Convenio Intergubernativo de Financiamiento UPRE-CIF-IG/020/2016, suscrito entre la UPRE y el GAM General Agustin Saavedra, Proyecto Const. de Diez Aulas U.E. Nueva Esperanza - Comunidad Pico de Monte, correspondiente al pa</t>
  </si>
  <si>
    <t>De: 00099024113 Transferencia en cumplimiento al DS N0913 de 15/06/2011 y el Convenio Intergubernativo de Financiamiento UPRE-CIF-IG 429/2016, suscrito entre la UPRE y el GAM Cajuata, Proyecto Construccion Unidad Educativa Asociada Canamina, correspondiente al pago de la planilla N5, segun la UPRE.</t>
  </si>
  <si>
    <t>De: 00099024113 Transferencia en cumplimiento al DS N0913 de 15/06/2011 y el Convenio Intergubernativo de Financiamiento UPRE-CIF-IG 167/2017, suscrito entre la UPRE y el GAM Puerto Rico, Proyecto Const. Un Aula Unidad Educativa Emeterio Ruiz (Loc. Puerto Rico - Mun. Puerto Rico), correspondiente al</t>
  </si>
  <si>
    <t>De: 00099024113 Transferencia en cumplimiento al DS N0913 de 15/06/2011 y el Convenio Intergubernativo de Financiamiento UPRE-CIF-IG 166/2017, suscrito entre la UPRE y el GAM Puerto Rico, Proyecto Const. Un Aula Unidad Educativa Cocal (Com. Cocal - Mun. Puerto Rico), correspondiente al pago de la pl</t>
  </si>
  <si>
    <t>De: 00099024113 Transferencia en cumplimiento al DS N0913 de 15/06/2011 y el Convenio Intergubernativo de Financiamiento UPRE-CIF-IG 343/2016, suscrito entre la UPRE y el GAM Yanacachi Proyecto Construccion U.E. Florida (Yanacachi), correspondiente al pago de la planilla N6, segun la UPRE.</t>
  </si>
  <si>
    <t>De: 00099024113 Transferencia en cumplimiento al DS N0913 de 15/06/2011 y el Convenio Intergubernativo de Financiamiento UPRE-CIF-IG/486/2016, suscrito entre la UPRE y el GAM Potosi Proyecto Construccion Unidad Educativa Litoral, correspondiente al pago de la planilla N8, segun la UPRE.</t>
  </si>
  <si>
    <t>De: 00099024113 Transferencia en cumplimiento al DS N0913 de 15/06/2011 y el Convenio Intergubernativo de Financiamiento UPRE-CIF-IG 033/2017, suscrito entre la UPRE y el GAM Vinto Proyecto Construccion Internado U.E. La Llave, correspondiente al pago de la planilla N5, segun la UPRE.</t>
  </si>
  <si>
    <t>De: 00099024113 Transferencia en cumplimiento al DS N0913 de 15/06/2011 y el Convenio Intergubernativo de Financiamiento UPRE-CIF-IG/573/2016, suscrito entre la UPRE y el GAM Puerto Villarroel Proyecto Construccion U.E. Tecnico Humanistico Ivirgarzama, correspondiente al pago de la planilla N3, segu</t>
  </si>
  <si>
    <t>De: 00099024113 Transferencia en cumplimiento al DS N0913 de 15/06/2011 y el Convenio Intergubernativo de Financiamiento UPRE-CIF-IG 005/2017, suscrito entre la UPRE y el GAM Machareti Proyecto Construccion Cesped Sintetico Mas Graderias Ivo - Machareti, correspondiente al pago de la planilla N2, se</t>
  </si>
  <si>
    <t>De: 00099024113 Transferencia en cumplimiento al DS N0913 de 15/06/2011 y el Convenio Intergubernativo de Financiamiento UPRE-CIF-IG 574/2017, suscrito entre la UPRE y el GAM Caranavi Proyecto Construccion 1 Aula U.E. Puerto Leon Canton Choro, correspondiente al pago de la planilla N2, segun la UPR</t>
  </si>
  <si>
    <t>De: 00099024113 Transferencia en cumplimiento al DS N0913 de 15/06/2011 y el Convenio Intergubernativo de Financiamiento UPRE-CIF-IG 379/2016, suscrito entre la UPRE y el GAD Tarija Proyecto Construccion Campo Deportivo con Cesped Sintetico en Tomatitas, correspondiente al pago de la planilla N3 de</t>
  </si>
  <si>
    <t>De: 00099024113 Transferencia en cumplimiento al DS N0913 de 15/06/2011 y el Convenio Intergubernativo de Financiamiento UPRE-CIF-IG 571/2017, suscrito entre la UPRE y el GAM de Caranavi proyecto Construccion Tinglado U.E. Rio Mercedes Canton Caranavi Rural, correspondiente al pago de la planilla N</t>
  </si>
  <si>
    <t>De: 00099024113 Transferencia en cumplimiento al DS N0913 de 15/06/2011 y el Convenio Intergubernativo de Financiamiento UPRE-CIF-IG/519/2016, suscrito entre la UPRE y el GAM de Cobija proyecto Construccion Centro de Capacitacion Agraria Eureka, Cobija, correspondiente al pago de la planilla N 6 de</t>
  </si>
  <si>
    <t>De: 00099024113 Transferencia en cumplimiento al DS N0913 de 15/06/2011 y el Convenio Intergubernativo de Financiamiento UPRE-CIF-IG/390/2016, suscrito entre la UPRE y el GAM de Colquiri proyecto Const. Internado Municipal Colquiri, correspondiente al pago de la planilla N 4, segun la UPRE.</t>
  </si>
  <si>
    <t>De: 00099024113 Transferencia en cumplimiento al DS N0913 de 15/06/2011 y el Convenio Intergubernativo de Financiamiento UPRE-CIF-IG/493/2016, suscrito entre la UPRE y el GAM de Mairana proyecto Construccion Modulo Educativo U.E. Santiago Bartolome Nunez Pimentel - Mairana, correspondiente al pago d</t>
  </si>
  <si>
    <t>De: 00099024113 Transferencia en cumplimiento al DS N0913 de 15/06/2011 y el Convenio Intergubernativo de Financiamiento UPRE-CIF-IG 009/2017, suscrito entre la UPRE y el GAM de Pazna proyecto Construccion Cancha de Futbol con Cesped Sintetico Avicaya, correspondiente al pago de la planilla N 3 de c</t>
  </si>
  <si>
    <t>De: 00099024113 Transferencia en cumplimiento al DS N0913 de 15/06/2011 y el Convenio Intergubernativo de Financiamiento UPRE-CIF-IG 176/2017, suscrito entre la UPRE y el GAM de Puerto Gonzalo Moreno proyecto Const. Centro de Salud Integral Comunidad Gonzalo Moreno Municipio Puerto Gonzalo Moreno, c</t>
  </si>
  <si>
    <t>De: 00099024113 Transferencia en cumplimiento al DS N0913 de 15/06/2011 y el Convenio Interinstitucional de Financiamiento UPRE-CIF-389/2014, suscrito entre la UPRE y el GAM de El Torno proyecto Construccion 2da. Fase Mercado Municipal El Torno, correspondiente al pago de la planilla N 4 de cierre,</t>
  </si>
  <si>
    <t>PAGO A NATIXIS FRANCIA PRÉSTAMO 931-OB1 VCTO. 31-03-2018 POR CUENTA DE SEMAPA , VALOR 03-04-2018 CAPITAL EUR 32.274,00 INTERESES EUR 2.332,32 LIB. 00099031002 RECUP.DIFERENCIALES CAPITAL E INTERES-CRED.EXT.</t>
  </si>
  <si>
    <t>PAGO A NATIXIS FRANCIA PRÉSTAMO 931-OA1 VCTO. 31-03-2018 POR CUENTA DE GMSCZ , VALOR 03-04-2018 CAPITAL EUR 13.374,51 INTERESES EUR 2.479,93 LIB. 00099031002 RECUP.DIFERENCIALES CAPITAL E INTERES-CRED.EXT.</t>
  </si>
  <si>
    <t>TRANSFERENCIA AUTOMATICA SEGUN INSTRUCCION DEL MINISTERIO DE ECONOMIA Y FINANZAS PUBLICAS LIBRETA 00287104420</t>
  </si>
  <si>
    <t>NÚMERO DE LIBRETA CUT: 99031009.00 OPERACIÓN T01 TRANSFERENCIA DE FONDOS A LA CUT - TESORO DIRECTO DE BANCO UNION S.A. A CUENTA UNICA DEL TESORO CON NUMERO DE SOLICITUD = 2634034 Y NUMERO CORRELATIVO = 91320003042018137 TRANSFERENCIA POR OPERACIONES DE VENTA BONOS BTX</t>
  </si>
  <si>
    <t>De: 00099024113 Transferencia en cumplimiento al DS N0913 de 15/06/2011 y el Convenio Intergubernativo de Financiamiento UPRE-CIF-IG 811/2017, suscrito entre la UPRE y el GAM de San Antonio de Lomerio proyecto Const. Tinglado con Graderia en la Unidad Educativa Suiza Comunidad San Lorenzo, correspon</t>
  </si>
  <si>
    <t>De: 00099024113 Transferencia en cumplimiento al DS N0913 de 15/06/2011 y el Convenio Intergubernativo de Financiamiento UPRE-CIF-IG 952/2017, suscrito entre la UPRE y el GAM Chaqui, Proyecto Construccion 2 Talleres y 1 Laboratorio Colegio Nacional Chaqui (Chaqui), correspondiente al pago de la plan</t>
  </si>
  <si>
    <t>De: 00099024113 Transferencia en cumplimiento al DS N0913 de 15/06/2011 y el Convenio Intergubernativo de Financiamiento UPRE-CIF-IG 479/2017, suscrito entre la UPRE y el GAM Tito Yupanqui Proyecto Construccion Tinglado, Graderias y Cancha U.E. Chichilaya, correspondiente al pago de la planilla N2,</t>
  </si>
  <si>
    <t>De: 00099024113 Transferencia en cumplimiento al DS N0913 de 15/06/2011 y el Convenio Intergubernativo de Financiamiento UPRE-CIF-IG 929/2017, suscrito entre la UPRE y el GAM Ckochas Proyecto Construccion de 6 Aulas, Sala de Profesores y Direccion U.E. Qhalapaya - Ckochas, correspondiente al pago de</t>
  </si>
  <si>
    <t>De: 00099024113 Transferencia en cumplimiento al DS N0913 de 15/06/2011 y el Convenio Intergubernativo de Financiamiento UPRE-CIF-IG 1038/2017, suscrito entre la UPRE y el GAM San Javier Proyecto Const. 5 Aulas y Bateria de Bano Unidad Educativa Sinahi Comunidad Pata de Aguila Municipio San Javier,</t>
  </si>
  <si>
    <t>De: 00099024113 Transferencia en cumplimiento al DS N0913 de 15/06/2011 y el Convenio Intergubernativo de Financiamiento UPRE-CIF-IG 625/2017, suscrito entre la UPRE y el GAM Morochata, Proyecto Construccion Cancha Polifuncional Tinglado y Graderias U.E. Totorani, correspondiente al pago de la plani</t>
  </si>
  <si>
    <t>De: 00099024113 Transferencia en cumplimiento al DS N0913 de 15/06/2011 y el Convenio Intergubernativo de Financiamiento UPRE-CIF-IG 178/2017, suscrito entre la UPRE y el GAM San Pedro, Proyecto Const. Casa de Acogida y Refugio Temporal San Pedro, correspondiente al pago de la planilla N 3, segun la</t>
  </si>
  <si>
    <t>De: 00099024113 Transferencia en cumplimiento al DS N0913 de 15/06/2011 y el Convenio Intergubernativo de Financiamiento UPRE-CIF-IG 163/2017, suscrito entre la UPRE y el GAM Sena, Proyecto Const. de Puesto de Salud Girado en la Comunidad Girado, correspondiente al pago de la planilla N 2, segun la</t>
  </si>
  <si>
    <t>De: 00099024113 Transferencia en cumplimiento al DS N0913 de 15/06/2011 y el Convenio Intergubernativo de Financiamiento UPRE-CIF-IG 318/2017, suscrito entre la UPRE y el GAM de Caquiaviri proyecto Construccion de 5 Aulas U.E. Villa Chocorosi, correspondiente al pago de la planilla N 3, segun la UPR</t>
  </si>
  <si>
    <t>De: 00099024113 Transferencia en cumplimiento al DS N0913 de 15/06/2011 y el Convenio Intergubernativo de Financiamiento UPRE-CIF-IG 956/2017, suscrito entre la UPRE y el GAM de Chaqui proyecto Construccion de Aulas Unidad Educativa Jinchapulo (Jinchapulo), correspondiente al pago de la planilla N 1</t>
  </si>
  <si>
    <t>||VENTA DE DIVISAS S/G NOTAS YLB-GEE:0105/2018, 232/2018 Y 306/2018 Y ASIGNACION DE DIVISAS EFECTUADA POR EL MEFP CON CÓDIGO 011206 4610 DE 27-03-18 REF.: EMISION DE CARTA DE CREDITO 0,15% S/USD3.934.497,96 POR 32 DIAS, REEMB. GTOS DE COMUNICACION Y EMIS. CBTE. CONT. BS50. CTA. 00597019202 SALMUERA SALAR DE UYUNI PLANTA INDUSTRIAL REF.: COM. EMISION LC I-2018-06</t>
  </si>
  <si>
    <t>PROVISION DE FONDOS A SOLICITUD DE YACIMIENTOS PETROLIFEROS FISCALES BOLIVIANOS SEGUN SOLICITUD YPFB-0092-2018 REF: PAGO SERV DE TRANSPORTE DE GN FEB 18 A YPFB TRANSPORTE SA LIB. 00513012007 YPFB - RECURSOS NACIONALIZACIÓN</t>
  </si>
  <si>
    <t>PROVISION DE FONDOS A SOLICITUD DE YACIMIENTOS PETROLIFEROS FISCALES BOLIVIANOS SEGUN SOLICITUD YPFB-0093-2018 REF: PAGO SERV DE TRANS DE GN MI FEB 18 YPFB CHACO SA LIB. 00513012007 YPFB - RECURSOS NACIONALIZACIÓN</t>
  </si>
  <si>
    <t>PROVISION DE FONDOS A SOLICITUD DE YACIMIENTOS PETROLIFEROS FISCALES BOLIVIANOS SEGUN SOLICITUD YPFB-0096-2018 REF: PAGO SERV TRANSPORTE DE GN ENE 18 YPFB TRANSPORTE SA LIB. 00513012007 YPFB - RECURSOS NACIONALIZACIÓN</t>
  </si>
  <si>
    <t>PROVISION DE FONDOS A SOLICITUD DE YACIMIENTOS PETROLIFEROS FISCALES BOLIVIANOS SEGUN SOLICITUD YPFB-0095-2018 REF: PAGO SERV TRANSPORTE DE GN FEB 18 YPFB TRANSPORTE SA LIB. 00513012007 YPFB - RECURSOS NACIONALIZACIÓN</t>
  </si>
  <si>
    <t>COBRO COSTOS DE PAPELERIA SEGUN TRANSFERENCIA DEL EXTERIOR POR ORDEN DE SECCION CONSULAR EMBAJADA EN ITALIA REF.: GESTORIA CONSULAR LIB. 00010011102 MIN.RELACIONES EXTERIORES - GESTORIA CONSULAR LEY Nº 3108</t>
  </si>
  <si>
    <t>COBRO COSTOS DE PAPELERIA SEGUN TRANSFERENCIA DEL EXTERIOR POR ORDEN DE SECCION CONSULAR EMBAJADA DE BOLIVIA EN TOKYO JAPON LIB. 00010011102 MIN.RELACIONES EXTERIORES - GESTORIA CONSULAR LEY Nº 3108</t>
  </si>
  <si>
    <t>VENTA DE DIVISAS CON TRANSFERENCIA DE FONDOS A SOLICITUD DE MINISTERIO DE LA PRESIDENCIA SEGUN SOLICITUD 4657 REF: DIVISAS USD 129.95 PAGO A GOGO BUSINESS AVIATION POR SERVICIO TELEFONICO SATELITAL MES FEBRERO 2018 AERONAVE FAB 002, PAGO A US BANK CUENTA 103690172665. LIB. 00099021001 TGN-RECURSOS ORDINARIOS (3987)</t>
  </si>
  <si>
    <t>VENTA DE DIVISAS CON TRANSFERENCIA DE FONDOS A SOLICITUD DE ADMINISTRACION DE SERVICIOS PORTUARIOS BOLIVIA SEGUN SOLICITUD 4664 REF: H.R. 1007 - PAGO AL SENOR JOSE LUIS FERNANDEZ CASTILLO POR ALQUILER DE OFICINAS EN EL PUERTO DE ILO CORRESPONDIENTE A MARZO SEGUN ORDEN DE PAGO ASP-B/DAF-UAD/OP-143/20 LIB. 00594012001 ASP-B FONDO DE OPERACIONES</t>
  </si>
  <si>
    <t>COBRO COSTOS DE PAPELERIA SEGUN TRANSFERENCIA DEL EXTERIOR POR ORDEN DE CORPORACION PETROLERA S.A. LIB. 00513062001 YPFB-OPERACIONES PLANTA DE SEPARACION DE LIQUIDOS RIO GRANDE</t>
  </si>
  <si>
    <t>VENTA DE DIVISAS CON TRANSFERENCIA DE FONDOS A SOLICITUD DE AUTORIDAD DE REG.Y FISCALIZ.DE TELECOMUNICACIONES Y TRANSP. SEGUN SOLICITUD 4614 REF: PAGO DE CUOTA DE AMORTIZACION DE LA DEUDA POR CONTRIBUCIONES Y CUOTA ANUAL 2018 A LA UNION INTERNACIONAL DE TELECOMUNICACIONES UIT, EN CUMPLIMIENTO A NUME LIB. 00099021001 TGN-RECURSOS ORDINARIOS (3987) POR DIFERENCIAL CAMBIARIO</t>
  </si>
  <si>
    <t>VENTA DE DIVISAS CON TRANSFERENCIA DE FONDOS A SOLICITUD DE AUTORIDAD DE REG.Y FISCALIZ.DE TELECOMUNICACIONES Y TRANSP. SEGUN SOLICITUD 4614 REF: PAGO DE CUOTA DE AMORTIZACION DE LA DEUDA POR CONTRIBUCIONES Y CUOTA ANUAL 2018 A LA UNION INTERNACIONAL DE TELECOMUNICACIONES UIT, EN CUMPLIMIENTO A NUME LIB. 00099021001 TGN-RECURSOS ORDINARIOS (3987)</t>
  </si>
  <si>
    <t>De: 00099024113 Transferencia en cumplimiento al DS N0913 de 15/06/2011 y el Convenio Intergubernativo de Financiamiento UPRE-CIF-IG 159/2017, suscrito entre la UPRE y el GAM Sena, Proyecto Const. de Dos Aulas Escolares en la Unidad Educativa Ranchito en la Comunidad de Ranchito , correspondiente al</t>
  </si>
  <si>
    <t>De: 00099024113 Transferencia en cumplimiento al DS N0913 de 15/06/2011 y el Convenio Intergubernativo de Financiamiento UPRE-CIF-IG 868/2017, suscrito entre la UPRE y el GAM Santa Rosa del Sara, Proyecto Const. Tinglado, Graderia y Bateria de Bano en U.E. 4 de Marzo (Municipio de Santa Rosa del Sa</t>
  </si>
  <si>
    <t>De: 00099024113 Transferencia en cumplimiento al DS N0913 de 15/06/2011 y el Convenio Intergubernativo de Financiamiento UPRE-CIF-IG 1037/2017, suscrito entre la UPRE y el GAM San Javier, Proyecto Const. Plaza Principal 3 de Diciembre Comunidad San Javier, Municipio de San Javier, correspondiente al</t>
  </si>
  <si>
    <t>De: 00099024113 Transferencia en cumplimiento al DS N0913 de 15/06/2011 y el Convenio Intergubernativo de Financiamiento UPRE-CIF-IG/551/2016, suscrito entre la UPRE y el GAD Beni, Proyecto Const. Piscina Olimpica Dptal. 18 De Noviembre - Trinidad, correspondiente al pago de la planilla N 6, segun l</t>
  </si>
  <si>
    <t>De: 00099024113 Transferencia en cumplimiento al DS N0913 de 15/06/2011 y el Convenio Intergubernativo de Financiamiento UPRE-CIF-IG 790/2017, suscrito entre la UPRE y el GAM San Juan, Proyecto Const. de Un Tinglado y Una Graderia Lateral Barrio Samaritano (San Juan), correspondiente al pago de la p</t>
  </si>
  <si>
    <t>De: 00099024113 Transferencia en cumplimiento al DS N0913 de 15/06/2011 y el Convenio Intergubernativo de Financiamiento UPRE-CIF-IG 767/2017, suscrito entre la UPRE y el GAM Aiquile, Proyecto Construccion Tinglado, Graderias y Cancha Polifuncional Tipa Pampa - Aiquile, correspondiente al pago de la</t>
  </si>
  <si>
    <t>De: 00099024113 Transferencia en cumplimiento al DS N0913 de 15/06/2011 y el Convenio Intergubernativo de Financiamiento UPRE-CIF-IG 352/2017, suscrito entre la UPRE y el GAM Papel Pampa, Proyecto Construccion de Dos Aulas en la Unidad Educativa Waldo Ballivian - Escalona, correspondiente al pago de</t>
  </si>
  <si>
    <t>De: 00099024113 Transferencia en cumplimiento al DS N0913 de 15/06/2011 y el Convenio Intergubernativo de Financiamiento UPRE-CIF-IG/318/2015, suscrito entre la UPRE y el GAM Trinidad, Proyecto Construccion Mercado 13 de Abril Distrito 2, correspondiente al pago de la planilla N11 de cierre, segun l</t>
  </si>
  <si>
    <t>De: 00099024113 Transferencia en cumplimiento al DS N0913 de 15/06/2011 y el Convenio Intergubernativo de Financiamiento UPRE-CIF-IG 954/2017, suscrito entre la UPRE y el GAM Chaqui, Proyecto Construccion Ambientes U.E. Elizardo Perez Cantuyo (Cantuyo), correspondiente al pago de la planilla N1, seg</t>
  </si>
  <si>
    <t>De: 00099024113 Transferencia en cumplimiento al DS N0913 de 15/06/2011 y el Convenio Intergubernativo de Financiamiento UPRE-CIF-IG 058/2017, suscrito entre la UPRE y el GAM Tiquipaya, Proyecto Const. Unidad Educativa Tecnico Humanistico San Gabriel, correspondiente al pago de la planilla N2, segun</t>
  </si>
  <si>
    <t>De: 00099024113 Transferencia en cumplimiento al DS N0913 de 15/06/2011 y el Convenio Intergubernativo de Financiamiento UPRE-CIF-IG 035/2017, suscrito entre la UPRE y el GAM Aiquile, Proyecto Construccion U.E Tecnico Humanistico Prof. Nabor Quintana Navia Nivel Secundario Municipio Aiquile, corresp</t>
  </si>
  <si>
    <t>De: 00099024113 Transferencia en cumplimiento al DS N0913 de 15/06/2011 y el Convenio Intergubernativo de Financiamiento UPRE-CIF-IG 396/2017, suscrito entre la UPRE y el GAM Collana, Proyecto Construccion Tinglado Unidad Educativa San Nicolas L/San Nicolas, correspondiente al pago de la planilla N2</t>
  </si>
  <si>
    <t>De: 00099024113 Transferencia en cumplimiento al DS N0913 de 15/06/2011 y el Convenio Intergubernativo de Financiamiento UPRE-CIF-IG 791/2017, suscrito entre la UPRE y el GAM San Juan, Proyecto Const. de Un Tinglado y Una Graderia Lateral Unidad Educativa Chapaco (San Juan), correspondiente al pago</t>
  </si>
  <si>
    <t>De: 00099024113 Transferencia en cumplimiento al DS N0913 de 15/06/2011 y el Convenio Intergubernativo de Financiamiento UPRE-CIF-IG 438/2016, suscrito entre la UPRE y el GAM Colomi, Proyecto Construccion U.E. Corani Pampa D-4, correspondiente al pago de la planilla N4 de cierre, segun la UPRE.</t>
  </si>
  <si>
    <t>De: 00099024113 Transferencia en cumplimiento al DS N0913 de 15/06/2011 y el Convenio Intergubernativo de Financiamiento UPRE-CIF-IG 011/2017, suscrito entre la UPRE y el GAM Pazna, Proyecto Construccion Ambientes Tecnicos y Pedagogicos U.E. Guillermo Gutierrez Vea Murguia Avicaya, correspondiente a</t>
  </si>
  <si>
    <t>De: 00099024113 Transferencia en cumplimiento al DS N0913 de 15/06/2011 y el Convenio Interinstitucional de Financiamiento UPRE-CIF-575/2014, suscrito entre la UPRE y el GAD de Pando proyecto Construccion y Equipamiento Hospital de Tercer Nivel Municipio de Cobija, correspondiente al pago de la pla</t>
  </si>
  <si>
    <t>De: 00099024113 Transferencia en cumplimiento al DS N0913 de 15/06/2011 y el Convenio Intergubernativo de Financiamiento UPRE-CIF-IG 314/2017, suscrito entre la UPRE y el GAM de Caquiaviri proyecto Construccion de 4 Aulas U.E. Litoral de Jihuacuta, correspondiente al pago de la planilla N 3, segun l</t>
  </si>
  <si>
    <t>De: 00099024113 Transferencia en cumplimiento al DS N0913 de 15/06/2011 y el Convenio Intergubernativo de Financiamiento UPRE-CIF-IG 624/2017, suscrito entre la UPRE y el GAM de Morochata proyecto Construccion Cancha Polifuncional Tinglado y Graderias U.E. Raymundo Herman Pint, correspondiente al pa</t>
  </si>
  <si>
    <t>De: 00099024113 Transferencia en cumplimiento al DS N0913 de 15/06/2011 y el Convenio Intergubernativo de Financiamiento UPRE-CIF-IG 538/2017, suscrito entre la UPRE y el GAM de Irupana proyecto Construccion Tinglado U.E. Tejada Sorzano - Irupana, correspondiente al pago de la planilla N 4 de cierre</t>
  </si>
  <si>
    <t>De: 00099024113 Transferencia en cumplimiento al DS N0913 de 15/06/2011 y el Convenio Intergubernativo de Financiamiento UPRE-CIF-IG 539/2017, suscrito entre la UPRE y el GAM de Irupana proyecto Construccion Aulas U.E. Taca - Irupana, correspondiente al pago de la planilla N 2, segun la UPRE.</t>
  </si>
  <si>
    <t>De: 00099024113 Transferencia en cumplimiento al DS N0913 de 15/06/2011 y el Convenio Intergubernativo de Financiamiento UPRE-CIF-IG 916/2017, suscrito entre la UPRE y el GAM de Villa Tunari proyecto Construccion Piscina de Calentamiento Villa Tunari, correspondiente al pago de la planilla N 2, segu</t>
  </si>
  <si>
    <t>De: 00099024113 Transferencia en cumplimiento al DS N0913 de 15/06/2011 y el Convenio Intergubernativo de Financiamiento UPRE-CIF-IG/571/2016, suscrito entre la UPRE y el GAD de Potosi proyecto Construccion Mercado Campesino Cantumarca, correspondiente al pago de la planilla N 3, segun la UPRE.</t>
  </si>
  <si>
    <t>De: 00099024113 Transferencia en cumplimiento al DS N0913 de 15/06/2011 y el Convenio Intergubernativo de Financiamiento UPRE-CIF-IG 106/2017, suscrito entre la UPRE y el GAM de Coroico proyecto Construccion Tinglado Unidad Educativa 17 de Agosto Com. Polo Polo, correspondiente al pago de la planil</t>
  </si>
  <si>
    <t>De: 00099024113 Transferencia en cumplimiento al DS N0913 de 15/06/2011 y el Convenio Intergubernativo de Financiamiento UPRE-CIF-IG 998/2017, suscrito entre la UPRE y el GAM de Chayanta proyecto Const. Tinglado U.E. Llallaguita - Chayanta, correspondiente al pago de la planilla N 2, segun la UPRE.</t>
  </si>
  <si>
    <t>De: 00099024113 Transferencia en cumplimiento al DS N0913 de 15/06/2011 y el Convenio Intergubernativo de Financiamiento UPRE-CIF-IG 973/2017, suscrito entre la UPRE y el GAM de Puna proyecto Construccion Tinglado y Graderias U.E. Litoral, correspondiente al pago de la planilla N 3, segun la UPRE.</t>
  </si>
  <si>
    <t>A:00041014101 Debito Automatico por contraparte del GAM San Jose de Chiquitos, correspondiente al Convenio Intergubernativo suscrito entre el Ministerio de Desarrollo Productivo y Economia Plural y el GAM San Jose de Chiquitos, programa Revolucion Tecnologica en Educacion.</t>
  </si>
  <si>
    <t>A:00041014101 Debito Automatico por contraparte del GAM Batallas, correspondiente al Convenio Intergubernativo suscrito entre el Ministerio de Desarrollo Productivo y Economia Plural y el GAM Batallas, programa Revolucion Tecnologica en Educacion.</t>
  </si>
  <si>
    <t>De: 00099024113 Transferencia en cumplimiento al DS N0913 de 15/06/2011 y el Convenio Interinstitucional de Financiamiento UPRE-CIF-IG/468/2016, suscrito entre la UPRE y el GAM Cobija, Proyecto Const. Mercado Municipal Evo Morales Ayma - Cobija, correspondiente al pago de la planilla N4, segun la UP</t>
  </si>
  <si>
    <t>De: 00099024113 Transferencia en cumplimiento al DS N0913 de 15/06/2011 y el Convenio Intergubernativo de Financiamiento UPRE-CIF-IG 847/2017, suscrito entre la UPRE y el GAM Gutierrez, Proyecto Construccion Tinglado Polideportivo Los Tajibos Gutierrez, correspondiente al pago de la planilla N1, seg</t>
  </si>
  <si>
    <t>De: 00099024113 Transferencia en cumplimiento al DS N0913 de 15/06/2011 y el Convenio Intergubernativo de Financiamiento UPRE-CIF-IG 537/2016, suscrito entre la UPRE y el GAM Entre Rios, Proyecto Construccion Puente Vehicular Los Naranjos, correspondiente al pago de la planilla N7, segun la UPRE.</t>
  </si>
  <si>
    <t>De: 00099024113 Transferencia en cumplimiento al DS N0913 de 15/06/2011 y el Convenio Intergubernativo de Financiamiento UPRE-CIF-IG 408/2016, suscrito entre la UPRE y el GAM Sacaba, Proyecto Construccion Coliseo Municipal Distrito 2, correspondiente al pago de la planilla N4, segun la UPRE.</t>
  </si>
  <si>
    <t>De: 00099024113 Transferencia en cumplimiento al DS N0913 de 15/06/2011 y el Convenio Interinstitucional de Financiamiento UPRE-CIF-IG/121/2016, suscrito entre la UPRE y el GAM Caracollo, Proyecto Construccion Unidad Educativa Tecnico Humanistico Evo Morales Ayma - Caracollo, correspondiente al pago</t>
  </si>
  <si>
    <t>De: 00099024113 Transferencia en cumplimiento al DS N0913 de 15/06/2011 y el Convenio Interinstitucional de Financiamiento UPRE-CIF-IG 052/2017, suscrito entre la UPRE y el GAM Villa Tunari, Proyecto Construccion Graderia en Cancha de Futbol San Francisco KM 21, correspondiente al pago de la planill</t>
  </si>
  <si>
    <t>De: 00099024113 Transferencia en cumplimiento al DS N0913 de 15/06/2011 y el Convenio Interinstitucional de Financiamiento UPRE-CIF-IG 070/2017, suscrito entre la UPRE y el GAM Tarija, Proyecto Construccion Centro de Salud Ambulatorio Barrio 15 de Noviembre Ciudad Tarija, correspondiente al pago de</t>
  </si>
  <si>
    <t>De: 00099024113 Transferencia en cumplimiento al DS N0913 de 15/06/2011 y el Convenio Intergubernativo de Financiamiento UPRE-CIF-IG 792/2017, suscrito entre la UPRE y el GAM San Juan, Proyecto Const. de un Tinglado y una Graderia Lateral Unidad Educativa Los Andes (San Juan), correspondiente al pag</t>
  </si>
  <si>
    <t>COBRO COSTOS DE PAPELERIA SEGUN TRANSFERENCIA DEL EXTERIOR POR ORDEN DE HERCO COMBUSTIBLES S.A. REF.: CONTRATO DE CONDENSADO DE GAS 10-18 LIB. 00513062001 YPFB-OPERACIONES PLANTA DE SEPARACION DE LIQUIDOS RIO GRANDE</t>
  </si>
  <si>
    <t>VENTA DE DIVISAS A SOLICITUD DE YACIMIENTOS PETROLIFEROS FISCALES BOLIVIANOS SEGUN SOLICITUD 4683 REF: PAGO A SAMSUNG ENGINEERING SA POR EL SERVICIO DE OPERACION Y MANTENIMIENTO ASISTIDO PARA LA PLANTA DE AMONIACO Y UREA QUINTA ADENDA OCTUBRE 2017 LIB. 00513062001 YPFB-OPERACIONES PLANTA DE SEPARACION DE LIQUIDOS RIO GRANDE</t>
  </si>
  <si>
    <t>VENTA DE DIVISAS CON TRANSFERENCIA DE FONDOS A SOLICITUD DE MINISTERIO DE DEFENSA SEGUN SOLICITUD 4672 REF: UMB02712 - 114000 DIR. GENERAL DE LOGISTICA - ADQUISICION DE IMPLEMENTOS PARA EL PERSONAL DE CUADROS DE LAS FF.AA. DEL ESTADO - ANEXOS: INF.80-OF.85-INVENTARIOS 1-00207707-INF.5-INVOICE GA 315 LIB. 00020011103 MINISTERIO DE DEFENSA - INGRESOS VARIOS</t>
  </si>
  <si>
    <t>VENTA DE DIVISAS CON TRANSFERENCIA DE FONDOS A SOLICITUD DE DIRECCION GENERAL DE AERONAUTICA CIVIL SEGUN SOLICITUD 4681 REF: 5520 TRANSFERENCIA DE RECURSOS AL EXTERIOR LA SUMA DE BS.3.512.242,20 DE ACUERDO AL CONVENIO ENTRE LA OACI Y LA DGAC CONTRIBUCION CORRESPONDIENTE A LA GESTION 2018, PROYECTO B LIB. 00117012001 LBP-DGAC-DIRECCION GRAL.DE AERONAUTICA CIVIL (4010430031)</t>
  </si>
  <si>
    <t>VENTA DE DIVISAS CON TRANSFERENCIA DE FONDOS A SOLICITUD DE DIRECCION GENERAL DE AERONAUTICA CIVIL SEGUN SOLICITUD 4685 REF: HR-6128 TRASNFERENCIA DE RECURSOS A OACI POR CONCEPTO DE MEMBRESIA COMO MIEMBRO AL CONVENIO DE AVIACION CIVIL CORRESPONDIENTE A LA GESTION 2018, PAGO SEGUN FACT. 900021 POR SU LIB. 00117012001 LBP-DGAC-DIRECCION GRAL.DE AERONAUTICA CIVIL (4010430031)</t>
  </si>
  <si>
    <t>VENTA DE DIVISAS CON TRANSFERENCIA DE FONDOS A SOLICITUD DE DIRECCION GENERAL DE AERONAUTICA CIVIL SEGUN SOLICITUD 4679 REF: HR-5469 TRANSFERENCIA DE RECURSOS A OACI POR CONCEPTO DE CONTRIBUCIONES DE COSTOS COMPARTIDOS AL PROYECTO REGIONAL RLA/06/901 CORRESPONDIENTE A LA GESTION 2018, SEGUN DOCUMENT LIB. 00117012001 LBP-DGAC-DIRECCION GRAL.DE AERONAUTICA CIVIL (4010430031)</t>
  </si>
  <si>
    <t>COBRO COSTOS DE PAPELERIA SEGUN TRANSFERENCIA DEL EXTERIOR POR ORDEN DE CONSULADO GENERAL DE BOLIVIA EN GINEBRA-SUIZA REF.: GESTORIA CONSULAR MARZO LIB. 00010011102 MIN.RELACIONES EXTERIORES - GESTORIA CONSULAR LEY Nº 3108</t>
  </si>
  <si>
    <t>COBRO COSTOS DE PAPELERIA SEGUN TRANSFERENCIA DEL EXTERIOR POR ORDEN DE EMBAJADA DE BOLIVIA EN OTTAWA -CANADA REF.: RECAUDACION DE DICIEMBRE 2017, ENERO - MARZO/2018 GESTORIA CONSULAR LIB. 00010011102 MIN.RELACIONES EXTERIORES - GESTORIA CONSULAR LEY Nº 3108</t>
  </si>
  <si>
    <t>De: 00099024113 Transferencia en cumplimiento al DS N0913 de 15/06/2011 y el Convenio Intergubernativo de Financiamiento UPRE-CIF-IG/394/2015, suscrito entre la UPRE y el GAM de La Rivera proyecto Construccion Enlocetado Calles Principales La Rivera, correspondiente al pago de la planilla N 3 de cie</t>
  </si>
  <si>
    <t>De: 00099024113 Transferencia en cumplimiento al DS N0913 de 15/06/2011 y el Convenio Intergubernativo de Financiamiento UPRE-CIF-IG/533/2016, suscrito entre la UPRE y el GAM de Yapacani proyecto Construccion de Estadio Municipal Integracion Bolivia, correspondiente al pago de la planilla N 8, segun</t>
  </si>
  <si>
    <t>De: 00099024113 Transferencia en cumplimiento al DS N0913 de 15/06/2011 y el Convenio Intergubernativo de Financiamiento UPRE-CIF-IG/254/2016, suscrito entre la UPRE y el GAM de Pasorapa proyecto Const. de Calles Casco Viejo Pasorapa, correspondiente al pago de la planilla N 5 de cierre, segun la UP</t>
  </si>
  <si>
    <t>De: 00099024113 Transferencia en cumplimiento al DS N0913 de 15/06/2011 y el Convenio Interinstitucional de Financiamiento UPRE-CIF-IG/480/2016, suscrito entre la UPRE y el GAM Monteagudo, Proyecto Construccion Internado San Miguel del Banado - Monteagudo, correspondiente al pago de la planilla N3,</t>
  </si>
  <si>
    <t>De: 00099024113 Transferencia en cumplimiento al DS N0913 de 15/06/2011 y el Convenio Intergubernativo de Financiamiento UPRE-CIF-IG 782/2017, suscrito entre la UPRE y el GAM Ascension de Guarayos, Proyecto Const. Aulas Unidad Educativa Esteban Gebhard Guarayos, correspondiente al pago de la planill</t>
  </si>
  <si>
    <t>De: 00099024113 Transferencia en cumplimiento al DS N0913 de 15/06/2011 y el Convenio Interinstitucional de Financiamiento UPRE-CIF-IG 125/2017, suscrito entre la UPRE y el GAM Villa Tunari, Proyecto Construccion U.E. Tecnico Humanistico Avelino Sinani Villa 14 de Sept. D-3, correspondiente al pago</t>
  </si>
  <si>
    <t>De: 00099024113 Transferencia en cumplimiento al DS N0913 de 15/06/2011 y el Convenio Interinstitucional de Financiamiento UPRE-CIF-IG/356/2015, suscrito entre la UPRE y el GAM ToroToro, Proyecto Const. Edificio Municipal G.A.M. Torotoro, correspondiente al pago de la planilla N4, segun la UPRE.</t>
  </si>
  <si>
    <t>De: 00099024113 Transferencia en cumplimiento al DS N0913 de 15/06/2011 y el Convenio Interinstitucional de Financiamiento UPRE-CIF-IG 433/2016, suscrito entre la UPRE y el GAM Padcaya, Proyecto Construccion Unidad Educativa Simon Bolivar de Rejara, correspondiente al pago de la planilla N4, segun l</t>
  </si>
  <si>
    <t>De: 00099024113 Transferencia en cumplimiento al DS N0913 de 15/06/2011 y el Convenio Interinstitucional de Financiamiento UPRE-CIF-575/2014, suscrito entre la UPRE y el GAD Pando, Proyecto Construccion y Equipamiento Hospital de Tercer Nivel Municipio de Cobija, correspondiente al pago de la plani</t>
  </si>
  <si>
    <t>De: 00099024113 Transferencia en cumplimiento al DS N0913 de 15/06/2011 y el Convenio Interinstitucional de Financiamiento UPRE-CIF-IG 623/2017, suscrito entre la UPRE y el GAM Morochata, Proyecto Construccion Cancha Polifuncional Tinglado y Graderias U. E. Hilarion Grageda, correspondiente al pago</t>
  </si>
  <si>
    <t>De: 00099024113 Transferencia en cumplimiento al DS N0913 de 15/06/2011 y el Convenio Intergubernativo de Financiamiento UPRE-CIF-IG/181/2016, suscrito entre la UPRE y el GAM Porvenir, Proyecto Construccion Mercado Modelo del Municipio de Porvenir , correspondiente al pago de la planilla N 8 de cier</t>
  </si>
  <si>
    <t>De: 00099024113 Transferencia en cumplimiento al DS N0913 de 15/06/2011 y el Convenio Intergubernativo de Financiamiento UPRE-CIF-IG 003/2017, suscrito entre la UPRE y el GAM Yacuiba, Proyecto Construccion U.E. Tierras Nuevas, correspondiente al pago de la planilla N 7, segun la UPRE.</t>
  </si>
  <si>
    <t>De: 00099024113 Transferencia en cumplimiento al DS N0913 de 15/06/2011 y el Convenio Intergubernativo de Financiamiento UPRE-CIF-IG 333/2017, suscrito entre la UPRE y el GAM Escoma, Proyecto Construccion Seis Aulas Unidad Educativa Chimoco, correspondiente al pago de la planilla N 2, segun la UPRE.</t>
  </si>
  <si>
    <t>NÚMERO DE LIBRETA CUT: 99031009.00 OPERACIÓN T01 TRANSFERENCIA DE FONDOS A LA CUT - TESORO DIRECTO DE BANCO UNION S.A. A CUENTA UNICA DEL TESORO CON NUMERO DE SOLICITUD = 2640874 Y NUMERO CORRELATIVO = 91320005042018263 TRANSFERENCIA POR OPERACIONES DE VENTA BONOS BTX</t>
  </si>
  <si>
    <t>De: 00099024113 Transferencia en cumplimiento al DS N0913 de 15/06/2011 y el Convenio Interinstitucional de Financiamiento UPRE-CIF-IG 023/2017, suscrito entre la UPRE y el GAM San Lorenzo, Proyecto Construccion Unidad Educativa Cnel. Lino Morales Comunidad Lajas La Merced, correspondiente al pago d</t>
  </si>
  <si>
    <t>De: 00099024113 Transferencia en cumplimiento al DS N0913 de 15/06/2011 y el Convenio Interinstitucional de Financiamiento UPRE-CIF-IG 007/2016, suscrito entre la UPRE y el GAM Gran Chaco, Proyecto Construccion Instituto tecnologico Industrial Agropecuario Yacuiba, correspondiente al pago de la plan</t>
  </si>
  <si>
    <t>De: 00099024113 Transferencia en cumplimiento al DS N0913 de 15/06/2011 y el Convenio Interinstitucional de Financiamiento UPRE-CIF-IG 951/2017, suscrito entre la UPRE y el GAM Chaqui, Proyecto Construccion Centro de Salud Chiutaluyo, correspondiente al pago de la planilla N1, segun la UPRE.</t>
  </si>
  <si>
    <t>COBRO COSTOS DE PAPELERIA SEGUN TRANSFERENCIA DEL EXTERIOR POR ORDEN DE CONSULADO DE LA REPUBLICA DE BOLIVIA EN VIEDMA REF.: GESTORIA CONSULAR MARZO LIB. 00010011102 MIN.RELACIONES EXTERIORES - GESTORIA CONSULAR LEY Nº 3108</t>
  </si>
  <si>
    <t>COBRO COSTOS DE PAPELERIA SEGUN TRANSFERENCIA DEL EXTERIOR POR ORDEN DE CONSULADO DEL ESTADO PLURINACIONAL COMODORO RIVADAVIA-ARGENTINA REF.GESTORIA CONSULAR MARZO 2018 LIB. 00010011102 MIN.RELACIONES EXTERIORES - GESTORIA CONSULAR LEY Nº 3108</t>
  </si>
  <si>
    <t>VENTA DE DIVISAS CON TRANSFERENCIA DE FONDOS A SOLICITUD DE ADMINISTRACION DE SERVICIOS PORTUARIOS BOLIVIA SEGUN SOLICITUD 4694 REF: H.R. 375 - PAGO DE FACTURAS AL TPA POR SERVICIO DE FAENAS EN EL PUERTO DE ARICA CORRESPONDIENTE A LA PRIMERA QUINCENA DE MARZO/2018, SEGUN COMUNICACION INTERNA ASP-B/D LIB. 00594012001 ASP-B FONDO DE OPERACIONES</t>
  </si>
  <si>
    <t>VENTA DE DIVISAS CON TRANSFERENCIA DE FONDOS A SOLICITUD DE DIRECCION GENERAL DE AERONAUTICA CIVIL SEGUN SOLICITUD 4698 REF: HR-8553 TRANSFERENCIA DE RECURSOS A CLAC, POR CONCEPTO DE MEMBRESIA CORRESPONDIENTE A LA GESTION 2018, SEGUN LEY 2231 DS-11557, ESTATUTO DE LA CLAC, NOTA INTERNA DTA-0493/2018 LIB. 00117012001 LBP-DGAC-DIRECCION GRAL.DE AERONAUTICA CIVIL (4010430031)</t>
  </si>
  <si>
    <t>VENTA DE DIVISAS CON TRANSFERENCIA DE FONDOS A SOLICITUD DE MINISTERIO DE RELACIONES EXTERIORES SEGUN SOLICITUD 4697 REF: REMESA ADICIONAL A FAVOR DE LAS EMBAJADAS EN ECUADOR Y VATICANO PARA CUBRIR GASTOS DE PASAJES Y VIATICOS POR ALMUERZO TRABAJO EN LA HAYA SEGUN NOTAS 43 Y27. LIB. 00099021001 TGN-RECURSOS ORDINARIOS (3987)</t>
  </si>
  <si>
    <t>VENTA DE DIVISAS CON TRANSFERENCIA DE FONDOS A SOLICITUD DE ADMINISTRACION DE SERVICIOS PORTUARIOS BOLIVIA SEGUN SOLICITUD 4691 REF: H.R. 365 - 366 - 368 - PAGO DE FACTURAS AL TPA POR SERVICIOS DE EXPORTACIONES PRIMERA QUINCENA DE MARZO/2018, PESAJE VGN Y MANIPULEO DE TUBERIAS, SEGUN COMUNICACION IN LIB. 00594012001 ASP-B FONDO DE OPERACIONES</t>
  </si>
  <si>
    <t>VENTA DE DIVISAS CON TRANSFERENCIA DE FONDOS A SOLICITUD DE ADMINISTRACION DE SERVICIOS PORTUARIOS BOLIVIA SEGUN SOLICITUD 4693 REF: H.R. 237 - PAGO A CUENTA DE FACTURAS DEL TPA POR SERVICIO DE CARGA FIO - HOOK EN EL PUERTO DE ARICA, SEGUN COMUNICACION INTERNA ASP-B/DOP-UAP/CI-149/2018 Y DEMAS DOCUM LIB. 00594012001 ASP-B FONDO DE OPERACIONES</t>
  </si>
  <si>
    <t>VENTA DE DIVISAS CON TRANSFERENCIA DE FONDOS A SOLICITUD DE ADMINISTRACION DE SERVICIOS PORTUARIOS BOLIVIA SEGUN SOLICITUD 4692 REF: H.R. 344-326-390-389 - PAGO DE FACTURAS AL TPA POR SERVICIOS DE: REFRIGERACION DE CONTENEDORES Y CARGA FREE OUT, SEGUN COMUNICACION INTERNA ASP-B/DOP-UAP/CI-152-151-14 LIB. 00594012001 ASP-B FONDO DE OPERACIONES</t>
  </si>
  <si>
    <t>COBRO COSTOS DE PAPELERIA SEGUN TRANSFERENCIA DEL EXTERIOR POR ORDEN DE MINISTERIO DE RELACIONES EXTERIORES DE DINAMARCA REF.: DESEMBOLSO II/2018 LIB. 00222018011 INIAF-DANDA DESAR. CRECIM. ECO. INCLUSIVO Y SOSTENIBLE BOL.</t>
  </si>
  <si>
    <t>COBRO COSTOS DE PAPELERIA SEGUN TRANSFERENCIA DEL EXTERIOR POR ORDEN DE CONSULADO GENERAL DE BOLIVIA HOUSTON REF.: REC. GESTORIA MARZO 2018 LIB. 00010011102 MIN.RELACIONES EXTERIORES - GESTORIA CONSULAR LEY Nº 3108</t>
  </si>
  <si>
    <t>COBRO COSTOS DE PAPELERIA SEGUN TRANSFERENCIA DEL EXTERIOR POR ORDEN DE CONSULADO DE BOLIVIA-JUJUY-ARGENTINA REF:GESTORIA CONSULAR LIB. 00010011102 MIN.RELACIONES EXTERIORES - GESTORIA CONSULAR LEY Nº 3108</t>
  </si>
  <si>
    <t>A:00041014101 Debito Automatico por contraparte del GAM Concepcion, correspondiente al Convenio Intergubernativo suscrito entre el Ministerio de Desarrollo Productivo y Economia Plural y el GAM Concepcion, programa Revolucion Tecnologica en Educacion.</t>
  </si>
  <si>
    <t>NÚMERO DE LIBRETA CUT: 99031009.00 OPERACIÓN T01 TRANSFERENCIA DE FONDOS A LA CUT - TESORO DIRECTO DE BANCO UNION S.A. A CUENTA UNICA DEL TESORO CON NUMERO DE SOLICITUD = 2644854 Y NUMERO CORRELATIVO = 91320006042018349 TRANSFERENCIA POR OPERACIONES DE VENTA BONOS BTX</t>
  </si>
  <si>
    <t>||TRANSFERENCIA ALA CUENTA UNICA DEL TESORO IMPORTES RETENIDOS A WALTER ABRAHAM PEREZ ALANDIA Y JULIO HUMEREZ QUIROZ POR REMUNERACION MAXIMA CORRESPONDIENTE AL MES DE MARZO/2018 - LIBRETA N° 00990201001, SEGUN DOCUMENTOS Y "ROC" N° 0349/2018 DEL DCR. TRANS. POR REMUNERACION MAXIMA DE WALTER ABRAHAM PEREZ ALANDIA - MARZO/2018 LIBRETA N° 00990201001</t>
  </si>
  <si>
    <t>||TRANSFERENCIA ALA CUENTA UNICA DEL TESORO IMPORTES RETENIDOS A WALTER ABRAHAM PEREZ ALANDIA Y JULIO HUMEREZ QUIROZ POR REMUNERACION MAXIMA CORRESPONDIENTE AL MES DE MARZO/2018 - LIBRETA N° 00990201001, SEGUN DOCUMENTOS Y "ROC" N° 0349/2018 DEL DCR. TRANSFERENCIA POR REMUNERACION MAXIMA DE JULIO HUMEREZ QUIROZ - MARZO/2018 LIBRETA N° 00990201001</t>
  </si>
  <si>
    <t>De: 00099024113 Transferencia en cumplimiento al DS N0913 de 15/06/2011 y el Convenio Intergubernativo de Financiamiento UPRE-CIF-IG 619/2017, suscrito entre la UPRE y el GAM Villa Tunari, Proyecto Construccion 8 Aulas U.E. San Lorenzo B D-2 , correspondiente al pago de la planilla N 2, segun la UPR</t>
  </si>
  <si>
    <t>De: 00099024113 Transferencia en cumplimiento al DS N0913 de 15/06/2011 y el Convenio Intergubernativo de Financiamiento UPRE-CIF-IG 622/2017, suscrito entre la UPRE y el GAM Morochata, Proyecto Construccion Internado U.E. Julio Espinoza Canelas, correspondiente al pago de la planilla N 2 de cierre,</t>
  </si>
  <si>
    <t>De: 00099024113 Transferencia en cumplimiento al DS N0913 de 15/06/2011 y el Convenio Intergubernativo de Financiamiento UPRE-CIF-IG 700/2017, suscrito entre la UPRE y el GAM Sacabamba, Proyecto Construccion Internado y Comedor U.E. Jesus Maria de Quecoma Sacabamba, correspondiente al pago de la pl</t>
  </si>
  <si>
    <t>De: 00099024113 Transferencia en cumplimiento al DS N0913 de 15/06/2011 y el Convenio Intergubernativo de Financiamiento UPRE-CIF-IG 784/2017, suscrito entre la UPRE y el GAM Saipina, Proyecto Const. Tinglado Metalico Unidad Educativa Olga Talamas (Saipina), correspondiente al pago de la planilla N</t>
  </si>
  <si>
    <t>De: 00099024113 Transferencia en cumplimiento al DS N0913 de 15/06/2011 y el Convenio Intergubernativo de Financiamiento UPRE-CIF-IG 897/2017, suscrito entre la UPRE y el GAM Concepcion, Proyecto Const. Ampliacion Hospital Cesar Banzer (Area Maternidad) - Concepcion, correspondiente al pago de la pl</t>
  </si>
  <si>
    <t>De: 00099024113 Transferencia en cumplimiento al DS N0913 de 15/06/2011 y el Convenio Intergubernativo de Financiamiento UPRE-CIF-IG 452/2015, suscrito entre la UPRE y el GAM Huacaraje, Proyecto Construccion Tinglado Metalico Unidad Educativa Juan Antonio Velarde Justiniano Comunidad El Carmen - Hua</t>
  </si>
  <si>
    <t>De: 00099024113 Transferencia en cumplimiento al DS N0913 de 15/06/2011 y el Convenio Intergubernativo de Financiamiento UPRE-CIF-IG/396/2016, suscrito entre la UPRE y el GAM Betanzos, Proyecto Construccion Unidad Educativa Villa Carmen - Betanzos, correspondiente al pago de la planilla N4 de cierre</t>
  </si>
  <si>
    <t>De: 00099024113 Transferencia en cumplimiento al DS N0913 de 15/06/2011 y el Convenio Intergubernativo de Financiamiento UPRE-CIF-IG 928/2017, suscrito entre la UPRE y el GAM Ckochas, Proyecto Construccion de 6 Aulas, Sala de Profesores y Direccion U.E. Molles - Ckochas, correspondiente al pago de l</t>
  </si>
  <si>
    <t>De: 00099024113 Transferencia en cumplimiento al DS N0913 de 15/06/2011 y el Convenio Intergubernativo de Financiamiento UPRE-CIF-IG/424/2016, suscrito entre la UPRE y el GAM Potosi, Proyecto Construccion Unidad Educativa Tecnico Humanistico La Chaca D-8, correspondiente al pago de la planilla N11,</t>
  </si>
  <si>
    <t>De: 00099024113 Transferencia en cumplimiento al DS N0913 de 15/06/2011 y el Convenio Intergubernativo de Financiamiento UPRE-CIF-IG/465/2015, suscrito entre la UPRE y el GAM Robore, Proyecto Construccion Modulo Educativo Unidad Educativa Rvdo. Santiago Courneen - Comunidad Puente Caimanes, correspo</t>
  </si>
  <si>
    <t>De: 00099024113 Transferencia en cumplimiento al DS N0913 de 15/06/2011 y el Convenio Intergubernativo de Financiamiento UPRE-CIF-IG/082/2016, suscrito entre la UPRE y el GAM Robore, Proyecto Const. Plaza Principal Comunidad Aguas Calientes - Robore, correspondiente al pago de la planilla N2 de cier</t>
  </si>
  <si>
    <t>'COBRO DE'||UTILES DE ESCRITORIO POR EL COMPROBANTE CONTABLE NRO. 0917987 DE LA FECHA, S/G. CORREO ELECTRÓNICO DE YPFB DE F. 23/01/2018. DEBITO DE LA LIBRETA 00513022001 YPFB - OPERACIONES.</t>
  </si>
  <si>
    <t>COBRO COSTOS DE PAPELERIA POR REGULARIZACION DE TRANSFERENCIA DEL EXTERIOR POR ORDEN DE EMBAJADA DE BOLIVIA EN PANAMA LIB. 00010011102 MIN.RELACIONES EXTERIORES - GESTORIA CONSULAR LEY Nº 3108</t>
  </si>
  <si>
    <t>COBRO COSTOS DE PAPELERIA SEGUN TRANSFERENCIA DEL EXTERIOR POR ORDEN DE CONSULADO DE BOLIVIA EN MURCIA REF.: GESTORIA CONSULAR MARZO 2018 LIB. 00010011102 MIN.RELACIONES EXTERIORES - GESTORIA CONSULAR LEY Nº 3108</t>
  </si>
  <si>
    <t>VENTA DE DIVISAS CON TRANSFERENCIA DE FONDOS A SOLICITUD DE CENTRAL DE ABASTECIMIENTO Y SUMINISTROS DE SALUD-CEASS SEGUN SOLICITUD 4684 REF: PAGO AL PROVEEDOR COMBIOMED POR IMPORTACION DE INSTRUMENTAL MEDICO SEGUN HOJA DE RUTA N 918, INFORME LEGAL CEASS/UAJ/IMPO/N 02/2017, RESOLUCION ADMINISTRATIVA LIB. 00249012001 LBP-CEASS-CENTRAL DE ABASTECIMIENTO Y SUMINISTROS DE SALUD POR DIFERENCIAL CAMBIARIO</t>
  </si>
  <si>
    <t>VENTA DE DIVISAS CON TRANSFERENCIA DE FONDOS A SOLICITUD DE CENTRAL DE ABASTECIMIENTO Y SUMINISTROS DE SALUD-CEASS SEGUN SOLICITUD 4684 REF: PAGO AL PROVEEDOR COMBIOMED POR IMPORTACION DE INSTRUMENTAL MEDICO SEGUN HOJA DE RUTA N 918, INFORME LEGAL CEASS/UAJ/IMPO/N 02/2017, RESOLUCION ADMINISTRATIVA LIB. 00249012001 LBP-CEASS-CENTRAL DE ABASTECIMIENTO Y SUMINISTROS DE SALUD</t>
  </si>
  <si>
    <t>VENTA DE DIVISAS CON TRANSFERENCIA DE FONDOS A SOLICITUD DE AUTORIDAD DE REG.Y FISCALIZ.DE TELECOMUNICACIONES Y TRANSP. SEGUN SOLICITUD 4702 REF: TRANSFERENCIA DE FONDOS A LA UNION POSTAL DE LAS AMERICAS, ESPANA Y PORTUGAL - UPAEP, CORRESPONDIENTE AL PLAN DE AMORTIZACION ANUAL POR CONCEPTO DE CUOTAS LIB. 00099021001 TGN-RECURSOS ORDINARIOS (3987)</t>
  </si>
  <si>
    <t>VENTA DE DIVISAS CON TRANSFERENCIA DE FONDOS A SOLICITUD DE YACIMIENTOS PETROLIFEROS FISCALES BOLIVIANOS SEGUN SOLICITUD 4706 REF: PRE PAGO A VITOL SA SEGUN PROFORMA INVOICE N PI 1803091 DE FECHA 09 DE MARZO DE 2018 POR SUMINISTRO DE DIESEL OIL MEDIANTE BUQUE SEPTIMO EMBARQUE DEL LOTE 3 PARA EL MES LIB. 00513012004 LBP-YPFB-UNICOMERCIAL (4030005415/1-2188907)</t>
  </si>
  <si>
    <t>VENTA DE DIVISAS CON TRANSFERENCIA DE FONDOS A SOLICITUD DE MINISTERIO DE DESARROLLO PRODUCTIVO Y ECONOMIA PLURAL SEGUN SOLICITUD 4701 REF: SOLICITUD DE COMPRA DE DIVISAS PARA PAGO A INMETRO - BRASIL, POR CALIBRACION DE EQUIPOS PATRONES NACIONALES DE LOS LABORATORIOS DE QUIMICA Y PRESION. LIB. 00041031107 MPM-INSTITUTO BOLIVIANO DE METROLOGIA</t>
  </si>
  <si>
    <t>COBRO COSTOS DE PAPELERIA SEGUN TRANSFERENCIA DEL EXTERIOR POR ORDEN DE CONSULADO DE BOLIVIA EN CALAMA REF.: GESTORIA CONSULAR MES MARZO 2018 LIB. 00010011102 MIN.RELACIONES EXTERIORES - GESTORIA CONSULAR LEY Nº 3108</t>
  </si>
  <si>
    <t>COBRO COSTOS DE PAPELERIA SEGUN TRANSFERENCIA DEL EXTERIOR POR ORDEN DE CONSUALDO GERAL DA BOLIVIA RIO DE JANEIRO BRAZIL LIB. 00010011102 MIN.RELACIONES EXTERIORES - GESTORIA CONSULAR LEY Nº 3108</t>
  </si>
  <si>
    <t>COBRO COSTOS DE PAPELERIA POR REGULARIZACION DE TRANSFERENCIA DEL EXTERIOR POR ORDEN DE VICECONSULADO DE BOLIVIA LA PLATA ARGENTINA LIB. 00010011102 MIN.RELACIONES EXTERIORES - GESTORIA CONSULAR LEY Nº 3108</t>
  </si>
  <si>
    <t>COBRO COSTOS DE PAPELERIA SEGUN TRANSFERENCIA DEL EXTERIOR POR ORDEN DE EMBAJADA DE BOLIVIA MEXICO REF.: MARZO 2018 LIB. 00010011102 MIN.RELACIONES EXTERIORES - GESTORIA CONSULAR LEY Nº 3108</t>
  </si>
  <si>
    <t>COBRO COSTOS DE PAPELERIA SEGUN TRANSFERENCIA DEL EXTERIOR POR ORDEN DE CONSULADO GENERAL DE BOLIVIA LIMA PERU LIB. 00010011102 MIN.RELACIONES EXTERIORES - GESTORIA CONSULAR LEY Nº 3108</t>
  </si>
  <si>
    <t>COBRO COSTOS DE PAPELERIA SEGUN TRANSFERENCIA DEL EXTERIOR POR ORDEN DE CONSULADO DE BOLIVIA ANTOFAGASTA CL REF.: RECAUDACIONES DE GESTORIA CONSULAR LIB. 00010011102 MIN.RELACIONES EXTERIORES - GESTORIA CONSULAR LEY Nº 3108</t>
  </si>
  <si>
    <t>A:00513010001 Transferencia que efectuamos a requerimiento de Y.P.F.B.,segun notas CITE:DFC-3641 y 3763 URT1807,1881/17,DFC-0730 URT-0382/18 y en virtud al informe Tecnico YPFB/DCOM-040/17 e Inf. Legal YPFB/GLC-048/DLGAJC-08/ULGD-06/18, por devolucion de recursos debido al cierre de varias cuentas c</t>
  </si>
  <si>
    <t>A:00513012004 Transferencia que efectuamos a requerimiento de Y.P.F.B.,segun notas CITE:DFC-3641 y 3763 URT1807,1881/17,DFC-0730 URT-0382/18 y en virtud al informe Tecnico YPFB/DCOM-040/17 e Inf. Legal YPFB/GLC-048/DLGAJC-08/ULGD-06/18, por devolucion de recursos debido al cierre de varias cuentas c</t>
  </si>
  <si>
    <t>NÚMERO DE LIBRETA CUT: 99031009.00 OPERACIÓN T01 TRANSFERENCIA DE FONDOS A LA CUT - TESORO DIRECTO DE BANCO UNION S.A. A CUENTA UNICA DEL TESORO CON NUMERO DE SOLICITUD = 2648927 Y NUMERO CORRELATIVO = 91320009042018408 TRANSFERENCIA POR OPERACIONES DE VENTA BONOS BTX</t>
  </si>
  <si>
    <t>||TRANSFERENCIA DE FONDOS S/G. FORMULARIO, CITE' BUN/206/18 DE LA FECHA. (HRE-TSO-1910). DEVOLUCION DE SALDOS DE RECURSOS OTORGADOS POR EL TGN, PROY. CONST. SISTEMA DE MICRORIEGO FAMILIAR COMUNIDAD SICOYA A, SICOYA B, COLLANA ALTA PASORAPA. A SOLICITUD DEL G.A.M. DE SAN PEDRO DE BUENA VISTA; LIBRETA 00099021001; BUN.</t>
  </si>
  <si>
    <t>COBRO COSTOS DE PAPELERIA SEGUN TRANSFERENCIA DEL EXTERIOR POR ORDEN DE CONSULADO GENERAL DE BOLIVIA BOGOTA-COLOMBIA REF:GESTORIA CONSULAR MARZO 2018 LIB. 00010011102 MIN.RELACIONES EXTERIORES - GESTORIA CONSULAR LEY Nº 3108</t>
  </si>
  <si>
    <t>COBRO COSTOS DE PAPELERIA POR REGULARIZACION DE TRANSFERENCIA DEL EXTERIOR POR ORDEN DE CONSULADO DE BOLIVIA EN MENDOZA-ARGENTINA REF:GESTORIA CONSULAR FEBRERO-MARZO 2018 LIB. 00010011102 MIN.RELACIONES EXTERIORES - GESTORIA CONSULAR LEY Nº 3108</t>
  </si>
  <si>
    <t>COBRO COSTOS DE PAPELERIA SEGUN TRANSFERENCIA DEL EXTERIOR POR ORDEN DE BOLIVIAN CONSULATE LONDON GB REF.: GESTORIA CONSULAR MARZO 2018 LIB. 00010011102 MIN.RELACIONES EXTERIORES - GESTORIA CONSULAR LEY Nº 3108</t>
  </si>
  <si>
    <t>COBRO COSTOS DE PAPELERIA SEGUN TRANSFERENCIA DEL EXTERIOR POR ORDEN DE CONSULADO DE BOLIVIA EN SEVILLA REF.: RECAUDACION GESTORIA CONSULAR MARZO 2018 LIB. 00010011102 MIN.RELACIONES EXTERIORES - GESTORIA CONSULAR LEY Nº 3108</t>
  </si>
  <si>
    <t>VENTA DE DIVISAS CON TRANSFERENCIA DE FONDOS A SOLICITUD DE MINISTERIO DE RELACIONES EXTERIORES SEGUN SOLICITUD 4709 REF: PAGO DE HABERES Y COSTO DE VIDA DEL SERVICIO DIPLOMATICO CONSULAR Y AGREGADOS COMERCIALES AUXILIARES II CORRESPONDIENTE AL MES DE MARZO 2018 SEGUN PLANILLA DE RRHH N 031802. LIB. 00010011102 MIN.RELACIONES EXTERIORES - GESTORIA CONSULAR LEY Nº 3108</t>
  </si>
  <si>
    <t>VENTA DE DIVISAS CON TRANSFERENCIA DE FONDOS A SOLICITUD DE MINISTERIO DE RELACIONES EXTERIORES SEGUN SOLICITUD 4711 REF: PAGO DE HABERES Y COSTO DE VIDA AL PERSONAL DE EMIPAS MADRID CORRESPONDIENTE AL MES DE MARZO 2018 SEGUN PLANILLA DE RRHH N 031803. LIB. 00099021001 TGN-RECURSOS ORDINARIOS (3987)</t>
  </si>
  <si>
    <t>VENTA DE DIVISAS CON TRANSFERENCIA DE FONDOS A SOLICITUD DE MINISTERIO DE RELACIONES EXTERIORES SEGUN SOLICITUD 4712 REF: PAGO DE COSTO DE VIDA DEL PERSONAL SERVICIO DIPLOMATICO CONSULAR Y AGREGADOS COMERCIALES DEL MES DE MARZO 2018 SEGUN PLANILLA MIXTA DE RRHH N 031806. LIB. 00099021001 TGN-RECURSOS ORDINARIOS (3987)</t>
  </si>
  <si>
    <t>VENTA DE DIVISAS CON TRANSFERENCIA DE FONDOS A SOLICITUD DE MINISTERIO DE RELACIONES EXTERIORES SEGUN SOLICITUD 4719 REF: PAGO DE HABERES Y COSTO DE VIDA AL PERSONAL DE EMIPAS WASHINGTON CORRESPONDIENTE AL MES DE MARZO 2018 SEGUN PLANILLA DE RRHH N 031804. LIB. 00010011102 MIN.RELACIONES EXTERIORES - GESTORIA CONSULAR LEY Nº 3108</t>
  </si>
  <si>
    <t>COBRO COSTOS DE PAPELERIA SEGUN TRANSFERENCIA DEL EXTERIOR POR ORDEN DE CONSULADO GENERAL DE BOLIVIA LOS ANGELES CA REF.: GESTORIA CONSULAR LIB. 00010011102 MIN.RELACIONES EXTERIORES - GESTORIA CONSULAR LEY Nº 3108</t>
  </si>
  <si>
    <t>COBRO COSTOS DE PAPELERIA SEGUN TRANSFERENCIA DEL EXTERIOR POR ORDEN DE EMBASSY OF THE PLURINATIONAL-MOSCOW REF:GESTORIA CONSULAR ACUMULADA FEB 2018 LIB. 00010011102 MIN.RELACIONES EXTERIORES - GESTORIA CONSULAR LEY Nº 3108</t>
  </si>
  <si>
    <t>COBRO COSTOS DE PAPELERIA SEGUN TRANSFERENCIA DEL EXTERIOR POR ORDEN DE PETROLEOS PARAGUAYOS (PETROPAR) REF.: OPE 0/387295 LIB. 00513062001 YPFB-OPERACIONES PLANTA DE SEPARACION DE LIQUIDOS RIO GRANDE</t>
  </si>
  <si>
    <t>De: 00099024113 Transferencia en cumplimiento al DS N0913 de 15/06/2011 y el Convenio Intergubernativo de Financiamiento UPRE-CIF-IG 266/2017, suscrito entre la UPRE y el GAM Mecapaca, Proyecto Construccion Aulas, Direccion y Tinglado U.E. Millocato, correspondiente al pago de la planilla N3, segun</t>
  </si>
  <si>
    <t>De: 00099024113 Transferencia en cumplimiento al DS N0913 de 15/06/2011 y el Convenio Intergubernativo de Financiamiento UPRE-CIF-IG 619/2017, suscrito entre la UPRE y el GAM de Villa Tunari proyecto Construccion 8 Aulas U.E. San Lorenzo B D-2, correspondiente al pago de la planilla N 1, segun la UP</t>
  </si>
  <si>
    <t>De: 00099024113 Transferencia en cumplimiento al DS N0913 de 15/06/2011 y el Convenio Intergubernativo de Financiamiento UPRE-CIF-IG 198/2017, suscrito entre la UPRE y el GAM de Calamarca proyecto Construccion Bloque de Aulas U.E. German Busch de Caluyo, correspondiente al pago de la planilla N 3, s</t>
  </si>
  <si>
    <t>De: 00099024113 Transferencia en cumplimiento al DS N0913 de 15/06/2011 y el Convenio Intergubernativo de Financiamiento UPRE-CIF-IG/533/2016, suscrito entre la UPRE y el GAM de Yapacani proyecto Construccion de Estadio Municipal Integracion Bolivia, correspondiente al pago de la planilla N 9, segun</t>
  </si>
  <si>
    <t>De: 00099024113 Transferencia en cumplimiento al DS N0913 de 15/06/2011 y el Convenio Intergubernativo de Financiamiento UPRE-CIF-IG 916/2017, suscrito entre la UPRE y el GAM de Villa Tunari proyecto Construccion Piscina de Calentamiento Villa Tunari, correspondiente al pago de la planilla N 3, segu</t>
  </si>
  <si>
    <t>De: 00099024113 Transferencia en cumplimiento al DS N0913 de 15/06/2011 y el Convenio Intergubernativo de Financiamiento UPRE-CIF-IG 005/2017, suscrito entre la UPRE y el GAM de Machareti proyecto Construccion Cesped Sintetico Mas Graderias Ivo - Machareti, correspondiente al pago de la planilla N 3</t>
  </si>
  <si>
    <t>De: 00099024113 Transferencia en cumplimiento al DS N0913 de 15/06/2011 y el Convenio Intergubernativo de Financiamiento UPRE-CIF-IG 997/2017, suscrito entre la UPRE y el GAM de Chayanta proyecto Const. Cuatro Aulas U.E. Chayanta Cala Cala - Chayanta, correspondiente al pago de la planilla N 2, segu</t>
  </si>
  <si>
    <t>De: 00099024113 Transferencia en cumplimiento al DS N0913 de 15/06/2011 y el Convenio Intergubernativo de Financiamiento UPRE-CIF-IG/525/2016, suscrito entre la UPRE y el GAM de Robore proyecto Const. Unidad Educativa Luis Maria Oefner, correspondiente al pago de la planilla N 4, segun la UPRE.</t>
  </si>
  <si>
    <t>De: 00099024113 Transferencia en cumplimiento al DS N0913 de 15/06/2011 y el Convenio Interinstitucional de Financiamiento UPRE-CIF-273/12, suscrito entre la UPRE y el GAM de Potosi proyecto Construccion Parque Recreacional Cultural Potosi, correspondiente al pago de la planilla N 6, segun la UPRE.</t>
  </si>
  <si>
    <t>De: 00099024113 Transferencia en cumplimiento al DS N0913 de 15/06/2011 y el Convenio Interinstitucional de Financiamiento UPRE-CIF-IG 739/2017, suscrito entre la UPRE y el GAM San Colomi, Proyecto Construccion Aulas U.E. Mosoj Llajta D-6, correspondiente al pago de la planilla N2, segun la UPRE.</t>
  </si>
  <si>
    <t>De: 00099024113 Transferencia en cumplimiento al DS N0913 de 15/06/2011 y el Convenio Interinstitucional de Financiamiento UPRE-CIF-IG/388/2015, suscrito entre la UPRE y el GAM Riberalta, Proyecto Construccion Tecnico Humanistico U.E. Evo Morales Ayma CC Las Palmeras D7, correspondiente al pago de l</t>
  </si>
  <si>
    <t>De: 00099024113 Transferencia en cumplimiento al DS N0913 de 15/06/2011 y el Convenio Interinstitucional de Financiamiento UPRE-CIF-IG 977/2017, suscrito entre la UPRE y el GAM Arampampa, Proyecto Const. Internado Femenino U.E. Sarcuri-Comunidad Sarcuri, correspondiente al pago de la planilla N2, se</t>
  </si>
  <si>
    <t>De: 00099024113 Transferencia en cumplimiento al DS N0913 de 15/06/2011 y el Convenio Interinstitucional de Financiamiento UPRE-CIF-IG 785/2017, suscrito entre la UPRE y el GAM Saipina, Proyecto Const. Centro Cultural Saipina, correspondiente al pago de la planilla N1, segun la UPRE.</t>
  </si>
  <si>
    <t>De: 00099024113 Transferencia en cumplimiento al DS N0913 de 15/06/2011 y el Convenio Interinstitucional de Financiamiento UPRE-CIF-IG 796/2017, suscrito entre la UPRE y el GAM San Carlos, Proyecto Construccion Tinglado y Graderia en la Unidad Educativa Aurelio Serrate Nogales, Distrito Buen Retiro,</t>
  </si>
  <si>
    <t>NÚMERO DE LIBRETA CUT: 99031009.00 OPERACIÓN T01 TRANSFERENCIA DE FONDOS A LA CUT - TESORO DIRECTO DE BANCO UNION S.A. A CUENTA UNICA DEL TESORO CON NUMERO DE SOLICITUD = 2652953 Y NUMERO CORRELATIVO = 91320010042018470 TRANSFERENCIA POR OPERACIONES DE VENTA BONOS BTX</t>
  </si>
  <si>
    <t>NUMERO DE LIBRETA CUT: 00099021001 OPERACIÓN E18 TRANSFERENCIA DEL SISTEMA FINANCIERO POR CUENTA DE TERCEROS A LA CUT TRANSFERENCIA CANCELACION DE LA CUOTA NÂ° 59, POR REEMBOLSO DE AMORTIZACION A CAPITAL Y COSTO DE CAPITAL POR LOS RECURSOS EFECTIVAMENTE RECIBIDOS POR PARTE DE LA EMPRESA METALURGI</t>
  </si>
  <si>
    <t>NUMERO DE LIBRETA CUT: 00099021001 OPERACIÓN E18 TRANSFERENCIA DEL SISTEMA FINANCIERO POR CUENTA DE TERCEROS A LA CUT TRANSFERENCIA POR PAGO INDEBIDO -RP MARZO 2018</t>
  </si>
  <si>
    <t>NUMERO DE LIBRETA CUT: 00099021001 OPERACIÓN E18 TRANSFERENCIA DEL SISTEMA FINANCIERO POR CUENTA DE TERCEROS A LA CUT TRANSFERENCIA POR PAGO ADELANTADO PRA -RP MARZO 2018</t>
  </si>
  <si>
    <t>||REGISTRO COBRO COMISION NOTIFICACION ENMIENDA BS220.- Y EMISION CBTE. CONTABLE BS50.- CARTA DE CREDITO STANDBY 40GA-G43418-4DGN (BCB: SB-R-2016-070) LIB. 00513012007 YPFB - RECURSOS DE NACIONALIZACION REF.: COM. AVISO ENMIENDA SBLC 40GA-G43418-DGN</t>
  </si>
  <si>
    <t>VENTA DE DIVISAS CON TRANSFERENCIA DE FONDOS A SOLICITUD DE MINISTERIO DE RELACIONES EXTERIORES SEGUN SOLICITUD 4710 REF: PAGO DE HABERES Y COSTO DE VIDA DEL SERVICIO DIPLOMATICO CONSULAR Y AGREGADOS COMERCIALES CORRESPONDIENTE AL MES DE MARZO 2018 SEGUN PLANILLA DE RRHH N 031801. LIB. 00099021001 TGN-RECURSOS ORDINARIOS (3987)</t>
  </si>
  <si>
    <t>VENTA DE DIVISAS CON TRANSFERENCIA DE FONDOS A SOLICITUD DE MINISTERIO DE DEFENSA SEGUN SOLICITUD 4708 REF: PAGO A EMPRESA JESTSTREAM PARA CAPACITACION DE CURSO DE SIMULADOR DE VUELO PARA AERONAVE DE TRANSPORTE AEREO MILITAR EQUIVALENTES 126.715,73 USD LIB. 00020011103 MINISTERIO DE DEFENSA - INGRESOS VARIOS POR DIFERENCIAL CAMBIARIO</t>
  </si>
  <si>
    <t>VENTA DE DIVISAS CON TRANSFERENCIA DE FONDOS A SOLICITUD DE MINISTERIO DE DEFENSA SEGUN SOLICITUD 4708 REF: PAGO A EMPRESA JESTSTREAM PARA CAPACITACION DE CURSO DE SIMULADOR DE VUELO PARA AERONAVE DE TRANSPORTE AEREO MILITAR EQUIVALENTES 126.715,73 USD LIB. 00020011103 MINISTERIO DE DEFENSA - INGRESOS VARIOS</t>
  </si>
  <si>
    <t>COBRO COSTOS DE PAPELERIA POR REGULARIZACION DE TRANSFERENCIA DEL EXTERIOR POR ORDEN DE CONSULADO GERAL DA BOLIVIA CORUMBA-BRASIL REF:GESTORIA CONSULAR FEBRERO Y MARZO-2018 LIB. 00010011102 MIN.RELACIONES EXTERIORES - GESTORIA CONSULAR LEY Nº 3108</t>
  </si>
  <si>
    <t>COBRO COSTOS DE PAPELERIA SEGUN TRANSFERENCIA DEL EXTERIOR POR ORDEN DE CONSULADO GENERAL DE BOLIVIE EN MILAN REF.: RECUADACION GESTORIA CONSULAR MARZO 2018 LIB. 00010011102 MIN.RELACIONES EXTERIORES - GESTORIA CONSULAR LEY Nº 3108</t>
  </si>
  <si>
    <t>VENTA DE DIVISAS CON TRANSFERENCIA DE FONDOS A SOLICITUD DE DIRECCION GENERAL DE AERONAUTICA CIVIL SEGUN SOLICITUD 4682 REF: HR-6128 TRASNFERENCIA DE RECURSOS A OACI POR CONCEPTO DE MEMBRESIA COMO MIEMBRO AL CONVENIO DE AVIACION CIVIL CORRESPONDIENTE A LA GESTION 2018, PAGO SEGUN FACT. 900021 POR SU LIB. 00117012001 LBP-DGAC-DIRECCION GRAL.DE AERONAUTICA CIVIL (4010430031) POR DIFERENCIAL CAMBIARIO</t>
  </si>
  <si>
    <t>VENTA DE DIVISAS CON TRANSFERENCIA DE FONDOS A SOLICITUD DE DIRECCION GENERAL DE AERONAUTICA CIVIL SEGUN SOLICITUD 4682 REF: HR-6128 TRASNFERENCIA DE RECURSOS A OACI POR CONCEPTO DE MEMBRESIA COMO MIEMBRO AL CONVENIO DE AVIACION CIVIL CORRESPONDIENTE A LA GESTION 2018, PAGO SEGUN FACT. 900021 POR SU LIB. 00117012001 LBP-DGAC-DIRECCION GRAL.DE AERONAUTICA CIVIL (4010430031)</t>
  </si>
  <si>
    <t>COBRO COSTOS DE PAPELERIA SEGUN TRANSFERENCIA DEL EXTERIOR POR ORDEN DE CONSULADO GERAL DA BOLIVIA SAO PAULO-BRASIL REF:GESTORIA CONSULAR MES DE MARZO LIB. 00010011102 MIN.RELACIONES EXTERIORES - GESTORIA CONSULAR LEY Nº 3108</t>
  </si>
  <si>
    <t>TRANSFERENCIA RECIBIDA DEL EXTERIOR SEGÚN MENSAJES SWIFT Nos. 4864-4851 (REM.EXT.) DE FECHA 10-04-2018 POR DESEMBOLSO DE CAF PRÉSTAMO CFA007860 CARRETERA CHACAPUCO RAVELO SOLICITUD DE DESEMBOLSO NRO. 44 LIBRETA N° 00291012002 ABC-RECURSOS PROPIOS REF.: UTILES DE ESCRITORIO</t>
  </si>
  <si>
    <t>COBRO COSTOS DE PAPELERIA POR REGULARIZACION DE TRANSFERENCIA DEL EXTERIOR POR ORDEN DE CONSULADO GENERAL DE BOLIVIA BUENOS AIRES-ARGENTINA REF:GESTORIA MARZO 2018 LIB. 00010011102 MIN.RELACIONES EXTERIORES - GESTORIA CONSULAR LEY Nº 3108</t>
  </si>
  <si>
    <t>TRANSFERENCIA RECIBIDA DEL EXTERIOR SEGÚN MENSAJES SWIFT Nos. 04929-04919 (REM.EXT.) DE FECHA 10-04-2018 POR DESEMBOLSO DE OPEP PRÉSTAMO 1653-P WA NO. 8 OFID LOAN 1653P THIRD LIBRETA N° 00291012002 ABC-RECURSOS PROPIOS REF.: UTILES DE ESCRITORIO</t>
  </si>
  <si>
    <t>De: 00099024113 Transferencia en cumplimiento al DS N0913 de 15/06/2011 y el Convenio Intergubernativo de Financiamiento UPRE-CIF-IG 1013/2017, suscrito entre la UPRE y el GAM de Santiago de Andamarca proyecto Construccion 2 Aulas y Administracion U.E. Otto Saucedo Rivero de Ancorcaya Santiago de A</t>
  </si>
  <si>
    <t>De: 00099024113 Transferencia en cumplimiento al DS N0913 de 15/06/2011 y el Convenio Intergubernativo de Financiamiento UPRE-CIF-IG/430/2015, suscrito entre la UPRE y el GAM de San Julian proyecto Construccion Modulo Unidad Educativa Guillermo Jordan, correspondiente al primer desembolso equivalent</t>
  </si>
  <si>
    <t>De: 00099024113 Transferencia en cumplimiento al DS N0913 de 15/06/2011 y el Convenio Intergubernativo de Financiamiento UPRE-CIF-IG 747/2017, suscrito entre la UPRE y el GAM de Calamarca proyecto Construccion Bloque de Aulas U.E. Franz Tamayo - Huayhuasi, correspondiente al primer desembolso equiva</t>
  </si>
  <si>
    <t>De: 00099024113 Transferencia en cumplimiento al DS N0913 de 15/06/2011 y el Convenio Intergubernativo de Financiamiento UPRE-CIF-IG 746/2017, suscrito entre la UPRE y el GAM de Calamarca proyecto Construccion Bloque de Aulas U.E. San Antonio, correspondiente al primer desembolso equivalente al 20%</t>
  </si>
  <si>
    <t>De: 00099024113 Transferencia en cumplimiento al DS N0913 de 15/06/2011 y el Convenio Intergubernativo de Financiamiento UPRE-CIF-IG 988/2017, suscrito entre la UPRE y el GAM de Comarapa proyecto Construccion Unidad Educativa Tecnico Humanistico (Evo Morales Ayma) Comarapa, correspondiente al primer</t>
  </si>
  <si>
    <t>De: 00099024113 Transferencia en cumplimiento al DS N0913 de 15/06/2011 y el Convenio Intergubernativo de Financiamiento UPRE-CIF-IG/467/2015, suscrito entre la UPRE y el GAM de Moro Moro proyecto Construccion Modulo Educativo Eloy Pena Cuellar Moro Moro, correspondiente al primer desembolso equiva</t>
  </si>
  <si>
    <t>De: 00099024113 Transferencia en cumplimiento al DS N0913 de 15/06/2011 y el Convenio Intergubernativo de Financiamiento UPRE-CIF-IG 1096/2017, suscrito entre la UPRE y el GAM de Buena Vista proyecto Const. Unidad Educativa Caranda Municipio de Buena Vista, correspondiente al primer desembolso equi</t>
  </si>
  <si>
    <t>De: 00099024113 Transferencia en cumplimiento al DS N0913 de 15/06/2011 y el Convenio Intergubernativo de Financiamiento UPRE-CIF-IG 1095/2017, suscrito entre la UPRE y el GAM de Buena Vista proyecto Const. Unidad Educativa El Carmen Surutu Municipio de Buena Vista, correspondiente al primer desem</t>
  </si>
  <si>
    <t>De: 00099024113 Transferencia en cumplimiento al DS N0913 de 15/06/2011 y el Convenio Intergubernativo de Financiamiento UPRE-CIF-IG 1101/2017, suscrito entre la UPRE y el GAM de Warnes proyecto Const. Guarderia Municipal Julia Katan de Said Warnes, correspondiente al primer desembolso equivalente a</t>
  </si>
  <si>
    <t>De: 00099024113 Transferencia en cumplimiento al DS N0913 de 15/06/2011 y el Convenio Intergubernativo de Financiamiento UPRE-CIF-IG 1126/2017, suscrito entre la UPRE y el GAM de Toco proyecto Construccion Graderias Estadio Municipal de Toco, correspondiente al primer desembolso equivalente al 20% d</t>
  </si>
  <si>
    <t>De: 00099024113 Transferencia en cumplimiento al DS N0913 de 15/06/2011 y el Convenio Intergubernativo de Financiamiento UPRE-CIF-IG 112/2018, suscrito entre la UPRE y el GAD de Pando proyecto Const. Instituto Tecnologico Superior Amazonico Kemty- Municipio de San Lorenzo, correspondiente al primer</t>
  </si>
  <si>
    <t>De: 00099024113 Transferencia en cumplimiento al DS N0913 de 15/06/2011 y el Convenio Intergubernativo de Financiamiento UPRE-CIF-IG 108/2018, suscrito entre la UPRE y el GAD de Pando proyecto Const. Instituto Tecnologico Superior Prof. Silverio Rocha Moya- Municipio Porvenir, correspondiente al pri</t>
  </si>
  <si>
    <t>De: 00099024113 Transferencia en cumplimiento al DS N0913 de 15/06/2011 y el Convenio Intergubernativo de Financiamiento UPRE-CIF-IG 107/2018, suscrito entre la UPRE y el GAD de Pando proyecto Const. Instituto Tecnologico Superior Bella Flor- Municipio Bella Flor, correspondiente al primer desembols</t>
  </si>
  <si>
    <t>De: 00099024113 Transferencia en cumplimiento al DS N0913 de 15/06/2011 y el Convenio Intergubernativo de Financiamiento UPRE-CIF-IG 1125/2017, suscrito entre la UPRE y el GAM de Poroma proyecto Construccion Unidad Educativa Cucuri, correspondiente al primer desembolso equivalente al 20% del monto a</t>
  </si>
  <si>
    <t>De: 00099024113 Transferencia en cumplimiento al DS N0913 de 15/06/2011 y el Convenio Intergubernativo de Financiamiento UPRE-CIF-IG 1124/2017, suscrito entre la UPRE y el GAM de Poroma proyecto Construccion Internado Luje, correspondiente al primer desembolso equivalente al 20% del monto a financia</t>
  </si>
  <si>
    <t>NUMERO DE LIBRETA CUT: 00099021001 OPERACIÓN E18 TRANSFERENCIA DEL SISTEMA FINANCIERO POR CUENTA DE TERCEROS A LA CUT Pago correspondiente a Marzo 2018 Libreta 00099021001 TGN Recursos Ordinarios</t>
  </si>
  <si>
    <t>NUMERO DE LIBRETA CUT: 00099021001 OPERACIÓN E18 TRANSFERENCIA DEL SISTEMA FINANCIERO POR CUENTA DE TERCEROS A LA CUT Devolucion pagos en exceso, libreta 00099021001 Cuenta unica del tesoro Nro 3987069001</t>
  </si>
  <si>
    <t>De: 00099024113 Transferencia en cumplimiento al DS N0913 de 15/06/2011 y el Convenio Intergubernativo de Financiamiento UPRE-CIF-IG 0118/218, suscrito entre la UPRE y el GAM de Viacha proyecto Construccion Coliseo Cerrado Multifuncional Distrito 7 Viacha, correspondiente al primer desembolso equiva</t>
  </si>
  <si>
    <t>De: 00099024113 Transferencia en cumplimiento al DS N0913 de 15/06/2011 y el Convenio Intergubernativo de Financiamiento UPRE-CIF-IG 1108/2017, suscrito entre la UPRE y el GAM de Desaguadero proyecto Const. Unidad Educativa Tecnico Humanistico Batallon Colorados - Desaguadero, correspondiente al pri</t>
  </si>
  <si>
    <t>De: 00099024113 Transferencia en cumplimiento al DS N0913 de 15/06/2011 y el Convenio Intergubernativo de Financiamiento UPRE-CIF-IG 1123/2017, suscrito entre la UPRE y el GAR del Gran Chaco proyecto Construccion Matadero Yacuiba, correspondiente al primer desembolso equivalente al 20% del monto a f</t>
  </si>
  <si>
    <t>De: 00099024113 Transferencia en cumplimiento al DS N0913 de 15/06/2011 y el Convenio Intergubernativo de Financiamiento UPRE-CIF-IG 376/2015, suscrito entre la UPRE y el GAM Sicaya, Proyecto Construccion Bloque de Aulas Unidad Educativa Sicaya, correspondiente al pago de la planilla N6 de cierre, s</t>
  </si>
  <si>
    <t>De: 00099024113 Transferencia en cumplimiento al DS N0913 de 15/06/2011 y el Convenio Intergubernativo de Financiamiento UPRE-CIF-IG 404/2016, suscrito entre la UPRE y el GAM Icla, Proyecto Construccion Coliseo Cerrado Icla, correspondiente al pago de la planilla N5 de cierre, segun la UPRE.</t>
  </si>
  <si>
    <t>De: 00099024113 Transferencia en cumplimiento al DS N0913 de 15/06/2011 y el Convenio Intergubernativo de Financiamiento UPRE-CIF-IG 1103/2017, suscrito entre la UPRE y el GAM Viacha, Proyecto Construccion Cancha de Futbol de Cesped Sintetico U.E. Achica Arriba Com. Achica Arriba D-3, correspondient</t>
  </si>
  <si>
    <t>De: 00099024113 Transferencia en cumplimiento al DS N0913 de 15/06/2011 y el Convenio Intergubernativo de Financiamiento UPRE-CIF-IG/374/2016, suscrito entre la UPRE y el GAM de San Lorenzo proyecto Const. Modulo para la U.E. 24 de Septiembre, Com. Blanca Flor, correspondiente al pago de la planilla</t>
  </si>
  <si>
    <t>||RESPUESTA A DEBITO DEL BANQUERO SG SWIFT NO.5079 DE LA FECHA REF: COBRO COMISION EUR 40,00 POR TRANSFERENCIA DE EUR 1,400.- F. VALOR 02-03-2018 SG SOL. MIN.DE DES.PRODUCTIVO Y ECOM.PLURAL , PAGO MEMBRESIA . CTA.00041031107 MPM-INSTITUTO BOLIVIANO DE METROLOGIA</t>
  </si>
  <si>
    <t>||RESPUESTA A DEBITO DEL BANQUERO SG SWIFT NO.5079 DE LA FECHA REF: COBRO COMISION EUR 40,00 POR TRANSFERENCIA DE EUR 1,400.- F. VALOR 02-03-2018 SG SOL. MIN.DE DES.PRODUCTIVO Y ECOM.PLURAL , PAGO MEMBRESIA . CGO.CTA.00041031107 MPM-INSTITUTO BOLIVIANO DE METROLOGIA (UTILES DE ESCRITORIO)</t>
  </si>
  <si>
    <t>||COBRO DE COMISIONES BCB POR ADMINISTRACION DEL FIDEICOMISO DEL 01/01/2018 AL 31/03/2018, SEGUN CONT.FINDEICOMISO SANO N°402/2014 DEL 18/12/2014 Y NOTA YPFB/GAFC 0797 - DFC 0857- URT 0448/2018 DEL 09/04/2018 EQUIV. USD5.588,92 LIBRETA N° 00513012007 YPFB-RECURSOS NACIONALIZACION</t>
  </si>
  <si>
    <t>COBRO COSTOS DE PAPELERIA SEGUN TRANSFERENCIA DEL EXTERIOR POR ORDEN DE CONSULAT GENERAL BOLIVIE (FRANCIA PARIS) REF.: RECAUDACIONES MARZO 2018 GESTORIA CONSULAR LIB. 00010011102 MIN.RELACIONES EXTERIORES - GESTORIA CONSULAR LEY Nº 3108</t>
  </si>
  <si>
    <t>COBRO COSTOS DE PAPELERIA SEGUN TRANSFERENCIA DEL EXTERIOR POR ORDEN DE CONSULADO DE BOLIVIA EN IQUIQUE REF.: RECAUDACION GESTION CONSULAR MARZO 2018 LIB. 00010011102 MIN.RELACIONES EXTERIORES - GESTORIA CONSULAR LEY Nº 3108</t>
  </si>
  <si>
    <t>COBRO COSTOS DE PAPELERIA POR REGULARIZACION DE TRANSFERENCIA DEL EXTERIOR POR ORDEN DE CONSULADO DE BOLIVIA EN SALTA-ARGENTINA REF.: RECAUDACIONES CONSULARES DICIEMBRE 2017 LIB. 00010011102 MIN.RELACIONES EXTERIORES - GESTORIA CONSULAR LEY Nº 3108</t>
  </si>
  <si>
    <t>COBRO COSTOS DE PAPELERIA SEGUN TRANSFERENCIA DEL EXTERIOR POR ORDEN DE PUMA ENERGY PARAGUAY S.A. REF.: OPE 0/387643 LIB. 00513062001 YPFB-OPERACIONES PLANTA DE SEPARACION DE LIQUIDOS RIO GRANDE</t>
  </si>
  <si>
    <t>VENTA DE DIVISAS A SOLICITUD DE YACIMIENTOS PETROLIFEROS FISCALES BOLIVIANOS SEGUN SOLICITUD 4741 REF: PAGO A SAMSUNG ENGINEERING SA POR SERVICIO DE OPERACION Y MANTENIMIENTO ASISTIDO PARA LA PLANTA DE AMONIACO UREA QUINTA ADENDA NOVIEMBRE 2017 LIB. 00513062001 YPFB-OPERACIONES PLANTA DE SEPARACION DE LIQUIDOS RIO GRANDE</t>
  </si>
  <si>
    <t>VENTA DE DIVISAS CON TRANSFERENCIA DE FONDOS A SOLICITUD DE MINISTERIO DE RELACIONES EXTERIORES SEGUN SOLICITUD 4732 REF: REMESAS ADICIONALES A FAVOR DE LA MISION PERMANENTE ANTE LA ONU PARA CUBRIR PASAJES Y VIATICOS POR VIAJE AL HAYA Y PARA LA EMBAJADA EN PERU PARA COMPRA DE RADIADOR SEGUN INFORME LIB. 00099021001 TGN-RECURSOS ORDINARIOS (3987)</t>
  </si>
  <si>
    <t>TRANSFERENCIA DE FONDOS AL EXTERIOR A SOLICITUD DE TESORO GENERAL DE LA NACION SEGUN SOLICITUD 4739 REF: PAGO DEL SEGUNDO LOTE DE 55 MIL PIEZAS DE LIBRETAS DE PASAPORTE DE LECTURA MECANICA A LA EMPRESA IN IMPRIMERIE NATIONALE LIB. 00099021001 TGN-RECURSOS ORDINARIOS (3987)</t>
  </si>
  <si>
    <t>VENTA DE DIVISAS CON TRANSFERENCIA DE FONDOS A SOLICITUD DE ADMINISTRACION DE SERVICIOS PORTUARIOS BOLIVIA SEGUN SOLICITUD 4743 REF: H.R. 593 - 592 - ENVIO DE RECURSOS AL PUERTO DE ARICA PARA GASTOS DE FUNCIONAMIENTO Y GATE OUT CORRESPONDIENTE A LA REPOSICION DE FEBRERO Y MARZO/2018 SEGUN COMUNICACI LIB. 00594012001 ASP-B FONDO DE OPERACIONES</t>
  </si>
  <si>
    <t>VENTA DE DIVISAS CON TRANSFERENCIA DE FONDOS A SOLICITUD DE MINISTERIO DE GOBIERNO SEGUN SOLICITUD 4731 REF: HABERES DE AGREGADOS Y ADJUNTOS A AGREGADOS POLICIALES EN EL EXTERIOR CORRESPONDIENTE AL MES DE MARZO 2018 CUENTAS EXTRANJERAS LIB. 00099021001 TGN-RECURSOS ORDINARIOS (3987)</t>
  </si>
  <si>
    <t>COBRO COSTOS DE PAPELERIA SEGUN TRANSFERENCIA DEL EXTERIOR POR ORDEN DE EMBAJADA DE BOLIVIA QUITO-ECUADOR REF:RECAUDACION GESTORIA MARZO 2018 LIB. 00010011102 MIN.RELACIONES EXTERIORES - GESTORIA CONSULAR LEY Nº 3108</t>
  </si>
  <si>
    <t>COBRO COSTOS DE PAPELERIA SEGUN TRANSFERENCIA DEL EXTERIOR POR ORDEN DE CONSULADO DE BOLIVIA EN MADRID REF.: RECAUDACIONES GESTORIA CONSULAR MARZO 2018 LIB. 00010011102 MIN.RELACIONES EXTERIORES - GESTORIA CONSULAR LEY Nº 3108</t>
  </si>
  <si>
    <t>COBRO COSTOS DE PAPELERIA SEGUN TRANSFERENCIA DEL EXTERIOR POR ORDEN DE CORPORACION PETROLERA S.A. REF.FACTURA NRO.79 LIB. 00513062001 YPFB-OPERACIONES PLANTA DE SEPARACION DE LIQUIDOS RIO GRANDE</t>
  </si>
  <si>
    <t>De: 00099024113 Transferencia en cumplimiento al DS N0913 de 15/06/2011 y el Convenio Intergubernativo de Financiamiento UPRE-CIF-IG 1097/2017, suscrito entre la UPRE y el GAM de Cotagaita proyecto Construccion Unidad Educativa Carlos Medinacelli de Cotagaita - Cotagaita, correspondiente al primer d</t>
  </si>
  <si>
    <t>De: 00099024113 Transferencia en cumplimiento al DS N0913 de 15/06/2011 y el Convenio Intergubernativo de Financiamiento UPRE-CIF-IG 102/2018, suscrito entre la UPRE y el GAM de Uyuni proyecto Const. U.E. Modelo Uyuni, correspondiente al primer desembolso equivalente al 20% del monto a financiar, se</t>
  </si>
  <si>
    <t>De: 00099024113 Transferencia en cumplimiento al DS N0913 de 15/06/2011 y el Convenio Intergubernativo de Financiamiento UPRE-CIF-IG 413/2017, suscrito entre la UPRE y el GAM de Villazon proyecto Construccion Unidad Educativa 6 de junio B, correspondiente al primer desembolso equivalente al 20% del</t>
  </si>
  <si>
    <t>De: 00099024113 Transferencia en cumplimiento al DS N0913 de 15/06/2011 y el Convenio Intergubernativo de Financiamiento UPRE-CIF-IG 582/2017, suscrito entre la UPRE y el GAM de Villazon proyecto Construccion Unidad Educativa Carlos Villegas, correspondiente al primer desembolso equivalente al 20% d</t>
  </si>
  <si>
    <t>De: 00099024113 Transferencia en cumplimiento al DS N0913 de 15/06/2011 y el Convenio Intergubernativo de Financiamiento UPRE-CIF-IG 906/2017, suscrito entre la UPRE y el GAM de Puna proyecto Construccion Unidad Educativa Jose Maria Linares C, correspondiente al primer desembolso equivalente al 20%</t>
  </si>
  <si>
    <t>De: 00099024113 Transferencia en cumplimiento al DS N0913 de 15/06/2011 y el Convenio Intergubernativo de Financiamiento UPRE-CIF-IG/544/2016, suscrito entre la UPRE y el GAM de Arampampa proyecto Const. Aula Multigrado U.E. Charcamarcavi, correspondiente al pago de la planilla N 2 de cierre, segun</t>
  </si>
  <si>
    <t>De: 00099024113 Transferencia en cumplimiento al DS N0913 de 15/06/2011 y el Convenio Intergubernativo de Financiamiento UPRE-CIF-IG/341/2015, suscrito entre la UPRE y el GAM de Mocomoco proyecto Construccion Cancha Cesped Sintetico Mocomoco, correspondiente al pago de la planilla N 2, segun la UPRE</t>
  </si>
  <si>
    <t>De: 00099024113 Transferencia en cumplimiento al DS N0913 de 15/06/2011 y el Convenio Intergubernativo de Financiamiento UPRE-CIF-IG/341/2015, suscrito entre la UPRE y el GAM de Mocomoco proyecto Construccion Cancha Cesped Sintetico Mocomoco, correspondiente al pago de la planilla N 1, segun la UPRE</t>
  </si>
  <si>
    <t>De: 00099024113 Transferencia en cumplimiento al DS N0913 de 15/06/2011 y el Convenio Interinstitucional de Financiamiento UPRE-CIF-010/2016, suscrito entre la UPRE y el GAM de Puerto Villarroel proyecto Construccion Infraestructura UMSS Valle Sacta, correspondiente al pago de la planilla N 3, segun</t>
  </si>
  <si>
    <t>De: 00099024113 Transferencia en cumplimiento al DS N0913 de 15/06/2011 y el Convenio Intergubernativo de Financiamiento UPRE-CIF-IG 0178/2016, suscrito entre la UPRE y el GAM de Camargo proyecto Const. Unidad Educativa 25 de Mayo - Camargo, correspondiente al pago de la planilla N 9, segun la UPRE.</t>
  </si>
  <si>
    <t>De: 00099024113 Transferencia en cumplimiento al DS N0913 de 15/06/2011 y el Convenio Intergubernativo de Financiamiento UPRE-CIF-IG 530/2016, suscrito entre la UPRE y el GAM de Villa Tunari proyecto Construccion Infraestructura Centro de Capacitacion de Saneamiento Basico Chipiriri, correspondiente</t>
  </si>
  <si>
    <t>De: 00099024113 Transferencia en cumplimiento al DS N0913 de 15/06/2011 y el Convenio Intergubernativo de Financiamiento UPRE-CIF-IG/308/2015, suscrito entre la UPRE y el GAM de Padcaya proyecto Construccion Cancha Deportiva con Cesped Sintetico Padcaya, correspondiente al pago de la planilla N 7 de</t>
  </si>
  <si>
    <t>De: 00099024113 Transferencia en cumplimiento al DS N0913 de 15/06/2011 y el Convenio Interinstitucional de Financiamiento UPRE-CIF/126/2017, suscrito entre la UPRE y la Universidad Tecnica de Oruro proyecto Construccion Dos Bloques Laboratorios, Aulas y Auditorio de la Facultad de Ciencias Agrarias</t>
  </si>
  <si>
    <t>De: 00099024113 Transferencia en cumplimiento al DS N0913 de 15/06/2011 y el Convenio Interinstitucional de Financiamiento UPRE-CIF/132-A/2017, suscrito entre la UPRE y la Universidad Tecnica de Oruro proyecto Construccion Bloque Laboratorios Carrera Ingenieria Quimica FNI - UTO, correspondiente al</t>
  </si>
  <si>
    <t>De: 00099024113 Transferencia en cumplimiento al DS N0913 de 15/06/2011 y el Convenio Intergubernativo de Financiamiento UPRE-CIF-IG 992/2017, suscrito entre la UPRE y el GAM de Padcaya proyecto Construccion Centro de Salud Trementinal, correspondiente al primer desembolso equivalente al 20% del mon</t>
  </si>
  <si>
    <t>De: 00099024113 Transferencia en cumplimiento al DS N0913 de 15/06/2011 y el Convenio Intergubernativo de Financiamiento UPRE-CIF-IG 0128/2018, suscrito entre la UPRE y el GAM de Entre Rios proyecto Const. U.E. Francisco Bourdeth OConnor Entre Rios - Tarija, correspondiente al primer desembolso equi</t>
  </si>
  <si>
    <t>De: 00099024113 Transferencia en cumplimiento al DS N0913 de 15/06/2011 y el Convenio Intergubernativo de Financiamiento UPRE-CIF-IG 597/2017, suscrito entre la UPRE y el GAM de Uriondo proyecto Construccion Centro de Salud con Internacion Miscas Caldera, correspondiente al primer desembolso equival</t>
  </si>
  <si>
    <t>A:00373024105 DESEMBOLSO DE RECURSOS AL FONDO DE DESARROLLO INDIGENA PARA 4 PROGRAMAS Y/O PROYECTOS DE LOS GOBIERNOS AUTONOMOS MUNICIPALES DE LOS DEPARTAMENTOS DE CHUQUISACA Y ORURO S/G NOTA CITE: FDI/DGE/EXT/N 151/2018 E INFORME MEFP/VTCP/DGPOT/UPCFTGN/INF/N33/2018. (H.R. 6-9169-R)</t>
  </si>
  <si>
    <t>NUMERO DE LIBRETA CUT: 00099021001 OPERACIÓN E18 TRANSFERENCIA DEL SISTEMA FINANCIERO POR CUENTA DE TERCEROS A LA CUT A SOLICITUD DEL MEFP SEGUN NOTA CITE MEFP VTCP DGPOT UAIS CPI NO 0418006 BUN 18</t>
  </si>
  <si>
    <t>NUMERO DE LIBRETA CUT: 00099021001 OPERACIÓN E18 TRANSFERENCIA DEL SISTEMA FINANCIERO POR CUENTA DE TERCEROS A LA CUT A SOLICITUD DEL MEFP SEGUN NOTA CITE MEFP VTCP DGPOT UAIS CPI NO 0418005 BUN 18</t>
  </si>
  <si>
    <t>NUMERO DE LIBRETA CUT: 00099021001 OPERACIÓN E18 TRANSFERENCIA DEL SISTEMA FINANCIERO POR CUENTA DE TERCEROS A LA CUT A SOLICITUD DEL MEFP SEGUN NOTA CITE MEFP VTCP DGPOT UAIS CPI NO 0418004 BUN 18</t>
  </si>
  <si>
    <t>NUMERO DE LIBRETA CUT: 00099021001 OPERACIÓN E18 TRANSFERENCIA DEL SISTEMA FINANCIERO POR CUENTA DE TERCEROS A LA CUT A SOLICITUD DEL MEFP SEGUN NOTA CITE MEFP VTCP DGPOT UAIS CPI NO 0418003 BUN 18</t>
  </si>
  <si>
    <t>NUMERO DE LIBRETA CUT: 00099021001 OPERACIÓN E18 TRANSFERENCIA DEL SISTEMA FINANCIERO POR CUENTA DE TERCEROS A LA CUT A SOLICITUD DEL MEFP SEGUN NOTA CITE MEFP VTCP DGPOT UAIS CPI NO 0418002 BUN 18</t>
  </si>
  <si>
    <t>COBRO COSTOS DE PAPELERIA SEGUN TRANSFERENCIA DEL EXTERIOR POR ORDEN DE CONSULADO GENERAL DE BOLIVIA EN ARICA-CHILE GESTORIA CONSULAR FEB 2018 LIB. 00010011102 MIN.RELACIONES EXTERIORES - GESTORIA CONSULAR LEY Nº 3108</t>
  </si>
  <si>
    <t>COBRO COSTOS DE PAPELERIA SEGUN TRANSFERENCIA DEL EXTERIOR POR ORDEN DE EMBAJADA DE BOLIVIA EN SUECIA REF.: GESTORIA CONSULAR LIB. 00010011102 MIN.RELACIONES EXTERIORES - GESTORIA CONSULAR LEY Nº 3108</t>
  </si>
  <si>
    <t>COBRO COSTOS DE PAPELERIA SEGUN TRANSFERENCIA DEL EXTERIOR POR ORDEN DE CONSULADO DE BOLIVIA EN VALENCIA REF.: RECAUDACION CONSULAR MARZO 2018 LIB. 00010011102 MIN.RELACIONES EXTERIORES - GESTORIA CONSULAR LEY Nº 3108</t>
  </si>
  <si>
    <t>COBRO COSTOS DE PAPELERIA SEGUN TRANSFERENCIA DEL EXTERIOR POR ORDEN DE CONSULATE GENL OF THE PLURINATIONAL STATE OF BOLIVIA REF.: GESTORIA CONSULAR LIB. 00010011102 MIN.RELACIONES EXTERIORES - GESTORIA CONSULAR LEY Nº 3108</t>
  </si>
  <si>
    <t>VENTA DE DIVISAS CON TRANSFERENCIA DE FONDOS A SOLICITUD DE MINISTERIO DE DEFENSA SEGUN SOLICITUD 4746 REF: PAGO A EMPRESA CARIBE AVIATION POR ADQUISICION DE LLANTAS NLG Y MLG DE AERONAVES PARA TRANSPORTE AEREO MILITAR LIB. 00020011103 MINISTERIO DE DEFENSA - INGRESOS VARIOS</t>
  </si>
  <si>
    <t>VENTA DE DIVISAS CON TRANSFERENCIA DE FONDOS A SOLICITUD DE MINISTERIO DE DEFENSA SEGUN SOLICITUD 4745 REF: PAGO A EMPRESA THINK HOLDINGS POR LA OCTAVA CUOTA DE LA ADQUISICION DE AERONAVE PARA TRANSPORTE AEREO MILITAR LIB. 00020011103 MINISTERIO DE DEFENSA - INGRESOS VARIOS</t>
  </si>
  <si>
    <t>VENTA DE DIVISAS CON TRANSFERENCIA DE FONDOS A SOLICITUD DE MINISTERIO DE RELACIONES EXTERIORES SEGUN SOLICITUD 4740 REF: COMPRA DE PASAPORTES EN BLANCO 5500 PARA LOS CENTRO EMISOR DE PASAPORTES EN MADRID Y EN WASHINGTON SEGUN NOTA NI 20. LIB. 00010011102 MIN.RELACIONES EXTERIORES - GESTORIA CONSULAR LEY Nº 3108</t>
  </si>
  <si>
    <t>VENTA DE DIVISAS CON TRANSFERENCIA DE FONDOS A SOLICITUD DE MINISTERIO DE DEFENSA SEGUN SOLICITUD 4744 REF: PAGO A EMPRESA CARIBE AVIATION POR ADQUISICION DE MATERIAL ELECTRICO Y REPUESTOS PARA AERONAVE DE TRANSPORTE AEREO MILITAR LIB. 00020011103 MINISTERIO DE DEFENSA - INGRESOS VARIOS</t>
  </si>
  <si>
    <t>VENTA DE DIVISAS CON TRANSFERENCIA DE FONDOS A SOLICITUD DE MINISTERIO DE ECONOMIA Y FINANZAS PUBLICAS SEGUN SOLICITUD 4747 REF: PAGO A THE BANK OF NEW YORK MELLON - CUENTA 8900627336, POR COMISION DE AGENTE PAGADOR DEL TRUSTEE (PAYING AGENT FEE), PERIODO DEL 20/03/2018 AL 19/03/2019, SEGUN MEFP/VTC LIB. 00099021001 TGN-RECURSOS ORDINARIOS (3987)</t>
  </si>
  <si>
    <t>COBRO COSTOS DE PAPELERIA SEGUN TRANSFERENCIA DEL EXTERIOR POR ORDEN DE CONSULADO DE BOLIVIA-MONTEVIDEO URUGUAY REF.GESTORIA CONSULAR NOV-2017 A MARZO 2018 LIB. 00010011102 MIN.RELACIONES EXTERIORES - GESTORIA CONSULAR LEY Nº 3108</t>
  </si>
  <si>
    <t>COBRO COSTOS DE PAPELERIA SEGUN TRANSFERENCIA DEL EXTERIOR POR ORDEN DE CORPORACION PARAGUAYA DISTRIBUIDORA DE DERIVADOS DE PETROLEO S.A. REF.: PAGO A PROVEEDORES LIB. 00513062001 YPFB-OPERACIONES PLANTA DE SEPARACION DE LIQUIDOS RIO GRANDE</t>
  </si>
  <si>
    <t>VENTA DE DIVISAS A SOLICITUD DE YACIMIENTOS PETROLIFEROS FISCALES BOLIVIANOS SEGUN SOLICITUD 4754 REF: PAGO A SAMSUNG ENGINEERING SA POR SERVICIO DE OPERACION Y MANTENIMIENTO ASISTIDO DE AMONIACO UREA QUINTA ADENDA DICIEMBRE 2017 LIB. 00513062001 YPFB-OPERACIONES PLANTA DE SEPARACION DE LIQUIDOS RIO GRANDE</t>
  </si>
  <si>
    <t>TRANSFERENCIA RECIBIDA DEL EXTERIOR SEGÚN MENSAJES SWIFT Nos. 05125-05113 (REM.EXT.) DE FECHA 12-04-2018 POR DESEMBOLSO DE BID PRÉSTAMO 2786/BL-BO REQ 0025 OPS0201814725A LIBRETA N° 00291012002 ABC-RECURSOS PROPIOS REF.: UTILES DE ESCRITORIO</t>
  </si>
  <si>
    <t>TRANSFERENCIA RECIBIDA DEL EXTERIOR SEGÚN MENSAJES SWIFT Nos. 05126-05114 (REM.EXT.) DE FECHA 12-04-2018 POR DESEMBOLSO DE BID PRÉSTAMO 2786/BL-BO REQ 0025 OPS0201814725A LIBRETA N° 00291012002 ABC-RECURSOS PROPIOS REF.: UTILES DE ESCRITORIO</t>
  </si>
  <si>
    <t>COBRO COSTOS DE PAPELERIA SEGUN TRANSFERENCIA DEL EXTERIOR POR ORDEN DE CONSULADO GERAL DA BOLIVIA BR/SAO PAULO LIB. 00010011102 MIN.RELACIONES EXTERIORES - GESTORIA CONSULAR LEY Nº 3108</t>
  </si>
  <si>
    <t>TRANSFERENCIA RECIBIDA DEL EXTERIOR SEGÚN MENSAJES SWIFT Nos. 05124-05112 (REM.EXT.) DE FECHA 12-04-2018 POR DESEMBOLSO DE CAF PRÉSTAMO CFA008239 CARRETERA PADILLA-EL SALTO LIBRETA N° 00291012002 ABC-RECURSOS PROPIOS REF.: UTILES DE ESCRITORIO</t>
  </si>
  <si>
    <t>NÚMERO DE LIBRETA CUT: 99031009.00 OPERACIÓN T01 TRANSFERENCIA DE FONDOS A LA CUT - TESORO DIRECTO DE BANCO UNION S.A. A CUENTA UNICA DEL TESORO CON NUMERO DE SOLICITUD = 2663333 Y NUMERO CORRELATIVO = 91320013042018659 TRANSFERENCIA POR OPERACIONES DE VENTA BONOS BTX</t>
  </si>
  <si>
    <t>||TRANSFERENCIA DE FONDOS SEGUN FORMULARIO CITE BUN216/18, DE LA FECHA, (HRE-TSO-1998),INSTRUCTIVO DE CIERRE PRESUPUESTARIO CONTABLE Y DE TESORERIA GESTION/2017,DEVOLUCION RECURSOS OTORGADOS POR EL TGN MISMOS NO EJECUTADOS POR EL MUNICIPIO. A SOLICITUD GOB.AUT.MCPAL. DE SANTIVAÑEZ, LIBRETA 00099021001 RECURSOS ORDINARIOS-FNDI; BUN.</t>
  </si>
  <si>
    <t>De: 00099024113 Transferencia en cumplimiento al DS N0913 de 15/06/2011 y el Convenio Intergubernativo de Financiamiento UPRE-CIF-IG 377/2015, suscrito entre la UPRE y el GAM Sicaya, Proyecto Construccion Bloque de Aulas Unidad Educativa Orcoma, correspondiente al pago de la planilla N5 de cierre, s</t>
  </si>
  <si>
    <t>||COMISION TRANSFERENCIA FDOS.AL EXTERIOR 0,10% S/USD103.050,22.-,REEMB.GSTS.COMUNICACION BS220.-Y EMISION COMP.CONTABLE BS50.-REF.:PAGO 1 LC I-2018-03 P/C ARMADA BOLIVIANA A/F ZODIAC MILPRO INTERNATIONAL,EN COMPL.A COMP.918676,13/04/18. LIB.0020051101 MINDEF-ARMADA BOLIVIANA VARIOS REF.:COMISIONES PAGO 1 LC I-2018-03</t>
  </si>
  <si>
    <t>COBRO COSTOS DE PAPELERIA POR REGULARIZACION DE TRANSFERENCIA DEL EXTERIOR POR ORDEN DE CONSULADO GENERAL DE BOLIVIA REF.: RECAUDACIONES GESTORIA CONSULAR MES DE MARZO 2018 LIB. 00010011102 MIN.RELACIONES EXTERIORES - GESTORIA CONSULAR LEY Nº 3108</t>
  </si>
  <si>
    <t>VENTA DE DIVISAS CON TRANSFERENCIA DE FONDOS A SOLICITUD DE YACIMIENTOS PETROLIFEROS FISCALES BOLIVIANOS SEGUN SOLICITUD 4752 REF: PAGO A COMPANIA DE PETROLEOS DE CHILE COPEC SA POR SUMINISTRO DE PRODUCTO FACTURAS FINALES CARGAS DEL 01 AL 28 DE FEBRERO DE 2018 SEGUN FACTURAS N 14078 AL 14087 Y DOCUM LIB. 00513012004 LBP-YPFB-UNICOMERCIAL (4030005415/1-2188907)</t>
  </si>
  <si>
    <t>COBRO COSTOS DE PAPELERIA SEGUN TRANSFERENCIA DEL EXTERIOR POR ORDEN DE CONSULADO DE BOLIVIA EN BILBAO REF.: GESTORIA CONSULAR LIB. 00010011102 MIN.RELACIONES EXTERIORES - GESTORIA CONSULAR LEY Nº 3108</t>
  </si>
  <si>
    <t>VENTA DE DIVISAS A SOLICITUD DE YACIMIENTOS PETROLIFEROS FISCALES BOLIVIANOS SEGUN SOLICITUD 4761 REF: PAGO A SAMSUNG ENGINEERING SA POR SERVICIO DE OPERACION Y MATENIMIENTO ASISTIDO AMPLIADO PARA LA PLANTA AMONIACO UREA SEXTA ADENDA DICIEMBRE 2017 LIB. 00513062001 YPFB-OPERACIONES PLANTA DE SEPARACION DE LIQUIDOS RIO GRANDE</t>
  </si>
  <si>
    <t>VENTA DE DIVISAS CON TRANSFERENCIA DE FONDOS A SOLICITUD DE YACIMIENTOS PETROLIFEROS FISCALES BOLIVIANOS SEGUN SOLICITUD 4762 REF: PRE PAGO A PETROLEOS DEL PERU PETROPERU SA POR EL SUMINISTRO DE DIESEL OIL MES DE MARZO DE 2018 DE ACUERDO A PROFORMA DE 26 DE FEBRERO DE 2018 SEGUN DOCUMENTACION ADJUNT LIB. 00513012004 LBP-YPFB-UNICOMERCIAL (4030005415/1-2188907)</t>
  </si>
  <si>
    <t>PAGO A BID PRÉSTAMO 4414/KI-BO VCTO. 13-04-2018 POR CUENTA DE TGN , NTI. 010706 VALOR 13-04-2018 COMISIONES USD 25.000,00 LIBRETA N° 00099021001 "TGN RECURSOS ORDINARIOS" (3987) REF.: COMISIONES BANCARIAS</t>
  </si>
  <si>
    <t>COBRO COSTOS DE PAPELERIA SEGUN TRANSFERENCIA DEL EXTERIOR POR ORDEN DE ENERGIA ARGENTINA S.A. REF.: B06-PAGO DIFERIDO IMPO. EXA-GJA-081-18 LIB. 00513012007 YPFB - RECURSOS NACIONALIZACIÓN</t>
  </si>
  <si>
    <t>De: 00099024113 Transferencia en cumplimiento al DS N0913 de 15/06/2011 y el Convenio Intergubernativo de Financiamiento UPRE-CIF-IG/136/2016, suscrito entre la UPRE y el GAM de Challapata proyecto Construccion Graderias Estadio Hugo Palenque - Challapata, correspondiente a saldos no ejecutados en l</t>
  </si>
  <si>
    <t>De: 00099024113 Transferencia en cumplimiento al DS N0913 de 15/06/2011 y el Convenio Intergubernativo de Financiamiento UPRE-CIF-IG/340/2015, suscrito entre la UPRE y el GAM de Challapata proyecto Construccion Coliseo Cerrado Cruce Culta, correspondiente a saldos no ejecutados en la gestion 2017, s</t>
  </si>
  <si>
    <t>De: 00099024113 Transferencia en cumplimiento al DS N0913 de 15/06/2011 y el Convenio Intergubernativo de Financiamiento UPRE-CIF-IG 010/2017, suscrito entre la UPRE y el GAM de Challapata proyecto Construccion Aulas Unidad Educativa Eduardo Abaroa - Challapata, correspondiente a saldos no ejecutado</t>
  </si>
  <si>
    <t>De: 00099024113 Transferencia en cumplimiento al DS N0913 de 15/06/2011 y el Convenio Intergubernativo de Financiamiento UPRE-CIF-IG 127/2017, suscrito entre la UPRE y el GAM de Challapata proyecto Construccion Aulas Unidad Educativa Simon Bolivar Culta, correspondiente a saldos no ejecutados en la</t>
  </si>
  <si>
    <t>De: 00099024113 Transferencia en cumplimiento al DS N0913 de 15/06/2011 y el Convenio Intergubernativo de Financiamiento UPRE-CIF-IG 799/2017, suscrito entre la UPRE y el GAM de San Pedro proyecto Ampliacion Centro de Salud San Juan del Pirai, correspondiente a saldos no ejecutados en la gestion 201</t>
  </si>
  <si>
    <t>De: 00099024113 Transferencia en cumplimiento al DS N0913 de 15/06/2011 y el Convenio Intergubernativo de Financiamiento UPRE-CIF-IG/023/2016, suscrito entre la UPRE y el GAM de San Pedro proyecto Construccion Plaza Principal Canandoa San Pedro, correspondiente a saldos no ejecutados en la gestion</t>
  </si>
  <si>
    <t>De: 00099024113 Transferencia en cumplimiento al DS N0913 de 15/06/2011 y el Convenio Interinstitucional de Financiamiento UPRE-CIF-283/2014, suscrito entre la UPRE y el GAM de Puerto Suarez proyecto Construccion Unidad Educativa Yacuces Puerto Suarez, correspondiente a saldos no ejecutados en la g</t>
  </si>
  <si>
    <t>De: 00099024113 Transferencia en cumplimiento al DS N0913 de 15/06/2011 y el Convenio Intergubernativo de Financiamiento UPRE-CIF-IG 1072/2017, suscrito entre la UPRE y el GAM de Magdalena proyecto Const. de Tinglado y Graderias Polifuncional U.E. Parroquial San Antonio II - Magdalena, correspondien</t>
  </si>
  <si>
    <t>De: 00099024113 Transferencia en cumplimiento al DS N0913 de 15/06/2011 y el Convenio Interinstitucional de Financiamiento UPRE-CIF-336/2014, suscrito entre la UPRE y el GAM de Guayaramerin proyecto Construccion Coliseo Municipal de Guayaramerin, correspondiente a saldos no ejecutados en la gestion</t>
  </si>
  <si>
    <t>De: 00099024113 Transferencia en cumplimiento al DS N0913 de 15/06/2011 y el Convenio Intergubernativo de Financiamiento UPRE-CIF-IG 354/2016, suscrito entre la UPRE y el GAM de Chulumani proyecto Construccion Unidad Educativa Cutusuma - Chulumani, correspondiente a saldos no ejecutados en la gestio</t>
  </si>
  <si>
    <t>De: 00099024113 Transferencia en cumplimiento al DS N0913 de 15/06/2011 y el Convenio Interinstitucional de Financiamiento UPRE-CIF-0278/13, suscrito entre la UPRE y el GAM de El Alto proyecto Construccion Coliseo Cerrado German Busch D5 El Alto, correspondiente a saldos no ejecutados en la gestion</t>
  </si>
  <si>
    <t>De: 00099024113 Transferencia en cumplimiento al DS N0913 de 15/06/2011 y el Convenio Intergubernativo de Financiamiento UPRE-CIF-IG 996/2017, suscrito entre la UPRE y el GAM de Tupiza proyecto Const. de Aulas U.E. Hernando Siles (Tupiza), correspondiente a saldos no ejecutados en la gestion 2017, s</t>
  </si>
  <si>
    <t>De: 00099024113 Transferencia en cumplimiento al DS N0913 de 15/06/2011 y el Convenio Intergubernativo de Financiamiento UPRE-CIF-IG 995/2017, suscrito entre la UPRE y el GAM de Tupiza proyecto Const. de Aulas U.E. Genoveva Rios (Tupiza), correspondiente a saldos no ejecutados en la gestion 2017, se</t>
  </si>
  <si>
    <t>De: 00099024113 Transferencia en cumplimiento al DS N0913 de 15/06/2011 y el Convenio Intergubernativo de Financiamiento UPRE-CIF-IG 994/2017, suscrito entre la UPRE y el GAM de Tupiza proyecto Const. de Aulas U.E. Suipacha de Tupiza (Tupiza), correspondiente a saldos no ejecutados en la gestion 201</t>
  </si>
  <si>
    <t>De: 00099024113 Transferencia en cumplimiento al DS N0913 de 15/06/2011 y el Convenio Intergubernativo de Financiamiento UPRE-CIF-IG 346/2016, suscrito entre la UPRE y el GAM de Cajuata proyecto Construccion Unidad Educativa Asociada Cajuata Secundaria, correspondiente a saldos no ejecutados en la g</t>
  </si>
  <si>
    <t>De: 00099024113 Transferencia en cumplimiento al DS N0913 de 15/06/2011 y el Convenio Intergubernativo de Financiamiento UPRE-CIF-IG 210/2017, suscrito entre la UPRE y el GAM de Cajuata proyecto Construccion Tinglado Polifuncional U.E. Sujura El Porvenir - Cajuata, correspondiente a saldos no ejecut</t>
  </si>
  <si>
    <t>De: 00099024113 Transferencia en cumplimiento al DS N0913 de 15/06/2011 y el Convenio Intergubernativo de Financiamiento UPRE-CIF-IG 292/2017, suscrito entre la UPRE y el GAM de Cajuata proyecto Construccion Tinglado U.E. Puente Alegre - Cajuata, correspondiente a saldos no ejecutados en la gestion</t>
  </si>
  <si>
    <t>De: 00099024113 Transferencia en cumplimiento al DS N0913 de 15/06/2011 y el Convenio Intergubernativo de Financiamiento UPRE-CIF-IG 382/2017, suscrito entre la UPRE y el GAM de Waldo Ballivian proyecto Construccion Vivienda para Profesor en U.E. Poke Waldo Ballivian, correspondiente a saldos no ej</t>
  </si>
  <si>
    <t>De: 00099024113 Transferencia en cumplimiento al DS N0913 de 15/06/2011 y el Convenio Intergubernativo de Financiamiento UPRE-CIF-IG 384/2017, suscrito entre la UPRE y el GAM de Waldo Ballivian proyecto Construccion Aula U.E. Taypuma Centro Waldo Ballivian, correspondiente a saldos no ejecutados e</t>
  </si>
  <si>
    <t>De: 00099024113 Transferencia en cumplimiento al DS N0913 de 15/06/2011 y el Convenio Intergubernativo de Financiamiento UPRE-CIF-IG 943/2017, suscrito entre la UPRE y el GAM de Sacaca proyecto Construccion Tinglado y Campo Deportivo U.E. Alonso de Ibanez, correspondiente a saldos no ejecutados en l</t>
  </si>
  <si>
    <t>De: 00099024113 Transferencia en cumplimiento al DS N0913 de 15/06/2011 y el Convenio Intergubernativo de Financiamiento UPRE-CIF-IG 942/2017, suscrito entre la UPRE y el GAM de Sacaca proyecto Construccion 6 Aulas, Administracion, Tinglado, Campo Deportivo, Graderias mas Banos U.E. Sakani Alto Lequ</t>
  </si>
  <si>
    <t>De: 00099024113 Transferencia en cumplimiento al DS N0913 de 15/06/2011 y el Convenio Intergubernativo de Financiamiento UPRE-CIF-IG 941/2017, suscrito entre la UPRE y el GAM de Sacaca proyecto Construccion 6 Aulas U.E. Tarwachapi, correspondiente a saldos no ejecutados en la gestion 2017, segun la</t>
  </si>
  <si>
    <t>De: 00099024113 Transferencia en cumplimiento al DS N0913 de 15/06/2011 y el Convenio Intergubernativo de Financiamiento UPRE-CIF-IG 919/2017, suscrito entre la UPRE y el GAM de Llallagua proyecto Const. Laboratorios Aulas Tecnicas U.E. Junin - Catavi, correspondiente a saldos no ejecutados gestion</t>
  </si>
  <si>
    <t>De: 00099024113 Transferencia en cumplimiento al DS N0913 de 15/06/2011 y el Convenio Intergubernativo de Financiamiento UPRE-CIF-IG/209/2015, suscrito entre la UPRE y el GAM de Charana proyecto Construccion Casa Gobierno Municipal de Charana, correspondiente a saldos no ejecutados en la gestion 201</t>
  </si>
  <si>
    <t>De: 00099024113 Transferencia en cumplimiento al DS N0913 de 15/06/2011 y el Convenio Intergubernativo de Financiamiento UPRE-CIF-IG 931/2017, suscrito entre la UPRE y el GAM de Uncia proyecto Const. Bloque de Aulas U.E. Independencia (Uncia), correspondiente a saldos no ejecutados en la gestion 201</t>
  </si>
  <si>
    <t>De: 00099024113 Transferencia en cumplimiento al DS N0913 de 15/06/2011 y el Convenio Intergubernativo de Financiamiento UPRE-CIF-IG 937/2017, suscrito entre la UPRE y el GAM de Ocuri proyecto Const. Tinglado y Graderias U.E. 10 de Noviembre Secundario (Ocuri), correspondiente a saldos no ejecutados</t>
  </si>
  <si>
    <t>De: 00099024113 Transferencia en cumplimiento al DS N0913 de 15/06/2011 y el Convenio Intergubernativo de Financiamiento UPRE-CIF-IG 935/2017, suscrito entre la UPRE y el GAM de Ocuri proyecto Const. Tinglado y Graderias U.E. Simon Bolivar de Tarwaque (Ocuri), correspondiente a saldos no ejecutados</t>
  </si>
  <si>
    <t>De: 00099024113 Transferencia en cumplimiento al DS N0913 de 15/06/2011 y el Convenio Intergubernativo de Financiamiento UPRE-CIF-IG 933/2017, suscrito entre la UPRE y el GAM de Ocuri proyecto Const. Tinglado U.E. Marcoma (Ocuri), correspondiente a saldos no ejecutados en la gestion 2017, segun la U</t>
  </si>
  <si>
    <t>De: 00099024113 Transferencia en cumplimiento al DS N0913 de 15/06/2011 y el Convenio Intergubernativo de Financiamiento UPRE-CIF-IG 932/2017, suscrito entre la UPRE y el GAM de Ocuri proyecto Const. Cuatro Aulas U.E. Daniel Salamanca (Ocuri), correspondiente a saldos no ejecutados en la gestion 201</t>
  </si>
  <si>
    <t>De: 00099024113 Transferencia en cumplimiento al DS N0913 de 15/06/2011 y el Convenio Intergubernativo de Financiamiento UPRE-CIF-IG 934/2017, suscrito entre la UPRE y el GAM de Ocuri proyecto Const. Cuatro Aulas U.E. Juthy (Ocuri), correspondiente a saldos no ejecutados en la gestion 2017, segun la</t>
  </si>
  <si>
    <t>De: 00099024113 Transferencia en cumplimiento al DS N0913 de 15/06/2011 y el Convenio Intergubernativo de Financiamiento UPRE-CIF-IG 936/2017, suscrito entre la UPRE y el GAM de Ocuri proyecto Const. Cuatro Aulas U.E. Tomas Katari de Fichicachi (Ocuri), correspondiente a saldos no ejecutados en la g</t>
  </si>
  <si>
    <t>PAGO PRÉSTAMO IDA 2565-BO VCTO. 15-04-2018 POR CUENTA DE FNDR , NTI. 010589 VALOR 16-04-2018 CAPITAL USD 361.044,31 INTERESES USD 43.325,32 LIB. 00099021001 - RECURSOS ORDINARIOS (3987) - MDRI</t>
  </si>
  <si>
    <t>||TRANSFERENCIA DE FONDOS SEGUN NOTA DEL FONDESIF CITE: FSFADM013/18 RECIBIDA EN LA FECHA (TRAM-TSO-2005) REF: TRANSFERENCIA AL TGN LA AMORTIZACION DE CAPITAL DE COOP. PAULO VI DE MARZO/2018 DEL PRPC TGN 9° ABONO EN LA LIB. N° 00099021001 TGN RECURSOS ORDINARIOS</t>
  </si>
  <si>
    <t>De: 00099024113 Transferencia en cumplimiento al DS N0913 de 15/06/2011 y el Convenio Interinstitucional de Financiamiento UPRE-CIF-IG 008/2017, suscrito entre la UPRE y el GAM Oruro, Proyecto Construccion Tinglado Unidad Educativa Aniceto Arce Secundaria, correspondiente al pago de la planilla N3,</t>
  </si>
  <si>
    <t>De: 00099024113 Transferencia en cumplimiento al DS N0913 de 15/06/2011 y el Convenio Interinstitucional de Financiamiento UPRE-CIF-IG/523/2016, suscrito entre la UPRE y el GAM Cocapata, Proyecto Construccion Centro de Salud con Internacion Comunidad de Choro, correspondiente al pago de la planilla</t>
  </si>
  <si>
    <t>||PAGO A PDVSA PRESTAMO SA137065 VCTO.13-03-2018 POR CUENTA DE YPFB, SEGUN NOTAS DE YPFB DFC-0900 URT-0467/2018 DEL 11-04-2018 Y DFC-0912 URT-0477/2018 DEL 13-04-2018, CAPITAL USD 16.899,71 INTERESES USD 3.717,94 CTA.00513012004 LBP-YPFB-UNICOMERCIAL (4030005415/1-2188907)</t>
  </si>
  <si>
    <t>||PAGO A PDVSA PRESTAMO SA137065 VCTO.13-03-2018 POR CUENTA DE YPFB, SEGUN NOTAS DE YPFB DFC-0900 URT-0467/2018 DEL 11-04-2018 Y DFC-0912 URT-0477/2018 DEL 13-04-2018, CAPITAL USD 16.899,71 INTERESES USD 3.717,94 CTA.00513012004 LBP-YPFB-UNICOMERCIAL (4030005415/1-2188907) REF.: COMISIONES BANCARIAS</t>
  </si>
  <si>
    <t>'COBRO DE'||UTILES DE ESCRITORIO POR EL COMPROBANTE CONTABLE NRO. 0918873, S/G. CORREO ELECTRÓNICO DE YPFB DE F. 23/01/2018. DEBITO DE LA LIBRETA 00513022001 YPFB - OPERACIONES.</t>
  </si>
  <si>
    <t>VENTA DE DIVISAS A SOLICITUD DE YACIMIENTOS PETROLIFEROS FISCALES BOLIVIANOS SEGUN SOLICITUD 4786 REF: PAGO A SAMSUNG ENGINEERING SA POR EL SERVICIO OPERACION Y MATENIMIENTO ASISTIDO AMPLIADO PARA LA PLANTA DE AMONIACO UREA SEXTA ADENDA ENERO 2018 LIB. 00513062001 YPFB-OPERACIONES PLANTA DE SEPARACION DE LIQUIDOS RIO GRANDE</t>
  </si>
  <si>
    <t>VENTA DE DIVISAS A SOLICITUD DE YACIMIENTOS PETROLIFEROS FISCALES BOLIVIANOS SEGUN SOLICITUD 4787 REF: PAGO A SAMSUNG ENGINEERING SA POR SERVICIO DE OPERACION Y MANTENIMIENTO ASISTIDO DE LA PLANTA DE AMONIACO UREA QUINTA ADENDA ENERO 2018 LIB. 00513062001 YPFB-OPERACIONES PLANTA DE SEPARACION DE LIQUIDOS RIO GRANDE</t>
  </si>
  <si>
    <t>VENTA DE DIVISAS CON TRANSFERENCIA DE FONDOS A SOLICITUD DE MINISTERIO DE RELACIONES EXTERIORES SEGUN SOLICITUD 4781 REF: REMISION DE RECURSOS DEL 2DO TRIMESTRE A FAVOR DE CENTRO EMISOR DE DOCUMENTACION MADRID EMIPAS MADRID SEGUN DETALLE ADJUNTO. LIB. 00099021001 TGN-RECURSOS ORDINARIOS (3987)</t>
  </si>
  <si>
    <t>VENTA DE DIVISAS CON TRANSFERENCIA DE FONDOS A SOLICITUD DE MINISTERIO DE RELACIONES EXTERIORES SEGUN SOLICITUD 4780 REF: REMISION DE RECURSOS DEL 2DO TRIMESTRE A FAVOR DE CENTRO EMISOR DE DOCUMENTACION WASHINGTON SEGUN DETALLE ADJUNTO. LIB. 00010011102 MIN.RELACIONES EXTERIORES - GESTORIA CONSULAR LEY Nº 3108</t>
  </si>
  <si>
    <t>VENTA DE DIVISAS CON TRANSFERENCIA DE FONDOS A SOLICITUD DE MINISTERIO DE RELACIONES EXTERIORES SEGUN SOLICITUD 4778 REF: REMESAS ADICIONALES A FAVOR DE LA EMBOLIVIA PERU PARA ALQUILER DE TOLDO Y PARA EMBOLIVIA BELGICA POR VIATICOS POR VIAJE AL HAYA SEGUN NOTAS PE 445 Y BR 243. LIB. 00099021001 TGN-RECURSOS ORDINARIOS (3987)</t>
  </si>
  <si>
    <t>VENTA DE DIVISAS CON TRANSFERENCIA DE FONDOS A SOLICITUD DE MINISTERIO DE LA PRESIDENCIA SEGUN SOLICITUD 4776 REF: DIVISAS USD 2,924.99 PAGO A DASSAULT FALCON JET CORP. POR COMPRA DE REPUESTOS PARA AERONAVE FAB 002 INCLUYE COSTOS DE ENVIO, SEGUN INVOICE 635095, 844207, PAGO A BANK OF AMERICA, CUENTA LIB. 00099021001 TGN-RECURSOS ORDINARIOS (3987)</t>
  </si>
  <si>
    <t>VENTA DE DIVISAS CON TRANSFERENCIA DE FONDOS A SOLICITUD DE YACIMIENTOS PETROLIFEROS FISCALES BOLIVIANOS SEGUN SOLICITUD 4783 REF: PAGO POR CONCILIACION A FAVOR DE TRAFIGURA PTE LTD POR EL SUMINISTRO DE INSUMOS Y ADITIVOS Y DIESEL OIL CONTRATO FIRMADO EL 30 DE DICIEMBRE DE 2016 SEGUN DOCUMENTACION A LIB. 00513012004 LBP-YPFB-UNICOMERCIAL (4030005415/1-2188907)</t>
  </si>
  <si>
    <t>VENTA DE DIVISAS CON TRANSFERENCIA DE FONDOS A SOLICITUD DE MINISTERIO DE LA PRESIDENCIA SEGUN SOLICITUD 4775 REF: DIVISAS USD 219.55 PAGO A GOGO BUSINESS AVIATION POR SERVICIO TELEFONICO SATELITAL MES MARZO 2018 PARA AERONAVE FAB 002, SEGUN INVOICE 80320, PAGO A US BANK, CUENTA 103690172665. LIB. 00099021001 TGN-RECURSOS ORDINARIOS (3987)</t>
  </si>
  <si>
    <t>COBRO COSTOS DE PAPELERIA SEGUN TRANSFERENCIA DEL EXTERIOR POR ORDEN DE PETROLEOS PARAGUAYOS (PETROPAR) REF.: OPE 0/388663 LIB. 00513062001 YPFB-OPERACIONES PLANTA DE SEPARACION DE LIQUIDOS RIO GRANDE</t>
  </si>
  <si>
    <t>De: 00099024113 Transferencia en cumplimiento al DS N0913 de 15/06/2011 y el Convenio Intergubernativo de Financiamiento UPRE-CIF-IG 495/2016, suscrito entre la UPRE y el GAM Tiquipaya, Proyecto Construccion Unidad Educativa Agrotecnica Chapisirca Tiquipaya, correspondiente al pago de la planilla N6</t>
  </si>
  <si>
    <t>De: 00099024113 Transferencia en cumplimiento al DS N0913 de 15/06/2011 y el Convenio Intergubernativo de Financiamiento UPRE-CIF-IG 509/2017, suscrito entre la UPRE y el GAM Ichoca, Proyecto Construccion Unidad Educativa Pedro Domingo Murillo Comunidad Franz Tamayo, correspondiente al pago de la pl</t>
  </si>
  <si>
    <t>De: 00099024113 Transferencia en cumplimiento al DS N0913 de 15/06/2011 y el Convenio Intergubernativo de Financiamiento UPRE-CIF-IG 510/2017, suscrito entre la UPRE y el GAM Ichoca, Proyecto Construccion Unidad Educativa Rosa Belen Comunidad Rosa Belen, correspondiente al pago de la planilla N2, se</t>
  </si>
  <si>
    <t>De: 00099024113 Transferencia en cumplimiento al DS N0913 de 15/06/2011 y el Convenio Intergubernativo de Financiamiento UPRE-CIF-IG 702/2017, suscrito entre la UPRE y el GAM Puerto Villarroel, Proyecto Const. Aulas, Salas de Computacion y Bateria de Banos U.E. 1ro. de Mayo A , correspondiente al pa</t>
  </si>
  <si>
    <t>De: 00099024113 Transferencia en cumplimiento al DS N0913 de 15/06/2011 y el Convenio Intergubernativo de Financiamiento UPRE-CIF-IG 542/2017, suscrito entre la UPRE y el GAM Irupana ( Villa de Lanza), Proyecto Construccion Tinglado U.E. Chaupi - Irupana , correspondiente al pago de la planilla N3,</t>
  </si>
  <si>
    <t>De: 00099024113 Transferencia en cumplimiento al DS N0913 de 15/06/2011 y el Convenio Intergubernativo de Financiamiento UPRE-CIF-IG/420/2016, suscrito entre la UPRE y el GAM Potosi, Proyecto Construccion Centro de Educacion Tecnico Alternativa Huayna Capac D-20, correspondiente al pago de la planil</t>
  </si>
  <si>
    <t>A:00099021001 A requerimiento de la Unidad de Administracion e Informacion Salarial (UAIS), con notas internas CITE: MEFP/VTCP/DGPOT/UAIS/Nos. 1732, 1997 y 1996/2018, en las cuales solicita la reversion definitiva de las boletas de pago de SENASIR, consignadas en los Comprobantes de Pago Nos. 71609,</t>
  </si>
  <si>
    <t>A:00099021001 El concepto de la mencionada operacion corresponde a la transferencia de capital al TGN, por el mes de Marzo de 2018 del Fideicomiso Programa de Reconversion Productiva y Comercial TGN 9.</t>
  </si>
  <si>
    <t>A:00099021001 El concepto de la mencionada operacion corresponde a la transferencia de capital por el mes de Marzo/2018, de Cooperativa Sudamerica al TGN.</t>
  </si>
  <si>
    <t>NUMERO DE LIBRETA CUT: 00041011101 OPERACIÓN E18 TRANSFERENCIA DEL SISTEMA FINANCIERO POR CUENTA DE TERCEROS A LA CUT PAGO DE DERECHOS DE CONCESION A MINISTERIO DE DESARROLLO PRODUCTIVO Y ECONOMIA PLURAL SEGUN CITE CTA.GAF.0043.18</t>
  </si>
  <si>
    <t>NUMERO DE LIBRETA CUT: 00514010011 OPERACIÓN E18 TRANSFERENCIA DEL SISTEMA FINANCIERO POR CUENTA DE TERCEROS A LA CUT TRANSFERENCIA DEVOLUCION PARA CUSTODIA DE FONDOS SOLICITUD EMPRESA ELECTRICIDAD ENDE CORANI SA</t>
  </si>
  <si>
    <t>NÚMERO DE LIBRETA CUT: 99031009.00 OPERACIÓN T01 TRANSFERENCIA DE FONDOS A LA CUT - TESORO DIRECTO DE BANCO UNION S.A. A CUENTA UNICA DEL TESORO CON NUMERO DE SOLICITUD = 2671102 Y NUMERO CORRELATIVO = 91320017042018781 TRANSFERENCIA POR OPERACIONES DE VENTA BONOS BTX</t>
  </si>
  <si>
    <t>||REGULARIZACIÓN DE NUESTRA OPERACIÓN NRO. 0918876 DE F. 16/04/2018 EN ATENCIÓN A CORREO ELECTRÓNICO DE LA AGENCIA BOLIVIANA ESPACIAL. (SECTOR PÚBLICO). ABONO A LA LIBR.00585012002 VENTA DE SERVICIOS COMUNICACIÓN-ABE;P/CTA.MANUEL ANTONIO TURGA SORACIPA.</t>
  </si>
  <si>
    <t>||TRANSFERENCIA DE FONDOS S/G FORMULARIO CITE: BUN/221/18 DE LA FECHA (HRE-TSO-2025). A SOLICITUD DEL MEFP, CIERRE DE CUENTAS; BUN.</t>
  </si>
  <si>
    <t>De: 00099024113 Transferencia en cumplimiento al DS N0913 de 15/06/2011 y el Convenio Intergubernativo de Financiamiento UPRE-CIF-IG/351/2015, suscrito entre la UPRE y el GAM de Copacabana proyecto Construccion 6 Aulas y Direccion U.E. Yumani Isla del Sol, correspondiente al saldo no ejecutados ges</t>
  </si>
  <si>
    <t>De: 00099024113 Transferencia en cumplimiento al DS N0913 de 15/06/2011 y el Convenio Intergubernativo de Financiamiento UPRE-CIF-IG/350/2015, suscrito entre la UPRE y el GAM de Copacabana proyecto Construccion 6 Aulas y Direccion U.E. 16 de Julio - Locka, correspondiente al saldo no ejecutados gest</t>
  </si>
  <si>
    <t>De: 00099024113 Transferencia en cumplimiento al DS N0913 de 15/06/2011 y el Convenio Intergubernativo de Financiamiento UPRE-CIF-IG/352/2015, suscrito entre la UPRE y el GAM de Copacabana proyecto Construccion 5 Aulas y Direccion U.E. Villa Rosario de Chissi, correspondiente al saldo no ejecutados</t>
  </si>
  <si>
    <t>De: 00099024113 Transferencia en cumplimiento al DS N0913 de 15/06/2011 y el Convenio Intergubernativo de Financiamiento UPRE-CIF-IG/285/2016, suscrito entre la UPRE y el GAM de Anzaldo proyecto Const. Tinglado con Graderias U.E. Thaqu Qasa, correspondiente al saldo no ejecutados gestion 2017, segun</t>
  </si>
  <si>
    <t>De: 00099024113 Transferencia en cumplimiento al DS N0913 de 15/06/2011 y el Convenio Intergubernativo de Financiamiento UPRE-CIF-IG/287/2016, suscrito entre la UPRE y el GAM de Anzaldo proyecto Const. Aulas U.E. Soico, correspondiente al saldo no ejecutados gestion 2017, segun la UPRE.</t>
  </si>
  <si>
    <t>De: 00099024113 Transferencia en cumplimiento al DS N0913 de 15/06/2011 y el Convenio Intergubernativo de Financiamiento UPRE-CIF-IG/390/2015, suscrito entre la UPRE y el GAM de Santiago de Andamarca proyecto Construccion Unidad Educativa Eduardo Abaroa Municipio Santiago de Andamarca, correspondie</t>
  </si>
  <si>
    <t>'COBRO DE'||UTILES DE ESCRITORIO POR EL COMPROBANTE CONTABLE NRO 0918894 DE LA FECHA, SEGÚN NOTA DEL SERVICION NACIONAL TEXTIL, CITE' SENATEX/DGE/CAR/0306/2017 DE F. 21/07/17. DEBITO DE LA LIBRETA 00378012002 SENATEX ADMINISTRACION CENTRAL.</t>
  </si>
  <si>
    <t>VENTA DE DIVISAS CON TRANSFERENCIA DE FONDOS A SOLICITUD DE MINISTERIO DE RELACIONES EXTERIORES SEGUN SOLICITUD 4777 REF: REMISION DE GASTOS DE FUNCIONAMIENTO DEL 2DO TRIMESTRE A FAVOR DE CONSULADOS SEGUN INFORME 29 Y DETALLE ADJUNTO. LIB. 00099021001 TGN-RECURSOS ORDINARIOS (3987)</t>
  </si>
  <si>
    <t>VENTA DE DIVISAS CON TRANSFERENCIA DE FONDOS A SOLICITUD DE MINISTERIO DE RELACIONES EXTERIORES SEGUN SOLICITUD 4779 REF: REMISION DE GASTOS DE FUNCIONAMIENTO DEL 2DO TRIMESTRE A FAVOR DE EMBAJADAS SEGUN INFORME 28 Y DETALLE ADJUNTO. LIB. 00099021001 TGN-RECURSOS ORDINARIOS (3987)</t>
  </si>
  <si>
    <t>TRANSFERENCIA RECIBIDA DEL EXTERIOR SEGÚN MENSAJES SWIFT Nos. 05321-05320 (REM.EXT.) DE FECHA 17-04-2018 POR DESEMBOLSO DE CAF PRÉSTAMO CFA009272 PROY.CARR.DOBLE VÍA SC-WARNES LIBRETA N° 00291012002 ABC-RECURSOS PROPIOS REF.: UTILES DE ESCRITORIO</t>
  </si>
  <si>
    <t>COBRO COSTOS DE PAPELERIA SEGUN TRANSFERENCIA DEL EXTERIOR POR ORDEN DE CONSULADO GENERAL DE BOLIVIA EN WASHINGTON D.C. REF.: RECAUDACIONES CORRESPONDIENTES AL MES DE MARZO 2018 LIB. 00010011102 MIN.RELACIONES EXTERIORES - GESTORIA CONSULAR LEY Nº 3108</t>
  </si>
  <si>
    <t>TRANSFERENCIA DE FONDOS AL EXTERIOR A SOLICITUD DE MINISTERIO DE SALUD SEGUN SOLICITUD 4790 REF: PAGO A ENGEST POR EL MODULO DE CAPACITACION EN SUPRVISION DE OBRAS PLAN TRASFERENCIA CONOCIMIENTO DE ACUERDO AL REGLAMENTO OPERATIVO DEL PROGRAMA RESOLUCI0N MINISTERIAL 875 LIB. 00046057007 MS-$US-BID 2822/BL-BO MEJORAMIENTO ACCESOS A SERVICIOS</t>
  </si>
  <si>
    <t>VENTA DE DIVISAS CON TRANSFERENCIA DE FONDOS A SOLICITUD DE ADMINISTRACION DE SERVICIOS PORTUARIOS BOLIVIA SEGUN SOLICITUD 4791 REF: H.R.707 - PAGO A LA EMPRESA MERCOSOFT CONSULTORES S.R.L., POR SERVICIO DE PUBLICIDAD PARA LA ASP-B EN LA REVISTA TODOLOGISTICA COMERCIO EXTERIOR, SEGUN ORDEN DE COMPR LIB. 00594012001 ASP-B FONDO DE OPERACIONES</t>
  </si>
  <si>
    <t>VENTA DE DIVISAS CON TRANSFERENCIA DE FONDOS A SOLICITUD DE ADMINISTRACION DE SERVICIOS PORTUARIOS BOLIVIA SEGUN SOLICITUD 4792 REF: H.R. 996 - 1195 - 1193 PAGO A LAS EMPRESAS NAVIERAS ATI Y TRAMARSA POR DESCARGA DE PRODUCTOS Y MANIPULEO DE CARGA Y CONTENEDORES LLENOS EN EL PUERTO DE MATARANI, SEG LIB. 00594012001 ASP-B FONDO DE OPERACIONES</t>
  </si>
  <si>
    <t>TRANSFERENCIA DE FONDOS AL EXTERIOR A SOLICITUD DE MINISTERIO DE SALUD SEGUN SOLICITUD 4789 REF: PAGO COMPLEMENTARIO A ENGEST POR LA SUPERVISION DE LA CONSTRUCCION DEL HOSPITAL DEL NORTE DE ACUERDO A REGLAMENTO OPERATIVO DEL PROGRAMA Y RESOLUCION MINISTERIAL 875 LIB. 00046057007 MS-$US-BID 2822/BL-BO MEJORAMIENTO ACCESOS A SERVICIOS</t>
  </si>
  <si>
    <t>De: 00340012001 Transferencia que realizamos a solicitud del Servicio General de Identificacion Personal mediante nota CITE: SEGIP/DNAF/251/2018 para la devolucion de los depositos erroneos efectuado por varios funcionarios y en virtud a la nota interna CITE:MEFP/VPCF/DGCF/UCCF No 387/2018 de la Dir</t>
  </si>
  <si>
    <t>De: 00340012002 Transferencia que realizamos a solicitud del Servicio General de Identificacion Personal mediante nota CITE: SEGIP/DNAF/251/2018 para la devolucion de los depositos erroneos efectuado por varios ciudadanos y en virtud a la nota interna CITE:MEFP/VPCF/DGCF/UCCF No 387/2018 de la Direc</t>
  </si>
  <si>
    <t>De: 00340012003 Transferencia que realizamos a solicitud del Servicio General de Identificacion Personal mediante nota CITE: SEGIP/DNAF/251/2018 para la devolucion de los depositos erroneos efectuado por varios ciudadanos y en virtud a la nota interna CITE:MEFP/VPCF/DGCF/UCCF No 387/2018 de la Direc</t>
  </si>
  <si>
    <t>De: 00099024113 Transferencia en cumplimiento al DS N0913 de 15/06/2011 y el Convenio Intergubernativo de Financiamiento UPRE-CIF-IG 999/2017, suscrito entre la UPRE y el GAM Chayanta, Proyecto Const. Cuatro Aulas U.E. Tomas Katari de Cocafaya - Chayanta, correspondiente al pago de la planilla N2, s</t>
  </si>
  <si>
    <t>De: 00099024113 Transferencia en cumplimiento al DS N0913 de 15/06/2011 y el Convenio Intergubernativo de Financiamiento UPRE-CIF-IG 936/2017, suscrito entre la UPRE y el GAM Ocuri, Proyecto Const. Cuatro Aulas U.E. Tomas Katari de Fichicachi (Ocuri), correspondiente al pago de la planilla N1, segun</t>
  </si>
  <si>
    <t>De: 00099024113 Transferencia en cumplimiento al DS N0913 de 15/06/2011 y el Convenio Intergubernativo de Financiamiento UPRE-CIF-IG 511/2017, suscrito entre la UPRE y el GAM Ichoca, Proyecto Construccion Unidad Educativa Quenuani Comunidad Quenuani, correspondiente al pago de la planilla N2, segun</t>
  </si>
  <si>
    <t>De: 00099024113 Transferencia en cumplimiento al DS N0913 de 15/06/2011 y el Convenio Intergubernativo de Financiamiento UPRE-CIF-IG 234/2017, suscrito entre la UPRE y el GAM Pucarani, Proyecto Construccion 6 Aulas U.E. Iquiaca (Pucarani), correspondiente al pago de la planilla N2, segun la UPRE.</t>
  </si>
  <si>
    <t>De: 00099024113 Transferencia en cumplimiento al DS N0913 de 15/06/2011 y el Convenio Intergubernativo de Financiamiento UPRE-CIF-IG 385/2016, suscrito entre la UPRE y el GAD de Tarija proyecto Construccion Instituto Tecnologico 2 de Agosto Iscayachi, correspondiente al saldo no ejecutados gestion 2</t>
  </si>
  <si>
    <t>De: 00099024113 Transferencia en cumplimiento al DS N0913 de 15/06/2011 y el Convenio Intergubernativo de Financiamiento UPRE-CIF-IG 481/2017, suscrito entre la UPRE y el GAM Tito Yupanqui, Proyecto Construccion Tinglado U.E. Chiquipata, correspondiente al pago de la planilla N2, segun la UPRE.</t>
  </si>
  <si>
    <t>De: 00099024113 Transferencia en cumplimiento al DS N0913 de 15/06/2011 y el Convenio Intergubernativo de Financiamiento UPRE-CIF-IG 984/2017, suscrito entre la UPRE y el GAM Arampampa, Proyecto Const. Dos Laboratorios y Un Aula Taller U.E. Miguel Mercado - Arampampa, correspondiente al pago de la p</t>
  </si>
  <si>
    <t>De: 00099024113 Transferencia en cumplimiento al DS N0913 de 15/06/2011 y el Convenio Intergubernativo de Financiamiento UPRE-CIF-IG 985/2017, suscrito entre la UPRE y el GAM Arampampa, Proyecto Const. Tinglado y Graderias U.E. Nery Espinoza Mier - Comunidad Coaraca, correspondiente al pago de la pl</t>
  </si>
  <si>
    <t>De: 00099024113 Transferencia en cumplimiento al DS N0913 de 15/06/2011 y el Convenio Intergubernativo de Financiamiento UPRE-CIF-IG/136/2015, suscrito entre la UPRE y el GAM de Cotoca proyecto Implementacion Cancha de Futbol con Cesped Sintetico Cotoca, correspondiente al saldo no ejecutados gestio</t>
  </si>
  <si>
    <t>De: 00099024113 Transferencia en cumplimiento al DS N0913 de 15/06/2011 y el Convenio Intergubernativo de Financiamiento UPRE-CIF-IG/226/2016, suscrito entre la UPRE y el GAM de Aiquile proyecto Implementacion de Cancha de Futbol con Cesped Sintetico Comunidad San Pedro Municipio Aiquile, correspond</t>
  </si>
  <si>
    <t>De: 00099024113 Transferencia en cumplimiento al DS N0913 de 15/06/2011 y el Convenio Intergubernativo de Financiamiento UPRE-CIF-IG 498/2015, suscrito entre la UPRE y el GAM de Sabaya proyecto Construccion Mercado Municipal Frontera Sabaya, correspondiente al saldo no ejecutados gestion 2016, segun</t>
  </si>
  <si>
    <t>De: 00099024113 Transferencia en cumplimiento al DS N0913 de 15/06/2011 y el Convenio Intergubernativo de Financiamiento UPRE-CIF-IG/295/2016, suscrito entre la UPRE y el GAM de Tacopaya proyecto Const. Bloque Aulas U.E. Gualberto Villarroel Cona Cona, correspondiente al saldo no ejecutados gestion</t>
  </si>
  <si>
    <t>De: 00099024113 Transferencia en cumplimiento al DS N0913 de 15/06/2011 y el Convenio Intergubernativo de Financiamiento UPRE-CIF-IG 265/2015, suscrito entre la UPRE y el GAM de Tomina proyecto Construccion Puesto de Salud Comunidad Villa Flores, correspondiente al saldo no ejecutados gestion 2017,</t>
  </si>
  <si>
    <t>De: 00099024113 Transferencia en cumplimiento al DS N0913 de 15/06/2011 y el Convenio Intergubernativo de Financiamiento UPRE-CIF-IG 383/2016, suscrito entre la UPRE y el GAM de San Benito proyecto Construccion Unidad Educativa La Belgica San Benito, correspondiente al saldo no ejecutados gestion 2</t>
  </si>
  <si>
    <t>De: 00099024113 Transferencia en cumplimiento al DS N0913 de 15/06/2011 y el Convenio Intergubernativo de Financiamiento UPRE-CIF-IG 131/2016, suscrito entre la UPRE y el GAM de Caranavi proyecto Construccion Tinglado Polifuncional U.E. San Pablo II Canton San Pablo, correspondiente al saldo no eje</t>
  </si>
  <si>
    <t>NÚMERO DE LIBRETA CUT: 99031009.00 OPERACIÓN T01 TRANSFERENCIA DE FONDOS A LA CUT - TESORO DIRECTO DE BANCO UNION S.A. A CUENTA UNICA DEL TESORO CON NUMERO DE SOLICITUD = 2674265 Y NUMERO CORRELATIVO = 91320018042018842 TRANSFERENCIA POR OPERACIONES DE VENTA BONOS BTX</t>
  </si>
  <si>
    <t>||TRANSFERENCIA DE FONDOS S/G. FORMULARIO, CITE' BUN224/18 DE LA FECHA. (HRE-TSO-2031). CONTRAPARTE AL MINISTERIO DE DESARROLLO PRODUCTIVO Y ECONOMIA PLURAL SG. CONVENIO INTERINSTITUCIONAL DE ADQUISIÓN DE 879 EQUIPOS DE COMPUTACIÓN, EDUCACIÓN CON REVOLUCIÓN TECNOLÓGICA. A SOLICITUD DEL G.A.M. DE PUNATA; LIBRETA 00041014101 MIN.DES.PRODUCTIVO Y ECONOM.PLURAL; BUN.</t>
  </si>
  <si>
    <t>COBRO COSTOS DE PAPELERIA SEGUN TRANSFERENCIA DEL EXTERIOR POR ORDEN DE HERCO COMBUSTIBLES SA REF.: CONTRATO CONDENSADO DE GAS LIB. 00513062001 YPFB-OPERACIONES PLANTA DE SEPARACION DE LIQUIDOS RIO GRANDE</t>
  </si>
  <si>
    <t>VENTA DE DIVISAS CON TRANSFERENCIA DE FONDOS A SOLICITUD DE ADMINISTRACION DE SERVICIOS PORTUARIOS BOLIVIA SEGUN SOLICITUD 4800 REF: H.R. 1157 - ENVIO DE RECURSOS A JORGE DAVILA ZEBALLOS SUPERVISOR GESTION DEL SERVICIO DEL PUERTO DE ANTOFAGASTA, PARA GASTOS DE FUNCIONAMIENTO POR SERVICIOS BASICOS CO LIB. 00594012001 ASP-B FONDO DE OPERACIONES</t>
  </si>
  <si>
    <t>VENTA DE DIVISAS CON TRANSFERENCIA DE FONDOS A SOLICITUD DE ADMINISTRACION DE SERVICIOS PORTUARIOS BOLIVIA SEGUN SOLICITUD 4799 REF: H.R. 436 - PAGO DE FACTURAS AL TPA POR SERVICIOS DE FAENAS EN EL PUERTO DE ARICA CORRESPONDIENTE A LA SEGUNDA QUINCENA DE MARZO/2018, SEGUN COMUNICACION INTERNA ASP-B LIB. 00594012001 ASP-B FONDO DE OPERACIONES</t>
  </si>
  <si>
    <t>TRANSFERENCIA DE FONDOS AL EXTERIOR A SOLICITUD DE ADMINISTRADORA BOLIVIANA DE CARRETERAS SEGUN SOLICITUD 4796 REF: TRANSFERENCIA DE RECURSOS CERTIFICADO 1 2 3 Y 4 CONSORCIO BARIMONT SERVINGCI ESTUDIOS TESA PROYECTO CARRETERA OKINAWA CRUCE RF 09 LOS TRONCOS CUENTA BENEFICIARIO 50 27 182223 56 BANCO LIB. 00291012009 BS - ABC - OTROS RECURSOS ESPECIFICOS</t>
  </si>
  <si>
    <t>VENTA DE DIVISAS CON TRANSFERENCIA DE FONDOS A SOLICITUD DE EMPRESA PUBLICA PRODUCTIVA CARTONES DE BOLIVIA-CARTONBOL SEGUN SOLICITUD 4802 REF: TRANSFERENCIA DE RECURSOS AL BCB PARA PAGO AL EXTERIOR, EMPRESA PG PAPER COMPANY LTD. POR LA ADQUISICION DE PAPEL KRAFT LINER, SEGUNDO LOTE, PARA LA PRODUCCI LIB. 00576012001 CARTONBOL</t>
  </si>
  <si>
    <t>TRANSFERENCIA RECIBIDA DEL EXTERIOR SEGÚN MENSAJES SWIFT Nos. 05489-05486 (REM.EXT.) DE FECHA 18-04-2018 POR DESEMBOLSO DE CAF PRÉSTAMO CFA009787 PROGRAMA MIAGUA IV FASE 2 LIBRETA N° 00287102001 FPS-RECURSOS PROPIOS REF.: UTILES DE ESCRITORIO</t>
  </si>
  <si>
    <t>COBRO COSTOS DE PAPELERIA SEGUN TRANSFERENCIA DEL EXTERIOR POR ORDEN DE COMPANHIA MATOGROSSENSE DE GAS LIB. 00513012007 YPFB - RECURSOS NACIONALIZACIÓN</t>
  </si>
  <si>
    <t>A:00373024101 TRANSFERENCIA DE RECURSOS PARA GASTOS DE FUNCIONAMIENTO DEL FDI CORRESPONDIENTE AL MES DE MARZO DE 2018, S/G INFORME MEFP/VTCP/DGPOT/UPCFTGN/N40/2018. (H.R. 389-68-D)</t>
  </si>
  <si>
    <t>A:00373024104 TRANSFERENCIA DE RECURSOS AL FDI A FAVOR DE LAS UNIBOL CORRESPONDIENTE AL MES DE MARZO DE 2018, S/G INFORME MEFP/VTCP/DGPOT/UPCFTGN/N41/2018. (H.R.389-69-D)</t>
  </si>
  <si>
    <t>NÚMERO DE LIBRETA CUT: 99031009.00 OPERACIÓN T01 TRANSFERENCIA DE FONDOS A LA CUT - TESORO DIRECTO DE BANCO UNION S.A. A CUENTA UNICA DEL TESORO CON NUMERO DE SOLICITUD = 2677152 Y NUMERO CORRELATIVO = 91320019042018886 TRANSFERENCIA POR OPERACIONES DE VENTA BONOS BTX</t>
  </si>
  <si>
    <t>||TRANSFERENCIA DE FONDOS S/G. FORMULARIO, CITE' BUN228/18 DE LA FECHA. (HRE-TSO-2048). A SOLICITUD DEL G.A.M. DE ENTRE RIOS; LIBRETA 00099021001 TGN RECURSOS ORDINARIOS; BUN.</t>
  </si>
  <si>
    <t>De: 00513012004 A requerimiento de Yacimientos Petroliferos Fiscales Bolivianos, con nota Cite: YPFB/DFC-0671 URT-0343/2018 en la cual solicita la devolucion de deposito erroneo, de la CUT Libreta N00513012004 LBP-YPFB-UNICOMERCIAL a la CCF N10000006024800 Y.P.F.B. CTA. LOCAL, y en virtud de la nota</t>
  </si>
  <si>
    <t>De: 00513012004 A requerimiento de Yacimientos Petroliferos Fiscales Bolivianos, con nota Cite: YPFB/DFC-0673 URT-0345/2018, en la cual solicita la devolucion de deposito erroneo, de la CUT Libreta N00513012004 LBP-YPFB-UNICOMERCIAL a la CCF N10000006024800 Y.P.F.B. CTA. LOCAL, y en virtud de la not</t>
  </si>
  <si>
    <t>De: 00513012004 A requerimiento de Yacimientos Petroliferos Fiscales Bolivianos, con nota Cite: YPFB/DFC-0672 URT-0344/2018, en la cual solicita la devolucion de deposito erroneo, de la CUT Libreta N00513012004 LBP-YPFB-UNICOMERCIAL a la CCF N10000006024800 Y.P.F.B. CTA. LOCAL, y en virtud de la not</t>
  </si>
  <si>
    <t>||PAGO DECIMOCTAVA REPOSICION DE LA ASOCIACION INTERNACIONAL DE FOMENTO (AIF) SEGUN NOTA MEFP/VTCP/DGCP/UODP-383/2018 DEL MEFP DE LA FECHA Y MDP/VIPFE/DGGFE/UOF-000449/2018 DEL MPD DEL 19-03-2018 EN EL MARCO DEL ARTICULO 10 DE LA LEY 401 DEL 18 DE SEPTIEMBRE DE 2013 LIBRETA N°00099021001 TGN RECURSOS ORDINARIOS</t>
  </si>
  <si>
    <t>COBRO COSTOS DE PAPELERIA SEGUN TRANSFERENCIA DEL EXTERIOR POR ORDEN DE EMBAJADA DEL ESTADO PLURINACIONAL DE BOLIVIA EN BERLIN ALEMANIA REF.: GESTORIA CONSULAR - MARZO 2018 LIB. 00010011102 MIN.RELACIONES EXTERIORES - GESTORIA CONSULAR LEY Nº 3108</t>
  </si>
  <si>
    <t>TRANSFERENCIA DE FONDOS AL EXTERIOR A SOLICITUD DE TESORO GENERAL DE LA NACION SEGUN SOLICITUD 4807 REF: PAGO A LA COMUNIDAD ANDINA DE NACIONES (CAN), POR CONCEPTO DE MEMBRESIA POR USD314.400,00, SEGUN SOLICITUD VRE-DGRM-CS-42/2018. LIB. 00099021001 TGN-RECURSOS ORDINARIOS (3987)</t>
  </si>
  <si>
    <t>TRANSFERENCIA DE FONDOS AL EXTERIOR A SOLICITUD DE TESORO GENERAL DE LA NACION SEGUN SOLICITUD 4806 REF: PAGO AL TRIBUNAL DE JUSTICIA DE LA COMUNIDAD ANDINA DE NACIONES (TJCAN), POR CONCEPTO DE MEMBRESIA POR USD64.386,68, SEGUN SOLICITUD VRE-DGRM-CS-46/2018. LIB. 00099021001 TGN-RECURSOS ORDINARIOS (3987)</t>
  </si>
  <si>
    <t>TRANSFERENCIA DE FONDOS AL EXTERIOR A SOLICITUD DE TESORO GENERAL DE LA NACION SEGUN SOLICITUD 4805 REF: PAGO AL PROGRAMA IBERMEDIA (IBERMEDIA), POR CONCEPTO DE MEMBRESIA POR USD150.000,00, SEGUN SOLICITUD VRE-DGRM-CS-41/2018. LIB. 00099021001 TGN-RECURSOS ORDINARIOS (3987)</t>
  </si>
  <si>
    <t>COBRO COSTOS DE PAPELERIA SEGUN TRANSFERENCIA DEL EXTERIOR POR ORDEN DE CONSULADO GENERAL DE BOLIVIA EN BARCELONA LIB. 00010011102 MIN.RELACIONES EXTERIORES - GESTORIA CONSULAR LEY Nº 3108</t>
  </si>
  <si>
    <t>De: 00099024113 Transferencia en cumplimiento al DS N0913 de 15/06/2011 y el Convenio Intergubernativo de Financiamiento UPRE-CIF-IG 160/2017, suscrito entre la UPRE y el GAM Sena Proyecto Const. de Dos Aulas Escolares en la Unidad Educativa 12 de Abril en la Comunidad Soledad, correspondiente al pa</t>
  </si>
  <si>
    <t>De: 00099024113 Transferencia en cumplimiento al DS N0913 de 15/06/2011 y el Convenio Intergubernativo de Financiamiento UPRE-CIF-IG/135/2015, suscrito entre la UPRE y el GAM Cotoca Proyecto Construccion Mercado Municipal de Cotoca, correspondiente al pago de la planilla N6, segun la UPRE.</t>
  </si>
  <si>
    <t>De: 00099024113 Transferencia en cumplimiento al DS N0913 de 15/06/2011 y el Convenio Intergubernativo de Financiamiento UPRE-CIF-IG 895/2017, suscrito entre la UPRE y el GAM Postrer Valle Proyecto Const. Pavimento Articulado en Calles de Postrervalle, correspondiente al pago de la planilla N1, segu</t>
  </si>
  <si>
    <t>De: 00099024113 Transferencia en cumplimiento al DS N0913 de 15/06/2011 y el Convenio Intergubernativo de Financiamiento UPRE-CIF-IG 077/2017, suscrito entre la UPRE y el GAM Potosi Proyecto Const. Bloques: Administrativo, Aulas, Talleres y Campo Deportivo Unidad Educativa Jesus de Nazareth D 12, co</t>
  </si>
  <si>
    <t>De: 00099024113 Transferencia en cumplimiento al DS N0913 de 15/06/2011 y el Convenio Intergubernativo de Financiamiento UPRE-CIF-IG 0119/2018, suscrito entre la UPRE y el GAM de Turco proyecto Implementacion Cancha de Futbol de Cesped Sintetico Cosapa - Turco, correspondiente al primer desembolso e</t>
  </si>
  <si>
    <t>De: 00099024113 Transferencia en cumplimiento al DS N0913 de 15/06/2011 y el Convenio Intergubernativo de Financiamiento UPRE-CIF-IG 0109/2018, suscrito entre la UPRE y el GAM de Cliza proyecto Implem. Cancha de Futbol con Cesped Sintetico Porvenir (Cliza), correspondiente al primer desembolso equiv</t>
  </si>
  <si>
    <t>De: 00099024113 Transferencia en cumplimiento al DS N0913 de 15/06/2011 y el Convenio Intergubernativo de Financiamiento UPRE-CIF-IG 030/2017, suscrito entre la UPRE y el GAM de Arbieto proyecto Construccion Cancha Cesped Sintetico con Cerco Perimetral 20 de Octubre, correspondiente al primer desemb</t>
  </si>
  <si>
    <t>De: 00099024113 Transferencia en cumplimiento al DS N0913 de 15/06/2011 y el Convenio Intergubernativo de Financiamiento UPRE-CIF-IG 0117/2018, suscrito entre la UPRE y el GAM de Arampampa proyecto Construccion Centro de Salud Integral Renato Castro (Arampampa), correspondiente al primer desembolso</t>
  </si>
  <si>
    <t>De: 00099024113 Transferencia en cumplimiento al DS N0913 de 15/06/2011 y el Convenio Intergubernativo de Financiamiento UPRE-CIF-IG 605/2017, suscrito entre la UPRE y el GAM de Santiago de Huata proyecto Const. Bloque de Aulas Unidad Educativa Santiago de Huata B, correspondiente al primer desembol</t>
  </si>
  <si>
    <t>De: 00099024113 Transferencia en cumplimiento al DS N0913 de 15/06/2011 y el Convenio Intergubernativo de Financiamiento UPRE-CIF-IG 174/2017, suscrito entre la UPRE y el GAM de Comanche proyecto Construccion Bloque de Aulas Unidad Educativa Nacional de Comanche, correspondiente al primer desembolso</t>
  </si>
  <si>
    <t>De: 00099024113 Transferencia en cumplimiento al DS N0913 de 15/06/2011 y el Convenio Intergubernativo de Financiamiento UPRE-CIF-IG/499/2016, suscrito entre la UPRE y el GAM de Puerto Villarroel proyecto Construccion Plaza Senda VI, correspondiente al pago de la planilla N 4 de cierre, segun la UPR</t>
  </si>
  <si>
    <t>De: 00099024113 Transferencia en cumplimiento al DS N0913 de 15/06/2011 y el Convenio Intergubernativo de Financiamiento UPRE-CIF-IG 295/2017, suscrito entre la UPRE y el GAM de Quime proyecto Construccion Terminal Municipal de Buses Quime, correspondiente al pago de la planilla N 1, segun la UPRE.</t>
  </si>
  <si>
    <t>De: 00099024113 Transferencia en cumplimiento al DS N0913 de 15/06/2011 y el Convenio Intergubernativo de Financiamiento UPRE-CIF-IG 107/2017, suscrito entre la UPRE y el GAM de Coroico proyecto Construccion Tinglado Unidad Educativa San Pedro de La Loma, correspondiente al pago de la planilla N 1,</t>
  </si>
  <si>
    <t>De: 00099024113 Transferencia en cumplimiento al DS N0913 de 15/06/2011 y el Convenio Intergubernativo de Financiamiento UPRE-CIF-IG 331/2017, suscrito entre la UPRE y el GAM de Escoma proyecto Construccion Seis Aulas Unidad Educativa Sanuta, correspondiente al pago de la planilla N 2, segun la UPRE</t>
  </si>
  <si>
    <t>De: 00099024113 Transferencia en cumplimiento al DS N0913 de 15/06/2011 y el Convenio Intergubernativo de Financiamiento UPRE-CIF-IG 359/2016, suscrito entre la UPRE y el GAM de La Rivera proyecto Implem. De Cancha de Futbol con Cesped Sintetico La Rivera, correspondiente al pago de la planilla N 3</t>
  </si>
  <si>
    <t>De: 00099024113 Transferencia en cumplimiento al DS N0913 de 15/06/2011 y el Convenio Intergubernativo de Financiamiento UPRE-CIF-IG 498/2015, suscrito entre la UPRE y el GAM de Sabaya proyecto Construccion Mercado Municipal Frontera Sabaya, correspondiente al pago de la planilla N 4 de cierre, segu</t>
  </si>
  <si>
    <t>De: 00099024113 Transferencia en cumplimiento al DS N0913 de 15/06/2011 y el Convenio Interinstitucional de Financiamiento UPRE-CIF-385/2014, suscrito entre la UPRE y el GAM de Machacamarca proyecto Construccion Mercado Central Machacamarca - Oruro, correspondiente al pago de la planilla N 6 de cier</t>
  </si>
  <si>
    <t>De: 00099024113 Transferencia en cumplimiento al DS N0913 de 15/06/2011 y el Convenio Intergubernativo de Financiamiento UPRE-CIF-IG/462/2016, suscrito entre la UPRE y el GAM de Huanuni proyecto Construccion Cancha de Futbol de Cesped Sintetico Huanuni, correspondiente al pago de la planilla N 2 de</t>
  </si>
  <si>
    <t>De: 00099024113 Transferencia en cumplimiento al DS N0913 de 15/06/2011 y el Convenio Interinstitucional de Financiamiento UPRE-CIF-138/2015, suscrito entre la UPRE y el GAM de Huachacalla proyecto Construccion Plaza de Armas 25 de Julio Huachacalla (Conclusion), correspondiente al pago de la planil</t>
  </si>
  <si>
    <t>De: 00099024113 Transferencia en cumplimiento al DS N0913 de 15/06/2011 y el Convenio Intergubernativo de Financiamiento UPRE-CIF-IG/414/2015, suscrito entre la UPRE y el GAM de El Choro proyecto Implementacion Cancha de Futbol con Cesped Sintetico El Choro, correspondiente al pago de la planilla N</t>
  </si>
  <si>
    <t>De: 00099024113 Transferencia en cumplimiento al DS N0913 de 15/06/2011 y el Convenio Intergubernativo de Financiamiento UPRE-CIF-IG 379/2016, suscrito entre la UPRE y el GAD de Tarija proyecto Construccion Campo Deportivo con Cesped Sintetico en Tomatitas, correspondiente al saldo no ejecutados ges</t>
  </si>
  <si>
    <t>De: 00099024113 Transferencia en cumplimiento al DS N0913 de 15/06/2011 y el Convenio Intergubernativo de Financiamiento UPRE-CIF-IG 562/2017, suscrito entre la UPRE y el GAM Caquiaviri, Proyecto Const. Cancha Cesped Sintetico U.E. Nacional de Achiri, correspondiente al pago de la planilla N3 de cie</t>
  </si>
  <si>
    <t>De: 00099024113 Transferencia en cumplimiento al DS N0913 de 15/06/2011 y el Convenio Intergubernativo de Financiamiento UPRE-CIF-IG 781/2017, suscrito entre la UPRE y el GAM Ascension de Guarayos, Proyecto Const. Centro de Salud Santa Rosa 2 Guarayos, correspondiente al pago de la planilla N1, segu</t>
  </si>
  <si>
    <t>De: 00099024113 Transferencia en cumplimiento al DS N0913 de 15/06/2011 y el Convenio Intergubernativo de Financiamiento UPRE-CIF-IG 803/2017, suscrito entre la UPRE y el GAM San Javier, Proyecto Const. Tinglado y Graderias U.E. Las Abras Comunidad Las Abras, correspondiente al pago de la planilla</t>
  </si>
  <si>
    <t>De: 00099024113 Transferencia en cumplimiento al DS N0913 de 15/06/2011 y el Convenio Intergubernativo de Financiamiento UPRE-CIF-IG 598/2017, suscrito entre la UPRE y el GAM Villamontes, Proyecto Construccion Puentes Vehiculares Villa Montes Calle Villa Nueva y Cochabamba, correspondiente al pago d</t>
  </si>
  <si>
    <t>De: 00099024113 Transferencia en cumplimiento al DS N0913 de 15/06/2011 y el Convenio Intergubernativo de Financiamiento UPRE-CIF-IG 535/2016, suscrito entre la UPRE y el GAM de Entre Rios proyecto Construccion Mercado Central Entre Rios (Zona Canaveral), correspondiente al pago de la planilla N 7,</t>
  </si>
  <si>
    <t>De: 00099024113 Transferencia en cumplimiento al DS N0913 de 15/06/2011 y el Convenio Intergubernativo de Financiamiento UPRE-CIF-IG 162/2017, suscrito entre la UPRE y el GAM de Sena proyecto Const. de Dos Aulas Escolares en la Unidad Educativa Juana Azurduy de Padilla en la Comunidad de Monte Sinai</t>
  </si>
  <si>
    <t>De: 00099024113 Transferencia en cumplimiento al DS N0913 de 15/06/2011 y el Convenio Intergubernativo de Financiamiento UPRE-CIF-IG 001/2017, suscrito entre la UPRE y el GAM de Uriondo proyecto Construccion Centro de Capacitacion Productiva Calamuchita, correspondiente al pago de la planilla N 8, s</t>
  </si>
  <si>
    <t>De: 00099024113 Transferencia en cumplimiento al DS N0913 de 15/06/2011 y el Convenio Intergubernativo de Financiamiento UPRE-CIF-IG 104/2017, suscrito entre la UPRE y el GAM de Irupana proyecto Construccion Tinglado Unidad Educativa Villa Trinidad - Irupana, correspondiente al pago de la planilla N</t>
  </si>
  <si>
    <t>De: 00099024113 Transferencia en cumplimiento al DS N0913 de 15/06/2011 y el Convenio Intergubernativo de Financiamiento UPRE-CIF-IG/340/2015, suscrito entre la UPRE y el GAM de Challapata proyecto Construccion Coliseo Cerrado Cruce Culta, correspondiente al pago de la planilla N 5 de cierre, segun</t>
  </si>
  <si>
    <t>De: 00099024113 Transferencia en cumplimiento al DS N0913 de 15/06/2011 y el Convenio Intergubernativo de Financiamiento UPRE-CIF-IG 901/2017, suscrito entre la UPRE y el GAM de Cuevo proyecto Const. Tinglado y Graderia Cancha Polifuncional Unidad Educativa Huaraca Municipio de Cuevo, correspondient</t>
  </si>
  <si>
    <t>De: 00099024113 Transferencia en cumplimiento al DS N0913 de 15/06/2011 y el Convenio Intergubernativo de Financiamiento UPRE-CIF-IG 507/2017, suscrito entre la UPRE y el GAM de Ichoca proyecto Construccion Unidad Educativa Totora Comunidad Totora, correspondiente al pago de la planilla N 2, segun l</t>
  </si>
  <si>
    <t>De: 00099024113 Transferencia en cumplimiento al DS N0913 de 15/06/2011 y el Convenio Intergubernativo de Financiamiento UPRE-CIF-IG 902/2017, suscrito entre la UPRE y el GAM de Cuevo proyecto Const. Tinglado y Graderia Cancha Polifuncional Unidad Educativa Itacuatia Municipio de Cuevo, correspondie</t>
  </si>
  <si>
    <t>De: 00099024113 Transferencia en cumplimiento al DS N0913 de 15/06/2011 y el Convenio Interinstitucional de Financiamiento UPRE-CIF-IG 105/2017, suscrito entre la UPRE y el GAM Coroico, Proyecto Construccion Tinglado Unidad Educativa Capellania, correspondiente al pago de la planilla N2, segun la UP</t>
  </si>
  <si>
    <t>De: 00099024113 Transferencia en cumplimiento al DS N0913 de 15/06/2011 y el Convenio Interinstitucional de Financiamiento UPRE-CIF-IG 587/2017, suscrito entre la UPRE y el GAM Nueva Esperanza, Proyecto Const. 5 Viviendas para Maestros U.E. Manuel Estremadoiro - Municipio Nueva Esperanza, correspond</t>
  </si>
  <si>
    <t>De: 00099024113 Transferencia en cumplimiento al DS N0913 de 15/06/2011 y el Convenio Interinstitucional de Financiamiento UPRE-CIF-IG 027/2017, suscrito entre la UPRE y el GAM Shinahota, Proyecto Construccion Infraestructura Deportiva Coliseo Shinahota, correspondiente al pago de la planilla N5, se</t>
  </si>
  <si>
    <t>De: 00099024113 Transferencia en cumplimiento al DS N0913 de 15/06/2011 y el Convenio Interinstitucional de Financiamiento UPRE-CIF-IG 185/2017, suscrito entre la UPRE y el GAM Bella Flor, Proyecto Const. Puesto de Salud Comunidad Puerto EVO, correspondiente al pago de la planilla N3, segun la UPRE.</t>
  </si>
  <si>
    <t>NÚMERO DE LIBRETA CUT: 99031009.00 OPERACIÓN T01 TRANSFERENCIA DE FONDOS A LA CUT - TESORO DIRECTO DE BANCO UNION S.A. A CUENTA UNICA DEL TESORO CON NUMERO DE SOLICITUD = 2681118 Y NUMERO CORRELATIVO = 91320020042018971 TRANSFERENCIA POR OPERACIONES DE VENTA BONOS BTX</t>
  </si>
  <si>
    <t>NUMERO DE LIBRETA CUT: 00099021001 OPERACIÓN E18 TRANSFERENCIA DEL SISTEMA FINANCIERO POR CUENTA DE TERCEROS A LA CUT Devolucion de pagos CC no cobrados por afiliados civiles y militares diciembre 2017, Libreta Nro 00099021001 TGN recursos ordinarios</t>
  </si>
  <si>
    <t>NUMERO DE LIBRETA CUT: 00099021001 OPERACIÓN E18 TRANSFERENCIA DEL SISTEMA FINANCIERO POR CUENTA DE TERCEROS A LA CUT Devolucion al TGN pago de FC Libreta Nro 00099021001 TGN- Recursos Ordinarios</t>
  </si>
  <si>
    <t>TRANSFERENCIA DE FONDOS S/G CITE N°||FPS/GFA/FI/TRL/194/2018 DEL FPS RECIBIDA EN LA FECHA (TRAM-TSO-2057) REF: PROGRAMACION DE PAGOS DE INVERSION Y FORTALECIMIENTO CONVENIO PLAN VIDA KFW ABONO EN LA LIB. N° 00287104414 FPS-BS-APPC KFW</t>
  </si>
  <si>
    <t>TRANSFERENCIA DE FONDOS S/G CITE N°||FPS/GFA/FI/TRL/194/2018 DEL FPS RECIBIDA EN LA FECHA (TRAM-TSO-2057) REF: PROGRAMACION DE PAGOS DE INVERSION Y FORTALECIMIENTO CONVENIO PLAN VIDA KFW DE LA LIB. N° 00287102001 CUT FPS-RECURSOS PROPIOS COBRO COSTO UTILES DE ESCRITORIO</t>
  </si>
  <si>
    <t>'COBRO DE'||UTILES DE ESCRITORIO POR EL COMPROBANTE CONTABLE NRO. 0919315 DE LA FECHA. SEGÚN CORREO ELECTRÓNICO DE YPFB DE F. 23/01/2018. DEBITO DE LA LIBRETA 00513022001 YPFB - OPERACIONES</t>
  </si>
  <si>
    <t>COBRO COSTOS DE PAPELERIA SEGUN TRANSFERENCIA DEL EXTERIOR POR ORDEN DE CONSULADO GENERAL DE BOLIVIA BARCELONA ESPAÑA REF.: GESTORIA CONSULAR LIB. 00010011102 MIN.RELACIONES EXTERIORES - GESTORIA CONSULAR LEY Nº 3108</t>
  </si>
  <si>
    <t>VENTA DE DIVISAS CON TRANSFERENCIA DE FONDOS A SOLICITUD DE YACIMIENTOS PETROLIFEROS FISCALES BOLIVIANOS SEGUN SOLICITUD 4816 REF: PAGO A OIL TEST INTERNACIONAL DE ARGENTINA SA POR SERVICIO DE INSPECCION DE CANTIDAD Y CALIDAD SEGUN ORDEN DE PAGO 191 INFORME TECNICO UPCA 136 Y DOCUMENTACION ADJUNTA LIB. 00513012004 LBP-YPFB-UNICOMERCIAL (4030005415/1-2188907)</t>
  </si>
  <si>
    <t>VENTA DE DIVISAS CON TRANSFERENCIA DE FONDOS A SOLICITUD DE MINISTERIO DE LA PRESIDENCIA SEGUN SOLICITUD 4810 REF: DIVISAS USD 7,082.79 PAGO A ROYAL FBO SERVICE POR SERVICIOS PRESTADOS A AERONAVE FAB 002 EN VIAJE OFICIAL QUE REALIZA SU S.E A VENEZUELA, PAGO A BANCO BBVA PARAGUAY S.A CUENTA 010235146 LIB. 00099021001 TGN-RECURSOS ORDINARIOS (3987)</t>
  </si>
  <si>
    <t>VENTA DE DIVISAS CON TRANSFERENCIA DE FONDOS A SOLICITUD DE MINISTERIO DE RELACIONES EXTERIORES SEGUN SOLICITUD 4813 REF: REMESA ADICIONAL A FAVOR DE LA REPRESENTACION PERMANENTE ANTE LAS NACIONES UNIDAS ONU PARA CUBRIR GASTOS DE ALIMENTACION PARA LAS ORGANIZACIONES SOCIALES QUE PARTICIPEN FORO PERM LIB. 00099021001 TGN-RECURSOS ORDINARIOS (3987)</t>
  </si>
  <si>
    <t>COBRO COSTOS DE PAPELERIA SEGUN TRANSFERENCIA DEL EXTERIOR POR ORDEN DE GAS TOTAL S.A. REF.: ANTICIPO DE IMPORTACION DE GLP ABRIL 2018 LIB. 00513062001 YPFB-OPERACIONES PLANTA DE SEPARACION DE LIQUIDOS RIO GRANDE</t>
  </si>
  <si>
    <t>COBRO COSTOS DE PAPELERIA SEGUN TRANSFERENCIA DEL EXTERIOR POR ORDEN DE AMARILLA GAS S.A. BS.AS. LIB. 00513062001 YPFB-OPERACIONES PLANTA DE SEPARACION DE LIQUIDOS RIO GRANDE</t>
  </si>
  <si>
    <t>COBRO COSTOS DE PAPELERIA SEGUN TRANSFERENCIA DEL EXTERIOR POR ORDEN DE CONSULADO GENERAL DE BOLIVIA EN MIAMI FL REF.: RECAUDACIONES DE GESTORIA CONSUALR FEBRERO 2018 LIB. 00010011102 MIN.RELACIONES EXTERIORES - GESTORIA CONSULAR LEY Nº 3108</t>
  </si>
  <si>
    <t>TRANSFERENCIA DEL EXTERIOR SEGUN SWIFT 05631 DE FECHA 23/04/2018 ORDENANTE: CONSULADO GENERAL DE BOLIVIA - BARCELONA LIB. 00099021001 TGN-RECURSOS ORDINARIOS (3987)</t>
  </si>
  <si>
    <t>TRANSFERENCIA DEL EXTERIOR SEGUN SWIFT NOS.5629-5626 DE FECHA 23/04/2018 ORDENANTE: CONSULADO GENERAL DE BOLIVIA-BUENOS AIRES ARGENTINA REF:SERVICVIOS DE GOBIERNO LIB. 00340012005 SEGIP - RECAUDACION EXTERIOR - CEDULAS DE IDENTIDAD</t>
  </si>
  <si>
    <t>NÚMERO DE LIBRETA CUT: 99031009.00 OPERACIÓN T01 TRANSFERENCIA DE FONDOS A LA CUT - TESORO DIRECTO DE BANCO UNION S.A. A CUENTA UNICA DEL TESORO CON NUMERO DE SOLICITUD = 2684760 Y NUMERO CORRELATIVO = 91320023042018036 TRANSFERENCIA POR OPERACIONES DE VENTA BONOS BTX</t>
  </si>
  <si>
    <t>||TRANSFERENCIA DE FONDOS S/G. FORMULARIO, CITE' BUN235/18 DE LA FECHA. (HRE-TSO-2084). SALDOS DE RECURSOS NO EJECUTADOS EN LOS PROYECTOS FINANCIADOS A TRAVÉS DEL FONDO NACIONAL DE DESARROLLO INTEGRAL Y PARA SU POSTERIOR REPROGRAMACIÓN. A SOLICITUD DEL G.A.M. DE PUERTO VILLARROEL; LIBRETA 00099021001 TGN RECURSOS ORDINARIOS; BUN.</t>
  </si>
  <si>
    <t>PAGO A BID PRÉSTAMO 2822/BL-BO VCTO. 22-04-2018 POR CUENTA DE TGN , NTI. 010637 VALOR 23-04-2018 INTERESES USD 212.674,30 COMISIONES USD 33.713,63 CTA. 3987 CUENTA UNICA DEL TESORO-3987 LIB. 00099021001 REF.: COMISIONES BANCARIAS</t>
  </si>
  <si>
    <t>||RESPUESTA DEBITO DEL BANQUERO SG/ SWIFT 05453 DEL 18/04/18 Y 05678 DE LA FECHA REF: COBRO COMISION POR TRANSFERENCIA DE EUR 11,908,51 DEL 08/03/18 SG/ SOLICITUD DEL MIN. DE DESARROLLO PROD. Y ECON. PLURAL, PAGO A/F BUREAU INTERNATIONAL DES POIDS ET MESURES LIB. 00041031107 MPM-IINSTITUTO BOLIVIANO DE METROLOGIA (UTILES DE ESCRITORIO)</t>
  </si>
  <si>
    <t>COBRO COSTOS DE PAPELERIA POR REGULARIZACION DE TRANSFERENCIA DEL EXTERIOR POR ORDEN DE BG BOLIVIA CORPORATION LIB. 00513012007 YPFB - RECURSOS NACIONALIZACIÓN</t>
  </si>
  <si>
    <t>COBRO COSTOS DE PAPELERIA SEGUN TRANSFERENCIA DEL EXTERIOR POR ORDEN DE CONSULADO GENERAL DE BOLIVIA - BARCELONA LIB. 00099021001 TGN-RECURSOS ORDINARIOS (3987)</t>
  </si>
  <si>
    <t>TRANSFERENCIA DE FONDOS AL EXTERIOR A SOLICITUD DE ADMINISTRADORA BOLIVIANA DE CARRETERAS SEGUN SOLICITUD 4824 REF: TRANSFERENCIA DE RECURSOS AL EXTERIOR PAGO A LA CAMARA DE COMERCIO DE ESPANA POR CONCEPTO DE GASTOS DE SALA DE AUDIENCIA RESECTO AL ARBITRAJE STAMPA PROCESO TRADECO VS ABC CUENTA ES47 LIB. 00291012009 BS - ABC - OTROS RECURSOS ESPECIFICOS</t>
  </si>
  <si>
    <t>PROVISION DE FONDOS A SOLICITUD DE YACIMIENTOS PETROLIFEROS FISCALES BOLIVIANOS SEGUN SOLICITUD YPFB-0097-2018 REF: PAGO SERVICIO TRANS FIRME E INTERRUMPIBLE GN MI MARZO 18 A GOB LIB. 00513012007 YPFB - RECURSOS NACIONALIZACIÓN</t>
  </si>
  <si>
    <t>TRANSFERENCIA DE FONDOS AL EXTERIOR A SOLICITUD DE TESORO GENERAL DE LA NACION SEGUN SOLICITUD 4831 REF: PAGO A LA ORGANIZACION DE ESTADOS AMERICANOS (OEA), POR CONCEPTO DE MEMBRESIA POR USD58.744,00, SEGUN SOLICITUD VRE-DGRM-CS-45/2018. LIB. 00099021001 TGN-RECURSOS ORDINARIOS (3987)</t>
  </si>
  <si>
    <t>TRANSFERENCIA DE FONDOS AL EXTERIOR A SOLICITUD DE TESORO GENERAL DE LA NACION SEGUN SOLICITUD 4832 REF: PAGO A LA UNION DE NACIONES SUDAMERICANAS (UNASUR), POR CONCEPTO DE MEMBRESIA POR USD124.293,00, SEGUN SOLICITUD VRE-DGRM-CS-43/2018. LIB. 00099021001 TGN-RECURSOS ORDINARIOS (3987)</t>
  </si>
  <si>
    <t>TRANSFERENCIA DE FONDOS AL EXTERIOR A SOLICITUD DE TESORO GENERAL DE LA NACION SEGUN SOLICITUD 4833 REF: PAGO AL ORGANISMO ANDINO DE SALUD DEL CONVENIO HIPOLITO UNANUE (ORAS/CONHU), POR CONCEPTO DE MEMBRESIA POR USD183.266,00, SEGUN SOLICITUD VRE-DGRM-CS-40/2018. LIB. 00099021001 TGN-RECURSOS ORDINARIOS (3987)</t>
  </si>
  <si>
    <t>VENTA DE DIVISAS CON TRANSFERENCIA DE FONDOS A SOLICITUD DE ADMINISTRACION DE SERVICIOS PORTUARIOS BOLIVIA SEGUN SOLICITUD 4828 REF: H.R. 1229 - ENVIO DE RECURSOS AL PUERTO DE ARICA PARA GASTOS DE GATE OUT POR REPOSICION A LA REMESA DE MARZO/2018, SEGUN COMUNICACION INTERNA ASP-B/DOP-UAP/CI-193/2018 LIB. 00594012001 ASP-B FONDO DE OPERACIONES</t>
  </si>
  <si>
    <t>||RESPUESTA DEBITO DEL BANQUERO SG/ SWIFT 05453 DEL 18/04/18 Y 05678 DE LA FECHA REF: COBRO COMISION POR TRANSFERENCIA DE EUR 11,908,51 DEL 08/03/18 SG/ SOLICITUD DEL MIN. DE DESARROLLO PROD. Y ECON. PLURAL, PAGO A/F BUREAU INTERNATIONAL DES POIDS ET MESURES LIB. 00041031107 MPM-IINSTITUTO BOLIVIANO DE METROLOGIA (COMIS. DEL BANQUERO EQUV. EUR 20,-)</t>
  </si>
  <si>
    <t>NUMERO DE LIBRETA CUT: 00099021001 OPERACIÓN E18 TRANSFERENCIA DEL SISTEMA FINANCIERO POR CUENTA DE TERCEROS A LA CUT A SOLICITUD DE FERROVIARIA ORIENTAL</t>
  </si>
  <si>
    <t>NÚMERO DE LIBRETA CUT: 99031009.00 OPERACIÓN T01 TRANSFERENCIA DE FONDOS A LA CUT - TESORO DIRECTO DE BANCO UNION S.A. A CUENTA UNICA DEL TESORO CON NUMERO DE SOLICITUD = 2688258 Y NUMERO CORRELATIVO = 91320024042018093 TRANSFERENCIA POR OPERACIONES DE VENTA BONOS BTX</t>
  </si>
  <si>
    <t>De: 00016011101 Devolucion de recursos no ejecutados del Bachiller Destacado de las gestiones 2015 y 2016</t>
  </si>
  <si>
    <t>De: 00661014201 Devolucion de recursos por pasajes pagados no utilizados gestion 2015, 2016 y 2017, por parte de los ex funcionarios del Tribunal Constitucional Plurinacional, a la fuente 41-111, por aspectos de control interno emergente de auditoria especial de pasajes y viaticos de la gestion 2015</t>
  </si>
  <si>
    <t>||REGISTRO COBRO COMISION AVISO ENMIENDA CARTA DE CREDITO STANDBY BS220.-Y EMISION COMP.CONTABLE BS50.-REF.:40LI-G80326-PJEH (BCB:SB-R-2018-05) A/F Y.P.F.B.,S/G SWIFT 5718,24/04/18. LIB.00513012007 YPFB-RECURSOS NACIONALIZACION REF.:COMISIONES AVISO SBLC 40LI-G80326-PJEH</t>
  </si>
  <si>
    <t>'COBRO DE'||UTILES DE ESCRITORIO POR EL COMPROBANTE CONTABLE NRO. 0919681 DE LA FECHA. S/G. CORREO ELECTRÓNICO DE YACIMIENTOS PETROLIFEROS FISCALES BOLIVIANOS DE F. 23/01/2018. DEBITO DE LA LIBRETA 00513022001 YPFB - OPERACIONES; COBRO UTILES DE ESCRITORIO.</t>
  </si>
  <si>
    <t>PROVISION DE FONDOS A SOLICITUD DE YACIMIENTOS PETROLIFEROS FISCALES BOLIVIANOS SEGUN SOLICITUD YPFB-0098-2018 REF: PAGO SERV INTERRUMPIBLE DE TRANS GN MI MARZO 18 A GTB LIB. 00513012007 YPFB - RECURSOS NACIONALIZACIÓN</t>
  </si>
  <si>
    <t>COBRO COSTOS DE PAPELERIA POR REGULARIZACION DE TRANSFERENCIA DEL EXTERIOR POR ORDEN DE LIMA GAS S.A. LIB. 00513012007 YPFB - RECURSOS NACIONALIZACIÓN</t>
  </si>
  <si>
    <t>COBRO COSTOS DE PAPELERIA SEGUN TRANSFERENCIA DEL EXTERIOR POR ORDEN DE HERCO COMBUSTIBLES S.A. REF.: CONTRATO CONDENSADO DE GAS DE SP 15-18 LIB. 00513062001 YPFB-OPERACIONES PLANTA DE SEPARACION DE LIQUIDOS RIO GRANDE</t>
  </si>
  <si>
    <t>PAGO A CAF PRÉSTAMO CFA009609 VCTO. 24-04-2018 POR CUENTA DE TGN , NTI. 010605 VALOR 24-04-2018 INTERESES USD 10.780,90 COMISIONES USD 31.592,99 CTA. 3987 CUENTA UNICA DEL TESORO-3987 LIB. 00099021001 REF.: COMISIONES BANCARIAS</t>
  </si>
  <si>
    <t>TRANSFERENCIA RECIBIDA DEL EXTERIOR SEGÚN MENSAJES SWIFT Nos. 05697-05689 (REM.EXT.) DE FECHA 24-04-2018 POR DESEMBOLSO DE CAF PRÉSTAMO CFA008604 Carr.Epizana-Comarapa-El torno LIBRETA N° 00291012002 ABC-RECURSOS PROPIOS REF.: UTILES DE ESCRITORIO</t>
  </si>
  <si>
    <t>TRANSFERENCIA RECIBIDA DEL EXTERIOR SEGÚN MENSAJES SWIFT Nos. 5698-5690 (REM.EXT.) DE FECHA 24-04-2018 POR DESEMBOLSO DE CAF PRÉSTAMO CFA009277 CONST.CARR.SAN BORJA-S.IGNACIO LIBRETA N° 00291012002 ABC-RECURSOS PROPIOS REF.: UTILES DE ESCRITORIO</t>
  </si>
  <si>
    <t>COBRO COSTOS DE PAPELERIA SEGUN TRANSFERENCIA DEL EXTERIOR POR ORDEN DE VICECONSULADO DEL ESTADO PLURINACIONAL DE BOLIVIA ARGENTINA LIB. 00010011102 MIN.RELACIONES EXTERIORES - GESTORIA CONSULAR LEY Nº 3108</t>
  </si>
  <si>
    <t>De: 00099024113 Transferencia en cumplimiento al DS N0913 de 15/06/2011 y el Convenio Intergubernativo de Financiamiento UPRE-CIF-IG 688/2017, suscrito entre la UPRE y el GAM Alalay, Proyecto Const. Centro de Salud en Yanagaga - Alalay, correspondiente al pago de la planilla N 2, segun la UPRE.</t>
  </si>
  <si>
    <t>De: 00099024113 Transferencia en cumplimiento al DS N0913 de 15/06/2011 y el Convenio Interinstitucional de Financiamiento UPRE-CIF-575/2014, suscrito entre la UPRE y el GAD Pando, Proyecto Construccion y Equipamiento Hospital de Tercer Nivel - Municipio de Cobija, correspondiente al pago de la plan</t>
  </si>
  <si>
    <t>De: 00099024113 Transferencia en cumplimiento al DS N0913 de 15/06/2011 y el Convenio Intergubernativo de Financiamiento UPRE-CIF-IG/553/2016, suscrito entre la UPRE y el GAD Beni, Proyecto Construccion U.E. El Retiro y Polifuncional - Comunidad Natividad del Retiro , correspondiente al pago de la p</t>
  </si>
  <si>
    <t>De: 00099024113 Transferencia en cumplimiento al DS N0913 de 15/06/2011 y el Convenio Intergubernativo de Financiamiento UPRE-CIF-IG 749/2017, suscrito entre la UPRE y el GAM Arani, Proyecto Const. Aulas Unidad Educativa Serrano, correspondiente al pago de la planilla N 2, segun la UPRE.</t>
  </si>
  <si>
    <t>De: 00099024113 Transferencia en cumplimiento al DS N0913 de 15/06/2011 y el Convenio Intergubernativo de Financiamiento UPRE-CIF-IG 240/2017, suscrito entre la UPRE y el GAM San Andres de Machaca, Proyecto Construccion Tinglado U.E. Alto De La Alianza - Comunidad Nazacara , correspondiente al pago</t>
  </si>
  <si>
    <t>De: 00099024113 Transferencia en cumplimiento al DS N0913 de 15/06/2011 y el Convenio Intergubernativo de Financiamiento UPRE-CIF-IG 063/2017, suscrito entre la UPRE y el GAM Yunchara Proyecto Construccion Unidad Educativa 27 de Mayo - Municipio de Yunchara, correspondiente al pago de la planilla N5</t>
  </si>
  <si>
    <t>De: 00099024113 Transferencia en cumplimiento al DS N0913 de 15/06/2011 y el Convenio Intergubernativo de Financiamiento UPRE-CIF-IG 272/2016, suscrito entre la UPRE y el GAM Quillacollo Proyecto Construccion Cancha Sintetica de Futbol Mas Camerinos Sindicato Agrario Cotapachi D-6, correspondiente</t>
  </si>
  <si>
    <t>De: 00099024113 Transferencia en cumplimiento al DS N0913 de 15/06/2011 y el Convenio Intergubernativo de Financiamiento UPRE-CIF-IG/486/2016, suscrito entre la UPRE y el GAM Potosi Proyecto Construccion Unidad Educativa Litoral, correspondiente al pago de la planilla N9, segun la UPRE.</t>
  </si>
  <si>
    <t>De: 00099024113 Transferencia en cumplimiento al DS N0913 de 15/06/2011 y el Convenio Intergubernativo de Financiamiento UPRE-CIF-IG 297/2017, suscrito entre la UPRE y el GAM Luribay Proyecto Construccion 10 Aulas U.E. Venezuela (Anquioma), correspondiente al pago de la planilla N2, segun la UPRE.</t>
  </si>
  <si>
    <t>De: 00099024113 Transferencia en cumplimiento al DS N0913 de 15/06/2011 y el Convenio Intergubernativo de Financiamiento UPRE-CIF-IG 760/2017, suscrito entre la UPRE y el GAM Sicaya, Proyecto Construccion Unidad Educativa Higuerani, correspondiente al pago de la planilla N 2, segun la UPRE.</t>
  </si>
  <si>
    <t>De: 00099024113 Transferencia en cumplimiento al DS N0913 de 15/06/2011 y el Convenio Intergubernativo de Financiamiento UPRE-CIF-IG/431/2015, suscrito entre la UPRE y el GAM San Julian, Proyecto Construccion Modulo Unidad Educativa Eduardo Abaroa B, correspondiente al pago de la planilla N 7 de cie</t>
  </si>
  <si>
    <t>De: 00099024113 Transferencia en cumplimiento al DS N0913 de 15/06/2011 y el Convenio Interinstitucional de Financiamiento UPRE-CIF 0197/13, suscrito entre la UPRE y el GAM Pazna, Proyecto Coliseo Cerrado de Penas Municipio Pazna, correspondiente al pago de la planilla N 3 de cierre, segun la UPRE.</t>
  </si>
  <si>
    <t>De: 00099024113 Transferencia en cumplimiento al DS N0913 de 15/06/2011 y el Convenio Intergubernativo de Financiamiento UPRE-CIF-IG/040/2016, suscrito entre la UPRE y el GAM San Julian, Proyecto Construccion Estadio Municipal San Julian, correspondiente al pago de la planilla N 11, segun la UPRE.</t>
  </si>
  <si>
    <t>De: 00099024113 Transferencia en cumplimiento al DS N0913 de 15/06/2011 y el Convenio Intergubernativo de Financiamiento UPRE-CIF-IG 1081/2017, suscrito entre la UPRE y el GAM Papel Pampa, Proyecto Construccion Cancha de Cesped Sintetico con Enmallado en el Municipio de Papel Pampa, correspondiente</t>
  </si>
  <si>
    <t>De: 00099024113 Transferencia en cumplimiento al DS N0913 de 15/06/2011 y el Convenio Interinstitucional de Financiamiento UPRE-CIF-IG/469/2016, suscrito entre la UPRE y el GAM Cobija, Proyecto Const. Unidad Educativa Cobija A Barrio Conavi, correspondiente al pago de la planilla N4, segun la UPRE.</t>
  </si>
  <si>
    <t>De: 00099024113 Transferencia en cumplimiento al DS N0913 de 15/06/2011 y el Convenio Interinstitucional de Financiamiento UPRE-CIF-IG 477/2017, suscrito entre la UPRE y el GAM Inquisivi, Proyecto Construccion de 6 Aulas Sala de Profesores y Direccion U.E. Siguas - Inquisivi, correspondiente al pago</t>
  </si>
  <si>
    <t>De: 00099024113 Transferencia en cumplimiento al DS N0913 de 15/06/2011 y el Convenio Interinstitucional de Financiamiento UPRE-CIF-IG 487/2017, suscrito entre la UPRE y el GAM San Buenaventura, Proyecto Construccion Bloque de Aulas Unidad Educativa San Miguel San Buenaventura, correspondiente al pa</t>
  </si>
  <si>
    <t>De: 00099024113 Transferencia en cumplimiento al DS N0913 de 15/06/2011 y el Convenio Intergubernativo de Financiamiento UPRE-CIF-IG 722/2017, suscrito entre la UPRE y el GAM Mizque, Proyecto Const. Cancha Multiple y Graderias en la Unidad Educativa San Pedro (Mizque), correspondiente al pago de la</t>
  </si>
  <si>
    <t>De: 00099024113 Transferencia en cumplimiento al DS N0913 de 15/06/2011 y el Convenio Intergubernativo de Financiamiento UPRE-CIF-IG 086/2017, suscrito entre la UPRE y el GAM Villa Tunari, Proyecto Construccion Coliseo Isinuta Distrito N7, correspondiente al pago de la planilla N6, segun la UPRE.</t>
  </si>
  <si>
    <t>De: 00099024113 Transferencia en cumplimiento al DS N0913 de 15/06/2011 y el Convenio Intergubernativo de Financiamiento UPRE-CIF-IG 056/2017, suscrito entre la UPRE y el GAM Colomi, Proyecto Construccion Puente Vehicular Villa Naranjos D-4, correspondiente al pago de la planilla N4 de cierre, segun</t>
  </si>
  <si>
    <t>De: 00099024113 Transferencia en cumplimiento al DS N0913 de 15/06/2011 y el Convenio Intergubernativo de Financiamiento UPRE-CIF-IG 974/2017, suscrito entre la UPRE y el GAM Puna, Proyecto Construccion Tinglado y Campo Deportivo U.E. Vilamani, correspondiente al pago de la planilla N2, segun la UPR</t>
  </si>
  <si>
    <t>De: 00099024113 Transferencia en cumplimiento al DS N0913 de 15/06/2011 y el Convenio Intergubernativo de Financiamiento UPRE-CIF-IG 934/2017, suscrito entre la UPRE y el GAM Ocuri, Proyecto Const. Cuatro Aulas U.E. Juthy (Ocuri), correspondiente al pago de la planilla N1, segun la UPRE.</t>
  </si>
  <si>
    <t>De: 00099024113 Transferencia en cumplimiento al DS N0913 de 15/06/2011 y el Convenio Intergubernativo de Financiamiento UPRE-CIF-IG 540/2017, suscrito entre la UPRE y el GAM Irupana, Proyecto Construccion Tinglado U.E. Siquiljara - Irupana, correspondiente al pago de la planilla N2, segun la UPRE.</t>
  </si>
  <si>
    <t>De: 00099024113 Transferencia en cumplimiento al DS N0913 de 15/06/2011 y el Convenio Intergubernativo de Financiamiento UPRE-CIF-IG 414/2017, suscrito entre la UPRE y el GAM Combaya, Proyecto Construccion Tinglado Unidad Educativa Milliraya Municipio Combaya, correspondiente al pago de la planilla</t>
  </si>
  <si>
    <t>De: 00099024113 Transferencia en cumplimiento al DS N0913 de 15/06/2011 y el Convenio Intergubernativo de Financiamiento UPRE-CIF-IG 340/2017, suscrito entre la UPRE y el GAM Batallas, Proyecto Construccion Seis Aulas Unidad Educativa Libertador Simon Bolivar, correspondiente al pago de la planilla</t>
  </si>
  <si>
    <t>De: 00099024113 Transferencia en cumplimiento al DS N0913 de 15/06/2011 y el Convenio Intergubernativo de Financiamiento UPRE-CIF-IG 069/2017, suscrito entre la UPRE y el GAM Uriondo, Proyecto Construccion Tinglado U.E. Virgen del Rosario Calamuchita, correspondiente al pago de la planilla N4 de cie</t>
  </si>
  <si>
    <t>De: 00099024113 Transferencia en cumplimiento al DS N0913 de 15/06/2011 y el Convenio Intergubernativo de Financiamiento UPRE-CIF-IG 183/2017, suscrito entre la UPRE y el GAM Porvenir, Proyecto Const. Casa de La Juventud del Municipio de Porvenir, correspondiente al pago de la planilla N1, segun la</t>
  </si>
  <si>
    <t>De: 00099024113 Transferencia en cumplimiento al DS N0913 de 15/06/2011 y el Convenio Intergubernativo de Financiamiento UPRE-CIF-IG/565/2016, suscrito entre la UPRE y el GAD Beni, Proyecto Construccion Centro de Salud Bermeo Comunidad Bermeo, correspondiente al pago de la planilla N5 de cierre, seg</t>
  </si>
  <si>
    <t>De: 00099024113 Transferencia en cumplimiento al DS N0913 de 15/06/2011 y el Convenio Intergubernativo de Financiamiento UPRE-CIF-IG 836/2017, suscrito entre la UPRE y el GAM San Miguel de Velasco, Proyecto Construccion de Tinglado y Graderias en la Unidad Educativa Monsenor Belisario Santiesteban</t>
  </si>
  <si>
    <t>De: 00099024113 Transferencia en cumplimiento al DS N0913 de 15/06/2011 y el Convenio Intergubernativo de Financiamiento UPRE-CIF-IG 789/2017, suscrito entre la UPRE y el GAM Buena Vista, Proyecto Const. Unidad Educativa Andres Ibanez - Buena Vista, correspondiente al pago de la planilla N2, segun l</t>
  </si>
  <si>
    <t>A:00373024105 DESEMBOLSO DE RECURSOS AL FONDO DE DESARROLLO INDIGENA PARA 3 PROGRAMAS Y/O PROYECTOS DEL GOBIERNO AUTONOMO MUNICIPAL DE CHUQUISACA S/G NOTA CITE: FDI/DGE/EXT/N 167/2018 E INFORME MEFP/VTCP/DGPOT/UPCFTGN/INF/N43/2018. (H.R. 6-10853-R)</t>
  </si>
  <si>
    <t>A:00041014201 Transferencia que efectuamos a requerimiento de Zona Franca Cobija, segun nota CITE:ZFC-DGE-UAF-ACPyT-239/2018, por concepto de desembolso del 2% en favor del Ministerio de Desarrollo Productivo y Economia Plural, correspondiente al mes de marzo de 2018, en cumplimiento al Decreto Sup</t>
  </si>
  <si>
    <t>||TRANSFERENCIA DE FONDOS S/G. FORMULARIO CITE: BUN240/18 DE LA FECHA.(HRE-TSO-2107), ADQUISICION DE COMPUTADORAS QUIPUS POR EL GOB.AUT.MCPAL.SAN JUAN,APORTE DE CONTRAPARTE DEL 50% EN 3 CUOTAS. A SOLICITUD GOB.AUT.MCPAL.SAN JUAN, LIBRETA N°00041014101, PAGO SEGUNDA CUOTA; BUN.</t>
  </si>
  <si>
    <t>De: 00099024113 Transferencia en cumplimiento al DS N0913 de 15/06/2011 y el Convenio Intergubernativo de Financiamiento UPRE-CIF-IG 810/2017, suscrito entre la UPRE y el GAM de San Antonio de Lomerio proyecto Const. de Aulas en Unidad Educativa San Antonio de Padua Comunidad San Antonio de Lomerio,</t>
  </si>
  <si>
    <t>De: 00099024113 Transferencia en cumplimiento al DS N0913 de 15/06/2011 y el Convenio Intergubernativo de Financiamiento UPRE-CIF-IG 201/2017, suscrito entre la UPRE y el GAM de Viacha proyecto Construccion Tinglado U.E. Hilata Santa Trinidad Com. Santa Trinidad D-3, correspondiente al pago de la pl</t>
  </si>
  <si>
    <t>De: 00099024113 Transferencia en cumplimiento al DS N0913 de 15/06/2011 y el Convenio Intergubernativo de Financiamiento UPRE-CIF-IG 071/2017, suscrito entre la UPRE y el GAM de Villamontes proyecto Construccion Unidad Educativa Nivel Inicial Colorados de Bolivia, correspondiente al pago de la plani</t>
  </si>
  <si>
    <t>De: 00099024113 Transferencia en cumplimiento al DS N0913 de 15/06/2011 y el Convenio Intergubernativo de Financiamiento UPRE-CIF-IG 721/2017, suscrito entre la UPRE y el GAM de Mizque proyecto Const. Cancha Multiple, Graderias y Tinglado en la Unidad Educativa Thola Pampa (Tin Tin Mizque), corresp</t>
  </si>
  <si>
    <t>De: 00099024113 Transferencia en cumplimiento al DS N0913 de 15/06/2011 y el Convenio Intergubernativo de Financiamiento UPRE-CIF-IG 619/2017, suscrito entre la UPRE y el GAM de Villa Tunari proyecto Construccion 8 Aulas U.E. San Lorenzo B D-2, correspondiente al pago de la planilla N 3, segun la UP</t>
  </si>
  <si>
    <t>De: 00099024113 Transferencia en cumplimiento al DS N0913 de 15/06/2011 y el Convenio Intergubernativo de Financiamiento UPRE-CIF-IG 779/2017, suscrito entre la UPRE y el GAM de El Torno proyecto Construccion 4 Aulas Unidad Educativa Alberto Rivera Tapia La Angostura El Torno, correspondiente al pa</t>
  </si>
  <si>
    <t>De: 00099024113 Transferencia en cumplimiento al DS N0913 de 15/06/2011 y el Convenio Intergubernativo de Financiamiento UPRE-CIF-IG 962/2017, suscrito entre la UPRE y el GAM de Caripuyo proyecto Construccion Edificio del Gobierno Autonomo Municipal de Caripuyo, correspondiente al pago de la planill</t>
  </si>
  <si>
    <t>De: 00099024113 Transferencia en cumplimiento al DS N0913 de 15/06/2011 y el Convenio Intergubernativo de Financiamiento UPRE-CIF-IG 368/2017, suscrito entre la UPRE y el GAM de Huarina proyecto Construccion Centro de Salud Coromata Alta, correspondiente al pago de la planilla N 2, segun la UPRE.</t>
  </si>
  <si>
    <t>De: 00099024113 Transferencia en cumplimiento al DS N0913 de 15/06/2011 y el Convenio Intergubernativo de Financiamiento UPRE-CIF-IG 164/2017, suscrito entre la UPRE y el GAM de Puerto Rico proyecto Const. Un Tinglado Polifuncional Unidad Educativa Batraja (Com. Batraja Mun. Puerto Rico), correspon</t>
  </si>
  <si>
    <t>De: 00099024113 Transferencia en cumplimiento al DS N0913 de 15/06/2011 y el Convenio Intergubernativo de Financiamiento UPRE-CIF-IG 484/2017, suscrito entre la UPRE y el GAM de San Pedro de Tiquina proyecto Construccion Laboratorio Unidad Educativa Simon Bolivar, correspondiente al pago de la plani</t>
  </si>
  <si>
    <t>De: 00099024113 Transferencia en cumplimiento al DS N0913 de 15/06/2011 y el Convenio Intergubernativo de Financiamiento UPRE-CIF-IG 506/2017, suscrito entre la UPRE y el GAM de Ichoca proyecto Construccion Unidad Educativa German Busch de Challa Comunidad Challa, correspondiente al pago de la plani</t>
  </si>
  <si>
    <t>De: 00099024113 Transferencia en cumplimiento al DS N0913 de 15/06/2011 y el Convenio Intergubernativo de Financiamiento UPRE-CIF-IG/419/2016, suscrito entre la UPRE y el GAM de Potosi proyecto Construccion Unidad Educativa Tecnico Humanistico 3 de Mayo D-17, correspondiente al pago de la planilla</t>
  </si>
  <si>
    <t>||REGULARIZACIÓN DE NUESTRA OPERACIÓN NRO. 0919444 DE F. 23/04/2018 EN ATENCIÓN A NOTA DEL INSTITUTO NACIONAL DE INNOVACIÓN AGROPECUARIA Y FORESTAL - INIAF, CITE' MDRYT/INIAF/DAF/N°0091/2018 DE F. 24/04/2018 RECIBIDA EN LA FECHA (HRE-TGL-6110). DE LA LIBRETA 00222018012 INIAF-KOLFACI TECN.P/MEJORAR PROD.CACAO Y ARROZ;COBRO UTILES DE ESCRITORIO</t>
  </si>
  <si>
    <t>COBRO COSTOS DE PAPELERIA POR REGULARIZACION DE TRANSFERENCIA DEL EXTERIOR POR ORDEN DE LLAMA GAS S.A. LIB. 00513062001 YPFB-OPERACIONES PLANTA DE SEPARACION DE LIQUIDOS RIO GRANDE</t>
  </si>
  <si>
    <t>COBRO COSTOS DE PAPELERIA SEGUN TRANSFERENCIA DEL EXTERIOR POR ORDEN DE HERCO COMBUSTIBLES S.A. REF.: CONTRATO CONDENSADO DE GAS DE SP 16/17-18 LIB. 00513062001 YPFB-OPERACIONES PLANTA DE SEPARACION DE LIQUIDOS RIO GRANDE</t>
  </si>
  <si>
    <t>VENTA DE DIVISAS CON TRANSFERENCIA DE FONDOS A SOLICITUD DE MINISTERIO DE RELACIONES EXTERIORES SEGUN SOLICITUD 4841 REF: PAGO DE HABERES Y COSTO DE VIDA DEL SERVICIO DIPLOMATICO CON DISCAPACIDAD CORRESPONDIENTE AL MES DE MARZO 2018 SEGUN PLANILLA DE RRHH N 031807. LIB. 00099021001 TGN-RECURSOS ORDINARIOS (3987)</t>
  </si>
  <si>
    <t>VENTA DE DIVISAS CON TRANSFERENCIA DE FONDOS A SOLICITUD DE MINISTERIO DE ECONOMIA Y FINANZAS PUBLICAS SEGUN SOLICITUD 4840 REF: PAGO A FAVOR DE BLOOMBERG FINANCE LP FACTURA 5604323029, MES DE ABRIL/2018, POR SERVICIOS ESPECIALES BLOOMBERG DOS TERMINALES DE OPERACIONES DEUDA PUBLICA EN MERCADOS DE LIB. 00099021001 TGN-RECURSOS ORDINARIOS (3987)</t>
  </si>
  <si>
    <t>De: 00099024113 Transferencia en cumplimiento al DS N0913 de 15/06/2011 y el Convenio Intergubernativo de Financiamiento UPRE-CIF-IG 1114/2017, suscrito entre la UPRE y el GAM Irupana, Proyecto Construccion Coliseo Cerrado Comunidad Lambate - Irupana, correspondiente al pago del 20% de anticipo del</t>
  </si>
  <si>
    <t>De: 00099024113 Transferencia en cumplimiento al DS N0913 de 15/06/2011 y el Convenio Intergubernativo de Financiamiento UPRE-CIF-IG 359/2017, suscrito entre la UPRE y el GAM Sica Sica, Proyecto Construccion U.E. Elizardo Perez B - Lahuachaca, correspondiente al pago de la planilla N2, segun la UPRE</t>
  </si>
  <si>
    <t>De: 00099024113 Transferencia en cumplimiento al DS N0913 de 15/06/2011 y el Convenio Intergubernativo de Financiamiento UPRE-CIF-IG 970/2017, suscrito entre la UPRE y el GAM Belen de Urmiri, Proyecto Const. Centro de Formacion Alternativa Belen de Urmiri, correspondiente al pago de la planilla N1,</t>
  </si>
  <si>
    <t>De: 00099024113 Transferencia en cumplimiento al DS N0913 de 15/06/2011 y el Convenio Intergubernativo de Financiamiento UPRE-CIF-IG 099/2017, suscrito entre la UPRE y el GAM Irupana, Proyecto Construccion Tinglado Unidad Educativa Santiago de Taca - Lambate, correspondiente al pago de la planilla N</t>
  </si>
  <si>
    <t>De: 00099024113 Transferencia en cumplimiento al DS N0913 de 15/06/2011 y el Convenio Intergubernativo de Financiamiento UPRE-CIF-IG 834/2017, suscrito entre la UPRE y el GAM San Miguel de Velasco , Proyecto Construccion de Tinglado y Graderias de la Unidad Educativa San Pablo A - San Miguel de Vela</t>
  </si>
  <si>
    <t>De: 00099024113 Transferencia en cumplimiento al DS N0913 de 15/06/2011 y el Convenio Intergubernativo de Financiamiento UPRE-CIF-IG/523/2016, suscrito entre la UPRE y el GAM Cocapata, Proyecto Construccion Centro de Salud con Internacion Comunidad de Choro, correspondiente al pago de la planilla N7</t>
  </si>
  <si>
    <t>De: 00099024113 Transferencia en cumplimiento al DS N0913 de 15/06/2011 y el Convenio Intergubernativo de Financiamiento UPRE-CIF-IG 044/2017, suscrito entre la UPRE y el GAM Shinahota, Proyecto Construccion 6 Aulas, Area Administrativa, Bateria de Banos y Graderias U.E. Puerto Aroma, correspondient</t>
  </si>
  <si>
    <t>De: 00099024113 Transferencia en cumplimiento al DS N0913 de 15/06/2011 y el Convenio Intergubernativo de Financiamiento UPRE-CIF-IG 919/2017, suscrito entre la UPRE y el GAM Llallagua, Proyecto Const. Laboratorios Aulas Tecnicas U.E. Junin - Catavi, correspondiente al pago de la planilla N 1, segun</t>
  </si>
  <si>
    <t>De: 00099024113 Transferencia en cumplimiento al DS N0913 de 15/06/2011 y el Convenio Intergubernativo de Financiamiento UPRE-CIF-IG 691/2017, suscrito entre la UPRE y el GAM Totora, Proyecto Construccion Unidad Educativa 8 de Septiembre - Totora , correspondiente al pago de la planilla N 2, segun l</t>
  </si>
  <si>
    <t>De: 00099024113 Transferencia en cumplimiento al DS N0913 de 15/06/2011 y el Convenio Intergubernativo de Financiamiento UPRE-CIF-IG 417/2017, suscrito entre la UPRE y el GAM de Combaya proyecto Construccion Tinglado Unidad Educativa Cochipata Municipio Combaya, correspondiente al pago de la planill</t>
  </si>
  <si>
    <t>De: 00099024113 Transferencia en cumplimiento al DS N0913 de 15/06/2011 y el Convenio Intergubernativo de Financiamiento UPRE-CIF-IG 217/2017, suscrito entre la UPRE y el GAM de Ancoraimes proyecto Construccion Bloque de Aulas U.E. Limancachi - Ancoraimes, correspondiente al pago de la planilla N 2,</t>
  </si>
  <si>
    <t>De: 00099024113 Transferencia en cumplimiento al DS N0913 de 15/06/2011 y el Convenio Intergubernativo de Financiamiento UPRE-CIF-IG 186/2017, suscrito entre la UPRE y el GAM de Bella Flor proyecto Const. Tinglado Polifuncional U.E. Evo Morales Ayma Comunidad Puerto Evo, correspondiente al pago de l</t>
  </si>
  <si>
    <t>De: 00099024113 Transferencia en cumplimiento al DS N0913 de 15/06/2011 y el Convenio Intergubernativo de Financiamiento UPRE-CIF-IG 532/2016, suscrito entre la UPRE y el GAM de San Lucas proyecto Construccion Coliseo Cerrado Ocuri San Lucas, correspondiente al pago de la planilla N 3, segun la UPR</t>
  </si>
  <si>
    <t>De: 00099024113 Transferencia en cumplimiento al DS N0913 de 15/06/2011 y el Convenio Intergubernativo de Financiamiento UPRE-CIF-IG 460/2016, suscrito entre la UPRE y el GAM de Villa Gualberto Villarroel proyecto Construccion Cancha de Cesped Sintetico Yana Rumi, correspondiente al pago de la plani</t>
  </si>
  <si>
    <t>De: 00099024113 Transferencia en cumplimiento al DS N0913 de 15/06/2011 y el Convenio Intergubernativo de Financiamiento UPRE-CIF-IG 805/2017, suscrito entre la UPRE y el GAM de San Javier proyecto Const. Tinglado, Cancha Polifuncional y Graderias U.E. Guillermo Anez Area Urbana San Javier, corresp</t>
  </si>
  <si>
    <t>De: 00099024113 Transferencia en cumplimiento al DS N0913 de 15/06/2011 y el Convenio Intergubernativo de Financiamiento UPRE-CIF-IG 057/2017, suscrito entre la UPRE y el GAM Tiquipaya, Proyecto Const. Unidad Educativa Tecnico Humanistico San Rafael, correspondiente al pago de la planilla N3, segun</t>
  </si>
  <si>
    <t>De: 00099024113 Transferencia en cumplimiento al DS N0913 de 15/06/2011 y el Convenio Interinstitucional de Financiamiento UPRE-CIF-IG 627/2017, suscrito entre la UPRE y el GAM Morochata, Proyecto Construccion Cancha Polifuncional Tinglado y Graderias U.E. Pucarani Grande, correspondiente al pago de</t>
  </si>
  <si>
    <t>De: 00099024113 Transferencia en cumplimiento al DS N0913 de 15/06/2011 y el Convenio Interinstitucional de Financiamiento UPRE-CIF-IG 505/2017, suscrito entre la UPRE y el GAM San Buenaventura, Proyecto Construccion Tinglado Unidad Educativa La Esmeralda San Buenaventura, correspondiente al pago de</t>
  </si>
  <si>
    <t>De: 00099024113 Transferencia en cumplimiento al DS N0913 de 15/06/2011 y el Convenio Intergubernativo de Financiamiento UPRE-CIF-IG/560/2016, suscrito entre la UPRE y el GAD Beni, Proyecto Construccion Centro de Salud San Jose de Cavito Comunidad San Jose de Cavito, correspondiente al pago de la pl</t>
  </si>
  <si>
    <t>De: 00041031107 Transferencia que efectuamos a solicitud del Instituto Boliviano de Metrologia mediante nota CITE: IBMETRO-DAF-CE-0351/2018 y en virtud a la nota CITE:MEFP/VPCF/DGCF/UCCF No 393/2018 de la Direccion General de Contabilidad Fiscal para la devolucion del deposito erroneo efectuado por</t>
  </si>
  <si>
    <t>De: 00099024113 Transferencia en cumplimiento al DS N0913 de 15/06/2011 y el Convenio Intergubernativo de Financiamiento UPRE-CIF-IG 050/2017, suscrito entre la UPRE y el GAM de Arbieto proyecto Construccion Unidad Educativa Carlos Canelas Canelas, correspondiente al primer desembolso equivalente al</t>
  </si>
  <si>
    <t>De: 00099024113 Transferencia en cumplimiento al DS N0913 de 15/06/2011 y el Convenio Intergubernativo de Financiamiento UPRE-CIF-IG/564/2016, suscrito entre la UPRE y el GAD del Beni proyecto Construccion Polifuncional para la U.E. Bermeo Comunidad Bermeo, correspondiente al pago de la planilla N</t>
  </si>
  <si>
    <t>De: 00099024113 Transferencia en cumplimiento al DS N0913 de 15/06/2011 y el Convenio Intergubernativo de Financiamiento UPRE-CIF-IG 236/2017, suscrito entre la UPRE y el GAM de Pucarani proyecto Construccion 6 Aulas U.E. Ancocagua (Pucarani), correspondiente al pago de la planilla N 2, segun la UPR</t>
  </si>
  <si>
    <t>TRANSFERENCIA DEL EXTERIOR SEGUN SWIFT 05818 DE FECHA 26/04/2018 ORDENANTE: MINISTERIO DE RELACIONES EXTERIORES DE DINAMARCA REF.: PRIMER DESEMBOLSO 2018928060 LIB. 00041018002 MDPYEP FORTALECIMIENTO DE LA GESTION Y CAPACI INST-DINAMARCA</t>
  </si>
  <si>
    <t>NUMERO DE LIBRETA CUT: 00099021001 OPERACIÓN E18 TRANSFERENCIA DEL SISTEMA FINANCIERO POR CUENTA DE TERCEROS A LA CUT TRANSFERENCIA PAGO DE MULTAS DEL MES DE FEBRERO 2018 SERVICIO RECAUDACION SEGIP</t>
  </si>
  <si>
    <t>NUMERO DE LIBRETA CUT: 00099021001 OPERACIÓN E18 TRANSFERENCIA DEL SISTEMA FINANCIERO POR CUENTA DE TERCEROS A LA CUT TRANSFERENCIA PAGO DE MULTAS DEL MES DE MARZO 2018 SERVICIO RECAUDACION SEGIP</t>
  </si>
  <si>
    <t>NUMERO DE LIBRETA CUT: 00514010007 OPERACIÓN E18 TRANSFERENCIA DEL SISTEMA FINANCIERO POR CUENTA DE TERCEROS A LA CUT TRANSFERENCIA PAGO A ENDE REEMBOLSO FONDOS PROYECTO SOLAR UYUNI SOLICITUD EMPRESA ELECTRICA ENDE GUARACACHI SA</t>
  </si>
  <si>
    <t>NUMERO DE LIBRETA CUT: 05130102011 OPERACIÓN E18 TRANSFERENCIA DEL SISTEMA FINANCIERO POR CUENTA DE TERCEROS A LA CUT PAGO DE DIVIDENDOS A YPFB A SOLICITUD DE YPFB TRANSPORTE</t>
  </si>
  <si>
    <t>NÚMERO DE LIBRETA CUT: 99031009.00 OPERACIÓN T01 TRANSFERENCIA DE FONDOS A LA CUT - TESORO DIRECTO DE BANCO UNION S.A. A CUENTA UNICA DEL TESORO CON NUMERO DE SOLICITUD = 2694956 Y NUMERO CORRELATIVO = 91320026042018205 TRANSFERENCIA POR OPERACIONES DE VENTA BONOS BTX</t>
  </si>
  <si>
    <t>De: 00099024113 Transferencia en cumplimiento al DS N0913 de 15/06/2011 y el Convenio Intergubernativo de Financiamiento UPRE-CIF-IG 0142/2018, suscrito entre la UPRE y el GAM de Villa Tunari proyecto Const. 2 Aulas, Tinglado, Graderia y Recarpetado de Cancha Multiple U.E. Senda Nueva - D 7 Villa Tu</t>
  </si>
  <si>
    <t>De: 00099024113 Transferencia en cumplimiento al DS N0913 de 15/06/2011 y el Convenio Intergubernativo de Financiamiento UPRE-CIF-IG 0140/2018, suscrito entre la UPRE y el GAM de Villa Tunari proyecto Const. Tinglado, Graderia y Cancha Multiple U.E. San Jose - D 5 Villa Tunari, correspondiente al pr</t>
  </si>
  <si>
    <t>De: 00099024113 Transferencia en cumplimiento al DS N0913 de 15/06/2011 y el Convenio Intergubernativo de Financiamiento UPRE-CIF-IG 0139/2018, suscrito entre la UPRE y el GAM de Villa Tunari proyecto Const. Tinglado, Graderia y Recarpetado de Cancha Multiple U.E. Galilea - D 4 Villa Tunari, corresp</t>
  </si>
  <si>
    <t>De: 00099024113 Transferencia en cumplimiento al DS N0913 de 15/06/2011 y el Convenio Intergubernativo de Financiamiento UPRE-CIF-IG 0144/2018, suscrito entre la UPRE y el GAM de Villa Tunari proyecto Const. 2 Aulas y Banos U.E. Villa Paraiso - D 8 Villa Tunari, correspondiente al primer desembolso</t>
  </si>
  <si>
    <t>COBRO COSTOS DE PAPELERIA SEGUN TRANSFERENCIA DEL EXTERIOR POR ORDEN DE MINISTERIO DE RELACIONES EXTERIORES DE DINAMARCA REF.: PRIMER DESEMBOLSO 2018928060 LIB. 00041018002 MDPYEP FORTALECIMIENTO DE LA GESTION Y CAPACI INST-DINAMARCA</t>
  </si>
  <si>
    <t>De: 00099024113 Transferencia en cumplimiento al DS N0913 de 15/06/2011 y el Convenio Intergubernativo de Financiamiento UPRE-CIF-IG 0148/2018, suscrito entre la UPRE y el GAM de Villa Tunari proyecto Const. Tinglado, Graderias y Cancha Multiple U.E. San Rafael B D 8 Villa Tunari, correspondiente a</t>
  </si>
  <si>
    <t>De: 00099024113 Transferencia en cumplimiento al DS N0913 de 15/06/2011 y el Convenio Intergubernativo de Financiamiento UPRE-CIF-IG 0149/2018, suscrito entre la UPRE y el GAM de Villa Tunari proyecto Const. 6 Aulas y Banos U.E. Valle Alto B - D 8 Villa Tunari, correspondiente al primer desembolso e</t>
  </si>
  <si>
    <t>De: 00099024113 Transferencia en cumplimiento al DS N0913 de 15/06/2011 y el Convenio Intergubernativo de Financiamiento UPRE-CIF-IG 0150/2018, suscrito entre la UPRE y el GAM de Villa Tunari proyecto Const. 8 Aulas U.E. Jatumpampa D -10 Villa Tunari, correspondiente al primer desembolso equivalente</t>
  </si>
  <si>
    <t>De: 00099024113 Transferencia en cumplimiento al DS N0913 de 15/06/2011 y el Convenio Intergubernativo de Financiamiento UPRE-CIF-IG 0146/2018, suscrito entre la UPRE y el GAM de Villa Tunari proyecto Const. 2 Aulas U.E. Minera LLallagua D 8 Villa Tunari, correspondiente al primer desembolso equiva</t>
  </si>
  <si>
    <t>De: 00099024113 Transferencia en cumplimiento al DS N0913 de 15/06/2011 y el Convenio Intergubernativo de Financiamiento UPRE-CIF-IG 0154/2018, suscrito entre la UPRE y el GAM de Villa Tunari proyecto Const. Tinglado, Graderia y Recarpetado de Cancha Multiple U.E. 26 de Agosto D 8 Villa Tunari, co</t>
  </si>
  <si>
    <t>De: 00099024113 Transferencia en cumplimiento al DS N0913 de 15/06/2011 y el Convenio Intergubernativo de Financiamiento UPRE-CIF-IG 0155/2018, suscrito entre la UPRE y el GAM de Villa Tunari proyecto Const. Tinglado, Graderia y Recarpetado de Cancha Multiple U.E. 40 Arroyos - D 9 Villa Tunari, cor</t>
  </si>
  <si>
    <t>De: 00099024113 Transferencia en cumplimiento al DS N0913 de 15/06/2011 y el Convenio Intergubernativo de Financiamiento UPRE-CIF-IG 0156/2018, suscrito entre la UPRE y el GAM de Villa Tunari proyecto Const. Tinglado U.E. San Antonio D 1 Villa Tunari, correspondiente al primer desembolso equivalent</t>
  </si>
  <si>
    <t>De: 00099024113 Transferencia en cumplimiento al DS N0913 de 15/06/2011 y el Convenio Intergubernativo de Financiamiento UPRE-CIF-IG 0141/2018, suscrito entre la UPRE y el GAM de Villa Tunari proyecto Const. 1 Aula U.E. Villa San Jose D 7 Villa Tunari, correspondiente al primer desembolso equivalen</t>
  </si>
  <si>
    <t>De: 00099024113 Transferencia en cumplimiento al DS N0913 de 15/06/2011 y el Convenio Intergubernativo de Financiamiento UPRE-CIF-IG 0138/2018, suscrito entre la UPRE y el GAM de Villa Tunari proyecto Const. 8 Aulas, Tinglado, Graderia y Recarpetado de Cancha Multiple U.E. Villa Nueva D 4 Villa Tun</t>
  </si>
  <si>
    <t>De: 00099024113 Transferencia en cumplimiento al DS N0913 de 15/06/2011 y el Convenio Intergubernativo de Financiamiento UPRE-CIF-IG 0151/2018, suscrito entre la UPRE y el GAM de Villa Tunari proyecto Const. 4 Aulas y Banos U.E. Campo Via D 10 Villa Tunari, correspondiente al primer desembolso equ</t>
  </si>
  <si>
    <t>De: 00099024113 Transferencia en cumplimiento al DS N0913 de 15/06/2011 y el Convenio Intergubernativo de Financiamiento UPRE-CIF-IG 0152/2018, suscrito entre la UPRE y el GAM de Villa Tunari proyecto Const. 2 Aulas y Banos U.E. Chocolatal D 10 Villa Tunari, correspondiente al primer desembolso eq</t>
  </si>
  <si>
    <t>De: 00099024113 Transferencia en cumplimiento al DS N0913 de 15/06/2011 y el Convenio Intergubernativo de Financiamiento UPRE-CIF-IG 0153/2018, suscrito entre la UPRE y el GAM de Villa Tunari proyecto Const. 2 Aulas y Banos U.E. Nuevo Amanecer D 10 Villa Tunari, correspondiente al primer desembols</t>
  </si>
  <si>
    <t>De: 00099024113 Transferencia en cumplimiento al DS N0913 de 15/06/2011 y el Convenio Intergubernativo de Financiamiento UPRE-CIF-IG 0134/2018, suscrito entre la UPRE y el GAM de Villa Tunari proyecto Const. 4 Aulas y Banos U.E. Santa Elena de los Yuracares D 3 Villa Tunari, correspondiente al prim</t>
  </si>
  <si>
    <t>De: 00099024113 Transferencia en cumplimiento al DS N0913 de 15/06/2011 y el Convenio Intergubernativo de Financiamiento UPRE-CIF-IG 0136/2018, suscrito entre la UPRE y el GAM de Villa Tunari proyecto Const. Tinglado y Graderias U.E. Villa Fatima D 3 Villa Tunari, correspondiente al primer desembol</t>
  </si>
  <si>
    <t>De: 00099024113 Transferencia en cumplimiento al DS N0913 de 15/06/2011 y el Convenio Intergubernativo de Financiamiento UPRE-CIF-IG 0137/2018, suscrito entre la UPRE y el GAM de Villa Tunari proyecto Const. 2 Aulas y Banos U.E. Villa Israel A D 4 Villa Tunari, correspondiente al primer desembolso</t>
  </si>
  <si>
    <t>De: 00099024113 Transferencia en cumplimiento al DS N0913 de 15/06/2011 y el Convenio Intergubernativo de Financiamiento UPRE-CIF-IG 0130/2018, suscrito entre la UPRE y el GAM de Villa Tunari proyecto Const. Tinglado, Graderias y Cancha Multiple U.E. Ingavi D 2 Villa Tunari, correspondiente al prim</t>
  </si>
  <si>
    <t>De: 00099024113 Transferencia en cumplimiento al DS N0913 de 15/06/2011 y el Convenio Intergubernativo de Financiamiento UPRE-CIF-IG 0131/2018, suscrito entre la UPRE y el GAM de Villa Tunari proyecto Const. Tinglado, Graderia y Cancha Multiple U.E. San Lorenzo A D 2 Villa Tunari, correspondiente a</t>
  </si>
  <si>
    <t>De: 00099024113 Transferencia en cumplimiento al DS N0913 de 15/06/2011 y el Convenio Intergubernativo de Financiamiento UPRE-CIF-IG 0132/2018, suscrito entre la UPRE y el GAM de Villa Tunari proyecto Const. 4 Aulas U.E. Paraiso A D 3 Villa Tunari, correspondiente al primer desembolso equivalente a</t>
  </si>
  <si>
    <t>De: 00099024113 Transferencia en cumplimiento al DS N0913 de 15/06/2011 y el Convenio Intergubernativo de Financiamiento UPRE-CIF-IG 0145/2018, suscrito entre la UPRE y el GAM de Villa Tunari proyecto Const. 2 Aulas y Banos U.E. Alaska - D 8 Villa Tunari, correspondiente al primer desembolso equival</t>
  </si>
  <si>
    <t>De: 00099024113 Transferencia en cumplimiento al DS N0913 de 15/06/2011 y el Convenio Intergubernativo de Financiamiento UPRE-CIF-IG 0129/2018, suscrito entre la UPRE y el GAM de Villa Tunari proyecto Const. 2 Aulas y Banos U.E. Villa Bolivar B - D 2 Villa Tunari, correspondiente al primer desembols</t>
  </si>
  <si>
    <t>De: 00099024113 Transferencia en cumplimiento al DS N0913 de 15/06/2011 y el Convenio Intergubernativo de Financiamiento UPRE-CIF-IG 0143/2018, suscrito entre la UPRE y el GAM de Villa Tunari proyecto Const. Tinglado, Graderia y Cancha Multiple U.E. Monte Sinai - D 7 Villa Tunari, correspondiente al</t>
  </si>
  <si>
    <t>A:00373024105 TRANSFERENCIA DE RECURSOS A SOLICITUD DEL FDI SG NOTA FDI/DGE/EXT/N177/2018 E INFORME MEFP/VTCP/DGPOT/UPCFTGN N46/2018 HR: 6-11815-R.</t>
  </si>
  <si>
    <t>A:00373024105 TRANSFERENCIA DE RECURSOS A SOLICITUD DEL FDI SG NOTA FDI/DGE/EXT/N172 Y 174/2018 E INFORME MEFP/VTCP/DGPOT/UPCFTGN N45/2018 HR: 6-11564-R; 6-11815-R.</t>
  </si>
  <si>
    <t>A:00099021001 DEVOLUCION RETENCION DE DESCUENTOS EFECTUADOS POR RECUPERACION DEL P.R.A. (PAGO DE REPARTO ANTICIPADO), CORRESPONDIENTE AL MES DE MARZO/2018, S/G. CITE SENASIR UAF-TTES N 0032/2018, DE FECHA 25/04/2018.</t>
  </si>
  <si>
    <t>A:00099021001 DEVOLUCION RETENCION DE DESCUENTOS EFECTUADOS POR COBROS Y PAGOS INDEBIDOS, CORRESPONDIENTE AL MES DE MARZO/2018, S/G. CITE SENASIR UAF-TTES N 0031/2018, DE FECHA 25/04/2018.</t>
  </si>
  <si>
    <t>A:00099021001 DEVOLUCION RETENCION DE DESCUENTOS EFECTUADOS POR CONVENIOS DE COMPENSACION DE COTIZACIONES CON BBVA PREVISION S.A. AFP, CORRESPONDIENTE AL MES DE FEBRERO/2018, AGUINALDOS 2012 AL 2017. S/G. CITE SENASIR UAF-TTES N 0030/2018, DE FECHA 25/04/2018.</t>
  </si>
  <si>
    <t>A:00099021001 DEVOLUCION RETENCION DE DESCUENTOS EFECTUADOS POR CONVENIOS DE COMPENSACION DE COTIZACIONES CON FUTURO DE BOLIVIA AFP S.A., CORRESPONDIENTE AL MES DE FEBRERO/2018, AGUINALDOS 2010 AL 2017. S/G. CITE SENASIR UAF-TTES N 0029/2018, DE FECHA 25/04/2018.</t>
  </si>
  <si>
    <t>A:00099021001 DEVOLUCION RETENCION DE DESCUENTOS EFECTUADOS POR CONVENIOS DE COMPENSACION DE COTIZACIONES CON LA VITALICIA SEGUROS Y REASEGUROS DE VIDA, CORRESPONDIENTE AL MES DE FEBRERO/2018, AGUINALDO/2016 Y 2017. S/G. CITE SENASIR UAF-TTES N 0028/2018, DE FECHA 25/04/2018.</t>
  </si>
  <si>
    <t>A:00099021001 DEVOLUCION RETENCION DE DESCUENTOS EFECTUADOS POR CONVENIOS DE COMPENSACION DE COTIZACIONES CON SEGUROS PROVIDA S.A., CORRESPONDIENTE AL MES DE FEBRERO/2018 Y AGUINALDO/2017. S/G. CITE SENASIR UAF-TTES N 0027/2018, DE FECHA 25/04/2018.</t>
  </si>
  <si>
    <t>A:00099021001 TRANSFERENCIA DE RECUPERACIONES SEGUN NOTA INTERNA GEF-LIN-MCM-0313-NOT/18 PARA PAGO DE INTERESES DE ACUERDO A CONTRARO DE FIDEICOMISO (PROGRAMA APOYO A LA EJECUCION DE LA INVERSION PUBLICA), CORRESPONDIENTE AL GAD ORURO.</t>
  </si>
  <si>
    <t>A:00099021001 TRANSFERENCIA DE RECUPERACIONES SEGUN NOTA INTERNA GEF-LIN-MCM-0313-NOT/18 PARA PAGO DE INTERESES DE ACUERDO A CONTRARO DE FIDEICOMISO (PROGRAMA APOYO A LA EJECUCION DE LA INVERSION PUBLICA), CORRESPONDIENTE AL GAM VILLA TUNARI.</t>
  </si>
  <si>
    <t>NUMERO DE LIBRETA CUT: 00513012008 OPERACIÓN E18 TRANSFERENCIA DEL SISTEMA FINANCIERO POR CUENTA DE TERCEROS A LA CUT TRANSFERENCIA PAGO DE DIVIDENDOS GESTION 2017 SOLICITUD YPFB TRANSIERRA SA</t>
  </si>
  <si>
    <t>NUMERO DE LIBRETA CUT: 00582012002 OPERACIÓN E18 TRANSFERENCIA DEL SISTEMA FINANCIERO POR CUENTA DE TERCEROS A LA CUT A SOLICITUD DEL MEFP SEGUN NOTA CITE MEFP VTCP DGPOT UAIS CPI NO 0418009 BUN 18</t>
  </si>
  <si>
    <t>NÚMERO DE LIBRETA CUT: 99031009.00 OPERACIÓN T01 TRANSFERENCIA DE FONDOS A LA CUT - TESORO DIRECTO DE BANCO UNION S.A. A CUENTA UNICA DEL TESORO CON NUMERO DE SOLICITUD = 2698100 Y NUMERO CORRELATIVO = 91320027042018297 TRANSFERENCIA POR OPERACIONES DE VENTA BONOS BTX</t>
  </si>
  <si>
    <t>||COMISION TRANSFERENCIA FDOS.AL EXTERIOR 0,10% S/USD109.200.-,REEMB.GSTS.COMUNICACION BS220.-Y EMISION COMP.CONTABLE BS50.-REF.:PAGO 8 LC I-2016-032 P/C Y.P.F.B. A/F KOSAN CRISPLANT A/S,EN COMPL.A COMP.920181,27/04/18. LIB.00513012004 LBP-YPFB UNICOMERCIAL REF.:COMISIONES PAGO 8 LC I-2016-032</t>
  </si>
  <si>
    <t>||TRANSFERENCIA DE FONDOS S/G. MENSAJES SWIFT NROS. 05914 Y 05903 DE LA FECHA. (SECTOR PÚBLICO). DEBITO DE LA LIBRETA 00117012001 DGAC, REPOSICION UTILES DE ESCRITORIO.</t>
  </si>
  <si>
    <t>'COBRO DE'||UTILES DE ESCRITORIO POR EL COMPROBANTE CONTABLE NRO. 0920238 DE LA FECHA, SEGÚN CORREO ELECTRÓNICO DE YPFB DE F. 23/01/2018. DEBITO DE LA LIBRETA 00513022001 YPFB - OPERACIONES.</t>
  </si>
  <si>
    <t>PROVISION DE FONDOS A SOLICITUD DE YACIMIENTOS PETROLIFEROS FISCALES BOLIVIANOS SEGUN SOLICITUD YPFB-0110-2018 REF: PAGO IDH ENERO 2018 LIB. 00513012007 YPFB - RECURSOS NACIONALIZACIÓN</t>
  </si>
  <si>
    <t>PROVISION DE FONDOS A SOLICITUD DE YACIMIENTOS PETROLIFEROS FISCALES BOLIVIANOS SEGUN SOLICITUD YPFB-0100-2018 REF: PAGO RT DICIEMBRE 2017 A MATPETROL LIB. 00513012007 YPFB - RECURSOS NACIONALIZACIÓN</t>
  </si>
  <si>
    <t>VENTA DE DIVISAS CON TRANSFERENCIA DE FONDOS A SOLICITUD DE ADMINISTRACION DE SERVICIOS PORTUARIOS BOLIVIA SEGUN SOLICITUD 4852 REF: H.R. 1274 - PAGO AL SENOR ALEJANDRO NICOLAS TARA URQUIETA - SERVICIOS E.I.R.L. POR EL SERVICIO DE LIMPIEZA EN LAS OFICINAS DEL LA ASP-B EN EL PUERTO DE ARICA CORRESPO LIB. 00594012001 ASP-B FONDO DE OPERACIONES</t>
  </si>
  <si>
    <t>VENTA DE DIVISAS CON TRANSFERENCIA DE FONDOS A SOLICITUD DE ADMINISTRACION DE SERVICIOS PORTUARIOS BOLIVIA SEGUN SOLICITUD 4854 REF: H.R. 342 - ENVIO DE RECURSOS AL PUERTO DE ARICA PAGO TOTAL PARA GASTOS DE FUNCIONAMIENTO APERTURA DE FONDOS GESTION 2018, SEGUN COMUNICACION INTERNA ASP-B/DOP-UAP/CI-4 LIB. 00594012001 ASP-B FONDO DE OPERACIONES</t>
  </si>
  <si>
    <t>PROVISION DE FONDOS A SOLICITUD DE YACIMIENTOS PETROLIFEROS FISCALES BOLIVIANOS SEGUN SOLICITUD YPFB-0107-2018 REF: PAGO RT DICIEMBRE 2017 A SHELL BOLIVIA LIB. 00513012007 YPFB - RECURSOS NACIONALIZACIÓN</t>
  </si>
  <si>
    <t>VENTA DE DIVISAS CON TRANSFERENCIA DE FONDOS A SOLICITUD DE EMPRESA PUBLICA PRODUCTIVA CARTONES DE BOLIVIA-CARTONBOL SEGUN SOLICITUD 4851 REF: TRANSFERENCIA DE RECURSOS AL EXTERIOR AL BCB, PARA LA EMPRESA INTERLOG CHILE POR LA ADQUISICION DE PAPEL KRAFTLINER VIRGEN, PARA LA PRODUCCION DE CAJAS DE CA LIB. 00576012001 CARTONBOL</t>
  </si>
  <si>
    <t>PROVISION DE FONDOS A SOLICITUD DE YACIMIENTOS PETROLIFEROS FISCALES BOLIVIANOS SEGUN SOLICITUD YPFB-0109-2018 REF: PAGO RT DICIEMBRE 2017 A PLUSPETROL LIB. 00513012007 YPFB - RECURSOS NACIONALIZACIÓN</t>
  </si>
  <si>
    <t>VENTA DE DIVISAS CON TRANSFERENCIA DE FONDOS A SOLICITUD DE YACIMIENTOS PETROLIFEROS FISCALES BOLIVIANOS SEGUN SOLICITUD 4858 REF: PRE PAGO A TRAFIGURA PTE LTD POR EL SUMINISTRO SUR DE DIESEL OIL Y GASOLINA CORRESPONDIENTE A ABRIL 2018 SEGUN INFORME TECNICO DE CONFORMIDAD DE PAGO UPCA 315 LIB. 00513012004 LBP-YPFB-UNICOMERCIAL (4030005415/1-2188907)</t>
  </si>
  <si>
    <t>VENTA DE DIVISAS CON TRANSFERENCIA DE FONDOS A SOLICITUD DE MINISTERIO DE LA PRESIDENCIA SEGUN SOLICITUD 4867 REF: DIVISAS USD 50,000.00 PAGO INICIAL A DASSAULT FALCON JET WILMINGTON CORP. POR TRABAJOS DE MANTENIMIENTO A AERONAVE FAB 002, SEGUN PROPOSAL 1800270, PAGO A CITIBANK N.A, CUENTA 30442598. LIB. 00099021001 TGN-RECURSOS ORDINARIOS (3987)</t>
  </si>
  <si>
    <t>VENTA DE DIVISAS CON TRANSFERENCIA DE FONDOS A SOLICITUD DE ADMINISTRACION DE SERVICIOS PORTUARIOS BOLIVIA SEGUN SOLICITUD 4853 REF: H.R. 455-441-442 - PAGO DE FACTURAS AL TPA POR SERVICIOS DE REFRIGERACION DE CONTENEDORES, EXPORTACIONES MARZO EN EL PUERTO DE ARICA , SEGUN COMUNICACION INTERNA ASP- LIB. 00594012001 ASP-B FONDO DE OPERACIONES</t>
  </si>
  <si>
    <t>De: 00099024113 Transferencia en cumplimiento al DS N0913 de 15/06/2011 y el Convenio Intergubernativo de Financiamiento UPRE-CIF-IG 856/2017, suscrito entre la UPRE y el GAM Cotoca Proyecto Construccion Bloque de Aulas y Sala de Docentes Unidad Educativa Manuel Angel Cortez - Cotoca, correspondient</t>
  </si>
  <si>
    <t>De: 00099024113 Transferencia en cumplimiento al DS N0913 de 15/06/2011 y el Convenio Intergubernativo de Financiamiento UPRE-CIF-IG 844/2017, suscrito entre la UPRE y el GAM Yapacani Proyecto Const. de Pavimento Rigido en el Barrio Alianza Norte y Oriental del Distrito I, correspondiente al pago de</t>
  </si>
  <si>
    <t>De: 00099024113 Transferencia en cumplimiento al DS N0913 de 15/06/2011 y el Convenio Intergubernativo de Financiamiento UPRE-CIF-IG 1036/2017, suscrito entre la UPRE y el GAM Trinidad Proyecto Const. Mercado Seccional Calle Cochabamba, correspondiente al pago de la planilla N1, segun la UPRE.</t>
  </si>
  <si>
    <t>De: 00099024113 Transferencia en cumplimiento al DS N0913 de 15/06/2011 y el Convenio Intergubernativo de Financiamiento UPRE-CIF-IG 084/2017, suscrito entre la UPRE y el GAM Tarija Proyecto Construccion Unidad Educ. Urb. Los Laureles de la Ciudad de Tarija, correspondiente al pago de la planilla N7</t>
  </si>
  <si>
    <t>De: 00099024113 Transferencia en cumplimiento al DS N0913 de 15/06/2011 y el Convenio Intergubernativo de Financiamiento UPRE-CIF-IG 899/2017, suscrito entre la UPRE y el GAM Cuevo, Proyecto Ampl. del Centro de Salud S.J.B.- Areas del Serv. de Emergencias e Imagenologia Municipio de Cuevo, correspon</t>
  </si>
  <si>
    <t>De: 00099024113 Transferencia en cumplimiento al DS N0913 de 15/06/2011 y el Convenio Interinstitucional de Financiamiento UPRE-CIF-404/2014, suscrito entre la UPRE y el GAM Corque, Proyecto Construccion Terminal de Buses Provincial Corque - Oruro, correspondiente al pago de la planilla N1, segun l</t>
  </si>
  <si>
    <t>De: 00099024113 Transferencia en cumplimiento al DS N0913 de 15/06/2011 y el Convenio Interinstitucional de Financiamiento UPRE-CIF-IG 789/2017, suscrito entre la UPRE y el GAM Buena Vista, Proyecto Const. Unidad Educativa Andres Ibanez Buena Vista, correspondiente al pago de la planilla N3, segun</t>
  </si>
  <si>
    <t>De: 00099024113 Transferencia en cumplimiento al DS N0913 de 15/06/2011 y el Convenio Interinstitucional de Financiamiento UPRE-CIF-IG/564/2016, suscrito entre la UPRE y el GAD Beni, Proyecto Construccion Polifuncional para la U.E. Bermeo Comunidad Bermeo, correspondiente al pago de la planilla N5</t>
  </si>
  <si>
    <t>De: 00099024113 Transferencia en cumplimiento al DS N0913 de 15/06/2011 y el Convenio Intergubernativo de Financiamiento UPRE-CIF-IG 0147/2018, suscrito entre la UPRE y el GAM de Villa Tunari proyecto Const. 4 Aulas U.E. Urcupina D 8 Villa Tunari, correspondiente al primer desembolso equivalente al</t>
  </si>
  <si>
    <t>De: 00099024113 Transferencia en cumplimiento al DS N0913 de 15/06/2011 y el Convenio Intergubernativo de Financiamiento UPRE-CIF-IG 0135/2018, suscrito entre la UPRE y el GAM de Villa Tunari proyecto Const. Tinglado y Graderias U.E. Ibarecito D 3 Villa Tunari, correspondiente al primer desembolso</t>
  </si>
  <si>
    <t>A:00582012001 A requerimiento de la Unidad de Administracion e Informacion Salarial (UAIS), con nota interna CITE: MEFP/VTCP/DGPOT/UAIS/N 2379/2018, en la cual solicita la reversion definitiva de las boletas consignadas en el Comprobante de Pago N 18738, H.R. 6-9570-R/1798</t>
  </si>
  <si>
    <t>A:00212102001 A requerimiento de la Unidad de Administracion e Informacion Salarial (UAIS), con nota interna CITE: MEFP/VTCP/DGPOT/UAIS/N 2379/2018, en la cual solicita la reversion definitiva de las boletas consignadas en el Comprobante de Pago N 18738, INRA. H.R. 6-9570-R/1798.</t>
  </si>
  <si>
    <t>A:00099021001 A requerimiento de la Unidad de Administracion e Informacion Salarial (UAIS), con nota interna CITE: MEFP/VTCP/DGPOT/UAIS/N 2379/2018, en la cual solicita la reversion definitiva de las boletas consignadas en el Comprobante de Pago N 18738, H.R. 6-9570-R/1798.</t>
  </si>
  <si>
    <t>A:00292012001 A requerimiento de la Unidad de Administracion e Informacion Salarial (UAIS), con nota interna CITE: MEFP/VTCP/DGPOT/UAIS/N 2379/2018, en la cual solicita la reversion definitiva de las boletas consignadas en el Comprobante de Pago N 18738, VIAS BOLIVIA H.R. 6-9570-R/1798.</t>
  </si>
  <si>
    <t>A:00373024105 DESEMBOLSO DE RECURSOS AL FONDO DE DESARROLLO INDIGENA PARA PROGRAMAS Y/O PROYECTOS DE LOS GOBIERNOS AUTONOMOS MUNICIPALES DEL DEPARTAMENTO DE LA PAZ S/G NOTA FDI/DGE/EXT/N180/2018 E INFORME MEFP/VTCP/DGPOT/UPCFTGN/INF/N47/2018. HR. 6-11976-R.</t>
  </si>
  <si>
    <t>NUMERO DE LIBRETA CUT: 00099021001 OPERACIÓN E18 TRANSFERENCIA DEL SISTEMA FINANCIERO POR CUENTA DE TERCEROS A LA CUT Devolucion al TGN pago del FC Libreta Nro 00099021001 TGN Recursos Ordinarios</t>
  </si>
  <si>
    <t>||COMISION POR TRANSFERENCIA DE FDOS. AL EXT. 0,10% S/USD 3.541.048,16, REEMB. GASTOS DE COMUNICACION BS220.- Y EMISION DE CBTE. CONTABLE BS50.- REF.: PAGO N°1 LC I-2018-06 P/C YACIMIENTOS DE LITIO BOLIVIANOS A/F DE CHINA CAMC ENGINEERING CO. LTD EN COMPLEMENTO A CBTE ADJ. N°00597019202 YLB-DES INT. SALMUERA SALAR DE UYUNI PLANTA INDUSTRIAL</t>
  </si>
  <si>
    <t>||TRANSFERENCIA DE FONDOS S/G. MENSAJE SWIFT NRO. 05976 DE LA FECHA. (SECTOR PÚBLICO). DEBITO DE LA LIBRETA 00117012001 DGAC, REPOSICION UTILES DE ESCRITORIO.</t>
  </si>
  <si>
    <t>||REGULARIZACIÓN DE LA OPERACIÓN NRO. G-0723855 DE F. 27/04/2018 S/G. ESTADO DE CUENTA DEL DEPARTAMENTO DE OPERACIONES CAMBIARIAS, EN ATENCIÓN A CORREOS ELECTRÓNICOS DE LA DGAC Y ASAANA. DEBITO DE LA LIBRETA 00117012001 DGAC, REPOSICION UTILES DE ESCRITORIO.</t>
  </si>
  <si>
    <t>||TRANSFERENCIA DE FONDOS S/G. MENSAJE SWIFT NRO. 06022 DE LA FECHA. (SECTOR PÚBLICO). DEBITO DE LA LIBRETA 00117012001 DGAC, REPOSICION UTILES DE ESCRITORIO.</t>
  </si>
  <si>
    <t>'COBRO DE'||UTILES DE ESCRITORIO POR EL COMPROBANTE CONTABLE NRO. 0920439 DE LA FECHA. S/G. CORREO ELECTRÓNICO DE YPFB DE F. 23/01/2018. DEBITO DE LA LIBRETA 00513022001 YPFB - OPERACIONES.</t>
  </si>
  <si>
    <t>TRANSFERENCIA DE FONDOS||S/G. NOTA CITE: MH/VTCP/DGT/UO/OB NO.1844/2008 DE F.21-10-2008 DEL MIN.DE HACIENDA S/G. DETALLE ADJUNTO. DEBITO DE LA LIBRETA NO.00099021001, REPOSICION UTILES DE ESCRITORIO.</t>
  </si>
  <si>
    <t>PROVISION DE FONDOS A SOLICITUD DE YACIMIENTOS PETROLIFEROS FISCALES BOLIVIANOS SEGUN SOLICITUD YPFB-0123-2018 REF: PAGO SER TRANS GN INTERRUMPIBLE Y FIRME MARZO 18 YPFB TRANSIERRA SA LIB. 00513012007 YPFB - RECURSOS NACIONALIZACIÓN</t>
  </si>
  <si>
    <t>PROVISION DE FONDOS A SOLICITUD DE YACIMIENTOS PETROLIFEROS FISCALES BOLIVIANOS SEGUN SOLICITUD YPFB-0125-2018 REF: PAGO SERV TRANS GN MI FIRME INTERRUMPIBLE Y ME MAR 18 YPFB TRANSPORTE SA LIB. 00513012007 YPFB - RECURSOS NACIONALIZACIÓN</t>
  </si>
  <si>
    <t>PROVISION DE FONDOS A SOLICITUD DE YACIMIENTOS PETROLIFEROS FISCALES BOLIVIANOS SEGUN SOLICITUD YPFB-0132-2018 REF: PAGO REGALIAS TGN ENERO 18 LIB. 00099021001 TGN YPFB PARTICIPACION 6% PRODUCCIÓN BRUTA DE HIDROCARBUROS BOCA DE POZO</t>
  </si>
  <si>
    <t>TRANSFERENCIA RECIBIDA DEL EXTERIOR SEGÚN MENSAJES SWIFT Nos. 05968-05960 (REM.EXT.) DE FECHA 30-04-2018 POR DESEMBOLSO DE BID PRÉSTAMO 3540/BL-BO REQ 0004 OPS0201817476A LIBRETA N° 00291012002 ABC-RECURSOS PROPIOS REF.: UTILES DE ESCRITORIO</t>
  </si>
  <si>
    <t>TRANSFERENCIA RECIBIDA DEL EXTERIOR SEGÚN MENSAJES SWIFT Nos. 05967-05959 (REM.EXT.) DE FECHA 30-04-2018 POR DESEMBOLSO DE BID PRÉSTAMO 3540/BL-BO REQ 0004 OPS0201817476A LIBRETA N° 00291012002 ABC-RECURSOS PROPIOS REF.: UTILES DE ESCRITORIO</t>
  </si>
  <si>
    <t>VENTA DE DIVISAS CON TRANSFERENCIA DE FONDOS A SOLICITUD DE MINISTERIO DE LA PRESIDENCIA SEGUN SOLICITUD 4873 REF: DIVISAS USD 6,137.24 PAGO A ROYAL FBO SERVICE POR SERVICIOS PRESTADOS A AERONAVE FAB 001 EN VIAJE INTERNACIONAL DEL 11 A 15 DICIEMBRE 2017 POR USO DE ESPACIO AEREO EN EUROPA, PAGO BANCO LIB. 00099021001 TGN-RECURSOS ORDINARIOS (3987)</t>
  </si>
  <si>
    <t>VENTA DE DIVISAS CON TRANSFERENCIA DE FONDOS A SOLICITUD DE YACIMIENTOS PETROLIFEROS FISCALES BOLIVIANOS SEGUN SOLICITUD 4876 REF: TRANSFERENCIA DE FONDOS PARA GASTOS ADMINISTRATIVOS Y DE OPERACION A REPRESENTACIONES YPFB BRASIL 1ER TRIMESTRE 2018 SEGUN ORDEN DE PAGO YPFB GLC 0309 DUER 041 2018 NOTA LIB. 00513012004 LBP-YPFB-UNICOMERCIAL (4030005415/1-2188907)</t>
  </si>
  <si>
    <t>VENTA DE DIVISAS CON TRANSFERENCIA DE FONDOS A SOLICITUD DE CONSEJO NACIONAL DEL CINE CONACINE SEGUN SOLICITUD 4874 REF: PARA REGISTRAR EL PAGO DE TRANSFERENCIA INTERNACIONAL POR MEMBRESIA A LA SECRETARIA EJECUTIVA DE LA CINEMATOGRAFIA IBEROAMERICA (SECI) DE LA CONFERENCIA DE AUTORIDADES CINEMATOGRA LIB. 00099021001 TGN-RECURSOS ORDINARIOS (3987)</t>
  </si>
  <si>
    <t>VENTA DE DIVISAS CON TRANSFERENCIA DE FONDOS A SOLICITUD DE ADMINISTRACION DE SERVICIOS PORTUARIOS BOLIVIA SEGUN SOLICITUD 4875 REF: H.R. 521 - PAGO DE FACTURAS AL TPA POR SERVICIO DE FAENAS EN EL PUERTO DE ARCA CORRESPONDIENTE A LA PRIMERA QUINCENA DE ABRIL/2018 SEGUN COMUNICACION INTERNA ASP-B/DO LIB. 00594012001 ASP-B FONDO DE OPERACIONES</t>
  </si>
  <si>
    <t>VENTA DE DIVISAS CON TRANSFERENCIA DE FONDOS A SOLICITUD DE MINISTERIO DE RELACIONES EXTERIORES SEGUN SOLICITUD 4872 REF: PAGO DE HABERES Y COSTO DE VIDA A FAVOR DE ENRIQUE PEDRO DEL RIO BRAVO EX PRIMER SECRETARIO DE LA EMBAJADA EN LA INDIA CORRESPONDIENTE AL MES DE MARZO 2018 SEGUN PLANILLA DE RR LIB. 00099021001 TGN-RECURSOS ORDINARIOS (3987)</t>
  </si>
  <si>
    <t>De: 00513012004 A requerimiento de Yacimientos Petroliferos Fiscales Bolivianos, con nota CITE: YPFB/DFC - N 0843 URT-0445/2018, y en virtud a la nota interna CITE: MEFP/VPCF/ DGCF/UCCF N 422/2018 de la Direccion General de Contabilidad Fiscal del Ministerio de Economia y Finanzas Publicas, en la cu</t>
  </si>
  <si>
    <t>De: 00099024113 Transferencia en cumplimiento al DS N0913 de 15/06/2011 y el Convenio Interinstitucional de Financiamiento UPRE-CIF-IG 670/2017, suscrito entre la UPRE y el GAM Cocapata, Proyecto Const. 2 Aulas, Tinglado y Graderias U.E. Lagunillas Region Choro - Cocapata, correspondiente al pago de</t>
  </si>
  <si>
    <t>De: 00099024113 Transferencia en cumplimiento al DS N0913 de 15/06/2011 y el Convenio Interinstitucional de Financiamiento UPRE-CIF-IG 649/2017, suscrito entre la UPRE y el GAM Shinahota, Proyecto Const. Puente Vehicular Loko Arroyo D-7, correspondiente al pago de la planilla N2, segun la UPRE.</t>
  </si>
  <si>
    <t>De: 00099024113 Transferencia en cumplimiento al DS N0913 de 15/06/2011 y el Convenio Interinstitucional de Financiamiento UPRE-CIF-IG 656/2017, suscrito entre la UPRE y el GAM Torata, Proyecto Construccion Tinglado y Graderias U.E. My. Victor Ustariz Tarata, correspondiente al pago de la planilla N</t>
  </si>
  <si>
    <t>De: 00099024113 Transferencia en cumplimiento al DS N0913 de 15/06/2011 y el Convenio Intergubernativo de Financiamiento UPRE-CIF-IG-589/2014, suscrito entre la UPRE y el GAM Culpina, Proyecto Construccion Terminal de Buses Culpina, correspondiente al pago de la planilla N3, segun la UPRE.</t>
  </si>
  <si>
    <t>De: 00099024113 Transferencia en cumplimiento al DS N0913 de 15/06/2011 y el Convenio Interinstitucional de Financiamiento UPRE-CIF-IG 064/2017, suscrito entre la UPRE y el GAM Bermejo, Proyecto Construccion Nuevo Centro de Salud Comunidad Colonia Linares, correspondiente al pago de la planilla N2,</t>
  </si>
  <si>
    <t>AJUSTE COMPLEMENTARIO POR REVALORIZACION SALDOS DE ACTIVOS DE RESERVA Y OBLIGACIONES MONEDA EXTRANJERA (DOLARES) Saldo MO = -975642651.85 ;Bs/Mo: 6.86000000000 ;Saldo Bs: -6692908591.70</t>
  </si>
  <si>
    <t>||DEVOLUCION DE IMPORTE S/G NOTA DGAA DIR.FINN.SECC.TSRA NO.160/18 MIN.DEFENSA -FUERZA AEREA BOLIVIANA , EN COMPLEMENTO A COMPROBANTE S-917631 DE LA FECHA REF:TRANSF. DE FONDOS A/F THALES AIR SYSTEMS SAS EQUIV. EUR 14,986,676,88 (MENOS COMISION POR TRANSFERENCIA) LIB.00099021001 TGN-RECURSOS ORDINARIOS.</t>
  </si>
  <si>
    <t>AJUSTE COMPLEMENTARIO POR REVALORIZACION SALDOS DE ACTIVOS DE RESERVA Y OBLIGACIONES MONEDA EXTRANJERA (DOLARES) Saldo MO = -1042659691.44 ;Bs/Mo: 6.86000000000 ;Saldo Bs: -7152645483.26</t>
  </si>
  <si>
    <t>PAGO A BID PRÉSTAMO 2664/BL-BO VCTO. 05-04-2018 POR CUENTA DE TGN , NTI. 010667 VALOR 05-04-2018 COMISIONES USD 10.495,78 CTA. 5970 CUENTA UNICA DEL TESORO DOLARES AMERICANOS LIB. 00099021001</t>
  </si>
  <si>
    <t>PAGO A BID PRÉSTAMO 2664/BL-BO VCTO. 05-04-2018 POR CUENTA DE TGN , NTI. 010655 VALOR 05-04-2018 INTERESES USD 1.869,87 CTA. 5970 CUENTA UNICA DEL TESORO DOLARES AMERICANOS LIB. 00099021001</t>
  </si>
  <si>
    <t>AJUSTE COMPLEMENTARIO POR REVALORIZACION SALDOS DE ACTIVOS DE RESERVA Y OBLIGACIONES MONEDA EXTRANJERA (DOLARES) Saldo MO = -1041266804.02 ;Bs/Mo: 6.86000000000 ;Saldo Bs: -7143090275.57</t>
  </si>
  <si>
    <t>'TRANSFERENCIA'||RECIBIDA DEL EXTERIOR SEGÚN MENSAJE SWIFT 04867 (REM.EXT.) DE LA FECHA POR DESEMBOLSO DE AFD, PRÉSTAMO CBO-1006-01-F CONSTRUCCION PLANTA SOLAR FOTOVOLTAICA ORURO LIB. 00514017005 ENDE-USD-PROY.CONST.PLANTA SOLAR ORURO</t>
  </si>
  <si>
    <t>TRANSFERENCIA RECIBIDA DEL EXTERIOR SEGÚN MENSAJES SWIFT Nos. 04929-04919 (REM.EXT.) DE FECHA 10-04-2018 POR DESEMBOLSO DE OPEP PRÉSTAMO 1653-P WA NO. 8 OFID LOAN 1653P THIRD LIBRETA N° 00291014361 ABC- USD OFID 1653P CARRETERA VILLA GRANADO PTE TAPERAS LA PALIZADA</t>
  </si>
  <si>
    <t>'TRANSFERENCIA'||RECIBIDA DEL EXTERIOR SEGÚN MENSAJE SWIFT 04867 (REM.EXT.) DE LA FECHA POR DESEMBOLSO DE AFD, PRÉSTAMO CBO-1006-01-F CONSTRUCCION PLANTA SOLAR FOTOVOLTAICA ORURO LIB. 00514017005 ENDE-USD-PROY.CONST.PLANTA SOLAR ORURO (UTILES DE ESCRITORIO)</t>
  </si>
  <si>
    <t>AJUSTE COMPLEMENTARIO POR REVALORIZACION SALDOS DE ACTIVOS DE RESERVA Y OBLIGACIONES MONEDA EXTRANJERA (DOLARES) Saldo MO = -1067781948.27 ;Bs/Mo: 6.86000000000 ;Saldo Bs: -7324984165.14</t>
  </si>
  <si>
    <t>AJUSTE COMPLEMENTARIO POR REVALORIZACION SALDOS DE ACTIVOS DE RESERVA Y OBLIGACIONES MONEDA EXTRANJERA (DOLARES) Saldo MO = -1064682192.64 ;Bs/Mo: 6.86000000000 ;Saldo Bs: -7303719841.50</t>
  </si>
  <si>
    <t>||SEGUN SWIFT N° 05131 DE LA FECHA REF: NOTA DE ENDE A LA AGENCIA FRANCESA PARA EL DESARROLLO-AFD CITE-VIPR-4/4-18. ORD. AGENCIA FRANCAISE DEVELOPPEMENT. REMES:AFD LETTRE PHOTOVOLTAIQUE SOLAIRE ORURO. PARA ABONO EN LA LIB. N° 00514018004 ENDE USD DONACION PROY. CONST. PLANTA SOLAR ORURO-LAIF</t>
  </si>
  <si>
    <t>AJUSTE COMPLEMENTARIO POR REVALORIZACION SALDOS DE ACTIVOS DE RESERVA Y OBLIGACIONES MONEDA EXTRANJERA (DOLARES) Saldo MO = -1076208357.41 ;Bs/Mo: 6.86000000000 ;Saldo Bs: -7382789331.84</t>
  </si>
  <si>
    <t>NUMERO DE LIBRETACUT: 00990301007 OPERACIÓN E46 TRANSFERENCIA DEL SISTEMA FINANCIERO POR CUENTA DE TERCEROS A LA CUT EN DOLARES AMERICANOS CUMPLIMINETO AL DECRETO SUPREMO NE 29889</t>
  </si>
  <si>
    <t>PAGO A BID PRÉSTAMO 4414/KI-BO VCTO. 13-04-2018 POR CUENTA DE TGN , NTI. 010706 VALOR 13-04-2018 COMISIONES USD 25.000,00 LIBRETA N° 00099021001 "TGN RECURSOS ORDINARIOS-DOLARES AMERICANOS (5970)</t>
  </si>
  <si>
    <t>AJUSTE COMPLEMENTARIO POR REVALORIZACION SALDOS DE ACTIVOS DE RESERVA Y OBLIGACIONES MONEDA EXTRANJERA (DOLARES) Saldo MO = -1071491208.09 ;Bs/Mo: 6.86000000000 ;Saldo Bs: -7350429687.51</t>
  </si>
  <si>
    <t>PAGO A IDA PRÉSTAMO 5484-BO VCTO. 15-04-2018 POR CUENTA DE TGN , NTI. 010614 VALOR 16-04-2018 INTERESES USD 50.653,10 CTA. 5970 CUENTA UNICA DEL TESORO DOLARES AMERICANOS LIB. 00099021001</t>
  </si>
  <si>
    <t>PAGO A IDA PRÉSTAMO 5903-BO VCTO. 15-04-2018 POR CUENTA DE TGN , NTI. 010611 VALOR 16-04-2018 INTERESES USD 909,64 COMISIONES USD 77.406,66 CTA. 5970 CUENTA UNICA DEL TESORO DOLARES AMERICANOS LIB. 00099021001</t>
  </si>
  <si>
    <t>PAGO A IDA PRÉSTAMO TF-16083 VCTO. 15-04-2018 POR CUENTA DE TGN , NTI. 010600 VALOR 16-04-2018 INTERESES USD 1.204,27 CTA. 5970 CUENTA UNICA DEL TESORO DOLARES AMERICANOS LIB. 00099021001</t>
  </si>
  <si>
    <t>PAGO A IDA PRÉSTAMO 5485-BO VCTO. 15-04-2018 POR CUENTA DE TGN , NTI. 010615 VALOR 16-04-2018 INTERESES USD 113.979,77 CTA. 5970 CUENTA UNICA DEL TESORO DOLARES AMERICANOS LIB. 00099021001</t>
  </si>
  <si>
    <t>PAGO A BIRF PRÉSTAMO BIRF 8648-BO VCTO. 15-04-2018 POR CUENTA DE TGN , NTI. 010641 VALOR 16-04-2018 INTERESES USD 4.520,15 COMISIONES USD 516.044,52 CTA. 5970 CUENTA UNICA DEL TESORO DOLARES AMERICANOS LIB. 00099021001</t>
  </si>
  <si>
    <t>TRANSFERENCIA RECIBIDA DEL EXTERIOR SEGÚN MENSAJES SWIFT Nos. 05321-05320 (REM.EXT.) DE FECHA 17-04-2018 POR DESEMBOLSO DE CAF PRÉSTAMO CFA009272 PROY.CARR.DOBLE VÍA SC-WARNES LIBRETA N° 00291014358 ABC-USD-CAF 9272 CONSTRUCCION DOBLE VIA SANTA CRUZ WARNES (LADO ESTE)</t>
  </si>
  <si>
    <t>AJUSTE COMPLEMENTARIO POR REVALORIZACION SALDOS DE ACTIVOS DE RESERVA Y OBLIGACIONES MONEDA EXTRANJERA (DOLARES) Saldo MO = -1063302319.41 ;Bs/Mo: 6.86000000000 ;Saldo Bs: -7294253911.17</t>
  </si>
  <si>
    <t>TRANSFERENCIA RECIBIDA DEL EXTERIOR SEGÚN MENSAJES SWIFT Nos. 05489-05486 (REM.EXT.) DE FECHA 18-04-2018 POR DESEMBOLSO DE CAF PRÉSTAMO CFA009787 PROGRAMA MIAGUA IV FASE 2 LIBRETA N° 00287104319 FPS-USD-MIAGUA CAF IV FASE</t>
  </si>
  <si>
    <t>'TRANSFERENCIA'||RECIBIDA DEL EXTERIOR POR DESEMBOLSO DEL BID REF.: ATN-FM-15060-BO REQ.0009 OPS0201814941A LIB.00086048002 MMAYA-US. ACTUAL.DE LA ESTRATEGIA DE BIODIVERSIDAD (REM.EXT) S/G SWIFT 05485 DE HOY</t>
  </si>
  <si>
    <t>TRANSFERENCIA RECIBIDA DEL EXTERIOR SEGÚN MENSAJES SWIFT Nos. 5490-5487 (REM.EXT.) DE FECHA 18-04-2018 POR DESEMBOLSO DE CAF PRÉSTAMO CFA009787 PROGRAMA MIAGUA IV FASE 2 LIBRETA N° 00086077003 MMAYA-USD PROGRAMA MIAGUA IV FASE CFA 9787</t>
  </si>
  <si>
    <t>AJUSTE COMPLEMENTARIO POR REVALORIZACION SALDOS DE ACTIVOS DE RESERVA Y OBLIGACIONES MONEDA EXTRANJERA (DOLARES) Saldo MO = -1064005412.29 ;Bs/Mo: 6.86000000000 ;Saldo Bs: -7299077128.32</t>
  </si>
  <si>
    <t>PAGO A BID PRÉSTAMO 2908/BL-BO VCTO. 18-04-2018 POR CUENTA DE TGN , NTI. 010633 VALOR 18-04-2018 COMISIONES USD 86.661,92 CTA. 5970 CUENTA UNICA DEL TESORO DOLARES AMERICANOS LIB. 00099021001</t>
  </si>
  <si>
    <t>TRANSFERENCIA RECIBIDA DEL EXTERIOR SEGÚN MENSAJES SWIFT Nos. 5490-5487 (REM.EXT.) DE FECHA 18-04-2018 POR DESEMBOLSO DE CAF PRÉSTAMO CFA009787 PROGRAMA MIAGUA IV FASE 2 LIBRETA N° 00086077003 MMAYA-USD PROGRAMA MIAGUA IV FASE CFA 9787 REF.: UTILES DE ESCRITORIO</t>
  </si>
  <si>
    <t>'TRANSFERENCIA'||RECIBIDA DEL EXTERIOR POR DESEMBOLSO DEL BID REF.: ATN-FM-15060-BO REQ.0009 OPS0201814941A LIBRETA N° 00086048002 MMAYA-US. ACTUAL.DE LA ESTRATEGIA DE BIODIVERSIDAD REF.:UTILES DE ESCRITORIO</t>
  </si>
  <si>
    <t>REGULARIZACION DE TRANSFERENCIA DEL EXTERIOR SEGUN SWIFT NOS.5229-5224 DE FECHA 19/04/2018 ORDENANTE: UNITED NATIONS INDUSTRIAL LIB. 00086018017 MMAYA-$US-ONUDI-PLAN IMP.ESTOCOLMO COP´S</t>
  </si>
  <si>
    <t>AJUSTE COMPLEMENTARIO POR REVALORIZACION SALDOS DE ACTIVOS DE RESERVA Y OBLIGACIONES MONEDA EXTRANJERA (DOLARES) Saldo MO = -1064083836.08 ;Bs/Mo: 6.86000000000 ;Saldo Bs: -7299615115.53</t>
  </si>
  <si>
    <t>AJUSTE COMPLEMENTARIO POR REVALORIZACION SALDOS DE ACTIVOS DE RESERVA Y OBLIGACIONES MONEDA EXTRANJERA (DOLARES) Saldo MO = -1043402097.10 ;Bs/Mo: 6.86000000000 ;Saldo Bs: -7157738386.10</t>
  </si>
  <si>
    <t>TRANSFERENCIA DE FONDOS AL EXTERIOR A SOLICITUD DE ADMINISTRADORA BOLIVIANA DE CARRETERAS SEGUN SOLICITUD 4824 REF: TRANSFERENCIA DE RECURSOS AL EXTERIOR PAGO A LA CAMARA DE COMERCIO DE ESPANA POR CONCEPTO DE GASTOS DE SALA DE AUDIENCIA RESECTO AL ARBITRAJE STAMPA PROCESO TRADECO VS ABC CUENTA ES47 LIB. 00291012001 ABC-CNC-PEAJE POR DIFERENCIAL CAMBIARIO</t>
  </si>
  <si>
    <t>PAGO A BID PRÉSTAMO 2822/BL-BO VCTO. 22-04-2018 POR CUENTA DE TGN , NTI. 010637 VALOR 23-04-2018 INTERESES USD 212.674,30 COMISIONES USD 33.713,63 CTA. 5970 CUENTA UNICA DEL TESORO DOLARES AMERICANOS LIB. 00099021001</t>
  </si>
  <si>
    <t>AJUSTE COMPLEMENTARIO POR REVALORIZACION SALDOS DE ACTIVOS DE RESERVA Y OBLIGACIONES MONEDA EXTRANJERA (DOLARES) Saldo MO = -1055978862.07 ;Bs/Mo: 6.86000000000 ;Saldo Bs: -7244014993.77</t>
  </si>
  <si>
    <t>PAGO A CAF PRÉSTAMO CFA009609 VCTO. 24-04-2018 POR CUENTA DE TGN , NTI. 010605 VALOR 24-04-2018 INTERESES USD 10.780,90 COMISIONES USD 31.592,99 CTA. 5970 CUENTA UNICA DEL TESORO DOLARES AMERICANOS LIB. 00099021001</t>
  </si>
  <si>
    <t>00291012001 DEP.DE CHEQ.AJENOS,RET.DE CAM.,CONCEPTO: ALQUILER DE UN SITIO,DEP.: NUEVATEL PCS DE BOLIVIA S.A. , PROCEDENCIA: BANCO BISA S.A., CHEQUE: 66846, FECHA DE EMISION:13/04/2018</t>
  </si>
  <si>
    <t>TRANSFERENCIA RECIBIDA DEL EXTERIOR SEGÚN MENSAJES SWIFT Nos. 05848-05838 (REM.EXT.) DE FECHA 26-04-2018 POR DESEMBOLSO DE IDA PRÉSTAMO TF-16083 AC571890 001 10 LIBRETA N° 00861007001 MMAYA-UCP PPCR TF 16083 USD</t>
  </si>
  <si>
    <t>TRANSFERENCIA RECIBIDA DEL EXTERIOR SEGÚN MENSAJES SWIFT Nos. 05813-05804 (REM.EXT.) DE FECHA 26-04-2018 POR DESEMBOLSO DE CAF PRÉSTAMO CFA008417 PROY. HIDROELECTRICO SAN JOSÉ LIBRETA N° 00514017004 ENDE-USD PROY. CONST. CENTRAL HIDROELECT. SAN JOSE - CAF</t>
  </si>
  <si>
    <t>AJUSTE COMPLEMENTARIO POR REVALORIZACION SALDOS DE ACTIVOS DE RESERVA Y OBLIGACIONES MONEDA EXTRANJERA (DOLARES) Saldo MO = -1050505506.45 ;Bs/Mo: 6.86000000000 ;Saldo Bs: -7206467774.26</t>
  </si>
  <si>
    <t>TRANSFERENCIA RECIBIDA DEL EXTERIOR SEGÚN MENSAJES SWIFT Nos. 05848-05838 (REM.EXT.) DE FECHA 26-04-2018 POR DESEMBOLSO DE IDA PRÉSTAMO TF-16083 AC571890 001 10 LIBRETA N° 00861007001 MMAYA-UCP PPCR TF 16083 USD REF.: UTILES DE ESCRITORIO</t>
  </si>
  <si>
    <t>TRANSFERENCIA RECIBIDA DEL EXTERIOR SEGÚN MENSAJES SWIFT Nos. 05813-05804 (REM.EXT.) DE FECHA 26-04-2018 POR DESEMBOLSO DE CAF PRÉSTAMO CFA008417 PROY. HIDROELECTRICO SAN JOSÉ LIBRETA N° 00514017004 ENDE-USD PROY. CONST. CENTRAL HIDROELECT. SAN JOSE - CAF REF.: UTILES DE ESCRITORIO</t>
  </si>
  <si>
    <t>||REGULARIZACION COMPROBANTE TRANSITORIO G-0719162 DE FECHA 23/04/2018. REF.: TRANSF. DEL EXTERIOR A FAVOR DE YACIMIENTOS DE LITIO BOLIVIANOS SEG. NOTA YLB-GEE:399/2018 DE LA FECHA. LIBRETA 00099021001 TGN-RECURSOS ORDINARIOS</t>
  </si>
  <si>
    <t>'COBRO DE UTILES DE ESCRITORIO POR´||COMPLEMENTO AL COMPROBANTE G-0920254 DE LA FECHA LIBRETA00099021001 TGN-RECURSOS ORDINARIOS. REF.: UTILES DE ESCRITORIO</t>
  </si>
  <si>
    <t>AJUSTE COMPLEMENTARIO POR REVALORIZACION SALDOS DE ACTIVOS DE RESERVA Y OBLIGACIONES MONEDA EXTRANJERA (DOLARES) Saldo MO = -1035454845.56 ;Bs/Mo: 6.86000000000 ;Saldo Bs: -7103220240.56</t>
  </si>
  <si>
    <t>00514017004 DEPOSITO DE EFECTIVO, DEPOSITANTE: ENDE ( RUBEN VARGAS ), CONCEPTO: COMISIONES BANCARIAS, CUENTA DE DEPOSITO: CUENTA UNICA DEL TESORO EN DOLARES AMERICANOS</t>
  </si>
  <si>
    <t>TRANSFERENCIA RECIBIDA DEL EXTERIOR SEGÚN MENSAJES SWIFT Nos. 05967-05959 (REM.EXT.) DE FECHA 30-04-2018 POR DESEMBOLSO DE BID PRÉSTAMO 3540/BL-BO REQ 0004 OPS0201817476A LIBRETA N° 00291014362 USD-AB-BID 3540/BL-BO PROG.DE INFRAESTRUC.VIAL DE APOYO AL DESARROLLO Y GESTION RVF II</t>
  </si>
  <si>
    <t>TRANSFERENCIA RECIBIDA DEL EXTERIOR SEGÚN MENSAJES SWIFT Nos. 05968-05960 (REM.EXT.) DE FECHA 30-04-2018 POR DESEMBOLSO DE BID PRÉSTAMO 3540/BL-BO REQ 0004 OPS0201817476A LIBRETA N° 00291014362 USD-AB-BID 3540/BL-BO PROG.DE INFRAESTRUC.VIAL DE APOYO AL DESARROLLO Y GESTION RVF II</t>
  </si>
  <si>
    <t>AJUSTE COMPLEMENTARIO POR REVALORIZACION SALDOS DE ACTIVOS DE RESERVA Y OBLIGACIONES MONEDA EXTRANJERA (DOLARES) Saldo MO = -1054741510.47 ;Bs/Mo: 6.86000000000 ;Saldo Bs: -7235526761.83</t>
  </si>
  <si>
    <t xml:space="preserve"> Empresa Pública "Editorial del Estado Plurinacional de Bolivia"</t>
  </si>
  <si>
    <t>O16184360002</t>
  </si>
  <si>
    <t>O16184620002</t>
  </si>
  <si>
    <t>O16186180002</t>
  </si>
  <si>
    <t>O16186370002</t>
  </si>
  <si>
    <t>O16186740002</t>
  </si>
  <si>
    <t>O16186770002</t>
  </si>
  <si>
    <t>O16186810002</t>
  </si>
  <si>
    <t>O16185110002</t>
  </si>
  <si>
    <t>O16185150002</t>
  </si>
  <si>
    <t>O16185160002</t>
  </si>
  <si>
    <t>O16185170002</t>
  </si>
  <si>
    <t>O16185180002</t>
  </si>
  <si>
    <t>O16185230002</t>
  </si>
  <si>
    <t>O16185290002</t>
  </si>
  <si>
    <t>O16185300002</t>
  </si>
  <si>
    <t>O16185640002</t>
  </si>
  <si>
    <t>O16185830002</t>
  </si>
  <si>
    <t>O16185850002</t>
  </si>
  <si>
    <t>O16185870002</t>
  </si>
  <si>
    <t>B16184880002</t>
  </si>
  <si>
    <t>J03391050002</t>
  </si>
  <si>
    <t>J03391070002</t>
  </si>
  <si>
    <t>J03391090002</t>
  </si>
  <si>
    <t>J03391110002</t>
  </si>
  <si>
    <t>J03391130002</t>
  </si>
  <si>
    <t>J03391150002</t>
  </si>
  <si>
    <t>J03391170002</t>
  </si>
  <si>
    <t>J03391190002</t>
  </si>
  <si>
    <t>J03391210002</t>
  </si>
  <si>
    <t>J03391230002</t>
  </si>
  <si>
    <t>J03391250002</t>
  </si>
  <si>
    <t>J03391270002</t>
  </si>
  <si>
    <t>J03391290002</t>
  </si>
  <si>
    <t>S09205670002</t>
  </si>
  <si>
    <t>J03391410001</t>
  </si>
  <si>
    <t>J03391420001</t>
  </si>
  <si>
    <t>J03391430001</t>
  </si>
  <si>
    <t>J03391440001</t>
  </si>
  <si>
    <t>J03391450001</t>
  </si>
  <si>
    <t>J03391470001</t>
  </si>
  <si>
    <t>J03391480001</t>
  </si>
  <si>
    <t>J03391490001</t>
  </si>
  <si>
    <t>J03391500001</t>
  </si>
  <si>
    <t>J03391510001</t>
  </si>
  <si>
    <t>J03391520001</t>
  </si>
  <si>
    <t>J03391530001</t>
  </si>
  <si>
    <t>J03391540001</t>
  </si>
  <si>
    <t>J03391550001</t>
  </si>
  <si>
    <t>J03391560001</t>
  </si>
  <si>
    <t>J03391570001</t>
  </si>
  <si>
    <t>J03391590001</t>
  </si>
  <si>
    <t>J03390440001</t>
  </si>
  <si>
    <t>J03390450001</t>
  </si>
  <si>
    <t>J03390460001</t>
  </si>
  <si>
    <t>J03390470001</t>
  </si>
  <si>
    <t>J03390480001</t>
  </si>
  <si>
    <t>J03390490001</t>
  </si>
  <si>
    <t>J03390510001</t>
  </si>
  <si>
    <t>J03390520001</t>
  </si>
  <si>
    <t>J03390530001</t>
  </si>
  <si>
    <t>J03390540001</t>
  </si>
  <si>
    <t>J03390550001</t>
  </si>
  <si>
    <t>J03390560001</t>
  </si>
  <si>
    <t>J03390570001</t>
  </si>
  <si>
    <t>J03390580001</t>
  </si>
  <si>
    <t>J03390590001</t>
  </si>
  <si>
    <t>J03390600001</t>
  </si>
  <si>
    <t>J03390610001</t>
  </si>
  <si>
    <t>J03390620001</t>
  </si>
  <si>
    <t>J03390630001</t>
  </si>
  <si>
    <t>J03390960001</t>
  </si>
  <si>
    <t>J03390970001</t>
  </si>
  <si>
    <t>J03390980001</t>
  </si>
  <si>
    <t>J03391330001</t>
  </si>
  <si>
    <t>J03391340001</t>
  </si>
  <si>
    <t>J03391350001</t>
  </si>
  <si>
    <t>J03391360001</t>
  </si>
  <si>
    <t>J03391370001</t>
  </si>
  <si>
    <t>J03391380001</t>
  </si>
  <si>
    <t>J03391390001</t>
  </si>
  <si>
    <t>J03391400001</t>
  </si>
  <si>
    <t>G07257000004</t>
  </si>
  <si>
    <t>G07257100004</t>
  </si>
  <si>
    <t>G07257100005</t>
  </si>
  <si>
    <t>G07257120004</t>
  </si>
  <si>
    <t>J03390120001</t>
  </si>
  <si>
    <t>J03390130001</t>
  </si>
  <si>
    <t>J03390140001</t>
  </si>
  <si>
    <t>J03390150001</t>
  </si>
  <si>
    <t>J03390160001</t>
  </si>
  <si>
    <t>J03390170001</t>
  </si>
  <si>
    <t>J03390180001</t>
  </si>
  <si>
    <t>J03390190001</t>
  </si>
  <si>
    <t>J03390200001</t>
  </si>
  <si>
    <t>J03390210001</t>
  </si>
  <si>
    <t>J03390230001</t>
  </si>
  <si>
    <t>J03390240001</t>
  </si>
  <si>
    <t>J03390250001</t>
  </si>
  <si>
    <t>J03390260001</t>
  </si>
  <si>
    <t>J03390270001</t>
  </si>
  <si>
    <t>J03390280001</t>
  </si>
  <si>
    <t>J03390290001</t>
  </si>
  <si>
    <t>J03390300001</t>
  </si>
  <si>
    <t>J03390310001</t>
  </si>
  <si>
    <t>J03390320001</t>
  </si>
  <si>
    <t>J03390330001</t>
  </si>
  <si>
    <t>J03390340001</t>
  </si>
  <si>
    <t>J03390350001</t>
  </si>
  <si>
    <t>J03390360001</t>
  </si>
  <si>
    <t>J03390370001</t>
  </si>
  <si>
    <t>J03390380001</t>
  </si>
  <si>
    <t>J03390390001</t>
  </si>
  <si>
    <t>J03390400001</t>
  </si>
  <si>
    <t>J03390410001</t>
  </si>
  <si>
    <t>J03390420001</t>
  </si>
  <si>
    <t>J03390430001</t>
  </si>
  <si>
    <t>O16190170002</t>
  </si>
  <si>
    <t>O16190160002</t>
  </si>
  <si>
    <t>O16190130002</t>
  </si>
  <si>
    <t>O16189980002</t>
  </si>
  <si>
    <t>O16189680002</t>
  </si>
  <si>
    <t>O16189660002</t>
  </si>
  <si>
    <t>O16189600002</t>
  </si>
  <si>
    <t>O16190310002</t>
  </si>
  <si>
    <t>O16190550002</t>
  </si>
  <si>
    <t>O16188230002</t>
  </si>
  <si>
    <t>O16188630002</t>
  </si>
  <si>
    <t>O16188650002</t>
  </si>
  <si>
    <t>O16189270002</t>
  </si>
  <si>
    <t>O16191160002</t>
  </si>
  <si>
    <t>O16191210002</t>
  </si>
  <si>
    <t>O16191390002</t>
  </si>
  <si>
    <t>O16191440002</t>
  </si>
  <si>
    <t>O16191490002</t>
  </si>
  <si>
    <t>O16190560002</t>
  </si>
  <si>
    <t>O16190630002</t>
  </si>
  <si>
    <t>O16190670002</t>
  </si>
  <si>
    <t>O16190720002</t>
  </si>
  <si>
    <t>O16190790002</t>
  </si>
  <si>
    <t>O16190950002</t>
  </si>
  <si>
    <t>O16191070002</t>
  </si>
  <si>
    <t>O16191100002</t>
  </si>
  <si>
    <t>O16191140002</t>
  </si>
  <si>
    <t>B16189150002</t>
  </si>
  <si>
    <t>B16189460002</t>
  </si>
  <si>
    <t>B16189690002</t>
  </si>
  <si>
    <t>B16188330002</t>
  </si>
  <si>
    <t>B16188790002</t>
  </si>
  <si>
    <t>B16188850002</t>
  </si>
  <si>
    <t>B16188880002</t>
  </si>
  <si>
    <t>B16188910002</t>
  </si>
  <si>
    <t>B16188950002</t>
  </si>
  <si>
    <t>B16188970002</t>
  </si>
  <si>
    <t>B16189000002</t>
  </si>
  <si>
    <t>B16190230002</t>
  </si>
  <si>
    <t>J03392030002</t>
  </si>
  <si>
    <t>J03392040002</t>
  </si>
  <si>
    <t>J03392050002</t>
  </si>
  <si>
    <t>S09206680002</t>
  </si>
  <si>
    <t>J03392210001</t>
  </si>
  <si>
    <t>J03392220001</t>
  </si>
  <si>
    <t>J03392230001</t>
  </si>
  <si>
    <t>J03392240001</t>
  </si>
  <si>
    <t>J03392250001</t>
  </si>
  <si>
    <t>J03392260001</t>
  </si>
  <si>
    <t>J03392270001</t>
  </si>
  <si>
    <t>J03392280001</t>
  </si>
  <si>
    <t>S09206390003</t>
  </si>
  <si>
    <t>S09206580003</t>
  </si>
  <si>
    <t>S09206600003</t>
  </si>
  <si>
    <t>G07266360004</t>
  </si>
  <si>
    <t>G07269280001</t>
  </si>
  <si>
    <t>G07269340001</t>
  </si>
  <si>
    <t>G07269360001</t>
  </si>
  <si>
    <t>G07272650004</t>
  </si>
  <si>
    <t>G07272660004</t>
  </si>
  <si>
    <t>G07272670004</t>
  </si>
  <si>
    <t>G07273860004</t>
  </si>
  <si>
    <t>G07273880004</t>
  </si>
  <si>
    <t>G07273900001</t>
  </si>
  <si>
    <t>J03391620001</t>
  </si>
  <si>
    <t>J03391630001</t>
  </si>
  <si>
    <t>J03391640001</t>
  </si>
  <si>
    <t>J03391650001</t>
  </si>
  <si>
    <t>J03391660001</t>
  </si>
  <si>
    <t>J03391670001</t>
  </si>
  <si>
    <t>J03391680001</t>
  </si>
  <si>
    <t>J03391690001</t>
  </si>
  <si>
    <t>J03391710001</t>
  </si>
  <si>
    <t>J03391720001</t>
  </si>
  <si>
    <t>J03391730001</t>
  </si>
  <si>
    <t>J03391740001</t>
  </si>
  <si>
    <t>J03391750001</t>
  </si>
  <si>
    <t>O16195030002</t>
  </si>
  <si>
    <t>O16195130002</t>
  </si>
  <si>
    <t>O16195180002</t>
  </si>
  <si>
    <t>O16195200002</t>
  </si>
  <si>
    <t>O16195220002</t>
  </si>
  <si>
    <t>O16195230002</t>
  </si>
  <si>
    <t>O16195240002</t>
  </si>
  <si>
    <t>O16195400002</t>
  </si>
  <si>
    <t>O16195450002</t>
  </si>
  <si>
    <t>O16195680002</t>
  </si>
  <si>
    <t>O16195880002</t>
  </si>
  <si>
    <t>O16194010002</t>
  </si>
  <si>
    <t>O16194560002</t>
  </si>
  <si>
    <t>O16194590002</t>
  </si>
  <si>
    <t>O16194650002</t>
  </si>
  <si>
    <t>O16194720002</t>
  </si>
  <si>
    <t>O16194840002</t>
  </si>
  <si>
    <t>O16194860002</t>
  </si>
  <si>
    <t>O16195930002</t>
  </si>
  <si>
    <t>O16195960002</t>
  </si>
  <si>
    <t>O16195970002</t>
  </si>
  <si>
    <t>O16196280002</t>
  </si>
  <si>
    <t>O16196300002</t>
  </si>
  <si>
    <t>O16196820002</t>
  </si>
  <si>
    <t>O16196950002</t>
  </si>
  <si>
    <t>B16195010002</t>
  </si>
  <si>
    <t>B16195020002</t>
  </si>
  <si>
    <t>B16193390002</t>
  </si>
  <si>
    <t>B16193620002</t>
  </si>
  <si>
    <t>B16193630002</t>
  </si>
  <si>
    <t>B16194510002</t>
  </si>
  <si>
    <t>B16194610002</t>
  </si>
  <si>
    <t>B16194700002</t>
  </si>
  <si>
    <t>B16194800002</t>
  </si>
  <si>
    <t>B16194820002</t>
  </si>
  <si>
    <t>B16194830002</t>
  </si>
  <si>
    <t>B16194850002</t>
  </si>
  <si>
    <t>O16193440002</t>
  </si>
  <si>
    <t>O16193530002</t>
  </si>
  <si>
    <t>O16193560002</t>
  </si>
  <si>
    <t>O16193600002</t>
  </si>
  <si>
    <t>O16193640002</t>
  </si>
  <si>
    <t>O16193650002</t>
  </si>
  <si>
    <t>O16193660002</t>
  </si>
  <si>
    <t>O16193830002</t>
  </si>
  <si>
    <t>O16193400002</t>
  </si>
  <si>
    <t>O16193280002</t>
  </si>
  <si>
    <t>G07281130002</t>
  </si>
  <si>
    <t>G07281140001</t>
  </si>
  <si>
    <t>G07281080001</t>
  </si>
  <si>
    <t>G07281040001</t>
  </si>
  <si>
    <t>G07281200001</t>
  </si>
  <si>
    <t>J03392470001</t>
  </si>
  <si>
    <t>J03392460001</t>
  </si>
  <si>
    <t>J03392450001</t>
  </si>
  <si>
    <t>J03392440001</t>
  </si>
  <si>
    <t>J03392430001</t>
  </si>
  <si>
    <t>J03392420001</t>
  </si>
  <si>
    <t>Q09709300002</t>
  </si>
  <si>
    <t>G07287110001</t>
  </si>
  <si>
    <t>G07288220001</t>
  </si>
  <si>
    <t>J03392730001</t>
  </si>
  <si>
    <t>G07288290001</t>
  </si>
  <si>
    <t>J03392700001</t>
  </si>
  <si>
    <t>J03392710001</t>
  </si>
  <si>
    <t>J03392720001</t>
  </si>
  <si>
    <t>G07288270001</t>
  </si>
  <si>
    <t>S09207750004</t>
  </si>
  <si>
    <t>S09207750001</t>
  </si>
  <si>
    <t>S09207730001</t>
  </si>
  <si>
    <t>S09207730004</t>
  </si>
  <si>
    <t>O16199690002</t>
  </si>
  <si>
    <t>O16199940002</t>
  </si>
  <si>
    <t>O16200180002</t>
  </si>
  <si>
    <t>O16200190002</t>
  </si>
  <si>
    <t>O16198810002</t>
  </si>
  <si>
    <t>O16198900002</t>
  </si>
  <si>
    <t>O16199080002</t>
  </si>
  <si>
    <t>O16199100002</t>
  </si>
  <si>
    <t>O16199270002</t>
  </si>
  <si>
    <t>O16199280002</t>
  </si>
  <si>
    <t>O16199360002</t>
  </si>
  <si>
    <t>O16199620002</t>
  </si>
  <si>
    <t>O16200380002</t>
  </si>
  <si>
    <t>O16200550002</t>
  </si>
  <si>
    <t>O16200570002</t>
  </si>
  <si>
    <t>O16200700002</t>
  </si>
  <si>
    <t>O16200830002</t>
  </si>
  <si>
    <t>B16198530002</t>
  </si>
  <si>
    <t>B16198550002</t>
  </si>
  <si>
    <t>B16198640002</t>
  </si>
  <si>
    <t>B16198770002</t>
  </si>
  <si>
    <t>B16198880002</t>
  </si>
  <si>
    <t>B16199250002</t>
  </si>
  <si>
    <t>B16199320002</t>
  </si>
  <si>
    <t>B16199340002</t>
  </si>
  <si>
    <t>O16198240002</t>
  </si>
  <si>
    <t>O16198290002</t>
  </si>
  <si>
    <t>O16198320002</t>
  </si>
  <si>
    <t>O16198340002</t>
  </si>
  <si>
    <t>O16198360002</t>
  </si>
  <si>
    <t>O16198370002</t>
  </si>
  <si>
    <t>O16198380002</t>
  </si>
  <si>
    <t>O16198470002</t>
  </si>
  <si>
    <t>O16198590002</t>
  </si>
  <si>
    <t>O16198670002</t>
  </si>
  <si>
    <t>G07291160004</t>
  </si>
  <si>
    <t>G07291180004</t>
  </si>
  <si>
    <t>G07293500003</t>
  </si>
  <si>
    <t>J03392960002</t>
  </si>
  <si>
    <t>G07297910004</t>
  </si>
  <si>
    <t>G07297900004</t>
  </si>
  <si>
    <t>G07297920004</t>
  </si>
  <si>
    <t>G07297940002</t>
  </si>
  <si>
    <t>Q09715960002</t>
  </si>
  <si>
    <t>J03393150001</t>
  </si>
  <si>
    <t>O16204960002</t>
  </si>
  <si>
    <t>O16205150002</t>
  </si>
  <si>
    <t>O16205440002</t>
  </si>
  <si>
    <t>O16205450002</t>
  </si>
  <si>
    <t>O16205470002</t>
  </si>
  <si>
    <t>O16203900002</t>
  </si>
  <si>
    <t>O16204730002</t>
  </si>
  <si>
    <t>O16205480002</t>
  </si>
  <si>
    <t>O16205490002</t>
  </si>
  <si>
    <t>O16205500002</t>
  </si>
  <si>
    <t>O16205510002</t>
  </si>
  <si>
    <t>O16205520002</t>
  </si>
  <si>
    <t>O16205530002</t>
  </si>
  <si>
    <t>O16205550002</t>
  </si>
  <si>
    <t>O16205740002</t>
  </si>
  <si>
    <t>B16204080002</t>
  </si>
  <si>
    <t>B16204130002</t>
  </si>
  <si>
    <t>B16202620002</t>
  </si>
  <si>
    <t>B16202640002</t>
  </si>
  <si>
    <t>B16202650002</t>
  </si>
  <si>
    <t>B16202980002</t>
  </si>
  <si>
    <t>B16203010002</t>
  </si>
  <si>
    <t>B16203090002</t>
  </si>
  <si>
    <t>B16203100002</t>
  </si>
  <si>
    <t>B16203480002</t>
  </si>
  <si>
    <t>O16202950002</t>
  </si>
  <si>
    <t>O16202960002</t>
  </si>
  <si>
    <t>O16202970002</t>
  </si>
  <si>
    <t>O16202990002</t>
  </si>
  <si>
    <t>O16203000002</t>
  </si>
  <si>
    <t>O16203030002</t>
  </si>
  <si>
    <t>O16203060002</t>
  </si>
  <si>
    <t>O16203080002</t>
  </si>
  <si>
    <t>O16203160002</t>
  </si>
  <si>
    <t>O16203200002</t>
  </si>
  <si>
    <t>O16203210002</t>
  </si>
  <si>
    <t>O16203360002</t>
  </si>
  <si>
    <t>O16203380002</t>
  </si>
  <si>
    <t>O16203400002</t>
  </si>
  <si>
    <t>O16203410002</t>
  </si>
  <si>
    <t>O16202750002</t>
  </si>
  <si>
    <t>O16202710002</t>
  </si>
  <si>
    <t>O16202700002</t>
  </si>
  <si>
    <t>O16202580002</t>
  </si>
  <si>
    <t>G07306240001</t>
  </si>
  <si>
    <t>G07306320001</t>
  </si>
  <si>
    <t>J03393400001</t>
  </si>
  <si>
    <t>G07309440004</t>
  </si>
  <si>
    <t>G07309470004</t>
  </si>
  <si>
    <t>G07309490004</t>
  </si>
  <si>
    <t>S09209670003</t>
  </si>
  <si>
    <t>G07312890004</t>
  </si>
  <si>
    <t>J03393550002</t>
  </si>
  <si>
    <t>G07312820001</t>
  </si>
  <si>
    <t>G07312840001</t>
  </si>
  <si>
    <t>S09209970001</t>
  </si>
  <si>
    <t>G07312860001</t>
  </si>
  <si>
    <t>G07312880001</t>
  </si>
  <si>
    <t>G07312890005</t>
  </si>
  <si>
    <t>G07313760001</t>
  </si>
  <si>
    <t>O16208550002</t>
  </si>
  <si>
    <t>O16208490002</t>
  </si>
  <si>
    <t>O16208440002</t>
  </si>
  <si>
    <t>O16208400002</t>
  </si>
  <si>
    <t>O16208390002</t>
  </si>
  <si>
    <t>O16208790002</t>
  </si>
  <si>
    <t>O16209280002</t>
  </si>
  <si>
    <t>O16207380002</t>
  </si>
  <si>
    <t>O16209970002</t>
  </si>
  <si>
    <t>O16209980002</t>
  </si>
  <si>
    <t>O16210000002</t>
  </si>
  <si>
    <t>O16210010002</t>
  </si>
  <si>
    <t>O16210020002</t>
  </si>
  <si>
    <t>O16210030002</t>
  </si>
  <si>
    <t>O16210040002</t>
  </si>
  <si>
    <t>O16210050002</t>
  </si>
  <si>
    <t>O16210060002</t>
  </si>
  <si>
    <t>O16210150002</t>
  </si>
  <si>
    <t>O16209380002</t>
  </si>
  <si>
    <t>O16209390002</t>
  </si>
  <si>
    <t>O16209430002</t>
  </si>
  <si>
    <t>B16208190002</t>
  </si>
  <si>
    <t>B16208200002</t>
  </si>
  <si>
    <t>B16208240002</t>
  </si>
  <si>
    <t>B16208260002</t>
  </si>
  <si>
    <t>B16208280002</t>
  </si>
  <si>
    <t>B16208300002</t>
  </si>
  <si>
    <t>B16208330002</t>
  </si>
  <si>
    <t>B16208510002</t>
  </si>
  <si>
    <t>B16208530002</t>
  </si>
  <si>
    <t>B16207270002</t>
  </si>
  <si>
    <t>B16207400002</t>
  </si>
  <si>
    <t>B16207530002</t>
  </si>
  <si>
    <t>B16207770002</t>
  </si>
  <si>
    <t>B16207840002</t>
  </si>
  <si>
    <t>B16207890002</t>
  </si>
  <si>
    <t>B16207940002</t>
  </si>
  <si>
    <t>J03393660002</t>
  </si>
  <si>
    <t>G07317630005</t>
  </si>
  <si>
    <t>G07317630004</t>
  </si>
  <si>
    <t>S09210320004</t>
  </si>
  <si>
    <t>S09210320001</t>
  </si>
  <si>
    <t>S09210290004</t>
  </si>
  <si>
    <t>S09210290001</t>
  </si>
  <si>
    <t>G07321960008</t>
  </si>
  <si>
    <t>J03393780002</t>
  </si>
  <si>
    <t>G07321970004</t>
  </si>
  <si>
    <t>G07322000004</t>
  </si>
  <si>
    <t>G07322010004</t>
  </si>
  <si>
    <t>G07322120001</t>
  </si>
  <si>
    <t>S09210880001</t>
  </si>
  <si>
    <t>S09210870001</t>
  </si>
  <si>
    <t>J03394080001</t>
  </si>
  <si>
    <t>J03394070001</t>
  </si>
  <si>
    <t>J03394060001</t>
  </si>
  <si>
    <t>J03394050001</t>
  </si>
  <si>
    <t>J03394040001</t>
  </si>
  <si>
    <t>J03394030001</t>
  </si>
  <si>
    <t>J03394020001</t>
  </si>
  <si>
    <t>J03394010001</t>
  </si>
  <si>
    <t>J03394000001</t>
  </si>
  <si>
    <t>J03393960001</t>
  </si>
  <si>
    <t>J03393970001</t>
  </si>
  <si>
    <t>J03393980001</t>
  </si>
  <si>
    <t>J03393990001</t>
  </si>
  <si>
    <t>O16212960002</t>
  </si>
  <si>
    <t>O16212940002</t>
  </si>
  <si>
    <t>O16212790002</t>
  </si>
  <si>
    <t>O16212770002</t>
  </si>
  <si>
    <t>O16212760002</t>
  </si>
  <si>
    <t>O16213250002</t>
  </si>
  <si>
    <t>O16213260002</t>
  </si>
  <si>
    <t>O16213310002</t>
  </si>
  <si>
    <t>O16213400002</t>
  </si>
  <si>
    <t>O16213420002</t>
  </si>
  <si>
    <t>O16213450002</t>
  </si>
  <si>
    <t>O16213470002</t>
  </si>
  <si>
    <t>O16211850002</t>
  </si>
  <si>
    <t>O16211950002</t>
  </si>
  <si>
    <t>O16211970002</t>
  </si>
  <si>
    <t>O16212300002</t>
  </si>
  <si>
    <t>O16212490002</t>
  </si>
  <si>
    <t>O16212580002</t>
  </si>
  <si>
    <t>O16212600002</t>
  </si>
  <si>
    <t>O16212620002</t>
  </si>
  <si>
    <t>O16212630002</t>
  </si>
  <si>
    <t>O16213910002</t>
  </si>
  <si>
    <t>O16213950002</t>
  </si>
  <si>
    <t>O16214100002</t>
  </si>
  <si>
    <t>O16213500002</t>
  </si>
  <si>
    <t>O16213510002</t>
  </si>
  <si>
    <t>O16213520002</t>
  </si>
  <si>
    <t>O16213560002</t>
  </si>
  <si>
    <t>O16213570002</t>
  </si>
  <si>
    <t>O16213580002</t>
  </si>
  <si>
    <t>O16213600002</t>
  </si>
  <si>
    <t>O16213630002</t>
  </si>
  <si>
    <t>O16213640002</t>
  </si>
  <si>
    <t>O16213670002</t>
  </si>
  <si>
    <t>O16213680002</t>
  </si>
  <si>
    <t>O16213710002</t>
  </si>
  <si>
    <t>O16213730002</t>
  </si>
  <si>
    <t>O16213740002</t>
  </si>
  <si>
    <t>O16213750002</t>
  </si>
  <si>
    <t>O16213760002</t>
  </si>
  <si>
    <t>O16213770002</t>
  </si>
  <si>
    <t>O16213780002</t>
  </si>
  <si>
    <t>O16213790002</t>
  </si>
  <si>
    <t>O16213820002</t>
  </si>
  <si>
    <t>B16211710002</t>
  </si>
  <si>
    <t>B16211750002</t>
  </si>
  <si>
    <t>B16212020002</t>
  </si>
  <si>
    <t>B16212930002</t>
  </si>
  <si>
    <t>O16211660002</t>
  </si>
  <si>
    <t>O16211680002</t>
  </si>
  <si>
    <t>J03394210002</t>
  </si>
  <si>
    <t>G07328610001</t>
  </si>
  <si>
    <t>G07329770001</t>
  </si>
  <si>
    <t>G07328590001</t>
  </si>
  <si>
    <t>J03394300002</t>
  </si>
  <si>
    <t>S09212590002</t>
  </si>
  <si>
    <t>S09212590003</t>
  </si>
  <si>
    <t>Q09730090002</t>
  </si>
  <si>
    <t>G07332900004</t>
  </si>
  <si>
    <t>J03394550001</t>
  </si>
  <si>
    <t>J03394560001</t>
  </si>
  <si>
    <t>J03394570001</t>
  </si>
  <si>
    <t>J03394580001</t>
  </si>
  <si>
    <t>J03394590001</t>
  </si>
  <si>
    <t>J03394600001</t>
  </si>
  <si>
    <t>J03394610001</t>
  </si>
  <si>
    <t>J03394620001</t>
  </si>
  <si>
    <t>J03394630001</t>
  </si>
  <si>
    <t>J03394640001</t>
  </si>
  <si>
    <t>J03394650001</t>
  </si>
  <si>
    <t>J03394660001</t>
  </si>
  <si>
    <t>J03394670001</t>
  </si>
  <si>
    <t>J03394680001</t>
  </si>
  <si>
    <t>J03394690001</t>
  </si>
  <si>
    <t>J03394700001</t>
  </si>
  <si>
    <t>J03394710001</t>
  </si>
  <si>
    <t>J03394720001</t>
  </si>
  <si>
    <t>J03394730001</t>
  </si>
  <si>
    <t>J03394740001</t>
  </si>
  <si>
    <t>J03394750001</t>
  </si>
  <si>
    <t>J03394760001</t>
  </si>
  <si>
    <t>J03394770001</t>
  </si>
  <si>
    <t>J03394780001</t>
  </si>
  <si>
    <t>J03394790001</t>
  </si>
  <si>
    <t>J03394800001</t>
  </si>
  <si>
    <t>J03394810001</t>
  </si>
  <si>
    <t>J03394820001</t>
  </si>
  <si>
    <t>J03394830001</t>
  </si>
  <si>
    <t>J03394840001</t>
  </si>
  <si>
    <t>J03394850001</t>
  </si>
  <si>
    <t>J03394860001</t>
  </si>
  <si>
    <t>J03394870001</t>
  </si>
  <si>
    <t>J03394880001</t>
  </si>
  <si>
    <t>J03394890001</t>
  </si>
  <si>
    <t>J03394900001</t>
  </si>
  <si>
    <t>J03394910001</t>
  </si>
  <si>
    <t>J03394920001</t>
  </si>
  <si>
    <t>J03394930001</t>
  </si>
  <si>
    <t>J03394940001</t>
  </si>
  <si>
    <t>J03394950001</t>
  </si>
  <si>
    <t>J03394960001</t>
  </si>
  <si>
    <t>J03394980001</t>
  </si>
  <si>
    <t>J03394990001</t>
  </si>
  <si>
    <t>J03395000001</t>
  </si>
  <si>
    <t>J03395010001</t>
  </si>
  <si>
    <t>J03395020001</t>
  </si>
  <si>
    <t>J03395030001</t>
  </si>
  <si>
    <t>J03395040001</t>
  </si>
  <si>
    <t>J03395050001</t>
  </si>
  <si>
    <t>S09212870001</t>
  </si>
  <si>
    <t>O16216940002</t>
  </si>
  <si>
    <t>O16217050002</t>
  </si>
  <si>
    <t>O16217060002</t>
  </si>
  <si>
    <t>O16217220002</t>
  </si>
  <si>
    <t>O16217250002</t>
  </si>
  <si>
    <t>O16217270002</t>
  </si>
  <si>
    <t>O16217290002</t>
  </si>
  <si>
    <t>O16217310002</t>
  </si>
  <si>
    <t>O16217320002</t>
  </si>
  <si>
    <t>O16217360002</t>
  </si>
  <si>
    <t>O16215500002</t>
  </si>
  <si>
    <t>O16215760002</t>
  </si>
  <si>
    <t>O16216200002</t>
  </si>
  <si>
    <t>O16216390002</t>
  </si>
  <si>
    <t>O16216480002</t>
  </si>
  <si>
    <t>O16216750002</t>
  </si>
  <si>
    <t>O16218280002</t>
  </si>
  <si>
    <t>O16218430002</t>
  </si>
  <si>
    <t>O16218440002</t>
  </si>
  <si>
    <t>O16217520002</t>
  </si>
  <si>
    <t>O16217530002</t>
  </si>
  <si>
    <t>O16217670002</t>
  </si>
  <si>
    <t>O16217940002</t>
  </si>
  <si>
    <t>O16217950002</t>
  </si>
  <si>
    <t>O16217980002</t>
  </si>
  <si>
    <t>O16217990002</t>
  </si>
  <si>
    <t>J03395310001</t>
  </si>
  <si>
    <t>G07339860004</t>
  </si>
  <si>
    <t>G07342470001</t>
  </si>
  <si>
    <t>G07343550004</t>
  </si>
  <si>
    <t>G07343560004</t>
  </si>
  <si>
    <t>G07343630004</t>
  </si>
  <si>
    <t>G07343640004</t>
  </si>
  <si>
    <t>J03395370001</t>
  </si>
  <si>
    <t>J03395380001</t>
  </si>
  <si>
    <t>J03395390001</t>
  </si>
  <si>
    <t>J03395400001</t>
  </si>
  <si>
    <t>J03395410001</t>
  </si>
  <si>
    <t>J03395420001</t>
  </si>
  <si>
    <t>J03395430001</t>
  </si>
  <si>
    <t>J03395440001</t>
  </si>
  <si>
    <t>J03395450001</t>
  </si>
  <si>
    <t>J03395460001</t>
  </si>
  <si>
    <t>J03395470001</t>
  </si>
  <si>
    <t>J03395480001</t>
  </si>
  <si>
    <t>J03395490001</t>
  </si>
  <si>
    <t>J03395500001</t>
  </si>
  <si>
    <t>J03395510001</t>
  </si>
  <si>
    <t>J03395520001</t>
  </si>
  <si>
    <t>J03395530001</t>
  </si>
  <si>
    <t>S09215110001</t>
  </si>
  <si>
    <t>J03395790002</t>
  </si>
  <si>
    <t>Q09735100002</t>
  </si>
  <si>
    <t>J03395690001</t>
  </si>
  <si>
    <t>J03395700001</t>
  </si>
  <si>
    <t>J03395710001</t>
  </si>
  <si>
    <t>J03395730001</t>
  </si>
  <si>
    <t>J03395740001</t>
  </si>
  <si>
    <t>J03395750001</t>
  </si>
  <si>
    <t>S09215030001</t>
  </si>
  <si>
    <t>Q09736030002</t>
  </si>
  <si>
    <t>Q09736040002</t>
  </si>
  <si>
    <t>J03395850001</t>
  </si>
  <si>
    <t>O16221280002</t>
  </si>
  <si>
    <t>O16221320002</t>
  </si>
  <si>
    <t>O16221540002</t>
  </si>
  <si>
    <t>O16221260002</t>
  </si>
  <si>
    <t>O16221230002</t>
  </si>
  <si>
    <t>O16220930002</t>
  </si>
  <si>
    <t>O16220850002</t>
  </si>
  <si>
    <t>O16220090002</t>
  </si>
  <si>
    <t>O16220050002</t>
  </si>
  <si>
    <t>O16222210002</t>
  </si>
  <si>
    <t>O16222190002</t>
  </si>
  <si>
    <t>O16222180002</t>
  </si>
  <si>
    <t>O16222090002</t>
  </si>
  <si>
    <t>O16222040002</t>
  </si>
  <si>
    <t>O16222030002</t>
  </si>
  <si>
    <t>B16220600002</t>
  </si>
  <si>
    <t>B16220590002</t>
  </si>
  <si>
    <t>B16220550002</t>
  </si>
  <si>
    <t>B16220370002</t>
  </si>
  <si>
    <t>B16220350002</t>
  </si>
  <si>
    <t>B16220310002</t>
  </si>
  <si>
    <t>B16220190002</t>
  </si>
  <si>
    <t>B16220110002</t>
  </si>
  <si>
    <t>B16220080002</t>
  </si>
  <si>
    <t>B16219480002</t>
  </si>
  <si>
    <t>O16219770002</t>
  </si>
  <si>
    <t>O16219580002</t>
  </si>
  <si>
    <t>O16219550002</t>
  </si>
  <si>
    <t>O16219470002</t>
  </si>
  <si>
    <t>O16219460002</t>
  </si>
  <si>
    <t>J03396040001</t>
  </si>
  <si>
    <t>J03396050001</t>
  </si>
  <si>
    <t>J03396060002</t>
  </si>
  <si>
    <t>J03396070002</t>
  </si>
  <si>
    <t>Q09741890002</t>
  </si>
  <si>
    <t>Q09742980002</t>
  </si>
  <si>
    <t>S09216620002</t>
  </si>
  <si>
    <t>S09216240002</t>
  </si>
  <si>
    <t>S09216340002</t>
  </si>
  <si>
    <t>G07361250001</t>
  </si>
  <si>
    <t>S09216200001</t>
  </si>
  <si>
    <t>S09216730003</t>
  </si>
  <si>
    <t>S09216720003</t>
  </si>
  <si>
    <t>O16227560002</t>
  </si>
  <si>
    <t>O16227460002</t>
  </si>
  <si>
    <t>O16227660002</t>
  </si>
  <si>
    <t>O16227680002</t>
  </si>
  <si>
    <t>O16227700002</t>
  </si>
  <si>
    <t>O16227730002</t>
  </si>
  <si>
    <t>O16227740002</t>
  </si>
  <si>
    <t>O16226930002</t>
  </si>
  <si>
    <t>O16227250002</t>
  </si>
  <si>
    <t>O16228060002</t>
  </si>
  <si>
    <t>O16228070002</t>
  </si>
  <si>
    <t>O16228100002</t>
  </si>
  <si>
    <t>B16226120002</t>
  </si>
  <si>
    <t>B16226320002</t>
  </si>
  <si>
    <t>O16225900002</t>
  </si>
  <si>
    <t>O16226260002</t>
  </si>
  <si>
    <t>O16226350002</t>
  </si>
  <si>
    <t>O16226430002</t>
  </si>
  <si>
    <t>O16226490002</t>
  </si>
  <si>
    <t>O16225760002</t>
  </si>
  <si>
    <t>O16225700002</t>
  </si>
  <si>
    <t>O16225640002</t>
  </si>
  <si>
    <t>O16225580002</t>
  </si>
  <si>
    <t>G07362420003</t>
  </si>
  <si>
    <t>G07364830001</t>
  </si>
  <si>
    <t>G07369050004</t>
  </si>
  <si>
    <t>G07370310002</t>
  </si>
  <si>
    <t>Q09747890002</t>
  </si>
  <si>
    <t>G07370380003</t>
  </si>
  <si>
    <t>S09217590002</t>
  </si>
  <si>
    <t>O16231770002</t>
  </si>
  <si>
    <t>O16231780002</t>
  </si>
  <si>
    <t>O16232420002</t>
  </si>
  <si>
    <t>O16232450002</t>
  </si>
  <si>
    <t>O16232620002</t>
  </si>
  <si>
    <t>O16232750002</t>
  </si>
  <si>
    <t>O16231300002</t>
  </si>
  <si>
    <t>O16231310002</t>
  </si>
  <si>
    <t>O16231460002</t>
  </si>
  <si>
    <t>O16231530002</t>
  </si>
  <si>
    <t>O16231590002</t>
  </si>
  <si>
    <t>B16230220002</t>
  </si>
  <si>
    <t>B16230710002</t>
  </si>
  <si>
    <t>B16231370002</t>
  </si>
  <si>
    <t>O16230230002</t>
  </si>
  <si>
    <t>O16230250002</t>
  </si>
  <si>
    <t>O16230280002</t>
  </si>
  <si>
    <t>O16230810002</t>
  </si>
  <si>
    <t>G07375080004</t>
  </si>
  <si>
    <t>G07375080005</t>
  </si>
  <si>
    <t>G07378260001</t>
  </si>
  <si>
    <t>S09218360003</t>
  </si>
  <si>
    <t>G07381450004</t>
  </si>
  <si>
    <t>G07381460004</t>
  </si>
  <si>
    <t>G07381470004</t>
  </si>
  <si>
    <t>J03397320001</t>
  </si>
  <si>
    <t>J03397310001</t>
  </si>
  <si>
    <t>J03397300001</t>
  </si>
  <si>
    <t>J03397290001</t>
  </si>
  <si>
    <t>J03397280001</t>
  </si>
  <si>
    <t>J03397270001</t>
  </si>
  <si>
    <t>J03397260001</t>
  </si>
  <si>
    <t>G07381490004</t>
  </si>
  <si>
    <t>G07381500004</t>
  </si>
  <si>
    <t>G07382720004</t>
  </si>
  <si>
    <t>G07382730004</t>
  </si>
  <si>
    <t>J03397160001</t>
  </si>
  <si>
    <t>J03397170001</t>
  </si>
  <si>
    <t>J03397180001</t>
  </si>
  <si>
    <t>J03397190001</t>
  </si>
  <si>
    <t>J03397200001</t>
  </si>
  <si>
    <t>J03397210001</t>
  </si>
  <si>
    <t>J03397220001</t>
  </si>
  <si>
    <t>J03397230001</t>
  </si>
  <si>
    <t>J03397240001</t>
  </si>
  <si>
    <t>J03397250001</t>
  </si>
  <si>
    <t>Q09753110002</t>
  </si>
  <si>
    <t>S09218280002</t>
  </si>
  <si>
    <t>G07384900002</t>
  </si>
  <si>
    <t>S09219180001</t>
  </si>
  <si>
    <t>G07384950003</t>
  </si>
  <si>
    <t>G07384940003</t>
  </si>
  <si>
    <t>S09218960002</t>
  </si>
  <si>
    <t>S09218960003</t>
  </si>
  <si>
    <t>O16235040002</t>
  </si>
  <si>
    <t>O16234960002</t>
  </si>
  <si>
    <t>O16234940002</t>
  </si>
  <si>
    <t>O16235260002</t>
  </si>
  <si>
    <t>O16235390002</t>
  </si>
  <si>
    <t>O16235400002</t>
  </si>
  <si>
    <t>O16235410002</t>
  </si>
  <si>
    <t>O16235440002</t>
  </si>
  <si>
    <t>O16235450002</t>
  </si>
  <si>
    <t>O16234430002</t>
  </si>
  <si>
    <t>O16234560002</t>
  </si>
  <si>
    <t>O16234780002</t>
  </si>
  <si>
    <t>O16234790002</t>
  </si>
  <si>
    <t>O16236270002</t>
  </si>
  <si>
    <t>O16236510002</t>
  </si>
  <si>
    <t>O16235600002</t>
  </si>
  <si>
    <t>O16235680002</t>
  </si>
  <si>
    <t>O16235690002</t>
  </si>
  <si>
    <t>O16235800002</t>
  </si>
  <si>
    <t>O16235920002</t>
  </si>
  <si>
    <t>O16235930002</t>
  </si>
  <si>
    <t>O16236040002</t>
  </si>
  <si>
    <t>O16236050002</t>
  </si>
  <si>
    <t>B16235360002</t>
  </si>
  <si>
    <t>B16234330002</t>
  </si>
  <si>
    <t>B16234590002</t>
  </si>
  <si>
    <t>B16234630002</t>
  </si>
  <si>
    <t>B16235200002</t>
  </si>
  <si>
    <t>G07387850003</t>
  </si>
  <si>
    <t>J03397660001</t>
  </si>
  <si>
    <t>J03397670001</t>
  </si>
  <si>
    <t>J03397680001</t>
  </si>
  <si>
    <t>J03397690001</t>
  </si>
  <si>
    <t>J03397700001</t>
  </si>
  <si>
    <t>J03397710001</t>
  </si>
  <si>
    <t>J03397720001</t>
  </si>
  <si>
    <t>J03397730001</t>
  </si>
  <si>
    <t>J03397740001</t>
  </si>
  <si>
    <t>J03397750001</t>
  </si>
  <si>
    <t>J03397760001</t>
  </si>
  <si>
    <t>J03397770001</t>
  </si>
  <si>
    <t>J03397780001</t>
  </si>
  <si>
    <t>J03397790001</t>
  </si>
  <si>
    <t>J03397800001</t>
  </si>
  <si>
    <t>J03397810001</t>
  </si>
  <si>
    <t>J03397820001</t>
  </si>
  <si>
    <t>J03397830001</t>
  </si>
  <si>
    <t>J03397840001</t>
  </si>
  <si>
    <t>J03397850001</t>
  </si>
  <si>
    <t>J03397860001</t>
  </si>
  <si>
    <t>J03397870001</t>
  </si>
  <si>
    <t>J03397880001</t>
  </si>
  <si>
    <t>J03397890001</t>
  </si>
  <si>
    <t>J03397900001</t>
  </si>
  <si>
    <t>J03397910001</t>
  </si>
  <si>
    <t>J03397920001</t>
  </si>
  <si>
    <t>J03397930001</t>
  </si>
  <si>
    <t>J03397940001</t>
  </si>
  <si>
    <t>J03397950001</t>
  </si>
  <si>
    <t>J03397960001</t>
  </si>
  <si>
    <t>J03397970001</t>
  </si>
  <si>
    <t>J03397980001</t>
  </si>
  <si>
    <t>J03397990001</t>
  </si>
  <si>
    <t>J03398000001</t>
  </si>
  <si>
    <t>J03398010001</t>
  </si>
  <si>
    <t>J03398020001</t>
  </si>
  <si>
    <t>J03398030001</t>
  </si>
  <si>
    <t>G07387860003</t>
  </si>
  <si>
    <t>J03398090001</t>
  </si>
  <si>
    <t>S09219410003</t>
  </si>
  <si>
    <t>J03398070001</t>
  </si>
  <si>
    <t>J03398060001</t>
  </si>
  <si>
    <t>J03398050001</t>
  </si>
  <si>
    <t>J03398040001</t>
  </si>
  <si>
    <t>J03398100001</t>
  </si>
  <si>
    <t>J03398110001</t>
  </si>
  <si>
    <t>J03398120001</t>
  </si>
  <si>
    <t>S09219360001</t>
  </si>
  <si>
    <t>S09219400003</t>
  </si>
  <si>
    <t>J03398080001</t>
  </si>
  <si>
    <t>Q09758570002</t>
  </si>
  <si>
    <t>G07392810004</t>
  </si>
  <si>
    <t>J03398250001</t>
  </si>
  <si>
    <t>J03398240001</t>
  </si>
  <si>
    <t>G07394020003</t>
  </si>
  <si>
    <t>G07392830004</t>
  </si>
  <si>
    <t>G07392880004</t>
  </si>
  <si>
    <t>Q09759140002</t>
  </si>
  <si>
    <t>G07394110003</t>
  </si>
  <si>
    <t>G07394130001</t>
  </si>
  <si>
    <t>G07396380001</t>
  </si>
  <si>
    <t>O16239880002</t>
  </si>
  <si>
    <t>O16239730002</t>
  </si>
  <si>
    <t>O16239650002</t>
  </si>
  <si>
    <t>O16239400002</t>
  </si>
  <si>
    <t>O16238250002</t>
  </si>
  <si>
    <t>O16238260002</t>
  </si>
  <si>
    <t>O16238370002</t>
  </si>
  <si>
    <t>O16238580002</t>
  </si>
  <si>
    <t>O16238720002</t>
  </si>
  <si>
    <t>O16238890002</t>
  </si>
  <si>
    <t>O16238940002</t>
  </si>
  <si>
    <t>O16239040002</t>
  </si>
  <si>
    <t>O16239070002</t>
  </si>
  <si>
    <t>O16239210002</t>
  </si>
  <si>
    <t>O16240400002</t>
  </si>
  <si>
    <t>O16240460002</t>
  </si>
  <si>
    <t>O16240480002</t>
  </si>
  <si>
    <t>O16240540002</t>
  </si>
  <si>
    <t>B16238920002</t>
  </si>
  <si>
    <t>B16239010002</t>
  </si>
  <si>
    <t>J03398670001</t>
  </si>
  <si>
    <t>J03398680001</t>
  </si>
  <si>
    <t>J03399110001</t>
  </si>
  <si>
    <t>J03399100001</t>
  </si>
  <si>
    <t>J03399090001</t>
  </si>
  <si>
    <t>J03399080001</t>
  </si>
  <si>
    <t>J03399070001</t>
  </si>
  <si>
    <t>J03399060001</t>
  </si>
  <si>
    <t>J03399050001</t>
  </si>
  <si>
    <t>J03399040001</t>
  </si>
  <si>
    <t>J03398690001</t>
  </si>
  <si>
    <t>J03398700001</t>
  </si>
  <si>
    <t>J03398710001</t>
  </si>
  <si>
    <t>J03398720001</t>
  </si>
  <si>
    <t>J03398730001</t>
  </si>
  <si>
    <t>J03398740001</t>
  </si>
  <si>
    <t>J03398750001</t>
  </si>
  <si>
    <t>J03398760001</t>
  </si>
  <si>
    <t>J03398770001</t>
  </si>
  <si>
    <t>J03398780001</t>
  </si>
  <si>
    <t>J03398790001</t>
  </si>
  <si>
    <t>J03398800001</t>
  </si>
  <si>
    <t>J03398810001</t>
  </si>
  <si>
    <t>J03398820001</t>
  </si>
  <si>
    <t>J03398830001</t>
  </si>
  <si>
    <t>J03398840001</t>
  </si>
  <si>
    <t>J03398850001</t>
  </si>
  <si>
    <t>J03398860001</t>
  </si>
  <si>
    <t>J03398870001</t>
  </si>
  <si>
    <t>J03398880001</t>
  </si>
  <si>
    <t>J03398890001</t>
  </si>
  <si>
    <t>J03398900001</t>
  </si>
  <si>
    <t>J03398910001</t>
  </si>
  <si>
    <t>J03398920001</t>
  </si>
  <si>
    <t>J03398930001</t>
  </si>
  <si>
    <t>J03398940001</t>
  </si>
  <si>
    <t>J03398950001</t>
  </si>
  <si>
    <t>J03398960001</t>
  </si>
  <si>
    <t>J03398970001</t>
  </si>
  <si>
    <t>J03398980001</t>
  </si>
  <si>
    <t>J03398990001</t>
  </si>
  <si>
    <t>J03399000001</t>
  </si>
  <si>
    <t>J03399010001</t>
  </si>
  <si>
    <t>J03399020001</t>
  </si>
  <si>
    <t>J03399030001</t>
  </si>
  <si>
    <t>J03399120001</t>
  </si>
  <si>
    <t>J03399130001</t>
  </si>
  <si>
    <t>J03399170001</t>
  </si>
  <si>
    <t>J03399160001</t>
  </si>
  <si>
    <t>J03399150001</t>
  </si>
  <si>
    <t>J03399140001</t>
  </si>
  <si>
    <t>G07400730001</t>
  </si>
  <si>
    <t>G07400910002</t>
  </si>
  <si>
    <t>G07400920001</t>
  </si>
  <si>
    <t>G07403990004</t>
  </si>
  <si>
    <t>G07403940004</t>
  </si>
  <si>
    <t>G07403960004</t>
  </si>
  <si>
    <t>G07404010004</t>
  </si>
  <si>
    <t>G07404020004</t>
  </si>
  <si>
    <t>G07404040004</t>
  </si>
  <si>
    <t>G07404060004</t>
  </si>
  <si>
    <t>G07404070004</t>
  </si>
  <si>
    <t>G07404080004</t>
  </si>
  <si>
    <t>G07405290001</t>
  </si>
  <si>
    <t>J03399600001</t>
  </si>
  <si>
    <t>Q09763890002</t>
  </si>
  <si>
    <t>G07405350001</t>
  </si>
  <si>
    <t>G07405380003</t>
  </si>
  <si>
    <t>G07405400001</t>
  </si>
  <si>
    <t>G07405960001</t>
  </si>
  <si>
    <t>S09220600003</t>
  </si>
  <si>
    <t>S09220580003</t>
  </si>
  <si>
    <t>S09220700002</t>
  </si>
  <si>
    <t>G07407300001</t>
  </si>
  <si>
    <t>J03399790001</t>
  </si>
  <si>
    <t>J03399740001</t>
  </si>
  <si>
    <t>G07407320001</t>
  </si>
  <si>
    <t>G07407340001</t>
  </si>
  <si>
    <t>G07407360001</t>
  </si>
  <si>
    <t>S09220740002</t>
  </si>
  <si>
    <t>S09220750002</t>
  </si>
  <si>
    <t>S09220760002</t>
  </si>
  <si>
    <t>S09220780002</t>
  </si>
  <si>
    <t>S09220720003</t>
  </si>
  <si>
    <t>O16244180002</t>
  </si>
  <si>
    <t>O16244190002</t>
  </si>
  <si>
    <t>O16242820002</t>
  </si>
  <si>
    <t>O16243150002</t>
  </si>
  <si>
    <t>O16243160002</t>
  </si>
  <si>
    <t>O16243240002</t>
  </si>
  <si>
    <t>O16244880002</t>
  </si>
  <si>
    <t>O16245000002</t>
  </si>
  <si>
    <t>O16245160002</t>
  </si>
  <si>
    <t>O16245270002</t>
  </si>
  <si>
    <t>O16244510002</t>
  </si>
  <si>
    <t>O16244520002</t>
  </si>
  <si>
    <t>B16243140002</t>
  </si>
  <si>
    <t>B16243350002</t>
  </si>
  <si>
    <t>B16243400002</t>
  </si>
  <si>
    <t>B16243430002</t>
  </si>
  <si>
    <t>B16243760002</t>
  </si>
  <si>
    <t>B16242900002</t>
  </si>
  <si>
    <t>B16242960002</t>
  </si>
  <si>
    <t>B16242980002</t>
  </si>
  <si>
    <t>B16243010002</t>
  </si>
  <si>
    <t>B16243030002</t>
  </si>
  <si>
    <t>O16242420002</t>
  </si>
  <si>
    <t>B16244060002</t>
  </si>
  <si>
    <t>B16244140002</t>
  </si>
  <si>
    <t>J03399870002</t>
  </si>
  <si>
    <t>J03399880002</t>
  </si>
  <si>
    <t>J03399890002</t>
  </si>
  <si>
    <t>S09220950001</t>
  </si>
  <si>
    <t>G07414210004</t>
  </si>
  <si>
    <t>G07414210005</t>
  </si>
  <si>
    <t>G07414260004</t>
  </si>
  <si>
    <t>G07417240004</t>
  </si>
  <si>
    <t>G07417270004</t>
  </si>
  <si>
    <t>G07417260004</t>
  </si>
  <si>
    <t>Q09769820002</t>
  </si>
  <si>
    <t>S09221830003</t>
  </si>
  <si>
    <t>O16248820002</t>
  </si>
  <si>
    <t>O16248790002</t>
  </si>
  <si>
    <t>O16248770002</t>
  </si>
  <si>
    <t>O16248740002</t>
  </si>
  <si>
    <t>O16248840002</t>
  </si>
  <si>
    <t>O16248860002</t>
  </si>
  <si>
    <t>O16248880002</t>
  </si>
  <si>
    <t>O16248940002</t>
  </si>
  <si>
    <t>O16248970002</t>
  </si>
  <si>
    <t>O16248990002</t>
  </si>
  <si>
    <t>O16249000002</t>
  </si>
  <si>
    <t>O16249010002</t>
  </si>
  <si>
    <t>O16249030002</t>
  </si>
  <si>
    <t>O16247890002</t>
  </si>
  <si>
    <t>O16248170002</t>
  </si>
  <si>
    <t>O16248390002</t>
  </si>
  <si>
    <t>O16248430002</t>
  </si>
  <si>
    <t>O16248550002</t>
  </si>
  <si>
    <t>O16248640002</t>
  </si>
  <si>
    <t>O16248650002</t>
  </si>
  <si>
    <t>O16249040002</t>
  </si>
  <si>
    <t>O16249060002</t>
  </si>
  <si>
    <t>B16247960002</t>
  </si>
  <si>
    <t>B16247970002</t>
  </si>
  <si>
    <t>B16247990002</t>
  </si>
  <si>
    <t>B16248030002</t>
  </si>
  <si>
    <t>B16248040002</t>
  </si>
  <si>
    <t>B16248050002</t>
  </si>
  <si>
    <t>B16248080002</t>
  </si>
  <si>
    <t>B16247080002</t>
  </si>
  <si>
    <t>B16247150002</t>
  </si>
  <si>
    <t>B16247510002</t>
  </si>
  <si>
    <t>B16247940002</t>
  </si>
  <si>
    <t>O16247040002</t>
  </si>
  <si>
    <t>B16248250002</t>
  </si>
  <si>
    <t>B16248270002</t>
  </si>
  <si>
    <t>B16248280002</t>
  </si>
  <si>
    <t>B16248300002</t>
  </si>
  <si>
    <t>B16248340002</t>
  </si>
  <si>
    <t>B16248320002</t>
  </si>
  <si>
    <t>Q09771660002</t>
  </si>
  <si>
    <t>G07421850001</t>
  </si>
  <si>
    <t>S09222300003</t>
  </si>
  <si>
    <t>G07425720004</t>
  </si>
  <si>
    <t>G07427380001</t>
  </si>
  <si>
    <t>J03400680001</t>
  </si>
  <si>
    <t>Q09774830002</t>
  </si>
  <si>
    <t>J03400760002</t>
  </si>
  <si>
    <t>S09223050003</t>
  </si>
  <si>
    <t>S09223040001</t>
  </si>
  <si>
    <t>S09223020003</t>
  </si>
  <si>
    <t>J03400750001</t>
  </si>
  <si>
    <t>J03400740001</t>
  </si>
  <si>
    <t>J03400730001</t>
  </si>
  <si>
    <t>Q09775470002</t>
  </si>
  <si>
    <t>O16252190002</t>
  </si>
  <si>
    <t>O16252580002</t>
  </si>
  <si>
    <t>O16252900002</t>
  </si>
  <si>
    <t>O16252160002</t>
  </si>
  <si>
    <t>O16252090002</t>
  </si>
  <si>
    <t>O16252020002</t>
  </si>
  <si>
    <t>O16251730002</t>
  </si>
  <si>
    <t>O16251690002</t>
  </si>
  <si>
    <t>O16251680002</t>
  </si>
  <si>
    <t>O16253530002</t>
  </si>
  <si>
    <t>O16253360002</t>
  </si>
  <si>
    <t>O16253190002</t>
  </si>
  <si>
    <t>O16253180002</t>
  </si>
  <si>
    <t>B16252320002</t>
  </si>
  <si>
    <t>B16252310002</t>
  </si>
  <si>
    <t>B16252280002</t>
  </si>
  <si>
    <t>B16252070002</t>
  </si>
  <si>
    <t>B16251940002</t>
  </si>
  <si>
    <t>B16251720002</t>
  </si>
  <si>
    <t>B16251380002</t>
  </si>
  <si>
    <t>B16251350002</t>
  </si>
  <si>
    <t>B16251340002</t>
  </si>
  <si>
    <t>O16251280002</t>
  </si>
  <si>
    <t>O16251230002</t>
  </si>
  <si>
    <t>G07435110001</t>
  </si>
  <si>
    <t>J03400980001</t>
  </si>
  <si>
    <t>J03400990001</t>
  </si>
  <si>
    <t>J03401000001</t>
  </si>
  <si>
    <t>J03401010001</t>
  </si>
  <si>
    <t>J03401020001</t>
  </si>
  <si>
    <t>J03401030001</t>
  </si>
  <si>
    <t>J03401040001</t>
  </si>
  <si>
    <t>J03401050001</t>
  </si>
  <si>
    <t>J03401060001</t>
  </si>
  <si>
    <t>J03401070001</t>
  </si>
  <si>
    <t>J03401080001</t>
  </si>
  <si>
    <t>S09223340003</t>
  </si>
  <si>
    <t>S09223290003</t>
  </si>
  <si>
    <t>S09223320003</t>
  </si>
  <si>
    <t>Q09779230002</t>
  </si>
  <si>
    <t>S09223650003</t>
  </si>
  <si>
    <t>S09223650001</t>
  </si>
  <si>
    <t>S09223640004</t>
  </si>
  <si>
    <t>S09223760003</t>
  </si>
  <si>
    <t>S09223850003</t>
  </si>
  <si>
    <t>S09223860003</t>
  </si>
  <si>
    <t>S09223870003</t>
  </si>
  <si>
    <t>O16257610002</t>
  </si>
  <si>
    <t>O16255340002</t>
  </si>
  <si>
    <t>O16255420002</t>
  </si>
  <si>
    <t>O16256110002</t>
  </si>
  <si>
    <t>O16257570002</t>
  </si>
  <si>
    <t>O16257560002</t>
  </si>
  <si>
    <t>O16256820002</t>
  </si>
  <si>
    <t>B16256060002</t>
  </si>
  <si>
    <t>B16256090002</t>
  </si>
  <si>
    <t>B16256140002</t>
  </si>
  <si>
    <t>B16256160002</t>
  </si>
  <si>
    <t>B16256180002</t>
  </si>
  <si>
    <t>B16256200002</t>
  </si>
  <si>
    <t>B16256570002</t>
  </si>
  <si>
    <t>B16256470002</t>
  </si>
  <si>
    <t>B16256420002</t>
  </si>
  <si>
    <t>B16256370002</t>
  </si>
  <si>
    <t>B16256330002</t>
  </si>
  <si>
    <t>B16256260002</t>
  </si>
  <si>
    <t>B16256240002</t>
  </si>
  <si>
    <t>G07443300003</t>
  </si>
  <si>
    <t>G07443330003</t>
  </si>
  <si>
    <t>G07443360003</t>
  </si>
  <si>
    <t>G07446340003</t>
  </si>
  <si>
    <t>J03401640001</t>
  </si>
  <si>
    <t>J03401630001</t>
  </si>
  <si>
    <t>J03401620001</t>
  </si>
  <si>
    <t>J03401610001</t>
  </si>
  <si>
    <t>J03401600001</t>
  </si>
  <si>
    <t>J03401590001</t>
  </si>
  <si>
    <t>J03401580001</t>
  </si>
  <si>
    <t>J03401570001</t>
  </si>
  <si>
    <t>J03401560001</t>
  </si>
  <si>
    <t>J03401550001</t>
  </si>
  <si>
    <t>S09224810001</t>
  </si>
  <si>
    <t>J03401690001</t>
  </si>
  <si>
    <t>J03401700001</t>
  </si>
  <si>
    <t>J03401710001</t>
  </si>
  <si>
    <t>J03401720001</t>
  </si>
  <si>
    <t>J03401730001</t>
  </si>
  <si>
    <t>J03401740001</t>
  </si>
  <si>
    <t>J03401750001</t>
  </si>
  <si>
    <t>J03401760001</t>
  </si>
  <si>
    <t>J03401770001</t>
  </si>
  <si>
    <t>J03401780001</t>
  </si>
  <si>
    <t>J03401790001</t>
  </si>
  <si>
    <t>J03401800001</t>
  </si>
  <si>
    <t>J03401810001</t>
  </si>
  <si>
    <t>J03401820001</t>
  </si>
  <si>
    <t>J03401830001</t>
  </si>
  <si>
    <t>J03401840001</t>
  </si>
  <si>
    <t>J03401850001</t>
  </si>
  <si>
    <t>J03401860001</t>
  </si>
  <si>
    <t>J03401870001</t>
  </si>
  <si>
    <t>J03401880001</t>
  </si>
  <si>
    <t>J03401890001</t>
  </si>
  <si>
    <t>J03401900001</t>
  </si>
  <si>
    <t>J03401910001</t>
  </si>
  <si>
    <t>J03401920001</t>
  </si>
  <si>
    <t>J03401930001</t>
  </si>
  <si>
    <t>J03401940001</t>
  </si>
  <si>
    <t>J03401950001</t>
  </si>
  <si>
    <t>J03401960001</t>
  </si>
  <si>
    <t>J03401970001</t>
  </si>
  <si>
    <t>J03401980001</t>
  </si>
  <si>
    <t>J03401990001</t>
  </si>
  <si>
    <t>J03402000001</t>
  </si>
  <si>
    <t>J03402010001</t>
  </si>
  <si>
    <t>J03402020001</t>
  </si>
  <si>
    <t>J03402030001</t>
  </si>
  <si>
    <t>J03402040001</t>
  </si>
  <si>
    <t>J03402050001</t>
  </si>
  <si>
    <t>J03402060001</t>
  </si>
  <si>
    <t>J03402070001</t>
  </si>
  <si>
    <t>J03402080001</t>
  </si>
  <si>
    <t>J03402090001</t>
  </si>
  <si>
    <t>J03402100001</t>
  </si>
  <si>
    <t>J03402110001</t>
  </si>
  <si>
    <t>J03402120001</t>
  </si>
  <si>
    <t>J03402130001</t>
  </si>
  <si>
    <t>J03402140001</t>
  </si>
  <si>
    <t>J03402150001</t>
  </si>
  <si>
    <t>J03402160001</t>
  </si>
  <si>
    <t>J03402170001</t>
  </si>
  <si>
    <t>J03402180001</t>
  </si>
  <si>
    <t>J03402190001</t>
  </si>
  <si>
    <t>J03402200001</t>
  </si>
  <si>
    <t>G07447590002</t>
  </si>
  <si>
    <t>J03402280001</t>
  </si>
  <si>
    <t>J03402270001</t>
  </si>
  <si>
    <t>J03402260001</t>
  </si>
  <si>
    <t>J03402250001</t>
  </si>
  <si>
    <t>G07447650001</t>
  </si>
  <si>
    <t>G07448810001</t>
  </si>
  <si>
    <t>G07448830001</t>
  </si>
  <si>
    <t>J03402210001</t>
  </si>
  <si>
    <t>J03402220001</t>
  </si>
  <si>
    <t>J03402230001</t>
  </si>
  <si>
    <t>J03402240001</t>
  </si>
  <si>
    <t>J03402350001</t>
  </si>
  <si>
    <t>J03402360001</t>
  </si>
  <si>
    <t>J03402480001</t>
  </si>
  <si>
    <t>J03402470001</t>
  </si>
  <si>
    <t>J03402460001</t>
  </si>
  <si>
    <t>J03402450001</t>
  </si>
  <si>
    <t>J03402440001</t>
  </si>
  <si>
    <t>J03402430001</t>
  </si>
  <si>
    <t>J03402370001</t>
  </si>
  <si>
    <t>J03402380001</t>
  </si>
  <si>
    <t>J03402390001</t>
  </si>
  <si>
    <t>J03402400001</t>
  </si>
  <si>
    <t>J03402410001</t>
  </si>
  <si>
    <t>J03402420001</t>
  </si>
  <si>
    <t>Q09784030002</t>
  </si>
  <si>
    <t>G07450650004</t>
  </si>
  <si>
    <t>G07450670004</t>
  </si>
  <si>
    <t>G07451820004</t>
  </si>
  <si>
    <t>G07451830003</t>
  </si>
  <si>
    <t>S09225520002</t>
  </si>
  <si>
    <t>J03403250001</t>
  </si>
  <si>
    <t>J03403260001</t>
  </si>
  <si>
    <t>J03403270001</t>
  </si>
  <si>
    <t>J03403280001</t>
  </si>
  <si>
    <t>G07453970001</t>
  </si>
  <si>
    <t>G07454060001</t>
  </si>
  <si>
    <t>J03402690001</t>
  </si>
  <si>
    <t>J03402700001</t>
  </si>
  <si>
    <t>J03402710001</t>
  </si>
  <si>
    <t>J03402720001</t>
  </si>
  <si>
    <t>J03402730001</t>
  </si>
  <si>
    <t>J03402740001</t>
  </si>
  <si>
    <t>J03402750001</t>
  </si>
  <si>
    <t>J03402760001</t>
  </si>
  <si>
    <t>J03402770001</t>
  </si>
  <si>
    <t>J03402780001</t>
  </si>
  <si>
    <t>J03402790001</t>
  </si>
  <si>
    <t>J03402800001</t>
  </si>
  <si>
    <t>J03402810001</t>
  </si>
  <si>
    <t>J03402820001</t>
  </si>
  <si>
    <t>J03402830001</t>
  </si>
  <si>
    <t>J03402840001</t>
  </si>
  <si>
    <t>J03402850001</t>
  </si>
  <si>
    <t>J03402860001</t>
  </si>
  <si>
    <t>J03402870001</t>
  </si>
  <si>
    <t>J03402880001</t>
  </si>
  <si>
    <t>J03402890001</t>
  </si>
  <si>
    <t>J03402900001</t>
  </si>
  <si>
    <t>J03402910001</t>
  </si>
  <si>
    <t>J03402920001</t>
  </si>
  <si>
    <t>J03402930001</t>
  </si>
  <si>
    <t>J03402940001</t>
  </si>
  <si>
    <t>J03402950001</t>
  </si>
  <si>
    <t>J03402960001</t>
  </si>
  <si>
    <t>J03402970001</t>
  </si>
  <si>
    <t>J03402980001</t>
  </si>
  <si>
    <t>J03402990001</t>
  </si>
  <si>
    <t>J03403000001</t>
  </si>
  <si>
    <t>J03403010001</t>
  </si>
  <si>
    <t>J03403020001</t>
  </si>
  <si>
    <t>J03403030001</t>
  </si>
  <si>
    <t>J03403040001</t>
  </si>
  <si>
    <t>J03403050001</t>
  </si>
  <si>
    <t>J03403060001</t>
  </si>
  <si>
    <t>J03403070001</t>
  </si>
  <si>
    <t>J03403080001</t>
  </si>
  <si>
    <t>J03403090001</t>
  </si>
  <si>
    <t>J03403100001</t>
  </si>
  <si>
    <t>J03403110001</t>
  </si>
  <si>
    <t>J03403120001</t>
  </si>
  <si>
    <t>J03403130001</t>
  </si>
  <si>
    <t>J03403140001</t>
  </si>
  <si>
    <t>J03403150001</t>
  </si>
  <si>
    <t>J03403160001</t>
  </si>
  <si>
    <t>J03403170001</t>
  </si>
  <si>
    <t>J03403180001</t>
  </si>
  <si>
    <t>J03403190001</t>
  </si>
  <si>
    <t>J03403200001</t>
  </si>
  <si>
    <t>J03403210001</t>
  </si>
  <si>
    <t>J03403220001</t>
  </si>
  <si>
    <t>J03403230001</t>
  </si>
  <si>
    <t>J03403240001</t>
  </si>
  <si>
    <t>S09225670003</t>
  </si>
  <si>
    <t>O16259630002</t>
  </si>
  <si>
    <t>O16259340002</t>
  </si>
  <si>
    <t>O16259310002</t>
  </si>
  <si>
    <t>O16259300002</t>
  </si>
  <si>
    <t>O16259290002</t>
  </si>
  <si>
    <t>O16259920002</t>
  </si>
  <si>
    <t>O16259930002</t>
  </si>
  <si>
    <t>O16259980002</t>
  </si>
  <si>
    <t>O16260140002</t>
  </si>
  <si>
    <t>O16260400002</t>
  </si>
  <si>
    <t>O16260630002</t>
  </si>
  <si>
    <t>O16259230002</t>
  </si>
  <si>
    <t>O16261970002</t>
  </si>
  <si>
    <t>O16262070002</t>
  </si>
  <si>
    <t>O16260940002</t>
  </si>
  <si>
    <t>O16260970002</t>
  </si>
  <si>
    <t>O16261040002</t>
  </si>
  <si>
    <t>O16261440002</t>
  </si>
  <si>
    <t>O16261490002</t>
  </si>
  <si>
    <t>O16261940002</t>
  </si>
  <si>
    <t>B16260200002</t>
  </si>
  <si>
    <t>B16260320002</t>
  </si>
  <si>
    <t>B16259520002</t>
  </si>
  <si>
    <t>B16259550002</t>
  </si>
  <si>
    <t>B16259570002</t>
  </si>
  <si>
    <t>B16259750002</t>
  </si>
  <si>
    <t>B16259910002</t>
  </si>
  <si>
    <t>J03403360001</t>
  </si>
  <si>
    <t>J03403510002</t>
  </si>
  <si>
    <t>J03403540002</t>
  </si>
  <si>
    <t>J03403560001</t>
  </si>
  <si>
    <t>J03403550001</t>
  </si>
  <si>
    <t>G07456320004</t>
  </si>
  <si>
    <t>G07456320005</t>
  </si>
  <si>
    <t>G07457580003</t>
  </si>
  <si>
    <t>G07460080001</t>
  </si>
  <si>
    <t>J03403780001</t>
  </si>
  <si>
    <t>J03403770001</t>
  </si>
  <si>
    <t>J03403760001</t>
  </si>
  <si>
    <t>J03403750001</t>
  </si>
  <si>
    <t>J03403740001</t>
  </si>
  <si>
    <t>J03403730001</t>
  </si>
  <si>
    <t>J03403720001</t>
  </si>
  <si>
    <t>J03403710001</t>
  </si>
  <si>
    <t>J03403700001</t>
  </si>
  <si>
    <t>G07461970003</t>
  </si>
  <si>
    <t>G07462030004</t>
  </si>
  <si>
    <t>J03403980001</t>
  </si>
  <si>
    <t>J03403990001</t>
  </si>
  <si>
    <t>J03404000001</t>
  </si>
  <si>
    <t>J03404010001</t>
  </si>
  <si>
    <t>J03404020001</t>
  </si>
  <si>
    <t>J03404030001</t>
  </si>
  <si>
    <t>J03404040001</t>
  </si>
  <si>
    <t>J03404060001</t>
  </si>
  <si>
    <t>J03404070001</t>
  </si>
  <si>
    <t>J03404080001</t>
  </si>
  <si>
    <t>J03404090001</t>
  </si>
  <si>
    <t>J03404100001</t>
  </si>
  <si>
    <t>J03404110001</t>
  </si>
  <si>
    <t>J03404120001</t>
  </si>
  <si>
    <t>J03404130001</t>
  </si>
  <si>
    <t>J03404140001</t>
  </si>
  <si>
    <t>S09227400002</t>
  </si>
  <si>
    <t>S09227580001</t>
  </si>
  <si>
    <t>S09227550003</t>
  </si>
  <si>
    <t>S09227530001</t>
  </si>
  <si>
    <t>J03404260001</t>
  </si>
  <si>
    <t>S09227600003</t>
  </si>
  <si>
    <t>O16264640002</t>
  </si>
  <si>
    <t>O16264580002</t>
  </si>
  <si>
    <t>O16264290002</t>
  </si>
  <si>
    <t>O16264270002</t>
  </si>
  <si>
    <t>O16264250002</t>
  </si>
  <si>
    <t>O16263930002</t>
  </si>
  <si>
    <t>O16263850002</t>
  </si>
  <si>
    <t>O16263680002</t>
  </si>
  <si>
    <t>O16265430002</t>
  </si>
  <si>
    <t>O16265110002</t>
  </si>
  <si>
    <t>O16264950002</t>
  </si>
  <si>
    <t>B16264110002</t>
  </si>
  <si>
    <t>B16264100002</t>
  </si>
  <si>
    <t>B16264090002</t>
  </si>
  <si>
    <t>B16264020002</t>
  </si>
  <si>
    <t>B16263970002</t>
  </si>
  <si>
    <t>O16263670002</t>
  </si>
  <si>
    <t>O16263640002</t>
  </si>
  <si>
    <t>O16263630002</t>
  </si>
  <si>
    <t>O16263240002</t>
  </si>
  <si>
    <t>O16263270002</t>
  </si>
  <si>
    <t>O16263390002</t>
  </si>
  <si>
    <t>O16263410002</t>
  </si>
  <si>
    <t>G07470140003</t>
  </si>
  <si>
    <t>G07471390004</t>
  </si>
  <si>
    <t>G07471390005</t>
  </si>
  <si>
    <t>S09228270001</t>
  </si>
  <si>
    <t>G07472550003</t>
  </si>
  <si>
    <t>S09228800001</t>
  </si>
  <si>
    <t>Q09794630002</t>
  </si>
  <si>
    <t>S09228560001</t>
  </si>
  <si>
    <t>S09228560003</t>
  </si>
  <si>
    <t>O16269900002</t>
  </si>
  <si>
    <t>O16270550002</t>
  </si>
  <si>
    <t>B16268030002</t>
  </si>
  <si>
    <t>B16267780002</t>
  </si>
  <si>
    <t>B16267760002</t>
  </si>
  <si>
    <t>B16268660002</t>
  </si>
  <si>
    <t>B16268650002</t>
  </si>
  <si>
    <t>B16268510002</t>
  </si>
  <si>
    <t>B16268360002</t>
  </si>
  <si>
    <t>O16268550002</t>
  </si>
  <si>
    <t>O16268540002</t>
  </si>
  <si>
    <t>O16268430002</t>
  </si>
  <si>
    <t>O16268390002</t>
  </si>
  <si>
    <t>O16268340002</t>
  </si>
  <si>
    <t>O16268160002</t>
  </si>
  <si>
    <t>O16267910002</t>
  </si>
  <si>
    <t>O16269420002</t>
  </si>
  <si>
    <t>O16269390002</t>
  </si>
  <si>
    <t>O16269300002</t>
  </si>
  <si>
    <t>O16269280002</t>
  </si>
  <si>
    <t>O16269080002</t>
  </si>
  <si>
    <t>O16268890002</t>
  </si>
  <si>
    <t>O16268870002</t>
  </si>
  <si>
    <t>O16267720002</t>
  </si>
  <si>
    <t>O16267680002</t>
  </si>
  <si>
    <t>O16267650002</t>
  </si>
  <si>
    <t>O16267630002</t>
  </si>
  <si>
    <t>O16267340002</t>
  </si>
  <si>
    <t>O16267380002</t>
  </si>
  <si>
    <t>O16267440002</t>
  </si>
  <si>
    <t>J03404920001</t>
  </si>
  <si>
    <t>J03404910001</t>
  </si>
  <si>
    <t>J03404900001</t>
  </si>
  <si>
    <t>J03404890001</t>
  </si>
  <si>
    <t>J03404880001</t>
  </si>
  <si>
    <t>J03404870001</t>
  </si>
  <si>
    <t>J03404790001</t>
  </si>
  <si>
    <t>J03404800001</t>
  </si>
  <si>
    <t>J03404810001</t>
  </si>
  <si>
    <t>J03404820001</t>
  </si>
  <si>
    <t>J03404830001</t>
  </si>
  <si>
    <t>J03404840001</t>
  </si>
  <si>
    <t>J03404850001</t>
  </si>
  <si>
    <t>J03404860001</t>
  </si>
  <si>
    <t>G07480110004</t>
  </si>
  <si>
    <t>G07480130004</t>
  </si>
  <si>
    <t>G07481450003</t>
  </si>
  <si>
    <t>Q09797320002</t>
  </si>
  <si>
    <t>Q09797360002</t>
  </si>
  <si>
    <t>Q09797330002</t>
  </si>
  <si>
    <t>J03405050001</t>
  </si>
  <si>
    <t>G07484520001</t>
  </si>
  <si>
    <t>J03405200002</t>
  </si>
  <si>
    <t>Q09799900002</t>
  </si>
  <si>
    <t>G07485510003</t>
  </si>
  <si>
    <t>G07485520004</t>
  </si>
  <si>
    <t>G07485530004</t>
  </si>
  <si>
    <t>G07485540004</t>
  </si>
  <si>
    <t>G07485580003</t>
  </si>
  <si>
    <t>G07485590003</t>
  </si>
  <si>
    <t>G07485600003</t>
  </si>
  <si>
    <t>G07485610003</t>
  </si>
  <si>
    <t>J03405300001</t>
  </si>
  <si>
    <t>S09230480003</t>
  </si>
  <si>
    <t>S09230510003</t>
  </si>
  <si>
    <t>S09230760003</t>
  </si>
  <si>
    <t>Q09802250002</t>
  </si>
  <si>
    <t>S09231140003</t>
  </si>
  <si>
    <t>T03828190001</t>
  </si>
  <si>
    <t>T03828210001</t>
  </si>
  <si>
    <t>T03828230001</t>
  </si>
  <si>
    <t>T03828250001</t>
  </si>
  <si>
    <t>T03828270001</t>
  </si>
  <si>
    <t>T03828290001</t>
  </si>
  <si>
    <t>T03828310001</t>
  </si>
  <si>
    <t>T03828330001</t>
  </si>
  <si>
    <t>T03828350001</t>
  </si>
  <si>
    <t>T03828370001</t>
  </si>
  <si>
    <t>T03828390001</t>
  </si>
  <si>
    <t>T03828410001</t>
  </si>
  <si>
    <t>T03828430001</t>
  </si>
  <si>
    <t>T03828450001</t>
  </si>
  <si>
    <t>T03828470001</t>
  </si>
  <si>
    <t>T03828490001</t>
  </si>
  <si>
    <t>T03828510001</t>
  </si>
  <si>
    <t>T03828530001</t>
  </si>
  <si>
    <t>T03828550001</t>
  </si>
  <si>
    <t>T03828570001</t>
  </si>
  <si>
    <t>T03828590001</t>
  </si>
  <si>
    <t>T03828610001</t>
  </si>
  <si>
    <t>T03828630001</t>
  </si>
  <si>
    <t>T03828650001</t>
  </si>
  <si>
    <t>T03828670001</t>
  </si>
  <si>
    <t>T03828690001</t>
  </si>
  <si>
    <t>T03828710001</t>
  </si>
  <si>
    <t>T03828730001</t>
  </si>
  <si>
    <t>T03828750001</t>
  </si>
  <si>
    <t>T03828770001</t>
  </si>
  <si>
    <t>T03828790001</t>
  </si>
  <si>
    <t>T03828810001</t>
  </si>
  <si>
    <t>T03828830001</t>
  </si>
  <si>
    <t>T03828850001</t>
  </si>
  <si>
    <t>T03828870001</t>
  </si>
  <si>
    <t>T03828890001</t>
  </si>
  <si>
    <t>T03828910001</t>
  </si>
  <si>
    <t>T03828930001</t>
  </si>
  <si>
    <t>T03828950001</t>
  </si>
  <si>
    <t>T03828970001</t>
  </si>
  <si>
    <t>T03828990001</t>
  </si>
  <si>
    <t>T03829010001</t>
  </si>
  <si>
    <t>T03829030001</t>
  </si>
  <si>
    <t>T03829050001</t>
  </si>
  <si>
    <t>T03829070001</t>
  </si>
  <si>
    <t>T03829090001</t>
  </si>
  <si>
    <t>T03829110001</t>
  </si>
  <si>
    <t>T03829130001</t>
  </si>
  <si>
    <t>T03829150001</t>
  </si>
  <si>
    <t>T03829170001</t>
  </si>
  <si>
    <t>T03829190001</t>
  </si>
  <si>
    <t>T03829210001</t>
  </si>
  <si>
    <t>T03829230001</t>
  </si>
  <si>
    <t>T03829250001</t>
  </si>
  <si>
    <t>T03829270001</t>
  </si>
  <si>
    <t>T03829290001</t>
  </si>
  <si>
    <t>T03829310001</t>
  </si>
  <si>
    <t>T03829330001</t>
  </si>
  <si>
    <t>T03829350001</t>
  </si>
  <si>
    <t>T03829370001</t>
  </si>
  <si>
    <t>T03829390001</t>
  </si>
  <si>
    <t>T03829410001</t>
  </si>
  <si>
    <t>T03829430001</t>
  </si>
  <si>
    <t>T03829450001</t>
  </si>
  <si>
    <t>T03829470001</t>
  </si>
  <si>
    <t>T03829490001</t>
  </si>
  <si>
    <t>T03829510001</t>
  </si>
  <si>
    <t>T03829530001</t>
  </si>
  <si>
    <t>T03829550001</t>
  </si>
  <si>
    <t>T03829570001</t>
  </si>
  <si>
    <t>T03829590001</t>
  </si>
  <si>
    <t>T03829610001</t>
  </si>
  <si>
    <t>T03829630001</t>
  </si>
  <si>
    <t>T03829650001</t>
  </si>
  <si>
    <t>T03829670001</t>
  </si>
  <si>
    <t>T03829690001</t>
  </si>
  <si>
    <t>T03829710001</t>
  </si>
  <si>
    <t>T03829730001</t>
  </si>
  <si>
    <t>T03829750001</t>
  </si>
  <si>
    <t>T03829770001</t>
  </si>
  <si>
    <t>T03829790001</t>
  </si>
  <si>
    <t>T03829810001</t>
  </si>
  <si>
    <t>T03829830001</t>
  </si>
  <si>
    <t>T03829850001</t>
  </si>
  <si>
    <t>T03829870001</t>
  </si>
  <si>
    <t>T03829890001</t>
  </si>
  <si>
    <t>T03829910001</t>
  </si>
  <si>
    <t>T03829930001</t>
  </si>
  <si>
    <t>T03829950001</t>
  </si>
  <si>
    <t>T03829970001</t>
  </si>
  <si>
    <t>T03829990001</t>
  </si>
  <si>
    <t>T03830010001</t>
  </si>
  <si>
    <t>T03830030001</t>
  </si>
  <si>
    <t>T03830050001</t>
  </si>
  <si>
    <t>T03830070001</t>
  </si>
  <si>
    <t>T03830090001</t>
  </si>
  <si>
    <t>T03830110001</t>
  </si>
  <si>
    <t>T03830130001</t>
  </si>
  <si>
    <t>T03830150001</t>
  </si>
  <si>
    <t>T03830170001</t>
  </si>
  <si>
    <t>T03830190001</t>
  </si>
  <si>
    <t>T03830210001</t>
  </si>
  <si>
    <t>T03830230001</t>
  </si>
  <si>
    <t>T03830250001</t>
  </si>
  <si>
    <t>T03830270001</t>
  </si>
  <si>
    <t>G07490660002</t>
  </si>
  <si>
    <t>G07490670001</t>
  </si>
  <si>
    <t>S09231540004</t>
  </si>
  <si>
    <t>S09231470003</t>
  </si>
  <si>
    <t>S09231450003</t>
  </si>
  <si>
    <t>O16273430002</t>
  </si>
  <si>
    <t>O16273450002</t>
  </si>
  <si>
    <t>O16273460002</t>
  </si>
  <si>
    <t>O16273470002</t>
  </si>
  <si>
    <t>O16273540002</t>
  </si>
  <si>
    <t>O16273690002</t>
  </si>
  <si>
    <t>O16273720002</t>
  </si>
  <si>
    <t>O16273950002</t>
  </si>
  <si>
    <t>O16272230002</t>
  </si>
  <si>
    <t>O16272300002</t>
  </si>
  <si>
    <t>O16272540002</t>
  </si>
  <si>
    <t>O16272780002</t>
  </si>
  <si>
    <t>O16272790002</t>
  </si>
  <si>
    <t>O16272900002</t>
  </si>
  <si>
    <t>O16272940002</t>
  </si>
  <si>
    <t>O16272970002</t>
  </si>
  <si>
    <t>B16272800002</t>
  </si>
  <si>
    <t>B16272670002</t>
  </si>
  <si>
    <t>B16271960002</t>
  </si>
  <si>
    <t>B16272210002</t>
  </si>
  <si>
    <t>B16272460002</t>
  </si>
  <si>
    <t>B16272520002</t>
  </si>
  <si>
    <t>B16272550002</t>
  </si>
  <si>
    <t>B16272600002</t>
  </si>
  <si>
    <t>B16272620002</t>
  </si>
  <si>
    <t>B16272630002</t>
  </si>
  <si>
    <t>B16272640002</t>
  </si>
  <si>
    <t>B16272650002</t>
  </si>
  <si>
    <t>O16271880002</t>
  </si>
  <si>
    <t>O16271890002</t>
  </si>
  <si>
    <t>O16272040002</t>
  </si>
  <si>
    <t>O16272070002</t>
  </si>
  <si>
    <t>O16272130002</t>
  </si>
  <si>
    <t>G07491340003</t>
  </si>
  <si>
    <t>G07491310003</t>
  </si>
  <si>
    <t>G07491410003</t>
  </si>
  <si>
    <t>J03405680002</t>
  </si>
  <si>
    <t>J03405670002</t>
  </si>
  <si>
    <t>J03405660002</t>
  </si>
  <si>
    <t>J03405650002</t>
  </si>
  <si>
    <t>J03405640002</t>
  </si>
  <si>
    <t>J03405620002</t>
  </si>
  <si>
    <t>Q09806080002</t>
  </si>
  <si>
    <t>G07498290004</t>
  </si>
  <si>
    <t>G07498360004</t>
  </si>
  <si>
    <t>G07498370004</t>
  </si>
  <si>
    <t>G07499600003</t>
  </si>
  <si>
    <t>G07499660004</t>
  </si>
  <si>
    <t>Q09808690002</t>
  </si>
  <si>
    <t>Q09808710002</t>
  </si>
  <si>
    <t>Q09808970002</t>
  </si>
  <si>
    <t>G07499830001</t>
  </si>
  <si>
    <t>G07501300001</t>
  </si>
  <si>
    <t>S09233190001</t>
  </si>
  <si>
    <t>S09233190004</t>
  </si>
  <si>
    <t>S09233230003</t>
  </si>
  <si>
    <t>S09233330003</t>
  </si>
  <si>
    <t>S09233510003</t>
  </si>
  <si>
    <t>Q09809930002</t>
  </si>
  <si>
    <t>S09233810002</t>
  </si>
  <si>
    <t>S09233890003</t>
  </si>
  <si>
    <t>00224012002 DEPOSITO DE EFECTIVO, DEPOSITANTE: MARIA TERESA VARGAS CAMPOS, CONCEPTO: DEVOLUCION DE SALDO NO UTILIZADO EN PASAJES, CUENTA DE DEPOSITO: CUENTA UNICA DEL TESORO</t>
  </si>
  <si>
    <t>00373024105 DEPOSITO DE EFECTIVO, DEPOSITANTE: LUCIANO  PRECIO ROMERO, CONCEPTO: DEVOLUCION DE INTERESES DEL PROYECTO CON  CODIGO  CSUT 01-01-70171, CUENTA DE DEPOSITO: CUENTA UNICA DEL TESORO</t>
  </si>
  <si>
    <t>00099021001 DEPOSITO DE EFECTIVO, DEPOSITANTE: WALDO HUMEREZ VILLALOBOS, CONCEPTO: DEVOLUCION VIATICOS VIAJE A ORURO, CUENTA DE DEPOSITO: CUENTA UNICA DEL TESORO</t>
  </si>
  <si>
    <t>00041031107 DEPOSITO DE EFECTIVO, DEPOSITANTE: VICTOR EDUARDO VELIZ MENAR, CONCEPTO: DEVOLUCION DE PASAJES, CUENTA DE DEPOSITO: CUENTA UNICA DEL TESORO</t>
  </si>
  <si>
    <t>00592012001 DEPOSITO DE EFECTIVO, DEPOSITANTE: ANA WENDY MAMANI YUJRA, CONCEPTO: ND 1639 63 FONADIN GESTION 2017, CUENTA DE DEPOSITO: CUENTA UNICA DEL TESORO</t>
  </si>
  <si>
    <t>00592012001 DEPOSITO DE EFECTIVO, DEPOSITANTE: ANA WENDY MAMANI YUJRA, CONCEPTO: ND147664,147662,153350,156006,161548, 155513 MDRYT GESTION 2017, CUENTA DE DEPOSITO: CUENTA UNICA DEL TESORO</t>
  </si>
  <si>
    <t>00099021001 DEPOSITO DE EFECTIVO, DEPOSITANTE: LUIS FERNANDO CRUZ JEREZ, CONCEPTO: DOBLE PERCEPCION MAYO/2016, CUENTA DE DEPOSITO: CUENTA UNICA DEL TESORO</t>
  </si>
  <si>
    <t>00099021001 DEPOSITO DE EFECTIVO, DEPOSITANTE: JUAN EMILIO ORIHUELA TRISTAN, CONCEPTO: DEVOLUCION DE DOBLE PERCEPCION, CUENTA DE DEPOSITO: CUENTA UNICA DEL TESORO</t>
  </si>
  <si>
    <t>00373024105 DEPOSITO DE EFECTIVO, DEPOSITANTE: FONDO DESARROLLO INDIGENA F.D.I., CONCEPTO: DEVOLUCION DE SALDOS NO EJECUTADOS DEL PROYECTO CODIGO-CNMC-01-07-20211, CUENTA DE DEPOSITO: CUENTA UNICA DEL TESORO</t>
  </si>
  <si>
    <t>00190012003 DEPOSITO DE EFECTIVO, DEPOSITANTE: SEVERO JAIME YAMPA ARANA, CONCEPTO: DEVOLUCION DE FONDOS EN AVANCE PARA COMPRAR GASOLINA PARA EL VEHICULO 2281-AKA, CUENTA DE DEPOSITO: CUENTA UNICA DEL TESORO</t>
  </si>
  <si>
    <t>00099021001 DEPOSITO DE EFECTIVO, DEPOSITANTE: MIN DE DEPORTES  FRANCISCO GARCIA ANGELO, CONCEPTO: DEVOLUCION SALDOS NO UTILIZADOS PAGO DE ALMACENAJE POR CONCEPTO DE DONACION DE  CHINA, CUENTA DE DEPOSITO: CUENTA UNICA DEL TESORO</t>
  </si>
  <si>
    <t>00099021001 DEPOSITO DE EFECTIVO, DEPOSITANTE: ALVARO MARCO ANTONIO CABA OLIVAREZ C.I. 2377522 LP, CONCEPTO: CITE: MEFP/VTCP/DGPOT/UAIS-CPI/N° 030/2016 REGULARIZACION NOVIEMBRE-DICIEMBRE 2017, CUENTA DE DEPOSITO: CUENTA UNICA DEL TESORO</t>
  </si>
  <si>
    <t>00099021001 DEPOSITO DE EFECTIVO, DEPOSITANTE: YOLANDA LILIANA GONZALES RIOS, CONCEPTO: DEVOLUCION DE HABERES MES MARZO, CUENTA DE DEPOSITO: CUENTA UNICA DEL TESORO</t>
  </si>
  <si>
    <t>00099021001 DEPOSITO DE EFECTIVO, DEPOSITANTE: YOLANDA LILIANA GONZALES RIOS, CONCEPTO: DEVOLUCION DE HABERES MES ABRIL, CUENTA DE DEPOSITO: CUENTA UNICA DEL TESORO</t>
  </si>
  <si>
    <t>00224012007 DEPOSITO DE EFECTIVO, DEPOSITANTE: MONICA VARGAS MARTINEZ, CONCEPTO: DEVOLUCION DE SALDO NO UTILIZADO EN PASAJES, CUENTA DE DEPOSITO: CUENTA UNICA DEL TESORO</t>
  </si>
  <si>
    <t>00099021001 DEP.DE CHEQ.AJENOS,RET.DE CAM.,CONCEPTO: DESEMBOLSO POR BAJAS MEDICAS DE LA CAJA DE SALUD CORDES AL MINISTERIO DE MEDIO AMBIENTE Y AGUA,DEP.: CAJA DE SALUD CORDES , PROCEDENCIA: BANCO UNION S.A., CHEQUE: 7796, FECHA DE EMISION:25/04/2018</t>
  </si>
  <si>
    <t>A:00099021001 TRANSFERENCIA DE RECUPERACIONES SEGUN NOTA INTERNA GEF-LIN-MCM-0313-NOT/18 PARA PAGO DE INTERESES DE ACUERDO A CONTRARO DE FIDEICOMISO (PROGRAMA APOYO A LA EJECUCION DE LA INVERSION PUBLICA), CORRESPONDIENTE AL GAM VILLA TUNARI</t>
  </si>
  <si>
    <t>A:00099021001 TRANSFERENCIA DE RECUPERACIONES SEGUN NOTA INTERNA GEF-LIN-MCM-0313-NOT/18 PARA PAGO DE INTERESES DE ACUERDO A CONTRARO DE FIDEICOMISO (PROGRAMA APOYO A LA EJECUCION DE LA INVERSION PUBLICA), CORRESPONDIENTE AL GAM SACABA</t>
  </si>
  <si>
    <t>A:00099021001 TRANSFERENCIA DE RECUPERACIONES SEGUN NOTA INTERNA GEF-LIN-MCM-0313-NOT/18 PARA PAGO DE INTERESES DE ACUERDO A CONTRARO DE FIDEICOMISO (PROGRAMA APOYO A LA EJECUCION DE LA INVERSION PUBLICA), CORRESPONDIENTE AL GAM COBIJA</t>
  </si>
  <si>
    <t>A:00099021001 TRANSFERENCIA DE RECUPERACIONES SEGUN NOTA INTERNA GEF-LIN-MCM-0313-NOT/18 PARA PAGO DE INTERESES DE ACUERDO A CONTRARO DE FIDEICOMISO (PROGRAMA APOYO A LA EJECUCION DE LA INVERSION PUBLICA), CORRESPONDIENTE AL GAM VILLAMONTES</t>
  </si>
  <si>
    <t>A:00099021001 TRANSFERENCIA DE RECUPERACIONES SEGUN NOTA INTERNA GEF-LIN-MCM-0313-NOT/18 PARA PAGO DE INTERESES DE ACUERDO A CONTRARO DE FIDEICOMISO (PROGRAMA APOYO A LA EJECUCION DE LA INVERSION PUBLICA), CORRESPONDIENTE AL GAM BERMEJO</t>
  </si>
  <si>
    <t>A:00099021001 TRANSFERENCIA DE RECUPERACIONES SEGUN NOTA INTERNA GEF-LIN-MCM-0313-NOT/18 PARA PAGO DE INTERESES DE ACUERDO A CONTRARO DE FIDEICOMISO (PROGRAMA APOYO A LA EJECUCION DE LA INVERSION PUBLICA), CORRESPONDIENTE AL GAM PUCARANI</t>
  </si>
  <si>
    <t>A:00099021001 TRANSFERENCIA DE RECUPERACIONES SEGUN NOTA INTERNA GEF-LIN-MCM-0313-NOT/18 PARA PAGO DE INTERESES DE ACUERDO A CONTRARO DE FIDEICOMISO (PROGRAMA APOYO A LA EJECUCION DE LA INVERSION PUBLICA), CORRESPONDIENTE AL GAD CHUQUISACA</t>
  </si>
  <si>
    <t>A:00099021001 TRANSFERENCIA DE RECUPERACIONES SEGUN NOTA INTERNA GEF-LIN-MCM-0313-NOT/18 PARA PAGO DE INTERESES DE ACUERDO A CONTRARO DE FIDEICOMISO (PROGRAMA APOYO A LA EJECUCION DE LA INVERSION PUBLICA), CORRESPONDIENTE AL GAM FERNANDEZ ALONZO</t>
  </si>
  <si>
    <t>A:00099021001 TRANSFERENCIA DE RECUPERACIONES SEGUN NOTA INTERNA GEF-LIN-MCM-0313-NOT/18 PARA PAGO DE INTERESES DE ACUERDO A CONTRARO DE FIDEICOMISO (PROGRAMA APOYO A LA EJECUCION DE LA INVERSION PUBLICA), CORRESPONDIENTE AL GAM RIBERALTA</t>
  </si>
  <si>
    <t>A:00099021001 TRANSFERENCIA DE RECUPERACIONES SEGUN NOTA INTERNA GEF-LIN-MCM-0313-NOT/18 PARA PAGO DE INTERESES DE ACUERDO A CONTRARO DE FIDEICOMISO (PROGRAMA APOYO A LA EJECUCION DE LA INVERSION PUBLICA), CORRESPONDIENTE AL GAD TARIJA</t>
  </si>
  <si>
    <t>A:00099021001 TRANSFERENCIA DE RECUPERACIONES SEGUN NOTA INTERNA GEF-LIN-MCM-0313-NOT/18 PARA PAGO DE INTERESES DE ACUERDO A CONTRARO DE FIDEICOMISO (PROGRAMA APOYO A LA EJECUCION DE LA INVERSION PUBLICA), CORRESPONDIENTE AL GAM YACUIBA</t>
  </si>
  <si>
    <t>A:00099021001 TRANSFERENCIA DE RECUPERACIONES SEGUN NOTA INTERNA GEF-LIN-MCM-0313-NOT/18 PARA PAGO DE INTERESES DE ACUERDO A CONTRARO DE FIDEICOMISO (PROGRAMA APOYO A LA EJECUCION DE LA INVERSION PUBLICA), CORRESPONDIENTE AL GAM SANTA CRUZ</t>
  </si>
  <si>
    <t>||TRANSFERENCIA DE FONDOS S/G. FORMULARIO, CITE' BUN259/18 DE LA FECHA. (HRE-TSO-2164). CONVENIO QUE SE TIENE SOBRE LA ADQUISICIÓN DE 206 EQUIPOS DE COMPUTACIÓN. A SOLICITUD DEL G.A.M. DE TOMAVE; LIBRETA 00041014401 MDPYEP-REV.TECNOLOG.EN EDUCACIÓN; BUN.</t>
  </si>
  <si>
    <t>De: 00099024113 Transferencia en cumplimiento al DS N0913 de 15/06/2011 y el Convenio Intergubernativo de Financiamiento UPRE-CIF-IG 629/2017, suscrito entre la UPRE y el GAM de Vacas proyecto Const. Tinglado, Graderia y Cancha Polifuncional U.E. Pedregal - Vacas, correspondiente al pago de la plani</t>
  </si>
  <si>
    <t>De: 00099024113 Transferencia en cumplimiento al DS N0913 de 15/06/2011 y el Convenio Intergubernativo de Financiamiento UPRE-CIF-IG 809/2017, suscrito entre la UPRE y el GAM de San Antonio de Lomerio proyecto Construccion de Aulas en la Unidad Educativa Villa Chavez Comunidad Salinas, correspondien</t>
  </si>
  <si>
    <t>De: 00099024113 Transferencia en cumplimiento al DS N0913 de 15/06/2011 y el Convenio Intergubernativo de Financiamiento UPRE-CIF-IG 018/2017, suscrito entre la UPRE y el GAM de Oruro proyecto Construccion Unidad Educativa Mejillones 1, correspondiente al pago de la planilla N 5, segun la UPRE.</t>
  </si>
  <si>
    <t>De: 00099024113 Transferencia en cumplimiento al DS N0913 de 15/06/2011 y el Convenio Intergubernativo de Financiamiento UPRE-CIF-IG 189/2017, suscrito entre la UPRE y el GAM de San Joaquin proyecto Const. Unidad Educativa Cap. Horacio Vasquez Sanchez Municipio de San Joaquin, correspondiente al pag</t>
  </si>
  <si>
    <t>De: 00099024113 Transferencia en cumplimiento al DS N0913 de 15/06/2011 y el Convenio Intergubernativo de Financiamiento UPRE-CIF-IG 0105/2018, suscrito entre la UPRE y el GAD de Chuquisaca proyecto Const. Unidad Educativa Genoveva Rios - Azari, correspondiente al primer desembolso equivalente al 20</t>
  </si>
  <si>
    <t>De: 00099024113 Transferencia en cumplimiento al DS N0913 de 15/06/2011 y el Convenio Intergubernativo de Financiamiento UPRE-CIF-IG 0104/2018, suscrito entre la UPRE y el GAD de Chuquisaca proyecto Const. Unidad Educativa Ruffo - Sucre, correspondiente al primer desembolso equivalente al 20% del mo</t>
  </si>
  <si>
    <t>De: 00099024113 Transferencia en cumplimiento al DS N0913 de 15/06/2011 y el Convenio Intergubernativo de Financiamiento UPRE-CIF-IG 700/2017, suscrito entre la UPRE y el GAM Sacabamba, Proyecto Construccion Internado y Comedor U.E. Jesus Maria de Quecoma - Sacabamba, correspondiente al pago de la p</t>
  </si>
  <si>
    <t>De: 00099024113 Transferencia en cumplimiento al DS N0913 de 15/06/2011 y el Convenio Intergubernativo de Financiamiento UPRE-CIF-IG/418/2015, suscrito entre la UPRE y el GAM Turco, Proyecto Construccion Sala Multiple Unidad Educativa Canada Turco, correspondiente al pago de la planilla N 3 de cierr</t>
  </si>
  <si>
    <t>De: 00099024113 Transferencia en cumplimiento al DS N0913 de 15/06/2011 y el Convenio Intergubernativo de Financiamiento UPRE-CIF-IG/425/2016, suscrito entre la UPRE y el GAM Potosi, Proyecto Construccion Unidad Educativa Tecnico Humanistico Warisata D-12, correspondiente al pago de la planilla N 10</t>
  </si>
  <si>
    <t>De: 00099024113 Transferencia en cumplimiento al DS N0913 de 15/06/2011 y el Convenio Intergubernativo de Financiamiento UPRE-CIF-IG 583/2017, suscrito entre la UPRE y el GAM Bella Flor, Proyecto Const. U.E. Simon Bolivar Comunidad San Pedro - Municipio de Bella Flor, correspondiente al pago de la p</t>
  </si>
  <si>
    <t>De: 00099024113 Transferencia en cumplimiento al DS N0913 de 15/06/2011 y el Convenio Intergubernativo de Financiamiento UPRE-CIF-IG 844/2017, suscrito entre la UPRE y el GAM Yapacani, Proyecto Const. De Pavimento Rigido en el Barrio Alianza Norte y Oriental del Distrito I, correspondiente al pago d</t>
  </si>
  <si>
    <t>De: 00099024113 Transferencia en cumplimiento al DS N0913 de 15/06/2011 y el Convenio Intergubernativo de Financiamiento UPRE-CIF-IG 821/2017, suscrito entre la UPRE y el GAM Moro Moro, Proyecto Construccion Tinglado y Cancha Polifuncional U.E. Buena Vista, correspondiente al pago de la planilla N 1</t>
  </si>
  <si>
    <t>De: 00099024113 Transferencia en cumplimiento al DS N0913 de 15/06/2011 y el Convenio Intergubernativo de Financiamiento UPRE-CIF-IG 017/2017, suscrito entre la UPRE y el GAM Oruro, Proyecto Construccion Unidad Educativa Jaime Escalante, correspondiente al pago de la planilla N 2, segun la UPRE.</t>
  </si>
  <si>
    <t>De: 00099024113 Transferencia en cumplimiento al DS N0913 de 15/06/2011 y el Convenio Interinstitucional de Financiamiento UPRE-CIF-107/2014, suscrito entre la UPRE y el GAM Bermejo, Proyecto Construccion Stadium Barrio MunicipaL, correspondiente al pago de la planilla N28, segun la UPRE.</t>
  </si>
  <si>
    <t>De: 00099024113 Transferencia en cumplimiento al DS N0913 de 15/06/2011 y el Convenio Intergubernativo de Financiamiento UPRE-CIF-IG 841/2017, suscrito entre la UPRE y el GAM Pucara, Proyecto Const. Centro de Salud Comunidad Loma Larga en el Municipio Pucara, correspondiente al pago de la planilla N</t>
  </si>
  <si>
    <t>De: 00099024113 Transferencia en cumplimiento al DS N0913 de 15/06/2011 y el Convenio Intergubernativo de Financiamiento UPRE-CIF-IG 975/2017, suscrito entre la UPRE y el GAM Puna (Villa Talavera), Proyecto Construccion 2 Aulas U.E. Molino Pampa, correspondiente al pago de la planilla N 2, segun la</t>
  </si>
  <si>
    <t>De: 00099024113 Transferencia en cumplimiento al DS N0913 de 15/06/2011 y el Convenio Intergubernativo de Financiamiento UPRE-CIF-IG/419/2016, suscrito entre la UPRE y el GAM Potosi, Proyecto Construccion Unidad Educativa Tecnico Humanistico 3 de Mayo D-17, correspondiente al pago de la planilla N 7</t>
  </si>
  <si>
    <t>De: 00099024113 Transferencia en cumplimiento al DS N0913 de 15/06/2011 y el Convenio Intergubernativo de Financiamiento UPRE-CIF-IG 686/2017, suscrito entre la UPRE y el GAM Alalay, Proyecto Const. Un Aula en Unidad Educativa Carlos Canelas Canelas - Muyurina, correspondiente al pago de la planilla</t>
  </si>
  <si>
    <t>De: 00099024113 Transferencia en cumplimiento al DS N0913 de 15/06/2011 y el Convenio Intergubernativo de Financiamiento UPRE-CIF-IG 165/2017, suscrito entre la UPRE y el GAM Puerto Rico, Proyecto Const. Un Tinglado Metalico Unidad Educativa Silverio Rojas Gonzales (Com. Puerto Madre de Dios - Mun.</t>
  </si>
  <si>
    <t>De: 00099024113 Transferencia en cumplimiento al DS N0913 de 15/06/2011 y el Convenio Intergubernativo de Financiamiento UPRE-CIF-IG 134/2017, suscrito entre la UPRE y el GAM Ingavi (Humaita), Proyecto Const. Tinglado Polifuncional Unidad Educativa Derrepente - Comunidad Campesina Derrepente, corres</t>
  </si>
  <si>
    <t>De: 00099024113 Transferencia en cumplimiento al DS N0913 de 15/06/2011 y el Convenio Interinstitucional de Financiamiento UPRE-CIF-IG 085/2017, suscrito entre la UPRE y el GAM Tarija, Proyecto Construccion Unidad Educ. Br. San Antonio de la Ciudad de Tarija, correspondiente al pago de la planilla N</t>
  </si>
  <si>
    <t>De: 00099024113 Transferencia en cumplimiento al DS N0913 de 15/06/2011 y el Convenio Interinstitucional de Financiamiento UPRE-CIF-421/2014, suscrito entre la UPRE y el GAM Coroico, Proyecto Construccion Tinglado para Polifuncional U.E. Villa Rosario, correspondiente al pago de la planilla N 2 de c</t>
  </si>
  <si>
    <t>De: 00099024113 Transferencia en cumplimiento al DS N0913 de 15/06/2011 y el Convenio Intergubernativo de Financiamiento UPRE-CIF-IG 835/2017, suscrito entre la UPRE y el GAM de San Miguel de Velasco proyecto Construccion de Tinglado y Graderias en la Unidad Educativa El Tacoigo San Miguel de Velas</t>
  </si>
  <si>
    <t>De: 00099024113 Transferencia en cumplimiento al DS N0913 de 15/06/2011 y el Convenio Intergubernativo de Financiamiento UPRE-CIF-IG 855/2017, suscrito entre la UPRE y el GAM de Cotoca proyecto Construccion Bloque de Aulas y Sala de Docentes Unidad Educativa San Marcos - Cotoca, correspondiente al p</t>
  </si>
  <si>
    <t>De: 00099024113 Transferencia en cumplimiento al DS N0913 de 15/06/2011 y el Convenio Intergubernativo de Financiamiento UPRE-CIF-IG 941/2017, suscrito entre la UPRE y el GAM de Sacaca proyecto Construccion 6 Aulas U.E. Tarwachapi, correspondiente al pago de la planilla N 1, segun la UPRE.</t>
  </si>
  <si>
    <t>De: 00099024113 Transferencia en cumplimiento al DS N0913 de 15/06/2011 y el Convenio Intergubernativo de Financiamiento UPRE-CIF-IG 102/2017, suscrito entre la UPRE y el GAM de Irupana proyecto Construccion Tinglado Unidad Educativa Santa Rosa - Lambate, correspondiente al pago de la planilla N 3 d</t>
  </si>
  <si>
    <t>De: 00099024113 Transferencia en cumplimiento al DS N0913 de 15/06/2011 y el Convenio Intergubernativo de Financiamiento UPRE-CIF-IG 770/2017, suscrito entre la UPRE y el GAM de Aiquile proyecto Construccion Tinglado, Graderias y Cancha Polifuncional Estanzuelas - Aiquile, correspondiente al pago de</t>
  </si>
  <si>
    <t>De: 00099024113 Transferencia en cumplimiento al DS N0913 de 15/06/2011 y el Convenio Intergubernativo de Financiamiento UPRE-CIF-IG 797/2017, suscrito entre la UPRE y el GAM de San Carlos proyecto Construccion Tinglado y Graderia en la Unidad Educativa El Sujal Distrito San Carlos, correspondiente</t>
  </si>
  <si>
    <t>De: 00099024113 Transferencia en cumplimiento al DS N0913 de 15/06/2011 y el Convenio Intergubernativo de Financiamiento UPRE-CIF-IG 620/2017, suscrito entre la UPRE y el GAM de Villa Tunari proyecto Construccion 8 Aulas y Dos Talleres U.E. Locotal D-11, correspondiente al pago de la planilla N 1, s</t>
  </si>
  <si>
    <t>De: 00099024113 Transferencia en cumplimiento al DS N0913 de 15/06/2011 y el Convenio Intergubernativo de Financiamiento UPRE-CIF-IG/413/2015, suscrito entre la UPRE y el GAM de Choquecota proyecto Construccion Cancha de Cesped Sintetico Municipio Choquecota, correspondiente al pago de la planilla N</t>
  </si>
  <si>
    <t>De: 00099024113 Transferencia en cumplimiento al DS N0913 de 15/06/2011 y el Convenio Intergubernativo de Financiamiento UPRE-CIF-IG 598/2017, suscrito entre la UPRE y el GAM de Villamontes proyecto Construccion Puentes Vehiculares Villa Montes Calle Villa Nueva y Cochabamba, correspondiente al pago</t>
  </si>
  <si>
    <t>De: 00099024113 Transferencia en cumplimiento al DS N0913 de 15/06/2011 y el Convenio Intergubernativo de Financiamiento UPRE-CIF-IG 863/2017, suscrito entre la UPRE y el GAM de Cuatro Canadas proyecto Const. Bloque Emergencia, Laboratorio y Cocina Comedor Hospital Municipal Cuatro Canada, correspon</t>
  </si>
  <si>
    <t>De: 00099024113 Transferencia en cumplimiento al DS N0913 de 15/06/2011 y el Convenio Intergubernativo de Financiamiento UPRE-CIF-IG 041/2017, suscrito entre la UPRE y el GAM de Shinahota proyecto Construccion 12 Aulas, Area Administrativa Bateria de Banos y Graderias U.E. German Busch B, correspond</t>
  </si>
  <si>
    <t>De: 00099024113 Transferencia en cumplimiento al DS N0913 de 15/06/2011 y el Convenio Intergubernativo de Financiamiento UPRE-CIF-IG 780/2017, suscrito entre la UPRE y el GAM de Ascension de Guarayos proyecto Const. Aulas y Banos Unidad Educativa 27 de Mayo Guarayos, correspondiente al pago de la pl</t>
  </si>
  <si>
    <t>De: 00099024113 Transferencia en cumplimiento al DS N0913 de 15/06/2011 y el Convenio Intergubernativo de Financiamiento UPRE-CIF-IG/561/2016, suscrito entre la UPRE y el GAD del Beni proyecto Construccion U.E. Argentina y Polifuncional Comunidad Argentina, correspondiente al pago de la planilla N</t>
  </si>
  <si>
    <t>De: 00099024113 Transferencia en cumplimiento al DS N0913 de 15/06/2011 y el Convenio Intergubernativo de Financiamiento UPRE-CIF-IG 0801/2017, suscrito entre la UPRE y el GAM de General Agustin Saavedra proyecto Const. Unidad Educativa Felipe Sanchez Cespedes Comunidad 12 de Octubre (Gral. Saavedra</t>
  </si>
  <si>
    <t>De: 00513012004 A requerimiento de Yacimientos Petroliferos Fiscales Bolivianos, con nota CITE: YPFB/DFC - N 0799 URT-0421/2018 y en virtud a la nota CITE: MEFP/VPCF/DGCF/UCCF N 423/2018 de la Direccion General de Contabilidad Fiscal del Ministerio de Economia y Finanzas Publicas, en la cual solicit</t>
  </si>
  <si>
    <t>De: 00513012004 A requerimiento de Yacimientos Petroliferos Fiscales Bolivianos, con notas CITE: YPFB/DFC - N 0798 URT-0420/2018, y en virtud a la nota interna CITE: MEFP/VPCF/ DGCF/UCCF N 423/2018 de la Direccion General de Contabilidad Fiscal del Ministerio de Economia y Finanzas Publicas, en la c</t>
  </si>
  <si>
    <t>De: 00513012004 A requerimiento de Yacimientos Petroliferos Fiscales Bolivianos, con nota CITE: YPFB/DFC - N 0797 URT-0419/2018, y en virtud a la nota interna CITE: MEFP/VPCF/ DGCF/UCCF N 423/2018 de la Direccion General de Contabilidad Fiscal del Ministerio de Economia y Finanzas Publicas, en la c</t>
  </si>
  <si>
    <t>De: 00099024113 Transferencia en cumplimiento al DS N0913 de 15/06/2011 y el Convenio Intergubernativo de Financiamiento UPRE-CIF-IG 022/2015, suscrito entre la UPRE y el GAM Puerto Rico, Proyecto Construccion Balneario Turistico Puerto Rico, correspondiente al pago de la planilla N1, segun la UPRE.</t>
  </si>
  <si>
    <t>De: 00099024113 Transferencia en cumplimiento al DS N0913 de 15/06/2011 y el Convenio Intergubernativo de Financiamiento UPRE-CIF-IG 766/2017, suscrito entre la UPRE y el GAM Chimore, Proyecto Const. Tinglado con Graderias y Cancha Polifuncional U.E. San Andres Chimore, correspondiente al pago de la</t>
  </si>
  <si>
    <t>De: 00099024113 Transferencia en cumplimiento al DS N0913 de 15/06/2011 y el Convenio Intergubernativo de Financiamiento UPRE-CIF-IG 698/2017, suscrito entre la UPRE y el GAM Sacabamba, Proyecto Construccion Comedor y Biblioteca U.E. Jesus Maria de Matarani - Sacabamba, correspondiente al pago de la</t>
  </si>
  <si>
    <t>De: 00099024113 Transferencia en cumplimiento al DS N0913 de 15/06/2011 y el Convenio Intergubernativo de Financiamiento UPRE-CIF-IG 558/2017, suscrito entre la UPRE y el GAM Colquiri, Proyecto Construccion Direccion Distrital - Colquiri, correspondiente al pago de la planilla N2, segun la UPRE.</t>
  </si>
  <si>
    <t>De: 00099024113 Transferencia en cumplimiento al DS N0913 de 15/06/2011 y el Convenio Intergubernativo de Financiamiento UPRE-CIF-IG 962/2017, suscrito entre la UPRE y el GAM de Caripuyo proyecto Construccion Edificio del Gobierno Autonomo Municipal de Caripuyo, correspondiente a saldos no ejecutado</t>
  </si>
  <si>
    <t>De: 00099024113 Transferencia en cumplimiento al DS N0913 de 15/06/2011 y el Convenio Intergubernativo de Financiamiento UPRE-CIF-IG 737/2017, suscrito entre la UPRE y el GAM de Colomi proyecto Construccion Aulas U.E. Santa Isabel D-5, correspondiente al pago de la planilla N 2, segun la UPRE.</t>
  </si>
  <si>
    <t>De: 00099024113 Transferencia en cumplimiento al DS N0913 de 15/06/2011 y el Convenio Intergubernativo de Financiamiento UPRE-CIF-IG 073/2017, suscrito entre la UPRE y el GAM de El Puente proyecto Construccion Terminal El Puente, correspondiente al pago de la planilla N 6, segun la UPRE.</t>
  </si>
  <si>
    <t>De: 00099024113 Transferencia en cumplimiento al DS N0913 de 15/06/2011 y el Convenio Intergubernativo de Financiamiento UPRE-CIF-IG 987/2017, suscrito entre la UPRE y el GAM de Uyuni proyecto Const. Unidad Educativa Campero Uyuni, correspondiente al pago de la planilla N 1, segun la UPRE.</t>
  </si>
  <si>
    <t>VENTA DE DIVISAS A SOLICITUD DE YACIMIENTOS PETROLIFEROS FISCALES BOLIVIANOS SEGUN SOLICITUD 4888 REF: PAGO A SAMSUNG ENGINEERING SA POR SERVICIO DE OPERACION Y MATENIMIENTO ASISTIDO AMPLIADO PARA LA PLANTA AMONIACO UREA SEXTA ADENDA FEBRERO 2018 LIB. 00513062001 YPFB-OPERACIONES PLANTA DE SEPARACION DE LIQUIDOS RIO GRANDE</t>
  </si>
  <si>
    <t>VENTA DE DIVISAS CON TRANSFERENCIA DE FONDOS A SOLICITUD DE DIRECCION ESTRATEGICA DE REIVINDICACION MARITIMA DIREMAR SEGUN SOLICITUD 4879 REF: PAGO A CONSULTORA POR PRODUCTO ASESORA GIMENA GONZALES POR ASISTENCIA EN MATERIAL DE DERECHO INTERNACIONAL PUBLICO SOLICITADO CON INFORME CONJUNTO IC DIREMAR LIB. 00099021001 TGN-RECURSOS ORDINARIOS (3987) POR DIFERENCIAL CAMBIARIO</t>
  </si>
  <si>
    <t>VENTA DE DIVISAS CON TRANSFERENCIA DE FONDOS A SOLICITUD DE DIRECCION ESTRATEGICA DE REIVINDICACION MARITIMA DIREMAR SEGUN SOLICITUD 4879 REF: PAGO A CONSULTORA POR PRODUCTO ASESORA GIMENA GONZALES POR ASISTENCIA EN MATERIAL DE DERECHO INTERNACIONAL PUBLICO SOLICITADO CON INFORME CONJUNTO IC DIREMAR LIB. 00099021001 TGN-RECURSOS ORDINARIOS (3987)</t>
  </si>
  <si>
    <t>VENTA DE DIVISAS CON TRANSFERENCIA DE FONDOS A SOLICITUD DE MINISTERIO DE LA PRESIDENCIA SEGUN SOLICITUD 4877 REF: DIVISAS USD 7,763.52 PAGO A ROYAL FBO SERVICE POR SERVICIOS PRESTADOS A AERONAVE FAB 002 EN VIAJE A SANTIAGO DE CHILE EL 10 Y 11 MARZO 2018, PAGO AL BANCO BBVA PARAGUAY, CUENTA 01023514 LIB. 00099021001 TGN-RECURSOS ORDINARIOS (3987)</t>
  </si>
  <si>
    <t>De: 00099024113 Transferencia en cumplimiento al DS N0913 de 15/06/2011 y el Convenio Intergubernativo de Financiamiento UPRE-CIF-IG 121/2017, suscrito entre la UPRE y el GAM Tiraque, Proyecto Construccion Unidad Educativa Modelo Evo Morales Ayma, correspondiente al pago de la planilla N2, segun la</t>
  </si>
  <si>
    <t>De: 00099024113 Transferencia en cumplimiento al DS N0913 de 15/06/2011 y el Convenio Intergubernativo de Financiamiento UPRE-CIF-IG 874/2017, suscrito entre la UPRE y el GAM Sapahaqui, Proyecto Construccion Centro Cultural Bartolina Sisa Comunidad Ocuire, correspondiente al pago de la planilla N1,</t>
  </si>
  <si>
    <t>De: 00099024113 Transferencia en cumplimiento al DS N0913 de 15/06/2011 y el Convenio Intergubernativo de Financiamiento UPRE-CIF-IG 918/2017, suscrito entre la UPRE y el GAM Porco, Proyecto Construccion Terminal Municipal de Autotransporte Porco, correspondiente al pago de la planilla N2, segun la</t>
  </si>
  <si>
    <t>De: 00099024113 Transferencia en cumplimiento al DS N0913 de 15/06/2011 y el Convenio Intergubernativo de Financiamiento UPRE-CIF-IG/558/2016, suscrito entre la UPRE y el GAD Beni, Proyecto Construccion U.E. Santa Rosa y Polifuncional Comunal Santa Rosa del Apere, correspondiente al pago de la plan</t>
  </si>
  <si>
    <t>De: 00099024113 Transferencia en cumplimiento al DS N0913 de 15/06/2011 y el Convenio Intergubernativo de Financiamiento UPRE-CIF-IG 930/2017, suscrito entre la UPRE y el GAM Ckochas, Proyecto Construccion de 6 Aulas, Tinglado y Campo Deportivo U.E. Virgen de Encarnacion Potreros - Ckochas, correspo</t>
  </si>
  <si>
    <t>De: 00099024113 Transferencia en cumplimiento al DS N0913 de 15/06/2011 y el Convenio Intergubernativo de Financiamiento UPRE-CIF-IG 466/2016, suscrito entre la UPRE y el GAM Huanuni, Proyecto Construccion Terminal de Buses - Huanuni, correspondiente al pago de la planilla N3, segun la UPRE.</t>
  </si>
  <si>
    <t>De: 00099024113 Transferencia en cumplimiento al DS N0913 de 15/06/2011 y el Convenio Intergubernativo de Financiamiento UPRE-CIF-IG/563/2016, suscrito entre la UPRE y el GAD Beni, Proyecto Construccion U.E. Las Flores y Polifuncional - Comunidad Flores Coloradas, correspondiente al pago de la plani</t>
  </si>
  <si>
    <t>De: 00099024113 Transferencia en cumplimiento al DS N0913 de 15/06/2011 y el Convenio Intergubernativo de Financiamiento UPRE-CIF-IG 795/2017, suscrito entre la UPRE y el GAM San Carlos, Proyecto Construccion Tinglado y Graderia en La Unidad Educativa 6 de Agosto Distrito San Carlos, correspondiente</t>
  </si>
  <si>
    <t>De: 00099024113 Transferencia en cumplimiento al DS N0913 de 15/06/2011 y el Convenio Intergubernativo de Financiamiento UPRE-CIF-IG 778/2017, suscrito entre la UPRE y el GAM El Torno, Proyecto Construccion 8 Aulas Unidad Educativa Naciones Unidas - El Torno, correspondiente al pago de la planilla N</t>
  </si>
  <si>
    <t>De: 00099024113 Transferencia en cumplimiento al DS N0913 de 15/06/2011 y el Convenio Intergubernativo de Financiamiento UPRE-CIF-IG/471/2016, suscrito entre la UPRE y el GAM Cobija, Proyecto Const. Graderia y Campo Deportivo Stadio Municipal Hugo Zabala - Barrio Villa Busch, correspondiente al pago</t>
  </si>
  <si>
    <t>De: 00099024113 Transferencia en cumplimiento al DS N0913 de 15/06/2011 y el Convenio Intergubernativo de Financiamiento UPRE-CIF-IG 762/2017, suscrito entre la UPRE y el GAM Chimore, Proyecto Const. Centro de Salud Entre Rios Tacuaral Chimore, correspondiente al pago de la planilla N2, segun la UPR</t>
  </si>
  <si>
    <t>De: 00099024113 Transferencia en cumplimiento al DS N0913 de 15/06/2011 y el Convenio Intergubernativo de Financiamiento UPRE-CIF-IG 620/2017, suscrito entre la UPRE y el GAM Villa Tunari, Proyecto Construccion 8 AULAS Y Dos Talleres U.E. Locotal D-11, correspondiente al pago de la planilla N2, segu</t>
  </si>
  <si>
    <t>De: 00099024113 Transferencia en cumplimiento al DS N0913 de 15/06/2011 y el Convenio Intergubernativo de Financiamiento UPRE-CIF-IG 762/2017, suscrito entre la UPRE y el GAM Chimore, Proyecto Const. Centro de Salud Entre Rios Tacuaral Chimore, correspondiente al pago de la planilla N 1, segun la UP</t>
  </si>
  <si>
    <t>De: 00099024113 Transferencia en cumplimiento al DS N0913 de 15/06/2011 y el Convenio Intergubernativo de Financiamiento UPRE-CIF-IG 276/2016, suscrito entre la UPRE y el GAM Villa Tunari, Proyecto Construccion dos Aulas U.E. San Jose de Bubuzama - Comunidad Indigena Yuracare San Jose de Bubuzama -</t>
  </si>
  <si>
    <t>De: 00099024113 Transferencia en cumplimiento al DS N0913 de 15/06/2011 y el Convenio Intergubernativo de Financiamiento UPRE-CIF-IG 720/2017, suscrito entre la UPRE y el GAM Mizque, Proyecto Const. Cancha Multiple, Graderias y Tinglado en la Unidad Educativa Uchhama Alta (Mizque), correspondiente a</t>
  </si>
  <si>
    <t>De: 00099024113 Transferencia en cumplimiento al DS N0913 de 15/06/2011 y el Convenio Intergubernativo de Financiamiento UPRE-CIF-IG 972/2017, suscrito entre la UPRE y el GAM Puna (Villa Talavera), Proyecto Construccion 2 Aulas, Tinglado y Polideportivo U.E. Montenegro, correspondiente al pago de la</t>
  </si>
  <si>
    <t>De: 00099024113 Transferencia en cumplimiento al DS N0913 de 15/06/2011 y el Convenio Intergubernativo de Financiamiento UPRE-CIF-IG 170/2017, suscrito entre la UPRE y el GAM Puerto Rico, Proyecto Const. Dos Aulas Unidad Educativa Silverio Rojas Gonzales (Com. Puerto Madre de Dios - Mun. Puerto Rico</t>
  </si>
  <si>
    <t>De: 00099024113 Transferencia en cumplimiento al DS N0913 de 15/06/2011 y el Convenio Intergubernativo de Financiamiento UPRE-CIF-IG 265/2017, suscrito entre la UPRE y el GAM Mecapaca, Proyecto Construccion Bloque de Aulas U.E. Sagrada Familia - Huajchilla, correspondiente al pago de la planilla N 1</t>
  </si>
  <si>
    <t>De: 00099024113 Transferencia en cumplimiento al DS N0913 de 15/06/2011 y el Convenio Intergubernativo de Financiamiento UPRE-CIF-IG 014/2017, suscrito entre la UPRE y el GAD Oruro, Proyecto Construccion U.E. 3 de Mayo Senor de la Cruz, correspondiente al pago de la planilla N 6, segun la UPRE.</t>
  </si>
  <si>
    <t>De: 00099024113 Transferencia en cumplimiento al DS N0913 de 15/06/2011 y el Convenio Intergubernativo de Financiamiento UPRE-CIF-IG 358/2016, suscrito entre la UPRE y el GAM Villa Tunari, Proyecto Construccion U.E. San Francisco Km 21, correspondiente al pago de la planilla N6 de cierre, segun la U</t>
  </si>
  <si>
    <t>De: 00099024113 Transferencia en cumplimiento al DS N0913 de 15/06/2011 y el Convenio Intergubernativo de Financiamiento UPRE-CIF-IG 811/2017, suscrito entre la UPRE y el GAM San Antonio, Proyecto Const. Tinglado con Graderia en la Unidad Educativa Suiza Comunidad San Lorenzo, correspondiente al pag</t>
  </si>
  <si>
    <t>De: 00099024113 Transferencia en cumplimiento al DS N0913 de 15/06/2011 y el Convenio Intergubernativo de Financiamiento UPRE-CIF-IG 007/2017, suscrito entre la UPRE y el GAM Gutierrez, Proyecto ConsT. Centro Municipal de Apoyo a la Produccion para los Pueblos Guaranies, correspondiente al pago de l</t>
  </si>
  <si>
    <t>De: 00099024113 Transferencia en cumplimiento al DS N0913 de 15/06/2011 y el Convenio Intergubernativo de Financiamiento UPRE-CIF-IG 521/2015, suscrito entre la UPRE y el GAM Vila Vila, Proyecto Construccion Internado para la U.E. Humberto Nogales Vila Vila , correspondiente al pago de la planilla N</t>
  </si>
  <si>
    <t>De: 00099024113 Transferencia en cumplimiento al DS N0913 de 15/06/2011 y el Convenio Intergubernativo de Financiamiento UPRE-CIF-IG 373/2017, suscrito entre la UPRE y el GAM Coripata, Proyecto Construccion Aulas U.E. Pararani, correspondiente al pago de la planilla N 3 de cierre, segun la UPRE.</t>
  </si>
  <si>
    <t>De: 00099024113 Transferencia en cumplimiento al DS N0913 de 15/06/2011 y el Convenio Intergubernativo de Financiamiento UPRE-CIF-IG/099/2015, suscrito entre la UPRE y el GAM Mojinete, Proyecto Construccion Centro De Salud Casa Grande, correspondiente al pago de la planilla N 4 de cierre, segun la U</t>
  </si>
  <si>
    <t>De: 00099024113 Transferencia en cumplimiento al DS N0913 de 15/06/2011 y el Convenio Interinstitucional de Financiamiento UPRE-CIF-589/2014, suscrito entre la UPRE y el GAM Culpina, Proyecto Construccion Terminal de Buses Culpina, correspondiente al pago de la planilla N4 de cierre, segun la UPRE.</t>
  </si>
  <si>
    <t>De: 00099024113 Transferencia en cumplimiento al DS N0913 de 15/06/2011 y el Convenio Intergubernativo de Financiamiento UPRE-CIF-IG 687/2017, suscrito entre la UPRE y el GAM Alalay, Proyecto Const. 3 Aulas Multigrado en Unidad Educativa 10 de Junio - Qoturi , correspondiente al pago de la planilla</t>
  </si>
  <si>
    <t>De: 00099024113 Transferencia en cumplimiento al DS N0913 de 15/06/2011 y el Convenio Intergubernativo de Financiamiento UPRE-CIF-IG 683/2017, suscrito entre la UPRE y el GAM Alalay, Proyecto Const. Un Aula Multigrado en Unidad Educativa Paqcha, correspondiente al pago de la planilla N 2 de cierre,</t>
  </si>
  <si>
    <t>De: 00099024113 Transferencia en cumplimiento al DS N0913 de 15/06/2011 y el Convenio Interinstitucional de Financiamiento UPRE-CIF-134/2014, suscrito entre la UPRE y el GAM Bella Flor, Proyecto Construccion Unidad Educativa Evo Morales Ayma Comunidad Puerto Evo, correspondiente al pago de la plani</t>
  </si>
  <si>
    <t>De: 00099024113 Transferencia en cumplimiento al DS N0913 de 15/06/2011 y el Convenio Intergubernativo de Financiamiento UPRE-CIF-IG 751/2017, suscrito entre la UPRE y el GAM Entre Rios, Proyecto Construccion 16 Aulas U.E. Jose Carrasco Entre Rios , correspondiente al pago de la planilla N 2, segun</t>
  </si>
  <si>
    <t>De: 00099024113 Transferencia en cumplimiento al DS N0913 de 15/06/2011 y el Convenio Intergubernativo de Financiamiento UPRE-CIF-IG 648/2017, suscrito entre la UPRE y el GAM Shinahota, Proyecto Const. Puente Vehicular Rio Miraflores, correspondiente al pago de la planilla N 2, segun la UPRE.</t>
  </si>
  <si>
    <t>00099021001 DEPOSITO DE EFECTIVO, DEPOSITANTE: IRMA MENESES VDA. ALDUNATE, CONCEPTO: DEVOLUCION A SENASIR, CUENTA DE DEPOSITO: CUENTA UNICA DEL TESORO</t>
  </si>
  <si>
    <t>00099021001 DEPOSITO DE EFECTIVO, DEPOSITANTE: FIDEL ANGEL AGUILERA MONTECINOS, CONCEPTO: DOBLE PERCEPCION, CUENTA DE DEPOSITO: CUENTA UNICA DEL TESORO</t>
  </si>
  <si>
    <t>00099021001 DEPOSITO DE EFECTIVO, DEPOSITANTE: UMSA- IRSEN GIMENA HUANCA DE AGUILAR, CONCEPTO: DEV. EXCESO DE HABERES PERCIBIDOS EN EL SECTOR PUBLICO S/OBSERVACION DEL MEFP, CUENTA DE DEPOSITO: CUENTA UNICA DEL TESORO</t>
  </si>
  <si>
    <t>00020031101 DEPOSITO DE EFECTIVO, DEPOSITANTE: MINDEF EJTO DE BOLIVIA INGRESOS VARIOS, CONCEPTO: REVERSION MONTO NO UTILIZADO COMPRA PASAJES VIA TERRESTRE, CUENTA DE DEPOSITO: CUENTA UNICA DEL TESORO</t>
  </si>
  <si>
    <t>00155012001 DEPOSITO DE EFECTIVO, DEPOSITANTE: DIRECCION DEL NOTARIADO PLURINACIONAL, CONCEPTO: DEVOLUCION DE  FONDOS EN AVANCE, CUENTA DE DEPOSITO: CUENTA UNICA DEL TESORO</t>
  </si>
  <si>
    <t>00086018043 DEPOSITO DE EFECTIVO, DEPOSITANTE: TORCUATOS, CONCEPTO: DEVOLUCION DE FONDOS AUDIT.EXT, CUENTA DE DEPOSITO: CUENTA UNICA DEL TESORO</t>
  </si>
  <si>
    <t>00099021001 DEPOSITO DE EFECTIVO, DEPOSITANTE: RUITER S.DEL CASTILLO RODRIGUEZ - VICEPRESIDENCIA, CONCEPTO: DEVOLUCION DE VIATICOS, CUENTA DE DEPOSITO: CUENTA UNICA DEL TESORO</t>
  </si>
  <si>
    <t>00099021001 DEPOSITO DE EFECTIVO, DEPOSITANTE: NIXON EMILIANO VARGAS MAMANI, CONCEPTO: DEVOLUCION POR LEY FINANCIAL CORRESPONDIENTE AL MES DE MARZO, CUENTA DE DEPOSITO: CUENTA UNICA DEL TESORO</t>
  </si>
  <si>
    <t>00099021001 DEPOSITO DE EFECTIVO, DEPOSITANTE: VANESSA TORRICOS DIAZ, CONCEPTO: REVERSION PARTIDA 256 FOTOCOPIAS PREV. 8264/17 N CARGO DE CUENTA, CUENTA DE DEPOSITO: CUENTA UNICA DEL TESORO</t>
  </si>
  <si>
    <t>00035011105 DEPOSITO DE EFECTIVO, DEPOSITANTE: MARCO ANTONIO ROSALES HUAMPO, CONCEPTO: DEVOLUCION PASAJE TERRESTRE, CUENTA DE DEPOSITO: CUENTA UNICA DEL TESORO</t>
  </si>
  <si>
    <t>00099021001 DEPOSITO DE EFECTIVO, DEPOSITANTE: DAVID ANTEQUERA FRIAS, CONCEPTO: SALDO FONDOS EN AVANCE PARA SERVICIOS Y DOTACION DE MATERIAL, CUENTA DE DEPOSITO: CUENTA UNICA DEL TESORO</t>
  </si>
  <si>
    <t>00099021001 DEPOSITO DE EFECTIVO, DEPOSITANTE: NANCY VDA. DE PINTO, CONCEPTO: DEVOLUCION SEGUN LIBRETA 00099021001, CUENTA DE DEPOSITO: CUENTA UNICA DEL TESORO</t>
  </si>
  <si>
    <t>00020031101 DEPOSITO DE EFECTIVO, DEPOSITANTE: MARCELO ANTONIO VARGAS RIVERO C.I. 3130638 CBBA, CONCEPTO: REVERSION, CUENTA DE DEPOSITO: CUENTA UNICA DEL TESORO</t>
  </si>
  <si>
    <t>00047084202 DEPOSITO DE EFECTIVO, DEPOSITANTE: WILLIAM SAULO TORREZ CHAMBI, CONCEPTO: DEV VIATICOS A BERMEJO CAPACITACION CON LA ASOCIACION DE VIVERISTAS SR WILLIAM SAULO TORREZ CHAMBI, CUENTA DE DEPOSITO: CUENTA UNICA DEL TESORO</t>
  </si>
  <si>
    <t>00047084202 DEPOSITO DE EFECTIVO, DEPOSITANTE: JAMES NEVER MEJIA HOYOS, CONCEPTO: DEVOLUCION VIATICOS A YACUIBA REUNION CON EL SECTOR PRODUCTOR DE GRANOS SR JAMES NEVER MEJIA HOYOS, CUENTA DE DEPOSITO: CUENTA UNICA DEL TESORO</t>
  </si>
  <si>
    <t>00099021001 DEPOSITO DE EFECTIVO, DEPOSITANTE: LOURDES ALIAGA ZAPATA, CONCEPTO: DOBLE PERCEPCION DEL MES DE MAYO 2018, CUENTA DE DEPOSITO: CUENTA UNICA DEL TESORO</t>
  </si>
  <si>
    <t>00099021001 DEPOSITO DE EFECTIVO, DEPOSITANTE: LUCILA G.GUTIERREZ CLAVIJO, CONCEPTO: DEVOLUCION DE DEUDA, CUENTA DE DEPOSITO: CUENTA UNICA DEL TESORO</t>
  </si>
  <si>
    <t>00291012008 DEPOSITO DE EFECTIVO, DEPOSITANTE: KEYSTONE GROUP OU, CONCEPTO: SOLICITUD DE ENSAYO DE LABORATORIO - CARACTERIZACION DEL ASFALTO MODIFICADO CON POLIMERO, CUENTA DE DEPOSITO: CUENTA UNICA DEL TESORO</t>
  </si>
  <si>
    <t>00212082001 DEPOSITO DE EFECTIVO, DEPOSITANTE: INRA, CONCEPTO: DEVOLUCION DE GASTOS OPERATIVOS, CUENTA DE DEPOSITO: CUENTA UNICA DEL TESORO</t>
  </si>
  <si>
    <t>00099021001 DEPOSITO DE EFECTIVO, DEPOSITANTE: BLANCA MATIENZO PORTUGAL, CONCEPTO: DEVOLUCION POR DOBLE PERCEPCION, CUENTA DE DEPOSITO: CUENTA UNICA DEL TESORO</t>
  </si>
  <si>
    <t>00099021001 DEPOSITO DE EFECTIVO, DEPOSITANTE: WILSON GONZALO FLORES QUISPE, CONCEPTO: DEVOLUCION DE PASAJES, CUENTA DE DEPOSITO: CUENTA UNICA DEL TESORO</t>
  </si>
  <si>
    <t>00373024105 DEPOSITO DE EFECTIVO, DEPOSITANTE: VITA SAUCEDO COAQUIRA, CONCEPTO: DEVOLUCION DE SALDO NO EJECUTADO, CUENTA DE DEPOSITO: CUENTA UNICA DEL TESORO</t>
  </si>
  <si>
    <t>00099021001 DEPOSITO DE EFECTIVO, DEPOSITANTE: MARIO CHAVEZ CONDORI, CONCEPTO: DEVOLUCION POR DOBLE PERCEPCION, CUENTA DE DEPOSITO: CUENTA UNICA DEL TESORO</t>
  </si>
  <si>
    <t>00047084202 DEPOSITO DE EFECTIVO, DEPOSITANTE: VICTOR MAMANI RIVERA, CONCEPTO: DEV DE REFRIG PARA TALLER DE FORTALECIM PRONESA-EPIDEMIA EN INFLUENCIA AVIAR SR VICTOR MAMANI RIVERA, CUENTA DE DEPOSITO: CUENTA UNICA DEL TESORO</t>
  </si>
  <si>
    <t>00047084202 DEPOSITO DE EFECTIVO, DEPOSITANTE: JAMES NEVER MEJIA HOYOS, CONCEPTO: DEVOLUCION VIATICOS A BERMEJO CAPACITACION CON LA ASOCIACION VIVERISTAS SR JAMES NEVER MEJIA HOYOS, CUENTA DE DEPOSITO: CUENTA UNICA DEL TESORO</t>
  </si>
  <si>
    <t>00047084202 DEPOSITO DE EFECTIVO, DEPOSITANTE: ALDO SERGIO CONDORI FERNANDEZ, CONCEPTO: DEV VIATICOS A BERMEJO CAPACITACION CON LA ASOCIACION DE VIVERISTAS SR ALDO SERGIO CONDORI FERNANDEZ, CUENTA DE DEPOSITO: CUENTA UNICA DEL TESORO</t>
  </si>
  <si>
    <t>00099021001 DEP.DE CHEQ.AJENOS,RET.DE CAM.,CONCEPTO: MARTINEZ FLORES JHOVANNA LESLY,DEP.: BANCO UNION S.A. , PROCEDENCIA: BANCO UNION S.A., CHEQUE: 154477, FECHA DE EMISION:03/05/2018</t>
  </si>
  <si>
    <t>00016011101 DEP.DE CHEQ.AJENOS,RET.DE CAM.,CONCEPTO: DEVOLUCION DE PASAJES,DEP.: MINISTERIO DE EDUCACION , PROCEDENCIA: BANCO UNION S.A., CHEQUE: 22231, FECHA DE EMISION:30/04/2018</t>
  </si>
  <si>
    <t>00099021001 DEP.DE CHEQ.AJENOS,RET.DE CAM.,CONCEPTO: DEVOLUCION DE RECURSOS,DEP.: AGENCIA NACIONAL DE HIDROCARBUROS , PROCEDENCIA: BANCO UNION S.A., CHEQUE: 5028, FECHA DE EMISION:30/04/2018</t>
  </si>
  <si>
    <t>00670012003 DEP.DE CHEQ.AJENOS,RET.DE CAM.,CONCEPTO: RECUPERACION DE RECURSOS SR. JULIO VEGA,DEP.: ORGANO ELECTORAL PLURINACIONAL , PROCEDENCIA: BANCO UNION S.A., CHEQUE: 10339, FECHA DE EMISION:27/04/2018</t>
  </si>
  <si>
    <t>00099021001 DEP.DE CHEQ.AJENOS,RET.DE CAM.,CONCEPTO: REVERSION SALDOS NO EJECUTADOS GASTOS VARIOS FUENTE 10,DEP.: MINISTERIO DE DEFENSA , PROCEDENCIA: BANCO UNION S.A., CHEQUE: 19447, FECHA DE EMISION:25/04/2018</t>
  </si>
  <si>
    <t>00099021001 DEP.DE CHEQ.AJENOS,RET.DE CAM.,CONCEPTO: REVERSION SALDOS NO EJECUTADOS GEST PASADAS ALIMENTACION FUENTE 10,DEP.: MINISTERIO DE DEFENSA , PROCEDENCIA: BANCO UNION S.A., CHEQUE: 19453, FECHA DE EMISION:30/04/2018</t>
  </si>
  <si>
    <t>00099021001 DEP.DE CHEQ.AJENOS,RET.DE CAM.,CONCEPTO: DEVOLUCION A LA CUT DEP EN CUSTODIA PAGO ASMAIN,DEP.: MINISTERIO DE DEFENSA , PROCEDENCIA: BANCO UNION S.A., CHEQUE: 15743, FECHA DE EMISION:30/04/2018</t>
  </si>
  <si>
    <t>00099021001 DEP.DE CHEQ.AJENOS,RET.DE CAM.,CONCEPTO: REVERSION SALDOS NO EJECUTADOS GEST PASADAS SOCORROS FUENTE 10,DEP.: MINISTERIO DE DEFENSA , PROCEDENCIA: BANCO UNION S.A., CHEQUE: 105, FECHA DE EMISION:30/04/2018</t>
  </si>
  <si>
    <t>00099021001 DEP.DE CHEQ.AJENOS,RET.DE CAM.,CONCEPTO: REVERSION SALDOS NO EJECUTADOS GEST PASADAS ALIMENTACION FUENTE 10,DEP.: MINISTERIO DE DEFENSA , PROCEDENCIA: BANCO UNION S.A., CHEQUE: 133, FECHA DE EMISION:30/04/2018</t>
  </si>
  <si>
    <t>00099021001 DEP.DE CHEQ.AJENOS,RET.DE CAM.,CONCEPTO: REVERSION SALDOS NO EJECUTADOS ALIMENTACION FUENTE 10,DEP.: MINISTERIO DE DEFENSA , PROCEDENCIA: BANCO UNION S.A., CHEQUE: 132, FECHA DE EMISION:25/04/2018</t>
  </si>
  <si>
    <t>00099021001 DEP.DE CHEQ.AJENOS,RET.DE CAM.,CONCEPTO: REVERSION SALDOS NO EJECUTADOS SOCORROS FUENTE 10,DEP.: MINISTERIO DE DEFENSA , PROCEDENCIA: BANCO UNION S.A., CHEQUE: 104, FECHA DE EMISION:25/04/2018</t>
  </si>
  <si>
    <t>00020011103 DEP.DE CHEQ.AJENOS,RET.DE CAM.,CONCEPTO: TRANSF.EXT.EMP.THINK HOLDING P/ENVIAR REGISTRO AERO146 RJ-70 MSN1252 Y 1230 MIN. DEFENSA INGRESOS V.,DEP.: TRANSPORTE AEREO MILITAR</t>
  </si>
  <si>
    <t>A:00099021001 Debito automatico por incumplimiento del GAM El Alto, correspondiente al Convenio Interinstitucional de Financiamiento UPRE-CIF-0907/2013 de fecha 16 de agosto de 2013, suscrito entre la Unidad de Proyectos Especiales y el GAM El Alto, proyecto Construccion de 4 Aulas Unidad Educativa</t>
  </si>
  <si>
    <t>A:00099021001 Debito automatico por incumplimiento del GAM El Alto, correspondiente al Convenio Interinstitucional de Financiamiento UPRE-CIF 0277/13 de fecha 08 de abril de 2013, suscrito entre la Unidad de Proyectos Especiales y el GAM El Alto, proyecto Construccion Coliseo Cerrado Anexo Tahuantin</t>
  </si>
  <si>
    <t>A:00099021001 Debito automatico por incumplimiento del GAM Postrer Valle, correspondiente al Convenio Intergubernativo de Financiamiento UPRE-CIF-IG/035/2016 de fecha 08 de enero de 2016, suscrito entre la Unidad de Proyectos Especiales y el GAM Postrer Valle, proyecto Construccion Unidad Educativa</t>
  </si>
  <si>
    <t>||TRANSFERENCIA DE FONDOS SEGÚN NOTA DE LA EMPRESA BOLIVIANA DE INDUSTRIALIZACIÓN DE HIDROCARBUROS CITE: EBIH/N° 001/2018 RECIBIDA EN LA FECHA REF: PAGOS DE LOS COMPONENTES: IPC, CONTROL MONITOREO, SUPERVISIÓN, EQUIPAMIENTO Y CAPITAL DE OPERACIONES (TRAM-TSO-2131) ABONO EN LA LIBRETA N° 00584019201 EBIH TUBERIAS</t>
  </si>
  <si>
    <t>De: 00099024113 Transferencia en cumplimiento al DS N0913 de 15/06/2011 y el Convenio Intergubernativo de Financiamiento UPRE-CIF-IG/522/2016, suscrito entre la UPRE y el GAM Cocapata, Proyecto Construccion Colegio Modelo U.E. Icari - Cocapata, correspondiente al pago de la planilla N4, segun la UPR</t>
  </si>
  <si>
    <t>De: 00099024113 Transferencia en cumplimiento al DS N0913 de 15/06/2011 y el Convenio Interinstitucional de Financiamiento UPRE-CIF-IG 769/2017, suscrito entre la UPRE y el GAM Aiquile, Proyecto Construccion de Tinglado, Graderias y Cancha Polifuncional Comun Pampa - Aiquile, correspondiente al pago</t>
  </si>
  <si>
    <t>De: 00099024113 Transferencia en cumplimiento al DS N0913 de 15/06/2011 y el Convenio Intergubernativo de Financiamiento UPRE-CIF-IG 214/2017, suscrito entre la UPRE y el GAM Ancoraimes, Proyecto Construccion Bloque de Aulas U.E. Villa Macamaca - Ancoraime, correspondiente al pago de la planilla N 2</t>
  </si>
  <si>
    <t>De: 00099024113 Transferencia en cumplimiento al DS N0913 de 15/06/2011 y el Convenio Intergubernativo de Financiamiento UPRE-CIF-IG/573/2016, suscrito entre la UPRE y el GAM Puerto Villarroel, Proyecto Construccion U.E. Tecnico Humanistico Ivirgarzama, correspondiente al pago de la planilla N 4 de</t>
  </si>
  <si>
    <t>De: 00099024113 Transferencia en cumplimiento al DS N0913 de 15/06/2011 y el Convenio Intergubernativo de Financiamiento UPRE-CIF-IG 192/2017, suscrito entre la UPRE y el GAM de Villa Alcala proyecto Construccion Unidad Educativa Oscar Alfaro Limabamba, correspondiente al primer desembolso equivalen</t>
  </si>
  <si>
    <t>De: 00099024113 Transferencia en cumplimiento al DS N0913 de 15/06/2011 y el Convenio Intergubernativo de Financiamiento UPRE-CIF-IG 165/2018, suscrito entre la UPRE y el GAM de Sucre proyecto Const. Unidad Educativa Marcelo Quiroga Santa Cruz A y B, correspondiente al primer desembolso equivalente</t>
  </si>
  <si>
    <t>De: 00099024113 Transferencia en cumplimiento al DS N0913 de 15/06/2011 y el Convenio Intergubernativo de Financiamiento UPRE-CIF-IG 071/2017, suscrito entre la UPRE y el GAM Villamontes, Proyecto Construccion Unidad Educativa Nivel Inicial Colorados de Bolivia, correspondiente al pago de la planill</t>
  </si>
  <si>
    <t>De: 00099024113 Transferencia en cumplimiento al DS N0913 de 15/06/2011 y el Convenio Intergubernativo de Financiamiento UPRE-CIF-IG 038/2017, suscrito entre la UPRE y el GAM de Shinahota proyecto Construccion Infraestructura Educativa Nivel Inicial Ibuelo, correspondiente al pago de la planilla N 3</t>
  </si>
  <si>
    <t>||REGULARIZACIÓN DE NUESTRA OPERACIÓN NRO. 0920582 DE F. 02/05/2018 EN ATENCIÓN A CORREOS ELECTRÓNICOS DE LA DIRECCIÓN GENERAL DE AERONÁUTICA CIVIL Y AASANA. DEBITO DE LA LIBRETA 00117012001 DGAC, REPOSICION UTILES DE ESCRITORIO.</t>
  </si>
  <si>
    <t>||REGULARIZACIÓN DE LA OPERACIÓN NRO. G-0725218 DE F. 30/04/2018 S/G. ESTADO DE CUENTA DEL DEPARTAMENTO DE OPERACIONES CAMBIARIAS, EN ATENCIÓN A CORREOS ELECTRÓNICOS DE LA DIRECCION GENERAL DE AERONÁUTICA CIVIL Y AASANA DE LA FECHA. DEBITO DE LA LIBRETA 00117012001 DGAC, REPOSICION UTILES DE ESCRITORIO.</t>
  </si>
  <si>
    <t>||REGULARIZACIÓN DE LA OPERACIÓN NRO. G-0725123 DE F. 30/04/2018 S/G. ESTADO DE CUENTA DEL DEPARTAMENTO DE OPERACIONES CAMBIARIAS, EN ATENCIÓN A CORREOS ELECTRÓNICOS DE LA DIRECCION GENERAL DE AERONÁUTICA CIVIL Y AASANA DE LA FECHA. DEBITO DE LA LIBRETA 00117012001 DGAC, REPOSICION UTILES DE ESCRITORIO.</t>
  </si>
  <si>
    <t>VENTA DE DIVISAS CON TRANSFERENCIA DE FONDOS A SOLICITUD DE SERVICIO DESARROLLO EMPRESAS PUBLICAS PRODUCTIVAS - LACTEOSBOL SEGUN SOLICITUD 4889 REF: PAGO PARCIAL A EMPRESA ADIPACK SRL EN EL MARCO DEL PROCESO DE COMPRA CORRESP A LA GESTION 2017 ( NO DEVENGADO) DE REPUESTOS PARA HOMOGENEIZADOR Y ENVAS LIB. 00574012001 LACTEOSBOL (4010681126)</t>
  </si>
  <si>
    <t>COBRO COSTOS DE PAPELERIA SEGUN TRANSFERENCIA DEL EXTERIOR POR ORDEN DE HERCO COMBUSTIBLES SA REF.: CONTRATO DE CONDENSADO DE GAS 18/18 LIB. 00513062001 YPFB-OPERACIONES PLANTA DE SEPARACION DE LIQUIDOS RIO GRANDE</t>
  </si>
  <si>
    <t>VENTA DE DIVISAS CON TRANSFERENCIA DE FONDOS A SOLICITUD DE MINISTERIO DE LA PRESIDENCIA SEGUN SOLICITUD 4896 REF: DIVISAS USD 52587.88 PAGO A JEPPESEN SANDERSON INC POR SUSCRIPCION ANUAL DE CARTAS DE NAVEGACION Y MAPAS ELECTRONICOS PARA AERONAVES FAB 002,FAB 047, FAB 048, PAGO AL BANK OF AMERICA, C LIB. 00099021001 TGN-RECURSOS ORDINARIOS (3987)</t>
  </si>
  <si>
    <t>VENTA DE DIVISAS CON TRANSFERENCIA DE FONDOS A SOLICITUD DE MINISTERIO DE LA PRESIDENCIA SEGUN SOLICITUD 4897 REF: DIVISAS USD 2,131.20 PAGO A A AND S INTERNATIONAL SUPPLY INC. POR ADQUISICION DE LUBRICANTES PARA AERONAVES FAB 001 Y FAB 002, PAGO A WELLS FARGO BANK, CUENTA 2000002780973. LIB. 00099021001 TGN-RECURSOS ORDINARIOS (3987)</t>
  </si>
  <si>
    <t>VENTA DE DIVISAS CON TRANSFERENCIA DE FONDOS A SOLICITUD DE MINISTERIO DE LA PRESIDENCIA SEGUN SOLICITUD 4894 REF: DIVISAS USD 44,336.51 PAGO A HONEYWELL POR SERVICIO DE MANTENIMIENTO MSP MES MARZO 2018 PARA AERONAVE FAB 002, SEGUN INVOICE 71408789,PAGO A JP MORGAN CHASE BANK, CUENTA 9102597771. LIB. 00099021001 TGN-RECURSOS ORDINARIOS (3987)</t>
  </si>
  <si>
    <t>VENTA DE DIVISAS CON TRANSFERENCIA DE FONDOS A SOLICITUD DE MINISTERIO DE LA PRESIDENCIA SEGUN SOLICITUD 4893 REF: DIVISAS USD 10,699.80 PAGO A AIRBUS HELICOPTERS CONO SUR S.A POR ADQUISICION REPUESTOS PARA AERONAVE FAB 006, SEGUN FACTURAS 617, 572, 727, PAGO A BANCO BBVA URUGUAY S.A, CUENTA 9990118 LIB. 00099021001 TGN-RECURSOS ORDINARIOS (3987)</t>
  </si>
  <si>
    <t>VENTA DE DIVISAS CON TRANSFERENCIA DE FONDOS A SOLICITUD DE MINISTERIO DE LA PRESIDENCIA SEGUN SOLICITUD 4895 REF: DIVISAS USD 22,298.00 PAGO A DASSAULT FALCON JET CORP. POR SUSCRIPCION DE MANUALES DE MANTENIMIENTO PARA AERONAVES FAB 001 Y FAB 002,PAGO A BANK OF AMERICA, CUENTA 381023401350. LIB. 00099021001 TGN-RECURSOS ORDINARIOS (3987)</t>
  </si>
  <si>
    <t>COBRO COSTOS DE PAPELERIA SEGUN TRANSFERENCIA DEL EXTERIOR POR ORDEN DE MINISTERIO DE RELACIONES EXTERIORES DE DINAMARCA REF.: DESEMBOLSO I/2018 DIGEMIG929780 LIB. 00015018003 MIN.GOB.DINAMARCA-PP (EDAJ)-DIGEMIG</t>
  </si>
  <si>
    <t>De: 00099024113 Transferencia en cumplimiento al DS N0913 de 15/06/2011 y el Convenio Intergubernativo de Financiamiento UPRE-CIF-IG 035/2017, suscrito entre la UPRE y el GAM de Aiquile proyecto Construccion U.E. Tecnico Humanistico Prof. Nabor Quintana Navia Nivel Secundario Municipio Aiquile, corr</t>
  </si>
  <si>
    <t>De: 00099024113 Transferencia en cumplimiento al DS N0913 de 15/06/2011 y el Convenio Intergubernativo de Financiamiento UPRE-CIF-IG 802/2017, suscrito entre la UPRE y el GAM de General Agustin Saavedra proyecto Const. Unidad Educativa Mariscal Sucre Comunidad Mariscal Sucre (Gral. Saavedra), corres</t>
  </si>
  <si>
    <t>De: 00099024113 Transferencia en cumplimiento al DS N0913 de 15/06/2011 y el Convenio Intergubernativo de Financiamiento UPRE-CIF-IG 176/2017, suscrito entre la UPRE y el GAM de Puerto Gonzalo Moreno proyecto Const. Centro de Salud Integral Comunidad Gonzalo Moreno Municipio Puerto Gonzalo Moreno,</t>
  </si>
  <si>
    <t>De: 00099024113 Transferencia en cumplimiento al DS N0913 de 15/06/2011 y el Convenio Intergubernativo de Financiamiento UPRE-CIF-IG 181/2017, suscrito entre la UPRE y el GAM de Nueva Esperanza proyecto Const. Tinglado Metalico y Polifuncional con Graderia U.E. Gran Cruz Municipio Nueva Esperanza,</t>
  </si>
  <si>
    <t>De: 00099024113 Transferencia en cumplimiento al DS N0913 de 15/06/2011 y el Convenio Intergubernativo de Financiamiento UPRE-CIF-IG 678/2017, suscrito entre la UPRE y el GAM de Tiraque proyecto Construccion Tinglado y Graderias Unidad Educativa Totora Khocha, correspondiente al pago de la planilla</t>
  </si>
  <si>
    <t>De: 00099024113 Transferencia en cumplimiento al DS N0913 de 15/06/2011 y el Convenio Intergubernativo de Financiamiento UPRE-CIF-IG 768/2017, suscrito entre la UPRE y el GAM de Aiquile proyecto Construccion Tinglado, Graderias y Cancha Polifuncional ChAkho KAsa - Aiquile, correspondiente al pago de</t>
  </si>
  <si>
    <t>De: 00099024113 Transferencia en cumplimiento al DS N0913 de 15/06/2011 y el Convenio Intergubernativo de Financiamiento UPRE-CIF-IG/338/2016, suscrito entre la UPRE y el GAM de La Asunta proyecto Const. 15 Aulas y Tinglado U.E. Tecnico Humanistico Fidel Castro, correspondiente al pago de la planill</t>
  </si>
  <si>
    <t>De: 00099024113 Transferencia en cumplimiento al DS N0913 de 15/06/2011 y el Convenio Intergubernativo de Financiamiento UPRE-CIF-IG 854/2017, suscrito entre la UPRE y el GAM Cotoca, Proyecto Construccion Bloque de Aulas y Bateria de Banos Unidad Educativa Club Social 24 de Septiembre - Cotoca, corr</t>
  </si>
  <si>
    <t>De: 00099024113 Transferencia en cumplimiento al DS N0913 de 15/06/2011 y el Convenio Intergubernativo de Financiamiento UPRE-CIF-IG 077/2017, suscrito entre la UPRE y el GAM Potosi, Proyecto Const. Bloques: Administrativo, Aulas, Talleres y Campo Deportivo Unidad Educativa Jesus de Nazareth D 12, c</t>
  </si>
  <si>
    <t>De: 00099024113 Transferencia en cumplimiento al DS N0913 de 15/06/2011 y el Convenio Intergubernativo de Financiamiento UPRE-CIF-IG 953/2017, suscrito entre la UPRE y el GAM Chaqui, Proyecto Construccion Bloque de Aulas U.E. Villa Imperial Chaqui Banos, correspondiente al pago de la planilla N1, se</t>
  </si>
  <si>
    <t>De: 00099024113 Transferencia en cumplimiento al DS N0913 de 15/06/2011 y el Convenio Intergubernativo de Financiamiento UPRE-CIF-IG 911/2017, suscrito entre la UPRE y el GAM Chimore, Proyecto Construccion Infraestructura Unidad Educativa Senda III, correspondiente al pago de la planilla N1, segun l</t>
  </si>
  <si>
    <t>De: 00099024113 Transferencia en cumplimiento al DS N0913 de 15/06/2011 y el Convenio Intergubernativo de Financiamiento UPRE-CIF-IG 654/2017, suscrito entre la UPRE y el GAM Tarata, Proyecto Construccion Nueve Aulas U.E. Mendez Mamata Tarata, correspondiente al pago de la planilla N2, segun la UPRE</t>
  </si>
  <si>
    <t>00099021001 DEPOSITO DE EFECTIVO, DEPOSITANTE: BRIGIDA BETTY ZARATE PONGO, CONCEPTO: REVERSION TOTAL DE HABERES - MARZO 2018, CUENTA DE DEPOSITO: CUENTA UNICA DEL TESORO</t>
  </si>
  <si>
    <t>00099021001 DEPOSITO DE EFECTIVO, DEPOSITANTE: LORENZO MARIO PAUCARA LARUTA, CONCEPTO: DEVOLUCION DE DEUDA, CUENTA DE DEPOSITO: CUENTA UNICA DEL TESORO</t>
  </si>
  <si>
    <t>00099021001 DEPOSITO DE EFECTIVO, DEPOSITANTE: BARRIOS VILLA ALFONSO CI 1253043, CONCEPTO: DEVOLUCION DE SALARIO EXCEDENTE AL DEL PRESIDENTE MES ABRIL 2018, CUENTA DE DEPOSITO: CUENTA UNICA DEL TESORO</t>
  </si>
  <si>
    <t>00099021001 DEPOSITO DE EFECTIVO, DEPOSITANTE: GOYTIA MORALES JOSE CI 1271669, CONCEPTO: DEVOLUCION DE SALARIO EXCEDENTE AL DEL PRESIDENTE MES ABRIL 2018, CUENTA DE DEPOSITO: CUENTA UNICA DEL TESORO</t>
  </si>
  <si>
    <t>00099021001 DEPOSITO DE EFECTIVO, DEPOSITANTE: FUERTES CALLAPINO BERNARDINO CI 1283979, CONCEPTO: DEVOLUCION DE SALARIO EXCEDENTE AL DEL PRESIDENTE MES ABRIL 2018, CUENTA DE DEPOSITO: CUENTA UNICA DEL TESORO</t>
  </si>
  <si>
    <t>00099021001 DEPOSITO DE EFECTIVO, DEPOSITANTE: AGUIRRE HAUG ROSA CI 1616147, CONCEPTO: DEVOLUCION DE SALARIO EXCEDENTE AL DEL PRESIDENTE MES ABRIL 2018, CUENTA DE DEPOSITO: CUENTA UNICA DEL TESORO</t>
  </si>
  <si>
    <t>00099021001 DEPOSITO DE EFECTIVO, DEPOSITANTE: SECKO GONZALES HUGO CI 3682597, CONCEPTO: DEVOLUCION DE SALARIO EXCEDENTE AL DEL PRESIDENTE MES ABRIL 2018, CUENTA DE DEPOSITO: CUENTA UNICA DEL TESORO</t>
  </si>
  <si>
    <t>00099021001 DEPOSITO DE EFECTIVO, DEPOSITANTE: EDWIN ESCOBAR RENJIPO, CONCEPTO: REVERSION POR DESEMBOLSO DE REGULACION CUADRATRACK,CAMBIO NOMBRE N° PREV 2018-0000001816,1, CUENTA DE DEPOSITO: CUENTA UNICA DEL TESORO</t>
  </si>
  <si>
    <t>00099021001 DEPOSITO DE EFECTIVO, DEPOSITANTE: FANNY EMA GUTIERREZ, CONCEPTO: DOBLE PERCEPCION, CUENTA DE DEPOSITO: CUENTA UNICA DEL TESORO</t>
  </si>
  <si>
    <t>00099021001 DEPOSITO DE EFECTIVO, DEPOSITANTE: RAUL ARCE GARCIA, CONCEPTO: DEVOLUCION DEL PAGO CON PREVENTYIVO  N 578/2017 FONADIN, CUENTA DE DEPOSITO: CUENTA UNICA DEL TESORO</t>
  </si>
  <si>
    <t>00099021001 DEPOSITO DE EFECTIVO, DEPOSITANTE: ROSMERY TERRAZAS, CONCEPTO: DEVOLUCION DE REFRIGERIO, CUENTA DE DEPOSITO: CUENTA UNICA DEL TESORO</t>
  </si>
  <si>
    <t>00099021001 DEPOSITO DE EFECTIVO, DEPOSITANTE: CLAUDIA UREÑA ZAMBRANA, CONCEPTO: DEVOLUCION DE FONDOS NO UTILIZADOS POR EL SR JORGE LUIS CHIRINOS PREVENTIVO 217, CUENTA DE DEPOSITO: CUENTA UNICA DEL TESORO</t>
  </si>
  <si>
    <t>00099021001 DEPOSITO DE EFECTIVO, DEPOSITANTE: CLAUDIA UREÑA ZAMBRANA, CONCEPTO: DEVOLUCION DE FONDOS NO UTILIZADOS POR EL SR ANGEL MORALES PREVENTIVO 223, CUENTA DE DEPOSITO: CUENTA UNICA DEL TESORO</t>
  </si>
  <si>
    <t>00099021001 DEPOSITO DE EFECTIVO, DEPOSITANTE: GUIDO CRESPO VALLEJOS, CONCEPTO: DEVOLUCION PRA, CUENTA DE DEPOSITO: CUENTA UNICA DEL TESORO</t>
  </si>
  <si>
    <t>00099021001 DEPOSITO DE EFECTIVO, DEPOSITANTE: NATALIA ESTELA CHUQUIMIA GUZMAN, CONCEPTO: DEVOLUCION COBRO INDEBIDO SENASIR, CUENTA DE DEPOSITO: CUENTA UNICA DEL TESORO</t>
  </si>
  <si>
    <t>00099021001 DEPOSITO DE EFECTIVO, DEPOSITANTE: OSWLADO JAVIER SANCHEZ BALLIVIAN, CONCEPTO: DOBLE PERCEPCION, CUENTA DE DEPOSITO: CUENTA UNICA DEL TESORO</t>
  </si>
  <si>
    <t>00099021001 DEPOSITO DE EFECTIVO, DEPOSITANTE: JUAN CARLOS ROSSO APAZA, CONCEPTO: DEVOLUCION SALDO FONDOS EN AVANCE, CUENTA DE DEPOSITO: CUENTA UNICA DEL TESORO</t>
  </si>
  <si>
    <t>00099021001 DEPOSITO DE EFECTIVO, DEPOSITANTE: VALERIA NINOSKA APARICIO AUZA, CONCEPTO: DEVOLUCION SALDO FONDOS EN AVANCE, CUENTA DE DEPOSITO: CUENTA UNICA DEL TESORO</t>
  </si>
  <si>
    <t>00099021001 DEPOSITO DE EFECTIVO, DEPOSITANTE: ADEMAF-CARLOS ERNESTO MOLDIZ CASTILLO, CONCEPTO: DEVOLUCION DE FONDOS CUENTAS POR COBRAR, CUENTA DE DEPOSITO: CUENTA UNICA DEL TESORO</t>
  </si>
  <si>
    <t>00099021001 DEPOSITO DE EFECTIVO, DEPOSITANTE: PAOLA VALERIA MIRANDA URIBE MDCYT, CONCEPTO: DEVOLUCION DE VIATICOS, CUENTA DE DEPOSITO: CUENTA UNICA DEL TESORO</t>
  </si>
  <si>
    <t>00020011102 DEP.DE CHEQ.AJENOS,RET.DE CAM.,CONCEPTO: PAGO DE HABERES PERSONAL CONSULTORES MES ABRIL / 2018 DGTAM,DEP.: TRANSPORTE AEREO MILITAR , PROCEDENCIA: BANCO UNION S.A., CHEQUE: 19556, FECHA DE EMISION:04/05/2018</t>
  </si>
  <si>
    <t>00020011102 DEP.DE CHEQ.AJENOS,RET.DE CAM.,CONCEPTO: PAGO DE HABERES PERSONAL EVENTUAL MES ABRIL/2018 DGTAM,DEP.: TRANSPORTE AEREO MILITAR , PROCEDENCIA: BANCO UNION S.A., CHEQUE: 19555, FECHA DE EMISION:04/05/2018</t>
  </si>
  <si>
    <t>00221012001 DEP.DE CHEQ.AJENOS,RET.DE CAM.,CONCEPTO: DEPOSITÓ DE EMP.MIN.SUBO SRL SANCION S/G R.A. 15/2018,DEP.: SENARECOM , PROCEDENCIA: BANCO UNION S.A., CHEQUE: 1304, FECHA DE EMISION:03/05/2018</t>
  </si>
  <si>
    <t>00099021001 DEP.DE CHEQ.AJENOS,RET.DE CAM.,CONCEPTO: DEVOLUCION PASAJES,DEP.: BOA  OFICINA REGIONAL LA PAZ , PROCEDENCIA: BANCO UNION S.A., CHEQUE: 8788, FECHA DE EMISION:06/04/2018</t>
  </si>
  <si>
    <t>00099021001 DEP.DE CHEQ.AJENOS,RET.DE CAM.,CONCEPTO: DEVOLUCION DE PASAJES,DEP.: BOA  OFICINA REGIONAL LA PAZ , PROCEDENCIA: BANCO UNION S.A., CHEQUE: 8811, FECHA DE EMISION:11/04/2018</t>
  </si>
  <si>
    <t>00099021001 DEP.DE CHEQ.AJENOS,RET.DE CAM.,CONCEPTO: DEVOLUCION DEP. EFECTUADOS ALA CTA ACREEDORES POR CONCEPTO COBRO INDEBIDOS CPTE 88 03-05-18,DEP.: SENASIR , PROCEDENCIA: BANCO UNION S.A., CHEQUE: 7907, FECHA DE EMISION:03/05/2018</t>
  </si>
  <si>
    <t>00099021001 DEP.DE CHEQ.AJENOS,RET.DE CAM.,CONCEPTO: DEVOLUCION PASAJES AEREOS NO UTILIZADOS-PGE/DGAA N° 38/18 Y PGEE/DGAA N° 039/18,DEP.: PROCURADORIA GENERAL DEL ESTADO , PROCEDENCIA: BANCO UNION S.A., CHEQUE: 1831, FECHA DE EMISION:03/05/2018</t>
  </si>
  <si>
    <t>00292022001 DEP.DE CHEQ.AJENOS,RET.DE CAM.,CONCEPTO: DEVOLUCION DE REFRIGERIOS PAGADOS EN DEMASIA REG CHUQUISACA,DEP.: VIAS BOLIVIA , PROCEDENCIA: BANCO UNION S.A., CHEQUE: 3440, FECHA DE EMISION:26/04/2018</t>
  </si>
  <si>
    <t>00099021001 DEP.DE CHEQ.AJENOS,RET.DE CAM.,CONCEPTO: TRIBUNAL CONSTITUCIONAL - DEVOL.INCAPACIDAD TEMP.-FEB/2018,DEP.: CAJA PETROLERA DE SALUD , PROCEDENCIA: BANCO UNION S.A., CHEQUE: 18251, FECHA DE EMISION:25/04/2018</t>
  </si>
  <si>
    <t>00099021001 DEP.DE CHEQ.AJENOS,RET.DE CAM.,CONCEPTO: SEDEGES - DEVOL. INCAPACIDAD TEMPORAL - FEB./2018,DEP.: CAJA PETROLERA DE SALUD , PROCEDENCIA: BANCO UNION S.A., CHEQUE: 13253, FECHA DE EMISION:04/05/2018</t>
  </si>
  <si>
    <t>00597019202 DEP.DE CHEQ.AJENOS,RET.DE CAM.,CONCEPTO: Y.L.B. - DEVOL. INCAPACIDAD TEMP. ENERO / 2018,DEP.: CAJA PETROLERA DE SALUD , PROCEDENCIA: BANCO UNION S.A., CHEQUE: 13252, FECHA DE EMISION:04/05/2018</t>
  </si>
  <si>
    <t>00597019202 DEP.DE CHEQ.AJENOS,RET.DE CAM.,CONCEPTO: Y.L.B. - DEVOL. INCAPACIDAD TEMP. - FEB./2018,DEP.: CAJA PETROLERA DE SALUD , PROCEDENCIA: BANCO UNION S.A., CHEQUE: 13251, FECHA DE EMISION:04/05/2018</t>
  </si>
  <si>
    <t>00099021001 DEPOSITO DE EFECTIVO, DEPOSITANTE: GUILLERMO KUQUIMIYA TADAYOSHI, CONCEPTO: DEVOLUCION DE SALDO NO UTILIZADO EN PASAJES, CUENTA DE DEPOSITO: CUENTA UNICA DEL TESORO</t>
  </si>
  <si>
    <t>00099021001 DEPOSITO DE EFECTIVO, DEPOSITANTE: EDUARDO MALDONADO GALLARDO, CONCEPTO: DEVOLUCION DE APORTE, CUENTA DE DEPOSITO: CUENTA UNICA DEL TESORO</t>
  </si>
  <si>
    <t>00099021001 DEPOSITO DE EFECTIVO, DEPOSITANTE: MARTIN YAHUASI MAMANI, CONCEPTO: PLAN DE PAGO SENASIR, CUENTA DE DEPOSITO: CUENTA UNICA DEL TESORO</t>
  </si>
  <si>
    <t>00099021001 DEPOSITO DE EFECTIVO, DEPOSITANTE: RUPERTO CHURATA MAMANI, CONCEPTO: DEVOLUCION DE VIATICOS, CUENTA DE DEPOSITO: CUENTA UNICA DEL TESORO</t>
  </si>
  <si>
    <t>00099021001 DEPOSITO DE EFECTIVO, DEPOSITANTE: FLORA RODRIGUEZ SIRPA, CONCEPTO: DEVOLUCION POR COBRO INDEBIDO, CUENTA DE DEPOSITO: CUENTA UNICA DEL TESORO</t>
  </si>
  <si>
    <t>00099021001 DEPOSITO DE EFECTIVO, DEPOSITANTE: ORLANDO RAMIRO FERRER MORON, CONCEPTO: DEVOLUCION POR DOBLE PERCEPCION, CUENTA DE DEPOSITO: CUENTA UNICA DEL TESORO</t>
  </si>
  <si>
    <t>00099021001 DEPOSITO DE EFECTIVO, DEPOSITANTE: AGUSTIN HUANCA ALCALA, CONCEPTO: DEVOLUCION DE VIATICOS, CUENTA DE DEPOSITO: CUENTA UNICA DEL TESORO</t>
  </si>
  <si>
    <t>00099021001 DEPOSITO DE EFECTIVO, DEPOSITANTE: LUIS OPORTO ORDOÑEZ, CONCEPTO: DEVOLUCION DE VIATICOS, CUENTA DE DEPOSITO: CUENTA UNICA DEL TESORO</t>
  </si>
  <si>
    <t>00099021001 DEPOSITO DE EFECTIVO, DEPOSITANTE: DORYS CAMACHO GUACOPE, CONCEPTO: DOBLE PERCEPCION, CUENTA DE DEPOSITO: CUENTA UNICA DEL TESORO</t>
  </si>
  <si>
    <t>TRANSFERENCIA DEL EXTERIOR SEGUN SWIFT NO.6191 DE FECHA 04/05/2018 ORDENANTE: MINISTRY OF FOREIGN REF:DESEMBOLSO GESTION 2018 DONACION LIB. 00086018041 MMAYA-BS-FORT PROM MANEJO SOST RRNN Y EJER DERECHOS</t>
  </si>
  <si>
    <t>COBRO COSTOS DE PAPELERIA SEGUN TRANSFERENCIA DEL EXTERIOR POR ORDEN DE MINISTRY OF FOREIGN REF:DESEMBOLSO GESTION 2018 DONACION LIB. 00086018041 MMAYA-BS-FORT PROM MANEJO SOST RRNN Y EJER DERECHOS</t>
  </si>
  <si>
    <t>COBRO COSTOS DE PAPELERIA SEGUN TRANSFERENCIA DEL EXTERIOR POR ORDEN DE CORPORACION PETROLERA S.A. REF:FACTURA NO.109 LIB. 00513062001 YPFB-OPERACIONES PLANTA DE SEPARACION DE LIQUIDOS RIO GRANDE</t>
  </si>
  <si>
    <t>COBRO COSTOS DE PAPELERIA POR REGULARIZACION DE TRANSFERENCIA DEL EXTERIOR POR ORDEN DE PUMA ENERGY PARAGUAY S.A. REF.: OPE 0/391760 LIB. 00513062001 YPFB-OPERACIONES PLANTA DE SEPARACION DE LIQUIDOS RIO GRANDE</t>
  </si>
  <si>
    <t>De: 00099024113 Transferencia en cumplimiento al DS N0913 de 15/06/2011 y el Convenio Intergubernativo de Financiamiento UPRE-CIF-IG/437/2016, suscrito entre la UPRE y el GAM San Pedro, Proyecto Construccion Modulo Educativo U.E. San Pedro, correspondiente al pago de la planilla N4 de cierre, segun</t>
  </si>
  <si>
    <t>De: 00099024113 Transferencia en cumplimiento al DS N0913 de 15/06/2011 y el Convenio Intergubernativo de Financiamiento UPRE-CIF-IG/557/2016, suscrito entre la UPRE y el GAD Beni, Proyecto Construccion U.E. Gilberto Eguez Parada y Polifuncional - Comunidad Pueblo Nuevo, correspondiente al pago de l</t>
  </si>
  <si>
    <t>De: 00099024113 Transferencia en cumplimiento al DS N0913 de 15/06/2011 y el Convenio Intergubernativo de Financiamiento UPRE-CIF-IG/220/2016, suscrito entre la UPRE y el GAM Pojo, Proyecto Construccion Mercado Yuthupampa, correspondiente al pago de la planilla N3, segun la UPRE.</t>
  </si>
  <si>
    <t>De: 00099024113 Transferencia en cumplimiento al DS N0913 de 15/06/2011 y el Convenio Intergubernativo de Financiamiento UPRE-CIF-IG 449/2015, suscrito entre la UPRE y el GAD Beni, Proyecto Construccion Puesto de Salud Com. San Bernardo (Tipnis), correspondiente al pago de la planilla N2 de cierre,</t>
  </si>
  <si>
    <t>De: 00099024113 Transferencia en cumplimiento al DS N0913 de 15/06/2011 y el Convenio Intergubernativo de Financiamiento UPRE-CIF-IG/566/2016, suscrito entre la UPRE y el GAD Beni, Proyecto Construccion U.E. Santa Ana de Moseruna y Polifuncional - Comunidad Santa Ana de Moseruna, correspondiente al</t>
  </si>
  <si>
    <t>NÚMERO DE LIBRETA CUT: 99031009.00 OPERACIÓN T01 TRANSFERENCIA DE FONDOS A LA CUT - TESORO DIRECTO DE BANCO UNION S.A. A CUENTA UNICA DEL TESORO CON NUMERO DE SOLICITUD = 2716782 Y NUMERO CORRELATIVO = 91320004052018603 TRANSFERENCIA POR OPERACIONES DE VENTA BONOS BTX</t>
  </si>
  <si>
    <t>COBRO COSTOS DE PAPELERIA SEGUN TRANSFERENCIA DEL EXTERIOR POR ORDEN DE AMARILLA GAS S.A. (ARGENTINA) REF.: 818-549075000 PAYMENT OF MARCHANDISES LIB. 00513062001 YPFB-OPERACIONES PLANTA DE SEPARACION DE LIQUIDOS RIO GRANDE</t>
  </si>
  <si>
    <t>COBRO COSTOS DE PAPELERIA SEGUN TRANSFERENCIA DEL EXTERIOR POR ORDEN DE GAS TOTAL S.A. REF.: PAGO POR ANTICIPO DE GLP MES DE MAYO 2018 LIB. 00513062001 YPFB-OPERACIONES PLANTA DE SEPARACION DE LIQUIDOS RIO GRANDE</t>
  </si>
  <si>
    <t>De: 00099024113 Transferencia en cumplimiento al DS N0913 de 15/06/2011 y el Convenio Intergubernativo de Financiamiento UPRE-CIF-IG 055/2017, suscrito entre la UPRE y el GAM Tacopaya, Proyecto Construccion Coliseo Municipal de Tacopaya, correspondiente al pago de la planilla N3, segun la UPRE.</t>
  </si>
  <si>
    <t>De: 00099024113 Transferencia en cumplimiento al DS N0913 de 15/06/2011 y el Convenio Intergubernativo de Financiamiento UPRE-CIF-IG 0169/2018, suscrito entre la UPRE y el GAM Ayo Ayo, Proyecto Construccion Coliseo Municipal Tupac Katari - Ayo Ayo, correspondiente al pago del 20% de anticipo del mon</t>
  </si>
  <si>
    <t>De: 00099024113 Transferencia en cumplimiento al DS N0913 de 15/06/2011 y el Convenio Intergubernativo de Financiamiento UPRE-CIF-IG 635/2017, suscrito entre la UPRE y el GAM San Benito, Proyecto Construccion de Aulas y Talleres U.E. Simon Bolivar B, correspondiente al pago de la planilla N2, segun</t>
  </si>
  <si>
    <t>De: 00099024113 Transferencia en cumplimiento al DS N0913 de 15/06/2011 y el Convenio Intergubernativo de Financiamiento UPRE-CIF-IG 497/2016, suscrito entre la UPRE y el GAM Entre Rios, Proyecto Construccion Terminal Municipal Entre Rios, correspondiente al pago de la planilla N3, segun la UPRE.</t>
  </si>
  <si>
    <t>||RESPUESTA DEBITO DEL BANQUERO SG/ SWIFT 06228 DE LA FECHA REF: COBRO COMISION POR TRANSFERENCIA DE EUR 589,46 DEL 24/04/18 SG/ SOLICITUD DEL MINISTERIO DE EDUCACION, PAGO A/F WALTER PARADA VILLARROEL LIB. NO. 00099021001 TGN-RECURSOS ORDINARIOS (COBRO UTILES DE ESCRITORIO)</t>
  </si>
  <si>
    <t>||RESPUESTA DEBITO DEL BANQUERO SG/ SWIFT 06228 DE LA FECHA REF: COBRO COMISION POR TRANSFERENCIA DE EUR 589,46 DEL 24/04/18 SG/ SOLICITUD DEL MINISTERIO DE EDUCACION, PAGO A/F WALTER PARADA VILLARROEL LIB. NO. 00099021001 TGN-RECURSOS ORDINARIOS ( COMISION DEL BANQUERO EQUIV. EUR 5.-)</t>
  </si>
  <si>
    <t>||RESPUESTA DEBITO DEL BANQUERO SG/ SWIFT 06226 DE LA FECHA REF: COBRO COMISION POR TRANSFERENCIA DE EUR 1,440.- DEL 05/04/18 SG/ SOLICITUD DEL MINISTERIO DE EDUCACION, PAGO A/F WALTER PARADA VILLARROEL LIB. NO. 00099021001 TGN-RECURSOS ORDINARIOS (COMISIION DEL BANQUERO EQUIV. EUR 5.-)</t>
  </si>
  <si>
    <t>||RESPUESTA DEBITO DEL BANQUERO SG/ SWIFT 06226 DE LA FECHA REF: COBRO COMISION POR TRANSFERENCIA DE EUR 1,440.- DEL 05/04/18 SG/ SOLICITUD DEL MINISTERIO DE EDUCACION, PAGO A/F WALTER PARADA VILLARROEL LIB. NO. 00099021001 TGN-RECURSOS ORDINARIOS (COBRO UTILES DE ESCRITORIO)</t>
  </si>
  <si>
    <t>00099021001 DEPOSITO DE EFECTIVO, DEPOSITANTE: GERMAN GUILLERMO LABRAÑA GRUNDY, CONCEPTO: DEVOLUCION DE SALDO NO UTILIZADO EN FONDOS EN AVANCE, CUENTA DE DEPOSITO: CUENTA UNICA DEL TESORO</t>
  </si>
  <si>
    <t>00099021001 DEPOSITO DE EFECTIVO, DEPOSITANTE: LAUREANA QUISPE VIUDA DE CANAVIRI, CONCEPTO: COBRO INDEBIDO, CUENTA DE DEPOSITO: CUENTA UNICA DEL TESORO</t>
  </si>
  <si>
    <t>00373024105 DEPOSITO DE EFECTIVO, DEPOSITANTE: NATIVIDAD NIERVA DE FLORES, CONCEPTO: DEVOLUCION DE SALDOS NO EJECUTADOS DEL PROYECTO, CUENTA DE DEPOSITO: CUENTA UNICA DEL TESORO</t>
  </si>
  <si>
    <t>00099021001 DEPOSITO DE EFECTIVO, DEPOSITANTE: DANITZA MOLINA VIAÑA, CONCEPTO: DOBLE PERCEPCION, CUENTA DE DEPOSITO: CUENTA UNICA DEL TESORO</t>
  </si>
  <si>
    <t>00099021001 DEPOSITO DE EFECTIVO, DEPOSITANTE: MARIA EUGENIA VENTURA QUISPE, CONCEPTO: REVERSION DE BOLETA DE HABER, CUENTA DE DEPOSITO: CUENTA UNICA DEL TESORO</t>
  </si>
  <si>
    <t>00099021001 DEPOSITO DE EFECTIVO, DEPOSITANTE: ELOINA CALLEJAS DE BURGOA, CONCEPTO: DEVOLUCION DOBLE PERCEPCION, CUENTA DE DEPOSITO: CUENTA UNICA DEL TESORO</t>
  </si>
  <si>
    <t>00099021001 DEPOSITO DE EFECTIVO, DEPOSITANTE: HUMBERTO PAYE ANCALLE, CONCEPTO: DEVOLUCION DE SUELDO RECURSOS ORDINARIOS, CUENTA DE DEPOSITO: CUENTA UNICA DEL TESORO</t>
  </si>
  <si>
    <t>00373024105 DEPOSITO DE EFECTIVO, DEPOSITANTE: CONST.DE ESTABLOS EN LA COMUNIDAD SURIRI-TIWANAKU, CONCEPTO: DEVOLUCION, CUENTA DE DEPOSITO: CUENTA UNICA DEL TESORO</t>
  </si>
  <si>
    <t>00099021001 DEPOSITO DE EFECTIVO, DEPOSITANTE: ENRIQUE RAUL CALDERON VILLCA, CONCEPTO: DEVOLUCION DE HABER FEBRERO 2017, CUENTA DE DEPOSITO: CUENTA UNICA DEL TESORO</t>
  </si>
  <si>
    <t>00099021001 DEPOSITO DE EFECTIVO, DEPOSITANTE: ELBA CECILIA COLLAO BEDREGAL, CONCEPTO: DEVOLUCION DE HABERES, CUENTA DE DEPOSITO: CUENTA UNICA DEL TESORO</t>
  </si>
  <si>
    <t>00099021001 DEPOSITO DE EFECTIVO, DEPOSITANTE: EYNAR HUMBERTO FLORES GUZMAN - MTCYT, CONCEPTO: DEVOLUCION DE SUELDOS, CUENTA DE DEPOSITO: CUENTA UNICA DEL TESORO</t>
  </si>
  <si>
    <t>00099021001 DEPOSITO DE EFECTIVO, DEPOSITANTE: CLAUDIA MACHICADO LARICO, CONCEPTO: PAGO DE CONSUMO DE PRODUCTO DEL PROGRAMA JUANA AZURDUY, CUENTA DE DEPOSITO: CUENTA UNICA DEL TESORO</t>
  </si>
  <si>
    <t>00099021001 DEPOSITO DE EFECTIVO, DEPOSITANTE: PORFIDIA BEATRIZ HERNANI DORADO CI 3448644 LP, CONCEPTO: REVERSION POR CONCEPTO DE PASAJES, PREVENTIVO 2827 CARGO DE CUENTA, CUENTA DE DEPOSITO: CUENTA UNICA DEL TESORO</t>
  </si>
  <si>
    <t>00099021001 DEPOSITO DE EFECTIVO, DEPOSITANTE: MAGNO CHARCAS MITA, CONCEPTO: DEVOLUCION DE VIATICOS, CUENTA DE DEPOSITO: CUENTA UNICA DEL TESORO</t>
  </si>
  <si>
    <t>00099021001 DEPOSITO DE EFECTIVO, DEPOSITANTE: ERICK ARIEL ARCE JIMENEZ, CONCEPTO: DEVOLUCION DE VIATICOS, CUENTA DE DEPOSITO: CUENTA UNICA DEL TESORO</t>
  </si>
  <si>
    <t>00099021001 DEPOSITO DE EFECTIVO, DEPOSITANTE: DAMASO VILLANUEVA TARQUI, CONCEPTO: DEVOLUCION POR DOBLE PERCEPCION CONPENSACION DE COTIZACIONES SENASIR, CUENTA DE DEPOSITO: CUENTA UNICA DEL TESORO</t>
  </si>
  <si>
    <t>00099024113 DEP.DE CHEQ.AJENOS,RET.DE CAM.,CONCEPTO: MULTA PROY. CONSTRUCCION COMPLEJO RAQUET BALL LOS PINOS-GAD POTOSI,DEP.: MINISTERIO DE LA PRESIDENCIA , PROCEDENCIA: BANCO UNION S.A., CHEQUE: 590, FECHA DE EMISION:30/04/2018</t>
  </si>
  <si>
    <t>00099024113 DEP.DE CHEQ.AJENOS,RET.DE CAM.,CONCEPTO: MULTA PROY.CONSTRUCCION COMPLEJO DEPORTIVO-EVO MORALES AYMA DISTRITO EL ALTO,DEP.: MINISTERIO DE LA PRESIDENCIA , PROCEDENCIA: BANCO UNION S.A., CHEQUE: 591, FECHA DE EMISION:30/04/2018</t>
  </si>
  <si>
    <t>00010011101 DEP.DE CHEQ.AJENOS,RET.DE CAM.,CONCEPTO: REEMBOLSO DE SUBSIDIO DE INCAPACIDAD TEMPORAL FEBRERO 2018,DEP.: CAJA BANCARIA ESTATAL DE SALUD , PROCEDENCIA: BANCO UNION S.A., CHEQUE: 27015, FECHA DE EMISION:10/04/2018</t>
  </si>
  <si>
    <t>00212032001 DEP.DE CHEQ.AJENOS,RET.DE CAM.,CONCEPTO: DEVOLUCION DE FONDOS SEGUN INFORME AUDITORIA INTERNA UAI N° 03/2017 INRA-COCHABAMBA,DEP.: INRA-NACIONAL , PROCEDENCIA: BANCO UNION S.A., CHEQUE: 5839, FECHA DE EMISION:30/04/2018</t>
  </si>
  <si>
    <t>00015021101 DEP.DE CHEQ.AJENOS,RET.DE CAM.,CONCEPTO: REVERSION POR GASTOS DE OPERACION,DEP.: POLICIA BOLIVIANA , PROCEDENCIA: BANCO UNION S.A., CHEQUE: 3869, FECHA DE EMISION:24/04/2018</t>
  </si>
  <si>
    <t>00099021001 DEP.DE CHEQ.AJENOS,RET.DE CAM.,CONCEPTO: DEVOLUCION DE CC NO COBRADA ENERO 2018,DEP.: LA VITALICIA SEGUROS Y REASEGUROS DE VIDA S.A. , PROCEDENCIA: BANCO BISA S.A., CHEQUE: 46376, FECHA DE EMISION:04/05/2018</t>
  </si>
  <si>
    <t>00099021001 DEP.DE CHEQ.AJENOS,RET.DE CAM.,CONCEPTO: DEVOLUCION DE SALDOS RECURSOS TGN DE ODESUR GESTION 2017,DEP.: GOBIERNO DEPARTAMENTAL DE COCHABAMBA , PROCEDENCIA: BANCO UNION S.A., CHEQUE: 110829, FECHA DE EMISION:26/04/2018</t>
  </si>
  <si>
    <t>00099021001 DEP.DE CHEQ.AJENOS,RET.DE CAM.,CONCEPTO: DEVOLUCION SALDOS NO UTILIZADOS PROY.CONST. PAVIMENTO PTO. SAN FRANCISCO 14 DE SEPTIEMBRE(FASE II),DEP.: SERVICIO DEPARTAMENTAL DE CAMINOS</t>
  </si>
  <si>
    <t>00099021001 DEPOSITO DE EFECTIVO, DEPOSITANTE: JEANETTE OLMOS SOTO, CONCEPTO: DEVOLUCION, CUENTA DE DEPOSITO: CUENTA UNICA DEL TESORO</t>
  </si>
  <si>
    <t>00099021001 DEPOSITO DE EFECTIVO, DEPOSITANTE: BENEDICTO HUAYNOCA QUISBERT, CONCEPTO: DEVOLUCION DE PASAJES TERRESTRES NO UTILIZADOS, CUENTA DE DEPOSITO: CUENTA UNICA DEL TESORO</t>
  </si>
  <si>
    <t>00099021001 DEPOSITO DE EFECTIVO, DEPOSITANTE: TERESA PATRICIA LAMADRID AGUILAR, CONCEPTO: DEVOLUCION DE PASAJES TERRESTRES NO UTILIZADOS, CUENTA DE DEPOSITO: CUENTA UNICA DEL TESORO</t>
  </si>
  <si>
    <t>00099021001 DEPOSITO DE EFECTIVO, DEPOSITANTE: JOSE EDGAR BORDA QUEVEDO, CONCEPTO: DEVOLUCION SENASIR, CUENTA DE DEPOSITO: CUENTA UNICA DEL TESORO</t>
  </si>
  <si>
    <t>00132062002 DEPOSITO DE EFECTIVO, DEPOSITANTE: ROSENDO VARGAS, CONCEPTO: DEVOLUCION SOLADO FONDOS EN AVANCE, CUENTA DE DEPOSITO: CUENTA UNICA DEL TESORO</t>
  </si>
  <si>
    <t>00099021001 DEPOSITO DE EFECTIVO, DEPOSITANTE: CECILIA FLORES DE CEÑI, CONCEPTO: DEVOLUCION DE VIATICOS, CUENTA DE DEPOSITO: CUENTA UNICA DEL TESORO</t>
  </si>
  <si>
    <t>00099021001 DEPOSITO DE EFECTIVO, DEPOSITANTE: TANIA ELIZABETH QUINTANILLA DE NOYA, CONCEPTO: DEVOLUCION - BONO FRONTERA CORRESPONDIENTE MES-ENERO/18, CUENTA DE DEPOSITO: CUENTA UNICA DEL TESORO</t>
  </si>
  <si>
    <t>VENTA DE DIVISAS CON TRANSFERENCIA DE FONDOS A SOLICITUD DE VICEPRESIDENCIA DEL ESTADO SEGUN SOLICITUD 4907 REF: PAGO A ROYAL FBO SERVICE S A POR EL SERVICIO DE PROVISION DE COMBUSTIBLE, CATERING Y HALDING REALIZADO EN EL VIAJE OFICIAL A LA CIUDAD DE CORDOBA ARGENTINA EN FECHA 15 DE MARZO DEL 2018, LIB. 00099021001 TGN-RECURSOS ORDINARIOS (3987)</t>
  </si>
  <si>
    <t>VENTA DE DIVISAS CON TRANSFERENCIA DE FONDOS A SOLICITUD DE INSUMOS BOLIVIA SEGUN SOLICITUD 4910 REF: PAGO A LA EMPRESA TUV RHEINLAND ARGENTINA SA, SERVICIO DE AUDITORIA EXTERNA PARA EL MANTENIMIENTO DE CERTIFICACION BPM 324 2010 DE LAS PLANTA PROCESADORA DE PALMITO SHINAHOTA, COMUNICACION INTERNA I LIB. 00224012002 INSUMOS BOL.ADMIN.CENTRAL. FUNCION. EXP PALMITO CULT.A VENEZ</t>
  </si>
  <si>
    <t>PROVISION DE FONDOS A SOLICITUD DE YACIMIENTOS PETROLIFEROS FISCALES BOLIVIANOS SEGUN SOLICITUD YPFB-0135-2018 REF: PAGO SERV INTERRUMPIBLE DE TGN MI MARZO 18 YPFB CHACO LIB. 00513012007 YPFB - RECURSOS NACIONALIZACIÓN</t>
  </si>
  <si>
    <t>VENTA DE DIVISAS CON TRANSFERENCIA DE FONDOS A SOLICITUD DE ADMINISTRACION DE SERVICIOS PORTUARIOS BOLIVIA SEGUN SOLICITUD 4914 REF: H.R. 497-518-519-236 - PAGO DE FACTURAS AL TPA POR SERVICIO DE MOVIMIENTO Y TRASLADO DE CONTENEDORES, RECEPCION DE CARGA DE EXPORTACIONES ABRIL/2018 Y CARGA FIO - HOOK LIB. 00594012001 ASP-B FONDO DE OPERACIONES</t>
  </si>
  <si>
    <t>VENTA DE DIVISAS CON TRANSFERENCIA DE FONDOS A SOLICITUD DE ADMINISTRACION DE SERVICIOS PORTUARIOS BOLIVIA SEGUN SOLICITUD 4913 REF: H.R. 1350 - ENVIO DE RECURSOS AL PUERTO DE ARICA POR GATE OUT, CORRESPONDIENTE A LA REPOSICION DE ABRIL/2018, SEGUN COMUNICACION INTERNA ASP-B/DOP-UAP/CI-224/2018 Y DE LIB. 00594012001 ASP-B FONDO DE OPERACIONES</t>
  </si>
  <si>
    <t>VENTA DE DIVISAS CON TRANSFERENCIA DE FONDOS A SOLICITUD DE ADMINISTRACION DE SERVICIOS PORTUARIOS BOLIVIA SEGUN SOLICITUD 4915 REF: H.R. 1400 - PAGO AL SENOR JOSE LUIS FERNANDEZ CASTILLO POR ALQUILER DE OFICINAS EN EL PUERTO DE ILO PERU, CORRESPONDIENTE AL MES DE ABRIL/2018, SEGUN ORDEN DE PAGO ASP LIB. 00594012001 ASP-B FONDO DE OPERACIONES</t>
  </si>
  <si>
    <t>TRANSFERENCIA DE FONDOS A SOLICITUD DE COMITE ORG.DE LOS XI JUEGOS SURAMERICANOS CBBA 2018 CODESUR SEGUN SOLICITUD 4916 REF: PRIMER PAGO DEL CINCUENTA POR CIENTO SEGUN CONTRATO A LA EMPRESA INFORMACION DE NEGOCIOS Y PROCESOS IMPORTADORA LTDA POR CONCEPTO DE ADQUISICION DE UN SISTEMA INFORMATICO DE G LIB. 00099021001 TGN-RECURSOS ORDINARIOS (3987)</t>
  </si>
  <si>
    <t>NÚMERO DE LIBRETA CUT: 99031009.00 OPERACIÓN T01 TRANSFERENCIA DE FONDOS A LA CUT - TESORO DIRECTO DE BANCO UNION S.A. A CUENTA UNICA DEL TESORO CON NUMERO DE SOLICITUD = 2721106 Y NUMERO CORRELATIVO = 91320007052018670 TRANSFERENCIA POR OPERACIONES DE VENTA BONOS BTX</t>
  </si>
  <si>
    <t>00099021001 DEPOSITO DE EFECTIVO, DEPOSITANTE: GUSTAVO CHOQUE VELASQUEZ, CONCEPTO: DEVOLUCION DE RENTA, CUENTA DE DEPOSITO: CUENTA UNICA DEL TESORO</t>
  </si>
  <si>
    <t>00099021001 DEPOSITO DE EFECTIVO, DEPOSITANTE: JOSE LIRAUZE ORTIZ - C.I. 2046957 LP, CONCEPTO: DEVOLUCION DEUDA, CUENTA DE DEPOSITO: CUENTA UNICA DEL TESORO</t>
  </si>
  <si>
    <t>00099021001 DEPOSITO DE EFECTIVO, DEPOSITANTE: OMAR SARSURI CALLEJAS, CONCEPTO: DEVOLUCION DE SUELDO MES ABRIL 2017 N° COMP. 902181/ABRIL/17, CUENTA DE DEPOSITO: CUENTA UNICA DEL TESORO</t>
  </si>
  <si>
    <t>00099021001 DEPOSITO DE EFECTIVO, DEPOSITANTE: OMAR SARSURI CALLEJAS, CONCEPTO: DEVOLUCION DE SUELDO MES MAYO 2017 N° DE COMP. 902191/MAYO/17, CUENTA DE DEPOSITO: CUENTA UNICA DEL TESORO</t>
  </si>
  <si>
    <t>00099021001 DEPOSITO DE EFECTIVO, DEPOSITANTE: OMAR SARSURI CALLEJAS, CONCEPTO: DEVOLUCION DE SUELDO MES JUNIO 2017 N° DE COMP. 902201/JUNIO/17, CUENTA DE DEPOSITO: CUENTA UNICA DEL TESORO</t>
  </si>
  <si>
    <t>00099021001 DEPOSITO DE EFECTIVO, DEPOSITANTE: JAVIER FERNANDO MONCADA CEVALLOS, CONCEPTO: DEVOLUCION PASAJES Y VIATICOS G-2008 (JAVIER FERNANDO MONCADA CEVALLOS), CUENTA DE DEPOSITO: CUENTA UNICA DEL TESORO</t>
  </si>
  <si>
    <t>00099021001 DEPOSITO DE EFECTIVO, DEPOSITANTE: ARISTIDES PANTOJA CUELLAR, CONCEPTO: DEVOLUCION POR DOBLE PERCEPCION, CUENTA DE DEPOSITO: CUENTA UNICA DEL TESORO</t>
  </si>
  <si>
    <t>00099021001 DEPOSITO DE EFECTIVO, DEPOSITANTE: OMAR SARSURI CALLEJAS, CONCEPTO: DEVOLUCION DE SUELDO MES JULIO 2017 N° DE COMP. 902205/JULIO/17, CUENTA DE DEPOSITO: CUENTA UNICA DEL TESORO</t>
  </si>
  <si>
    <t>00099021001 DEPOSITO DE EFECTIVO, DEPOSITANTE: OMAR SARSURI CALLEJAS, CONCEPTO: DEVOLUCION DE SUELDO MES AGOSTO 2017 N° DE COMP. 902211/AGOSTO/17, CUENTA DE DEPOSITO: CUENTA UNICA DEL TESORO</t>
  </si>
  <si>
    <t>00099021001 DEPOSITO DE EFECTIVO, DEPOSITANTE: OMAR SARSURI CALLEJAS, CONCEPTO: DEVOLUCION DE SUELDO MES SEPTIEMBRE 2017 N°DE COMP. 902215/SEPTIEMBRE/17, CUENTA DE DEPOSITO: CUENTA UNICA DEL TESORO</t>
  </si>
  <si>
    <t>00099021001 DEPOSITO DE EFECTIVO, DEPOSITANTE: OMAR SARSURI CALLEJAS, CONCEPTO: DEVOLUCION DE SUELDO OCTUBRE 2017 N°DE COMP. 902221/OCTUBRE/17, CUENTA DE DEPOSITO: CUENTA UNICA DEL TESORO</t>
  </si>
  <si>
    <t>00099021001 DEPOSITO DE EFECTIVO, DEPOSITANTE: OMAR SARSURI CALLEJAS, CONCEPTO: DEVOLUCION DE SUELDO MES NOVIEMBRE 2017 N°DE COMP.902225/NOVIEMBRE/17, CUENTA DE DEPOSITO: CUENTA UNICA DEL TESORO</t>
  </si>
  <si>
    <t>00099021001 DEPOSITO DE EFECTIVO, DEPOSITANTE: OMAR SARSURI CALLEJAS, CONCEPTO: DEVOLUCION SUELDO MES DE DICIEMBRE 2017 N° DE COMP. 902231/DICIEMBRE/17, CUENTA DE DEPOSITO: CUENTA UNICA DEL TESORO</t>
  </si>
  <si>
    <t>00099021001 DEPOSITO DE EFECTIVO, DEPOSITANTE: OMAR SARSURI CALLEJAS, CONCEPTO: DEVOLUCION DE SUELDO MES ENERO 2018 N° DE COMP. 902151/ENERO/18, CUENTA DE DEPOSITO: CUENTA UNICA DEL TESORO</t>
  </si>
  <si>
    <t>00099021001 DEPOSITO DE EFECTIVO, DEPOSITANTE: JUAN CARLOS RAMOS ALANOCA, CONCEPTO: DEVOLUCION DOBLE PERCEPCION, CUENTA DE DEPOSITO: CUENTA UNICA DEL TESORO</t>
  </si>
  <si>
    <t>00513212001 DEP.DE CHEQ.AJENOS,RET.DE CAM.,CONCEPTO: REVERSION,DEP.: YPFB , PROCEDENCIA: BANCO UNION S.A., CHEQUE: 1588, FECHA DE EMISION:07/05/2018</t>
  </si>
  <si>
    <t>00035011105 DEP.DE CHEQ.AJENOS,RET.DE CAM.,CONCEPTO: REEMBOLSO DE SUBSIDIOS POR INCAPACIDAD TEMPORAL CAJA BANCARIA ESTATAL DE SALUD ENERO/2018,DEP.: CBES , PROCEDENCIA: BANCO UNION S.A., CHEQUE: 26602, FECHA DE EMISION:25/04/2018</t>
  </si>
  <si>
    <t>00099021001 DEP.DE CHEQ.AJENOS,RET.DE CAM.,CONCEPTO: DEVOLUCION DE COSTO DE EXAMEN PREOCUPACIONAL NO REALIZADO POR LA SRA SOLANGE CASTRO MOLINA,DEP.: DEFENSORIA DEL PUEBLO , PROCEDENCIA: BANCO UNION S.A., CHEQUE: 1072, FECHA DE EMISION:04/05/2018</t>
  </si>
  <si>
    <t>00682018001 DEP.DE CHEQ.AJENOS,RET.DE CAM.,CONCEPTO: DEVOLUCION DE COSTO DE EXAMEN PREOCUPACIONAL NO REALIZADO POR EL SR OSCAR GARCIA,DEP.: DEFENSORIA DEL PUEBLO , PROCEDENCIA: BANCO UNION S.A., CHEQUE: 1071, FECHA DE EMISION:04/05/2018</t>
  </si>
  <si>
    <t>00099021001 DEP.DE CHEQ.AJENOS,RET.DE CAM.,CONCEPTO: REEMBOLSO DE BAJAS MEDICAS POR INCAPACIDAD TEMPORAL,DEP.: MINISTERIO DE SALUD , PROCEDENCIA: BANCO UNION S.A., CHEQUE: 27197, FECHA DE EMISION:20/04/2018</t>
  </si>
  <si>
    <t>00099021001 DEP.DE CHEQ.AJENOS,RET.DE CAM.,CONCEPTO: PAGO INCAPACIDADES TEMPORALES (REEMBOLSO) MINISTERIO DE ECONOMIA FINANZAS PUBLICAS,DEP.: CAJA NACIONAL DE SALUD , PROCEDENCIA: BANCO UNION S.A., CHEQUE: 15444, FECHA DE EMISION:03/05/2018</t>
  </si>
  <si>
    <t>00099021001 DEP.DE CHEQ.AJENOS,RET.DE CAM.,CONCEPTO: PAGO INCAPACIDADES TEMPORALES (REEMBOLSO) MINISTERIO DE ECONOMIA FINANZAS PUBLICAS,DEP.: CAJA NACIONAL DE SALUD , PROCEDENCIA: BANCO UNION S.A., CHEQUE: 15445, FECHA DE EMISION:03/05/2018</t>
  </si>
  <si>
    <t>00099021001 DEP.DE CHEQ.AJENOS,RET.DE CAM.,CONCEPTO: SANDOVAL GALVIS MARIA LENY,DEP.: BANCO UNION S.A. , PROCEDENCIA: BANCO UNION S.A., CHEQUE: 154481, FECHA DE EMISION:08/05/2018</t>
  </si>
  <si>
    <t>00099021001 DEP.DE CHEQ.AJENOS,RET.DE CAM.,CONCEPTO: CARO MAREÑO JOSE,DEP.: BANCO UNION S.A. , PROCEDENCIA: BANCO UNION S.A., CHEQUE: 154480, FECHA DE EMISION:08/05/2018</t>
  </si>
  <si>
    <t>00020011103 DEP.DE CHEQ.AJENOS,RET.DE CAM.,CONCEPTO: TRANSF EXT EMP. ROYAL FBO SERVICE P/ASIST ENTIERRA (HANDLING) AERO BAE AVRO 146-RJ70 E-1230 FAB-108,DEP.: TRANSPORTE AEREO MILITAR</t>
  </si>
  <si>
    <t>00099021001 DEPOSITO DE EFECTIVO, DEPOSITANTE: MARTHA LUCIA GUTIERREZ DE MARCA, CONCEPTO: DEVOLUCION DE COBRO INDEBIDO POR NUEVAS NUPCIAS, CUENTA DE DEPOSITO: CUENTA UNICA DEL TESORO</t>
  </si>
  <si>
    <t>00099021001 DEPOSITO DE EFECTIVO, DEPOSITANTE: OLGA QUISPE RAMIREZ, CONCEPTO: DEVOLUCION EXCEDENTE DE HORAS, CUENTA DE DEPOSITO: CUENTA UNICA DEL TESORO</t>
  </si>
  <si>
    <t>00099021001 DEPOSITO DE EFECTIVO, DEPOSITANTE: SANDRA  YOUSSETTE SIACAR BACARREZA, CONCEPTO: DEVOLUCION HABERES POR LEY FINANCIAL MARZO - JUNIO 2017 AGOSTO - NOVIEMBRE 2017, CUENTA DE DEPOSITO: CUENTA UNICA DEL TESORO</t>
  </si>
  <si>
    <t>00099021001 DEPOSITO DE EFECTIVO, DEPOSITANTE: SERGIO AMADOR CHOQUEHUANCA YUJRA, CONCEPTO: DEVOLUCION DE PASAJES, CUENTA DE DEPOSITO: CUENTA UNICA DEL TESORO</t>
  </si>
  <si>
    <t>00099021001 DEPOSITO DE EFECTIVO, DEPOSITANTE: WILLIANS EMERSON RODRIGUEZ TORRICO, CONCEPTO: DEVOLUCION DE PASAJES, CUENTA DE DEPOSITO: CUENTA UNICA DEL TESORO</t>
  </si>
  <si>
    <t>00592012001 DEPOSITO DE EFECTIVO, DEPOSITANTE: ANA WENDY MAMANI YUJRA, CONCEPTO: ND 163906 FONDO NACIONAL DE INV PRODUCTIVO Y SOCIAL GEST. 2017, CUENTA DE DEPOSITO: CUENTA UNICA DEL TESORO</t>
  </si>
  <si>
    <t>00592012001 DEPOSITO DE EFECTIVO, DEPOSITANTE: ANA WENDY MAMANI YUJRA, CONCEPTO: ND 111054 MMAYA SUSTENTAR GESTION 2017, CUENTA DE DEPOSITO: CUENTA UNICA DEL TESORO</t>
  </si>
  <si>
    <t>00592012001 DEPOSITO DE EFECTIVO, DEPOSITANTE: ANA WENDY MAMANI YUJRA, CONCEPTO: ND 113708/113715 INE GESTION 2017, CUENTA DE DEPOSITO: CUENTA UNICA DEL TESORO</t>
  </si>
  <si>
    <t>00592012001 DEPOSITO DE EFECTIVO, DEPOSITANTE: PAOLA CATACORA, CONCEPTO: ND 155260 GESTION 2017, CUENTA DE DEPOSITO: CUENTA UNICA DEL TESORO</t>
  </si>
  <si>
    <t>00099021001 DEPOSITO DE EFECTIVO, DEPOSITANTE: HUGO CHUQUIMIA BARRIENTOS, CONCEPTO: DEVOLUCION DOBLE PERCEPCION-MARZO Y ABRIL 2018 SENASIR, CUENTA DE DEPOSITO: CUENTA UNICA DEL TESORO</t>
  </si>
  <si>
    <t>00099021001 DEPOSITO DE EFECTIVO, DEPOSITANTE: VICKY ARUQUIPA GONGORA, CONCEPTO: PERCEPCION INDEBIDA, CUENTA DE DEPOSITO: CUENTA UNICA DEL TESORO</t>
  </si>
  <si>
    <t>00086084202 DEPOSITO DE EFECTIVO, DEPOSITANTE: JUAN DAVID ADUVIRI LIMACHI, CONCEPTO: DEVOLUCION DE FONDOS EN AVANCE, CUENTA DE DEPOSITO: CUENTA UNICA DEL TESORO</t>
  </si>
  <si>
    <t>COBRO COSTOS DE PAPELERIA POR REGULARIZACION DE TRANSFERENCIA DEL EXTERIOR POR ORDEN DE YPF EXPLORACION Y PRODUCCION DE HIDROCARBUROS DE BOLIVIA S.A. LIB. 00513012007 YPFB - RECURSOS NACIONALIZACIÓN</t>
  </si>
  <si>
    <t>De: 00099024113 Transferencia en cumplimiento al DS N0913 de 15/06/2011 y el Convenio Intergubernativo de Financiamiento UPRE-CIF-IG 0133/2018, suscrito entre la UPRE y el GAM de Villa Tunari proyecto Const. 4 Aulas y Banos U.E. Nueva Galilea D 3 Coniyura Villa Tunari, correspondiente al primer des</t>
  </si>
  <si>
    <t>VENTA DE DIVISAS CON TRANSFERENCIA DE FONDOS A SOLICITUD DE MINISTERIO DE SALUD SEGUN SOLICITUD 4932 REF: PAGO A LA OFICINA SANITARIA PANAMERICANA, POR LA COMPRA DE MEDICAMENTOS PARA EL PROGRAMA LEISHMANIASIS, CITIBANK, 111 WALL STREET, NEW YORK, NY 10043, CUENTA 3615-9769 SWIFT CITIUS33 ABA 021000 LIB. 00046024204 MS - 5% ENTES GESTORES PROGRAMAS PREVENC. Y PROYECTOS NALES.</t>
  </si>
  <si>
    <t>VENTA DE DIVISAS CON TRANSFERENCIA DE FONDOS A SOLICITUD DE ADMINISTRACION DE SERVICIOS PORTUARIOS BOLIVIA SEGUN SOLICITUD 4930 REF: H.R. 1310 - ENVIO DE RECURSOS A CUENTA AL PUERTO DE ARICA PARA GASTOS DE FUNCIONEMIENTO POR SERVICIOS BASICOS Y BIENES Y SERVICIOS, CORRESPONDIENTE A LA REPOSICION DE LIB. 00594012001 ASP-B FONDO DE OPERACIONES</t>
  </si>
  <si>
    <t>VENTA DE DIVISAS CON TRANSFERENCIA DE FONDOS A SOLICITUD DE MINISTERIO DE SALUD SEGUN SOLICITUD 4931 REF: PAGO A LA OFICINA SANITARIA PANAMERICANA, POR LA COMPRA DE VACUNAS E INSUMOS PARA EL PROGRAMA AMPLIADO DE INMUNIZACIONES (PAI) CITYBANK, 111WALL STREET, NEW YORK , NY 10043, CUENTA 3615-9769 SWI LIB. 00046024204 MS - 5% ENTES GESTORES PROGRAMAS PREVENC. Y PROYECTOS NALES.</t>
  </si>
  <si>
    <t>||TRANSFERENCIA DE FONDOS S/G. MENSAJE SWIFT NRO. 06327 DE LA FECHA. (SECTOR PÚBLICO). DEBITO DE LA LIBRETA 00117012001 DGAC, REPOSICION UTILES DE ESCRITORIO.</t>
  </si>
  <si>
    <t>VENTA DE DIVISAS CON TRANSFERENCIA DE FONDOS A SOLICITUD DE DIRECCION ESTRATEGICA DE REIVINDICACION MARITIMA DIREMAR SEGUN SOLICITUD 4884 REF: PAYMENT CORRESPONDING TO THE FEES OF COUNSEL FRANCESCO SINDICO FOR PERFORMANCE OF COUNSELLING SERVICES IN PUBLIC INTERNATIONAL LAW REQUESTED THROUGH REPORTS LIB. 00099021001 TGN-RECURSOS ORDINARIOS (3987) POR DIFERENCIAL CAMBIARIO</t>
  </si>
  <si>
    <t>A:00373024105 DESEMBOLSO DE RECURSOS AL FONDO DE DESARROLLO INDIGENA PARA PROGRAMAS Y/O PROYECTOS DE LOS GOBIERNOS AUTONOMOS MUNICIPALES DEL DEPARTAMENTO DE CHUQUISACA, COCHABAMBA, ORURO, SANTA CRUZ Y PANDO S/G NOTA FDI/DGE/EXT/N278/2018 E INFORME MEFP/VTCP/DGPOT/UPCFTGN/INF/N49/2018. HR. 6-13409-R.</t>
  </si>
  <si>
    <t>COBRO COSTOS DE PAPELERIA SEGUN TRANSFERENCIA DEL EXTERIOR POR ORDEN DE PETROLEO BRASILEIRO SA - PETROBRAS LIB. 00513012007 YPFB - RECURSOS NACIONALIZACIÓN</t>
  </si>
  <si>
    <t>COBRO COSTOS DE PAPELERIA SEGUN TRANSFERENCIA DEL EXTERIOR POR ORDEN DE PETROLEO BRASILEIRO SA PETROBRAS LIB. 00513012007 YPFB - RECURSOS NACIONALIZACIÓN</t>
  </si>
  <si>
    <t>'COBRO DE'||UTILES DE ESCRITORIO POR EL COMPROBANTE CONTABLE NRO. 0920996 DE LA FECHA S/G. CORREO ELECTRÓNICO DE YPFB DE F. 23/01/2018. DEBITO DE LA LIBRETA 00513022001 YPFB - OPERACIONES.</t>
  </si>
  <si>
    <t>VENTA DE DIVISAS CON TRANSFERENCIA DE FONDOS A SOLICITUD DE DIRECCION ESTRATEGICA DE REIVINDICACION MARITIMA DIREMAR SEGUN SOLICITUD 4884 REF: PAYMENT CORRESPONDING TO THE FEES OF COUNSEL FRANCESCO SINDICO FOR PERFORMANCE OF COUNSELLING SERVICES IN PUBLIC INTERNATIONAL LAW REQUESTED THROUGH REPORTS LIB. 00099021001 TGN-RECURSOS ORDINARIOS (3987)</t>
  </si>
  <si>
    <t>COBRO COSTOS DE PAPELERIA SEGUN TRANSFERENCIA DEL EXTERIOR POR ORDEN DE PETROLEO BRASILEIRO SA PETROBRAS REF:INV.EXB-GAS-226/18 LIB. 00513012007 YPFB - RECURSOS NACIONALIZACIÓN</t>
  </si>
  <si>
    <t>00591012001 DEPOSITO DE EFECTIVO, DEPOSITANTE: COUSINS´S RESTAURANTE FUSION, CONCEPTO: PAGO SERVICIOS BASICOS MARZO 2018, CUENTA DE DEPOSITO: CUENTA UNICA DEL TESORO</t>
  </si>
  <si>
    <t>00099021001 DEPOSITO DE EFECTIVO, DEPOSITANTE: RADIO BATALLON TOPATER, CONCEPTO: REVERSION POR PAGO DE SERVICIO BASICO ( TELEFONIA ) DEL MES DE OCTUBRE/17, CUENTA DE DEPOSITO: CUENTA UNICA DEL TESORO</t>
  </si>
  <si>
    <t>00099021001 DEPOSITO DE EFECTIVO, DEPOSITANTE: JAQUELINE DE LA BARRA BARRIENTOS, CONCEPTO: DEVOLUCION DEL PAGO DE HABERES - MARZO, CUENTA DE DEPOSITO: CUENTA UNICA DEL TESORO</t>
  </si>
  <si>
    <t>00099021001 DEPOSITO DE EFECTIVO, DEPOSITANTE: JUAN PIZARRO ARRATIA, CONCEPTO: DEVOLUCION DE MONTO NO EJECUTADO, CUENTA DE DEPOSITO: CUENTA UNICA DEL TESORO</t>
  </si>
  <si>
    <t>00099021001 DEPOSITO DE EFECTIVO, DEPOSITANTE: MINISTERIO DE EDUCACION-REYNALDO CARPIO, CONCEPTO: DEVOLUCION, CUENTA DE DEPOSITO: CUENTA UNICA DEL TESORO</t>
  </si>
  <si>
    <t>00373024105 DEPOSITO DE EFECTIVO, DEPOSITANTE: MEJ DE PROD LECHERA MUN. TIRAQUE CNMC-1-03-20280, CONCEPTO: DEVOLUCION DE SALDOS NO EJECUTADOS DEL PROYECTO, CUENTA DE DEPOSITO: CUENTA UNICA DEL TESORO</t>
  </si>
  <si>
    <t>00222012001 DEPOSITO DE EFECTIVO, DEPOSITANTE: DORADO MORENO LUIS ALBERTO, CONCEPTO: DEVOLUCION DE SALARIOS MES DE ABRIL, CUENTA DE DEPOSITO: CUENTA UNICA DEL TESORO</t>
  </si>
  <si>
    <t>00373024101 DEPOSITO DE EFECTIVO, DEPOSITANTE: BASILIA MENESES OROS, CONCEPTO: DEVOLUCION DE VIATICOS GESTION 2015, CUENTA DE DEPOSITO: CUENTA UNICA DEL TESORO</t>
  </si>
  <si>
    <t>00099021001 DEPOSITO DE EFECTIVO, DEPOSITANTE: ARIEL CALICHO GARCIA, CONCEPTO: PREVENTIVO # 591, CUENTA DE DEPOSITO: CUENTA UNICA DEL TESORO</t>
  </si>
  <si>
    <t>00099021001 DEPOSITO DE EFECTIVO, DEPOSITANTE: REBECA MAMANI GALLARDO, CONCEPTO: PREVENTIVO # 575, CUENTA DE DEPOSITO: CUENTA UNICA DEL TESORO</t>
  </si>
  <si>
    <t>00099021001 DEPOSITO DE EFECTIVO, DEPOSITANTE: REBECA MAMANI GALLARDO, CONCEPTO: PREVENTIVO # 576, CUENTA DE DEPOSITO: CUENTA UNICA DEL TESORO</t>
  </si>
  <si>
    <t>00592012001 DEPOSITO DE EFECTIVO, DEPOSITANTE: ANA WENDY MAMANI YUJRA, CONCEPTO: RECIBO DE CAJA 29979 MINISTERIO DE SALUD GEST. 2017, CUENTA DE DEPOSITO: CUENTA UNICA DEL TESORO</t>
  </si>
  <si>
    <t>00099021001 DEPOSITO DE EFECTIVO, DEPOSITANTE: IVAN COLQUE FLORES, CONCEPTO: PREVENTIVO # 117, CUENTA DE DEPOSITO: CUENTA UNICA DEL TESORO</t>
  </si>
  <si>
    <t>00099021001 DEPOSITO DE EFECTIVO, DEPOSITANTE: BLANCA MONICA ZAMBRANA SANTOS, CONCEPTO: DEVOLUCION DE BONO AL CARGO 00099021001, CUENTA DE DEPOSITO: CUENTA UNICA DEL TESORO</t>
  </si>
  <si>
    <t>00099021001 DEPOSITO DE EFECTIVO, DEPOSITANTE: IVAN COLQUE FLORES, CONCEPTO: PREVENTIVO #  119, CUENTA DE DEPOSITO: CUENTA UNICA DEL TESORO</t>
  </si>
  <si>
    <t>00099021001 DEPOSITO DE EFECTIVO, DEPOSITANTE: ELDY SOLAR MONTENEGRO, CONCEPTO: PREVENTIVO # 620, CUENTA DE DEPOSITO: CUENTA UNICA DEL TESORO</t>
  </si>
  <si>
    <t>00592012001 DEPOSITO DE EFECTIVO, DEPOSITANTE: GRISEL LAZARTE, CONCEPTO: ND 149720 GESTION 2017, CUENTA DE DEPOSITO: CUENTA UNICA DEL TESORO</t>
  </si>
  <si>
    <t>00099021001 DEPOSITO DE EFECTIVO, DEPOSITANTE: IRENE BALLADARES VELASQUEZ, CONCEPTO: DEVOLUCION AL SENASIR ( COACTIVO SOCIAL), CUENTA DE DEPOSITO: CUENTA UNICA DEL TESORO</t>
  </si>
  <si>
    <t>00099021001 DEPOSITO DE EFECTIVO, DEPOSITANTE: OLGA MARTINEZ URIONA, CONCEPTO: HABERES PERCIBIDOS INDEBIDAMENTE, CUENTA DE DEPOSITO: CUENTA UNICA DEL TESORO</t>
  </si>
  <si>
    <t>00373024105 DEPOSITO DE EFECTIVO, DEPOSITANTE: CNMCIOB-BS, CONCEPTO: DEVOLUCION DE RECURSOS PROYECTO "APOYO A FORTALECIMIENTO DE LA GESTION DE PROYECTOS ", CUENTA DE DEPOSITO: CUENTA UNICA DEL TESORO</t>
  </si>
  <si>
    <t>00016011101 DEPOSITO DE EFECTIVO, DEPOSITANTE: NOEMY CARLO MORALES, CONCEPTO: DEVOLUCION CARGO A CUENTA, CUENTA DE DEPOSITO: CUENTA UNICA DEL TESORO</t>
  </si>
  <si>
    <t>00287102012 DEP.DE CHEQ.AJENOS,RET.DE CAM.,CONCEPTO: PAGO DE LA FACTURA N° 176 POR EL MIN DE LA PRESIDENCIA PROY "CASA GRANDE DEL PUEBLO" C/25,DEP.: FPS/SUPERVISION/CENTRAL , PROCEDENCIA: BANCO UNION S.A., CHEQUE: 793, FECHA DE EMISION:08/05/2018</t>
  </si>
  <si>
    <t>00287102012 DEP.DE CHEQ.AJENOS,RET.DE CAM.,CONCEPTO: PAGO DE LA FACTURA N° 150 POR LA AISEM PROY HOSPITAL DE 3ER NIVEL DE MONTERO FASE INVERSION,DEP.: FPS/SUPERVISION/CENTRAL , PROCEDENCIA: BANCO UNION S.A., CHEQUE: 792, FECHA DE EMISION:08/05/2018</t>
  </si>
  <si>
    <t>00287102012 DEP.DE CHEQ.AJENOS,RET.DE CAM.,CONCEPTO: PAGO FAC N° 148 POR EL MIN DE CULTURAS Y TURISMO PROY CENTRO CULTURAL LA SOMBRERIA DE SUCRE FASE I,DEP.: FPS/SUPERVISION/CENTRAL , PROCEDENCIA: BANCO UNION S.A., CHEQUE: 791, FECHA DE EMISION:08/05/2018</t>
  </si>
  <si>
    <t>00287102012 DEP.DE CHEQ.AJENOS,RET.DE CAM.,CONCEPTO: PAGO DE LA FACTURA N°179 POR EL MDRYT PROY MERCADO CAMPESINO ZONAL NUEVA JERUSALEN,DEP.: FPS/SUPERVISION/CENTRAL , PROCEDENCIA: BANCO UNION S.A., CHEQUE: 797, FECHA DE EMISION:08/05/2018</t>
  </si>
  <si>
    <t>00287102012 DEP.DE CHEQ.AJENOS,RET.DE CAM.,CONCEPTO: PAGO DE LA FACTURA N° 98 POR EL MDRYT PROY MERCADO CAMPESINO ZONAL JUAN CRUZ COOPERATIVA,DEP.: FPS/SUPERVISION/CENTRAL , PROCEDENCIA: BANCO UNION S.A., CHEQUE: 794, FECHA DE EMISION:08/05/2018</t>
  </si>
  <si>
    <t>00287102012 DEP.DE CHEQ.AJENOS,RET.DE CAM.,CONCEPTO: PAGO DE LA FACTURA N° 178 POR EL MDRYT PROY MERCADO CAMPESINO ZONAL 16 DE JULIO SAN FELIPE DE SEQUE,DEP.: FPS/SUPERVISION/CENTRAL , PROCEDENCIA: BANCO UNION S.A., CHEQUE: 795, FECHA DE EMISION:08/05/2018</t>
  </si>
  <si>
    <t>00287102012 DEP.DE CHEQ.AJENOS,RET.DE CAM.,CONCEPTO: PAGO DE LA FACTURA N° 100 POR EL MDRYT PROY MERCADO CAMPESINO ZONAL NUEVA JERUSALEN,DEP.: FPS/SUPERVISION/CENTRAL , PROCEDENCIA: BANCO UNION S.A., CHEQUE: 796, FECHA DE EMISION:08/05/2018</t>
  </si>
  <si>
    <t>00592012001 DEP.DE CHEQ.AJENOS,RET.DE CAM.,CONCEPTO: PAGO DEVOLUCION DE PASAJE AL SR.ELIAS BISMARK.TKT 2890300059998,DEP.: TRANSPORTE AEREO MILITAR , PROCEDENCIA: BANCO UNION S.A., CHEQUE: 19230, FECHA DE EMISION:14/04/2018</t>
  </si>
  <si>
    <t>00099021001 DEP.DE CHEQ.AJENOS,RET.DE CAM.,CONCEPTO: PAGO POR DEVOLUCION DE PASAJE A AGENCIA DE VIAJE TARCO TOUR TKT.2890300096176,DEP.: TRANSPORTE AEREO MILITAR , PROCEDENCIA: BANCO UNION S.A., CHEQUE: 19572, FECHA DE EMISION:07/05/2018</t>
  </si>
  <si>
    <t>00287104320 DEP.DE CHEQ.AJENOS,RET.DE CAM.,CONCEPTO: DEVOLUCION DE ANTICIPO OTORGADO DEL PROYECTO FPS-03-5049, C-FPS-03-5641,DEP.: FPS-CENTRAL , PROCEDENCIA: BANCO UNION S.A., CHEQUE: 209, FECHA DE EMISION:07/05/2018</t>
  </si>
  <si>
    <t>00046024204 DEP.DE CHEQ.AJENOS,RET.DE CAM.,CONCEPTO: REVERSION DE FONDOS,DEP.: MINISTERIO DE SALUD , PROCEDENCIA: BANCO UNION S.A., CHEQUE: 8831, FECHA DE EMISION:13/04/2018</t>
  </si>
  <si>
    <t>00099021001 DEP.DE CHEQ.AJENOS,RET.DE CAM.,CONCEPTO: MARCELO RICHARD QUISPE CHUMACERO,DEP.: BANCO UNION S.A. , PROCEDENCIA: BANCO UNION S.A., CHEQUE: 154482, FECHA DE EMISION:09/05/2018</t>
  </si>
  <si>
    <t>00099021001 DEP.DE CHEQ.AJENOS,RET.DE CAM.,CONCEPTO: REVERSION FRACION CC TGN,DEP.: SEGUROS PROVIDA S.A , PROCEDENCIA: BANCO NACIONAL DE BOLIVIA S.A., CHEQUE: 2312758, FECHA DE EMISION:08/05/2018</t>
  </si>
  <si>
    <t>00099021001 DEP.DE CHEQ.AJENOS,RET.DE CAM.,CONCEPTO: DEVOLUCION DE RECURSOS,DEP.: AGENCIA NACIONAL DE HIDROCARBUROS , PROCEDENCIA: BANCO UNION S.A., CHEQUE: 5032, FECHA DE EMISION:08/05/2018</t>
  </si>
  <si>
    <t>00099021001 DEP.DE CHEQ.AJENOS,RET.DE CAM.,CONCEPTO: DEVOLUCION POR PAGOS EN DEMASIA PROY SANTA BARBARA-CARANAVI,DEP.: ASOCIACION ACCIDENTAL EUROESTUDIOS-ESSING , PROCEDENCIA: BANCO BISA S.A., CHEQUE: 1474, FECHA DE EMISION:08/05/2018</t>
  </si>
  <si>
    <t>00099021001 DEP.DE CHEQ.AJENOS,RET.DE CAM.,CONCEPTO: DEPÓSITO POR REVERSION DE FONDOS,DEP.: SERNAP  - EBB , PROCEDENCIA: BANCO UNION S.A., CHEQUE: 758, FECHA DE EMISION:16/04/2018</t>
  </si>
  <si>
    <t>A:00373024105 DESEMBOLSO DE RECURSOS AL FONDO DE DESARROLLO INDIGENA PARA PROGRAMAS Y/O PROYECTOS DE LOS GOBIERNOS AUTONOMOS MUNICIPALES DEL DEPARTAMENTO DE PANDO S/G NOTA FDI/DGE/EXT/N282/2018 E INFORME MEFP/VTCP/DGPOT/UPCFTGN/INF/N49/2018. HR. 6-13537-R.</t>
  </si>
  <si>
    <t>VENTA DE DIVISAS CON TRANSFERENCIA DE FONDOS A SOLICITUD DE MINISTERIO DE EDUCACION SEGUN SOLICITUD 4929 REF: TRASPASO PARA TECHNICAL UNIVERSITY OF DENMARRK (DANIELA RAMOS BLANCO) EQUIVALENTES 8.777,13 USD LIB. 00099021001 TGN-RECURSOS ORDINARIOS (3987)</t>
  </si>
  <si>
    <t>VENTA DE DIVISAS CON TRANSFERENCIA DE FONDOS A SOLICITUD DE MINISTERIO DE EDUCACION SEGUN SOLICITUD 4929 REF: TRASPASO PARA TECHNICAL UNIVERSITY OF DENMARRK (DANIELA RAMOS BLANCO) EQUIVALENTES 8.777,13 USD LIB. 00099021001 TGN-RECURSOS ORDINARIOS (3987) POR DIFERENCIAL CAMBIARIO</t>
  </si>
  <si>
    <t>||RESPUESTA A DEBITO DEL BANQUERO SG MJE.SWIFT NO.6404 DE LA FECHA REF:COBRO COMIS.POR TRANSFERENCIA EUR 199,27 DEL 20/04/2018 SG SOLICITUD DE MIN.DE EDUCACION, TRASPASO HELEN LAURA COARITA CGO.LIBRETA 00099021001 TGN-RECURSOS ORDINARIOS (UTILES DE ESCRITORIO)</t>
  </si>
  <si>
    <t>||RESPUESTA A DEBITO DEL BANQUERO SG MJE.SWIFT NO.6404 DE LA FECHA REF:COBRO COMIS.POR TRANSFERENCIA EUR 199,27 DEL 20/04/2018 SG SOLICITUD DE MIN.DE EDUCACION, TRASPASO HELEN LAURA COARITA LIBRETA 00099021001 TGN-RECURSOS ORDINARIOS</t>
  </si>
  <si>
    <t>||RESPUESTA A DEBITO DEL BANQUERO SG MJE.SWIFT NO.6403 DE LA FECHA REF:COBRO COMIS.POR TRANSFERENCIA EUR 2,400.- DEL 03/04/2018 SG SOLICITUD DE MIN.DE EDUCACION, TRASPASO HELEN LAURA COARITA CGO.LIBRETA 00099021001 TGN-RECURSOS ORDINARIOS (UTILES DE ESCRITORIO)</t>
  </si>
  <si>
    <t>||RESPUESTA A DEBITO DEL BANQUERO SG MJE.SWIFT NO.6403 DE LA FECHA REF:COBRO COMIS.POR TRANSFERENCIA EUR 2,400.- DEL 03/04/2018 SG SOLICITUD DE MIN.DE EDUCACION, TRASPASO HELEN LAURA COARITA LIBRETA 00099021001 TGN-RECURSOS ORDINARIOS</t>
  </si>
  <si>
    <t>VENTA DE DIVISAS CON TRANSFERENCIA DE FONDOS A SOLICITUD DE MINISTERIO DE GOBIERNO SEGUN SOLICITUD 4940 REF: HABERES AGREGADOS Y ADJUNTOS DE LA POLICIA BOLIVIANA EN EL EXTERIOR DEL PAIS ABONO A CUENTAS EN EL EXTERIOR CORRESPONDIENTE A ABRIL 2018 SEGUN PLANILLA ADJUNTA LIB. 00099021001 TGN-RECURSOS ORDINARIOS (3987)</t>
  </si>
  <si>
    <t>A:00099021001 TRANSFERENCIA A SOLICITUD DE IMPUESTOS NACIONALES S/G NOTA CITE: SIN/GAF/DRF/NOT/00922/2018 PARA DAR CUMPLIMIENTO A INSTRUCCION JUDICIAL MEDIANTE RESOLUCION N 494/2017.HR 6-13384-R</t>
  </si>
  <si>
    <t>VENTA DE DIVISAS CON TRANSFERENCIA DE FONDOS A SOLICITUD DE AUTORIDAD DE REG.Y FISCALIZ.DE TELECOMUNICACIONES Y TRANSP. SEGUN SOLICITUD 4933 REF: PAGO A LA UNION INTERNACIONAL DE TELECOMUNICACIONES POR CURSO DE CAPACITACION FUNDAMENTOS PARA LA GESTION ECONOMICA DEL ESPECTRO RADIOELECTRICO, PARA DOS LIB. 00099021001 TGN-RECURSOS ORDINARIOS (3987)</t>
  </si>
  <si>
    <t>VENTA DE DIVISAS CON TRANSFERENCIA DE FONDOS A SOLICITUD DE MINISTERIO DE EDUCACION SEGUN SOLICITUD 4942 REF: TRANSFERENCIA PARA AYLIN ANAHI POMA VERAMENDI LIB. 00099021001 TGN-RECURSOS ORDINARIOS (3987)</t>
  </si>
  <si>
    <t>VENTA DE DIVISAS CON TRANSFERENCIA DE FONDOS A SOLICITUD DE SERVICIO DESARROLLO EMPRESAS PUBLICAS PRODUCTIVAS SEGUN SOLICITUD 4939 REF: TRANSFERENCIAS DE FONDOS AL EXTERIOR A LA EMPRESA AGRO-LEAD CO. LIMITED POR LA ADQUISICION DE INSUMOS AGRICOLAS, SINOQUAT, SINOCIALOTRINA Y GLYPHOSATE AMMONIUM, CON LIB. 00132042002 SEDEM-EEPAF-VENTA ABONOS, FERTILIZANTES, COADYUVANTES Y OTRO</t>
  </si>
  <si>
    <t>'COBRO DE'||UTILES DE ESCRITORIO POR EL COMPROBANTE CONTABLE NRO. 0921084 DE LA FECHA, S/G. CORREO ELECTRÓNICO ADJUNTO. DEBITO DE LA LIBRETA 00513022001 YPFB - OPERACIONES</t>
  </si>
  <si>
    <t>'COBRO DE'||UTILES DE ESCRITORIO POR EL COMPROBANTE CONTABLE NRO. 0921083 DE LA FECHA, S/G. CORREO ELECTRÓNICO ADJUNTO. DEBITO DE LA LIBRETA 00513022001 YPFB - OPERACIONES</t>
  </si>
  <si>
    <t>De: 00099024113 Transferencia en cumplimiento al DS N0913 de 15/06/2011 y el Convenio Intergubernativo de Financiamiento UPRE-CIF-IG 621/2017, suscrito entre la UPRE y el GAM Punata, Proyecto Const. U.E. Jesus Lara A - Punata, correspondiente al pago de la planilla N2, segun la UPRE.</t>
  </si>
  <si>
    <t>De: 00099024113 Transferencia en cumplimiento al DS N0913 de 15/06/2011 y el Convenio Intergubernativo de Financiamiento UPRE-CIF-IG 760/2017, suscrito entre la UPRE y el GAM Sicaya, Proyecto Construccion Unidad Educativa Higuerani, correspondiente al pago de la planilla N3, segun la UPRE.</t>
  </si>
  <si>
    <t>De: 00099024113 Transferencia en cumplimiento al DS N0913 de 15/06/2011 y el Convenio Intergubernativo de Financiamiento UPRE-CIF-IG 473/2016, suscrito entre la UPRE y el GAM Vinto, Proyecto Construccion Mercado Central Vinto, correspondiente al pago de la planilla N7 de cierre, segun la UPRE.</t>
  </si>
  <si>
    <t>De: 00099024113 Transferencia en cumplimiento al DS N0913 de 15/06/2011 y el Convenio Intergubernativo de Financiamiento UPRE-CIF-IG 113/2017, suscrito entre la UPRE y el GAM La Asunta, Proyecto Construccion Tinglado Polifuncional Unidad Educativa Victor Esquibel Alvarez, correspondiente al pago de</t>
  </si>
  <si>
    <t>De: 00099024113 Transferencia en cumplimiento al DS N0913 de 15/06/2011 y el Convenio Intergubernativo de Financiamiento UPRE-CIF-IG 312/2017, suscrito entre la UPRE y el GAM Quime, Proyecto Construccion de Aulas U.E. Mariscal Sucre, correspondiente al pago de la planilla N1, segun la UPRE.</t>
  </si>
  <si>
    <t>De: 00099024113 Transferencia en cumplimiento al DS N0913 de 15/06/2011 y el Convenio Intergubernativo de Financiamiento UPRE-CIF-IG 842/2017, suscrito entre la UPRE y el GAM Pucara, Proyecto Const. Pavimento Articulado Calle La Purisima, Rene Barrientos, Comercio, Santos Arteaga - Municipio Pucara,</t>
  </si>
  <si>
    <t>De: 00099024113 Transferencia en cumplimiento al DS N0913 de 15/06/2011 y el Convenio Intergubernativo de Financiamiento UPRE-CIF-IG 002/2017, suscrito entre la UPRE y el GAM Yacuiba, Proyecto Construccion U.E. Ferroviaria, correspondiente al pago de la planilla N5, segun la UPRE.</t>
  </si>
  <si>
    <t>De: 00099024113 Transferencia en cumplimiento al DS N0913 de 15/06/2011 y el Convenio Intergubernativo de Financiamiento UPRE-CIF-IG 045/2017, suscrito entre la UPRE y el GAM Shinahota, Proyecto Construccion 6 Aulas y Bateria de Banos U.E. Mcal. Sucre, correspondiente al pago de la planilla N3, segu</t>
  </si>
  <si>
    <t>De: 00099024113 Transferencia en cumplimiento al DS N0913 de 15/06/2011 y el Convenio Intergubernativo de Financiamiento UPRE-CIF-IG 439/2017, suscrito entre la UPRE y el GAM San Pedro de Tiquina, Proyecto Construccion 4 Aulas Unidad Educativa Lupalaya, correspondiente al pago de la planilla N3 de c</t>
  </si>
  <si>
    <t>De: 00099024113 Transferencia en cumplimiento al DS N0913 de 15/06/2011 y el Convenio Intergubernativo de Financiamiento UPRE-CIF-IG 793/2017, suscrito entre la UPRE y el GAM Fernandez Alonso, Proyecto Const. Unidad Educativa 15 de Agosto Comunidad Aguahi D-4, correspondiente al pago de la planilla</t>
  </si>
  <si>
    <t>De: 00099024113 Transferencia en cumplimiento al DS N0913 de 15/06/2011 y el Convenio Intergubernativo de Financiamiento UPRE-CIF-IG 157/2017, suscrito entre la UPRE y el GAM San Lorenzo, Proyecto Const. Centro de Salud con Internacion Comunidad Blanca Flor, correspondiente al pago de la planilla N2</t>
  </si>
  <si>
    <t>De: 00099024113 Transferencia en cumplimiento al DS N0913 de 15/06/2011 y el Convenio Intergubernativo de Financiamiento UPRE-CIF-IG 466/2017, suscrito entre la UPRE y el GAM San Pedro de Cuarahuara , Proyecto Construccion de una Aula U.E. Tika Belen, correspondiente al pago de la planilla N3 de cie</t>
  </si>
  <si>
    <t>De: 00099024113 ansferencia en cumplimiento al DS N0913 de 15/06/2011 y el Convenio Intergubernativo de Financiamiento UPRE-CIF-IG 275/2017, suscrito entre la UPRE y el GAM Palos Blancos, Proyecto Construccion Tinglado U.E. Villazon - Palos Blancos, correspondiente al pago de la planilla N2 de cierr</t>
  </si>
  <si>
    <t>00222012001 DEPOSITO DE EFECTIVO, DEPOSITANTE: INIAF-CNPSH, CONCEPTO: DEVOLUCION POR RECONEXION SERVICIO COMTECO, CUENTA DE DEPOSITO: CUENTA UNICA DEL TESORO</t>
  </si>
  <si>
    <t>00020011103 DEPOSITO DE EFECTIVO, DEPOSITANTE: BETO QUELCA HUAYTA, CONCEPTO: REVERSION PRODUCTOS METALICOS Y PLASTICOS PREV 2898, CUENTA DE DEPOSITO: CUENTA UNICA DEL TESORO</t>
  </si>
  <si>
    <t>00592012001 DEPOSITO DE EFECTIVO, DEPOSITANTE: KAREN LIA DURAN ACARAPI, CONCEPTO: REGULARIZACION ENTEL GESTION 2015 N.D. 20835,21835,21848,21912, CUENTA DE DEPOSITO: CUENTA UNICA DEL TESORO</t>
  </si>
  <si>
    <t>00099021001 DEPOSITO DE EFECTIVO, DEPOSITANTE: OMAR SARSURI CALLEJAS, CONCEPTO: DEVOLUCION SUELDO MES FEBRERO 2018 N°COMPROBANTE  902155/FEBRERO /18, CUENTA DE DEPOSITO: CUENTA UNICA DEL TESORO</t>
  </si>
  <si>
    <t>00099021001 DEPOSITO DE EFECTIVO, DEPOSITANTE: JAVIER LINO HILARI KAPA, CONCEPTO: DEVOLUCION TOTAL DE PAGO DEL MES DE ABRIL, CUENTA DE DEPOSITO: CUENTA UNICA DEL TESORO</t>
  </si>
  <si>
    <t>00099021001 DEPOSITO DE EFECTIVO, DEPOSITANTE: PASTOR CHOQUE CHOQUE, CONCEPTO: DEVOLUCION POR DOBLE PERCEPCION, CUENTA DE DEPOSITO: CUENTA UNICA DEL TESORO</t>
  </si>
  <si>
    <t>00099021001 DEPOSITO DE EFECTIVO, DEPOSITANTE: NATALIO HUANCA MARCA, CONCEPTO: DEVOLUCION COBRO INDEBIDO O DOBLE PERCEPCION, CUENTA DE DEPOSITO: CUENTA UNICA DEL TESORO</t>
  </si>
  <si>
    <t>00099021001 DEPOSITO DE EFECTIVO, DEPOSITANTE: AMELIA APAZA DE APAZA, CONCEPTO: DEVOLUCION POR CONCEPTO "SENASIR", CUENTA DE DEPOSITO: CUENTA UNICA DEL TESORO</t>
  </si>
  <si>
    <t>00099021001 DEPOSITO DE EFECTIVO, DEPOSITANTE: LARIZA LUZ ARANDO GUTIERREZ, CONCEPTO: DEVOLUCION SUELDO RESIDENCIA MEDICA CODIGO 902241, CUENTA DE DEPOSITO: CUENTA UNICA DEL TESORO</t>
  </si>
  <si>
    <t>00099021001 DEPOSITO DE EFECTIVO, DEPOSITANTE: LARIZZA LUZ ARANDO GUTIERREZ, CONCEPTO: DEVOLUCION SUELDO RESIDENCIA MEDICA CODIGO 902241, CUENTA DE DEPOSITO: CUENTA UNICA DEL TESORO</t>
  </si>
  <si>
    <t>00099021001 DEPOSITO DE EFECTIVO, DEPOSITANTE: LARIZZA LUZ ARANDO GUTIERREZ, CONCEPTO: DEVOLUCION SUELDO RESIDENCIA MEDICA CODIGO 902251, CUENTA DE DEPOSITO: CUENTA UNICA DEL TESORO</t>
  </si>
  <si>
    <t>00155012001 DEPOSITO DE EFECTIVO, DEPOSITANTE: PAOLA PATRICIA DE LA BARRA ARAUCO, CONCEPTO: DEVOLUCION DE RECURSOS A LA DIRECCION DEL NOTARIADO PLURINACIONAL, CUENTA DE DEPOSITO: CUENTA UNICA DEL TESORO</t>
  </si>
  <si>
    <t>00099021001 DEPOSITO DE EFECTIVO, DEPOSITANTE: VICTORIA CARMAN RIVAS VDA DE COCHI, CONCEPTO: DEVOLUCION COBRO INDEBIDO POR NUEVAS NUPCIAS, CUENTA DE DEPOSITO: CUENTA UNICA DEL TESORO</t>
  </si>
  <si>
    <t>00099021001 DEPOSITO DE EFECTIVO, DEPOSITANTE: JAIME MENDEZ ZAMBRANA, CONCEPTO: DEVOLUCION  DE SALDO, CUENTA DE DEPOSITO: CUENTA UNICA DEL TESORO</t>
  </si>
  <si>
    <t>00099021001 DEPOSITO DE EFECTIVO, DEPOSITANTE: FLORA QUISPE GUERRERO, CONCEPTO: DEVOLUCION POR CONCEPTO DE REVERSION DE BOLETA DE HABER MENSUAL, CUENTA DE DEPOSITO: CUENTA UNICA DEL TESORO</t>
  </si>
  <si>
    <t>00190012002 DEPOSITO DE EFECTIVO, DEPOSITANTE: RODRIGO MANUEL DE LA RIVA BARBERY, CONCEPTO: PAGO POR INCUMPLIMIENTO S/G AUDITORIA INTERNA M.M.M. 2006, CUENTA DE DEPOSITO: CUENTA UNICA DEL TESORO</t>
  </si>
  <si>
    <t>00221012001 DEPOSITO DE EFECTIVO, DEPOSITANTE: SENARECOM, CONCEPTO: DEVOLUCION POR EXTRAVIO DE BOLETA DE PEAJE CORRESPONDIENTE MARZO 2018, CUENTA DE DEPOSITO: CUENTA UNICA DEL TESORO</t>
  </si>
  <si>
    <t>00221012001 DEPOSITO DE EFECTIVO, DEPOSITANTE: SENARECOM, CONCEPTO: DEVOLUCION POR EXTRAVIO DE BOLETA DE PEAJE CORRESPONDIENTE FEB.2018, CUENTA DE DEPOSITO: CUENTA UNICA DEL TESORO</t>
  </si>
  <si>
    <t>00099021001 DEPOSITO DE EFECTIVO, DEPOSITANTE: SOLEDAD ESTHER RODRIGUEZ MURILLO, CONCEPTO: DOBLE PERCEPCION, CUENTA DE DEPOSITO: CUENTA UNICA DEL TESORO</t>
  </si>
  <si>
    <t>00099021001 DEPOSITO DE EFECTIVO, DEPOSITANTE: DANIEL WILLIANS GUZMAN FORTUN, CONCEPTO: DEVOLUCION HABERES ENERO Y FEBRERO DEL 2018, CUENTA DE DEPOSITO: CUENTA UNICA DEL TESORO</t>
  </si>
  <si>
    <t>00287102001 DEPOSITO DE EFECTIVO, DEPOSITANTE: FPS-OF CENTRAL, CONCEPTO: DEVOLUCION VIATICOS NO UTILIZADOS C-31 N° 347/2017, CUENTA DE DEPOSITO: CUENTA UNICA DEL TESORO</t>
  </si>
  <si>
    <t>00099021001 DEPOSITO DE EFECTIVO, DEPOSITANTE: LARIZZA LUZ ARANDO GUTIERREZ, CONCEPTO: DEVOLUCION SUELDO RESIDENCIA MEDICA CODIGO 902261, CUENTA DE DEPOSITO: CUENTA UNICA DEL TESORO</t>
  </si>
  <si>
    <t>00099021001 DEPOSITO DE EFECTIVO, DEPOSITANTE: LARIZZA LUZ ARANDO GUTIERREZ, CONCEPTO: DEVOLUCION SUELDO RESIDENCIA MEDICA CODIGO 902151, CUENTA DE DEPOSITO: CUENTA UNICA DEL TESORO</t>
  </si>
  <si>
    <t>00099021001 DEPOSITO DE EFECTIVO, DEPOSITANTE: LARIZZA LUZ ARANDO GUTIERREZ, CONCEPTO: DEVOLUCION SUELDO REDIDENCIA MEDICA CODIGO 902151, CUENTA DE DEPOSITO: CUENTA UNICA DEL TESORO</t>
  </si>
  <si>
    <t>00099021001 DEPOSITO DE EFECTIVO, DEPOSITANTE: LARIZZA LUZ ARANDO GUTIERREZ, CONCEPTO: DEVOLUCION DE SUELDO RESIDENCIA MEDICA CODIGO 902161, CUENTA DE DEPOSITO: CUENTA UNICA DEL TESORO</t>
  </si>
  <si>
    <t>00099021001 DEPOSITO DE EFECTIVO, DEPOSITANTE: LARIZZA LUZ ARANDO GUTIERREZ, CONCEPTO: DEVOLUCION SUELDO RESIDENCIA MEDICA CODIGO 902171, CUENTA DE DEPOSITO: CUENTA UNICA DEL TESORO</t>
  </si>
  <si>
    <t>00099021001 DEPOSITO DE EFECTIVO, DEPOSITANTE: LARIZZA LUZ ARANDO GUTIERREZ, CONCEPTO: DEVOLUCION DE SUELDO RESIDENCIA MEDICA CODIGO 902181, CUENTA DE DEPOSITO: CUENTA UNICA DEL TESORO</t>
  </si>
  <si>
    <t>00099021001 DEPOSITO DE EFECTIVO, DEPOSITANTE: LARIZZA LUZ ARANDO GUTIERREZ, CONCEPTO: DEVOLUCION SUELDO RESIDENCIA MEDICA CODIGO 902181, CUENTA DE DEPOSITO: CUENTA UNICA DEL TESORO</t>
  </si>
  <si>
    <t>00099021001 DEPOSITO DE EFECTIVO, DEPOSITANTE: LARIZZA LUZ ARANDO GUTIERREZ, CONCEPTO: DEVOLUCION SUELDO RESIDENCIA MEDICA CODIGO 902195, CUENTA DE DEPOSITO: CUENTA UNICA DEL TESORO</t>
  </si>
  <si>
    <t>00099021001 DEPOSITO DE EFECTIVO, DEPOSITANTE: LARIZZA LUZ ARANDO GUTIERREZ, CONCEPTO: DEVOLUCION SUELDO RESIDENCIA MEDICA CODIGO 902191, CUENTA DE DEPOSITO: CUENTA UNICA DEL TESORO</t>
  </si>
  <si>
    <t>00099021001 DEPOSITO DE EFECTIVO, DEPOSITANTE: LARIZZA LUZ ARANDO GUTIERREZ, CONCEPTO: DEVOLUCION SUELDO RESIDENCIA MEDICA CODIGO 902201, CUENTA DE DEPOSITO: CUENTA UNICA DEL TESORO</t>
  </si>
  <si>
    <t>00099021001 DEPOSITO DE EFECTIVO, DEPOSITANTE: LARIZZA LUZ ARANDO GUTIERREZ, CONCEPTO: DEVOLUCION SUELDO RESIDENCIA MEDICA CODIGO 902205, CUENTA DE DEPOSITO: CUENTA UNICA DEL TESORO</t>
  </si>
  <si>
    <t>00099021001 DEPOSITO DE EFECTIVO, DEPOSITANTE: LARIZZA LUZ ARANDO GUTIERREZ, CONCEPTO: DEVOLUCION DE SUELDO RESIDENCIA MEDICA CODIGO 902211, CUENTA DE DEPOSITO: CUENTA UNICA DEL TESORO</t>
  </si>
  <si>
    <t>00099021001 DEPOSITO DE EFECTIVO, DEPOSITANTE: LARIZZA LUZ ARANDO GUTIERREZ, CONCEPTO: DEVOLUCION SUELDO RESIDENCIA MEDICA CODIGO 902211, CUENTA DE DEPOSITO: CUENTA UNICA DEL TESORO</t>
  </si>
  <si>
    <t>00041011101 DEP.DE CHEQ.AJENOS,RET.DE CAM.,CONCEPTO: GACETA ELECTRONICA,DEP.: FUNDAEMPRESA , PROCEDENCIA: BANCO MERCANTIL SANTA CRUZ SA., CHEQUE: 6218, FECHA DE EMISION:08/05/2018</t>
  </si>
  <si>
    <t>00041011101 DEP.DE CHEQ.AJENOS,RET.DE CAM.,CONCEPTO: DERECHO DE CONCESION,DEP.: FUNDAEMPRESA , PROCEDENCIA: BANCO MERCANTIL SANTA CRUZ SA., CHEQUE: 6216, FECHA DE EMISION:07/05/2018</t>
  </si>
  <si>
    <t>00020011103 DEP.DE CHEQ.AJENOS,RET.DE CAM.,CONCEPTO: TRANSF EXT EMP SKY SYSTEMS ANT 50% P/ADQUISICION DE MAT. CONSUMIBLE SERV C AERO FAB -107,DEP.: TRANSPORTE AEREO MILITAR , PROCEDENCIA: BANCO UNION S.A., CHEQUE: 19580, FECHA DE EMISION:09/05/2018</t>
  </si>
  <si>
    <t>00099021001 DEP.DE CHEQ.AJENOS,RET.DE CAM.,CONCEPTO: DEVOLUCION DIREMAR - SR. AKHARAN PAYAM,DEP.: TROPICAL TOURS  LTDA , PROCEDENCIA: BANCO DE CREDITO DE BOLIVIA S.A., CHEQUE: 3816, FECHA DE EMISION:07/05/2018</t>
  </si>
  <si>
    <t>00099021001 DEPOSITO DE EFECTIVO, DEPOSITANTE: JUAN JAIME BEGAZO VELASCO, CONCEPTO: DEVOLUCION DE SUELDOS, CUENTA DE DEPOSITO: CUENTA UNICA DEL TESORO</t>
  </si>
  <si>
    <t>00099021001 DEPOSITO DE EFECTIVO, DEPOSITANTE: CONSTANTINO RONQUILLO QUISPE, CONCEPTO: DEVOLUCION POR DOBLE PERCEPCION, CUENTA DE DEPOSITO: CUENTA UNICA DEL TESORO</t>
  </si>
  <si>
    <t>A:00373024105 DESEMBOLSO DE RECURSOS AL FONDO DE DESARROLLO INDIGENA PARA PROGRAMAS Y/O PROYECTOS PARA PRIMER Y SEGUNDO DESEMBOLSO PARA DIFERENTES MUNICIPIOS S/G NOTA FDI/DGE/EXT/N274, 279, 280 Y 282/2018 E INFORME MEFP/VTCP/DGPOT/UPCFTGN/INF/N49/2018. HR. 6-13410-R;6-13461-R, 6-13188-R; 6-13537-R.</t>
  </si>
  <si>
    <t>A:00373024105 DESEMBOLSO DE RECURSOS AL FONDO DE DESARROLLO INDIGENA PARA PROGRAMAS Y/O PROYECTOS PARA MUNICIPIOS DE LOS DEPARTAMENTOS DE POTOSI Y SANTA CRUZ S/G NOTA FDI/DGE/EXT/N 279/2018 E INFORME MEFP/VTCP/DGPOT/UPCFTGN/INF/N49/2018. HR. 6-13461-R.</t>
  </si>
  <si>
    <t>||TRANSFERENCIA A LA CUENTA UNICA DEL TESORO IMPORTES RETENIDOS A WALTER ABRAHAM PEREZ ALANDIA Y JULIO HUMEREZ QUIROZ POR REMUNERACION MAXIMA CORRESPONDIENTE AL MES DE ABRIL/2018 - LIBRETA N° 00990201001, SEGUN DOCUMENTOS ADJUNTOS Y "ROC" N° 0621/2018 DEL DCR. TRANS. POR REMUNERACION MAXIMA DE WALTER ABRAHAM PEREZ ALANDIA - ABRIL/2018 LIBRETA N° 00990201001</t>
  </si>
  <si>
    <t>||TRANSFERENCIA A LA CUENTA UNICA DEL TESORO IMPORTES RETENIDOS A WALTER ABRAHAM PEREZ ALANDIA Y JULIO HUMEREZ QUIROZ POR REMUNERACION MAXIMA CORRESPONDIENTE AL MES DE ABRIL/2018 - LIBRETA N° 00990201001, SEGUN DOCUMENTOS ADJUNTOS Y "ROC" N° 0621/2018 DEL DCR. TRANSFERENCIA POR REMUNERACION MAXIMA DE JULIO HUMEREZ QUIROZ - ABRIL/2018 LIBRETA N° 00990201001</t>
  </si>
  <si>
    <t>NUMERO DE LIBRETA CUT: 00099021001 OPERACIÓN E18 TRANSFERENCIA DEL SISTEMA FINANCIERO POR CUENTA DE TERCEROS A LA CUT TRANSFERENCIA DE RECURSOS DEL FIDEICOMISO CONCLUSION PROYECTO CONSTRUCCION PLANTA DE FUNDICION AUSMELT VINTO</t>
  </si>
  <si>
    <t>VENTA DE DIVISAS CON TRANSFERENCIA DE FONDOS A SOLICITUD DE MINISTERIO DE LA PRESIDENCIA SEGUN SOLICITUD 4943 REF: DIVISAS USD 35,750.22 PAGO A AIRBUS HELICOPTERS CONO SUR S.A POR ADQUISICION REPUESTOS PARA AERONAVES FAB 755, FAB 754, SEGUN FACTURAS 539, 728, 620, PAGO A BANCO BBVA URUGUAY S.A, CUEN LIB. 00099021001 TGN-RECURSOS ORDINARIOS (3987)</t>
  </si>
  <si>
    <t>De: 00099024113 Transferencia en cumplimiento al DS N0913 de 15/06/2011 y el Convenio Intergubernativo de Financiamiento UPRE-CIF-IG 448/2015, suscrito entre la UPRE y el GAD Beni, Proyecto Construccion 4 Aulas, Baterias de Banos, Tinglado, Graderias y Polideportivo U. E. San Bernardo San Ignacio de</t>
  </si>
  <si>
    <t>De: 00099024113 Transferencia en cumplimiento al DS N0913 de 15/06/2011 y el Convenio Intergubernativo de Financiamiento UPRE-CIF-IG 552/2017, suscrito entre la UPRE y el GAM Colquiri, Proyecto Construccion Tinglado U.E. Pauca - Pauca, correspondiente al pago de la planilla N2 de cierre, segun la UP</t>
  </si>
  <si>
    <t>De: 00099024113 Transferencia en cumplimiento al DS N0913 de 15/06/2011 y el Convenio Intergubernativo de Financiamiento UPRE-CIF-IG/101/15, suscrito entre la UPRE y el GAM Belen de Urmiri, Proyecto Construccion Internado U. E. Vacuyo, correspondiente al pago de la planilla N3 de cierre, segun la UP</t>
  </si>
  <si>
    <t>De: 00099024113 Transferencia en cumplimiento al DS N0913 de 15/06/2011 y el Convenio Intergubernativo de Financiamiento UPRE-CIF-IG 584/2017, suscrito entre la UPRE y el GAM La Guardia, Proyecto Construccion Unidad Educativa 23 de diciembre, correspondiente al pago de la planilla N1, segun la UPRE.</t>
  </si>
  <si>
    <t>De: 00099024113 Transferencia en cumplimiento al DS N0913 de 15/06/2011 y el Convenio Intergubernativo de Financiamiento UPRE-CIF-IG 144/2017, suscrito entre la UPRE y el GAM Bolpebra, Proyecto Const. Aulas U.E. Tres Estrellas - Com. Tres Arroyos, correspondiente al pago de la planilla N3 de cierre,</t>
  </si>
  <si>
    <t>De: 00099024113 Transferencia en cumplimiento al DS N0913 de 15/06/2011 y el Convenio Intergubernativo de Financiamiento UPRE-CIF-IG 143/2017, suscrito entre la UPRE y el GAM Bolpebra, Proyecto Const. Aulas en U.E. Arca de Noe - Com. Arca de Noe, correspondiente al pago de la planilla N2 de cierre,</t>
  </si>
  <si>
    <t>De: 00099024113 Transferencia en cumplimiento al DS N0913 de 15/06/2011 y el Convenio Intergubernativo de Financiamiento UPRE-CIF-IG 142/2017, suscrito entre la UPRE y el GAM Bolpebra, Proyecto Const. Aulas en U.E. Simon Bolivar - Com. Puerto Oro, correspondiente al pago de la planilla N3 de cierre,</t>
  </si>
  <si>
    <t>De: 00099024113 Transferencia en cumplimiento al DS N0913 de 15/06/2011 y el Convenio Interinstitucional de Financiamiento UPRE-CIF-IG 932/2017, suscrito entre la UPRE y el GAM Ocuri, Proyecto Const. Cuatro Aulas U.E. Daniel Salamanca (Ocuri), correspondiente al pago de la planilla N1, segun la UPRE</t>
  </si>
  <si>
    <t>De: 00099024113 Transferencia en cumplimiento al DS N0913 de 15/06/2011 y el Convenio Interinstitucional de Financiamiento UPRE-CIF-IG 237/2017, suscrito entre la UPRE y el GAM Pucarani, Proyecto Construccion 6 Aulas U.E. 16 de Julio (Pucarani), correspondiente al pago de la planilla N3 de cierre, s</t>
  </si>
  <si>
    <t>De: 00099024113 Transferencia en cumplimiento al DS N0913 de 15/06/2011 y el Convenio Interinstitucional de Financiamiento UPRE-CIF-IG 533/2017, suscrito entre la UPRE y el GAM Santiago de Machaca, Proyecto Construccion Coliseo Cerrado Santiago de Machaca, correspondiente al pago de la planilla N2,</t>
  </si>
  <si>
    <t>De: 00099024113 Transferencia en cumplimiento al DS N0913 de 15/06/2011 y el Convenio Interinstitucional de Financiamiento UPRE-CIF-IG/302/2015, suscrito entre la UPRE y el GAM San Ignacio, Proyecto Construccion de Graderia Recta Preferencia Estadio Orlando Castro, correspondiente al pago de la plan</t>
  </si>
  <si>
    <t>De: 00099024113 Transferencia en cumplimiento al DS N0913 de 15/06/2011 y el Convenio Interinstitucional de Financiamiento UPRE-CIF-IG 467/2017, suscrito entre la UPRE y el GAM San Pedro de Curahuara, Proyecto Construccion 4 Aulas U.E. Simon Bolivar, correspondiente al pago de la planilla N3 de cier</t>
  </si>
  <si>
    <t>De: 00099024113 Transferencia en cumplimiento al DS N0913 de 15/06/2011 y el Convenio Interinstitucional de Financiamiento UPRE-CIF-663/2014, suscrito entre la UPRE y el GAM Atocha, Proyecto Construccion Coliseo Cerrado Animas, correspondiente al pago de la planilla N2, segun la UPRE.</t>
  </si>
  <si>
    <t>De: 00099024113 Transferencia en cumplimiento al DS N0913 de 15/06/2011 y el Convenio Interinstitucional de Financiamiento UPRE-CIF-IG 869/2017, suscrito entre la UPRE y el GAM Lagunillas, Proyecto Const. Pavimento Rigido Zona Urbana (Lagunilla), correspondiente al pago de la planilla N2, segun la U</t>
  </si>
  <si>
    <t>De: 00099024113 Transferencia en cumplimiento al DS N0913 de 15/06/2011 y el Convenio Interinstitucional de Financiamiento UPRE-CIF-IG 015/2017, suscrito entre la UPRE y el GAD Oruro, Proyecto Construccion Unidad Educativa San Juan de Dios, correspondiente al pago de la planilla N4, segun la UPRE.</t>
  </si>
  <si>
    <t>De: 00099024113 Transferencia en cumplimiento al DS N0913 de 15/06/2011 y el Convenio Interinstitucional de Financiamiento UPRE-CIF-IG 081/2017, suscrito entre la UPRE y el GAM Potosi, Proyecto Construccion Unidad Educativa Kenny Prieto Melgarejo (Nivel Secundario) D-17, correspondiente al pago de l</t>
  </si>
  <si>
    <t>De: 00099024113 Transferencia en cumplimiento al DS N0913 de 15/06/2011 y el Convenio Intergubernativo de Financiamiento UPRE-CIF-IG 235/2017, suscrito entre la UPRE y el GAM Pucarani, Proyecto Construccion 6 Aulas U.E. Eduardo Avaroa (Pucarani), correspondiente al pago de la planilla N 3 de cierre,</t>
  </si>
  <si>
    <t>De: 00099024113 Transferencia en cumplimiento al DS N0913 de 15/06/2011 y el Convenio Intergubernativo de Financiamiento UPRE-CIF-IG/533/2016, suscrito entre la UPRE y el GAM Yapacani, Proyecto Construccion de Estadio Municipal Integracion Bolivia , correspondiente al pago de la planilla N 10, segun</t>
  </si>
  <si>
    <t>De: 00099024113 Transferencia en cumplimiento al DS N0913 de 15/06/2011 y el Convenio Intergubernativo de Financiamiento UPRE-CIF-IG 898/2017, suscrito entre la UPRE y el GAM Concepcion, Proyecto Const. Bloque de Aulas, Administracion, Sala de Computo U.E. Mons. Antonio Eduardo Bosl - Concepcion, co</t>
  </si>
  <si>
    <t>De: 00099024113 Transferencia en cumplimiento al DS N0913 de 15/06/2011 y el Convenio Intergubernativo de Financiamiento UPRE-CIF-IG 738/2017, suscrito entre la UPRE y el GAM Colomi, Proyecto Construccion Tinglado y Graderias U.E. Kalliri Ukuchi D-6, correspondiente al pago de la planilla N 2 de cie</t>
  </si>
  <si>
    <t>De: 00099024113 Transferencia en cumplimiento al DS N0913 de 15/06/2011 y el Convenio Intergubernativo de Financiamiento UPRE-CIF-IG/551/2016, suscrito entre la UPRE y el GAD Beni, Proyecto Const. Piscina Olimpica Dptal. 18 de Noviembre - Trinidad, correspondiente al pago de la planilla N 7, segun l</t>
  </si>
  <si>
    <t>De: 00099024113 Transferencia en cumplimiento al DS N0913 de 15/06/2011 y el Convenio Intergubernativo de Financiamiento UPRE-CIF-IG 998/2017, suscrito entre la UPRE y el GAM Chayanta, Proyecto Const. Tinglado U.E. Llallaguita - Chayanta, correspondiente al pago de la planilla N 3, segun la UPRE.</t>
  </si>
  <si>
    <t>De: 00099024113 Transferencia en cumplimiento al DS N0913 de 15/06/2011 y el Convenio Intergubernativo de Financiamiento UPRE-CIF-IG 997/2017, suscrito entre la UPRE y el GAM Chayanta, Proyecto Const. Cuatro Aulas U.E. Chayanta Cala Cala - Chayanta, correspondiente al pago de la planilla N 3, segun</t>
  </si>
  <si>
    <t>De: 00099024113 Transferencia en cumplimiento al DS N0913 de 15/06/2011 y el Convenio Intergubernativo de Financiamiento UPRE-CIF-IG 590/2017, suscrito entre la UPRE y el GAM de Boyuibe proyecto Construccion Pavimento Rigido Zona Terminal Municipio de Boyuibe, correspondiente al pago de la planilla</t>
  </si>
  <si>
    <t>De: 00099024113 Transferencia en cumplimiento al DS N0913 de 15/06/2011 y el Convenio Intergubernativo de Financiamiento UPRE-CIF-IG 016/2017, suscrito entre la UPRE y el GAD de Oruro proyecto Construccion Unidad Educativa Bolivia de Vinto Primario, correspondiente al pago de la planilla N 5, segun</t>
  </si>
  <si>
    <t>De: 00099024113 Transferencia en cumplimiento al DS N0913 de 15/06/2011 y el Convenio Intergubernativo de Financiamiento UPRE-CIF-IG 115/2017, suscrito entre la UPRE y el GAM de La Asunta proyecto Construccion Tinglado Polifuncional Unidad Educativa Segunda San Martin, correspondiente al pago de la</t>
  </si>
  <si>
    <t>De: 00099024113 Transferencia en cumplimiento al DS N0913 de 15/06/2011 y el Convenio Intergubernativo de Financiamiento UPRE-CIF-IG 991/2017, suscrito entre la UPRE y el GAM de Acasio proyecto Const. Dos Aulas Tinglado Graderia U.E. Villque C. Villque, correspondiente al pago de la planilla N 1, s</t>
  </si>
  <si>
    <t>De: 00099024113 Transferencia en cumplimiento al DS N0913 de 15/06/2011 y el Convenio Intergubernativo de Financiamiento UPRE-CIF-IG 081/2017, suscrito entre la UPRE y el GAM de Potosi proyecto Construccion Unidad Educativa Kenny Prieto Melgarejo (Nivel Secundario) D-17, correspondiente al pago de l</t>
  </si>
  <si>
    <t>De: 00099024113 Transferencia en cumplimiento al DS N0913 de 15/06/2011 y el Convenio Intergubernativo de Financiamiento UPRE-CIF-IG 549/2016, suscrito entre la UPRE y el GAM de Capinota proyecto Construccion Unidad Educativa Kjarkas Capinota Yatamoco, correspondiente al pago de la planilla N 3 de</t>
  </si>
  <si>
    <t>De: 00099024113 Transferencia en cumplimiento al DS N0913 de 15/06/2011 y el Convenio Intergubernativo de Financiamiento UPRE-CIF-IG 431/2017, suscrito entre la UPRE y el GAM de Chulumani proyecto Construccion de 6 Aulas Unidad Educativa Buenaventura Alcazar - Ocobaya, correspondiente al pago de la</t>
  </si>
  <si>
    <t>De: 00099024113 Transferencia en cumplimiento al DS N0913 de 15/06/2011 y el Convenio Intergubernativo de Financiamiento UPRE-CIF-IG 371/2017, suscrito entre la UPRE y el GAM de Coripata proyecto Construccion Centro de Capacitacion Municipal Coripata, correspondiente al pago de la planilla N 3, segu</t>
  </si>
  <si>
    <t>De: 00099024113 Transferencia en cumplimiento al DS N0913 de 15/06/2011 y el Convenio Intergubernativo de Financiamiento UPRE-CIF-IG/426/2016, suscrito entre la UPRE y el GAM Potosi, Proyecto Construccion Centro de Educacion Virtual Pary Orcko D-8, correspondiente al pago de la planilla N 8, segun l</t>
  </si>
  <si>
    <t>De: 00099024113 Transferencia en cumplimiento al DS N0913 de 15/06/2011 y el Convenio Intergubernativo de Financiamiento UPRE-CIF-IG 397/2017, suscrito entre la UPRE y el GAM Yanacachi, Proyecto Construccion Puente Vehicular Sacahuaya (Yanacachi), correspondiente al pago de la planilla N 3, segun la</t>
  </si>
  <si>
    <t>De: 00099024113 Transferencia en cumplimiento al DS N0913 de 15/06/2011 y el Convenio Interinstitucional de Financiamiento UPRE-CIF-010/2016, suscrito entre la UPRE y el GAM Puerto Villarroel, Proyecto Construccion Infraestructura UMSS Valle Sacta, correspondiente al pago de la planilla N 4 de cierr</t>
  </si>
  <si>
    <t>De: 00099024113 Transferencia en cumplimiento al DS N0913 de 15/06/2011 y el Convenio Intergubernativo de Financiamiento UPRE-CIF-IG 357/2017, suscrito entre la UPRE y el GAM de Sica Sica proyecto Construccion 8 Aulas U.E. Jose Agustin Castrillo Sica Sica, correspondiente al pago de la planilla N 2</t>
  </si>
  <si>
    <t>De: 00099024113 Transferencia en cumplimiento al DS N0913 de 15/06/2011 y el Convenio Intergubernativo de Financiamiento UPRE-CIF-IG 628/2017, suscrito entre la UPRE y el GAM de Vacas proyecto Const. U.E. David Morato Canadas - Vacas, correspondiente al pago de la planilla N 2, segun la UPRE.</t>
  </si>
  <si>
    <t>De: 00099024113 Transferencia en cumplimiento al DS N0913 de 15/06/2011 y el Convenio Intergubernativo de Financiamiento UPRE-CIF-IG 593/2017, suscrito entre la UPRE y el GAM Huatajata, Proyecto Construccion Coliseo Cerrado Huatajata, correspondiente al pago de la planilla N 1, segun la UPRE.</t>
  </si>
  <si>
    <t>De: 00099024113 Transferencia en cumplimiento al DS N0913 de 15/06/2011 y el Convenio Intergubernativo de Financiamiento UPRE-CIF-IG 234/2017, suscrito entre la UPRE y el GAM de Pucarani proyecto Construccion 6 Aulas U.E. Iquiaca (Pucarani), correspondiente al pago de la planilla N 3 de cierre, segu</t>
  </si>
  <si>
    <t>De: 00099024113 Transferencia en cumplimiento al DS N0913 de 15/06/2011 y el Convenio Intergubernativo de Financiamiento UPRE-CIF-IG 412/2017, suscrito entre la UPRE y el GAM Omereque, Proyecto Construccion Cancha de Futbol con Cesped Sintetico Pena Colorada - Omereque, correspondiente al pago de la</t>
  </si>
  <si>
    <t>De: 00099024113 Transferencia en cumplimiento al DS N0913 de 15/06/2011 y el Convenio Intergubernativo de Financiamiento UPRE-CIF-IG 464/2017, suscrito entre la UPRE y el GAM de San Pedro de Curahuara proyecto Construccion Tinglado Polifuncional U.E. Callipampa, correspondiente al pago de la planill</t>
  </si>
  <si>
    <t>De: 00099024113 Transferencia en cumplimiento al DS N0913 de 15/06/2011 y el Convenio Intergubernativo de Financiamiento UPRE-CIF-IG/055/15, suscrito entre la UPRE y el GAM Ravelo Proyecto Construccion Internado Unidad Educativa Antora, correspondiente al pago de la planilla N3 de cierre, segun la U</t>
  </si>
  <si>
    <t>De: 00099024113 Transferencia en cumplimiento al DS N0913 de 15/06/2011 y el Convenio Intergubernativo de Financiamiento UPRE-CIF-IG 551/2017, suscrito entre la UPRE y el GAM Colquiri Proyecto Construccion Tinglado U.E. Caquena - Caquena, correspondiente al pago de la planilla N2 de cierre, segun la</t>
  </si>
  <si>
    <t>De: 00099024113 Transferencia en cumplimiento al DS N0913 de 15/06/2011 y el Convenio Intergubernativo de Financiamiento UPRE-CIF-IG 754/2017, suscrito entre la UPRE y el GAM Pocona Proyecto Construccion Infraestructura Unidad Educativa Ismael Montes, correspondiente al pago de la planilla N2, segun</t>
  </si>
  <si>
    <t>De: 00099024113 Transferencia en cumplimiento al DS N0913 de 15/06/2011 y el Convenio Intergubernativo de Financiamiento UPRE-CIF-IG/424/2016, suscrito entre la UPRE y el GAM Potosi Proyecto Construccion Unidad Educativa Tecnico Humanistico La Chaca D-8, correspondiente al pago de la planilla N12, s</t>
  </si>
  <si>
    <t>De: 00099024113 Transferencia en cumplimiento al DS N0913 de 15/06/2011 y el Convenio Intergubernativo de Financiamiento UPRE-CIF-IG 438/2017, suscrito entre la UPRE y el GAM San Pedro de Tiquina Proyecto Construccion 8 Aulas con Laboratorio Unidad Educativa San Pablo de Tiquina, correspondiente al</t>
  </si>
  <si>
    <t>De: 00099024113 Transferencia en cumplimiento al DS N0913 de 15/06/2011 y el Convenio Intergubernativo de Financiamiento UPRE-CIF-IG 798/2017, suscrito entre la UPRE y el GAM San Pedro Proyecto Const. Unidad Educativa Humberto Aguirre San Pedro, correspondiente al pago de la planilla N3, segun la UP</t>
  </si>
  <si>
    <t>De: 00099024113 Transferencia en cumplimiento al DS N0913 de 15/06/2011 y el Convenio Intergubernativo de Financiamiento UPRE-CIF-IG 251/2017, suscrito entre la UPRE y el GAM Coroico Proyecto Construccion Tinglado U.E. Farinas, correspondiente al pago de la planilla N1, segun la UPRE.</t>
  </si>
  <si>
    <t>De: 00099024113 Transferencia en cumplimiento al DS N0913 de 15/06/2011 y el Convenio Intergubernativo de Financiamiento UPRE-CIF-IG 1098/2017, suscrito entre la UPRE y el GAM de Coripata proyecto Construccion Cancha de Futbol con Cesped Sintetico Arapata, correspondiente al pago de la planilla N 1,</t>
  </si>
  <si>
    <t>De: 00099024113 Transferencia en cumplimiento al DS N0913 de 15/06/2011 y el Convenio Intergubernativo de Financiamiento UPRE-CIF-IG 193/2017, suscrito entre la UPRE y el GAM de Sacaba proyecto Construccion Bloque de Apoyo y Servicios E.S.F.M. Simon Rodriguez Unidad Educativa Academica - Sacaba, co</t>
  </si>
  <si>
    <t>||REGSITRO COBRO COMISION TRANSFERENCIA AL EXTERIOR 0,10% S/USD 2.307.550.-, REEMB. GASTOS DE COMUNICACION BS220.- EMISION CBTE. CONTABLE BS50.- EN COMPLEMENTO A CBTE. ADJUNTO DE LA FECHA CGO. LIB 00513072001 YPFB - OPERACIONES GNRGD REF.: COMISION PAGO LC I-2016-049</t>
  </si>
  <si>
    <t>00099021001 DEPOSITO DE EFECTIVO, DEPOSITANTE: VICTOR MAMANI DAZA, CONCEPTO: DEVOLUCION DE DEUDA, CUENTA DE DEPOSITO: CUENTA UNICA DEL TESORO</t>
  </si>
  <si>
    <t>00099021001 DEPOSITO DE EFECTIVO, DEPOSITANTE: EJERCITO DE BOLIVIA, CONCEPTO: DEVOLUCION GASTOS COMPRA DE COMBUSTIBLE, CUENTA DE DEPOSITO: CUENTA UNICA DEL TESORO</t>
  </si>
  <si>
    <t>00591012001 DEPOSITO DE EFECTIVO, DEPOSITANTE: MAXCELL GLOBAL BOLIVIA SRL, CONCEPTO: SERVICIO DE AGUA POTABLE, CUENTA DE DEPOSITO: CUENTA UNICA DEL TESORO</t>
  </si>
  <si>
    <t>00099021001 DEPOSITO DE EFECTIVO, DEPOSITANTE: FUNDACION BRIGADA MEDICA CUBANA, CONCEPTO: DEVOLUCION POR CONCEPTO DE ALIMENTO CORRESPONDIENTE AL MES DE ABRIL/18, CUENTA DE DEPOSITO: CUENTA UNICA DEL TESORO</t>
  </si>
  <si>
    <t>00099021001 DEPOSITO DE EFECTIVO, DEPOSITANTE: FUNDACION BRIGADA MEDICA CUBANA, CONCEPTO: DEVOLUCION POR CONCEPTO DE GAS LICUADO CORRESPONDIENTE AL MES DE ABRIL/18, CUENTA DE DEPOSITO: CUENTA UNICA DEL TESORO</t>
  </si>
  <si>
    <t>00099021001 DEPOSITO DE EFECTIVO, DEPOSITANTE: FUNDACION BRIGADA MEDICA CUBANA, CONCEPTO: DEVOLUCION POR CONCEPTO DE COMUNICACIONES CORRESPONDIENTE AL MES DE ABRIL/18, CUENTA DE DEPOSITO: CUENTA UNICA DEL TESORO</t>
  </si>
  <si>
    <t>00099021001 DEPOSITO DE EFECTIVO, DEPOSITANTE: FUNDACION BRIGADA MEDICA CUBANA, CONCEPTO: DEVOLUCION POR CONCEPTO DE TASAS (PEAJES) CORRESPONDIENTE AL MES DE ABRIL/18, CUENTA DE DEPOSITO: CUENTA UNICA DEL TESORO</t>
  </si>
  <si>
    <t>00099021001 DEPOSITO DE EFECTIVO, DEPOSITANTE: FUNDACION BRIGADA MEDICA CUBANA, CONCEPTO: DEV. POR CONCEPTO DE MANTENIMIENTO Y REPARACION DE MUEBLES Y ENSERES CORRESPONDIENTE AL MES ABRIL/18, CUENTA DE DEPOSITO: CUENTA UNICA DEL TESORO</t>
  </si>
  <si>
    <t>00099021001 DEPOSITO DE EFECTIVO, DEPOSITANTE: FUNDACION BRIGADA MEDICA CUBANA, CONCEPTO: DEVOLUCION POR CONCEPTO DE COMBUSTIBLE CORRESPONDIENTE AL MES DE ABRIL/18, CUENTA DE DEPOSITO: CUENTA UNICA DEL TESORO</t>
  </si>
  <si>
    <t>00099021001 DEPOSITO DE EFECTIVO, DEPOSITANTE: BERNARDO CHURQUI CALLISAYA CI.2231861LP, CONCEPTO: DEVOLUCION POR DOBLE PERCEPCION, CUENTA DE DEPOSITO: CUENTA UNICA DEL TESORO</t>
  </si>
  <si>
    <t>00020031101 DEPOSITO DE EFECTIVO, DEPOSITANTE: EJERCITO DE BOLIVIA, CONCEPTO: REVERSION, CUENTA DE DEPOSITO: CUENTA UNICA DEL TESORO</t>
  </si>
  <si>
    <t>00099021001 DEPOSITO DE EFECTIVO, DEPOSITANTE: MARIA MAGDALENA FLORES VELASCO, CONCEPTO: DEVOLUCION DE SALARIO, CUENTA DE DEPOSITO: CUENTA UNICA DEL TESORO</t>
  </si>
  <si>
    <t>00086031101 DEPOSITO DE EFECTIVO, DEPOSITANTE: SERNAD COTAPATA, CONCEPTO: POR INGRESOS DE SERVICIO HIGIENICOS DEL MES DE MARZO, CUENTA DE DEPOSITO: CUENTA UNICA DEL TESORO</t>
  </si>
  <si>
    <t>00099021001 DEPOSITO DE EFECTIVO, DEPOSITANTE: ADOLFO CHAVEZ CORTEZ, CONCEPTO: DEVOLUCION DOBLE PERCEPCION MAGISTERIO, CUENTA DE DEPOSITO: CUENTA UNICA DEL TESORO</t>
  </si>
  <si>
    <t>00212082001 DEPOSITO DE EFECTIVO, DEPOSITANTE: JORGE FERNANDO NINA APAZA - INRA, CONCEPTO: DEVOLUCION DE GASTOS OPERATIVOS, CUENTA DE DEPOSITO: CUENTA UNICA DEL TESORO</t>
  </si>
  <si>
    <t>00041044201 DEPOSITO DE EFECTIVO, DEPOSITANTE: PAMELA A. RUIZ RIVERO-CLARABELLA, CONCEPTO: PAGO POR PAGO EN DEMASIA, CUENTA DE DEPOSITO: CUENTA UNICA DEL TESORO</t>
  </si>
  <si>
    <t>00591012001 DEPOSITO DE EFECTIVO, DEPOSITANTE: DIMELSA ZACARIAS SANDALIO, CONCEPTO: DEVOLUCION DE SERVICIOS BASICOS, CUENTA DE DEPOSITO: CUENTA UNICA DEL TESORO</t>
  </si>
  <si>
    <t>00099021001 DEPOSITO DE EFECTIVO, DEPOSITANTE: JOSE CARLOS LIMA CHIPANA, CONCEPTO: DEVOLUCION AJUSTE AL PAGO DE REFRIGERIOS SERVICIO DE SEGURIDAD GESTION 2017 FTE 10, CUENTA DE DEPOSITO: CUENTA UNICA DEL TESORO</t>
  </si>
  <si>
    <t>00081011101 DEPOSITO DE EFECTIVO, DEPOSITANTE: ROBINSON ANTEZANA MIRANDA, CONCEPTO: DEVOLUCION AJUSTE AL PAGO DE REFRIGERIOS SERVICIO DE SEGURIDAD GESTION 2017, CUENTA DE DEPOSITO: CUENTA UNICA DEL TESORO</t>
  </si>
  <si>
    <t>00099021001 DEPOSITO DE EFECTIVO, DEPOSITANTE: MARIA MAGDALENA FLORES VELASCO 3481371 LP, CONCEPTO: REPOSICION DE BOLETAS, CUENTA DE DEPOSITO: CUENTA UNICA DEL TESORO</t>
  </si>
  <si>
    <t>00099021001 DEPOSITO DE EFECTIVO, DEPOSITANTE: RUDY CALLE CALLE 5478746 LP, CONCEPTO: REPOSICION DE BOLETAS, CUENTA DE DEPOSITO: CUENTA UNICA DEL TESORO</t>
  </si>
  <si>
    <t>00099021001 DEPOSITO DE EFECTIVO, DEPOSITANTE: NICOLASA B. MAMANI ESCOBAR, CONCEPTO: DEVOLUCION DE DOBLE PERCEPCION, CUENTA DE DEPOSITO: CUENTA UNICA DEL TESORO</t>
  </si>
  <si>
    <t>00592012001 DEPOSITO DE EFECTIVO, DEPOSITANTE: ANA WENDY MAMANI YUJRA, CONCEPTO: ND 152179  CLIENTE PARTICULAR GESTION 2017, CUENTA DE DEPOSITO: CUENTA UNICA DEL TESORO</t>
  </si>
  <si>
    <t>00592012001 DEPOSITO DE EFECTIVO, DEPOSITANTE: ANA WENDY MAMANI YUJRA, CONCEPTO: ND 155072 FONADIN GESTION 2017, CUENTA DE DEPOSITO: CUENTA UNICA DEL TESORO</t>
  </si>
  <si>
    <t>00592012001 DEPOSITO DE EFECTIVO, DEPOSITANTE: ANA WENDY MAMANI YUJRA, CONCEPTO: ND 148793 FONADIN GESTION 2017, CUENTA DE DEPOSITO: CUENTA UNICA DEL TESORO</t>
  </si>
  <si>
    <t>00592012001 DEPOSITO DE EFECTIVO, DEPOSITANTE: ANA WENDY MAMANI YUJRA, CONCEPTO: ND 130964 MINISTERIO DE CULTURAS GESTION 2017, CUENTA DE DEPOSITO: CUENTA UNICA DEL TESORO</t>
  </si>
  <si>
    <t>De: 00099024113 Transferencia en cumplimiento al DS N0913 de 15/06/2011 y el Convenio Intergubernativo de Financiamiento UPRE-CIF-IG/555/2016, suscrito entre la UPRE y el GAD Beni, Proyecto Construccion U.E. Puerto San Borja y Polifuncional - Comunidad Puerto San Borja, correspondiente al pago de la</t>
  </si>
  <si>
    <t>VENTA DE DIVISAS A SOLICITUD DE YACIMIENTOS PETROLIFEROS FISCALES BOLIVIANOS SEGUN SOLICITUD 4967 REF: PAGO A SAMSUNG ENGINEERING SA POR SERVICIO DE OPERACION Y MANTENIMIENTO ASISTIDO DE AMONIACO UREA QUINTA ADENDA FEBRERO 2018 LIB. 00513062001 YPFB-OPERACIONES PLANTA DE SEPARACION DE LIQUIDOS RIO GRANDE</t>
  </si>
  <si>
    <t>VENTA DE DIVISAS CON TRANSFERENCIA DE FONDOS A SOLICITUD DE MINISTERIO DE LA PRESIDENCIA SEGUN SOLICITUD 4969 REF: DIVISAS USD 27,223.68 PAGO A HONEYWELL POR SERVICIO DE MANTENIMIENTO MSP MES ABRIL 2018 PARA AERONAVE FAB 002, SEGUN INVOICE 71408800,PAGO A JP MORGAN CHASE BANK, CUENTA 9102597771. LIB. 00099021001 TGN-RECURSOS ORDINARIOS (3987)</t>
  </si>
  <si>
    <t>VENTA DE DIVISAS CON TRANSFERENCIA DE FONDOS A SOLICITUD DE UNIDAD DE INVESTIGACIONES FINANCIERAS SEGUN SOLICITUD 4973 REF: C.31-188, HT-60900, TRANSFERENCIA AL BANCO CENTRAL DE BOLIVIA PARA COMPRA DE DIVISAS Y TRANSFERENCIA DE RECURSOS AL EXTERIOR (TORONTO-CANADA) POR PAGOS DE MEMBRECIA AL GRUPO EG LIB. 00099021001 TGN-RECURSOS ORDINARIOS (3987)</t>
  </si>
  <si>
    <t>VENTA DE DIVISAS CON TRANSFERENCIA DE FONDOS A SOLICITUD DE YACIMIENTOS PETROLIFEROS FISCALES BOLIVIANOS SEGUN SOLICITUD 4972 REF: PAGO A TRAFIGURA PTE LTD POR EL SUMINISTRO SUR DE DIESEL OIL E INSUMOS ADITIVOS MESES DE MARZO Y ABRIL 2018 SEGUN INFORME TECNICO DE CONFORMIDAD DE PAGO UPCA 368 LIB. 00513012004 LBP-YPFB-UNICOMERCIAL (4030005415/1-2188907)</t>
  </si>
  <si>
    <t>VENTA DE DIVISAS CON TRANSFERENCIA DE FONDOS A SOLICITUD DE MINISTERIO DE LA PRESIDENCIA SEGUN SOLICITUD 4970 REF: DIVISAS USD 43,599.60 PAGO A ROYAL FBO SERVICE S.A POR SERVICIOS PRESTADOS A AERONAVE FAB 001 EN VIAJE OFICIAL A EUROPA DEL 11 AL 15 DICIEMBRE 2017 , PAGO A BANCO BBVA PARAGUAY S.A, CUE LIB. 00099021001 TGN-RECURSOS ORDINARIOS (3987)</t>
  </si>
  <si>
    <t>De: 00099024113 Transferencia en cumplimiento al DS N0913 de 15/06/2011 y el Convenio Intergubernativo de Financiamiento UPRE-CIF-IG/550/2016, suscrito entre la UPRE y el GAD Beni, Proyecto Const. Centro de Formacion Multidisciplinario Trinidad - Beni, correspondiente al pago de la planilla N 5, seg</t>
  </si>
  <si>
    <t>De: 00099024113 Transferencia en cumplimiento al DS N0913 de 15/06/2011 y el Convenio Intergubernativo de Financiamiento UPRE-CIF-IG 023/2017, suscrito entre la UPRE y el GAM de San Lorenzo proyecto Construccion Unidad Educativa Cnel. Lino Morales Comunidad Lajas La Merced, correspondiente al pago d</t>
  </si>
  <si>
    <t>De: 00099024113 Transferencia en cumplimiento al DS N0913 de 15/06/2011 y el Convenio Intergubernativo de Financiamiento UPRE-CIF-IG 1007/2017, suscrito entre la UPRE y el GAM de Tomave proyecto Construccion Tinglado U.E. Daniel Campos de Pajcha - Pajcha, correspondiente al pago de la planilla N 1,</t>
  </si>
  <si>
    <t>De: 00099024113 Transferencia en cumplimiento al DS N0913 de 15/06/2011 y el Convenio Intergubernativo de Financiamiento UPRE-CIF-IG 1022/2017, suscrito entre la UPRE y el GAM de Santa Ana proyecto Const. Unidad Educativa Herlan Chavez Roca Zona 26 de Julio, correspondiente al pago de la planilla N</t>
  </si>
  <si>
    <t>De: 00099024113 Transferencia en cumplimiento al DS N0913 de 15/06/2011 y el Convenio Intergubernativo de Financiamiento UPRE-CIF-IG 1031/2017, suscrito entre la UPRE y el GAM de San Joaquin proyecto Const. Tinglado Metalico y Graderias Unidad Educativa 21 de Agosto Municipio de San Joaquin, corres</t>
  </si>
  <si>
    <t>De: 00099024113 Transferencia en cumplimiento al DS N0913 de 15/06/2011 y el Convenio Intergubernativo de Financiamiento UPRE-CIF-IG 001/2017, suscrito entre la UPRE y el GAM de Uriondo proyecto Construccion Centro de Capacitacion Productiva Calamuchita, correspondiente al pago de la planilla N 9, s</t>
  </si>
  <si>
    <t>De: 00099024113 Transferencia en cumplimiento al DS N0913 de 15/06/2011 y el Convenio Intergubernativo de Financiamiento UPRE-CIF-IG 145/2017, suscrito entre la UPRE y el GAM de Bolpebra proyecto Const. Aulas y Viv. P/Maestros en U.E. Santa Lucia Com. Litoral, correspondiente al pago de la planilla</t>
  </si>
  <si>
    <t>De: 00099024113 Transferencia en cumplimiento al DS N0913 de 15/06/2011 y el Convenio Interinstitucional de Financiamiento UPRE-CIF-334/2014, suscrito entre la UPRE y el GAM de Guayaramerin proyecto Construccion Fronton Municipal de Guayaramerin, correspondiente al pago de la planilla N 3 de cierre,</t>
  </si>
  <si>
    <t>De: 00099024113 Transferencia en cumplimiento al DS N0913 de 15/06/2011 y el Convenio Intergubernativo de Financiamiento UPRE-CIF-IG/335/2016, suscrito entre la UPRE y el GAM de Coripata proyecto Construccion Unidad Educativa Santiago Tocoroni, correspondiente al pago de la planilla N 5 de cierre, s</t>
  </si>
  <si>
    <t>De: 00099024113 Transferencia en cumplimiento al DS N0913 de 15/06/2011 y el Convenio Intergubernativo de Financiamiento UPRE-CIF-IG 935/2017, suscrito entre la UPRE y el GAM de Ocuri proyecto Const. Tinglado y Graderias U.E. Simon Bolivar de Tarwaque (Ocuri), correspondiente al pago de la planilla</t>
  </si>
  <si>
    <t>De: 00099024113 Transferencia en cumplimiento al DS N0913 de 15/06/2011 y el Convenio Intergubernativo de Financiamiento UPRE-CIF-IG 380/2017, suscrito entre la UPRE y el GAM de Umala proyecto Construccion Tinglado Unidad Educativa Huari Belen B, correspondiente al pago de la planilla N 2 de cierre,</t>
  </si>
  <si>
    <t>De: 00099024113 Transferencia en cumplimiento al DS N0913 de 15/06/2011 y el Convenio Intergubernativo de Financiamiento UPRE-CIF-IG 208/2017, suscrito entre la UPRE y el GAM de Cajuata proyecto Construccion 6 Aulas U.E. Huaritolo - Cajuata, correspondiente al pago de la planilla N 2, segun la UPRE.</t>
  </si>
  <si>
    <t>De: 00099024113 Transferencia en cumplimiento al DS N0913 de 15/06/2011 y el Convenio Intergubernativo de Financiamiento UPRE-CIF-IG 955/2017, suscrito entre la UPRE y el GAM de Chaqui proyecto Construccion de Aulas Unidad Educativa Armando Alba Chutahua (Chutahua), correspondiente al pago de la pla</t>
  </si>
  <si>
    <t>De: 00099024113 Transferencia en cumplimiento al DS N0913 de 15/06/2011 y el Convenio Intergubernativo de Financiamiento UPRE-CIF-IG 468/2017, suscrito entre la UPRE y el GAM San Pedro de Curahuara, Proyecto Construccion de una Aula U.E. Nacional Eduardo Abaroa, correspondiente al pago de la planill</t>
  </si>
  <si>
    <t>De: 00099024113 Transferencia en cumplimiento al DS N0913 de 15/06/2011 y el Convenio Intergubernativo de Financiamiento UPRE-CIF-IG 440/2017, suscrito entre la UPRE y el GAM San Pedro de Tiquina, Proyecto Construccion 4 Aulas Unidad Educativa Jose Manuel Pando, correspondiente al pago de la planill</t>
  </si>
  <si>
    <t>De: 00099024113 Transferencia en cumplimiento al DS N0913 de 15/06/2011 y el Convenio Intergubernativo de Financiamiento UPRE-CIF-IG 236/2017, suscrito entre la UPRE y el GAM Pucarani, Proyecto Construccion 6 Aulas U.E. Ancocagua (Pucarani), correspondiente al pago de la planilla N 3 de cierre, segu</t>
  </si>
  <si>
    <t>De: 00099024113 Transferencia en cumplimiento al DS N0913 de 15/06/2011 y el Convenio Intergubernativo de Financiamiento UPRE-CIF-IG 785/2017, suscrito entre la UPRE y el GAM Saipina, Proyecto Const. Centro Cultural Saipina, correspondiente al pago de la planilla N 3, segun la UPRE.</t>
  </si>
  <si>
    <t>||COMISION TRANSFERENCIA FDOS.AL EXTERIOR 0,10% S/USD25.793,62.-,REEMB.GSTS.COMUNICACION BS220.-Y EMISION COMP.CONTABLE BS50.-REF.:PAGO 2 LC I-2016-037 P/C ENVIBOL A/F EIRICH INDUSTRIAL LTDA.,EN COMPL.A COMP.921510,11/05/18. LIB.00132079201 SEDEM-PLANTA ENVASES DE VIDRIO CHUQUISACA BOLIVIA REF.:COMIS.PAGO 2 LC I-2016-037</t>
  </si>
  <si>
    <t>A:00099021001 A requerimiento de la Unidad de Administracion e Informacion Salarial (UAIS), con notas internas CITE: MEFP/VTCP/DGPOT/UAIS/Nos. 2572 y 2573/2018, en la cual solicita la reversion definitiva de las boletas de pagos solicitados por SENASIR, consignadas en los Comprobantes de Pago Nos. 7</t>
  </si>
  <si>
    <t>NUMERO DE LIBRETA CUT: 00099021001 OPERACIÓN E18 TRANSFERENCIA DEL SISTEMA FINANCIERO POR CUENTA DE TERCEROS A LA CUT TRANSFERENCIA POR DEVOLUCION DE RECURSOS A LA CUT SOLICITUD BANCO DE DESARROLLO PRODUCTIVO SAM</t>
  </si>
  <si>
    <t>De: 00099024113 Transferencia en cumplimiento al DS N0913 de 15/06/2011 y el Convenio Intergubernativo de Financiamiento UPRE-CIF-IG/571/2016, suscrito entre la UPRE y el GAD de Potosi proyecto Construccion Mercado Campesino Cantumarca, correspondiente al pago de la planilla N 4, segun la UPRE.</t>
  </si>
  <si>
    <t>De: 00099024113 Transferencia en cumplimiento al DS N0913 de 15/06/2011 y el Convenio Intergubernativo de Financiamiento UPRE-CIF-IG-614/2017, suscrito entre la UPRE y el GAD de Pando proyecto Construccion de 1 Puente Tipo Cajon en la Av. Acre, correspondiente al pago de la planilla N 2, segun la UP</t>
  </si>
  <si>
    <t>De: 00099024113 Transferencia en cumplimiento al DS N0913 de 15/06/2011 y el Convenio Intergubernativo de Financiamiento UPRE-CIF-IG 675/2017, suscrito entre la UPRE y el GAM de Tiraque proyecto Construccion Tinglado y Graderias Unidad Educativa 6 de Agosto, correspondiente al pago de la planilla N</t>
  </si>
  <si>
    <t>De: 00099024113 Transferencia en cumplimiento al DS N0913 de 15/06/2011 y el Convenio Intergubernativo de Financiamiento UPRE-CIF-IG 676/2017, suscrito entre la UPRE y el GAM de Tiraque proyecto Construccion Tinglado y Graderias Unidad Educativa Sankayani Bajo, correspondiente al pago de la planilla</t>
  </si>
  <si>
    <t>De: 00099024113 Transferencia en cumplimiento al DS N0913 de 15/06/2011 y el Convenio Intergubernativo de Financiamiento UPRE-CIF-IG 535/2016, suscrito entre la UPRE y el GAM de Entre Rios proyecto Construccion Mercado Central Entre Rios (Zona Canaveral), correspondiente al pago de la planilla N 8,</t>
  </si>
  <si>
    <t>De: 00099024113 Transferencia en cumplimiento al DS N0913 de 15/06/2011 y el Convenio Intergubernativo de Financiamiento UPRE-CIF-IG 713/2017, suscrito entre la UPRE y el GAM de Tiquipaya proyecto Const. Tinglado y Graderias Com. Trojes - Tiquipaya, correspondiente al pago de la planilla N 2 de cier</t>
  </si>
  <si>
    <t>'COBRO DE'||UTILES DE ESCRITORIO POR EL COMPROBANTE CONTABLE NRO. 0921499 DE LA FECHA S/G. NOTA DE LA EMPRESA SIDERURGICA DEL MUTUN, CITE' ESM/JPC/071/2017 DE F. 21/11/2017. DEBITO DE LA LIBRETA 0573012001 EMPRESA SIDERURGICA DEL MUTUN-RECURSOS PROPIOS</t>
  </si>
  <si>
    <t>NUMERO DE LIBRETA CUT: 00099021001 OPERACIÓN E18 TRANSFERENCIA DEL SISTEMA FINANCIERO POR CUENTA DE TERCEROS A LA CUT TRANSFERENCIA DE FONDOS PAGO INDEBIDO -RP ABRIL 2018 A SOLICITUD DE AFP FUTURO DE BOLVIA</t>
  </si>
  <si>
    <t>NUMERO DE LIBRETA CUT: 00099021001 OPERACIÓN E18 TRANSFERENCIA DEL SISTEMA FINANCIERO POR CUENTA DE TERCEROS A LA CUT TRANSFERENCIA DE FONDOS PAGO ADELANTADO PRA -RP ABRIL 2018 A SOLICITUD DE AFP FUTURO DE BOLVIA</t>
  </si>
  <si>
    <t>De: 00015021103 Transferencia de Bs 5.140,89 a la cuenta N10000004041070 (BUSA) de acuerdo a los C-21 Nros: 181,182,183,185,186,187,188,189,190,191 y 192, a solicitud de la Policia Boliviana mediante nota Cite: Oficio N.- 028/2018, debido a depositos erroneos realizados en las cuentas recaudadoras N</t>
  </si>
  <si>
    <t>00099021001 DEPOSITO DE EFECTIVO, DEPOSITANTE: PAMELA DAYANA TARIFA ZEBALLOS, CONCEPTO: DEVOLUCION DE PASAJES ASIGNADOS POR COMISION A ORURO, CUENTA DE DEPOSITO: CUENTA UNICA DEL TESORO</t>
  </si>
  <si>
    <t>00099021001 DEPOSITO DE EFECTIVO, DEPOSITANTE: MARCO ANTONIO GARNICA BUSTILLOS ( FAB ), CONCEPTO: EXCEDENTE EN EL PAGO DE 2 DIAS DE VIATICOS DEL VIAJE REALIZADO AL INTERIOR DEL PAIS GESTION 2014, CUENTA DE DEPOSITO: CUENTA UNICA DEL TESORO</t>
  </si>
  <si>
    <t>00081011101 DEPOSITO DE EFECTIVO, DEPOSITANTE: ERICK PETER PAZ POMA, CONCEPTO: DEVOLUCION AJUSTE AL PAGO REFRIGERIOS SERVICIO DE SEGURIDAD GESTION 2017, CUENTA DE DEPOSITO: CUENTA UNICA DEL TESORO</t>
  </si>
  <si>
    <t>00212082001 DEPOSITO DE EFECTIVO, DEPOSITANTE: JUAN GUSTAVO OROZCO RAMALLO, CONCEPTO: DEVOLUCION DE GASTOS OPERATIVOS, CUENTA DE DEPOSITO: CUENTA UNICA DEL TESORO</t>
  </si>
  <si>
    <t>00099021001 DEPOSITO DE EFECTIVO, DEPOSITANTE: FELIX  LUIZAGA LEDEZMA, CONCEPTO: DEVOLUCION POR DOBLE PERCEPCION, CUENTA DE DEPOSITO: CUENTA UNICA DEL TESORO</t>
  </si>
  <si>
    <t>00099021001 DEPOSITO DE EFECTIVO, DEPOSITANTE: RENE ALEJO PUCHO DE MINISTERIO DE LA PRESIDENCIA, CONCEPTO: DEVOLUCION DE COMBUSTIBLE, CUENTA DE DEPOSITO: CUENTA UNICA DEL TESORO</t>
  </si>
  <si>
    <t>00373024105 DEPOSITO DE EFECTIVO, DEPOSITANTE: EUSTAQUIA CABRERA ORTIZ, CONCEPTO: DEVOLUCION DE PROYECTO  GALLINAS MEJORADAS, CUENTA DE DEPOSITO: CUENTA UNICA DEL TESORO</t>
  </si>
  <si>
    <t>00212012001 DEPOSITO DE EFECTIVO, DEPOSITANTE: INRA VIRGILIO QUIROZ MATTA, CONCEPTO: DEVOLUCION DE VIATICO, CUENTA DE DEPOSITO: CUENTA UNICA DEL TESORO</t>
  </si>
  <si>
    <t>00212012001 DEPOSITO DE EFECTIVO, DEPOSITANTE: INRA MARIELA NAVARRO ARROYO, CONCEPTO: DEVOLUCION DE VIATICO, CUENTA DE DEPOSITO: CUENTA UNICA DEL TESORO</t>
  </si>
  <si>
    <t>00047261101 DEPOSITO DE EFECTIVO, DEPOSITANTE: ALEX PEDRO SANCHEZ CHAVEZ, CONCEPTO: SALDO DE FONDOS EN AVANCE A FAVOR DE LA IPD-PACU DEPOSITADO POR ALEX PEDRO SANCHEZ CHAVEZ, CUENTA DE DEPOSITO: CUENTA UNICA DEL TESORO</t>
  </si>
  <si>
    <t>00016011101 DEPOSITO DE EFECTIVO, DEPOSITANTE: AGUSTIN TARIFA CAMACHO, CONCEPTO: DEVOLUCION POR CONCEPTO DE PASAJES TERRESTRES, CUENTA DE DEPOSITO: CUENTA UNICA DEL TESORO</t>
  </si>
  <si>
    <t>00099021001 DEPOSITO DE EFECTIVO, DEPOSITANTE: MAXIMO TICONA APAZA, CONCEPTO: DEVOLUCION COMPROMISO DE DEVOLUCION DE DEUDA, CUENTA DE DEPOSITO: CUENTA UNICA DEL TESORO</t>
  </si>
  <si>
    <t>00020051101 DEPOSITO DE EFECTIVO, DEPOSITANTE: LUIS GUSTAVO CLAVIJO GUILLEN, CONCEPTO: REVERSION, CUENTA DE DEPOSITO: CUENTA UNICA DEL TESORO</t>
  </si>
  <si>
    <t>00373024105 DEPOSITO DE EFECTIVO, DEPOSITANTE: IMPL TECN DE PROD QUINUA VILLA AROMA, CONCEPTO: DEVOLUCION DE PARTIDAS PAPEL 32100 BS 880 UTILES DE ESCRITORIO BS 918,5 INTERESES GANADOS  BS 68,18, CUENTA DE DEPOSITO: CUENTA UNICA DEL TESORO</t>
  </si>
  <si>
    <t>00099021001 DEP.DE CHEQ.AJENOS,RET.DE CAM.,CONCEPTO: COMPENSACION MENSUAL DE COTIZACIONES,DEP.: FUTURO DE BOLIVIA S.A. AFP , PROCEDENCIA: BANCO DE CREDITO DE BOLIVIA S.A., CHEQUE: 53785, FECHA DE EMISION:14/05/2018</t>
  </si>
  <si>
    <t>00099021001 DEP.DE CHEQ.AJENOS,RET.DE CAM.,CONCEPTO: FRACCION COMPLEMENTARIA MENSUAL,DEP.: FUTURO DE BOLIVIA S.A. AFP , PROCEDENCIA: BANCO DE CREDITO DE BOLIVIA S.A., CHEQUE: 53774, FECHA DE EMISION:14/05/2018</t>
  </si>
  <si>
    <t>00099021001 DEP.DE CHEQ.AJENOS,RET.DE CAM.,CONCEPTO: COMPENSACION MENSUAL DE COTIZACIONES,DEP.: FUTURO DE BOLIVIA S.A. AFP , PROCEDENCIA: BANCO DE CREDITO DE BOLIVIA S.A., CHEQUE: 53773, FECHA DE EMISION:14/05/2018</t>
  </si>
  <si>
    <t>00099021001 DEP.DE CHEQ.AJENOS,RET.DE CAM.,CONCEPTO: REVERSION IMPORTE NO UTILIZADO COMPRA DE COMBUSTIBLE UMOPAR - YUCUMO,DEP.: MINISTERIO DE GOBIERNO - UELICN , PROCEDENCIA: BANCO UNION S.A., CHEQUE: 7846, FECHA DE EMISION:10/05/2018</t>
  </si>
  <si>
    <t>00099021001 DEP.DE CHEQ.AJENOS,RET.DE CAM.,CONCEPTO: REVERSION IMPORTE NO UTILIZADO COMPRA DE COMBUSTIBLE UMOPAR SAN IGNACIO,DEP.: MINISTERIO DE GOBIERNO - UELICN , PROCEDENCIA: BANCO UNION S.A., CHEQUE: 7845, FECHA DE EMISION:10/05/2018</t>
  </si>
  <si>
    <t>00099021001 DEP.DE CHEQ.AJENOS,RET.DE CAM.,CONCEPTO: REVERSION IMPORTE NO UTILIZADO COMPRA COMBUSTIBLE UMOPAR-YUCUMO C-31  2385/17,DEP.: MINISTERIO DE GOBIERNO - UELICN , PROCEDENCIA: BANCO UNION S.A., CHEQUE: 7843, FECHA DE EMISION:09/05/2018</t>
  </si>
  <si>
    <t>00015011108 DEP.DE CHEQ.AJENOS,RET.DE CAM.,CONCEPTO: DEVOLUCION DE FONDOS,DEP.: MIN. GOBIERNO , PROCEDENCIA: BANCO UNION S.A., CHEQUE: 51081, FECHA DE EMISION:10/05/2018</t>
  </si>
  <si>
    <t>00099021001 DEP.DE CHEQ.AJENOS,RET.DE CAM.,CONCEPTO: MARCELO RICHARD QUISPE CHUMACERO,DEP.: BANCO UNION  SA , PROCEDENCIA: BANCO UNION S.A., CHEQUE: 154486, FECHA DE EMISION:14/05/2018</t>
  </si>
  <si>
    <t>00271022001 DEP.DE CHEQ.AJENOS,RET.DE CAM.,CONCEPTO: DIRECCION DEPARTAMENTAL DE EDUCACION SANTA CRUZ,DEP.: BANCO UNION  SA , PROCEDENCIA: BANCO UNION S.A., CHEQUE: 154485, FECHA DE EMISION:14/05/2018</t>
  </si>
  <si>
    <t>00099021001 DEP.DE CHEQ.AJENOS,RET.DE CAM.,CONCEPTO: DEVOLUCION DE CC NO COBRADA ENERO 2018,DEP.: LA VITALICIA SEGUROS Y REASEGUROS DE VIDA  S.A. , PROCEDENCIA: BANCO BISA S.A., CHEQUE: 46383, FECHA DE EMISION:11/05/2018</t>
  </si>
  <si>
    <t>00099021001 DEPOSITO DE EFECTIVO, DEPOSITANTE: JHONN ARANDA MAMANI CI. 2559458 LP, CONCEPTO: DEVOLUCION DE HABERES, CUENTA DE DEPOSITO: CUENTA UNICA DEL TESORO</t>
  </si>
  <si>
    <t>00099021001 DEPOSITO DE EFECTIVO, DEPOSITANTE: MIGUEL ANGEL GARCIA GUARACHI, CONCEPTO: REVERSION POR RETENCION RC-IVA VIATICOS AL EXTERIOR N° 8474/17 NUMERO DE CARGO DE CUENTA, CUENTA DE DEPOSITO: CUENTA UNICA DEL TESORO</t>
  </si>
  <si>
    <t>00099021001 DEPOSITO DE EFECTIVO, DEPOSITANTE: ENDE EMPRESA NACIONAL DE ELECTRICIDAD, CONCEPTO: CUMPL. DS. 3034 REMUNERACION MAX ABRIL /18 WILFREDO OVANDO ROJAS, CUENTA DE DEPOSITO: CUENTA UNICA DEL TESORO</t>
  </si>
  <si>
    <t>00099021001 DEPOSITO DE EFECTIVO, DEPOSITANTE: RICARDO ALARCON TERRAZAS, CONCEPTO: REVERSION POR RETENCION RC-IVA, VIATICOS AL EXTERIOR  N° 8464/17 N° DE CARGO DE CUENTA, CUENTA DE DEPOSITO: CUENTA UNICA DEL TESORO</t>
  </si>
  <si>
    <t>De: 00099024113 Transferencia en cumplimiento al DS N0913 de 15/06/2011 y el Convenio Intergubernativo de Financiamiento UPRE-CIF-IG 1026/2017, suscrito entre la UPRE y el GAM de Belen de Andamarca proyecto Construccion Palacio Consistorial Belen de Andamarca, correspondiente a saldo no ejecutado ge</t>
  </si>
  <si>
    <t>De: 00099024113 Transferencia en cumplimiento al DS N0913 de 15/06/2011 y el Convenio Intergubernativo de Financiamiento UPRE-CIF-IG 1027/2017, suscrito entre la UPRE y el GAM de Belen de Andamarca proyecto Construccion Enlosetado Calles Oruro, Corque, Teodoro Lamas, Circunvalacion y Bolivar Mun. Be</t>
  </si>
  <si>
    <t>A:00099021001 El concepto de la mencionada operacion corresponde a la transferencia de capital al TGN, por el mes de Abril de 2018 del Fideicomiso Programa de Reconversion Productiva y Comercial TGN 9.</t>
  </si>
  <si>
    <t>A:00099021001 El concepto de la mencionada operacion corresponde a la transferencia de capital por el mes de Abril/2018, de Cooperativa Sudamerica al TGN.</t>
  </si>
  <si>
    <t>NÚMERO DE LIBRETA CUT: 99031009.00 OPERACIÓN T01 TRANSFERENCIA DE FONDOS A LA CUT - TESORO DIRECTO DE BANCO UNION S.A. A CUENTA UNICA DEL TESORO CON NUMERO DE SOLICITUD = 2738826 Y NUMERO CORRELATIVO = 91320014052018954 TRANSFERENCIA POR OPERACIONES DE VENTA BONOS BTX</t>
  </si>
  <si>
    <t>NUMERO DE LIBRETA CUT: 00099021001 OPERACIÓN E18 TRANSFERENCIA DEL SISTEMA FINANCIERO POR CUENTA DE TERCEROS A LA CUT Pago pension por Riesgos Profesionales, abril 2018 Libreta Nro 00099021001 TGN Recursos Ordinarios - Cuenat Unica del Tesoro TGN</t>
  </si>
  <si>
    <t>||TRANSFERENCIA DE FONDOS S/G. FORMULARIO, CITE' BUN0280/18 DE LA FECHA. (HRE-TSO-2610). DEVOLUCIÓN DE SALDO DE RECURSOS TRANSFERIDOS PARA LA EJECUCIÓN DEL PROYECTO CUENCA PEDAGOGICA COMARAPA. A SOLICITUD DEL G.A.M. COMARAPA; LIBRETA 00086014406 MMYA PROY.PLAN NACIONAL DE CUENCAS SUECIA; BUN.</t>
  </si>
  <si>
    <t>||PAGO PRÉSTAMO 1020/SF-BO VCTO. 13-05-2018 POR CUENTA DEL BANCO DE DESARROLLO PRODUCTIVO SEGUN COD. LIQ. 010918 DE FECHA 11-05-2018, VALOR 14-05-2018 CAPITAL BS 1.346.605,83 INTERESES BS 560.925,89 LIBRETA 00099021001 TGN-RECURSOS ORDINARIOS-3987 - ALIVIO MDRI</t>
  </si>
  <si>
    <t>||TRANSFERENCIA DE FONDOS SEGUN NOTA DEL FONDESIF CITE: FSF ADM 015/18 RECIBIDA EN LA FECHA (TRAM-TSO-2604) REF: TRANSFERENCIA AL TGN LA AMORTIZACION DE CAPITAL DE COOP. PAULO VI DE ABRIL/2018 DEL PRPC TGN 9° ABONO EN LA LIBRETA N° 00099021001 TGN RECURSOS ORDINARIOS</t>
  </si>
  <si>
    <t>COBRO COSTOS DE PAPELERIA SEGUN TRANSFERENCIA DEL EXTERIOR POR ORDEN DE CORPORACION PARAGUAYA DISTRIBUIDORA DE DERIVADOS DE PETROLEO S.A. LIB. 00513062001 YPFB-OPERACIONES PLANTA DE SEPARACION DE LIQUIDOS RIO GRANDE</t>
  </si>
  <si>
    <t>||COBRO REEMBOLSO GASTOS DE COMUNICACIÓN REF.: PRÉSTAMO BID 1020/SF-BO VCTO. 13-05-2018 DEL BANCO DE DESARROLLO PRODUCTIVO POR CUENTA DEL TGN LIBRETA 00099021001 TGN-RECURSOS ORDINARIOS-3987 REF.: COMISIONES BANCARIAS</t>
  </si>
  <si>
    <t>||TRANSFERENCIA DE FONDOS S/G. MENSAJES SWIFT NROS.06640 Y 06626 DE LA FECHA.(SECTOR PUBLICO). DEBITO LIBRETA N° 00117012001 DGAC, COBRO EMISION COMPROBANTE CONTABLE DE LA FECHA.</t>
  </si>
  <si>
    <t>||TRANSFERENCIA DE FONDOS S/G. MENSAJES SWIFT NROS.06767 Y 06764 DE LA FECHA.(SECTOR PUBLICO). DEBITO LIBRETA N° 00117012001 DGAC, COBRO EMISION COMPROBANTE CONTABLE DE LA FECHA.</t>
  </si>
  <si>
    <t>00340012003 DEPOSITO DE EFECTIVO, DEPOSITANTE: CESAR DOMINGO ENCINAS VELASCO CI. 6146175 LP, CONCEPTO: RECURSOS PROPIOS F-20, CUENTA DE DEPOSITO: CUENTA UNICA DEL TESORO</t>
  </si>
  <si>
    <t>00099021001 DEPOSITO DE EFECTIVO, DEPOSITANTE: REGINA PAMFILA CHOQUE ARIAS, CONCEPTO: DOBLE PERCEPCION, CUENTA DE DEPOSITO: CUENTA UNICA DEL TESORO</t>
  </si>
  <si>
    <t>00099021001 DEPOSITO DE EFECTIVO, DEPOSITANTE: MIN DE DEPORTES-J. REYNALDO URIONA HIDALGO, CONCEPTO: DEVOL DE VIATICOS NO UTILIZADOS CARRERA PEDESTRE 10K PRESIDENTE EVO CHUQUISACA 2018, CUENTA DE DEPOSITO: CUENTA UNICA DEL TESORO</t>
  </si>
  <si>
    <t>00099021001 DEPOSITO DE EFECTIVO, DEPOSITANTE: JUAN MAMANI PACO, CONCEPTO: PAGO MULTAS EX - DUF-SIN, CUENTA DE DEPOSITO: CUENTA UNICA DEL TESORO</t>
  </si>
  <si>
    <t>00099021001 DEPOSITO DE EFECTIVO, DEPOSITANTE: MIN DE DEPORTES-LUIS ARCIANO HUAYCHO, CONCEPTO: DEVOL DE VIATICOS NO UTILIZADOS EN LA CARRERA PEDESTRE 10K PRESIDENTE EVO CHUQUISACA 2018, CUENTA DE DEPOSITO: CUENTA UNICA DEL TESORO</t>
  </si>
  <si>
    <t>00099021001 DEPOSITO DE EFECTIVO, DEPOSITANTE: MIN DE DEPORTES-DAVID CHOQUE RIVAS, CONCEPTO: DEVOL DE VIATICOS NO UTILIZADOS EN LA CARRERA PEDESTRE 10K PRESIDENTE EVO CHUQUISACA 2018, CUENTA DE DEPOSITO: CUENTA UNICA DEL TESORO</t>
  </si>
  <si>
    <t>00099021001 DEPOSITO DE EFECTIVO, DEPOSITANTE: MIN DE DEPORTES -DAVID MIRANDA VERASTEGUI, CONCEPTO: DEVOL DE VIATICOS NO UTILIZADOS EN LA CARRERA PEDESTRE 10K PRESIDENTE EVO CHUQUISACA 2018, CUENTA DE DEPOSITO: CUENTA UNICA DEL TESORO</t>
  </si>
  <si>
    <t>00580012001 DEPOSITO DE EFECTIVO, DEPOSITANTE: SELMAN LEONARDO HUMEREZ FLORES, CONCEPTO: DEVOLUCION DE PASAJES, CUENTA DE DEPOSITO: CUENTA UNICA DEL TESORO</t>
  </si>
  <si>
    <t>00099021001 DEPOSITO DE EFECTIVO, DEPOSITANTE: LUIS LOZA MOLINA, CONCEPTO: DEVOLUCION AJUSTE AL PAGO DE REFRIGERIOS SERVICIO DE SEGURIDAD GESTION 2017, CUENTA DE DEPOSITO: CUENTA UNICA DEL TESORO</t>
  </si>
  <si>
    <t>00099021001 DEPOSITO DE EFECTIVO, DEPOSITANTE: JUAN ALBERTO TAPIA GALVAN, CONCEPTO: DEVOLUCION AJUSTE DE REFRIGERIOS SERVICIO DE SEGURIDAD GESTION 2017, CUENTA DE DEPOSITO: CUENTA UNICA DEL TESORO</t>
  </si>
  <si>
    <t>00081011101 DEPOSITO DE EFECTIVO, DEPOSITANTE: JUAN ALBERTO TAPIA GALVAN, CONCEPTO: DEVOLUCION AJUSTE DE REFRIGERIOS SERVICIO DE SEGURIDAD GESTION 2017, CUENTA DE DEPOSITO: CUENTA UNICA DEL TESORO</t>
  </si>
  <si>
    <t>00046181101 DEP.DE CHEQ.AJENOS,RET.DE CAM.,CONCEPTO: PAGO DE SUELDOS,DEP.: MINISTERIO DE SALUD , PROCEDENCIA: BANCO UNION S.A., CHEQUE: 12570, FECHA DE EMISION:14/05/2018</t>
  </si>
  <si>
    <t>00086048003 DEP.DE CHEQ.AJENOS,RET.DE CAM.,CONCEPTO: DEVOLUCION DE PASAJE AEREO TRAMO POTOSI - COCHABAMBA 1° TALLER CON ENTIDADES ACADEMICAS,DEP.: ZULMA PATRICIA VASQUEZ DORIA MEDINA , PROCEDENCIA: BANCO UNION S.A., CHEQUE: 8900, FECHA DE EMISION:04/05/2018</t>
  </si>
  <si>
    <t>00099021001 DEPOSITO DE EFECTIVO, DEPOSITANTE: HUGO ALEJANDRO ASEFF CHAVEZ, CONCEPTO: DEVOLUCION DE VIATICOS A COCHABAMBA SEGUN C31 699, CUENTA DE DEPOSITO: CUENTA UNICA DEL TESORO</t>
  </si>
  <si>
    <t>00086048003 DEPOSITO DE EFECTIVO, DEPOSITANTE: ZULMA PATRICIA VASQUEZ DORIA MEDINA, CONCEPTO: DEVOLUCION DE PASAJE AEREO, TRAMO POTOSI- COCHABAMBA  1° TALLER CON ENTIDADES ACADEMICAS, CUENTA DE DEPOSITO: CUENTA UNICA DEL TESORO</t>
  </si>
  <si>
    <t>00212082001 DEPOSITO DE EFECTIVO, DEPOSITANTE: PRIMITIVO HUANCA APAZA, CONCEPTO: DEVOLUCION POR RETENCION R-C  IVA, CUENTA DE DEPOSITO: CUENTA UNICA DEL TESORO</t>
  </si>
  <si>
    <t>00099021001 DEPOSITO DE EFECTIVO, DEPOSITANTE: NATIVIDAD FLORES MENDEZ, CONCEPTO: DEVOLUCION POR DOBLE PERCEPCION, CUENTA DE DEPOSITO: CUENTA UNICA DEL TESORO</t>
  </si>
  <si>
    <t>00099021001 DEPOSITO DE EFECTIVO, DEPOSITANTE: HANAY JEYDY CORDERO ZAMORANO, CONCEPTO: DEVOLUCION DE FONDOS EN AVANCE, CUENTA DE DEPOSITO: CUENTA UNICA DEL TESORO</t>
  </si>
  <si>
    <t>00099021001 DEPOSITO DE EFECTIVO, DEPOSITANTE: DAVID TICONA  VINO, CONCEPTO: DEP. POR REFREGERIO NO COBRADO POR SANJINEZ CAMPUZANO DARRYL MARCO NOV 2017, CUENTA DE DEPOSITO: CUENTA UNICA DEL TESORO</t>
  </si>
  <si>
    <t>00373024105 DEPOSITO DE EFECTIVO, DEPOSITANTE: DAISY YUPANQUI GUACHALLA, CONCEPTO: DEVOLUCION DE UN SALDO DEL PROYECTO GANADO LECHERO FONDO-FDI, CUENTA DE DEPOSITO: CUENTA UNICA DEL TESORO</t>
  </si>
  <si>
    <t>00099021001 DEPOSITO DE EFECTIVO, DEPOSITANTE: ECOBOL, CONCEPTO: DEVOLUCION DE DOBLE PERCEPCION, CUENTA DE DEPOSITO: CUENTA UNICA DEL TESORO</t>
  </si>
  <si>
    <t>00086088704 DEPOSITO DE EFECTIVO, DEPOSITANTE: UD SUSTENTAR MINISTERIO DE MEDIO AMBIENTE Y AGUA, CONCEPTO: DEVOLUCION DE  FONDOS EN AVANCE NO EJECUTADOS TALLER DE CAPACITACION A PERSONAL  NO CALIFICADO, CUENTA DE DEPOSITO: CUENTA UNICA DEL TESORO</t>
  </si>
  <si>
    <t>PAGO A BID PRÉSTAMO 3731/OC-BO VCTO. 15-05-2018 POR CUENTA DE TGN , NTI. 010716 VALOR 15-05-2018 COMISIONES USD 117.352,47 CTA. 3987 CUENTA UNICA DEL TESORO-3987 LIB. 00099021001 REF.: COMISIONES BANCARIAS</t>
  </si>
  <si>
    <t>COBRO COSTOS DE PAPELERIA SEGUN TRANSFERENCIA DEL EXTERIOR POR ORDEN DE HERCO COMBUSTIBLES S.A.REF:CONTRATO DE CONDESADO DE GAS LIB. 00513062001 YPFB-OPERACIONES PLANTA DE SEPARACION DE LIQUIDOS RIO GRANDE</t>
  </si>
  <si>
    <t>VENTA DE DIVISAS CON TRANSFERENCIA DE FONDOS A SOLICITUD DE EMPRESA PUBLICA PRODUCTIVA CARTONES DE BOLIVIA-CARTONBOL SEGUN SOLICITUD 4986 REF: TRANSFERENCIA DE RECURSOS AL BCB PARA LA EMPRESA CRIPACK, POR LA COMPRA DE TROQUELES TAPAS PARA BASUREROS, AUTORIZADO SEGUN HOJA DE SEGUIMIENTO I/2018-15271, LIB. 00576012001 CARTONBOL</t>
  </si>
  <si>
    <t>TRANSFERENCIA DEL EXTERIOR SEGUN SWIFT 06824-06821 DE FECHA 15/05/2018 ORDENANTE: CONSULADO GENERAL DE BOLIVIA BUENOS AIRES ARGENTINA REF.: SERVICIOS DEL GOBIERNO LIB. 00340012005 SEGIP - RECAUDACION EXTERIOR - CEDULAS DE IDENTIDAD</t>
  </si>
  <si>
    <t>NÚMERO DE LIBRETA CUT: 99031009.00 OPERACIÓN T01 TRANSFERENCIA DE FONDOS A LA CUT - TESORO DIRECTO DE BANCO UNION S.A. A CUENTA UNICA DEL TESORO CON NUMERO DE SOLICITUD = 2742824 Y NUMERO CORRELATIVO = 91320015052018024 TRANSFERENCIA POR OPERACIONES DE VENTA BONOS BTX</t>
  </si>
  <si>
    <t>PAGO A FIDA PRÉSTAMO 2000000784 VCTO. 15-05-2018 POR CUENTA DE TGN , NTI. 010752 VALOR 15-05-2018 INTERESES USD 20.137,81 CTA. 3987 CUENTA UNICA DEL TESORO-3987 LIB. 00099021001 REF.: COMISIONES BANCARIAS</t>
  </si>
  <si>
    <t>||TRANSFERENCIA DE FONDOS S/G. FORMULARIO, CITE' BUN/CF205/18 DE LA FECHA. (HRE-TSO-2623). EN CUMPLIMIENTO AL CONVENIO FIRMADO ENTRE EL G.A.M. SAPAHAQUI Y UPRE. A SOLICITUD DEL G.A.M. SAPAHAQUI; LIBRETA 00099024113 BOLIVIA CAMBIA; BUN.</t>
  </si>
  <si>
    <t>00086054201 DEPOSITO DE EFECTIVO, DEPOSITANTE: ECCOFASE  ASOCIADOS, CONCEPTO: DEVOLUCION PLANILLAS, CUENTA DE DEPOSITO: CUENTA UNICA DEL TESORO</t>
  </si>
  <si>
    <t>00099021001 DEPOSITO DE EFECTIVO, DEPOSITANTE: MINERVA ZILVETI CARBALLO, CONCEPTO: DEVOLUCION SABSA, CUENTA DE DEPOSITO: CUENTA UNICA DEL TESORO</t>
  </si>
  <si>
    <t>00099021001 DEPOSITO DE EFECTIVO, DEPOSITANTE: ALDO BRAVO MENDEZ, CONCEPTO: REVERSION, CUENTA DE DEPOSITO: CUENTA UNICA DEL TESORO</t>
  </si>
  <si>
    <t>00099021001 DEPOSITO DE EFECTIVO, DEPOSITANTE: EDUARDO FEDERICO MENDIOLA GALLARDO, CONCEPTO: REVERSION, CUENTA DE DEPOSITO: CUENTA UNICA DEL TESORO</t>
  </si>
  <si>
    <t>00020051101 DEPOSITO DE EFECTIVO, DEPOSITANTE: ALDO BRAVO MENDEZ, CONCEPTO: REVERSION, CUENTA DE DEPOSITO: CUENTA UNICA DEL TESORO</t>
  </si>
  <si>
    <t>00099021001 DEPOSITO DE EFECTIVO, DEPOSITANTE: ALICIA APAZA PEREZ DE C., CONCEPTO: DEVOLUCION, CUENTA DE DEPOSITO: CUENTA UNICA DEL TESORO</t>
  </si>
  <si>
    <t>00086031101 DEPOSITO DE EFECTIVO, DEPOSITANTE: SERNAP OTUQUIS, CONCEPTO: DEPÓSITO POR REVERSION DE FONDOS NO  UTILIZADOS, CUENTA DE DEPOSITO: CUENTA UNICA DEL TESORO</t>
  </si>
  <si>
    <t>00099021001 DEPOSITO DE EFECTIVO, DEPOSITANTE: SERNAP OTUQUIS, CONCEPTO: DDEPÓSITO POR REVERSION DE FONDOS NO UTILIZADOS, CUENTA DE DEPOSITO: CUENTA UNICA DEL TESORO</t>
  </si>
  <si>
    <t>00099021001 DEPOSITO DE EFECTIVO, DEPOSITANTE: MAX YUGAR ULLOA, CONCEPTO: DEVOLUCION DE RENTA JUBILADO ABRIL /2018, CUENTA DE DEPOSITO: CUENTA UNICA DEL TESORO</t>
  </si>
  <si>
    <t>00099021001 DEPOSITO DE EFECTIVO, DEPOSITANTE: CYNTHIA BUERGO, CONCEPTO: DEVOLUCION DE PASAJES, CUENTA DE DEPOSITO: CUENTA UNICA DEL TESORO</t>
  </si>
  <si>
    <t>00020011103 DEP.DE CHEQ.AJENOS,RET.DE CAM.,CONCEPTO: TRANSF.EXT.EMP.SKY SYSTEMS P/COMPRA DE REPUESTO C-CHECK AEREO AVRO FAB-107,DEP.: TRANSPORTE AEREO MILITAR , PROCEDENCIA: BANCO UNION S.A., CHEQUE: 19607, FECHA DE EMISION:15/05/2018</t>
  </si>
  <si>
    <t>00099024113 DEP.DE CHEQ.AJENOS,RET.DE CAM.,CONCEPTO: DEVOLUCION DE  FONDOS,DEP.: GAM COLQUENCHA , PROCEDENCIA: BANCO UNION S.A., CHEQUE: 3309, FECHA DE EMISION:11/05/2018</t>
  </si>
  <si>
    <t>00526012001 DEP.DE CHEQ.AJENOS,RET.DE CAM.,CONCEPTO: DEP. P/DSCTO RR.HH. - VIATICOS NO DESCARGADOS P/ REVERSION DE C-31 ORIGEN - MARZO SR. PIÑACOBO,DEP.: BOLIVIA TV , PROCEDENCIA: BANCO UNION S.A., CHEQUE: 16188, FECHA DE EMISION:11/05/2018</t>
  </si>
  <si>
    <t>00086088704 DEPOSITO DE EFECTIVO, DEPOSITANTE: KATHERINE TORRICO FERREL-UNIDAD DESC SUSTENTAR, CONCEPTO: DEVOLUCION DE ANTICIPOS DE VIATICOS, CUENTA DE DEPOSITO: CUENTA UNICA DEL TESORO</t>
  </si>
  <si>
    <t>00099021001 DEPOSITO DE EFECTIVO, DEPOSITANTE: GRACIELA JUDITH  GUTIERREZ  TAPIA VDA DE DEHEZA, CONCEPTO: DEVOLUCION DE COBROS INDEBIDAMENTE  PERCIBIDOS, CUENTA DE DEPOSITO: CUENTA UNICA DEL TESORO</t>
  </si>
  <si>
    <t>00099021001 DEPOSITO DE EFECTIVO, DEPOSITANTE: CAYRA XIMENA CAMACHO JALDIN, CONCEPTO: DEV.SALDO REFRIGERIO "SEMINARIO INTERNACIONAL EVALUACION Y PERSPECTIVAS DE LA ECONOMIA BOLIVIANA Y, CUENTA DE DEPOSITO: CUENTA UNICA DEL TESORO</t>
  </si>
  <si>
    <t>00099021001 DEPOSITO DE EFECTIVO, DEPOSITANTE: JUAN CARLOS MAMANI ARUQUIPA, CONCEPTO: REVERSION DE BOLETA DE HABER MENSUAL, CUENTA DE DEPOSITO: CUENTA UNICA DEL TESORO</t>
  </si>
  <si>
    <t>VENTA DE DIVISAS CON TRANSFERENCIA DE FONDOS A SOLICITUD DE MINISTERIO DE LA PRESIDENCIA SEGUN SOLICITUD 4968 REF: DIVISAS DEVOLUCION SALDO A AECID DEL EXPEDIENTE 10 CI 0 1797 COOPERACION AL PROYECTO FORTALECIMIENTO DEL MINISTERIO DE AUTONOMIAS BOLIVIANO PLAN DE DESCENTRALIZACION CON AUTONOMIA, PAGO LIB. 00025171101 MIN. PRESIDENCIA - PERSONALIDADES JURIDICAS-VICEMINISTERIO DE AUTONOMIAS POR DIFERENCIAL CAMBIARIO</t>
  </si>
  <si>
    <t>VENTA DE DIVISAS CON TRANSFERENCIA DE FONDOS A SOLICITUD DE MINISTERIO DE LA PRESIDENCIA SEGUN SOLICITUD 4968 REF: DIVISAS DEVOLUCION SALDO A AECID DEL EXPEDIENTE 10 CI 0 1797 COOPERACION AL PROYECTO FORTALECIMIENTO DEL MINISTERIO DE AUTONOMIAS BOLIVIANO PLAN DE DESCENTRALIZACION CON AUTONOMIA, PAGO LIB. 00025171101 MIN. PRESIDENCIA - PERSONALIDADES JURIDICAS-VICEMINISTERIO DE AUTONOMIAS</t>
  </si>
  <si>
    <t>||TRANSFERENCIA DE FONDOS S/G. MENSAJE SWIFT NRO. 06853 DE LA FECHA. (SECTOR PÚBLICO). DEBITO DE LA LIBRETA 00117012001 DGAC, REPOSICION UTILES DE ESCRITORIO.</t>
  </si>
  <si>
    <t>VENTA DE DIVISAS CON TRANSFERENCIA DE FONDOS A SOLICITUD DE MINISTERIO DE GOBIERNO SEGUN SOLICITUD 4995 REF: DEVOLUCION DE SALDO NO EJECUTADO DE RECURSOS NO UTILIZADOS EN CONVENIO DE COOPERACION TECNICA ATN/OC 13889-BO APOYO AL FORTALECIMIENTO DEL OBSERVATORIO NACIONAL DE SEGURIDAD CIUDADANA RESOLUC LIB. 00015011108 MIN.GOBIERNO - OTROS INGRESOS</t>
  </si>
  <si>
    <t>VENTA DE DIVISAS CON TRANSFERENCIA DE FONDOS A SOLICITUD DE BOLIVIA TV SEGUN SOLICITUD 4992 REF: LEKNES ENTERPRISE, S.L.: PAGO SERVICIO DE UNA UNIDAD MOVIL PARA PRODUCCION EN VIVO DESDE LA CORTE INTERNACIONAL DE JUSTICIA DE LA HAYA. SEGUN ORDEN DE SERVICIO 009/2018, INFORME CITE: CONTABILIDAD 334/20 LIB. 00526012001 BOLIVIA TV - RECAUDACIONES</t>
  </si>
  <si>
    <t>VENTA DE DIVISAS CON TRANSFERENCIA DE FONDOS A SOLICITUD DE MINISTERIO DE SALUD SEGUN SOLICITUD 4993 REF: PAGO A LA OFICINA SANITARIA PANAMERICA POR LA COMPRA DE MEDICAMENTOS PARA EL PROGRAMA NACIONAL DE LA TUBERCULOSIS, CITIBANK,111 WALL STREET, NEW YORK, NY 10043. CUENTA 3615-9769 SWIFT CITIUS33 LIB. 00046024204 MS - 5% ENTES GESTORES PROGRAMAS PREVENC. Y PROYECTOS NALES.</t>
  </si>
  <si>
    <t>De: 00099024113 Transferencia en cumplimiento al DS N0913 de 15/06/2011 y el Convenio Interinstitucional de Financiamiento UPRE-CIF-660/2014, suscrito entre la UPRE y el GAM de La Asunta proyecto Construccion Puente Vehicular Chaquety (Central Chaquety), correspondiente a saldo no ejecutado gestion</t>
  </si>
  <si>
    <t>De: 00099024113 Transferencia en cumplimiento al DS N0913 de 15/06/2011 y el Convenio Interinstitucional de Financiamiento UPRE-CIF-656/2014, suscrito entre la UPRE y el GAM de La Asunta proyecto Construccion Puente Vehicular Toquibombo (Central Chaquety), correspondiente a saldo no ejecutado gestio</t>
  </si>
  <si>
    <t>De: 00099024113 Transferencia en cumplimiento al DS N0913 de 15/06/2011 y el Convenio Intergubernativo de Financiamiento UPRE-CIF-IG/120/2016, suscrito entre la UPRE y el GAM de Santiago de Huari proyecto Construccion Internado Unidad Educativa Lagunillas Santiago de Huari, correspondiente a saldos</t>
  </si>
  <si>
    <t>De: 00099024113 Transferencia en cumplimiento al DS N0913 de 15/06/2011 y el Convenio Intergubernativo de Financiamiento UPRE-CIF-IG/391/2016, suscrito entre la UPRE y el GAM de Colquiri proyecto Const. Modulo U.E. Mariscal de Ayacucho Colquiri, correspondiente a saldos no ejecutados gestion 2017, s</t>
  </si>
  <si>
    <t>De: 00099024113 Transferencia en cumplimiento al DS N0913 de 15/06/2011 y el Convenio Intergubernativo de Financiamiento UPRE-CIF-IG/390/2016, suscrito entre la UPRE y el GAM de Colquiri proyecto Const. Internado Municipal Colquiri, correspondiente a saldos no ejecutados gestion 2017, segun la UPRE.</t>
  </si>
  <si>
    <t>De: 00099024113 Transferencia en cumplimiento al DS N0913 de 15/06/2011 y el Convenio Interinstitucional de Financiamiento UPRE-CIF-226/12, suscrito entre la UPRE y el GAM de Cochabamba proyecto Construccion Estadio Evo Morales Ayma Villa Sebastian Pagador, correspondiente a saldo no ejecutado gest</t>
  </si>
  <si>
    <t>De: 00099024113 Transferencia en cumplimiento al DS N0913 de 15/06/2011 y el Convenio Interinstitucional de Financiamiento UPRE-CIF-286/2014, suscrito entre la UPRE y el GAM de San Rafael de Velasco proyecto Construccion del Paseo Peatonal San Juan de Dios La Gruta, correspondiente a saldo no ejecut</t>
  </si>
  <si>
    <t>VENTA DE DIVISAS CON TRANSFERENCIA DE FONDOS A SOLICITUD DE MINISTERIO DE GOBIERNO SEGUN SOLICITUD 4994 REF: DEVOLUCION DE SALDO NO EJECUTADO DE RECURSOS NO UTILIZADOS EN CONVENIO DE COOPERACION TECNICA ATN/OC 13889-BO APOYO AL FORTALECIMIENTO DEL OBSERVATORIO NACIONAL DE SEGURIDAD CIUDADANA RESOLUC LIB. 00015011108 MIN.GOBIERNO - OTROS INGRESOS</t>
  </si>
  <si>
    <t>VENTA DE DIVISAS CON TRANSFERENCIA DE FONDOS A SOLICITUD DE MINISTERIO DE DEFENSA SEGUN SOLICITUD 4988 REF: PAGO A EMPRESA THINK HOLDINGS POR SERVICIO DE PREPARAR ORGANIZAR Y ENVIAR REGISTROS DE AERONAVES DE NEW DELHI A SOUTHEND PARA EPTAM LIB. 00020011103 MINISTERIO DE DEFENSA - INGRESOS VARIOS</t>
  </si>
  <si>
    <t>VENTA DE DIVISAS CON TRANSFERENCIA DE FONDOS A SOLICITUD DE YACIMIENTOS PETROLIFEROS FISCALES BOLIVIANOS SEGUN SOLICITUD 4990 REF: PETROLEO BRASILEIRO SA, PAGO CARTA FACTURA POR CONCEPTO DE CARGOS GESTION 2017 EN EL MARCO DE LOS CONTRATOS DE COMPRA - VENTA, TRANSPORTE Y COMPRESION PARA LA EXPORTACIO LIB. 00513022001 YPFB - "OPERACIONES"</t>
  </si>
  <si>
    <t>VENTA DE DIVISAS CON TRANSFERENCIA DE FONDOS A SOLICITUD DE BOLIVIA TV SEGUN SOLICITUD 4991 REF: INTELSAT: PAGO SERVICIO DE CAPACIDAD SATELITAL OCASIONAL PARA COBERTURA DE INTERVENCIONES ANTE LA CORTE INTERNACIONAL DE JUSTICIA DE LA HAYA, SEGUN INFORME CITE: CONTABILIDAD 333/2018, COMUNICACION INTER LIB. 00526012001 BOLIVIA TV - RECAUDACIONES</t>
  </si>
  <si>
    <t>De: 00099024113 Transferencia en cumplimiento al DS N0913 de 15/06/2011 y el Convenio Intergubernativo de Financiamiento UPRE-CIF-IG 215/2017, suscrito entre la UPRE y el GAM de Ancoraimes proyecto Construccion Tinglado y Cancha Polifuncional U.E. Lojrocachi - Ancoraimes, correspondiente a saldos no</t>
  </si>
  <si>
    <t>De: 00099024113 Transferencia en cumplimiento al DS N0913 de 15/06/2011 y el Convenio Intergubernativo de Financiamiento UPRE-CIF-IG 218/2017, suscrito entre la UPRE y el GAM de Ancoraimes proyecto Construccion Tinglado y Cancha Polifuncional U.E. Inca Huayna Capac - Ancoraimes, correspondiente a sa</t>
  </si>
  <si>
    <t>De: 00099024113 Transferencia en cumplimiento al DS N0913 de 15/06/2011 y el Convenio Intergubernativo de Financiamiento UPRE-CIF-IG 219/2017, suscrito entre la UPRE y el GAM de Ancoraimes proyecto Construccion 1 Aula y Direccion U.E. Cancahuani - Ancoraimes, correspondiente a saldos no ejecutados g</t>
  </si>
  <si>
    <t>De: 00099024113 Transferencia en cumplimiento al DS N0913 de 15/06/2011 y el Convenio Intergubernativo de Financiamiento UPRE-CIF-IG 419/2017, suscrito entre la UPRE y el GAM de Alto Beni proyecto Construccion Tinglado Unidad Educativa Sararia Alto Beni, correspondiente a saldos no ejecutados gestio</t>
  </si>
  <si>
    <t>De: 00099024113 Transferencia en cumplimiento al DS N0913 de 15/06/2011 y el Convenio Intergubernativo de Financiamiento UPRE-CIF-IG 424/2017, suscrito entre la UPRE y el GAM de Alto Beni proyecto Construccion Tinglado Unidad Educativa Mercedes Alto Beni, correspondiente a saldos no ejecutados gesti</t>
  </si>
  <si>
    <t>De: 00099024113 Transferencia en cumplimiento al DS N0913 de 15/06/2011 y el Convenio Intergubernativo de Financiamiento UPRE-CIF-IG 498/2017, suscrito entre la UPRE y el GAM de Alto Beni proyecto Construccion Tinglado Unidad Educativa Villa Litoral Alto Beni, correspondiente a saldos no ejecutados</t>
  </si>
  <si>
    <t>De: 00099024113 Transferencia en cumplimiento al DS N0913 de 15/06/2011 y el Convenio Intergubernativo de Financiamiento UPRE-CIF-IG 423/2017, suscrito entre la UPRE y el GAM de Alto Beni proyecto Construccion Tinglado Unidad Educativa Palmar Suapi Alto Beni, correspondiente a saldos no ejecutados g</t>
  </si>
  <si>
    <t>De: 00099024113 Transferencia en cumplimiento al DS N0913 de 15/06/2011 y el Convenio Intergubernativo de Financiamiento UPRE-CIF-IG 499/2017, suscrito entre la UPRE y el GAM de Alto Beni proyecto Construccion Tinglado Unidad Edicativa Puerto Linares Alto Beni, correspondiente a saldos no ejecutados</t>
  </si>
  <si>
    <t>De: 00099024113 Transferencia en cumplimiento al DS N0913 de 15/06/2011 y el Convenio Intergubernativo de Financiamiento UPRE-CIF-IG 422/2017, suscrito entre la UPRE y el GAM de Alto Beni proyecto Construccion Tinglado Unidad Educativa Entre Rios Km 52 Alto Beni, correspondiente a saldos no ejecutad</t>
  </si>
  <si>
    <t>De: 00099024113 Transferencia en cumplimiento al DS N0913 de 15/06/2011 y el Convenio Interinstitucional de Financiamiento UPRE-CIF-291/2014, suscrito entre la UPRE y el GAM de San Rafael de Velasco proyecto Construccion de Consultorios en el Hospital Municipal San Rafael, correspondiente a saldo no</t>
  </si>
  <si>
    <t>NÚMERO DE LIBRETA CUT: 99031009.00 OPERACIÓN T01 TRANSFERENCIA DE FONDOS A LA CUT - TESORO DIRECTO DE BANCO UNION S.A. A CUENTA UNICA DEL TESORO CON NUMERO DE SOLICITUD = 2746317 Y NUMERO CORRELATIVO = 91320016052018074 TRANSFERENCIA POR OPERACIONES DE VENTA BONOS BCB</t>
  </si>
  <si>
    <t>||TRANSFERENCIA AL T.G.N. EN CUMPLIMIENTO AL ART.8 DE LA LEY 211, DISPOSICION FINAL 4TA.DE LA LEY 1006 Y ART.24 DEL D.S.3448 P/FINANC.DEL BONO JUANA AZURDUY P/ABRIL/18 S/G BCB-HRE-TGL-2018-6585; DP 05/17; N.MEFP/VTCP /DGPOT/ UPCFTGN/N°1119/18 Y F.TRANSF. 3/18 DE GADM TRANSFERENCIA A LA LIBRETA 00099021001 TGN-RECURSOS ORDINARIOS (3987)</t>
  </si>
  <si>
    <t>TRANSFERENCIA DEL EXTERIOR SEGUN SWIFT NOS.6891-6884 DE FECHA 16/05/2018 ORDENANTE: CONSULADO GENERAL DE BOLIVIA BUENOS AIRES-ARGENTINA REF:SERVICIOS DEL GOBIERNO LIB. 00340012005 SEGIP - RECAUDACION EXTERIOR - CEDULAS DE IDENTIDAD</t>
  </si>
  <si>
    <t>'COBRO DE'||UTILES DE ESCRITORIO POR EL COMPROBANTE CONTABLE NRO. 0921917 DE LA FECHA, S/G. CORREO ELECTRÓNICO DE YPFB DE F. 23/01/2018. DEBITO DE LA LIBRETA 00513022001 YPFB - OPERACIONES.</t>
  </si>
  <si>
    <t>TRANSFERENCIA RECIBIDA DEL EXTERIOR SEGÚN MENSAJES SWIFT Nos. 06893 - 06878 (REM.EXT.) DE FECHA 16-05-2018 POR DESEMBOLSO DE BID PRÉSTAMO 2828/BL-BO REF.: 2828-BL-BO-2 REQ0014 OPS0201820062A LIBRETA N° 00287102001 FPS-RECURSOS PROPIOS REF.: UTILES DE ESCRITORIO</t>
  </si>
  <si>
    <t>TRANSFERENCIA RECIBIDA DEL EXTERIOR SEGÚN MENSAJES SWIFT Nos. 06894 - 06879 (REM.EXT.) DE FECHA 16-05-2018 POR DESEMBOLSO DE BID PRÉSTAMO 2828/BL-BO REF.: 2828-BL-BO-2 REQ0014 OPS0201820062A LIBRETA N° 00287102001 FPS-RECURSOS PROPIOS REF.: UTILES DE ESCRITORIO</t>
  </si>
  <si>
    <t>'TRANSFERENCIA'||RECIBIDA DEL EXTERIOR POR DESEMBOLSO DEL BID REF.:ATN-AA-15036-BO REQ.0004 OPS0201818964A LIB.00050018002 MTILCC GOB.ABIERTO AL SERVICIO DE LA CIUDADANIA (REM.EXT)S/G SWIFT 06877 DE HOY</t>
  </si>
  <si>
    <t>'TRANSFERENCIA'||RECIBIDA DEL EXTERIOR POR DESEMBOLSO DEL BID REF.:ATN-AA-15036-BO REQ.0004 OPS0201818964A LIB.00050018002 MTILCC GOB.ABIERTO AL SERVICIO DE LA CIUDADANIA REF.:UTILES DE ESCRITORIO</t>
  </si>
  <si>
    <t>00373024105 DEPOSITO DE EFECTIVO, DEPOSITANTE: FAVIANA MENDOZA COLQUE, CONCEPTO: DEVOLUCION DE PROYECTO CARPA SOLAR, CUENTA DE DEPOSITO: CUENTA UNICA DEL TESORO</t>
  </si>
  <si>
    <t>00373024105 DEPOSITO DE EFECTIVO, DEPOSITANTE: REGINES  TOURS  LTDA, CONCEPTO: DEVOLUCION, CUENTA DE DEPOSITO: CUENTA UNICA DEL TESORO</t>
  </si>
  <si>
    <t>00099021001 DEPOSITO DE EFECTIVO, DEPOSITANTE: JAVIER RICHARD ARISMENDI VILLCA, CONCEPTO: DEVOLUCION DE SALDO NO EJECUTADO, CUENTA DE DEPOSITO: CUENTA UNICA DEL TESORO</t>
  </si>
  <si>
    <t>00291012008 DEPOSITO DE EFECTIVO, DEPOSITANTE: CROWN  LTDA, CONCEPTO: SOLICITUD DE ENSAYO DE LABORATORIO CARACTERIZACION DEL ASFALTO MODIFICADO CON POLIMERO, CUENTA DE DEPOSITO: CUENTA UNICA DEL TESORO</t>
  </si>
  <si>
    <t>00592012001 DEPOSITO DE EFECTIVO, DEPOSITANTE: ABA WENDY MAMANI YUJRA, CONCEPTO: ND 111433/ND 111734 INE BANCO MUNDIAL GESTION 2017, CUENTA DE DEPOSITO: CUENTA UNICA DEL TESORO</t>
  </si>
  <si>
    <t>00592012001 DEPOSITO DE EFECTIVO, DEPOSITANTE: ANA WENDY MAMANI YUJRA, CONCEPTO: ND 145699 MINISTERIO DE RELACIONES EXTERIORES GESTION 2017, CUENTA DE DEPOSITO: CUENTA UNICA DEL TESORO</t>
  </si>
  <si>
    <t>00592012001 DEPOSITO DE EFECTIVO, DEPOSITANTE: ANA WENDY MAMANI YUJRA, CONCEPTO: RC 30113 MINISTERIO DE RELACIONES EXTERIORES GESTION 2017, CUENTA DE DEPOSITO: CUENTA UNICA DEL TESORO</t>
  </si>
  <si>
    <t>00592012001 DEPOSITO DE EFECTIVO, DEPOSITANTE: ANA WENDY MAMANI YUJRA, CONCEPTO: ND 132080/ ND 159807 MINISTERIO DE RELACIONES EXT GESTION 2017, CUENTA DE DEPOSITO: CUENTA UNICA DEL TESORO</t>
  </si>
  <si>
    <t>00592012001 DEPOSITO DE EFECTIVO, DEPOSITANTE: ANA WENDY MAMANI YUJRA, CONCEPTO: ND 156324 MINISTERIO DE LA PRESIDENCIA GESTION 2017, CUENTA DE DEPOSITO: CUENTA UNICA DEL TESORO</t>
  </si>
  <si>
    <t>00099021001 DEPOSITO DE EFECTIVO, DEPOSITANTE: JOSE FELIX CAMPERO BUSTILLOS, CONCEPTO: DEVOLUCION POR DOBLE PERSEPCION, CUENTA DE DEPOSITO: CUENTA UNICA DEL TESORO</t>
  </si>
  <si>
    <t>00373024105 DEPOSITO DE EFECTIVO, DEPOSITANTE: GREGORIO APAZA FLORES, CONCEPTO: DEVOLUCION DE FINANCIAMIENTO FONDO INDIGENA, CUENTA DE DEPOSITO: CUENTA UNICA DEL TESORO</t>
  </si>
  <si>
    <t>00099021001 DEPOSITO DE EFECTIVO, DEPOSITANTE: FELIPE BENANCIO MIRANDA YUJRA, CONCEPTO: DEVOLUCION SALDO FONDOS EN AVANCE, CUENTA DE DEPOSITO: CUENTA UNICA DEL TESORO</t>
  </si>
  <si>
    <t>00099021001 DEPOSITO DE EFECTIVO, DEPOSITANTE: REGIMIENTO 3  PEREZ, CONCEPTO: REVERSION PASAJES AL INTERIOR DEL PAIS, CUENTA DE DEPOSITO: CUENTA UNICA DEL TESORO</t>
  </si>
  <si>
    <t>00099021001 DEPOSITO DE EFECTIVO, DEPOSITANTE: SERVICIO DEPARTAMENTO DE RIEGO LA PAZ, CONCEPTO: DESEMBOLSO  POR CONSUMO DE AGUA CORRESPONDIENTE A LOS MESES DE ENERO A ABRIL DE 2018, CUENTA DE DEPOSITO: CUENTA UNICA DEL TESORO</t>
  </si>
  <si>
    <t>00373024105 DEPOSITO DE EFECTIVO, DEPOSITANTE: PROD. PAPA CON SEMILLA CER. VILLA AROMA BS, CONCEPTO: DEVOLUCION GASTOS NO EJECUTADOS BS1673,56 REVERSION CE-51 BS 80 INTERES BS 57,22, CUENTA DE DEPOSITO: CUENTA UNICA DEL TESORO</t>
  </si>
  <si>
    <t>00081011105 DEPOSITO DE EFECTIVO, DEPOSITANTE: CHRISTIAN URQUIZO DELPINO, CONCEPTO: DEVOLUCION SALDO FONDOS EN VANCE CON CARGO A RENDICION DE CUENTAS, CUENTA DE DEPOSITO: CUENTA UNICA DEL TESORO</t>
  </si>
  <si>
    <t>00099021001 DEPOSITO DE EFECTIVO, DEPOSITANTE: WILDER TERRAZAS VELARDE, CONCEPTO: REVERSION POR PASAJE, CUENTA DE DEPOSITO: CUENTA UNICA DEL TESORO</t>
  </si>
  <si>
    <t>00291012002 DEPOSITO DE EFECTIVO, DEPOSITANTE: MARIO CRUZ CHOQUE, CONCEPTO: REPOSICION DE CREDENCIAL, CUENTA DE DEPOSITO: CUENTA UNICA DEL TESORO</t>
  </si>
  <si>
    <t>00047084202 DEPOSITO DE EFECTIVO, DEPOSITANTE: SENASAG, CONCEPTO: DEVOLUCION IMPORTE OBSERVADO POR CONSULTORES DE LINEA GESTION 2017, CUENTA DE DEPOSITO: CUENTA UNICA DEL TESORO</t>
  </si>
  <si>
    <t>00373024105 DEPOSITO DE EFECTIVO, DEPOSITANTE: GREGORIO APAZA FLORES PROY. FONDO INDIGENA, CONCEPTO: DEVOLUCION DE SALDO, CUENTA DE DEPOSITO: CUENTA UNICA DEL TESORO</t>
  </si>
  <si>
    <t>00099021001 DEPOSITO DE EFECTIVO, DEPOSITANTE: DANIEL JULIO ALVAREZ  GUERRA, CONCEPTO: DEVOLUCION POR DOBLE PERCEPCION, CUENTA DE DEPOSITO: CUENTA UNICA DEL TESORO</t>
  </si>
  <si>
    <t>00099021001 DEPOSITO DE EFECTIVO, DEPOSITANTE: XIMENA MACHICADO, CONCEPTO: REVERSION A LA PARTIDA 25600 PREV. 1186, CUENTA DE DEPOSITO: CUENTA UNICA DEL TESORO</t>
  </si>
  <si>
    <t>00592012001 DEP.DE CHEQ.AJENOS,RET.DE CAM.,CONCEPTO: DEVOLUCIONES - BOA,DEP.: BOA , PROCEDENCIA: BANCO UNION S.A., CHEQUE: 8873, FECHA DE EMISION:20/04/2018</t>
  </si>
  <si>
    <t>00099021001 DEP.DE CHEQ.AJENOS,RET.DE CAM.,CONCEPTO: DEVOLUCION DE VACACIONES ANTICIPADA DICIEMBRE 2017,DEP.: ORGANO JUDICIAL DAF NACIONAL , PROCEDENCIA: BANCO UNION S.A., CHEQUE: 2481, FECHA DE EMISION:15/05/2018</t>
  </si>
  <si>
    <t>00099021001 DEP.DE CHEQ.AJENOS,RET.DE CAM.,CONCEPTO: PAGO POR DESCUENTO MONTOS EXCEDENTES POR DOBLE PERCEPCION DE RECURSOS PUBLICOS,DEP.: CAJA NACIONAL DE SALUD , PROCEDENCIA: BANCO UNION S.A., CHEQUE: 36378, FECHA DE EMISION:17/05/2018</t>
  </si>
  <si>
    <t>00373024105 DEP.DE CHEQ.AJENOS,RET.DE CAM.,CONCEPTO: ARANCIBIA JACOME SANDRA,DEP.: BANCO UNION S.A. , PROCEDENCIA: BANCO UNION S.A., CHEQUE: 154488, FECHA DE EMISION:17/05/2018</t>
  </si>
  <si>
    <t>00099021001 DEP.DE CHEQ.AJENOS,RET.DE CAM.,CONCEPTO: DEVOLUCION DE  FONDOS NO UTILIZADOS,DEP.: MINISTERIO DE EDUCACION , PROCEDENCIA: BANCO UNION S.A., CHEQUE: 22256, FECHA DE EMISION:15/05/2018</t>
  </si>
  <si>
    <t>TRANSFERENCIA RECIBIDA DEL EXTERIOR SEGÚN MENSAJES SWIFT Nos. 06920-06917 (REM.EXT.) DE FECHA 17-05-2018 POR DESEMBOLSO DE CAF PRÉSTAMO CFA009344 PROG.MAS INV.P/ RIEGO FASE IV LIBRETA N° 00287102001 FPS-RECURSOS PROPIOS REF.: UTILES DE ESCRITORIO</t>
  </si>
  <si>
    <t>De: 00099024113 Transferencia en cumplimiento al DS N0913 de 15/06/2011 y el Convenio Intergubernativo de Financiamiento UPRE-CIF-IG 1081/2017, suscrito entre la UPRE y el GAM de Papel Pampa proyecto Construccion Cancha de Cesped Sintetico con Enmallado en el Municipio de Papel Pampa, correspondient</t>
  </si>
  <si>
    <t>De: 00099024113 Transferencia en cumplimiento al DS N0913 de 15/06/2011 y el Convenio Intergubernativo de Financiamiento UPRE-CIF-IG 354/2017, suscrito entre la UPRE y el GAM de Papel Pampa proyecto Construccion de Dos Aulas en la Unidad Educativa Papel Pampa, correspondiente a saldos no ejecutados</t>
  </si>
  <si>
    <t>De: 00099024113 Transferencia en cumplimiento al DS N0913 de 15/06/2011 y el Convenio Intergubernativo de Financiamiento UPRE-CIF-IG 967/2017, suscrito entre la UPRE y el GAM de San Agustin proyecto Const. Centro de Salud con Internacion Alota, correspondiente a saldos no ejecutados gestion 2017, se</t>
  </si>
  <si>
    <t>De: 00099024113 Transferencia en cumplimiento al DS N0913 de 15/06/2011 y el Convenio Intergubernativo de Financiamiento UPRE-CIF-IG 966/2017, suscrito entre la UPRE y el GAM de San Agustin proyecto Const. Puesto de Salud Cerro Gordo, correspondiente a saldos no ejecutados gestion 2017, segun la UPR</t>
  </si>
  <si>
    <t>De: 00099024113 Transferencia en cumplimiento al DS N0913 de 15/06/2011 y el Convenio Intergubernativo de Financiamiento UPRE-CIF-IG 078/2017, suscrito entre la UPRE y el GAM de Potosi proyecto Const. Centro de Educacion Tecnica Alternativa San Martin D-1, correspondiente a saldos no ejecutados gest</t>
  </si>
  <si>
    <t>De: 00099024113 Transferencia en cumplimiento al DS N0913 de 15/06/2011 y el Convenio Intergubernativo de Financiamiento UPRE-CIF-IG 079/2017, suscrito entre la UPRE y el GAM de Potosi proyecto Construccion Centro de Educacion Especial Juan Evo Morales Ayma I D - 10, correspondiente a saldos no ejec</t>
  </si>
  <si>
    <t>De: 00099024113 Transferencia en cumplimiento al DS N0913 de 15/06/2011 y el Convenio Intergubernativo de Financiamiento UPRE-CIF-IG 080/2017, suscrito entre la UPRE y el GAM de Potosi proyecto Construccion Unidad Educativa Inti Peredo D-19, correspondiente a saldos no ejecutados gestion 2017, segun</t>
  </si>
  <si>
    <t>De: 00099024113 Transferencia en cumplimiento al DS N0913 de 15/06/2011 y el Convenio Intergubernativo de Financiamiento UPRE-CIF-IG 082/2017, suscrito entre la UPRE y el GAM de Potosi proyecto Construccion Bloques Administrativos y Aulas Tecnicas Unidad Educativa Antonio Jose de Sucre A y B D-5, co</t>
  </si>
  <si>
    <t>De: 00099024113 Transferencia en cumplimiento al DS N0913 de 15/06/2011 y el Convenio Intergubernativo de Financiamiento UPRE-CIF-IG 083/2017, suscrito entre la UPRE y el GAM de Potosi proyecto Construccion Bloques Administrativos, Aulas Teoricas, Tecnicas y Dos Tinglados U.E. Divino Maestro A, B y</t>
  </si>
  <si>
    <t>De: 00099024113 Transferencia en cumplimiento al DS N0913 de 15/06/2011 y el Convenio Intergubernativo de Financiamiento UPRE-CIF-IG 533/2017, suscrito entre la UPRE y el GAM de Santiago de Machaca proyecto Construccion Coliseo Cerrado Santiago de Machaca, correspondiente a saldos no ejecutados gest</t>
  </si>
  <si>
    <t>De: 00099024113 Transferencia en cumplimiento al DS N0913 de 15/06/2011 y el Convenio Intergubernativo de Financiamiento UPRE-CIF-IG 420/2017, suscrito entre la UPRE y el GAM de Alto Beni proyecto Construccion Tinglado Unidad Educativa Republicca de Cuba Alto Beni, correspondiente a saldos no ejecut</t>
  </si>
  <si>
    <t>De: 00099024113 Transferencia en cumplimiento al DS N0913 de 15/06/2011 y el Convenio Interinstitucional de Financiamiento UPRE-CIF-IG 114/2017, suscrito entre la UPRE y el GAM La Asunta, Proyecto Construccion Tinglado Polifuncional Unidad Educativa San Pedro C, correspondiente al pago de la planill</t>
  </si>
  <si>
    <t>De: 00099024113 Transferencia en cumplimiento al DS N0913 de 15/06/2011 y el Convenio Interinstitucional de Financiamiento UPRE-CIF-IG 1102/2017, suscrito entre la UPRE y el GAM Warnes, Proyecto Const. Unidad Educativa El Manantial Warnes, correspondiente al pago de la planilla N1, segun la UPRE.</t>
  </si>
  <si>
    <t>De: 00099024113 Transferencia en cumplimiento al DS N0913 de 15/06/2011 y el Convenio Interinstitucional de Financiamiento UPRE-CIF-IG/223/2016, suscrito entre la UPRE y el GAM Warnes, Proyecto Construccion Mercado Evo Morales Ayma Warnes, correspondiente al pago de la planilla N8 de cierre, segun l</t>
  </si>
  <si>
    <t>De: 00099024113 Transferencia en cumplimiento al DS N0913 de 15/06/2011 y el Convenio Interinstitucional de Financiamiento UPRE-CIF-IG 059/2017, suscrito entre la UPRE y el GAM Padcaya, Proyecto Construccion Centro de Salud la Huerta, correspondiente al pago de la planilla N3, segun la UPRE.</t>
  </si>
  <si>
    <t>De: 00099024113 Transferencia en cumplimiento al DS N0913 de 15/06/2011 y el Convenio Interinstitucional de Financiamiento UPRE-CIF-IG/283/2015, suscrito entre la UPRE y el GAM Huacaraje, Proyecto Ampliacion Unidad Educativa Raul Salazar Rivero San Jose Huacaraje, correspondiente al pago de la plan</t>
  </si>
  <si>
    <t>De: 00099024113 Transferencia en cumplimiento al DS N0913 de 15/06/2011 y el Convenio Intergubernativo de Financiamiento UPRE-CIF-IG 674/2017, suscrito entre la UPRE y el GAM Tiraque, Proyecto Construccion Tinglado y Graderias Unidad Educativa 27 de Mayo, correspondiente al pago de la planilla N 2 d</t>
  </si>
  <si>
    <t>De: 00099024113 Transferencia en cumplimiento al DS N0913 de 15/06/2011 y el Convenio Intergubernativo de Financiamiento UPRE-CIF-IG 651/2017, suscrito entre la UPRE y el GAM Tarata, Proyecto Construccion Tinglado Centro Infantil Ladera Tarata, correspondiente al pago de la planilla N 2 de cierre, s</t>
  </si>
  <si>
    <t>De: 00099024113 Transferencia en cumplimiento al DS N0913 de 15/06/2011 y el Convenio Intergubernativo de Financiamiento UPRE-CIF-IG/552/2016, suscrito entre la UPRE y el GAM Cuatro Canadas, Proyecto Const. Modulo Educativo Juan Pablo II B, correspondiente al pago de la planilla N 2, segun la UPRE.</t>
  </si>
  <si>
    <t>De: 00099024113 Transferencia en cumplimiento al DS N0913 de 15/06/2011 y el Convenio Intergubernativo de Financiamiento UPRE-CIF-IG 368/2016, suscrito entre la UPRE y el GAM Carapari Proyecto Construccion Reorganizacion Mercado Municipal Carapari, correspondiente al pago de la planilla N7, segun la</t>
  </si>
  <si>
    <t>De: 00099024113 Transferencia en cumplimiento al DS N0913 de 15/06/2011 y el Convenio Intergubernativo de Financiamiento UPRE-CIF-IG 694/2017, suscrito entre la UPRE y el GAM Vila Vila Proyecto Const. 4 Aulas Unidad Educativa Sivingani, correspondiente al pago de la planilla N2 de cierre, segun la U</t>
  </si>
  <si>
    <t>De: 00099024113 Transferencia en cumplimiento al DS N0913 de 15/06/2011 y el Convenio Intergubernativo de Financiamiento UPRE-CIF-IG 940/2017, suscrito entre la UPRE y el GAM Chuquihuta (Ayllu Jucumani) Proyecto Const. U.E. Ismael Montes (Chuquihuta), correspondiente al pago de la planilla N1, segun</t>
  </si>
  <si>
    <t>De: 00099024113 Transferencia en cumplimiento al DS N0913 de 15/06/2011 y el Convenio Intergubernativo de Financiamiento UPRE-CIF-IG 1006/2017, suscrito entre la UPRE y el GAM Tomave Proyecto Construccion 4 Aulas Mas Tinglado U.E. Jaime Mendoza de Jachioco - Jachioco, correspondiente al pago de la p</t>
  </si>
  <si>
    <t>De: 00099024113 Transferencia en cumplimiento al DS N0913 de 15/06/2011 y el Convenio Intergubernativo de Financiamiento UPRE-CIF-IG 673/2017, suscrito entre la UPRE y el GAM Tiraque, Proyecto Construccion Cancha Polifuncional con Tinglado y Graderias Unidad Educativa Luis Espinal Camps, correspondi</t>
  </si>
  <si>
    <t>De: 00099024113 Transferencia en cumplimiento al DS N0913 de 15/06/2011 y el Convenio Intergubernativo de Financiamiento UPRE-CIF-IG 643/2017, suscrito entre la UPRE y el GAM Capinota, Proyecto Construccion Cancha y Graderias Estadio Buen Retiro - Capinota, correspondiente al pago de la planilla N2,</t>
  </si>
  <si>
    <t>De: 00099024113 Transferencia en cumplimiento al DS N0913 de 15/06/2011 y el Convenio Intergubernativo de Financiamiento UPRE-CIF-IG 633/2017, suscrito entre la UPRE y el GAM Vinto, Proyecto Construccion Bloque de 12 Aulas U.E. Martin Cardenas, correspondiente al pago de la planilla N2, segun la UPR</t>
  </si>
  <si>
    <t>De: 00099024113 Transferencia en cumplimiento al DS N0913 de 15/06/2011 y el Convenio Intergubernativo de Financiamiento UPRE-CIF-IG 405/2017, suscrito entre la UPRE y el GAM Puerto Acosta, Proyecto Construccion Bateria de Bano U.E. Jupani Grande, correspondiente al pago de la planilla N2 de cierre,</t>
  </si>
  <si>
    <t>De: 00099024113 Transferencia en cumplimiento al DS N0913 de 15/06/2011 y el Convenio Intergubernativo de Financiamiento UPRE-CIF-IG 575/2016, suscrito entre la UPRE y el GAM Villa Gualberto Villarroel (Cuchumuela), Proyecto Construccion Centro de Salud con Internacion Villa Gualberto Villarroel - C</t>
  </si>
  <si>
    <t>De: 00099024113 Transferencia en cumplimiento al DS N0913 de 15/06/2011 y el Convenio Intergubernativo de Financiamiento UPRE-CIF-IG 585/2017, suscrito entre la UPRE y el GAM La Guardia, Proyecto Construccion Unidad Educativa Isaac Gutierrez Cruz - C. Basilio, correspondiente al pago de la planilla</t>
  </si>
  <si>
    <t>De: 00099024113 Transferencia en cumplimiento al DS N0913 de 15/06/2011 y el Convenio Intergubernativo de Financiamiento UPRE-CIF-IG 916/2017, suscrito entre la UPRE y el GAM Villa Tunari, Proyecto Construccion Piscina de Calentamiento Villa Tunari, correspondiente al pago de la planilla N4, segun l</t>
  </si>
  <si>
    <t>De: 00099024113 Transferencia en cumplimiento al DS N0913 de 15/06/2011 y el Convenio Intergubernativo de Financiamiento UPRE-CIF-IG 1000/2017, suscrito entre la UPRE y el GAM Chayanta, Proyecto Const. Cuatro Aulas Mas Tinglado U.E. Eduardo Abaroa de Entre Rios - Chayanta, correspondiente al pago de</t>
  </si>
  <si>
    <t>De: 00099024113 Transferencia en cumplimiento al DS N0913 de 15/06/2011 y el Convenio Intergubernativo de Financiamiento UPRE-CIF-IG 491/2017, suscrito entre la UPRE y el GAM de Nazacara de Pacajes proyecto Construccion Tinglado Unidad Educativa Nazacara Nazacara de Pacajes, correspondiente a saldo</t>
  </si>
  <si>
    <t>De: 00099024113 Transferencia en cumplimiento al DS N0913 de 15/06/2011 y el Convenio Intergubernativo de Financiamiento UPRE-CIF-IG 490/2017, suscrito entre la UPRE y el GAM de Nazacara de Pacajes proyecto Construccion Vivienda para Personal de Salud Centro de Salud Nazacara Nazacara de Pacajes, c</t>
  </si>
  <si>
    <t>De: 00099024113 Transferencia en cumplimiento al DS N0913 de 15/06/2011 y el Convenio Intergubernativo de Financiamiento UPRE-CIF-IG 503/2017, suscrito entre la UPRE y el GAM de Nazacara de Pacajes proyecto Construccion Casa Consistorial Nazacara de Pacajes, correspondiente a saldos no ejecutados ge</t>
  </si>
  <si>
    <t>De: 00099024113 Transferencia en cumplimiento al DS N0913 de 15/06/2011 y el Convenio Intergubernativo de Financiamiento UPRE-CIF-IG 989/2017, suscrito entre la UPRE y el GAM de Atocha proyecto Const. Unidad Educativa Tecnico Humanistico Julio Urquieta San Vicente, correspondiente a saldos no ejecut</t>
  </si>
  <si>
    <t>De: 00099024113 Transferencia en cumplimiento al DS N0913 de 15/06/2011 y el Convenio Intergubernativo de Financiamiento UPRE-CIF-IG 354/2016, suscrito entre la UPRE y el GAM de Chulumani proyecto Construccion Unidad Educativa Cutusuma - Chulumani, correspondiente a saldos no ejecutados gestion 2017</t>
  </si>
  <si>
    <t>De: 00099024113 Transferencia en cumplimiento al DS N0913 de 15/06/2011 y el Convenio Intergubernativo de Financiamiento UPRE-CIF-IG 1113/2017, suscrito entre la UPRE y el GAM de Irupana proyecto Construccion Graderias de Cancha Deportiva Poblacion de Irupana - Irupana, correspondiente a saldos no e</t>
  </si>
  <si>
    <t>De: 00099024113 Transferencia en cumplimiento al DS N0913 de 15/06/2011 y el Convenio Intergubernativo de Financiamiento UPRE-CIF-IG 923/2017, suscrito entre la UPRE y el GAM de San Pablo de Lipez proyecto Const. Centro de Salud con Internacion San Pablo de Lipez Municipio San Pablo de Lipez, corre</t>
  </si>
  <si>
    <t>TRANSFERENCIA RECIBIDA DEL EXTERIOR SEGÚN MENSAJES SWIFT Nos. 06919-06916 (REM.EXT.) DE FECHA 17-05-2018 POR DESEMBOLSO DE CAF PRÉSTAMO CFA009787 PROGRAMA MIAGUA IV FASE 2 LIBRETA N° 00287102001 FPS-RECURSOS PROPIOS REF.: UTILES DE ESCRITORIO</t>
  </si>
  <si>
    <t>De: 00099024113 Transferencia en cumplimiento al DS N0913 de 15/06/2011 y el Convenio Intergubernativo de Financiamiento UPRE-CIF-IG 550/2017, suscrito entre la UPRE y el GAM de Tito Yupanqui proyecto Construccion 6 Aulas U.E. Tito Yupanqui, correspondiente a saldos no ejecutados gestion 2017, segun</t>
  </si>
  <si>
    <t>||TRANSFERENCIA DE FONDOS S/G. MENSAJE SWIFT N°06928 DE LA FECHA.(SECTOR PUBLICO). DEBITO LIBRETA N° 00117012001 DGAC, COBRO EMISION COMPROBANTE CONTABLE DE LA FECHA.</t>
  </si>
  <si>
    <t>De: 00099024113 Transferencia en cumplimiento al DS N0913 de 15/06/2011 y el Convenio Intergubernativo de Financiamiento UPRE-CIF-IG 480/2017, suscrito entre la UPRE y el GAM de Tito Yupanqui proyecto Construccion Tinglado, Graderias y Cancha U.E. Nacional Tito Yupanqui, correspondiente a saldos no</t>
  </si>
  <si>
    <t>De: 00099024113 Transferencia en cumplimiento al DS N0913 de 15/06/2011 y el Convenio Intergubernativo de Financiamiento UPRE-CIF-IG 479/2017, suscrito entre la UPRE y el GAM de Tito Yupanqui proyecto Construccion Tinglado, Graderias y Cancha U.E. Chichilaya, correspondiente a saldos no ejecutados g</t>
  </si>
  <si>
    <t>De: 00099024113 Transferencia en cumplimiento al DS N0913 de 15/06/2011 y el Convenio Intergubernativo de Financiamiento UPRE-CIF-IG 1110/2017, suscrito entre la UPRE y el GAD de Chuquisaca proyecto Construccion Unidad Educativa Evo Morales Ayma D - 5, correspondiente a saldos no ejecutados gestion</t>
  </si>
  <si>
    <t>De: 00099024113 Transferencia en cumplimiento al DS N0913 de 15/06/2011 y el Convenio Interinstitucional de Financiamiento UPRE-CIF-025/11, suscrito entre la UPRE y el GAM de Aiquile proyecto Construccion Hospital Municipal Carmen Lopez Aiquile (Segundo Nivel), correspondiente a saldo no ejecutado</t>
  </si>
  <si>
    <t>De: 00099024113 Transferencia en cumplimiento al DS N0913 de 15/06/2011 y el Convenio Intergubernativo de Financiamiento UPRE-CIF-IG 393/2017, suscrito entre la UPRE y el GAM Tacacoma, Proyecto Construccion de 12 Aulas Unidad Educativa Tacachaca (Tacacoma), correspondiente al pago de la planilla N 2</t>
  </si>
  <si>
    <t>De: 00099024113 Transferencia en cumplimiento al DS N0913 de 15/06/2011 y el Convenio Intergubernativo de Financiamiento UPRE-CIF-IG 828/2017, suscrito entre la UPRE y el GAM San Ignacio (San Ignacio de Velasco), Proyecto Construccion Tinglado y Graderias en U.E. Totaisal (San Ignacio de Velasco), c</t>
  </si>
  <si>
    <t>De: 00099024113 Transferencia en cumplimiento al DS N0913 de 15/06/2011 y el Convenio Intergubernativo de Financiamiento UPRE-CIF-IG/031/2016, suscrito entre la UPRE y el GAM Pucara, Proyecto Construccion del Mercado Municipal de Pucara, correspondiente al pago de la planilla N 4, segun la UPRE.</t>
  </si>
  <si>
    <t>'COBRO DE'||UTILES DE ESCRITORIO POR EL COMPROBANTE CONTABLE NRO. 0921934 DE LA FECHA SEGÚN NOTA DE LA EMPRESA SIDERÚRGICA DEL MUTÚN: CITE/ESM/GAF/OF/N°045/2017 DE F. 18/10/2017. DEBITO DE LA LIBRETA 00573012001 EMPRESA SIDERURGICA DEL MUTUN-RECURSOS PROPIOS.</t>
  </si>
  <si>
    <t>||TRANSFERENCIA DE FONDOS S/G. MENSAJES SWIFT NROS.06930 Y 06914 DE LA FECHA.(SECTOR PUBLICO). DEBITO LIBRETA N° 00117012001 DGAC, COBRO EMISION COMPROBANTE CONTABLE DE LA FECHA.</t>
  </si>
  <si>
    <t>De: 00099024113 Transferencia en cumplimiento al DS N0913 de 15/06/2011 y el Convenio Intergubernativo de Financiamiento UPRE-CIF-IG 482/2017, suscrito entre la UPRE y el GAM de Tito Yupanqui proyecto Construccion 4 Aulas y Tinglado U.E. Coaquipa, correspondiente a saldos no ejecutados gestion 2017,</t>
  </si>
  <si>
    <t>NUMERO DE LIBRETA CUT: 00099021001 OPERACIÓN E18 TRANSFERENCIA DEL SISTEMA FINANCIERO POR CUENTA DE TERCEROS A LA CUT Devolucion de pagos CC no cobrados por afiliados civiles y militares correspondiete al periodo de enero 2018 Libreta Nro 00099021001 TGN - Recursos ordinarios</t>
  </si>
  <si>
    <t>VENTA DE DIVISAS CON TRANSFERENCIA DE FONDOS A SOLICITUD DE ADMINISTRACION DE SERVICIOS PORTUARIOS BOLIVIA SEGUN SOLICITUD 5003 REF: H.R. 606-583-531 - PAGO DE FACTURAS AL TPA POR SERVICIO DE CARGA EN TRANSITO CORRESPONDIENTE A LA SEGUNDA QUINCENA DE ABRIL/2018, CARGA DE EXPORTACIONES Y REFRIGERACI LIB. 00594012001 ASP-B FONDO DE OPERACIONES</t>
  </si>
  <si>
    <t>De: 00099024113 Transferencia en cumplimiento al DS N0913 de 15/06/2011 y el Convenio Intergubernativo de Financiamiento UPRE-CIF-IG 842/2017, suscrito entre la UPRE y el GAM de Pucara proyecto Const. Pavimento Articulado Calle La Purisima, Rene Barrientos, Comercio, Santos Arteaga Municipio Pucar</t>
  </si>
  <si>
    <t>De: 00099024113 Transferencia en cumplimiento al DS N0913 de 15/06/2011 y el Convenio Intergubernativo de Financiamiento UPRE-CIF-IG 840/2017, suscrito entre la UPRE y el GAM de Pucara proyecto Const. Centro de Salud Comunidad Huertas en el Municipio de Pucara, correspondiente a saldos no ejecutado</t>
  </si>
  <si>
    <t>TRANSFERENCIA DE FONDOS AL EXTERIOR A SOLICITUD DE YACIMIENTOS PETROLIFEROS FISCALES BOLIVIANOS SEGUN SOLICITUD YPFB-0137-2018 REF: PAGO MANTENIMIENTO DE OFERTA LICITACION PUBLICA INTERNACIONAL SUBASTA A LA BAJA ELECTRONICA N 11 2018 ADQ GLP ID N 347 027 LIB. 00513012003 LBP-YPFB (2011349681373)</t>
  </si>
  <si>
    <t>VENTA DE DIVISAS CON TRANSFERENCIA DE FONDOS A SOLICITUD DE ADMINISTRACION DE SERVICIOS PORTUARIOS BOLIVIA SEGUN SOLICITUD 5004 REF: H.R. 1397 - PAGO DE FACTURAS A LA EMPRESA NAVIERA TISUR EN EL PUERTO DE MATARANI, CORRESPONDIENTE AL MES DE ABRIL/2018, SEGUN INFORME ASP-B/DOP-UAP/INF-39/2018 Y DEMAS LIB. 00594012001 ASP-B FONDO DE OPERACIONES</t>
  </si>
  <si>
    <t>VENTA DE DIVISAS CON TRANSFERENCIA DE FONDOS A SOLICITUD DE AUTORIDAD DE REG.Y FISCALIZ.DE TELECOMUNICACIONES Y TRANSP. SEGUN SOLICITUD 5007 REF: PAGO A LA UNION INTERNACIONAL DE TELECOMUNICACIONES UIT PARA CURSO DE CAPACITACION FUNDAMENTOS PARA LA GESTION ECONOMICA DEL ESPECTRO RADIOELECTRICO, DE A LIB. 00099021001 TGN-RECURSOS ORDINARIOS (3987)</t>
  </si>
  <si>
    <t>NÚMERO DE LIBRETA CUT: 99031009.00 OPERACIÓN T01 TRANSFERENCIA DE FONDOS A LA CUT - TESORO DIRECTO DE BANCO UNION S.A. A CUENTA UNICA DEL TESORO CON NUMERO DE SOLICITUD = 2750191 Y NUMERO CORRELATIVO = 91320017052018126 TRANSFERENCIA POR OPERACIONES DE VENTA BONOS BTX</t>
  </si>
  <si>
    <t>TRANSFERENCIA RECIBIDA DEL EXTERIOR SEGÚN MENSAJES SWIFT Nos. 6959-6948 (REM.EXT.) DE FECHA 17-05-2018 POR DESEMBOLSO DE CAF PRÉSTAMO CFA009272 PROY.CARR.DOBLE VÍA SC-WARNES LIBRETA N° 00291012002 ABC-RECURSOS PROPIOS REF.: UTILES DE ESCRITORIO</t>
  </si>
  <si>
    <t>COBRO COSTOS DE PAPELERIA SEGUN TRANSFERENCIA DEL EXTERIOR POR ORDEN DE ENERGIA ARGENTINA SOCIEDAD ANONIMA LIB. 00513012007 YPFB - RECURSOS NACIONALIZACIÓN</t>
  </si>
  <si>
    <t>COBRO COSTOS DE PAPELERIA SEGUN TRANSFERENCIA DEL EXTERIOR POR ORDEN DE GAS TOTAL S.A. REF:ANTICIPO POR IMPORTACION DE GLP MES DE MAYO 2018 LIB. 00513062001 YPFB-OPERACIONES PLANTA DE SEPARACION DE LIQUIDOS RIO GRANDE</t>
  </si>
  <si>
    <t>00099021001 DEPOSITO DE EFECTIVO, DEPOSITANTE: SBTTE AO LESLIE MENDOZA CHACON, CONCEPTO: REVERSION PASAJES PREV N°3069/2018, CUENTA DE DEPOSITO: CUENTA UNICA DEL TESORO</t>
  </si>
  <si>
    <t>00099021001 DEPOSITO DE EFECTIVO, DEPOSITANTE: PAULINA MENDEZ VARGAS, CONCEPTO: PERCEPCION INDEBIDA DE HABERES, CUENTA DE DEPOSITO: CUENTA UNICA DEL TESORO</t>
  </si>
  <si>
    <t>00099021001 DEPOSITO DE EFECTIVO, DEPOSITANTE: HILARION SURCO APANQUI, CONCEPTO: DEVOLUCION DE LOS BENEFICIOS, CUENTA DE DEPOSITO: CUENTA UNICA DEL TESORO</t>
  </si>
  <si>
    <t>00099021001 DEPOSITO DE EFECTIVO, DEPOSITANTE: JULIO GOMEZ PONGO, CONCEPTO: DEVOLUCION DE PAGO, CUENTA DE DEPOSITO: CUENTA UNICA DEL TESORO</t>
  </si>
  <si>
    <t>00201032001 DEPOSITO DE EFECTIVO, DEPOSITANTE: EVELYN RUIZ SANCHEZ ADEMAF, CONCEPTO: DEVOLUCION DE RECURSOS PREV N 614/20170DA3, CUENTA DE DEPOSITO: CUENTA UNICA DEL TESORO</t>
  </si>
  <si>
    <t>00201034101 DEPOSITO DE EFECTIVO, DEPOSITANTE: ADEMAF RUBEN CHAVEZ JALDIN, CONCEPTO: DEVOLUCION RECURSOS PREV N 615/2017 DA3, CUENTA DE DEPOSITO: CUENTA UNICA DEL TESORO</t>
  </si>
  <si>
    <t>00099021001 DEPOSITO DE EFECTIVO, DEPOSITANTE: LUISA ESPINOZA VIDAL, CONCEPTO: DOBLE PERCEPCION, CUENTA DE DEPOSITO: CUENTA UNICA DEL TESORO</t>
  </si>
  <si>
    <t>00020031101 DEPOSITO DE EFECTIVO, DEPOSITANTE: JOSE MARTIN SANTOS QUIROGA, CONCEPTO: DEVOLUCION DE VIATICOS, CUENTA DE DEPOSITO: CUENTA UNICA DEL TESORO</t>
  </si>
  <si>
    <t>00086057002 DEPOSITO DE EFECTIVO, DEPOSITANTE: MMAYA-UCP/PAAP, CONCEPTO: DEVOLUCION DEL SALDO DE  FONDOS EN AVANCE PARA LA REALIZACION DE SELLOS, CUENTA DE DEPOSITO: CUENTA UNICA DEL TESORO</t>
  </si>
  <si>
    <t>00342012001 DEPOSITO DE EFECTIVO, DEPOSITANTE: SR. JOSE S. QUINTANA VEGA  C.I. 4823886  LP., CONCEPTO: DEVOLUCION EXCESO DE LLAMADAS, CUENTA DE DEPOSITO: CUENTA UNICA DEL TESORO</t>
  </si>
  <si>
    <t>00099021001 DEPOSITO DE EFECTIVO, DEPOSITANTE: SERVICIO NACIONAL DEL SISTEMA DE REPARTO SENASIR, CONCEPTO: DEVOLUCION POR CONCEPTO DE DOBLE PERCEPCION DE LOS MESES FEBRERO Y MARZO, CUENTA DE DEPOSITO: CUENTA UNICA DEL TESORO</t>
  </si>
  <si>
    <t>00373024105 DEPOSITO DE EFECTIVO, DEPOSITANTE: MARTHA FERNANDEZ DE TICONA, CONCEPTO: DEVOLUCION, CUENTA DE DEPOSITO: CUENTA UNICA DEL TESORO</t>
  </si>
  <si>
    <t>00010011102 DEPOSITO DE EFECTIVO, DEPOSITANTE: CONSULADO DE BOLIVIA EN VALENCIA ESPAÑA, CONCEPTO: CONSULADO DE BOLIVIA EN VALENCIA ESPAÑA  VALORES ANULADOS 2013, CUENTA DE DEPOSITO: CUENTA UNICA DEL TESORO</t>
  </si>
  <si>
    <t>00047081101 DEPOSITO DE EFECTIVO, DEPOSITANTE: CINTYA ANABEL ACUÑA MORALES CI 5515866 PT, CONCEPTO: DEVOLUCION DE RECURSOS POR PERCEPCION DE SUELDO DE DIAS NO TRABAJADOS POR EL MES DE ENERO 2018, CUENTA DE DEPOSITO: CUENTA UNICA DEL TESORO</t>
  </si>
  <si>
    <t>00373024101 DEPOSITO DE EFECTIVO, DEPOSITANTE: ANDRES MACHACA MAMANI, CONCEPTO: DEVOLUCION DE FONDOS DE AVANCE, CUENTA DE DEPOSITO: CUENTA UNICA DEL TESORO</t>
  </si>
  <si>
    <t>00046057005 DEPOSITO DE EFECTIVO, DEPOSITANTE: MINISTERIO DE SALUD, CONCEPTO: DEVOLUCION PRE PAGO DE HABERES MES DE ENERO 2018 POR 10 DIAS DE ANGEL OSSIO, CUENTA DE DEPOSITO: CUENTA UNICA DEL TESORO</t>
  </si>
  <si>
    <t>00046054207 DEPOSITO DE EFECTIVO, DEPOSITANTE: MINISTERIO DE SALUD, CONCEPTO: DEVOLUCION PAGO DE HABERES DE SEPTIEMBRE 2017 DE ERIKA PATRICIA ARANIBAR, CUENTA DE DEPOSITO: CUENTA UNICA DEL TESORO</t>
  </si>
  <si>
    <t>00099021001 DEPOSITO DE EFECTIVO, DEPOSITANTE: JHOVANA MELVY CHAVEZ ARAUCO, CONCEPTO: DEPÓSITO PAR ACIERRE DE CAJA CHICA, CUENTA DE DEPOSITO: CUENTA UNICA DEL TESORO</t>
  </si>
  <si>
    <t>00212092001 DEP.DE CHEQ.AJENOS,RET.DE CAM.,CONCEPTO: APORTE VOLUNTARIO COMUNIDAD QUELCATA INRA - ORURO,DEP.: INRA - NACIONAL , PROCEDENCIA: BANCO UNION S.A., CHEQUE: 3764, FECHA DE EMISION:16/05/2018</t>
  </si>
  <si>
    <t>00099021001 DEP.DE CHEQ.AJENOS,RET.DE CAM.,CONCEPTO: DEVOLUCION COBROS INDEBIDOS GRUPO N 14 COMPROBANTE N112 DE FECHA 15-5-18,DEP.: SENASIR , PROCEDENCIA: BANCO UNION S.A., CHEQUE: 7964, FECHA DE EMISION:15/05/2018</t>
  </si>
  <si>
    <t>De: 00099024113 Transferencia en cumplimiento al DS N0913 de 15/06/2011 y el Convenio Intergubernativo de Financiamiento UPRE-CIF-IG 522/2017, suscrito entre la UPRE y el GAM de Yanacachi proyecto Construccion Centro de Salud Puente Villa (Yanacachi), correspondiente a saldos no ejecutados gestion 2</t>
  </si>
  <si>
    <t>De: 00099024113 Transferencia en cumplimiento al DS N0913 de 15/06/2011 y el Convenio Intergubernativo de Financiamiento UPRE-CIF-IG 088/2017, suscrito entre la UPRE y el GAM de Yanacachi proyecto Construccion Tinglado Polifuncional Unidad Educativa Agustin Aspiazu Villa Aspiazu, correspondiente a s</t>
  </si>
  <si>
    <t>De: 00099024113 Transferencia en cumplimiento al DS N0913 de 15/06/2011 y el Convenio Intergubernativo de Financiamiento UPRE-CIF-IG/382/2016, suscrito entre la UPRE y el GAM de El Choro proyecto Const. Coliseo Cerrado San Pedro de Challacollo, correspondiente al pago de la planilla N 5 de cierre,</t>
  </si>
  <si>
    <t>De: 00099024113 Transferencia en cumplimiento al DS N0913 de 15/06/2011 y el Convenio Intergubernativo de Financiamiento UPRE-CIF-IG/488/2016, suscrito entre la UPRE y el GAM de Puerto Rico proyecto Construccion Unidad Educativa Carlos Avila Gonzales Puerto Rico, correspondiente al pago de la plani</t>
  </si>
  <si>
    <t>De: 00099024113 Transferencia en cumplimiento al DS N0913 de 15/06/2011 y el Convenio Intergubernativo de Financiamiento UPRE-CIF-IG/301/2015, suscrito entre la UPRE y el GAM de Santa Rosa proyecto Const. Tinglado Parque Infantil Zona Brasil, correspondiente al pago de la planilla N 4 de cierre, se</t>
  </si>
  <si>
    <t>De: 00099024113 Transferencia en cumplimiento al DS N0913 de 15/06/2011 y el Convenio Intergubernativo de Financiamiento UPRE-CIF-IG/300/2015, suscrito entre la UPRE y el GAM de Santa Rosa proyecto Const. Tinglado U.E. Umbelina Claure de Cuellar Zona Central, correspondiente al pago de la planilla</t>
  </si>
  <si>
    <t>De: 00099024113 Transferencia en cumplimiento al DS N0913 de 15/06/2011 y el Convenio Intergubernativo de Financiamiento UPRE-CIF-IG-609/2017, suscrito entre la UPRE y el GAD de Pando proyecto Construccion de Puentes Tipo Cajon y Alcantarillas en el Barrio Las Campinas, correspondiente al pago de l</t>
  </si>
  <si>
    <t>De: 00099024113 Transferencia en cumplimiento al DS N0913 de 15/06/2011 y el Convenio Intergubernativo de Financiamiento UPRE-CIF-IG 915/2017, suscrito entre la UPRE y el GAM de Villa Tunari proyecto Construccion U.E. Tecnico Humanistico Mariscal Sucre D-5, correspondiente al pago de la planilla N</t>
  </si>
  <si>
    <t>De: 00099024113 Transferencia en cumplimiento al DS N0913 de 15/06/2011 y el Convenio Intergubernativo de Financiamiento UPRE-CIF-IG 478/2016, suscrito entre la UPRE y el GAM de Mizque proyecto Construccion Unidad Educativa Martin Cardenas, correspondiente al pago de la planilla N 5, segun la UPRE.</t>
  </si>
  <si>
    <t>De: 00099024113 Transferencia en cumplimiento al DS N0913 de 15/06/2011 y el Convenio Intergubernativo de Financiamiento UPRE-CIF-IG 639/2017, suscrito entre la UPRE y el GAM de Tolata proyecto Construccion Cancha Polifuncional Tinglado y Graderias Laphia (Tolata), correspondiente al pago de la pla</t>
  </si>
  <si>
    <t>De: 00099024113 Transferencia en cumplimiento al DS N0913 de 15/06/2011 y el Convenio Intergubernativo de Financiamiento UPRE-CIF-IG 1050/2017, suscrito entre la UPRE y el GAM de San Andres proyecto Const. de 3 Aulas y Bateria de Banos U.E. Poza Honda Comunidad Poza Honda, correspondiente a saldos</t>
  </si>
  <si>
    <t>De: 00099024113 Transferencia en cumplimiento al DS N0913 de 15/06/2011 y el Convenio Intergubernativo de Financiamiento UPRE-CIF-IG 1049/2017, suscrito entre la UPRE y el GAM de San Andres proyecto Const. Tinglado y Graderias U.E. Humberto Velarde Garcia Comunidad San Andres, correspondiente a sa</t>
  </si>
  <si>
    <t>De: 00099024113 Transferencia en cumplimiento al DS N0913 de 15/06/2011 y el Convenio Intergubernativo de Financiamiento UPRE-CIF-IG 586/2017, suscrito entre la UPRE y el GAM de La Guardia proyecto Construccion Unidad Educativa San Miguel del Rosario, correspondiente a saldos no ejecutados gestion 2</t>
  </si>
  <si>
    <t>De: 00099024113 Transferencia en cumplimiento al DS N0913 de 15/06/2011 y el Convenio Intergubernativo de Financiamiento UPRE-CIF-IG 921/2017, suscrito entre la UPRE y el GAM de Toro Toro proyecto Construccion Centro de Salud con Internacion Torotoro, correspondiente a saldos no ejecutados gestion 2</t>
  </si>
  <si>
    <t>De: 00099024113 Transferencia en cumplimiento al DS N0913 de 15/06/2011 y el Convenio Interinstitucional de Financiamiento UPRE-CIF-008/2015, suscrito entre la UPRE y el GAM de Oruro proyecto Construccion Unidad Educativa Guido Villagomez, correspondiente a saldo no ejecutado gestion 2017, segun la</t>
  </si>
  <si>
    <t>De: 00099024113 Transferencia en cumplimiento al DS N0913 de 15/06/2011 y el Convenio Intergubernativo de Financiamiento UPRE-CIF-IG 922/2017, suscrito entre la UPRE y el GAM de Cotagaita proyecto Construccion Unidad Educativa Manuel Jose Cortez - Cotagaita, correspondiente a saldos no ejecutados ge</t>
  </si>
  <si>
    <t>De: 00099024113 Transferencia en cumplimiento al DS N0913 de 15/06/2011 y el Convenio Intergubernativo de Financiamiento UPRE-CIF-IG 920/2017, suscrito entre la UPRE y el GAM de Caiza D proyecto Const. U.E. Jose Alonso de Ibanez Nivel Secundario (Caiza D), correspondiente a saldos no ejecutados ges</t>
  </si>
  <si>
    <t>De: 00099024113 Transferencia en cumplimiento al DS N0913 de 15/06/2011 y el Convenio Intergubernativo de Financiamiento UPRE-CIF-IG 944/2017, suscrito entre la UPRE y el GAM de San Pedro de Buena Vista proyecto Const. Unidad Educativa San Francisco de Asis de Micani San Pedro de Buena Vista, corre</t>
  </si>
  <si>
    <t>De: 00099024113 Transferencia en cumplimiento al DS N0913 de 15/06/2011 y el Convenio Intergubernativo de Financiamiento UPRE-CIF-IG 950/2017, suscrito entre la UPRE y el GAM de Ravelo proyecto Const. Unidad Educativa Antora Municipio Ravelo, correspondiente a saldos no ejecutados gestion 2017, segu</t>
  </si>
  <si>
    <t>De: 00099024113 Transferencia en cumplimiento al DS N0913 de 15/06/2011 y el Convenio Intergubernativo de Financiamiento UPRE-CIF-IG/388/2015, suscrito entre la UPRE y el GAM de Riberalta proyecto Construccion Tecnico Humanistico U.E. Evo Morales Ayma CC. Las Palmeras D7, correspondiente a saldos n</t>
  </si>
  <si>
    <t>De: 00099024113 Transferencia en cumplimiento al DS N0913 de 15/06/2011 y el Convenio Intergubernativo de Financiamiento UPRE-CIF-IG/503/2015, suscrito entre la UPRE y el GAM de Riberalta proyecto Construccion Unidad Educativa Litoral B Tamarindo D4 - Riberalta, correspondiente a saldos no ejecuta</t>
  </si>
  <si>
    <t>De: 00099024113 Transferencia en cumplimiento al DS N0913 de 15/06/2011 y el Convenio Intergubernativo de Financiamiento UPRE-CIF-IG/165/2015, suscrito entre la UPRE y el GAM de Umala proyecto Construccion Tinglado U.E. Canaviri, correspondiente a saldos no ejecutados gestion 2017, segun la UPRE.</t>
  </si>
  <si>
    <t>De: 00099024113 Transferencia en cumplimiento al DS N0913 de 15/06/2011 y el Convenio Intergubernativo de Financiamiento UPRE-CIF-IG/167/2015, suscrito entre la UPRE y el GAM de Umala proyecto Construccion Tinglado U.E. Pedro Domingo Murillo B, correspondiente a saldos no ejecutados gestion 2017, se</t>
  </si>
  <si>
    <t>De: 00099024113 Transferencia en cumplimiento al DS N0913 de 15/06/2011 y el Convenio Intergubernativo de Financiamiento UPRE-CIF-IG/166/2015, suscrito entre la UPRE y el GAM de Umala proyecto Construccion Tinglado U.E. San Jose, correspondiente a saldos no ejecutados gestion 2017, segun la UPRE.</t>
  </si>
  <si>
    <t>De: 00099024113 Transferencia en cumplimiento al DS N0913 de 15/06/2011 y el Convenio Intergubernativo de Financiamiento UPRE-CIF-IG 380/2016, suscrito entre la UPRE y el GAM de Umala proyecto Const. Cancha de Cesped Sintetico Huari Belen, correspondiente a saldos no ejecutados gestion 2017, segun l</t>
  </si>
  <si>
    <t>De: 00099024113 Transferencia en cumplimiento al DS N0913 de 15/06/2011 y el Convenio Intergubernativo de Financiamiento UPRE-CIF-IG 336/2017, suscrito entre la UPRE y el GAM de Sorata proyecto Construccion Unidad Educativa Juan XXIII Fe y Alegria - Sorata, correspondiente a saldos no ejecutados ges</t>
  </si>
  <si>
    <t>De: 00099024113 Transferencia en cumplimiento al DS N0913 de 15/06/2011 y el Convenio Intergubernativo de Financiamiento UPRE-CIF-IG 337/2017, suscrito entre la UPRE y el GAM de Sorata proyecto Construccion Centro de Salud Millipaya, correspondiente a saldos no ejecutados gestion 2017, segun la UPRE</t>
  </si>
  <si>
    <t>De: 00099024113 Transferencia en cumplimiento al DS N0913 de 15/06/2011 y el Convenio Intergubernativo de Financiamiento UPRE-CIF-IG 335/2017, suscrito entre la UPRE y el GAM de Sorata proyecto Construccion Tinglado Unidad Educativa Pacollo, correspondiente a saldos no ejecutados gestion 2017, segun</t>
  </si>
  <si>
    <t>De: 00099024113 Transferencia en cumplimiento al DS N0913 de 15/06/2011 y el Convenio Intergubernativo de Financiamiento UPRE-CIF-IG 1104/2017, suscrito entre la UPRE y el GAM de Sorata proyecto Construccion Tinglado Polifuncional y Graderias Unidad Educativa Chuchulaya - Chuchulaya, correspondiente</t>
  </si>
  <si>
    <t>De: 00099024113 Transferencia en cumplimiento al DS N0913 de 15/06/2011 y el Convenio Intergubernativo de Financiamiento UPRE-CIF-IG 951/2017, suscrito entre la UPRE y el GAM de Chaqui proyecto Construccion Centro de Salud Chiutaluyo, correspondiente a saldos no ejecutados gestion 2017, segun la UPR</t>
  </si>
  <si>
    <t>De: 00099024113 Transferencia en cumplimiento al DS N0913 de 15/06/2011 y el Convenio Intergubernativo de Financiamiento UPRE-CIF-IG 953/2017, suscrito entre la UPRE y el GAM de Chaqui proyecto Construccion Bloque de Aulas U.E. Villa Imperial Chaqui Banos, correspondiente a saldos no ejecutados gest</t>
  </si>
  <si>
    <t>De: 00099024113 Transferencia en cumplimiento al DS N0913 de 15/06/2011 y el Convenio Intergubernativo de Financiamiento UPRE-CIF-IG 955/2017, suscrito entre la UPRE y el GAM de Chaqui proyecto Construccion de Aulas Unidad Educativa Armando Alba Chutahua (Chutahua), correspondiente a saldos no ejecu</t>
  </si>
  <si>
    <t>De: 00099024113 Transferencia en cumplimiento al DS N0913 de 15/06/2011 y el Convenio Intergubernativo de Financiamiento UPRE-CIF-IG/489/2015, suscrito entre la UPRE y el GAM de Huachacalla proyecto Construccion Tinglado y Cancha Polifuncional Litoral II, correspondiente a saldos no ejecutados gesti</t>
  </si>
  <si>
    <t>De: 00099024113 Transferencia en cumplimiento al DS N0913 de 15/06/2011 y el Convenio Intergubernativo de Financiamiento UPRE-CIF-IG/341/2015, suscrito entre la UPRE y el GAM de Mocomoco proyecto Construccion Cancha Cesped Sintetico Mocomoco, correspondiente a saldos no ejecutados gestion 2017, segu</t>
  </si>
  <si>
    <t>De: 00099024113 Transferencia en cumplimiento al DS N0913 de 15/06/2011 y el Convenio Intergubernativo de Financiamiento UPRE-CIF-IG 543/2017, suscrito entre la UPRE y el GAM de Mocomoco proyecto Construccion Palacio Consistorial en Mocomoco, correspondiente a saldos no ejecutados gestion 2017, segu</t>
  </si>
  <si>
    <t>De: 00099024113 Transferencia en cumplimiento al DS N0913 de 15/06/2011 y el Convenio Intergubernativo de Financiamiento UPRE-CIF-IG 152/2015, suscrito entre la UPRE y el GAM de Tinguipaya proyecto Construccion Centro de Salud con Internacion Jahuacaya, correspondiente a saldos no ejecutados gestion</t>
  </si>
  <si>
    <t>De: 00099024113 Transferencia en cumplimiento al DS N0913 de 15/06/2011 y el Convenio Intergubernativo de Financiamiento UPRE-CIF-IG 924/2017, suscrito entre la UPRE y el GAM de Tinguipaya proyecto Construccion U.E. Cienegoma, correspondiente a saldos no ejecutados gestion 2017, segun la UPRE.</t>
  </si>
  <si>
    <t>De: 00099024113 Transferencia en cumplimiento al DS N0913 de 15/06/2011 y el Convenio Intergubernativo de Financiamiento UPRE-CIF-IG 553/2017, suscrito entre la UPRE y el GAM de Colquiri proyecto Construccion Tinglado U.E. Chicote Grande - Canuma, correspondiente al pago de la planilla N 2 de cierre</t>
  </si>
  <si>
    <t>De: 00099024113 Transferencia en cumplimiento al DS N0913 de 15/06/2011 y el Convenio Intergubernativo de Financiamiento UPRE-CIF-IG 0149/2016, suscrito entre la UPRE y el GAM de Sucre proyecto Const. Centro de Salud Integral Alegria, correspondiente al pago de la planilla N 6, segun la UPRE.</t>
  </si>
  <si>
    <t>De: 00099024113 Transferencia en cumplimiento al DS N0913 de 15/06/2011 y el Convenio Intergubernativo de Financiamiento UPRE-CIF-IG 1038/2017, suscrito entre la UPRE y el GAM de San Javier proyecto Const. 5 Aulas y Bateria de Bano Unidad Educativa Sinahi Comunidad Pata de Aguila Municipio San Javie</t>
  </si>
  <si>
    <t>De: 00099024113 Transferencia en cumplimiento al DS N0913 de 15/06/2011 y el Convenio Intergubernativo de Financiamiento UPRE-CIF-IG-496/2016, suscrito entre la UPRE y el GAD de Cochabamba proyecto Construccion Tecnologico Vinto, correspondiente al pago de la planilla N 6, segun la UPRE.</t>
  </si>
  <si>
    <t>De: 00099024113 Transferencia en cumplimiento al DS N0913 de 15/06/2011 y el Convenio Intergubernativo de Financiamiento UPRE-CIF-IG 751/2017, suscrito entre la UPRE y el GAM de Entre Rios proyecto Construccion 16 Aulas U.E. Jose Carrasco Entre Rios, correspondiente al pago de la planilla N 3, segu</t>
  </si>
  <si>
    <t>De: 00099024113 Transferencia en cumplimiento al DS N0913 de 15/06/2011 y el Convenio Intergubernativo de Financiamiento UPRE-CIF-IG 053/2017, suscrito entre la UPRE y el GAM de Entre Rios proyecto Construccion Aulas, Tinglado y Graderias U.E. Alvaro Garcia Linera, correspondiente al pago de la pla</t>
  </si>
  <si>
    <t>De: 00099024113 Transferencia en cumplimiento al DS N0913 de 15/06/2011 y el Convenio Intergubernativo de Financiamiento UPRE-CIF-IG 084/2017, suscrito entre la UPRE y el GAM de Tarija proyecto Construccion Unidad Educ. Urb. Los Laureles de la Ciudad de Tarija, correspondiente al pago de la planill</t>
  </si>
  <si>
    <t>De: 00099024113 Transferencia en cumplimiento al DS N0913 de 15/06/2011 y el Convenio Intergubernativo de Financiamiento UPRE-CIF-IG 598/2017, suscrito entre la UPRE y el GAM de Villamontes proyecto Construccion puentes Vehiculares Villa Montes Calle Villa Nueva y Cochabamba, correspondiente al pag</t>
  </si>
  <si>
    <t>De: 00099024113 Transferencia en cumplimiento al DS N0913 de 15/06/2011 y el Convenio Intergubernativo de Financiamiento UPRE-CIF-IG 1093/2017, suscrito entre la UPRE y el GAM Villa Tunari, Proyecto Construccion 10 Aulas, 2 Talleres y 2 Laboratorios U.E. Padre Constante Luchsich Chipiriri D-2, corre</t>
  </si>
  <si>
    <t>De: 00099024113 Transferencia en cumplimiento al DS N0913 de 15/06/2011 y el Convenio Intergubernativo de Financiamiento UPRE-CIF-IG 404/2017, suscrito entre la UPRE y el GAM Puerto Acosta, Proyecto Construccion de Tinglado en la Unidad Educativa Janco Huma, correspondiente al pago de la planilla N</t>
  </si>
  <si>
    <t>De: 00099024113 Transferencia en cumplimiento al DS N0913 de 15/06/2011 y el Convenio Intergubernativo de Financiamiento UPRE-CIF-IG 908/2017, suscrito entre la UPRE y el GAM Shinahota, Proyecto Construccion Unidad Educativa San Isidro, correspondiente al pago de la planilla N 1, segun la UPRE.</t>
  </si>
  <si>
    <t>De: 00099024113 Transferencia en cumplimiento al DS N0913 de 15/06/2011 y el Convenio Interinstitucional de Financiamiento UPRE-CIF-146/2015, suscrito entre la UPRE y el GAM Uriondo, Proyecto Restauracion Iglesia Nuestra Senora de la Inmaculada Concepcion del Valle de la Concepcion, correspondiente</t>
  </si>
  <si>
    <t>De: 00099024113 Transferencia en cumplimiento al DS N0913 de 15/06/2011 y el Convenio Intergubernativo de Financiamiento UPRE-CIF-IG 650/2017, suscrito entre la UPRE y el GAM Shinahota, Proyecto Const. Puente Vehicular Churo Valencia, correspondiente al pago de la planilla N 2, segun la UPRE.</t>
  </si>
  <si>
    <t>De: 00099024113 Transferencia en cumplimiento al DS N0913 de 15/06/2011 y el Convenio Intergubernativo de Financiamiento UPRE-CIF-IG 637/2017, suscrito entre la UPRE y el GAM Tapacari, Proyecto Construccion Unidad Educativa Sucre Tapacari, correspondiente al pago de la planilla N 1, segun la UPRE.</t>
  </si>
  <si>
    <t>TRANSFERENCIA DEL EXTERIOR SEGUN SWIFT NO.6990 DE FECHA 18/05/2018 ORDENANTE: MINISTRY OF FOREIGN REF:DESEMBOLSO GESTION 2018 LIB. 00085028001 ME-IMPLEM. PROG. ACCESO FUENTES ENERGIA MODERNA-DINAMARCA</t>
  </si>
  <si>
    <t>COBRO COSTOS DE PAPELERIA SEGUN TRANSFERENCIA DEL EXTERIOR POR ORDEN DE MINISTRY OF FOREIGN REF:DESEMBOLSO GESTION 2018 LIB. 00085028001 ME-IMPLEM. PROG. ACCESO FUENTES ENERGIA MODERNA-DINAMARCA</t>
  </si>
  <si>
    <t>VENTA DE DIVISAS CON TRANSFERENCIA DE FONDOS A SOLICITUD DE MINISTERIO DE DEFENSA SEGUN SOLICITUD 5008 REF: PAGO A EMPRESA ROYAL POR ASISTENCIA EN TIERRA PARA VUELO DE TRASLADO DE AERONAVE DESDE NEW DELHI INDIA SOUTHEND INGLATERRA PARA EPTAM LIB. 00020011103 MINISTERIO DE DEFENSA - INGRESOS VARIOS</t>
  </si>
  <si>
    <t>VENTA DE DIVISAS CON TRANSFERENCIA DE FONDOS A SOLICITUD DE YACIMIENTOS PETROLIFEROS FISCALES BOLIVIANOS SEGUN SOLICITUD 5010 REF: PRE PAGO A TRAFIGURA PTE LTD POR SUMINISTRO DE PRODUCTO DEL MES DE MAYO 2018 SEGUN FACTURAS PROFORMA 989366 Y 989367 E INFORME TECNICO UPCA 380 LIB. 00513012004 LBP-YPFB-UNICOMERCIAL (4030005415/1-2188907)</t>
  </si>
  <si>
    <t>VENTA DE DIVISAS CON TRANSFERENCIA DE FONDOS A SOLICITUD DE MINISTERIO DE DEFENSA SEGUN SOLICITUD 5009 REF: PAGO A EMPRESA SKY SYSTEMS PARA LA ADQUISICION DE MATERIAL CONSUMIBLE PARA EL SERVICIO C DE AERONAVE PARA EPTAM LIB. 00020011103 MINISTERIO DE DEFENSA - INGRESOS VARIOS</t>
  </si>
  <si>
    <t>VENTA DE DIVISAS CON TRANSFERENCIA DE FONDOS A SOLICITUD DE AGENCIA NACIONAL DE HIDROCARBUROS SEGUN SOLICITUD 5015 REF: TRF. PLATTS, PAGO A PLATTS GLOBAL ALERT, POR SUSCRIPCION ANUAL PARA LA OBTENCION DIARIA DE PRECIOS INTERNACIONALES DE PRODUCTOS DERIVADOS DEL PETROLEO, S/G INF. DE RECEPCION INF-DR LIB. 00099021001 TGN-RECURSOS ORDINARIOS (3987)</t>
  </si>
  <si>
    <t>VENTA DE DIVISAS CON TRANSFERENCIA DE FONDOS A SOLICITUD DE ADMINISTRACION DE SERVICIOS PORTUARIOS BOLIVIA SEGUN SOLICITUD 5016 REF: H.R. 1461 -ENVIO DE RECURSOS PARA GASTOS DE FUNCIONAMIENTO POR LA REPOSICION DE MARZO Y ABRIL/2018 POR SERVICIOS BASICOS Y BIENES Y SERVICIOS, SEGUN COMUNICACION INTER LIB. 00594012001 ASP-B FONDO DE OPERACIONES</t>
  </si>
  <si>
    <t>VENTA DE DIVISAS CON TRANSFERENCIA DE FONDOS A SOLICITUD DE INSUMOS BOLIVIA SEGUN SOLICITUD 5014 REF: PAGO A TUV RHEINLAND ARGENTINA S.A. POR SERVICIO DE AUDITORIA DE CERTIFICACION FASE 2, PARA ADMINISTRACION CENTRAL, SEGUN COMUNICACION INTERNA INBOL GPYGC N 167/2018, FACTURA EXTERIOR 2381, CONTRATO LIB. 00099021001 TGN-RECURSOS ORDINARIOS (3987)</t>
  </si>
  <si>
    <t>VENTA DE DIVISAS CON TRANSFERENCIA DE FONDOS A SOLICITUD DE MINISTERIO DE DEFENSA SEGUN SOLICITUD 5017 REF: PAGO A EMPRESA THINK HOLDINGS POR LA NOVENA CUOTA DE LA ADQUISICION DE AERONAVE PARA TRANSPORTE AEREO MILITAR LIB. 00020011103 MINISTERIO DE DEFENSA - INGRESOS VARIOS</t>
  </si>
  <si>
    <t>VENTA DE DIVISAS CON TRANSFERENCIA DE FONDOS A SOLICITUD DE YACIMIENTOS PETROLIFEROS FISCALES BOLIVIANOS SEGUN SOLICITUD 5011 REF: PAGO A OIL TEST INTERNACIONAL DE ARGENTINA POR SERVICIOS DE INSPECCION DE CANTIDAD Y CALIDAD DE ALMACENAJE SEGUN INFORME UPCA 357 LIB. 00513012004 LBP-YPFB-UNICOMERCIAL (4030005415/1-2188907)</t>
  </si>
  <si>
    <t>VENTA DE DIVISAS CON TRANSFERENCIA DE FONDOS A SOLICITUD DE INSUMOS BOLIVIA SEGUN SOLICITUD 5012 REF: PAGO A LA TUV REINHLAND POR SERVICIO DE AUDITORIA DE CERTIFICACION ISO 9001 2015 Y MANTENIMIENTO DE CERTIFICADOS, PLANTA SHINAHOTA, SEGUN COMUNICACION INTERNA INBOL GPYGC 167/2018, FACTURA DE EXPORT LIB. 00224012002 INSUMOS BOL.ADMIN.CENTRAL. FUNCION. EXP PALMITO CULT.A VENEZ</t>
  </si>
  <si>
    <t>De: 00099024113 Transferencia en cumplimiento al DS N0913 de 15/06/2011 y el Convenio Intergubernativo de Financiamiento UPRE-CIF-IG 119/2017, suscrito entre la UPRE y el GAD Tarija, Proyecto Construccion Puente Vehicular Yesera Chiguaypolla, correspondiente al pago de la planilla N1, segun la UPRE.</t>
  </si>
  <si>
    <t>NUMERO DE LIBRETA CUT: 00099021001 OPERACIÓN E18 TRANSFERENCIA DEL SISTEMA FINANCIERO POR CUENTA DE TERCEROS A LA CUT Devolucion de pagos CC de 10 casos de Fuerzas Armadas, Libreta Nro 00099021001 TGN recursos ordinarios</t>
  </si>
  <si>
    <t>COBRO COSTOS DE PAPELERIA SEGUN TRANSFERENCIA DEL EXTERIOR POR ORDEN DE HERCO COMBUSTIBLES SA REF:EXPORTACION DE GLP Y OTROS CONTRATO CONDENSADO DE GAS 22-18 LIB. 00513062001 YPFB-OPERACIONES PLANTA DE SEPARACION DE LIQUIDOS RIO GRANDE</t>
  </si>
  <si>
    <t>TRANSFERENCIA RECIBIDA DEL EXTERIOR SEGÚN MENSAJES SWIFT Nos. 06983-06981 (REM.EXT.) DE FECHA 18-05-2018 POR DESEMBOLSO DE IDA PRÉSTAMO TF-16083 001 3-FPS AC598077 LIBRETA N° 00287102001 FPS-RECURSOS PROPIOS REF.: UTILES DE ESCRITORIO</t>
  </si>
  <si>
    <t>COBRO COSTOS DE PAPELERIA SEGUN TRANSFERENCIA DEL EXTERIOR POR ORDEN DE ENERGIA ARGENTINA S.A. REF:INV 082-18 LIB. 00513012007 YPFB - RECURSOS NACIONALIZACIÓN</t>
  </si>
  <si>
    <t>||TRANSFERENCIA DE FONDOS S/G. MENSAJE SWIFT N° 06986 DE LA FECHA.(SECTOR PUBLICO). DEBITO LIBRETA N° 00117012001 DGAC, COBRO EMISION COMPROBANTE CONTABLE DE LA FECHA.</t>
  </si>
  <si>
    <t>||TRANSFERENCIA DE FONDOS S/G. MENSAJE SWIFT N° 06984 DE LA FECHA.(SECTOR PUBLICO). DEBITO LIBRETA N° 00117012001 DGAC, COBRO EMISION COMPROBANTE CONTABLE DE LA FECHA.</t>
  </si>
  <si>
    <t>||RET.CMPTE.O-1619126 DE 03/05/18 P/DEVOLUCION DE GARANTIA POR USO DE AUDITORIO BCB. AL MINISTERIO DE ECONOMIA Y FINANZAS PUBLICAS S/G CTTO.SANO-DLABS 103/2018, CITE: MEFP/DM/UCS/N°581/2018 Y BCB-GADM-SSG-DMMI-INF-2018-235 DE LA SGR-DMMI. TRANSFER. A LIBRETA 000-99021001 TGN-RECURSOS ORDINARIOS-MINISTERIO DE ECONOMIA Y FINANZAS PUBLICAS</t>
  </si>
  <si>
    <t>COBRO COSTOS DE PAPELERIA SEGUN TRANSFERENCIA DEL EXTERIOR POR ORDEN DE ENERGIA ARGENTINA S.A. REF.: INV 082-18 LIB. 00513012007 YPFB - RECURSOS NACIONALIZACIÓN</t>
  </si>
  <si>
    <t>De: 00099024113 Transferencia en cumplimiento al DS N0913 de 15/06/2011 y el Convenio Intergubernativo de Financiamiento UPRE-CIF-IG 0124/2018, suscrito entre la UPRE y el GAD de Tarija proyecto Ampliacion y Readecuacion Campo Ferial San Jacinto, correspondiente al primer desembolso equivalente al</t>
  </si>
  <si>
    <t>De: 00099024113 Transferencia en cumplimiento al DS N0913 de 15/06/2011 y el Convenio Intergubernativo de Financiamiento UPRE-CIF-IG/299/2015, suscrito entre la UPRE y el GAM Santa Rosa, Proyecto Const. Tinglado U.E. Tte. Cnl. German Busch Becerra - Zona Central, correspondiente al pago de la planil</t>
  </si>
  <si>
    <t>COBRO COSTOS DE PAPELERIA SEGUN TRANSFERENCIA DEL EXTERIOR POR ORDEN DE OLEODUCTO SUR DEL PERU SAC REF.: COMPRA DE MERCADERIAS LIB. 00513062001 YPFB-OPERACIONES PLANTA DE SEPARACION DE LIQUIDOS RIO GRANDE</t>
  </si>
  <si>
    <t>COBRO COSTOS DE PAPELERIA SEGUN TRANSFERENCIA DEL EXTERIOR POR ORDEN DE PUMA ENERGY PARAGUAY S.A. REF.: OPE 0/394017 LIB. 00513062001 YPFB-OPERACIONES PLANTA DE SEPARACION DE LIQUIDOS RIO GRANDE</t>
  </si>
  <si>
    <t>||TRANSFERENCIA DE FONDOS S/G. FORMULARIO CITE: BUN293/18 DE LA FECHA.(HRE-TSO-2688),CONTRAPARTE GAM TINGUIPAYA DOTACION DE EQUIPOS DE COMPUTACION S/G. CONVENIO INTERGUBERNATIVO GESTION/2017. A SOLIC.GOB.AUT.MCPAL.TINGUIPAYA, LIBRETA N° 00041014101 MDPYEP-REVOLUCION TECNICA EN EDUCACION; BUN</t>
  </si>
  <si>
    <t>||TRANSFERENCIA DE FONDOS S/G. FORMULARIO CITE: BUN290/18 DE LA FECHA.(HRE-TSO-2689), POR CONCEPTO DE EJECUCION DEL PROCESO DE REFERENDO DE LA CARTA ORGANICA DEL MUNICIPIO DE YACUIBA. A SOLIC. GOB.AUT.MCPAL.YACUIBA,LIBR.00670012002 OEP-TRIBUNAL SUPREMO ELECTORAL-REG.CIVIL M/N; BUN.</t>
  </si>
  <si>
    <t>||TRANSFERENCIA DE FONDOS S/G. FORMULARIO CITE: BUN292/18 DE LA FECHA.(HRE-TSO-2690), CONV.INTERGUB.GAM VILLA MOJOCOYA Y EL MIN DESARR.PROD. ADQUIS. COMPUTADORAS QUIPUS, CONTRAP.DEL 50% EN TRES CUOTAS, SIENDO ESTO PAGO DE LA 1RA.CUOTA. A SOLIC.GOB.AUT.MCPAL.VILLA MOJOCOYA,LIBR.00041014101 MDPYEP-REVOLUCION TECNOLOGICA EN EDUCACION;BUN</t>
  </si>
  <si>
    <t>||TRANSFERENCIA DE FONDOS S/G. FORMULARIO CITE: BUN291/18 DE LA FECHA.(HRE-TSO-2691), POR CONCEPTO DE EJECUCION DEL PROCESO DE REFERENDO DE LA CARTA ORGANICA DEL MUNICIPIO DE YACUIBA. A SOLIC.GOB.AUT.MCPAL.YACUIBA,LIBR.00670014101 OEP-TSE REFERENDO CARTAS ORG.ESTATUTO AUTONOMICO;BUN.</t>
  </si>
  <si>
    <t>||TRANSFERENCIA DE FONDOS S/G. MENSAJE SWIFT N° 07032 DE LA FECHA.(SECTOR PUBLICO). DEBITO LIBRETA N° 00117012001 DGAC, COBRO EMISION COMPROBANTE CONTABLE DE LA FECHA.</t>
  </si>
  <si>
    <t>00099021001 DEPOSITO DE EFECTIVO, DEPOSITANTE: RI - 33 ""CNL. LADISLAO CABRERA"", CONCEPTO: RETENCION DE IMPUESTOS (IUE-IT) POR CONSUMO DE AGUA POTABLE  CORRESPONDIENTE AL MES DE ABRIL 2018, CUENTA DE DEPOSITO: CUENTA UNICA DEL TESORO</t>
  </si>
  <si>
    <t>00099021001 DEPOSITO DE EFECTIVO, DEPOSITANTE: RI - 33 ""CNL. LADISLAO CABRERA"", CONCEPTO: RETENCION DE IMPUESTOS (IUE-IT) POR CONSUÑO DE AGUA POTABLE CORRESPONDIENTE AL MES MARZO 2018, CUENTA DE DEPOSITO: CUENTA UNICA DEL TESORO</t>
  </si>
  <si>
    <t>00221012001 DEPOSITO DE EFECTIVO, DEPOSITANTE: SENARECOM, CONCEPTO: DEVOLUCION A C-31 N° 305/18/ MARIELA VANESSA ROBLES MENA, CUENTA DE DEPOSITO: CUENTA UNICA DEL TESORO</t>
  </si>
  <si>
    <t>00099021001 DEPOSITO DE EFECTIVO, DEPOSITANTE: SENASIR, CONCEPTO: DEUDA PENDIENTE AL ESTADO, CUENTA DE DEPOSITO: CUENTA UNICA DEL TESORO</t>
  </si>
  <si>
    <t>00373024105 DEPOSITO DE EFECTIVO, DEPOSITANTE: LUCIANO PRECIO RAMERO, CONCEPTO: DEVOLUCION DE SALDOS DEL PROYECTO CON CODIGO N 70043, CUENTA DE DEPOSITO: CUENTA UNICA DEL TESORO</t>
  </si>
  <si>
    <t>00099021001 DEPOSITO DE EFECTIVO, DEPOSITANTE: MIN.DE DEPORTES - JUAN CARLOS ROMERO, CONCEPTO: DEVOLUCION FONDOS CARRERA 10 K. TARIJA, CUENTA DE DEPOSITO: CUENTA UNICA DEL TESORO</t>
  </si>
  <si>
    <t>00099021001 DEPOSITO DE EFECTIVO, DEPOSITANTE: JUAN PIZARRO ARRATIA, CONCEPTO: MONTO NO EJECUTADO, CUENTA DE DEPOSITO: CUENTA UNICA DEL TESORO</t>
  </si>
  <si>
    <t>00099021001 DEPOSITO DE EFECTIVO, DEPOSITANTE: AGENCIA ESTATAL DE VIVIENDA AEVIVIENDA, CONCEPTO: PAGO POR SERVICIO DE AGUA POTABLE, CUENTA DE DEPOSITO: CUENTA UNICA DEL TESORO</t>
  </si>
  <si>
    <t>00099021001 DEPOSITO DE EFECTIVO, DEPOSITANTE: MARCO ANTONIO ESPINOZA LOPEZ, CONCEPTO: PAGO DE LUZ, CUENTA DE DEPOSITO: CUENTA UNICA DEL TESORO</t>
  </si>
  <si>
    <t>00099021001 DEPOSITO DE EFECTIVO, DEPOSITANTE: SANDRO LOPEZ BLANCO, CONCEPTO: REVERSION DE BOLETA DE HABER MENSUAL, CUENTA DE DEPOSITO: CUENTA UNICA DEL TESORO</t>
  </si>
  <si>
    <t>00099021001 DEPOSITO DE EFECTIVO, DEPOSITANTE: NESTOR RODRIGUEZ PAZ, CONCEPTO: DEVOLUCION  POR DOBLE PERCEPCION, CUENTA DE DEPOSITO: CUENTA UNICA DEL TESORO</t>
  </si>
  <si>
    <t>00047084105 DEPOSITO DE EFECTIVO, DEPOSITANTE: FRIDA PEREZ CARPIO, CONCEPTO: DEVOLUCION POR ROPA DE TRABAJO ENTREGADO A CONSULTORES DE LINEA ORURO PRODUCTO INF DE AUD N°5/2017, CUENTA DE DEPOSITO: CUENTA UNICA DEL TESORO</t>
  </si>
  <si>
    <t>00015011108 DEP.DE CHEQ.AJENOS,RET.DE CAM.,CONCEPTO: DEVOLUCION DE FONDOS,DEP.: MIN GOBIERNO , PROCEDENCIA: BANCO UNION S.A., CHEQUE: 51088, FECHA DE EMISION:18/05/2018</t>
  </si>
  <si>
    <t>00592012001 DEP.DE CHEQ.AJENOS,RET.DE CAM.,CONCEPTO: DEVOLUCIONES BOA,DEP.: BOA , PROCEDENCIA: BANCO UNION S.A., CHEQUE: 8930, FECHA DE EMISION:09/05/2018</t>
  </si>
  <si>
    <t>00592012001 DEP.DE CHEQ.AJENOS,RET.DE CAM.,CONCEPTO: DEVOLUCIONES BOA,DEP.: BOA , PROCEDENCIA: BANCO UNION S.A., CHEQUE: 8929, FECHA DE EMISION:09/05/2018</t>
  </si>
  <si>
    <t>00592012001 DEP.DE CHEQ.AJENOS,RET.DE CAM.,CONCEPTO: DEVOLUCIONES PERUVIAN AIR LINE,DEP.: PERUVIAN , PROCEDENCIA: BANCO BISA S.A., CHEQUE: 985, FECHA DE EMISION:08/05/2018</t>
  </si>
  <si>
    <t>00680012001 DEP.DE CHEQ.AJENOS,RET.DE CAM.,CONCEPTO: DEVOLUCION PARCIAL GASOLINA Y PEAJE,DEP.: CONTRALORIA GENERAL DEL ESTADO , PROCEDENCIA: BANCO UNION S.A., CHEQUE: 5620, FECHA DE EMISION:11/05/2018</t>
  </si>
  <si>
    <t>00099021001 DEP.DE CHEQ.AJENOS,RET.DE CAM.,CONCEPTO: GASTOS OBSERVADOS AL SR, AUGUSTO ARGUEDAS DEL CARPIO, EX EMBAJADOR DE BOLIVIA EN CHINA,DEP.: MINISTERIO DE RELACIONES EXTERIORES , PROCEDENCIA: BANCO UNION S.A., CHEQUE: 1219, FECHA DE EMISION:18/05/2018</t>
  </si>
  <si>
    <t>00526012001 DEP.DE CHEQ.AJENOS,RET.DE CAM.,CONCEPTO: DEP DE SALDOS NO UTILIZADOS EN FAV-BTV PARA LA REVERSION DE PREVENTIVOS ING MAGNE,DEP.: BOLIVIA TV , PROCEDENCIA: BANCO UNION S.A., CHEQUE: 16194, FECHA DE EMISION:21/05/2018</t>
  </si>
  <si>
    <t>00271022001 DEP.DE CHEQ.AJENOS,RET.DE CAM.,CONCEPTO: PROY IMPLEMENTACION DEL SIST DE RIEGO COMUNIDAD  EL  SALAO,DEP.: BANCO  UNION SA , PROCEDENCIA: BANCO UNION S.A., CHEQUE: 154495, FECHA DE EMISION:21/05/2018</t>
  </si>
  <si>
    <t>00099021001 DEP.DE CHEQ.AJENOS,RET.DE CAM.,CONCEPTO: CLAROS FERNANDEZ MARIA CRISTINA,DEP.: BANCO  UNION SA , PROCEDENCIA: BANCO UNION S.A., CHEQUE: 154493, FECHA DE EMISION:21/05/2018</t>
  </si>
  <si>
    <t>00099021001 DEP.DE CHEQ.AJENOS,RET.DE CAM.,CONCEPTO: CLAROS  FERNANDEZ  MARIA  CRISTINA,DEP.: BANCO  UNION SA , PROCEDENCIA: BANCO UNION S.A., CHEQUE: 154494, FECHA DE EMISION:21/05/2018</t>
  </si>
  <si>
    <t>00130012001 DEPOSITO DE EFECTIVO, DEPOSITANTE: COOP MINERA 16 DE JULIO RL, CONCEPTO: PAGO CUOTA 32;3RA AMPLIACION COOP MINERA 16 DE JULIO RL, CUENTA DE DEPOSITO: CUENTA UNICA DEL TESORO</t>
  </si>
  <si>
    <t>00680012001 DEP.DE CHEQ.AJENOS,RET.DE CAM.,CONCEPTO: DEVOLUCION PASAJES,DEP.: CONTRALORIA GENERAL DEL ESTADO , PROCEDENCIA: BANCO UNION S.A., CHEQUE: 5642, FECHA DE EMISION:17/05/2018</t>
  </si>
  <si>
    <t>00099021001 DEP.DE CHEQ.AJENOS,RET.DE CAM.,CONCEPTO: REEMBOLSO SUBSIDIO POR INCAPACIDAD,DEP.: CONTRALORIA GENERAL DEL ESTADO , PROCEDENCIA: BANCO UNION S.A., CHEQUE: 5649, FECHA DE EMISION:17/05/2018</t>
  </si>
  <si>
    <t>A:00373024101 TRANSFERENCIA DE RECURSOS PARA GASTOS DE FUNCIONAMIENTO DEL FDI CORRESPONDIENTE AL MES DE ABRIL DE 2018, S/G INFORME MEFP/VTCP/DGPOT/UPCFTGN/N53/2018. (H.R. 389-89-D)</t>
  </si>
  <si>
    <t>A:00373024104 A:00373024104 TRANSFERENCIA DE RECURSOS AL FDI A FAVOR DE LAS UNIBOL CORRESPONDIENTE AL MES DE ABRIL DE 2018, S/G INFORME MEFP/VTCP/DGPOT/UPCFTGN/N52/2018. (H.R.389-88-D)</t>
  </si>
  <si>
    <t>A:00373024105 DESEMBOLSO DE RECURSOS AL FONDO DE DESARROLLO INDIGENA PARA PROGRAMAS Y/O PROYECTOS PARA MUNICIPIOS S/G NOTAS FDI/DGE/EXT/N 291 Y 292/2018 E INFORME MEFP/VTCP/DGPOT/UPCFTGN/INF/ N54/2018.( HR. 6-14735-R; 6-14636-R).</t>
  </si>
  <si>
    <t>'COBRO DE'||UTILES DE ESCRITORIO POR EL COMPROBANTE CONTABLE NRO. 0922094 DE LA FECHA S/G. NOTA DE SENATEX, CITE' SENATEX/DGE/CAR/0306/2017 DE F. 21/07/2017. DEBITO DE LA LIBRETA 00378012002 SENATEX ADMINISTRACION CENTRAL.</t>
  </si>
  <si>
    <t>VENTA DE DIVISAS CON TRANSFERENCIA DE FONDOS A SOLICITUD DE MINISTERIO DE EDUCACION SEGUN SOLICITUD 4948 REF: TRANSFERENCIA PARA KUNGLIGA TEKNIKA HOGSKOLAN (LUCIO RODRIGO ALEJO VARGAS) EQUIVALENTES 9.014,04 USD LIB. 00099021001 TGN-RECURSOS ORDINARIOS (3987) POR DIFERENCIAL CAMBIARIO</t>
  </si>
  <si>
    <t>VENTA DE DIVISAS CON TRANSFERENCIA DE FONDOS A SOLICITUD DE MINISTERIO DE EDUCACION SEGUN SOLICITUD 4948 REF: TRANSFERENCIA PARA KUNGLIGA TEKNIKA HOGSKOLAN (LUCIO RODRIGO ALEJO VARGAS) EQUIVALENTES 9.014,04 USD LIB. 00099021001 TGN-RECURSOS ORDINARIOS (3987)</t>
  </si>
  <si>
    <t>VENTA DE DIVISAS CON TRANSFERENCIA DE FONDOS A SOLICITUD DE YACIMIENTOS PETROLIFEROS FISCALES BOLIVIANOS SEGUN SOLICITUD 5019 REF: PAGO A TRAFIGURA PTE LTD POR EL SUMINISTRO MEDIANTE BUQUES DE PRODUCTO MESES DE MARZO Y ABRIL 2018 SEGUN FACTURAS 149006 Y 150043 E INFORME UPCA 397 LIB. 00513012004 LBP-YPFB-UNICOMERCIAL (4030005415/1-2188907)</t>
  </si>
  <si>
    <t>VENTA DE DIVISAS CON TRANSFERENCIA DE FONDOS A SOLICITUD DE YACIMIENTOS PETROLIFEROS FISCALES BOLIVIANOS SEGUN SOLICITUD 5026 REF: PAGO A INTERTEK TESTING SERVICES PERU SA POR SERVICIOS DE INSPECCION DE PLANTA DE ALMACENAJE PERU SEGUN INFORME TECNICO UPCA 404 LIB. 00513012004 LBP-YPFB-UNICOMERCIAL (4030005415/1-2188907)</t>
  </si>
  <si>
    <t>VENTA DE DIVISAS CON TRANSFERENCIA DE FONDOS A SOLICITUD DE MINISTERIO DE ECONOMIA Y FINANZAS PUBLICAS SEGUN SOLICITUD 5025 REF: PAGO A FAVOR DE BLOOMBERG FINANCE LP FACTURA 5604380355, MES DE MAYO/2018, POR SERVICIOS ESPECIALES BLOOMBERG DOS TERMINALES DE OPERACIONES DEUDA PUBLICA EN MERCADOS DE C LIB. 00099021001 TGN-RECURSOS ORDINARIOS (3987)</t>
  </si>
  <si>
    <t>VENTA DE DIVISAS CON TRANSFERENCIA DE FONDOS A SOLICITUD DE MINISTERIO DE DEFENSA SEGUN SOLICITUD 5022 REF: PAGO A EMPRESA SKY SYSTEMS POR ADQUISICION DE MATERIAL PARA EL SERVICIO C DE AERONAVE PARA EMPRESA PUBLICA TRANSPORTE AEREO MILITAR LIB. 00020011103 MINISTERIO DE DEFENSA - INGRESOS VARIOS</t>
  </si>
  <si>
    <t>NUMERO DE LIBRETA CUT: 00099021001 OPERACIÓN E18 TRANSFERENCIA DEL SISTEMA FINANCIERO POR CUENTA DE TERCEROS A LA CUT Devolucion de desembolsos CCG al TGN Libreta Nro 00099021001 TGN recursos Ordinarios</t>
  </si>
  <si>
    <t>||TRANSFERENCIA DE FONDOS S/G. MENSAJE SWIFT NRO. 07100 DE LA FECHA. (SECTOR PUBLICO). DEBITO DE LA LIBRETA 00117012001 DGAC, COBRO UTILES DE ESCRITORIO.</t>
  </si>
  <si>
    <t>00373024105 DEPOSITO DE EFECTIVO, DEPOSITANTE: FDL, CONCEPTO: DEVOLUCION DE FONDOS INDIGENA, CUENTA DE DEPOSITO: CUENTA UNICA DEL TESORO</t>
  </si>
  <si>
    <t>00292012001 DEPOSITO DE EFECTIVO, DEPOSITANTE: EBER MAMAI TINCUTA, CONCEPTO: CONVENIO ENTRE VIAS BOLIVIA Y FEDERACION 1RO DE MAYO, CUENTA DE DEPOSITO: CUENTA UNICA DEL TESORO</t>
  </si>
  <si>
    <t>00086031106 DEPOSITO DE EFECTIVO, DEPOSITANTE: SERNAP UNIDAD REA, CONCEPTO: DEPÓSITO POR REVERSION DE FONDOS NO UTILIZADOS, CUENTA DE DEPOSITO: CUENTA UNICA DEL TESORO</t>
  </si>
  <si>
    <t>00348014401 DEPOSITO DE EFECTIVO, DEPOSITANTE: AUTORIDAD PLURINACIONAL DE LA MADRE TIERRA ENT348, CONCEPTO: DEPÓSITO  POR DEVOLUCION DE UN DIA DE VIATICO DETERMINADO EN AUDITORIA 2015, CUENTA DE DEPOSITO: CUENTA UNICA DEL TESORO</t>
  </si>
  <si>
    <t>00099021001 DEPOSITO DE EFECTIVO, DEPOSITANTE: SUSANA DURAN BERRIOS, CONCEPTO: DEVOLUCION DE DEUDA, CUENTA DE DEPOSITO: CUENTA UNICA DEL TESORO</t>
  </si>
  <si>
    <t>00099021001 DEPOSITO DE EFECTIVO, DEPOSITANTE: JUAN CARLOS ORTEGA BAUTISTA, CONCEPTO: REVERSION PREVENTIVO # 2833 PASAJES, CUENTA DE DEPOSITO: CUENTA UNICA DEL TESORO</t>
  </si>
  <si>
    <t>00099021001 DEPOSITO DE EFECTIVO, DEPOSITANTE: JOSEPH JOHN TAPIA GUTIERREZ, CONCEPTO: DEVOLUCION DE VIATICOS NO UTILIZADOS, CUENTA DE DEPOSITO: CUENTA UNICA DEL TESORO</t>
  </si>
  <si>
    <t>00086031101 DEP.DE CHEQ.AJENOS,RET.DE CAM.,CONCEPTO: DEP POR REVERSION DE FONDOS,DEP.: SERNAP-TARIQUIA , PROCEDENCIA: BANCO UNION S.A., CHEQUE: 1005, FECHA DE EMISION:09/05/2018</t>
  </si>
  <si>
    <t>00086031101 DEP.DE CHEQ.AJENOS,RET.DE CAM.,CONCEPTO: DEP POR REVERSION DE FONDOS NO UTILIZADOS,DEP.: SERNAP-TARIQUIA , PROCEDENCIA: BANCO UNION S.A., CHEQUE: 1006, FECHA DE EMISION:09/05/2018</t>
  </si>
  <si>
    <t>00086031101 DEP.DE CHEQ.AJENOS,RET.DE CAM.,CONCEPTO: DEP POR COSECHA DE LAGARTO,DEP.: SERNAP-SAN MATIAS , PROCEDENCIA: BANCO UNION S.A., CHEQUE: 1460, FECHA DE EMISION:08/05/2018</t>
  </si>
  <si>
    <t>00099021001 DEP.DE CHEQ.AJENOS,RET.DE CAM.,CONCEPTO: DEP POR REVERSION DE FONDOS NO UTLIZADOS,DEP.: SERNAP-TARIQUIA , PROCEDENCIA: BANCO UNION S.A., CHEQUE: 998, FECHA DE EMISION:09/05/2018</t>
  </si>
  <si>
    <t>00086031101 DEP.DE CHEQ.AJENOS,RET.DE CAM.,CONCEPTO: DEP POR CONCEPTO DE COBRO POR MULTAS,DEP.: SERNAP-CARRASCO , PROCEDENCIA: BANCO UNION S.A., CHEQUE: 1057, FECHA DE EMISION:24/04/2018</t>
  </si>
  <si>
    <t>00592012001 DEP.DE CHEQ.AJENOS,RET.DE CAM.,CONCEPTO: PRESIDENCIA - BOLETOS 2016,DEP.: MINISTERIO DE LA PRESIDENCIA , PROCEDENCIA: BANCO UNION S.A., CHEQUE: 8942, FECHA DE EMISION:14/05/2018</t>
  </si>
  <si>
    <t>00592012001 DEP.DE CHEQ.AJENOS,RET.DE CAM.,CONCEPTO: SENAPI BOLETOS GESTION 2015,DEP.: SENAPI , PROCEDENCIA: BANCO UNION S.A., CHEQUE: 2797, FECHA DE EMISION:24/04/2018</t>
  </si>
  <si>
    <t>00099021001 DEP.DE CHEQ.AJENOS,RET.DE CAM.,CONCEPTO: DEV. DE PASAJES NO UTILIZADOS POR ACOJET Y AMAZONAS ATRAVES DE BOLTUR S/G NI N° 253,DEP.: MINISTERIO DE COMUNICACION , PROCEDENCIA: BANCO UNION S.A., CHEQUE: 9591, FECHA DE EMISION:18/05/2018</t>
  </si>
  <si>
    <t>00340012003 DEP.DE CHEQ.AJENOS,RET.DE CAM.,CONCEPTO: EJECUCION BOLETA DE GARANTIA 101046753 BENEFICIARIO SEGIP,DEP.: BANCO GANADERO S.A. , PROCEDENCIA: BANCO GANADERO S.A., CHEQUE: 536857, FECHA DE EMISION:17/05/2018</t>
  </si>
  <si>
    <t>00020011103 DEP.DE CHEQ.AJENOS,RET.DE CAM.,CONCEPTO: TRANSF. EXT. EMP. CLASSIC 400 HOLDINGS LLC P/ ARRENDAMIENTO DE MOTOR P/AERO FAB-115,DEP.: TRANSPORTE AEREO MILITAR , PROCEDENCIA: BANCO UNION S.A., CHEQUE: 19644, FECHA DE EMISION:22/05/2018</t>
  </si>
  <si>
    <t>00287102001 DEP.DE CHEQ.AJENOS,RET.DE CAM.,CONCEPTO: DEVOLUCION DE BOLTUR POR PASAJES NO UTILIZADOS,DEP.: FPS - OFICINA CENTRAL , PROCEDENCIA: BANCO UNION S.A., CHEQUE: 8927, FECHA DE EMISION:09/05/2018</t>
  </si>
  <si>
    <t>00099021001 DEPOSITO DE EFECTIVO, DEPOSITANTE: OMAR ADOLFO CAMPUZANO FRANCO, CONCEPTO: DEVOLUCION DE RIESGO PROFESIONAL, CUENTA DE DEPOSITO: CUENTA UNICA DEL TESORO</t>
  </si>
  <si>
    <t>00035031101 DEP.DE CHEQ.AJENOS,RET.DE CAM.,CONCEPTO: ARRENDAMIENTO AUDITORIO ILLIMANI Y SERVICIOS ADICIONALES ACTO DE GRADUACION CBA,DEP.: MEFP-UCPP , PROCEDENCIA: BANCO UNION S.A., CHEQUE: 1264, FECHA DE EMISION:17/05/2018</t>
  </si>
  <si>
    <t>00035031101 DEP.DE CHEQ.AJENOS,RET.DE CAM.,CONCEPTO: PAGO POR EL SALDO CONVENIO UCPP N°18/2017 CON VALENS GUITAR SHOP CONCIERTO ROCKBOL2017,DEP.: MEFP UCPP , PROCEDENCIA: BANCO UNION S.A., CHEQUE: 1265, FECHA DE EMISION:17/05/2018</t>
  </si>
  <si>
    <t>00035031101 DEP.DE CHEQ.AJENOS,RET.DE CAM.,CONCEPTO: ARRENDAMIENTO ESPACIO PARQUEO CAMPO FERIAL OSCAR GALLARDO MAYO/2018,DEP.: MEFP-UCPP , PROCEDENCIA: BANCO UNION S.A., CHEQUE: 1266, FECHA DE EMISION:17/05/2018</t>
  </si>
  <si>
    <t>00035031101 DEP.DE CHEQ.AJENOS,RET.DE CAM.,CONCEPTO: VENTA DE ENTRADAS FERIA EXPOBODA Y EVENTOS 2018,DEP.: MEFP-UCPP , PROCEDENCIA: BANCO UNION S.A., CHEQUE: 1267, FECHA DE EMISION:17/05/2018</t>
  </si>
  <si>
    <t>00035031101 DEP.DE CHEQ.AJENOS,RET.DE CAM.,CONCEPTO: ARRENDAMIENTO ESPACIO PARQUEO CAMPO FERIAL ALEX ROJAS MAYO/2018,DEP.: MEFP-UCPP , PROCEDENCIA: BANCO UNION S.A., CHEQUE: 1269, FECHA DE EMISION:17/05/2018</t>
  </si>
  <si>
    <t>00035031101 DEP.DE CHEQ.AJENOS,RET.DE CAM.,CONCEPTO: INGRESOS PARQUEO CAMPO FERIAL CHUQUIAGO MARKA MES DE ABRIL 2018,DEP.: MEFP-UCPP , PROCEDENCIA: BANCO UNION S.A., CHEQUE: 1268, FECHA DE EMISION:17/05/2018</t>
  </si>
  <si>
    <t>NUMERO DE LIBRETA CUT: 00099021001 OPERACIÓN E18 TRANSFERENCIA DEL SISTEMA FINANCIERO POR CUENTA DE TERCEROS A LA CUT TRANSF RECURSOS FIDEICOMISO REACTIVACION OPERATIVA Y COMERCIAL DE LA EMPRESA SIDERURGICA DEL MUTUN PAGO FINAL POR REEMBOLSO AL MINISTERIO DE MINERIA Y METALURGIA FIDEICOMITENTE</t>
  </si>
  <si>
    <t>COBRO COSTOS DE PAPELERIA POR REGULARIZACION DE TRANSFERENCIA DEL EXTERIOR POR ORDEN DE PETROBRAS PARAGUAY GAS SRL LIB. 00513062001 YPFB-OPERACIONES PLANTA DE SEPARACION DE LIQUIDOS RIO GRANDE</t>
  </si>
  <si>
    <t>||TRANSFERENCIA DE FONDOS S/G. MENSAJE SWIFT NRO. 07130 DE LA FECHA. (SECTOR PÚBLICO). DEBITO DE LA LIBRETA 00117012001 DGAC, REPOSICION UTILES DE ESCRITORIO.</t>
  </si>
  <si>
    <t>VENTA DE DIVISAS CON TRANSFERENCIA DE FONDOS A SOLICITUD DE MINISTERIO DE LA PRESIDENCIA SEGUN SOLICITUD 5027 REF: DIVISAS USD 135,059.11 SEGUNDO PAGO A DASSAULT FALCON JET POR MANTENIMIENTO A AERONAVE FAB 002 EN WILMINGTON, SEGUN INVOICE 18 002198, PAGO A CITIBANK N.A CUENTA 30442598. LIB. 00099021001 TGN-RECURSOS ORDINARIOS (3987)</t>
  </si>
  <si>
    <t>COBRO COSTOS DE PAPELERIA SEGUN TRANSFERENCIA DEL EXTERIOR POR ORDEN DE HERCO COMBUSTIBLES SA REF.: CONTRATO DE CONDENSADO DE GAS 23/08 LIB. 00513062001 YPFB-OPERACIONES PLANTA DE SEPARACION DE LIQUIDOS RIO GRANDE</t>
  </si>
  <si>
    <t>De: 00041031107 Transferencia que efectuamos a solicitud del Instituto Boliviano de Metrologia mediante nota CITE: IBMETRO-DAF-CE-0523/2018 y en virtud a la nota CITE: MEFP/VPCF/DGCF No 492/2018 de la Direccion General de Contabilidad Fiscal H.R. 6-12362-R</t>
  </si>
  <si>
    <t>NÚMERO DE LIBRETA CUT: 99031009.00 OPERACIÓN T01 TRANSFERENCIA DE FONDOS A LA CUT - TESORO DIRECTO DE BANCO UNION S.A. A CUENTA UNICA DEL TESORO CON NUMERO DE SOLICITUD = 2761437 Y NUMERO CORRELATIVO = 91320022052018302 TRANSFERENCIA POR OPERACIONES DE VENTA BONOS BTX</t>
  </si>
  <si>
    <t>A:00670014101 Debito automatico al GAM Cotagaita a favor del Tribunal Supremo Electoral (TSE), por incumplimiento en la transferencia de recursos al TSE, en el marco de Ley Municipal N74 promulgado el 28 de marzo de 2018 vigente a partir del 04 de abril de 2018.</t>
  </si>
  <si>
    <t>||TRANSFERENCIA DE FONDOS S/G. MENSAJE SWIFT NRO. 07160 DE LA FECHA. (SECTOR PÚBLICO). DEBITO DE LA LIBRETA 00117012001 DGAC, REPOSICION UTILES DE ESCRITORIO.</t>
  </si>
  <si>
    <t>'COBRO DE'||UTILES DE ESCRITORIO POR EL COMPROBANTE CONTABLE NRO. 0922303 DE LA FECHA, SEGÚN CORREO ELECTRÓNICO DE YPFB DE F. 23/01/2018. DEBITO DE LA LIBRETA 00513022001 YPFB - OPERACIONES.</t>
  </si>
  <si>
    <t>||TRANSFERENCIA DE FONDOS S/G. MENSAJES SWIFT NROS. 07158 Y 07149 DE LA FECHA. (SECTOR PÚBLICO). DEBITO DE LA LIBRETA 00117012001 DGAC, REPOSICION UTILES DE ESCRITORIO.</t>
  </si>
  <si>
    <t>De: 00099024113 Transferencia en cumplimiento al DS N0913 de 15/06/2011 y el Convenio Intergubernativo de Financiamiento UPRE-CIF-IG 811/2017, suscrito entre la UPRE y el GAM de San Antino de Lomerio proyecto Const. Tinglado con Graderia en la Unidad Educativa Suiza Comunidad San Lorenzo, correspon</t>
  </si>
  <si>
    <t>De: 00099024113 Transferencia en cumplimiento al DS N0913 de 15/06/2011 y el Convenio Intergubernativo de Financiamiento UPRE-CIF-IG 188/2017, suscrito entre la UPRE y el GAM de San Joaquin proyecto Const. Terminal Municipal San Joaquin, correspondiente al pago de la planilla N 5, segun la UPRE.</t>
  </si>
  <si>
    <t>De: 00099024113 Transferencia en cumplimiento al DS N0913 de 15/06/2011 y el Convenio Intergubernativo de Financiamiento UPRE-CIF-IG-606/2017, suscrito entre la UPRE y el GAD de Pando proyecto Construccion de Puentes Tipo Cajon en el Barrio Copacabana, correspondiente al pago de la planilla N 2, se</t>
  </si>
  <si>
    <t>NUMERO DE LIBRETA CUT: 00099021001 OPERACIÓN E18 TRANSFERENCIA DEL SISTEMA FINANCIERO POR CUENTA DE TERCEROS A LA CUT TRANSFERENCIA POR DEVOLUCION APORTES INDEBIDOS FECHA 31-01-2018 PERIODO DE COTIZACION JUNIO 2010 A SOL. AFP FUTURO DE BOLIVIA</t>
  </si>
  <si>
    <t>00086031106 DEPOSITO DE EFECTIVO, DEPOSITANTE: SAUL WALDO CAMPERO LARUTA, CONCEPTO: DEPOSITÓ DE REVERSION POR GASTOS NO REALIZADOS, CUENTA DE DEPOSITO: CUENTA UNICA DEL TESORO</t>
  </si>
  <si>
    <t>00099021001 DEPOSITO DE EFECTIVO, DEPOSITANTE: CAYRA XIMENA CAMACHO JALDIN - MEFP, CONCEPTO: DEV.REFRIGERIO "SEMINARIO INTER.EVALUACION Y PERSPECTIVA DE LA ECONOMIA BOLIVIANA Y DE LA REGION", CUENTA DE DEPOSITO: CUENTA UNICA DEL TESORO</t>
  </si>
  <si>
    <t>00099021001 DEPOSITO DE EFECTIVO, DEPOSITANTE: RAFAEL CIRO SARDAN BARRERA, CONCEPTO: DEVOLUCION DE VIATICOS NO UTILIZADOS, CUENTA DE DEPOSITO: CUENTA UNICA DEL TESORO</t>
  </si>
  <si>
    <t>00099021001 DEPOSITO DE EFECTIVO, DEPOSITANTE: EDUARDO LAURA TUMIRI, CONCEPTO: DEVOLUCION DE HABER MES DE ABRIL, CUENTA DE DEPOSITO: CUENTA UNICA DEL TESORO</t>
  </si>
  <si>
    <t>00099021001 DEPOSITO DE EFECTIVO, DEPOSITANTE: JUSTINIANO VASQUEZ SAAVEDRA, CONCEPTO: DEVOLUCION DE COBRO, CUENTA DE DEPOSITO: CUENTA UNICA DEL TESORO</t>
  </si>
  <si>
    <t>00086088704 DEPOSITO DE EFECTIVO, DEPOSITANTE: U.D. SUSTENTAR MIN. MEDIO AMBIENTE Y AGUA, CONCEPTO: DEVOL. DE FONDOS EN AVANCE TALLER DE TRANSFERENC. DE CAPACIDADES PERSONAL NO CALIFICADO DEPTO ORURO, CUENTA DE DEPOSITO: CUENTA UNICA DEL TESORO</t>
  </si>
  <si>
    <t>00099021001 DEPOSITO DE EFECTIVO, DEPOSITANTE: CELESTINO MAMANI HUANCA, CONCEPTO: DOBLE PERCEPCION, CUENTA DE DEPOSITO: CUENTA UNICA DEL TESORO</t>
  </si>
  <si>
    <t>00099021001 DEPOSITO DE EFECTIVO, DEPOSITANTE: TOMAS SANTALLA CALLIZAYA, CONCEPTO: DEVOLUCION DE RENTA, CUENTA DE DEPOSITO: CUENTA UNICA DEL TESORO</t>
  </si>
  <si>
    <t>00066011102 DEPOSITO DE EFECTIVO, DEPOSITANTE: NESTOR LOBOS HUANDO, CONCEPTO: REPOSICION POR EXTRAVIO DE CREDENCIAL, CUENTA DE DEPOSITO: CUENTA UNICA DEL TESORO</t>
  </si>
  <si>
    <t>00041044201 DEPOSITO DE EFECTIVO, DEPOSITANTE: ANA LUCY SEGURA GUTIERREZ, CONCEPTO: DEPÓSITO POR DEVOLUCION DE FONDOS NO UTILIZADOS, CUENTA DE DEPOSITO: CUENTA UNICA DEL TESORO</t>
  </si>
  <si>
    <t>00099021001 DEPOSITO DE EFECTIVO, DEPOSITANTE: ORGANO JUDICIAL, CONCEPTO: REVERSION, CUENTA DE DEPOSITO: CUENTA UNICA DEL TESORO</t>
  </si>
  <si>
    <t>00099021001 DEPOSITO DE EFECTIVO, DEPOSITANTE: AN-2 SCZ, CONCEPTO: REVERSION SERV. BAS, CUENTA DE DEPOSITO: CUENTA UNICA DEL TESORO</t>
  </si>
  <si>
    <t>00099021001 DEPOSITO DE EFECTIVO, DEPOSITANTE: MARIA JESUS HOYOS CASTRO, CONCEPTO: PAGO POR COBRO INDEBIDO DE NUEVAS NUPCIAS, CUENTA DE DEPOSITO: CUENTA UNICA DEL TESORO</t>
  </si>
  <si>
    <t>00099021001 DEP.DE CHEQ.AJENOS,RET.DE CAM.,CONCEPTO: AUT. IMPUGNACION TRIBUTARIA - DEVOL INCAPACIDAD TEMP - MARZO/2018,DEP.: CAJA PETROLERA DE SALUD , PROCEDENCIA: BANCO UNION S.A., CHEQUE: 13367, FECHA DE EMISION:23/05/2018</t>
  </si>
  <si>
    <t>00099021001 DEP.DE CHEQ.AJENOS,RET.DE CAM.,CONCEPTO: A.G.E.T.I.C. - DEVOL INCAPACIDAD TEMP - MARZO /2018,DEP.: CAJA PETROLERA DE SALUD , PROCEDENCIA: BANCO UNION S.A., CHEQUE: 13369, FECHA DE EMISION:23/05/2018</t>
  </si>
  <si>
    <t>00597019202 DEP.DE CHEQ.AJENOS,RET.DE CAM.,CONCEPTO: YLB - DEVOL INCAPACIDAD TEMP - MARZO /2018,DEP.: CAJA PETROLERA DE SALUD , PROCEDENCIA: BANCO UNION S.A., CHEQUE: 13368, FECHA DE EMISION:23/05/2018</t>
  </si>
  <si>
    <t>00132022002 DEP.DE CHEQ.AJENOS,RET.DE CAM.,CONCEPTO: DEVOLUCION FONDOS EN AVANCE,DEP.: SEDEM PAPELBOL , PROCEDENCIA: BANCO UNION S.A., CHEQUE: 2025, FECHA DE EMISION:21/05/2018</t>
  </si>
  <si>
    <t>00132052001 DEP.DE CHEQ.AJENOS,RET.DE CAM.,CONCEPTO: DEVOLUCION DE  SALDOS NO EJECUTADOS,DEP.: SEDEM , PROCEDENCIA: BANCO UNION S.A., CHEQUE: 2021, FECHA DE EMISION:14/05/2018</t>
  </si>
  <si>
    <t>00099021001 DEP.DE CHEQ.AJENOS,RET.DE CAM.,CONCEPTO: DEV.DEPOSITÓS POR REPOSICION DE CREDENCIALES 5 FUNCIONARIOS MIN.DE COMUNICACION,DEP.: MINISTERIO DE COMUNICACION , PROCEDENCIA: BANCO UNION S.A., CHEQUE: 9595, FECHA DE EMISION:22/05/2018</t>
  </si>
  <si>
    <t>00099021001 DEP.DE CHEQ.AJENOS,RET.DE CAM.,CONCEPTO: REVERSION ANTICIPADA ERROR  EN SUBSIDIO DE NATALIDAD ELENA CACERES,DEP.: ORGANO JUDICIAL  DAF  NACIONAL , PROCEDENCIA: BANCO UNION S.A., CHEQUE: 2484, FECHA DE EMISION:18/05/2018</t>
  </si>
  <si>
    <t>00212012001 DEP.DE CHEQ.AJENOS,RET.DE CAM.,CONCEPTO: CUENTAS POR COBRAR ACTUALIZACION Y LIQUIDACION DE INTERES FREDA NANCY ROJAS STEVENSON,DEP.: INRA NACIONAL , PROCEDENCIA: BANCO UNION S.A., CHEQUE: 1657, FECHA DE EMISION:16/05/2018</t>
  </si>
  <si>
    <t>00212012001 DEP.DE CHEQ.AJENOS,RET.DE CAM.,CONCEPTO: CUENTAS POR COBRAR,ACTUALIZACION Y LIQUIDACION DE INTERESES WALTER HUMBERTO MALLEA CASTILLO,DEP.: INRA NACIONAL , PROCEDENCIA: BANCO UNION S.A., CHEQUE: 1656, FECHA DE EMISION:16/05/2018</t>
  </si>
  <si>
    <t>00099021001 DEPOSITO DE EFECTIVO, DEPOSITANTE: LENNY  GRETTY  BUTRON ALBORNOZ, CONCEPTO: REVERSION DE PASAJES  AL INTERIOR DEL PAIS, CUENTA DE DEPOSITO: CUENTA UNICA DEL TESORO</t>
  </si>
  <si>
    <t>00099021001 DEPOSITO DE EFECTIVO, DEPOSITANTE: JHONNY QUISPE ARRATIA, CONCEPTO: DEVOLUCION PASAJES AL INTERIOR DEL PAIS, CUENTA DE DEPOSITO: CUENTA UNICA DEL TESORO</t>
  </si>
  <si>
    <t>COBRO COSTOS DE PAPELERIA POR REGULARIZACION DE TRANSFERENCIA DEL EXTERIOR POR ORDEN DE PUMA ENERGY PARAGUAY S.A. LIB. 00513062001 YPFB-OPERACIONES PLANTA DE SEPARACION DE LIQUIDOS RIO GRANDE</t>
  </si>
  <si>
    <t>De: 00099024113 Transferencia en cumplimiento al DS N0913 de 15/06/2011 y el Convenio Intergubernativo de Financiamiento UPRE-CIF-IG 381/2017, suscrito entre la UPRE y el GAM de Umala proyecto Construccion 8 Aulas Unidad Educativa Canaviri, correspondiente al pago de la planilla N 2, segun la UPRE.</t>
  </si>
  <si>
    <t>De: 00099024113 Transferencia en cumplimiento al DS N0913 de 15/06/2011 y el Convenio Intergubernativo de Financiamiento UPRE-CIF-IG/572/2016, suscrito entre la UPRE y el GAD de Potosi proyecto Construccion Instituto Tecnologico Superior Vitichi, correspondiente al pago de la planilla N 2, segun la</t>
  </si>
  <si>
    <t>De: 00099024113 Transferencia en cumplimiento al DS N0913 de 15/06/2011 y el Convenio Intergubernativo de Financiamiento UPRE-CIF-IG 1004/2017, suscrito entre la UPRE y el GAM de Tomave proyecto Construccion Tinglado U.E. Eduardo Abaroa de Visigza - Visigza, correspondiente al pago de la planilla N</t>
  </si>
  <si>
    <t>De: 00099024113 Transferencia en cumplimiento al DS N0913 de 15/06/2011 y el Convenio Intergubernativo de Financiamiento UPRE-CIF-IG 619/2017, suscrito entre la UPRE y el GAM de Villa Tunari proyecto Construccion 8 Aulas U.E. San Lorenzo B D-2, correspondiente al pago de la planilla N 4, segun la U</t>
  </si>
  <si>
    <t>De: 00099024113 Transferencia en cumplimiento al DS N0913 de 15/06/2011 y el Convenio Intergubernativo de Financiamiento UPRE-CIF-IG 172/2017, suscrito entre la UPRE y el GAM de Puerto Rico proyecto Const. Un Aula Unidad Educativa Carmelo Mojica (Com. Avaroa Mun. Puerto Rico), correspondiente al p</t>
  </si>
  <si>
    <t>De: 00099024113 Transferencia en cumplimiento al DS N0913 de 15/06/2011 y el Convenio Intergubernativo de Financiamiento UPRE-CIF-IG 021/2017, suscrito entre la UPRE y el GAM de Oruro proyecto Construccion Unidad Educativa San Luis, correspondiente al pago de la planilla N 3, segun la UPRE.</t>
  </si>
  <si>
    <t>De: 00099024113 Transferencia en cumplimiento al DS N0913 de 15/06/2011 y el Convenio Intergubernativo de Financiamiento UPRE-CIF-IG/419/2016, suscrito entre la UPRE y el GAM Potosi , Proyecto Construccion Unidad Educativa Tecnico Humanistico 3 de mayo D-17, correspondiente al pago de la planilla N</t>
  </si>
  <si>
    <t>De: 00099024113 Transferencia en cumplimiento al DS N0913 de 15/06/2011 y el Convenio Intergubernativo de Financiamiento UPRE-CIF-IG 1009/2017, suscrito entre la UPRE y el GAM Betanzos, Proyecto Construccion 4 Aulas, Bateria de Banos y Tinglado U.E. 20 de Septiembre Yujani - Betanzos , correspondien</t>
  </si>
  <si>
    <t>De: 00099024113 Transferencia en cumplimiento al DS N0913 de 15/06/2011 y el Convenio Intergubernativo de Financiamiento UPRE-CIF-IG 220/2017, suscrito entre la UPRE y el GAM de Jesus de Machaca proyecto Construccion Bloque de Aulas Unidad Educativa Mejillones - Ayllu Parina Arriba, correspondient</t>
  </si>
  <si>
    <t>De: 00099024113 Transferencia en cumplimiento al DS N0913 de 15/06/2011 y el Convenio Intergubernativo de Financiamiento UPRE-CIF-IG 1051/2017, suscrito entre la UPRE y el GAM de San Andres proyecto Const. Dos Aulas y Direccion U.E. El Carmen del Dorado Comunidad Carmen del Dorado, correspondiente</t>
  </si>
  <si>
    <t>De: 00099024113 Transferencia en cumplimiento al DS N0913 de 15/06/2011 y el Convenio Intergubernativo de Financiamiento UPRE-CIF-IG 079/2017, suscrito entre la UPRE y el GAM de Potosi proyecto Construccion Centro de Educacion Especial Juan Evo Morales Ayma I D-10, correspondiente al pago de la pla</t>
  </si>
  <si>
    <t>||TRANSFERENCIA DE FONDOS S/G. MENSAJES SWIFT NROS. 07190 Y 07176 DE LA FECHA. (SECTOR PÚBLICO). DEBITO DE LA LIBRETA 00117012001 DGAC, REPOSICION UTILES DE ESCRITORIO.</t>
  </si>
  <si>
    <t>||TRANSFERENCIA DE FONDOS S/G. MENSAJE SWIFT NRO. 07191 DE LA FECHA. (SECTOR PÚBLICO). DEBITO DE LA LIBRETA 00117012001 DGAC, REPOSICION UTILES DE ESCRITORIO.</t>
  </si>
  <si>
    <t>||TRANSFERENCIA DE FONDOS S/G. MENSAJE SWIFT NRO. 07187 DE LA FECHA. (SECTOR PÚBLICO). DEBITO DE LA LIBRETA 00117012001 DGAC, REPOSICION UTILES DE ESCRITORIO.</t>
  </si>
  <si>
    <t>NUMERO DE LIBRETA CUT: 00099021001 OPERACIÓN E18 TRANSFERENCIA DEL SISTEMA FINANCIERO POR CUENTA DE TERCEROS A LA CUT Devolucion pagos en exceso Gobierno Autonomo Departamental Potosi Libreta Nro 00099021001 TGN - Recursos Ordinarios</t>
  </si>
  <si>
    <t>'TRANSFERENCIA DE FONDOS||A SOL. DEL MIN,DE ECO Y FIN.PUBL. MEFP/VTCP/DGAFT/UOIET/TES/N°2899/18 DE LA FECHA HRE TSO 2735 AL G.A.D. DE COCHABAMBA, EN EL MARCO DEL ART. 5 DE LA LEY N°840, LEY DE MODIF. AL PPTO. GRAL. DEL ESTADO-GEST.2016, VIGENTE POR LA DISP.FINAL CUARTA Q) DE LA LEY 1006. DEBITO DE LA LIBRETA 00099021001 TGN RECURSOS ORDINARIOS; COBRO UTILES DE ESCRITORIO.</t>
  </si>
  <si>
    <t>'TRANSFERENCIA DE FONDOS||A SOL. DEL MIN,DE ECO Y FIN.PUBL. MEFP/VTCP/DGAFT/UOIET/TES/N°2899/18 DE LA FECHA HRE TSO 2735 AL G.A.D. DE COCHABAMBA, EN EL MARCO DEL ART. 5 DE LA LEY N°840, LEY DE MODIF. AL PPTO. GRAL. DEL ESTADO-GEST.2016, VIGENTE POR LA DISP.FINAL CUARTA Q) DE LA LEY 1006. DEBITO DE LA LIBRETA 00099021001 TGN - RECURSOS ORDINARIOS.</t>
  </si>
  <si>
    <t>||VENTA DE DIVISAS SEGUN NOTA SEDEM/GG/EV/2018-0061 Y ASIGNACION DE DIVISAS EFECTUADA POR EL MEFP CODIGO 012368 5029 DEL 23/05/2018 REF.: EMISION LC I-2018-10 COM. EMISION LC 0,15%/USD 1.284.000.- POR 191 DIAS, REEMB. GTS DE COMUN. BS220.- Y EMISION DE CBTE. CTBLE BS50.- CGO. LIBRETA N° 00132079201 SEDEM PLANTA ENVASES DE VIDRIO CH MUN ZUDAÑEZ REF.: COM LC I-2018-10</t>
  </si>
  <si>
    <t>'TRANSFERENCIA DE FONDOS S/G CITE Nº' MEFP(VTCP/DGAFT/UOIE||MEFP/VTCP/DGAFT/UOIET/TES/N°2911/18 DE LA FECHA, DEL MIN.DE ECONOMIA Y FINANZAS PUBLICAS(HRE-TSO-2736), A LOS GOB.AUT.MCPALES. BENECIFICIARIOS Y AL GAIOC CHARAGUA IYAMBAE, POR CONCEPTO DE PATENTES PETROLERAS POR LA GESTION/2018 DEBITO DE LA LIBRETA N° 00099021001 TGN-RECUSOS ORDINARIOS, REPOSICION UTILES DE ESCRITORIO.</t>
  </si>
  <si>
    <t>||TRANSFERENCIA DE FONDOS S/G. MENSAJES SWIFT NROS. 07222 DE LA FECHA. (SECTOR PÚBLICO). DEBITO DE LA LIBRETA 00117012001 DGAC, REPOSICION UTILES DE ESCRITORIO.</t>
  </si>
  <si>
    <t>||TRANSFERENCIA DE FONDOS S/G. MENSAJES SWIFT NROS. 07223 Y 07210 DE LA FECHA. (SECTOR PÚBLICO). DEBITO DE LA LIBRETA 00117012001 DGAC, REPOSICION UTILES DE ESCRITORIO.</t>
  </si>
  <si>
    <t>||TRANSFERENCIA DE FONDOS S/G. MENSAJES SWIFT NROS. 07221 Y 07209 DE LA FECHA. (SECTOR PÚBLICO). DEBITO DE LA LIBRETA 00117012001 DGAC, REPOSICION UTILES DE ESCRITORIO.</t>
  </si>
  <si>
    <t>00099021001 DEPOSITO DE EFECTIVO, DEPOSITANTE: CARLA ROQUE AZURDUY, CONCEPTO: DEVOLUCION DE ENTREGA DE FONDOS, CUENTA DE DEPOSITO: CUENTA UNICA DEL TESORO</t>
  </si>
  <si>
    <t>00099021001 DEPOSITO DE EFECTIVO, DEPOSITANTE: WALTER ERNESTO ZORRILLA RODRIGUEZ, CONCEPTO: DEVOLUCION DOBLE PERCEPCION, CUENTA DE DEPOSITO: CUENTA UNICA DEL TESORO</t>
  </si>
  <si>
    <t>00035011105 DEPOSITO DE EFECTIVO, DEPOSITANTE: CARLOS BENAVIDES FERNANDEZ, CONCEPTO: DEVOLUCION POR CONCEPTO DE PASAJES TERRESTRES, CUENTA DE DEPOSITO: CUENTA UNICA DEL TESORO</t>
  </si>
  <si>
    <t>00099021001 DEPOSITO DE EFECTIVO, DEPOSITANTE: RICHARDI VIRGINIA CHALLAPA ZAPATA, CONCEPTO: DEVOLUCION DE HABERES DE 5 AÑOS DE SOBRESUELDOS, CUENTA DE DEPOSITO: CUENTA UNICA DEL TESORO</t>
  </si>
  <si>
    <t>00099021001 DEPOSITO DE EFECTIVO, DEPOSITANTE: JUAN FERNANDO DURAN VALENZUELA, CONCEPTO: DEVOLUCION POR CONCEPTO DE PASAJES TERRESTRES, CUENTA DE DEPOSITO: CUENTA UNICA DEL TESORO</t>
  </si>
  <si>
    <t>00099021001 DEPOSITO DE EFECTIVO, DEPOSITANTE: ROCHA SANDY SANDRO, CONCEPTO: DEVOLUCION PAGO DE HABERES S/ AUDITORIA, CUENTA DE DEPOSITO: CUENTA UNICA DEL TESORO</t>
  </si>
  <si>
    <t>00373024105 DEPOSITO DE EFECTIVO, DEPOSITANTE: PROYECTO DE PAPA SICA SICA, CONCEPTO: DEP DE SALDOS-PROYECTO PROD DE PAPA PARA REACTIVAR LA SEGURIDAD ALIMENTARIA EN EL MUNIC DE SICA SICA, CUENTA DE DEPOSITO: CUENTA UNICA DEL TESORO</t>
  </si>
  <si>
    <t>00099021001 DEP.DE CHEQ.AJENOS,RET.DE CAM.,CONCEPTO: REEMBOLSO POR BAJAS MEDICAS DE LA CAJA DE SALUD CORDES AL MINISTERIO DE ENERGIAS,DEP.: CAJA DE SALUD CORDES , PROCEDENCIA: BANCO UNION S.A., CHEQUE: 8060, FECHA DE EMISION:21/05/2018</t>
  </si>
  <si>
    <t>00099021001 DEP.DE CHEQ.AJENOS,RET.DE CAM.,CONCEPTO: REEMBOLSO POR BAJAS MEDICAS DE LA CAJA DE SALUD CORDES AL MINISTERIO DE MEDIO AMBIENTE Y AGUA,DEP.: CAJA DE SALUD CORDES , PROCEDENCIA: BANCO UNION S.A., CHEQUE: 8046, FECHA DE EMISION:17/05/2018</t>
  </si>
  <si>
    <t>00099021001 DEP.DE CHEQ.AJENOS,RET.DE CAM.,CONCEPTO: REEMBOLSO BAJAS MEDICAS DE CAJA DE SALUD CORDES A UNIDAD DE CORDINACION DE PROGRAMAS Y PROY (UCPP),DEP.: CAJA DE SALUD CORDES , PROCEDENCIA: BANCO UNION S.A., CHEQUE: 8047, FECHA DE EMISION:17/05/2018</t>
  </si>
  <si>
    <t>00099021001 DEP.DE CHEQ.AJENOS,RET.DE CAM.,CONCEPTO: DEVOLUCION PASAJES,DEP.: CONTRALORIA GENERAL DEL ESTADO , PROCEDENCIA: BANCO UNION S.A., CHEQUE: 5658, FECHA DE EMISION:22/05/2018</t>
  </si>
  <si>
    <t>00287102001 DEP.DE CHEQ.AJENOS,RET.DE CAM.,CONCEPTO: REEMBOLSO POR BAJAS MEDICAS DE CAJA DE SALUD CORDES AL FONDO NACIONAL INVERSION PRODUCTIVA Y SOCIAL,DEP.: CAJA DE SALUD CORDES , PROCEDENCIA: BANCO UNION S.A., CHEQUE: 8052, FECHA DE EMISION:17/05/2018</t>
  </si>
  <si>
    <t>00593019201 DEP.DE CHEQ.AJENOS,RET.DE CAM.,CONCEPTO: REEMBOLSO POR BAJAS MEDICAS DE LA CAJA DE SALUD CORDES A LA EMPRESA ESTATAL YACANA,DEP.: CAJA DE SALUD CORDES , PROCEDENCIA: BANCO UNION S.A., CHEQUE: 8054, FECHA DE EMISION:17/05/2018</t>
  </si>
  <si>
    <t>00290012001 DEP.DE CHEQ.AJENOS,RET.DE CAM.,CONCEPTO: MULTAS Y/O DESCUENTOS DE ATRASOS A CONSULTORES INDIVIDUALES DE LINEA DE LA GERENCIA DISTRITAL PANDO,DEP.: SERVICIO DE IMPUESTOS NACIONALES</t>
  </si>
  <si>
    <t>00342012001 DEP.DE CHEQ.AJENOS,RET.DE CAM.,CONCEPTO: REEMBOLSO POR BAJAS MEDICAS DE LA CAJA DE SALUD CORDES A LA AGENCIA ESTATAL DE VIVIENDA,DEP.: CAJA DE SALUD CORDES , PROCEDENCIA: BANCO UNION S.A., CHEQUE: 8071, FECHA DE EMISION:22/05/2018</t>
  </si>
  <si>
    <t>00099021001 DEP.DE CHEQ.AJENOS,RET.DE CAM.,CONCEPTO: REEMBOLSO POR BAJAS MEDICAS DE CAJA DE SALUD CORDES AL MINISTERIO DE OBRAS PUBLICAS SERV Y VIVIENDAS,DEP.: CAJA DE SALUD CORDES , PROCEDENCIA: BANCO UNION S.A., CHEQUE: 8070, FECHA DE EMISION:21/05/2018</t>
  </si>
  <si>
    <t>00099021001 DEP.DE CHEQ.AJENOS,RET.DE CAM.,CONCEPTO: REEMBOLSO POR BAJAS MEDICAS DE CAJA DE SALUD CORDES A AUT. DE REGUL Y FISC DE TELECOM Y TRANS ATT,DEP.: CAJA DE SALUD CORDES , PROCEDENCIA: BANCO UNION S.A., CHEQUE: 8048, FECHA DE EMISION:17/05/2018</t>
  </si>
  <si>
    <t>00099021001 DEP.DE CHEQ.AJENOS,RET.DE CAM.,CONCEPTO: REEMBOLSO POR BAJAS MEDICAS DE CAJA DE SALUD CORDES A EMP. DE AUT. DE REGUL Y FISC. DE TELECOM ATT,DEP.: CAJA DE SALUD CORDES , PROCEDENCIA: BANCO UNION S.A., CHEQUE: 8049, FECHA DE EMISION:17/05/2018</t>
  </si>
  <si>
    <t>00099021001 DEP.DE CHEQ.AJENOS,RET.DE CAM.,CONCEPTO: REEMBOLSO POR BAJAS MEDICAS DE LA CAJA DE SALUD CORDES AL MINISTERIO DE DEPORTES,DEP.: CAJA DE SALUD CORDES , PROCEDENCIA: BANCO UNION S.A., CHEQUE: 8050, FECHA DE EMISION:17/05/2018</t>
  </si>
  <si>
    <t>00099021001 DEP.DE CHEQ.AJENOS,RET.DE CAM.,CONCEPTO: REMBOLSO POR BAJAS MEDICAS DE CAJA DE SALUD CORDES A LA AUTORIDAD PLURINACIONAL DE LA MADRE TIERRA,DEP.: CAJA DE SALUD CORDES , PROCEDENCIA: BANCO UNION S.A., CHEQUE: 8051, FECHA DE EMISION:17/05/2018</t>
  </si>
  <si>
    <t>PROVISION DE FONDOS A SOLICITUD DE YACIMIENTOS PETROLIFEROS FISCALES BOLIVIANOS SEGUN SOLICITUD YPFB-0140-2018 REF: PAGO SER TRANSPORTE GN ME ABRIL 2018 LIB. 00513012007 YPFB - RECURSOS NACIONALIZACIÓN</t>
  </si>
  <si>
    <t>PROVISION DE FONDOS A SOLICITUD DE YACIMIENTOS PETROLIFEROS FISCALES BOLIVIANOS SEGUN SOLICITUD YPFB-0138-2018 REF: PAGO SERVICIO TRAN GN MI FIRME INTERRUMPIBLE ABRIL 2018 LIB. 00513012007 YPFB - RECURSOS NACIONALIZACIÓN</t>
  </si>
  <si>
    <t>PROVISION DE FONDOS A SOLICITUD DE YACIMIENTOS PETROLIFEROS FISCALES BOLIVIANOS SEGUN SOLICITUD YPFB-0139-2018 REF: PAGO TRANS GN MERCADO EXTERNO ABRIL 2018 LIB. 00513012007 YPFB - RECURSOS NACIONALIZACIÓN</t>
  </si>
  <si>
    <t>PAGO PRÉSTAMO BID 846-SF-BO VCTO. 24-05-2018 POR CUENTA DE FNDR SEGÚN COD. LIQ. 010786 DE FECHA 21-05-2018, VALOR 24-05-2018 CAPITAL USD 10.244,10 INTERESES USD 63.923,16 LIBRETA N° 00099021001 TGN-RECURSOS ORDINARIOS (3987) - ALIVIO MDRI</t>
  </si>
  <si>
    <t>De: 00099024113 Transferencia en cumplimiento al DS N0913 de 15/06/2011 y el Convenio Intergubernativo de Financiamiento UPRE-CIF-IG/488/2016, suscrito entre la UPRE y el GAM Puerto Rico, Proyecto Construccion Unidad Educativa Carlos Avila Gonzales Puerto Rico, correspondiente al pago de la planilla</t>
  </si>
  <si>
    <t>De: 00099024113 Transferencia en cumplimiento al DS N0913 de 15/06/2011 y el Convenio Intergubernativo de Financiamiento UPRE-CIF-IG 168/2017, suscrito entre la UPRE y el GAM Puerto Rico, Proyecto Const. Un Aula Unidad Educativa Campeones (Com. Campeones - Mun. Puerto Rico), correspondiente al pago</t>
  </si>
  <si>
    <t>De: 00099024113 Transferencia en cumplimiento al DS N0913 de 15/06/2011 y el Convenio Intergubernativo de Financiamiento UPRE-CIF-IG 878/2017, suscrito entre la UPRE y el GAM Porongo (Ayacucho), Proyecto Const. De Tinglado y Graderia en la Comunidad La Perdiz, correspondiente al pago de la planilla</t>
  </si>
  <si>
    <t>De: 00099024113 Transferencia en cumplimiento al DS N0913 de 15/06/2011 y el Convenio Intergubernativo de Financiamiento UPRE-CIF-IG 1036/2017, suscrito entre la UPRE y el GAM Trinidad, Proyecto Const. Mercado Seccional Calle Cochabamba, correspondiente al pago de la planilla N 2, segun la UPRE.</t>
  </si>
  <si>
    <t>De: 00099024113 Transferencia en cumplimiento al DS N0913 de 15/06/2011 y el Convenio Intergubernativo de Financiamiento UPRE-CIF-IG 411/2017, suscrito entre la UPRE y el GAM Omereque, Proyecto Construccion Unidad Educativa Tecnico Humanistico Evo Morales Ayma Omereque, correspondiente al pago de la</t>
  </si>
  <si>
    <t>De: 00099024113 Transferencia en cumplimiento al DS N0913 de 15/06/2011 y el Convenio Intergubernativo de Financiamiento UPRE-CIF-IG 086/2017, suscrito entre la UPRE y el GAM Villa Tunari, Proyecto Construccion Coliseo Isinuta - Distrito N 7, correspondiente al pago de la planilla N 7, segun la UPRE</t>
  </si>
  <si>
    <t>De: 00099024113 Transferencia en cumplimiento al DS N0913 de 15/06/2011 y el Convenio Intergubernativo de Financiamiento UPRE-CIF-IG 248/2017, suscrito entre la UPRE y el GAM La Asunta, Proyecto Construccion 4 Aulas Unidad Educativa San Jorge, correspondiente al pago de la planilla N 3, segun la UPR</t>
  </si>
  <si>
    <t>De: 00099024113 Transferencia en cumplimiento al DS N0913 de 15/06/2011 y el Convenio Intergubernativo de Financiamiento UPRE-CIF-IG 522/2015, suscrito entre la UPRE y el GAM Achacachi, Proyecto Construccion Bloque de Aulas Unidad Educativa Eufracio Ibanez, correspondiente al pago de la planilla N 4</t>
  </si>
  <si>
    <t>De: 00099024113 Transferencia en cumplimiento al DS N0913 de 15/06/2011 y el Convenio Intergubernativo de Financiamiento UPRE-CIF-IG/007/2015, suscrito entre la UPRE y el GAM Bolpebra, Proyecto Construccion Vivienda Para Medicos Comunidad Mukdem, correspondiente a la devolucion por retencion del 7%,</t>
  </si>
  <si>
    <t>'COBRO DE'||UTILES DE ESCRITORIO POR EL COMPROBANTE CONTABLE NRO. 0922479 DE LA FECHA, SEGÚN NOTA DE SENATEX, CITE' SENATEX/DGE/CAR/0306/2017 DE F. 21/07/2017. DEBITO DE LA LIBRETA 00378012002 SENATEX ADMINISTRACION CENTRAL.</t>
  </si>
  <si>
    <t>De: 00099024113 Transferencia en cumplimiento al DS N0913 de 15/06/2011 y el Convenio Intergubernativo de Financiamiento UPRE-CIF-IG 872/2017, suscrito entre la UPRE y el GAIOC Charagua Iyambae, Proyecto Const. Tinglado Cancha Polifuncional y Graderia U.E. Guarikusari Aguilera Jose Com. Koopere Brec</t>
  </si>
  <si>
    <t>De: 00099024113 Transferencia en cumplimiento al DS N0913 de 15/06/2011 y el Convenio Intergubernativo de Financiamiento UPRE-CIF-IG 1060/2017, suscrito entre la UPRE y el GAM San Ignacio, Proyecto Construccion de 5 Aulas U.E. Estanislao de Marchena - San Ignacio de Moxos, correspondiente al pago de</t>
  </si>
  <si>
    <t>De: 00099024113 Transferencia en cumplimiento al DS N0913 de 15/06/2011 y el Convenio Intergubernativo de Financiamiento UPRE-CIF-IG 647/2017, suscrito entre la UPRE y el GAM Shinahota, Proyecto Const. Puente Vehicular Dorado Segunda, correspondiente al pago de la planilla N2, segun la UPRE.</t>
  </si>
  <si>
    <t>De: 00099024113 Transferencia en cumplimiento al DS N0913 de 15/06/2011 y el Convenio Intergubernativo de Financiamiento UPRE-CIF-IG/425/2016, suscrito entre la UPRE y el GAM Potosi, Proyecto Construccion Unidad Educativa Tecnico Humanistico Warisata D-12, correspondiente al pago de la planilla N11,</t>
  </si>
  <si>
    <t>De: 00099024113 Transferencia en cumplimiento al DS N0913 de 15/06/2011 y el Convenio Intergubernativo de Financiamiento UPRE-CIF-IG 832/2017, suscrito entre la UPRE y el GAM San Rafael, Proyecto Construccion Tinglado Unidad Educativa El Tuna - San Rafael de Velasco, correspondiente al pago de la pl</t>
  </si>
  <si>
    <t>De: 00099024113 Transferencia en cumplimiento al DS N0913 de 15/06/2011 y el Convenio Intergubernativo de Financiamiento UPRE-CIF-IG 830/2017, suscrito entre la UPRE y el GAM San Jose, Proyecto Const. Biblioteca Municipal Dr. Pedro Rivero Mercado de San Jose de Chiquitos, correspondiente al pago de</t>
  </si>
  <si>
    <t>De: 00099024113 Transferencia en cumplimiento al DS N0913 de 15/06/2011 y el Convenio Intergubernativo de Financiamiento UPRE-CIF-IG 708/2017, suscrito entre la UPRE y el GAM Anzaldo, Proyecto Const. Tinglado con Graderias y Cancha Polifuncional U.E. Jatun Cienega (Anzaldo), correspondiente al pago</t>
  </si>
  <si>
    <t>De: 00099024113 Transferencia en cumplimiento al DS N0913 de 15/06/2011 y el Convenio Intergubernativo de Financiamiento UPRE-CIF-IG/571/2016, suscrito entre la UPRE y el GAD Potosi, Proyecto Construccion Mercado Campesino Cantumarca, correspondiente al pago de la planilla N6, segun la UPRE.</t>
  </si>
  <si>
    <t>De: 00099024113 Transferencia en cumplimiento al DS N0913 de 15/06/2011 y el Convenio Intergubernativo de Financiamiento UPRE-CIF-IG 971/2017, suscrito entre la UPRE y el GAM Puna, Proyecto Construccion 5 Aulas U.E. Mcal. Andres de Santa Cruz de Kepallo, correspondiente al pago de la planilla N1, se</t>
  </si>
  <si>
    <t>De: 00099024113 Transferencia en cumplimiento al DS N0913 de 15/06/2011 y el Convenio Intergubernativo de Financiamiento UPRE-CIF-IG/571/2016, suscrito entre la UPRE y el GAD Potosi, Proyecto Construccion Mercado Campesino Cantumarca, correspondiente al pago de la planilla N5, segun la UPRE.</t>
  </si>
  <si>
    <t>De: 00099024113 Transferencia en cumplimiento al DS N0913 de 15/06/2011 y el Convenio Intergubernativo de Financiamiento UPRE-CIF-IG 817/2017, suscrito entre la UPRE y el GAM Samaipata, Proyecto Construccion Tinglado y Cancha Polifuncional U.E. Santiago del Valle - Samaipata, correspondiente al pago</t>
  </si>
  <si>
    <t>De: 00099024113 Transferencia en cumplimiento al DS N0913 de 15/06/2011 y el Convenio Intergubernativo de Financiamiento UPRE-CIF-IG/501/2016, suscrito entre la UPRE y el GAM Cobija, Proyecto Construccion Piscina Olimpica Municipal Evo Morales - Cobija, correspondiente al pago de la planilla N2, seg</t>
  </si>
  <si>
    <t>De: 00099024113 Transferencia en cumplimiento al DS N0913 de 15/06/2011 y el Convenio Intergubernativo de Financiamiento UPRE-CIF-IG 1065/2017, suscrito entre la UPRE y el GAM Loreto, Proyecto Const. Tinglado U.E. San Pablo del Isiboro - Municipio de Loreto, correspondiente al pago de la planilla N1</t>
  </si>
  <si>
    <t>De: 00099024113 Transferencia en cumplimiento al DS N0913 de 15/06/2011 y el Convenio Intergubernativo de Financiamiento UPRE-CIF-IG 792/2017, suscrito entre la UPRE y el GAM San Juan, Proyecto Const. de Un Tinglado y Una Graderia Lateral Unidad Educativa Los Andes (San Juan), correspondiente al pag</t>
  </si>
  <si>
    <t>De: 00099024113 Transferencia en cumplimiento al DS N0913 de 15/06/2011 y el Convenio Intergubernativo de Financiamiento UPRE-CIF-IG 715/2017, suscrito entre la UPRE y el GAM Tiquipaya Proyecto Const. Tinglado y Graderias Com. Encanto Pampa - Tiquipaya, correspondiente al pago de la planilla N2 de c</t>
  </si>
  <si>
    <t>De: 00099024113 Transferencia en cumplimiento al DS N0913 de 15/06/2011 y el Convenio Intergubernativo de Financiamiento UPRE-CIF-IG 004/2017, suscrito entre la UPRE y el GAM Oruro Proyecto Const. Coliseo Cerrado Quirquincho - Oruro, correspondiente al pago de la planilla N2, segun la UPRE.</t>
  </si>
  <si>
    <t>De: 00099024113 Transferencia en cumplimiento al DS N0913 de 15/06/2011 y el Convenio Intergubernativo de Financiamiento UPRE-CIF-IG 390/2017, suscrito entre la UPRE y el GAM Yaco Proyecto Construccion 6 Aulas U.E. Yaco, correspondiente al pago de la planilla N2, segun la UPRE.</t>
  </si>
  <si>
    <t>De: 00099024113 Transferencia en cumplimiento al DS N0913 de 15/06/2011 y el Convenio Intergubernativo de Financiamiento UPRE-CIF-IG 815/2017, suscrito entre la UPRE y el GAM Samaipata Proyecto Construccion Tinglado y Cancha Polifuncional U.E. Bernardino Pena Vidal - Samaipata, correspondiente al pa</t>
  </si>
  <si>
    <t>De: 00099024113 Transferencia en cumplimiento al DS N0913 de 15/06/2011 y el Convenio Intergubernativo de Financiamiento UPRE-CIF-IG 1066/2017, suscrito entre la UPRE y el GAM Loreto Proyecto Const. Tinglado U.E. Gundonovia Municipio Loreto, correspondiente al pago de la planilla N2, segun la UPRE.</t>
  </si>
  <si>
    <t>De: 00099024113 Transferencia en cumplimiento al DS N0913 de 15/06/2011 y el Convenio Intergubernativo de Financiamiento UPRE-CIF-IG 837/2017, suscrito entre la UPRE y el GAM San Miguel de Velasco Proyecto Construccion de Tinglado y Graderias en la Unidad Educativa Alta Mira - San Miguel de Velasco,</t>
  </si>
  <si>
    <t>De: 00099024113 Transferencia en cumplimiento al DS N0913 de 15/06/2011 y el Convenio Intergubernativo de Financiamiento UPRE-CIF-IG 836/2017, suscrito entre la UPRE y el GAM San Miguel de Velasco Proyecto Construccion de Tinglado y Graderias en la Unidad Educativa Monsenor Belisario Santiestevan -</t>
  </si>
  <si>
    <t>De: 00099024113 Transferencia en cumplimiento al DS N0913 de 15/06/2011 y el Convenio Intergubernativo de Financiamiento UPRE-CIF-IG 005/2017, suscrito entre la UPRE y el GAM Machareti Proyecto Construccion Cesped Sintetico Mas Graderias Ivo - Machareti, correspondiente al pago de la planilla N4, se</t>
  </si>
  <si>
    <t>De: 00099024113 Transferencia en cumplimiento al DS N0913 de 15/06/2011 y el Convenio Intergubernativo de Financiamiento UPRE-CIF-IG 305/2017, suscrito entre la UPRE y el GAM Palca Proyecto Construccion de 12 Aulas U.E. San Geronimo de Uni, correspondiente al pago de la planilla N3, segun la UPRE.</t>
  </si>
  <si>
    <t>De: 00099024113 Transferencia en cumplimiento al DS N0913 de 15/06/2011 y el Convenio Intergubernativo de Financiamiento UPRE-CIF-IG 796/2017, suscrito entre la UPRE y el GAM San Carlos Proyecto Construccion Tinglado y Graderia en la Unidad Educativa Aurelio Serrate Nogales, Distrito Buen Retiro, co</t>
  </si>
  <si>
    <t>De: 00099024113 Transferencia en cumplimiento al DS N0913 de 15/06/2011 y el Convenio Intergubernativo de Financiamiento UPRE-CIF-IG 919/2017, suscrito entre la UPRE y el GAM Llallagua Proyecto Const. Laboratorios Aulas Tecnicas U.E. Junin - Catavi, correspondiente al pago de la planilla N2, segun l</t>
  </si>
  <si>
    <t>De: 00099024113 Transferencia en cumplimiento al DS N0913 de 15/06/2011 y el Convenio Intergubernativo de Financiamiento UPRE-CIF-IG 302/2017, suscrito entre la UPRE y el GAM Patacamaya Proyecto Construccion de Aulas Unidad Educativa Simon Bolivar de Chacoma, correspondiente al pago de la planilla N</t>
  </si>
  <si>
    <t>De: 00099024113 Transferencia en cumplimiento al DS N0913 de 15/06/2011 y el Convenio Intergubernativo de Financiamiento UPRE-CIF-IG 679/2017, suscrito entre la UPRE y el GAM Tiraque Proyecto Construccion Tinglado y Graderias Unidad Educativa Nuevo Amanecer, correspondiente al pago de la planilla N2</t>
  </si>
  <si>
    <t>De: 00099024113 Transferencia en cumplimiento al DS N0913 de 15/06/2011 y el Convenio Intergubernativo de Financiamiento UPRE-CIF-IG 1087/2017, suscrito entre la UPRE y el GAM Riberalta Proyecto Const. Parque Urbano Heroes del Acre Riberalta, correspondiente al pago de la planilla N1, segun la UPRE.</t>
  </si>
  <si>
    <t>De: 00099024113 Transferencia en cumplimiento al DS N0913 de 15/06/2011 y el Convenio Intergubernativo de Financiamiento UPRE-CIF-IG 849/2017, suscrito entre la UPRE y el GAM Mineros Proyecto Const. Pavimento Rigido en los Barrios Oriental, Nueva Esperanza y Mariscal Santa Cruz Mun. Mineros, corres</t>
  </si>
  <si>
    <t>De: 00099024113 Transferencia en cumplimiento al DS N0913 de 15/06/2011 y el Convenio Intergubernativo de Financiamiento UPRE-CIF-IG/287/2015, suscrito entre la UPRE y el GAM San Borja, Proyecto Construccion Modulo Educativo en la Unidad Educativa Cochabamba, correspondiente al pago de la planilla N</t>
  </si>
  <si>
    <t>De: 00099024113 Transferencia en cumplimiento al DS N0913 de 15/06/2011 y el Convenio Intergubernativo de Financiamiento UPRE-CIF-IG 714/2017, suscrito entre la UPRE y el GAM Tiquipaya, Proyecto Const. Tinglado Y Graderias Com. Bruno Mogo - Tiquipaya, correspondiente al pago de la planilla N 2 de ci</t>
  </si>
  <si>
    <t>De: 00099024113 Transferencia en cumplimiento al DS N0913 de 15/06/2011 y el Convenio Intergubernativo de Financiamiento UPRE-CIF-IG 709/2017, suscrito entre la UPRE y el GAM Anzaldo, Proyecto Const. Aula Multigrado U.E. Tholajara (Anzaldo), correspondiente al pago de la planilla N 2 de cierre, segu</t>
  </si>
  <si>
    <t>De: 00099024113 Transferencia en cumplimiento al DS N0913 de 15/06/2011 y el Convenio Intergubernativo de Financiamiento UPRE-CIF-IG 559/2017, suscrito entre la UPRE y el GAM Ixiamas, Proyecto Construccion Bloque de Aulas y Graderias en U.E. Ixiamas Ixiamas, correspondiente al pago de la planilla N</t>
  </si>
  <si>
    <t>De: 00099024113 Transferencia en cumplimiento al DS N0913 de 15/06/2011 y el Convenio Intergubernativo de Financiamiento UPRE-CIF-IG/486/2016, suscrito entre la UPRE y el GAM Potosi, Proyecto Construccion Unidad Educativa Litoral, correspondiente al pago de la planilla N 10, segun la UPRE.</t>
  </si>
  <si>
    <t>De: 00099024113 Transferencia en cumplimiento al DS N0913 de 15/06/2011 y el Convenio Intergubernativo de Financiamiento UPRE-CIF-IG 503/2017, suscrito entre la UPRE y el GAM Nazacara de Pacajes, Proyecto Construccion Casa Consistorial Nazacara de Pacajes, correspondiente al pago de la planilla N1,</t>
  </si>
  <si>
    <t>De: 00099024113 Transferencia en cumplimiento al DS N0913 de 15/06/2011 y el Convenio Intergubernativo de Financiamiento UPRE-CIF-IG 453/2017, suscrito entre la UPRE y el GAM deMalla proyecto Construccion de 3 Aulas Unidad Educativa Rodeo, correspondiente al pago de la planilla N 2 de cierre, segun</t>
  </si>
  <si>
    <t>De: 00099024113 Transferencia en cumplimiento al DS N0913 de 15/06/2011 y el Convenio Intergubernativo de Financiamiento UPRE-CIF-IG 677/2017, suscrito entre la UPRE y el GAM de Tiraque proyecto Construccion Tinglado y Graderias Unidad Educativa Boqueron Kasa, correspondiente al pago de la planilla</t>
  </si>
  <si>
    <t>De: 00099024113 Transferencia en cumplimiento al DS N0913 de 15/06/2011 y el Convenio Intergubernativo de Financiamiento UPRE-CIF-IG 459/2017, suscrito entre la UPRE y el GAM de Malla proyecto Construccion de 3 Aulas Unidad Educativa Jachapampa, correspondiente al pago de la planilla N 2 de cierre,</t>
  </si>
  <si>
    <t>De: 00099024113 Transferencia en cumplimiento al DS N0913 de 15/06/2011 y el Convenio Intergubernativo de Financiamiento UPRE-CIF-IG 652/2017, suscrito entre la UPRE y el GAM de Tarata proyecto Construccion Tinglado U.E. Izata Tarata, correspondiente al pago de la planilla N 2 de cierre, segun la U</t>
  </si>
  <si>
    <t>De: 00099024113 Transferencia en cumplimiento al DS N0913 de 15/06/2011 y el Convenio Intergubernativo de Financiamiento UPRE-CIF-IG 630/2017, suscrito entre la UPRE y el GAM Pasorapa, Proyecto Construccion Calles con Pavic Otb Norte Pasorapa, correspondiente al pago de la planilla N 2, segun la UPR</t>
  </si>
  <si>
    <t>De: 00099024113 Transferencia en cumplimiento al DS N0913 de 15/06/2011 y el Convenio Interinstitucional de Financiamiento UPRE-CIF-404/2014, suscrito entre la UPRE y el GAM Corque, Proyecto Construccion Terminal de Buses Provincial Corque - Oruro, correspondiente al pago de la planilla N2, segun la</t>
  </si>
  <si>
    <t>De: 00099024113 Transferencia en cumplimiento al DS N0913 de 15/06/2011 y el Convenio Intergubernativo de Financiamiento UPRE-CIF-IG 570/2016, suscrito entre la UPRE y el GAM Yunchara, Proyecto Construccion del Centro de Salud Integral Yunchara - Municipio de Yunchara, correspondiente al pago de la</t>
  </si>
  <si>
    <t>De: 00099024113 Transferencia en cumplimiento al DS N0913 de 15/06/2011 y el Convenio Intergubernativo de Financiamiento UPRE-CIF-IG 797/2017, suscrito entre la UPRE y el GAM San Carlos, Proyecto Construccion Tinglado y Graderia en la Unidad Educativa El Sujal Distrito San Carlos, correspondiente al</t>
  </si>
  <si>
    <t>De: 00099024113 Transferencia en cumplimiento al DS N0913 de 15/06/2011 y el Convenio Intergubernativo de Financiamiento UPRE-CIF-IG 879/2017, suscrito entre la UPRE y el GAM Porongo (Ayacucho), Proyecto Const. De Tres Aulas en la U.E. Aniceto Parada Comunidad Luquilla, correspondiente al pago de la</t>
  </si>
  <si>
    <t>De: 00099024113 Transferencia en cumplimiento al DS N0913 de 15/06/2011 y el Convenio Intergubernativo de Financiamiento UPRE-CIF-IG 270/2017, suscrito entre la UPRE y el GAM Santiago de Huata, Proyecto Construccion Bloque de 6 Aulas Unidad Educativa Kalaque, correspondiente al pago de la planilla N</t>
  </si>
  <si>
    <t>De: 00099024113 Transferencia en cumplimiento al DS N0913 de 15/06/2011 y el Convenio Intergubernativo de Financiamiento UPRE-CIF-IG 239/2017, suscrito entre la UPRE y el GAM San Andres de Machaca, Proyecto Construccion Tinglado U.E. Villa Pusuma - Villa Pusuma, correspondiente al pago de la planill</t>
  </si>
  <si>
    <t>De: 00099024113 Transferencia en cumplimiento al DS N0913 de 15/06/2011 y el Convenio Intergubernativo de Financiamiento UPRE-CIF-IG 682/2017, suscrito entre la UPRE y el GAM Tolata, Proyecto Construccion Cancha Polifuncional Tinglado y Graderias Zona Este (Tolata), correspondiente al pago de la pla</t>
  </si>
  <si>
    <t>De: 00099024113 Transferencia en cumplimiento al DS N0913 de 15/06/2011 y el Convenio Intergubernativo de Financiamiento UPRE-CIF-IG 780/2017, suscrito entre la UPRE y el GAM Ascencion de Guarayos, Proyecto Const. Aulas y Banos Unidad Educativa 27 de Mayo Guarayos, correspondiente al pago de la plan</t>
  </si>
  <si>
    <t>PAGO A BID PRÉSTAMO 571-1-SF-BO VCTO. 24-05-2018 POR CUENTA DE SAMAPA SEGÚN LIQ. 010740 DE FECHA 23-05-2018, VALOR 24-05-2018 CAPITAL USD 151.679,69 INTERESES USD 11.149,57 LIBRETA N° 00099021001 TGN-RECURSOS ORDINARIOS (3987) - ALIVIO MDRI</t>
  </si>
  <si>
    <t>De: 00099024113 Transferencia en cumplimiento al DS N0913 de 15/06/2011 y el Convenio Intergubernativo de Financiamiento UPRE-CIF-IG 810/2017, suscrito entre la UPRE y el GAM San Antonio de Lomeiro, Proyecto Const. de Aulas en Unidad Educativa San Antonio de Padua Comunidad San Antonio de Lomerio, c</t>
  </si>
  <si>
    <t>De: 00099024113 Transferencia en cumplimiento al DS N0913 de 15/06/2011 y el Convenio Intergubernativo de Financiamiento UPRE-CIF-IG 395/2017, suscrito entre la UPRE y el GAM Collana, Proyecto Construccion Unidad Educativa Tupac Katari L/Collana , correspondiente al pago de la planilla N 4, segun la</t>
  </si>
  <si>
    <t>De: 00099024113 Transferencia en cumplimiento al DS N0913 de 15/06/2011 y el Convenio Intergubernativo de Financiamiento UPRE-CIF-IG 880/2017, suscrito entre la UPRE y el GAM Porongo(Ayacucho), Proyecto Const. de Tinglado y Graderia en la U.E. Pozo Colorado - Comunidad Pozo Colorado , correspondient</t>
  </si>
  <si>
    <t>De: 00099024113 Transferencia en cumplimiento al DS N0913 de 15/06/2011 y el Convenio Intergubernativo de Financiamiento UPRE-CIF-IG 841/2017, suscrito entre la UPRE y el GAM de Pucara proyecto Const. Centro de Salud Comunidad Loma Larga en el Municipio Pucara, correspondiente al pago de la planill</t>
  </si>
  <si>
    <t>De: 00099024113 Transferencia en cumplimiento al DS N0913 de 15/06/2011 y el Convenio Intergubernativo de Financiamiento UPRE-CIF-IG 707/2017, suscrito entre la UPRE y el GAM Anzaldo, Proyecto Const. Tinglado Con Graderias U.E. Vitaliano Rodriguez Blanco Rancho (Anzaldo), correspondiente al pago de</t>
  </si>
  <si>
    <t>De: 00099024113 Transferencia en cumplimiento al DS N0913 de 15/06/2011 y el Convenio Intergubernativo de Financiamiento UPRE-CIF-IG 128/2017, suscrito entre la UPRE y el GAM Villa Tunari Proyecto Construccion U.E. Tecnico Humanistico Carlos Villegas Villa Tunari D-1, correspondiente al pago de la p</t>
  </si>
  <si>
    <t>De: 00099024113 Transferencia en cumplimiento al DS N0913 de 15/06/2011 y el Convenio Intergubernativo de Financiamiento UPRE-CIF-IG 875/2017, suscrito entre la UPRE y el GAIOC Charagua Iyambae, Proyecto Const. Tinglado Cancha Polifuncional U.E. Parapety Comunidad San Francisco - Charagua, correspon</t>
  </si>
  <si>
    <t>De: 00099024113 Transferencia en cumplimiento al DS N0913 de 15/06/2011 y el Convenio Intergubernativo de Financiamiento UPRE-CIF-IG/468/2016, suscrito entre la UPRE y el GAM Cobija, Proyecto Const. Mercado Municipal Evo Morales Ayma - Cobija, correspondiente al pago de la planilla N 5, segun la UPR</t>
  </si>
  <si>
    <t>De: 00099024113 Transferencia en cumplimiento al DS N0913 de 15/06/2011 y el Convenio Interinstitucional de Financiamiento UPRE-CIF-IG 1090/2017, suscrito entre la UPRE y el GAD Beni, Proyecto Ampl. Terminal Aerea Riberalta, correspondiente al pago de la planilla N2, segun la UPRE.</t>
  </si>
  <si>
    <t>De: 00099024113 Transferencia en cumplimiento al DS N0913 de 15/06/2011 y el Convenio Interinstitucional de Financiamiento UPRE-CIF-IG 1070/2017, suscrito entre la UPRE y el GAM Magdalena, Proyecto Const. Auditorio en Hospital Boliviano Canadiense Santa Maria Magdalena, correspondiente al pago de la</t>
  </si>
  <si>
    <t>De: 00099024113 Transferencia en cumplimiento al DS N0913 de 15/06/2011 y el Convenio Interinstitucional de Financiamiento UPRE-CIF-IG 786/2017, suscrito entre la UPRE y el GAM Vallegrande, Proyecto Const. Pavimento Rigido Calles de Vallegrande, correspondiente al pago de la planilla N1, segun la UP</t>
  </si>
  <si>
    <t>De: 00099024113 Transferencia en cumplimiento al DS N0913 de 15/06/2011 y el Convenio Interinstitucional de Financiamiento UPRE-CIF-IG/426/2016, suscrito entre la UPRE y el GAM Potosi, Proyecto Construccion Centro de Educacion Virtual Pary Orcko D-8, correspondiente al pago de la planilla N9, segun</t>
  </si>
  <si>
    <t>De: 00099024113 Transferencia en cumplimiento al DS N0913 de 15/06/2011 y el Convenio Interinstitucional de Financiamiento UPRE-CIF-IG 1021/2017, suscrito entre la UPRE y el GAM Villa Tunari, Proyecto Construccion Centro de Salud Con Internacion 1 de Mayo D-2, correspondiente al pago de la planilla</t>
  </si>
  <si>
    <t>De: 00099024113 Transferencia en cumplimiento al DS N0913 de 15/06/2011 y el Convenio Interinstitucional de Financiamiento UPRE-CIF-IG 127/2017, suscrito entre la UPRE y el GAM Challapata, Proyecto Construccion Aulas Unidad Educativa Simon Bolivar Culta, correspondiente al pago de la planilla N3, s</t>
  </si>
  <si>
    <t>De: 00099024113 Transferencia en cumplimiento al DS N0913 de 15/06/2011 y el Convenio Interinstitucional de Financiamiento UPRE-CIF-IG 924/2017, suscrito entre la UPRE y el GAM Tinguipaya, Proyecto Construccion U.E. Cienegoma, correspondiente al pago de la planilla N1, segun la UPRE.</t>
  </si>
  <si>
    <t>De: 00099024113 Transferencia en cumplimiento al DS N0913 de 15/06/2011 y el Convenio Interinstitucional de Financiamiento UPRE-CIF-IG 244/2017, suscrito entre la UPRE y el GAM La Asunta, Proyecto Construccion Tres Aulas Unidad Educativa Coroiquillo San Lorenzo, correspondiente al pago de la planill</t>
  </si>
  <si>
    <t>De: 00099024113 Transferencia en cumplimiento al DS N0913 de 15/06/2011 y el Convenio Interinstitucional de Financiamiento UPRE-CIF-IG 450/2015, suscrito entre la UPRE y el GAM Huacaraje, Proyecto Construccion Plaza el Carmen - Huacaraje, correspondiente al pago de la planilla N5, segun la UPRE.</t>
  </si>
  <si>
    <t>De: 00099024113 Transferencia en cumplimiento al DS N0913 de 15/06/2011 y el Convenio Interinstitucional de Financiamiento UPRE-CIF-IG 370/2017, suscrito entre la UPRE y el GAM Huarina, Proyecto Construccion Aulas Unidad Educativa Coromata Baja, correspondiente al pago de la planilla N2, segun la UP</t>
  </si>
  <si>
    <t>De: 00099024113 Transferencia en cumplimiento al DS N0913 de 15/06/2011 y el Convenio Interinstitucional de Financiamiento UPRE-CIF-IG 250/2017, suscrito entre la UPRE y el GAM La Asunta, Proyecto Construccion 4 Aulas Unidad Educativa Lic. Reynaldo Calcina Luna Siguani Chico, correspondiente al pago</t>
  </si>
  <si>
    <t>De: 00099024113 Transferencia en cumplimiento al DS N0913 de 15/06/2011 y el Convenio Interinstitucional de Financiamiento UPRE-CIF-IG 817/2017, suscrito entre la UPRE y el GAM Samaipata, Proyecto Construccion Tinglado y Cancha Polifuncional U.E. Santiago del Valle - Samaipata, correspondiente al pa</t>
  </si>
  <si>
    <t>De: 00099024113 Transferencia en cumplimiento al DS N0913 de 15/06/2011 y el Convenio Interinstitucional de Financiamiento UPRE-CIF-IG 1061/2017, suscrito entre la UPRE y el GAM San Ignacio, Proyecto Construccion de Tinglado y Polideportivo U.E. Socrates Parada Eguez San Ignacio de Moxos, correspon</t>
  </si>
  <si>
    <t>De: 00099024113 Transferencia en cumplimiento al DS N0913 de 15/06/2011 y el Convenio Interinstitucional de Financiamiento UPRE-CIF-IG 1046/2017, suscrito entre la UPRE y el GAM San Andres, Proyecto Const. De 4 Aulas U.E. Canaan-Comunidad Villa San Pedro, correspondiente al pago de la planilla N1, s</t>
  </si>
  <si>
    <t>NÚMERO DE LIBRETA CUT: 99031009.00 OPERACIÓN T01 TRANSFERENCIA DE FONDOS A LA CUT - TESORO DIRECTO DE BANCO UNION S.A. A CUENTA UNICA DEL TESORO CON NUMERO DE SOLICITUD = 2768012 Y NUMERO CORRELATIVO = 91320024052018414 TRANSFERENCIA POR OPERACIONES DE VENTA BONOS BTX</t>
  </si>
  <si>
    <t>VENTA DE DIVISAS CON TRANSFERENCIA DE FONDOS A SOLICITUD DE MINISTERIO DE DEFENSA SEGUN SOLICITUD 5043 REF: PAGO A EMPRESA CLASSIC 400 HOLDINGS LLC POR ARRENDAMIENTO DE MOTOR PARA AERONAVE DE EMPRESA PUBLICA TRANSPORTE AEREO MILITAR LIB. 00020011103 MINISTERIO DE DEFENSA - INGRESOS VARIOS</t>
  </si>
  <si>
    <t>VENTA DE DIVISAS CON TRANSFERENCIA DE FONDOS A SOLICITUD DE MINISTERIO DE EDUCACION SEGUN SOLICITUD 5041 REF: TRASPASO PARA TATIANA MIJAELA BLANCO QUIROGA LIB. 00099021001 TGN-RECURSOS ORDINARIOS (3987)</t>
  </si>
  <si>
    <t>VENTA DE DIVISAS CON TRANSFERENCIA DE FONDOS A SOLICITUD DE ADMINISTRACION DE SERVICIOS PORTUARIOS BOLIVIA SEGUN SOLICITUD 5045 REF: H.R. 1558 - ENVIO DE RECURSOS AL PUERTO DE ARICA POR GATE OUT, CORRESPONDIENTE A LA REPOSICION DE ABRIL/2018, SEGUN COMUNICACION INTERNA ASP-B/DOP-UAP/CI-263/2018 Y DE LIB. 00594012001 ASP-B FONDO DE OPERACIONES</t>
  </si>
  <si>
    <t>TRANSFERENCIA DE FONDOS AL EXTERIOR A SOLICITUD DE MINISTERIO DE SALUD SEGUN SOLICITUD 5044 REF: PAGO A ENGEST POR LA ACTIVIDAD TESA HOSPITAL POTOSI DE ACUERDO AL REGLEMENTO OPERTATIVO DEL PROGRAMA RESOLUCION MINISTERIAL 875 LIB. 00046057007 MS-$US-BID 2822/BL-BO MEJORAMIENTO ACCESOS A SERVICIOS</t>
  </si>
  <si>
    <t>||TRANSFERENCIA DE FONDOS S/G. FORMULARIO CITE: BUN0304/18 DE LA FECHA.(HRE-TSO-2751), PROVENIENTES DEL INRA PARA LA GESTION/2018 S/G. DS.29215 CO-PARTICIPACION,TASAS DE SANEAMIENTO Y CATASTRO-INRA, PARA PAGO DE SALARIOS. A SOLICITUD DE LA ABT , LIBRETA N° 00312014201 ABT-OTROS RECURSOS; BUN.</t>
  </si>
  <si>
    <t>De: 00099024113 Transferencia en cumplimiento al DS N0913 de 15/06/2011 y el Convenio Intergubernativo de Financiamiento UPRE-CIF-IG 834/2017, suscrito entre la UPRE y el GAM de San Miguel de Velasco proyecto Construccion de Tinglado y Graderias de la Unidad Educativa San Pablo A San Miguel de Vela</t>
  </si>
  <si>
    <t>De: 00099024113 Transferencia en cumplimiento al DS N0913 de 15/06/2011 y el Convenio Intergubernativo de Financiamiento UPRE-CIF-IG 433/2017, suscrito entre la UPRE y el GAM de Chuma proyecto Construccion Tinglado Unidad Educativa Churubamba Municipio de Chuma, correspondiente al pago de la planil</t>
  </si>
  <si>
    <t>De: 00099024113 Transferencia en cumplimiento al DS N0913 de 15/06/2011 y el Convenio Intergubernativo de Financiamiento UPRE-CIF-IG 775/2017, suscrito entre la UPRE y el GAM de Boyuibe proyecto Const. Aulas, Cocina Comedor, Adm. y Baterias de Banos U.E. Tcnl. Rafael Pabon Municipio de Boyuibe, cor</t>
  </si>
  <si>
    <t>De: 00099024113 Transferencia en cumplimiento al DS N0913 de 15/06/2011 y el Convenio Intergubernativo de Financiamiento UPRE-CIF-IG 223/2017, suscrito entre la UPRE y el GAM Jesus de Machaca Proyecto Construccion Bloque de Aulas Unidad Educativa Holanda - Ayllu Aguallamaya, correspondiente al pago</t>
  </si>
  <si>
    <t>De: 00099024113 Transferencia en cumplimiento al DS N0913 de 15/06/2011 y el Convenio Intergubernativo de Financiamiento UPRE-CIF-IG/481/2015, suscrito entre la UPRE y el GAM Trigal Proyecto Construccion Edificio Municipal El Trigal, correspondiente al pago de la planilla N1, segun la UPRE.</t>
  </si>
  <si>
    <t>De: 00099024113 Transferencia en cumplimiento al DS N0913 de 15/06/2011 y el Convenio Intergubernativo de Financiamiento UPRE-CIF-IG 471/2017, suscrito entre la UPRE y el GAM San Pedro de Curahuara Proyecto Construccion de 2 Aulas U.E. Unificada Chua Norte, correspondiente al pago de la planilla N2</t>
  </si>
  <si>
    <t>De: 00099024113 Transferencia en cumplimiento al DS N0913 de 15/06/2011 y el Convenio Intergubernativo de Financiamiento UPRE-CIF-IG 173/2017, suscrito entre la UPRE y el GAM Puerto Rico Proyecto Const. Una Vivienda para Maestros Unidad Educativa German Busch, Loc. Conquista, Mun. Pto. Rico, corresp</t>
  </si>
  <si>
    <t>De: 00099024113 Transferencia en cumplimiento al DS N0913 de 15/06/2011 y el Convenio Intergubernativo de Financiamiento UPRE-CIF-IG 238/2017, suscrito entre la UPRE y el GAM San Andres de Machaca Proyecto Construccion Tinglado U.E. Chuncarcota de Machaca - Comunidad Chuncarcota, correspondiente al</t>
  </si>
  <si>
    <t>De: 00099024113 Transferencia en cumplimiento al DS N0913 de 15/06/2011 y el Convenio Intergubernativo de Financiamiento UPRE-CIF-IG 718/2017, suscrito entre la UPRE y el GAM Tiquipaya Proyecto Const. Tinglado y Graderias Com. Collpapampa La Floresta - Tiquipaya, correspondiente al pago de la planil</t>
  </si>
  <si>
    <t>De: 00099024113 Transferencia en cumplimiento al DS N0913 de 15/06/2011 y el Convenio Intergubernativo de Financiamiento UPRE-CIF-IG 717/2017, suscrito entre la UPRE y el GAM Tiquipaya Proyecto Const. Tinglado y Graderias Com. Pucun Pucun - Tiquipaya, correspondiente al pago de la planilla N2 de cie</t>
  </si>
  <si>
    <t>De: 00099024113 Transferencia en cumplimiento al DS N0913 de 15/06/2011 y el Convenio Intergubernativo de Financiamiento UPRE-CIF-IG 657/2017, suscrito entre la UPRE y el GAM Tarata Proyecto Construccion Tinglado U.E. Kellu Mayu Tarata, correspondiente al pago de la planilla N2 de cierre, segun la U</t>
  </si>
  <si>
    <t>De: 00099024113 Transferencia en cumplimiento al DS N0913 de 15/06/2011 y el Convenio Intergubernativo de Financiamiento UPRE-CIF-IG 387/2017, suscrito entre la UPRE y el GAM Yaco Proyecto Construccion Tinglado U.E. Challoma - Challoma Grande, correspondiente al pago de la planilla N2 de cierre, seg</t>
  </si>
  <si>
    <t>De: 00099024113 Transferencia en cumplimiento al DS N0913 de 15/06/2011 y el Convenio Intergubernativo de Financiamiento UPRE-CIF-IG 171/2017, suscrito entre la UPRE y el GAM Puerto Rico Proyecto Const. Un Aula Unidad Educativa San Antonio del Matty (Com. Matty - Mun. Puerto Rico), correspondiente a</t>
  </si>
  <si>
    <t>De: 00099024113 Transferencia en cumplimiento al DS N0913 de 15/06/2011 y el Convenio Intergubernativo de Financiamiento UPRE-CIF-IG 795/2017, suscrito entre la UPRE y el GAM San Carlos, Proyecto Construccion Tinglado y Graderia en la Unidad Educativa 6 De Agosto Distrito San Carlos, correspondiente</t>
  </si>
  <si>
    <t>De: 00099024113 Transferencia en cumplimiento al DS N0913 de 15/06/2011 y el Convenio Intergubernativo de Financiamiento UPRE-CIF-IG 335/2017, suscrito entre la UPRE y el GAM Sorata, Proyecto Construccion Tinglado Unidad Educativa Pacollo, correspondiente al pago de la planilla N 2 de cierre, segun</t>
  </si>
  <si>
    <t>De: 00099024113 Transferencia en cumplimiento al DS N0913 de 15/06/2011 y el Convenio Intergubernativo de Financiamiento UPRE-CIF-IG/428/2015, suscrito entre la UPRE y el GAM Fernandez Alonso, Proyecto Construccion Modulo Educativo Eduardo Abaroa III - Chane Magallanes D-3, correspondiente al pago d</t>
  </si>
  <si>
    <t>De: 00099024113 Transferencia en cumplimiento al DS N0913 de 15/06/2011 y el Convenio Intergubernativo de Financiamiento UPRE-CIF-IG 804/2017, suscrito entre la UPRE y el GAM San Javier, Proyecto Const. Tinglado y Graderias U.E. Cachuela Espana - Comunidad Cachuela Espana, correspondiente al pago de</t>
  </si>
  <si>
    <t>De: 00099024113 Transferencia en cumplimiento al DS N0913 de 15/06/2011 y el Convenio Intergubernativo de Financiamiento UPRE-CIF-IG 347/2016, suscrito entre la UPRE y el GAM Yanacachi, Proyecto Construccion U.E. Felix Ernesto Moscoso (Yanacachi), correspondiente al pago de la planilla N 8, segun la</t>
  </si>
  <si>
    <t>De: 00099024113 Transferencia en cumplimiento al DS N0913 de 15/06/2011 y el Convenio Intergubernativo de Financiamiento UPRE-CIF-IG/006/2015, suscrito entre la UPRE y el GAM Bolpebra, Proyecto Construccion Vivienda Para Medicos Comunidad Nareuda, correspondiente al pago de la devolucion de retencio</t>
  </si>
  <si>
    <t>De: 00099024113 Transferencia en cumplimiento al DS N0913 de 15/06/2011 y el Convenio Intergubernativo de Financiamiento UPRE-CIF-IG 812/2017, suscrito entre la UPRE y el GAM Trigal, Proyecto Construccion Pavimento Articulado en Calles Principales Municipio Trigal, correspondiente al pago de la plan</t>
  </si>
  <si>
    <t>De: 00099024113 Transferencia en cumplimiento al DS N0913 de 15/06/2011 y el Convenio Intergubernativo de Financiamiento UPRE-CIF-IG 640/2017, suscrito entre la UPRE y el GAM Tolata, Proyecto Construccion Centro de Salud Ambulatorio Carcaje (Tolata), correspondiente al pago de la planilla N 2, segun</t>
  </si>
  <si>
    <t>De: 00099024113 Transferencia en cumplimiento al DS N0913 de 15/06/2011 y el Convenio Intergubernativo de Financiamiento UPRE-CIF-IG 400/2017, suscrito entre la UPRE y el GAM Pelechuco, Proyecto Construccion Bloque de Cuatro Aulas U.E. Puina, correspondiente al pago de la planilla N 2, segun la UPRE</t>
  </si>
  <si>
    <t>De: 00099024113 Transferencia en cumplimiento al DS N0913 de 15/06/2011 y el Convenio Intergubernativo de Financiamiento UPRE-CIF-IG 221/2017, suscrito entre la UPRE y el GAM Jesus de Machaca, Proyecto Construccion Bloque de Aulas Unidad Educativa Republica de Noruega - Ayllu Yauriri, correspondient</t>
  </si>
  <si>
    <t>De: 00099024113 Transferencia en cumplimiento al DS N0913 de 15/06/2011 y el Convenio Intergubernativo de Financiamiento UPRE-CIF-IG 1049/2017, suscrito entre la UPRE y el GAM San Andres, Proyecto Const. Tinglado y Graderias U.E. Humberto Velarde Garcia - Comunidad San Andres, correspondiente al pag</t>
  </si>
  <si>
    <t>De: 00099024113 Transferencia en cumplimiento al DS N0913 de 15/06/2011 y el Convenio Intergubernativo de Financiamiento UPRE-CIF-IG 850/2017, suscrito entre la UPRE y el GAM Quirusillas, Proyecto Construccion Cancha Polifuncional con Graderias y Tinglado Comunidad Hierba Buena Civil, correspondient</t>
  </si>
  <si>
    <t>De: 00099024113 Transferencia en cumplimiento al DS N0913 de 15/06/2011 y el Convenio Intergubernativo de Financiamiento UPRE-CIF-IG 839/2017, suscrito entre la UPRE y el GAM San Julian, Proyecto Const. Unidad Educativa Jose David Berrios (San Julian), correspondiente al pago de la planilla N1, segu</t>
  </si>
  <si>
    <t>De: 00099024113 Transferencia en cumplimiento al DS N0913 de 15/06/2011 y el Convenio Intergubernativo de Financiamiento UPRE-CIF-IG 090/2017, suscrito entre la UPRE y el GAM Cajuata, Proyecto Construccion Tinglado Polifuncional Unidad Educativa Polea - Cajauta, correspondiente al pago de la planill</t>
  </si>
  <si>
    <t>De: 00099024113 Transferencia en cumplimiento al DS N0913 de 15/06/2011 y el Convenio Intergubernativo de Financiamiento UPRE-CIF-IG 091/2017, suscrito entre la UPRE y el GAM Cajuata, Proyecto Construccion Tinglado Polifuncional Unidad Educativa Lujmani - Cajauta, correspondiente al pago de la plani</t>
  </si>
  <si>
    <t>De: 00099024113 Transferencia en cumplimiento al DS N0913 de 15/06/2011 y el Convenio Intergubernativo de Financiamiento UPRE-CIF-IG 502/2017, suscrito entre la UPRE y el GAM Guanay, Proyecto Construccion Tinglado Unidad Educativa Carlos Crespo, correspondiente al pago de la planilla N 3 de cierre,</t>
  </si>
  <si>
    <t>De: 00099024113 Transferencia en cumplimiento al DS N0913 de 15/06/2011 y el Convenio Intergubernativo de Financiamiento UPRE-CIF-IG 1050/2017, suscrito entre la UPRE y el GAM de San Andres proyecto Const. de 3 Aulas y Bateria de Banos U.E. Poza Honda Comunidad Poza Honda, correspondiente al pago</t>
  </si>
  <si>
    <t>De: 00099024113 Transferencia en cumplimiento al DS N0913 de 15/06/2011 y el Convenio Intergubernativo de Financiamiento UPRE-CIF-IG 0173/2016, suscrito entre la UPRE y el GAM Sorata, Proyecto Const. Tinglado Polifuncional U.E. Cocoyo - Cooco (Sorata), correspondiente al pago de la planilla N 2 de</t>
  </si>
  <si>
    <t>De: 00099024113 Transferencia en cumplimiento al DS N0913 de 15/06/2011 y el Convenio Intergubernativo de Financiamiento UPRE-CIF-IG 230/2017, suscrito entre la UPRE y el GAM Sapahaqui, Proyecto Construccion Tinglado U.E. Rene Barrientos Ortuno Sapahaqui, correspondiente al pago de la planilla N 3 d</t>
  </si>
  <si>
    <t>De: 00099024113 Transferencia en cumplimiento al DS N0913 de 15/06/2011 y el Convenio Intergubernativo de Financiamiento UPRE-CIF-IG 819/2017, suscrito entre la UPRE y el GAM de Puerto Suarez proyecto Const. Pavimento Rigido Barrio Los Angeles Zona Costanera Municipio de Puerto Suarez, correspondie</t>
  </si>
  <si>
    <t>De: 00099024113 Transferencia en cumplimiento al DS N0913 de 15/06/2011 y el Convenio Intergubernativo de Financiamiento UPRE-CIF-IG 1010/2017, suscrito entre la UPRE y el GAM Betanzos, Proyecto Construccion 6 Aulas, Bateria de Banos, Laboratorios y Tinglado U.E. San Pedro de Colila - Betanzos, corr</t>
  </si>
  <si>
    <t>De: 00099024113 Transferencia en cumplimiento al DS N0913 de 15/06/2011 y el Convenio Intergubernativo de Financiamiento UPRE-CIF-IG 140/2017, suscrito entre la UPRE y el GAM Filadelfia, Proyecto Const. Comedor y Bateria de Banos U.E. Luz de America - Comunidad Luz de America, correspondiente al pag</t>
  </si>
  <si>
    <t>De: 00099024113 Transferencia en cumplimiento al DS N0913 de 15/06/2011 y el Convenio Intergubernativo de Financiamiento UPRE-CIF-IG 852/2017, suscrito entre la UPRE y el GAM Quirusillas, Proyecto Construccion Cancha Polifuncional con Graderias y Tinglado Unidad Educativa Juana Azurduy de Padilla -</t>
  </si>
  <si>
    <t>De: 00099024113 Transferencia en cumplimiento al DS N0913 de 15/06/2011 y el Convenio Intergubernativo de Financiamiento UPRE-CIF-IG 039/2017, suscrito entre la UPRE y el GAM Shinahota, Proyecto Construccion Infraestructura Educativa U.E. 4 de Abril, correspondiente al pago de la planilla N 3 de cie</t>
  </si>
  <si>
    <t>De: 00099024113 Transferencia en cumplimiento al DS N0913 de 15/06/2011 y el Convenio Intergubernativo de Financiamiento UPRE-CIF-IG 857/2017, suscrito entre la UPRE y el GAM de San Ramon proyecto Construccion Centro de Salud de 1er Nivel con Internacion Municipio San Ramon, correspondiente al pag</t>
  </si>
  <si>
    <t>De: 00099024113 Transferencia en cumplimiento al DS N0913 de 15/06/2011 y el Convenio Intergubernativo de Financiamiento UPRE-CIF-IG 928/2017, suscrito entre la UPRE y el GAM de Ckochas proyecto Construccion de 6 Aulas, Sala de Profesores y Direccion U.E. Molles-Ckochas, correspondiente al pago de</t>
  </si>
  <si>
    <t>De: 00099024113 Transferencia en cumplimiento al DS N0913 de 15/06/2011 y el Convenio Intergubernativo de Financiamiento UPRE-CIF-IG 641/2017, suscrito entre la UPRE y el GAM de Tolata proyecto Construccion Cancha Polifuncional Tinglado y Graderias Villa Lourdes (Tolata), correspondiente al pago de</t>
  </si>
  <si>
    <t>De: 00099024113 Transferencia en cumplimiento al DS N0913 de 15/06/2011 y el Convenio Intergubernativo de Financiamiento UPRE-CIF-IG 229/2017, suscrito entre la UPRE y el GAM de Sapahaqui proyecto Construccion Tinglado U.E. Tacobamba - Sapahaqui, correspondiente al pago de la planilla N 3 de cierre</t>
  </si>
  <si>
    <t>De: 00099024113 Transferencia en cumplimiento al DS N0913 de 15/06/2011 y el Convenio Intergubernativo de Financiamiento UPRE-CIF-IG 531/2017, suscrito entre la UPRE y el GAM de Puerto Perez proyecto Construccion Aulas Unidad Educativa 16 de Julio Comunidad Suriqui, correspondiente al pago de la pl</t>
  </si>
  <si>
    <t>De: 00099024113 Transferencia en cumplimiento al DS N0913 de 15/06/2011 y el Convenio Intergubernativo de Financiamiento UPRE-CIF-IG 301/2017, suscrito entre la UPRE y el GAM Patacamaya, Proyecto Construccion de Aulas Unidad Educativa Colchani, correspondiente al pago de la planilla N2 de cierre, se</t>
  </si>
  <si>
    <t>De: 00099024113 Transferencia en cumplimiento al DS N0913 de 15/06/2011 y el Convenio Intergubernativo de Financiamiento UPRE-CIF-IG 210/2017, suscrito entre la UPRE y el GAM Cajuata, Proyecto Construccion Tinglado Polifuncional U.E. Sujura El Porvenir - Cajuata, correspondiente al pago de la planil</t>
  </si>
  <si>
    <t>De: 00099024113 Transferencia en cumplimiento al DS N0913 de 15/06/2011 y el Convenio Intergubernativo de Financiamiento UPRE-CIF-IG 1048/2017, suscrito entre la UPRE y el GAM San Andres, Proyecto Const. Dos Aulas U.E. 2 de Agosto Comunidad Puente San Pablo, correspondiente al pago de la planilla N</t>
  </si>
  <si>
    <t>De: 00099024113 Transferencia en cumplimiento al DS N0913 de 15/06/2011 y el Convenio Intergubernativo de Financiamiento UPRE-CIF-IG 645/2017, suscrito entre la UPRE y el GAM Anzaldo, Proyecto Const. Tinglado U.E. Maria Gandarillas LLoqe Mayu Anzaldo, correspondiente al pago de la planilla N3 de cie</t>
  </si>
  <si>
    <t>De: 00099024113 Transferencia en cumplimiento al DS N0913 de 15/06/2011 y el Convenio Intergubernativo de Financiamiento UPRE-CIF-IG 544/2017, suscrito entre la UPRE y el GAM Mocomoco, Proyecto Construccion Aulas U.E. Huyu - Huyu, correspondiente al pago de la planilla N2, segun la UPRE.</t>
  </si>
  <si>
    <t>De: 00099024113 Transferencia en cumplimiento al DS N0913 de 15/06/2011 y el Convenio Intergubernativo de Financiamiento UPRE-CIF-IG 658/2017, suscrito entre la UPRE y el GAM Tolata, Proyecto Construccion Cancha Polifuncional Tinglado y Graderias Chacapata (Tolata), correspondiente al pago de la pla</t>
  </si>
  <si>
    <t>De: 00099024113 Transferencia en cumplimiento al DS N0913 de 15/06/2011 y el Convenio Intergubernativo de Financiamiento UPRE-CIF-IG 851/2017, suscrito entre la UPRE y el GAM Quirusillas, Proyecto Construccion Cancha Polifuncional con Graderias y Tinglado Comunidad San Luis, correspondiente al pago</t>
  </si>
  <si>
    <t>De: 00099024113 Transferencia en cumplimiento al DS N0913 de 15/06/2011 y el Convenio Intergubernativo de Financiamiento UPRE-CIF-IG 712/2017, suscrito entre la UPRE y el GAM Tiquipaya, Proyecto Const. Tinglado y Graderias Com. Montecillo Bajo - Tiquipaya, correspondiente al pago de la planilla N2 d</t>
  </si>
  <si>
    <t>De: 00099024113 Transferencia en cumplimiento al DS N0913 de 15/06/2011 y el Convenio Intergubernativo de Financiamiento UPRE-CIF-IG 592/2017, suscrito entre la UPRE y el GAM Vallegrande, Proyecto Const. de Pavimento de Calles de Santa Ana, correspondiente al pago de la planilla N1, segun la UPRE.</t>
  </si>
  <si>
    <t>De: 00099024113 Transferencia en cumplimiento al DS N0913 de 15/06/2011 y el Convenio Intergubernativo de Financiamiento UPRE-CIF-IG 783/2017, suscrito entre la UPRE y el GAM El Carmen Rivero Torrez, Proyecto Construccion Unidad Educativa Prof. Gutemberg Jordan Severiche - El Carmen Rivero Torrez, c</t>
  </si>
  <si>
    <t>De: 00099024113 Transferencia en cumplimiento al DS N0913 de 15/06/2011 y el Convenio Intergubernativo de Financiamiento UPRE-CIF-IG 389/2017, suscrito entre la UPRE y el GAM de Yaco proyecto Construccion Tinglado U.E. Republica de Venezuela Villa Puchuni, correspondiente al pago de la planilla N</t>
  </si>
  <si>
    <t>De: 00099024113 Transferencia en cumplimiento al DS N0913 de 15/06/2011 y el Convenio Intergubernativo de Financiamiento UPRE-CIF-IG 410/2017, suscrito entre la UPRE y el GAM de Puerto Acosta proyecto Construccion Laboratorio Fisica y Quimica U.E. Pococata, correspondiente al pago de la planilla N</t>
  </si>
  <si>
    <t>De: 00099024113 Transferencia en cumplimiento al DS N0913 de 15/06/2011 y el Convenio Intergubernativo de Financiamiento UPRE-CIF-IG 444/2017, suscrito entre la UPRE y el GAM de Chuma proyecto Construccion Tinglado Polifuncional Unidad Educativa Gral. Maximiliano Ortiz A Municipio de Chuma, corres</t>
  </si>
  <si>
    <t>De: 00099024113 Transferencia en cumplimiento al DS N0913 de 15/06/2011 y el Convenio Intergubernativo de Financiamiento UPRE-CIF-IG 026/2017, suscrito entre la UPRE y el GAM de Chimore proyecto Construccion Coliseo Municipal Chimore, correspondiente al pago de la planilla N 2, segun la UPRE.</t>
  </si>
  <si>
    <t>||TRANSFERENCIA DE FONDOS S/G. MENSAJE SWIFT NRO. 07276 Y CORREO ELECTRÓNICO DE LA DGAC DE LA FECHA. (SECTOR PÚBLICO). DEBITO DE LA LIBRETA 00117012001 DGAC, REPOSICION UTILES DE ESCRITORIO.</t>
  </si>
  <si>
    <t>00099021001 DEPOSITO DE EFECTIVO, DEPOSITANTE: A.N.H., CONCEPTO: DEVOLUCION RECURSOS FUTURO DE BOLIVIA -FONDOS DE PENSIONES, CUENTA DE DEPOSITO: CUENTA UNICA DEL TESORO</t>
  </si>
  <si>
    <t>00582012002 DEPOSITO DE EFECTIVO, DEPOSITANTE: RIVERO ZAPATA RONALD ALEJANDRO, CONCEPTO: EMISION BOLETAS  FEBRERO, CUENTA DE DEPOSITO: CUENTA UNICA DEL TESORO</t>
  </si>
  <si>
    <t>00582012001 DEPOSITO DE EFECTIVO, DEPOSITANTE: QUISPE APAZA NANCY, CONCEPTO: EMISION BOLETA, CUENTA DE DEPOSITO: CUENTA UNICA DEL TESORO</t>
  </si>
  <si>
    <t>00582012002 DEPOSITO DE EFECTIVO, DEPOSITANTE: RIVERO ZAPATA RONALD ALEJANDRO, CONCEPTO: EMISION BOLETAS MS. ABRIL, CUENTA DE DEPOSITO: CUENTA UNICA DEL TESORO</t>
  </si>
  <si>
    <t>00592012001 DEPOSITO DE EFECTIVO, DEPOSITANTE: RAIZA  VILLCA, CONCEPTO: ND 48413 GESTION 2015, CUENTA DE DEPOSITO: CUENTA UNICA DEL TESORO</t>
  </si>
  <si>
    <t>00592012001 DEPOSITO DE EFECTIVO, DEPOSITANTE: ANA WENDY MAMANI YUJRA, CONCEPTO: ND 147684 INRA  SALDO GESTION 2017, CUENTA DE DEPOSITO: CUENTA UNICA DEL TESORO</t>
  </si>
  <si>
    <t>00592012001 DEPOSITO DE EFECTIVO, DEPOSITANTE: ANA WENDY  MAMANI YUJRA, CONCEPTO: ND  162034  PARTICULAR  GESTION 2017, CUENTA DE DEPOSITO: CUENTA UNICA DEL TESORO</t>
  </si>
  <si>
    <t>00598019201 DEPOSITO DE EFECTIVO, DEPOSITANTE: EP. EDITORIAL-IMPLEMENTACION EDITORIAL, CONCEPTO: DEVOLUCION FONDO DE AVANCE, CUENTA DE DEPOSITO: CUENTA UNICA DEL TESORO</t>
  </si>
  <si>
    <t>00099021001 DEPOSITO DE EFECTIVO, DEPOSITANTE: YPFB, CONCEPTO: REPOSICION NOCRE, CUENTA DE DEPOSITO: CUENTA UNICA DEL TESORO</t>
  </si>
  <si>
    <t>00099021001 DEPOSITO DE EFECTIVO, DEPOSITANTE: LUO HANS JUAREZ MENDIZABAL, CONCEPTO: DEVOLUCION UN DIA VIATICO GESTION 2014, CUENTA DE DEPOSITO: CUENTA UNICA DEL TESORO</t>
  </si>
  <si>
    <t>00222012001 DEPOSITO DE EFECTIVO, DEPOSITANTE: GARCIA HINOJOSA ORLANDO, CONCEPTO: DEVOLUCION DE SALARIOS MES DE ENERO, CUENTA DE DEPOSITO: CUENTA UNICA DEL TESORO</t>
  </si>
  <si>
    <t>00099021001 DEPOSITO DE EFECTIVO, DEPOSITANTE: MINISTERIO PUBLICO, CONCEPTO: DEVOLUCION DE FONDOS, CUENTA DE DEPOSITO: CUENTA UNICA DEL TESORO</t>
  </si>
  <si>
    <t>00574012002 DEPOSITO DE EFECTIVO, DEPOSITANTE: ALBA ROSA GUTIERREZ ALEJO, CONCEPTO: PAGO 13 % FACTURA SABSA NO DECLARADA, CUENTA DE DEPOSITO: CUENTA UNICA DEL TESORO</t>
  </si>
  <si>
    <t>00099021001 DEPOSITO DE EFECTIVO, DEPOSITANTE: JOHNNY  FERNANDO  JARA  LIPACHO, CONCEPTO: DEVOLUCION DE DIFERENCIA DE PAGOS SALARIOS SEPTIEMBRE A DICIEMBRE 2007, CUENTA DE DEPOSITO: CUENTA UNICA DEL TESORO</t>
  </si>
  <si>
    <t>00099021001 DEPOSITO DE EFECTIVO, DEPOSITANTE: WILFREDO MIGUEL MAMANI YUJRA, CONCEPTO: REVERSION DE PAGO DE SUELDO DEL MES DE MARZO POR PERCEPCION INDEBIDA, CUENTA DE DEPOSITO: CUENTA UNICA DEL TESORO</t>
  </si>
  <si>
    <t>00099021001 DEPOSITO DE EFECTIVO, DEPOSITANTE: NELLY  YOLA  MENDOZA GARZOPINO, CONCEPTO: SALDO NO UTILIZADO DE DONDOS EN AVANCE, CUENTA DE DEPOSITO: CUENTA UNICA DEL TESORO</t>
  </si>
  <si>
    <t>00099021001 DEPOSITO DE EFECTIVO, DEPOSITANTE: CECILIO CHOQUE HUANCA, CONCEPTO: BONO FRONTERA, CUENTA DE DEPOSITO: CUENTA UNICA DEL TESORO</t>
  </si>
  <si>
    <t>00099021001 DEP.DE CHEQ.AJENOS,RET.DE CAM.,CONCEPTO: PAGO POR SINIESTRO DE AERONAVE EC-145FAB-006,DEP.: CREDINFORM INTERNACIONAL S.A. DE SEGUROS , PROCEDENCIA: BANCO UNION S.A., CHEQUE: 1177, FECHA DE EMISION:23/05/2018</t>
  </si>
  <si>
    <t>00587012009 DEP.DE CHEQ.AJENOS,RET.DE CAM.,CONCEPTO: DEVOLUCION DE FONDOS,DEP.: BISMARCK CHINO , PROCEDENCIA: BANCO UNION S.A., CHEQUE: 1168, FECHA DE EMISION:24/05/2018</t>
  </si>
  <si>
    <t>00099021001 DEP.DE CHEQ.AJENOS,RET.DE CAM.,CONCEPTO: BASILIO  CALLEJAS  MAMANI,DEP.: BANCO UNION  SA , PROCEDENCIA: BANCO UNION S.A., CHEQUE: 154499, FECHA DE EMISION:25/05/2018</t>
  </si>
  <si>
    <t>00099021001 DEP.DE CHEQ.AJENOS,RET.DE CAM.,CONCEPTO: BLANCA  ROCABADO  RODRIGUEZ,DEP.: BANCO UNION  SA , PROCEDENCIA: BANCO UNION S.A., CHEQUE: 154500, FECHA DE EMISION:25/05/2018</t>
  </si>
  <si>
    <t>00099021001 DEP.DE CHEQ.AJENOS,RET.DE CAM.,CONCEPTO: VALVERDE VALVERDE    MELFI,DEP.: BANCO UNION  SA , PROCEDENCIA: BANCO UNION S.A., CHEQUE: 154501, FECHA DE EMISION:25/05/2018</t>
  </si>
  <si>
    <t>00020011103 DEP.DE CHEQ.AJENOS,RET.DE CAM.,CONCEPTO: PAGO P/DEVOLUCION DE COMICIONES BANCARIAS TRANSFERENCIAS EFECTUADAS DEBITADASP/BCB,DEP.: TRANSPORTE AEREO MILITAR , PROCEDENCIA: BANCO UNION S.A., CHEQUE: 19659, FECHA DE EMISION:23/05/2018</t>
  </si>
  <si>
    <t>00592012001 DEP.DE CHEQ.AJENOS,RET.DE CAM.,CONCEPTO: DEVOLUCIONES PERUVIAN,DEP.: PERUVIAN AIR LINE SAC , PROCEDENCIA: BANCO BISA S.A., CHEQUE: 993, FECHA DE EMISION:17/05/2018</t>
  </si>
  <si>
    <t>De: 00099024113 Transferencia en cumplimiento al DS N0913 de 15/06/2011 y el Convenio Intergubernativo de Financiamiento UPRE-CIF-IG 346/2016, suscrito entre la UPRE y el GAM Cajuata, Proyecto Construccion Unidad Educativa Asociada Cajuata - Secundaria, correspondiente al pago de la planilla N1, seg</t>
  </si>
  <si>
    <t>A:00373024105 DESEMBOLSO DE RECURSOS AL FONDO DE DESARROLLO INDIGENA PARA PROGRAMAS Y/O PROYECTOS PARA MUNICIPIOS S/G NOTA FDI/DGE/EXT/N293/2018 E INFORME MEFP/VTCP/DGPOT/UPCFTGN/INF/ N56/2018.( HR. 6-14919-R).</t>
  </si>
  <si>
    <t>A:00380014201 A requerimiento del Ministerio de Salud con notas CITE: MS/DGAA/UF/TES/CE/116 y 140/2018, en la cual solicita el cierre de cuentas corrientes fiscales Nos. 10000024896562 y 10000024671790, en virtud a los D.S. Nos. 3453 de 10 de enero de 2018, 3091 de 15 de febrero de 2017 y 3092 del 1</t>
  </si>
  <si>
    <t>De: 00016011101 Transferencia que efectuamos a requerimiento del Ministerio de Educacion, segun nota CITE: ME/DGAA/UF/T/No.003/2018 y en virtud a la nota interna CITE: MEFP/VPCF/DGCF/ UCCF No.532/2018 de la Direccion General de Contabilidad Fiscal de esta Cartera de Estado y de acuerdo al Comprobant</t>
  </si>
  <si>
    <t>De: 00016011101 A requerimiento del Ministerio de Educacion, con nota CITE: ME/DGAA/UF/T/No. 004/2018, en la cual solicita la devolucion de depositos erroneos, de acuerdo a la nota interna de la Direccion General de Contabilidad Fiscal, CITE: MEFP/VPCF/DGCF/UCCF N 531/2018, de acuerdo al registro de</t>
  </si>
  <si>
    <t>VENTA DE DIVISAS CON TRANSFERENCIA DE FONDOS A SOLICITUD DE MINISTERIO DE EDUCACION SEGUN SOLICITUD 5038 REF: TRASPASO PARA VIOLETA CARMEN ANGULO FERNANDEZ EQUIVALENTES 2.931,01 USD LIB. 00099021001 TGN-RECURSOS ORDINARIOS (3987) POR DIFERENCIAL CAMBIARIO</t>
  </si>
  <si>
    <t>VENTA DE DIVISAS CON TRANSFERENCIA DE FONDOS A SOLICITUD DE MINISTERIO DE EDUCACION SEGUN SOLICITUD 5038 REF: TRASPASO PARA VIOLETA CARMEN ANGULO FERNANDEZ EQUIVALENTES 2.931,01 USD LIB. 00099021001 TGN-RECURSOS ORDINARIOS (3987)</t>
  </si>
  <si>
    <t>PAGO A BID PRÉSTAMO 2880/BL-BO VCTO. 25-05-2018 POR CUENTA DE TGN , NTI. 010914 VALOR 25-05-2018 COMISIONES USD 9.157,83 CTA. 3987 CUENTA UNICA DEL TESORO-3987 LIB. 00099021001 REF.: COMISIONES BANCARIAS</t>
  </si>
  <si>
    <t>COBRO COSTOS DE PAPELERIA SEGUN TRANSFERENCIA DEL EXTERIOR POR ORDEN DE HERCO COMBUSTIBLES S.A. REF.: CONTRATO CONDENSADO DE GAS 24/18-1 LIB. 00513062001 YPFB-OPERACIONES PLANTA DE SEPARACION DE LIQUIDOS RIO GRANDE</t>
  </si>
  <si>
    <t>De: 00099024113 Transferencia en cumplimiento al DS N0913 de 15/06/2011 y el Convenio Interinstitucional de Financiamiento UPRE-CIF-IG 735/2017, suscrito entre la UPRE y el GAM Omereque, Proyecto Const. Dos Aulas Unidad Educativa la Mesada - Omereque, correspondiente al pago de la planilla N2,de cie</t>
  </si>
  <si>
    <t>De: 00099024113 Transferencia en cumplimiento al DS N0913 de 15/06/2011 y el Convenio Interinstitucional de Financiamiento UPRE-CIF-IG 242/2017, suscrito entre la UPRE y el GAM San Andres, Proyecto Construccion Tinglado U.E. Batallon Colorados de Bolivia Comunidad Centro Mauri, correspondiente al p</t>
  </si>
  <si>
    <t>De: 00099024113 Transferencia en cumplimiento al DS N0913 de 15/06/2011 y el Convenio Interinstitucional de Financiamiento UPRE-CIF-IG 778/2017, suscrito entre la UPRE y el GAM El Torno, Proyecto Construccion 8 Aulas Unidad Educativa Naciones Unidas El Torno, correspondiente al pago de la planilla</t>
  </si>
  <si>
    <t>De: 00099024113 Transferencia en cumplimiento al DS N0913 de 15/06/2011 y el Convenio Interinstitucional de Financiamiento UPRE-CIF-IG 927/2017, suscrito entre la UPRE y el GAM El Tahua, Proyecto Const. del Centro de Salud Con Internacion Tahua, correspondiente al pago de la planilla N1, segun la UP</t>
  </si>
  <si>
    <t>De: 00099024113 Transferencia en cumplimiento al DS N0913 de 15/06/2011 y el Convenio Interinstitucional de Financiamiento UPRE-CIF-IG 319/2017, suscrito entre la UPRE y el GAM Colquencha, Proyecto Construccion Centro de Salud Integral Colquencha, correspondiente al pago de la planilla N2, segun la</t>
  </si>
  <si>
    <t>De: 00099024113 Transferencia en cumplimiento al DS N0913 de 15/06/2011 y el Convenio Interinstitucional de Financiamiento UPRE-CIF-IG/364/2016, suscrito entre la UPRE y el GAM Mecapaca, Proyecto Const. Puente Vehicular Ananta sobre el Rio Achocalla, correspondiente al pago de la planilla N4 de cier</t>
  </si>
  <si>
    <t>De: 00099024113 Transferencia en cumplimiento al DS N0913 de 15/06/2011 y el Convenio Interinstitucional de Financiamiento UPRE-CIF-IG 378/2016, suscrito entre la UPRE y el GAD Tarija, Proyecto Ampliacion Infraestructura Hospital Virgen de Chaguaya 3er Nivel Bermejo, correspondiente al pago de la pl</t>
  </si>
  <si>
    <t>De: 00099024113 Transferencia en cumplimiento al DS N0913 de 15/06/2011 y el Convenio Interinstitucional de Financiamiento UPRE-CIF-IG 813/2017, suscrito entre la UPRE y el GAM Robore, Proyecto Const. Sistema de Iluminacion y Engramado Estadio Municipal - Robore, correspondiente al pago de la planil</t>
  </si>
  <si>
    <t>De: 00099024113 Transferencia en cumplimiento al DS N0913 de 15/06/2011 y el Convenio Interinstitucional de Financiamiento UPRE-CIF-IG 396/2017, suscrito entre la UPRE y el GAM Collana, Proyecto Construccion Tinglado Unidad Educativa San Nicolas L/San Nicolas, correspondiente al pago de la planilla</t>
  </si>
  <si>
    <t>PROVISION DE FONDOS A SOLICITUD DE YACIMIENTOS PETROLIFEROS FISCALES BOLIVIANOS SEGUN SOLICITUD YPFB-0143-2018 REF: PAGO TRANS GN MI CHIQUITOS MUTUN REDES DE GAS Y YACUSES ABRIL 2018 LIB. 00513012007 YPFB - RECURSOS NACIONALIZACIÓN</t>
  </si>
  <si>
    <t>VENTA DE DIVISAS CON TRANSFERENCIA DE FONDOS A SOLICITUD DE ADMINISTRACION DE SERVICIOS PORTUARIOS BOLIVIA SEGUN SOLICITUD 5061 REF: H.R. 1634 - 1635 - ENVIO DE RECURSOS PARA PAGO DEL SERVICIO DE LIMPIEZA ABRIL/2018 Y DEVOLUCION TOTAL DE RETENCIONES AL SENOR ALEJANDRO TARA URQUIETA - SERVICIOS E.I.R LIB. 00594012001 ASP-B FONDO DE OPERACIONES</t>
  </si>
  <si>
    <t>De: 00099024113 Transferencia en cumplimiento al DS N0913 de 15/06/2011 y el Convenio Interinstitucional de Financiamiento UPRE-CIF-IG 586/2017, suscrito entre la UPRE y el GAM La Guardia, Proyecto Construccion Unidad Educativa San Miguel del Rosario, correspondiente al pago de la planilla N1, segun</t>
  </si>
  <si>
    <t>De: 00099024113 Transferencia en cumplimiento al DS N0913 de 15/06/2011 y el Convenio Interinstitucional de Financiamiento UPRE-CIF-IG 119/2017, suscrito entre la UPRE y el GAD Tarija, Proyecto Construccion Puente Vehicular Yesera Chiguaypolla, correspondiente al pago de la planilla N2, segun la UPR</t>
  </si>
  <si>
    <t>De: 00099024113 Transferencia en cumplimiento al DS N0913 de 15/06/2011 y el Convenio Interinstitucional de Financiamiento UPRE-CIF-IG/525/2016, suscrito entre la UPRE y el GAM Robore, Proyecto Const. Unidad Educativa Luis Maria Oefner, correspondiente al pago de la planilla N5, segun la UPRE.</t>
  </si>
  <si>
    <t>De: 00099024113 Transferencia en cumplimiento al DS N0913 de 15/06/2011 y el Convenio Interinstitucional de Financiamiento UPRE-CIF-IG 299/2017, suscrito entre la UPRE y el GAM Patacamaya, Proyecto Construccion de Aulas Unidad Educativa 23 de Marzo de San Martin Iquiaca, correspondiente al pago de l</t>
  </si>
  <si>
    <t>De: 00099024113 Transferencia en cumplimiento al DS N0913 de 15/06/2011 y el Convenio Interinstitucional de Financiamiento UPRE-CIF-IG/184/2016, suscrito entre la UPRE y el GAM Colquiri, Proyecto Construccion 4 Aulas U.E. Aranjuez, correspondiente al pago de la planilla N3 de cierre, segun la UPRE.</t>
  </si>
  <si>
    <t>De: 00099024113 Transferencia en cumplimiento al DS N0913 de 15/06/2011 y el Convenio Interinstitucional de Financiamiento UPRE-CIF-IG/520/2016, suscrito entre la UPRE y el GAD Pando, Proyecto Construccion Sede Departamental de Transporte Interprovincial Cobija, correspondiente al pago de la planil</t>
  </si>
  <si>
    <t>De: 00099024113 Transferencia en cumplimiento al DS N0913 de 15/06/2011 y el Convenio Interinstitucional de Financiamiento UPRE-CIF-IG 320/2017, suscrito entre la UPRE y el GAM Colquencha, Proyecto Construccion Residencia Medica Centro de Salud Machacamarca, correspondiente al pago de la planilla N2</t>
  </si>
  <si>
    <t>De: 00099024113 Transferencia en cumplimiento al DS N0913 de 15/06/2011 y el Convenio Interinstitucional de Financiamiento UPRE-CIF-IG 766/2017, suscrito entre la UPRE y el GAM Chimore, Proyecto Const. Tinglado con Graderias y Cancha Polifuncional U.E. San Andres Chimore, correspondiente al pago de</t>
  </si>
  <si>
    <t>De: 00099024113 Transferencia en cumplimiento al DS N0913 de 15/06/2011 y el Convenio Interinstitucional de Financiamiento UPRE-CIF-IG 865/2017, suscrito entre la UPRE y el GAM Urubicha, Proyecto Const. U.E. Divino Nino Distrito 2 Yaguaru, correspondiente al pago de la planilla N2, segun la UPRE.</t>
  </si>
  <si>
    <t>De: 00099024113 Transferencia en cumplimiento al DS N0913 de 15/06/2011 y el Convenio Intergubernativo de Financiamiento UPRE-CIF-IG 835/2017, suscrito entre la UPRE y el GAM San Miguel de Velasco Proyecto Construccion de Tinglado y Graderias en la Unidad Educativa El Tacoigo - San Miguel de Velasco</t>
  </si>
  <si>
    <t>De: 00099024113 Transferencia en cumplimiento al DS N0913 de 15/06/2011 y el Convenio Intergubernativo de Financiamiento UPRE-CIF-IG 634/2017, suscrito entre la UPRE y el GAM Vinto Proyecto Construccion Cubierta y Graderias U.E. Elizardo Perez, correspondiente al pago de la planilla N2, segun la UPR</t>
  </si>
  <si>
    <t>De: 00099024113 Transferencia en cumplimiento al DS N0913 de 15/06/2011 y el Convenio Intergubernativo de Financiamiento UPRE-CIF-IG 088/2017, suscrito entre la UPRE y el GAM Yanacachi Proyecto Construccion Tinglado Polifuncional Unidad Educativa Agustin Aspiazu Villa Aspiazu, correspondiente al pag</t>
  </si>
  <si>
    <t>De: 00099024113 Transferencia en cumplimiento al DS N0913 de 15/06/2011 y el Convenio Intergubernativo de Financiamiento UPRE-CIF-IG 838/2017, suscrito entre la UPRE y el GAM San Miguel de Velasco Proyecto Construccion de Tinglado y Graderias en la Unidad Educativa Jose Julian Dorado - San Miguel de</t>
  </si>
  <si>
    <t>De: 00099024113 Transferencia en cumplimiento al DS N0913 de 15/06/2011 y el Convenio Intergubernativo de Financiamiento UPRE-CIF-IG 876/2017, suscrito entre la UPRE y el GAIOC Charagua Iyambae Proyecto Const. Tinglado Cancha Polifuncional y Graderia U.E. Prof. Elvio Suarez Alba Comunidad Taputa - C</t>
  </si>
  <si>
    <t>De: 00099024113 Transferencia en cumplimiento al DS N0913 de 15/06/2011 y el Convenio Intergubernativo de Financiamiento UPRE-CIF-IG 216/2017, suscrito entre la UPRE y el GAM Ancoraimes Proyecto Construccion Bateria de Banos U.E. Pacoma Ancoraimes, correspondiente al pago de la planilla N2 de cierre</t>
  </si>
  <si>
    <t>De: 00099024113 Transferencia en cumplimiento al DS N0913 de 15/06/2011 y el Convenio Intergubernativo de Financiamiento UPRE-CIF-IG 300/2017, suscrito entre la UPRE y el GAM Patacamaya Proyecto Construccion de Aulas Unidad Educativa Chiarumani, correspondiente al pago de la planilla N2 de cierre, s</t>
  </si>
  <si>
    <t>||TRANSFERENCIA DE FONDOS S/G. FORMULARIO CITE: BUN309/18 DE LA FECHA.(HRE-TSO-2766), DEVOLUCION DE RECURSOS NO EJECUTADOS EN LA GESTION/2017. A SOLICITUD DEL GOB.AUT.MCPAL.TARIJA, LIBRETA 00373024105 FONDO DE DESARROLLO INDIGENA; BUN.</t>
  </si>
  <si>
    <t>'COBRO DE'||UTILES DE ESCRITORIO S/G. CORREO ELECTRONICO DE F.23-01-2018 DE YACIMIENTOS PETROLIFEROS FISCALES BOLIVIANOS. DEBITO DE LA LIBRETA N°00513022001 YPFB-OPERACIONES.(COMPLEMENTO COMPROBANTE N°09222757 DE LA FECHA)</t>
  </si>
  <si>
    <t>||TRANSFERENCIA DE FONDOS S/G. MENSAJES SWIFT NROS.07341 Y 07324 DE LA FECHA.(SECTOR PUBLICO). DEBITO LIBRETA N° 00117012001 DGAC, COBRO EMISION COMPROBANTE CONTABLE DE LA FECHA.</t>
  </si>
  <si>
    <t>||AMPLIACION DE VALIDEZ 0,15% S/USD476.020,70.-POR 61 DIAS,REEMB.GSTS.COMUNICACION BS220.-Y EMISION COMP.CONTABLE BS50.-,S/G NOTA SEDEM/GG/EV/2018-0063,24/05/18.REF.:I-2017-051 P/C ENVIBOL A/F KAESER COMPRESORES DE CHILE LTDA. LIB.00132079201 SEDEM-PLANTA ENVASES DE VIDRIO CHUQUISACA-MUN-ZUDAÑEZ REF.:COMIS.ENM.LC I-2017-051</t>
  </si>
  <si>
    <t>De: 00016011101 Transferencia que efectuamos a solicitud del Ministerio de Educacion mediante nota CITE: ME/DGAA/UF/T/No. 001/2018 para la devolucion del deposito erroneo a Lita Ximena Cespedes, de acuerdo a la nota interna CITE: MEFP/VPCF/DGCF/UCCF No. 534/2018 de la Direccion General de Contabilid</t>
  </si>
  <si>
    <t>||TRANSFERENCIA DE FONDOS S/G. MENSAJES SWIFT NROS.07389 Y 7386 DE LA FECHA.(SECTOR PUBLICO). DEBITO LIBRETA N° 00117012001 DGAC, COBRO EMISION COMPROBANTE CONTABLE DE LA FECHA.</t>
  </si>
  <si>
    <t>00373024105 DEPOSITO DE EFECTIVO, DEPOSITANTE: WILMER PACOMPIA QUISPE, CONCEPTO: DEVOLUCION DE FONDOS INTERESES, CUENTA DE DEPOSITO: CUENTA UNICA DEL TESORO</t>
  </si>
  <si>
    <t>00099021001 DEPOSITO DE EFECTIVO, DEPOSITANTE: ALVARO HUMBERTO ROBLES ROJAS, CONCEPTO: DEVOLUCION DE TASAS DE AEROPUERTO, CUENTA DE DEPOSITO: CUENTA UNICA DEL TESORO</t>
  </si>
  <si>
    <t>00099021001 DEPOSITO DE EFECTIVO, DEPOSITANTE: JHOSSUAN A. OLIVERA ALARCON, CONCEPTO: DEVOLUCIONDE PASAJES, CUENTA DE DEPOSITO: CUENTA UNICA DEL TESORO</t>
  </si>
  <si>
    <t>00099021001 DEPOSITO DE EFECTIVO, DEPOSITANTE: JUAN ADUVIRI NINA, CONCEPTO: DEVOLUCION DE PASAJES, CUENTA DE DEPOSITO: CUENTA UNICA DEL TESORO</t>
  </si>
  <si>
    <t>00099021001 DEPOSITO DE EFECTIVO, DEPOSITANTE: JULIO CESAR BLANCO AGUIRRE, CONCEPTO: DEVOLUCION DE PASAJES, CUENTA DE DEPOSITO: CUENTA UNICA DEL TESORO</t>
  </si>
  <si>
    <t>00099021001 DEPOSITO DE EFECTIVO, DEPOSITANTE: SR SENASIR, CONCEPTO: DEVOLUCION DE DEUDA, CUENTA DE DEPOSITO: CUENTA UNICA DEL TESORO</t>
  </si>
  <si>
    <t>00099021001 DEPOSITO DE EFECTIVO, DEPOSITANTE: MIGUEL TITO CONDE FLORES, CONCEPTO: DEVOLUCION DE SALDO NO UTILIZADO EN PASAJES, CUENTA DE DEPOSITO: CUENTA UNICA DEL TESORO</t>
  </si>
  <si>
    <t>00099021001 DEPOSITO DE EFECTIVO, DEPOSITANTE: ADEMAF SERGIO EYSELE LOPEZ, CONCEPTO: DEVOLUCION DE RECURSOS NO UTILIZADOS, CUENTA DE DEPOSITO: CUENTA UNICA DEL TESORO</t>
  </si>
  <si>
    <t>00099021001 DEPOSITO DE EFECTIVO, DEPOSITANTE: RUTH CAROLINA BRACAMONTE PAREDES, CONCEPTO: DEVOLUCION DE RECURSOS NO UTILIZADOS DE GASTOS JUDICIALES, CUENTA DE DEPOSITO: CUENTA UNICA DEL TESORO</t>
  </si>
  <si>
    <t>00130012002 DEPOSITO DE EFECTIVO, DEPOSITANTE: LUIS FEDERICO MARTINEZ RETAMOZO, CONCEPTO: DEPÓSITO POR CONCEPTO GASTOS DE GASOLINA Y PEAJE, CUENTA DE DEPOSITO: CUENTA UNICA DEL TESORO</t>
  </si>
  <si>
    <t>00133012001 DEPOSITO DE EFECTIVO, DEPOSITANTE: LOTERIA NACIONAL DE B Y S, CONCEPTO: V.C. SALDO PAGO PREMIOS PARA TI PAPA, CUENTA DE DEPOSITO: CUENTA UNICA DEL TESORO</t>
  </si>
  <si>
    <t>00099021001 DEP.DE CHEQ.AJENOS,RET.DE CAM.,CONCEPTO: DEP. POR BAJAS TEMPORALES,DEP.: UIF , PROCEDENCIA: BANCO UNION S.A., CHEQUE: 27018, FECHA DE EMISION:14/05/2018</t>
  </si>
  <si>
    <t>00099021001 DEP.DE CHEQ.AJENOS,RET.DE CAM.,CONCEPTO: DEP. BAJAS TEMPORALES,DEP.: UIF , PROCEDENCIA: BANCO UNION S.A., CHEQUE: 27392, FECHA DE EMISION:11/05/2018</t>
  </si>
  <si>
    <t>00086051101 DEP.DE CHEQ.AJENOS,RET.DE CAM.,CONCEPTO: COV DE FINANC. GRT/NS-11830-BO PROG. DE AP Y ALC PERIURBANO,FASE I. SOLIC. TRANSF DE REC CONV N°122,DEP.: EPSAS S.A. , PROCEDENCIA: BANCO BISA S.A., CHEQUE: 23977, FECHA DE EMISION:25/05/2018</t>
  </si>
  <si>
    <t>00099021001 DEP.DE CHEQ.AJENOS,RET.DE CAM.,CONCEPTO: DEVOLUCION PAGO DE EXCESOS DE FC CUAS 1000 82245 Y 100114222 SEGUN RMJ-MEFP/UEFP/URJ-SIREFI N16/2017,DEP.: LA VITALICIA SEGUROS REASEGUROS DE VIDA S.A.</t>
  </si>
  <si>
    <t>00292012001 DEP.DE CHEQ.AJENOS,RET.DE CAM.,CONCEPTO: DEVOLUCION DE SALDOS CUENTA POR COBRAR ARIEL ALBA MENA,DEP.: VIAS BOLIVIA , PROCEDENCIA: BANCO UNION S.A., CHEQUE: 3463, FECHA DE EMISION:28/05/2018</t>
  </si>
  <si>
    <t>00099021001 DEPOSITO DE EFECTIVO, DEPOSITANTE: ADEMAF ANGELA CAPA RAMOS, CONCEPTO: DEPÓSITO POR RETENCION DEL COMPROBANTE EJECUCION DE GASTOS N°73, CUENTA DE DEPOSITO: CUENTA UNICA DEL TESORO</t>
  </si>
  <si>
    <t>00099021001 DEPOSITO DE EFECTIVO, DEPOSITANTE: ADEMAF ANGELA CAPA RAMOS, CONCEPTO: DEVOLUCION DE RECURSOS GESTION 2017, CUENTA DE DEPOSITO: CUENTA UNICA DEL TESORO</t>
  </si>
  <si>
    <t>00099021001 DEPOSITO DE EFECTIVO, DEPOSITANTE: JUAN ARTURO MEDINA VALDEZ, CONCEPTO: DEVOLUCION DEL SALDO NO UTILIZADO POR FONDOS EN AVANCE, CUENTA DE DEPOSITO: CUENTA UNICA DEL TESORO</t>
  </si>
  <si>
    <t>00099021001 DEPOSITO DE EFECTIVO, DEPOSITANTE: ZULEMA GARCIA BELAUNDE, CONCEPTO: REVERSION DE BOLETA DE HABER MENSUAL ABRIL 2018, CUENTA DE DEPOSITO: CUENTA UNICA DEL TESORO</t>
  </si>
  <si>
    <t>00099021001 DEPOSITO DE EFECTIVO, DEPOSITANTE: ZULEMA GARCIA BELAUNDE, CONCEPTO: REVERSION DE BOLETA DE HABER MENSUAL MARZO 2018, CUENTA DE DEPOSITO: CUENTA UNICA DEL TESORO</t>
  </si>
  <si>
    <t>00344012001 DEPOSITO DE EFECTIVO, DEPOSITANTE: INDIRA OLGUIN HINOJOSA, CONCEPTO: SALDO ACTIVIDAD, CUENTA DE DEPOSITO: CUENTA UNICA DEL TESORO</t>
  </si>
  <si>
    <t>00591012001 DEPOSITO DE EFECTIVO, DEPOSITANTE: ENTEL S.A., CONCEPTO: PAGO DE CONSUMO DE AGUA ESTACION AJAYUNI TELEFERICO LINEA AZUL, CUENTA DE DEPOSITO: CUENTA UNICA DEL TESORO</t>
  </si>
  <si>
    <t>PROVISION DE FONDOS A SOLICITUD DE YACIMIENTOS PETROLIFEROS FISCALES BOLIVIANOS SEGUN SOLICITUD YPFB-0150-2018 REF: PAGO REGALIAS FEBRERO 2018 TESORO GENERAL DE LA NACION LIB. 00099021001 TGN YPFB PARTICIPACION 6% PRODUCCIÓN BRUTA DE HIDROCARBUROS BOCA DE POZO</t>
  </si>
  <si>
    <t>VENTA DE DIVISAS CON TRANSFERENCIA DE FONDOS A SOLICITUD DE MINISTERIO DE EDUCACION SEGUN SOLICITUD 5057 REF: TRASPASO PARA HELEN LAURA COARITA FERNANDEZ EQUIVALENTES 3.032,10 USD LIB. 00099021001 TGN-RECURSOS ORDINARIOS (3987) POR DIFERENCIAL CAMBIARIO</t>
  </si>
  <si>
    <t>VENTA DE DIVISAS CON TRANSFERENCIA DE FONDOS A SOLICITUD DE MINISTERIO DE EDUCACION SEGUN SOLICITUD 5057 REF: TRASPASO PARA HELEN LAURA COARITA FERNANDEZ EQUIVALENTES 3.032,10 USD LIB. 00099021001 TGN-RECURSOS ORDINARIOS (3987)</t>
  </si>
  <si>
    <t>PROVISION DE FONDOS A SOLICITUD DE YACIMIENTOS PETROLIFEROS FISCALES BOLIVIANOS SEGUN SOLICITUD YPFB-0152-2018 REF: PAGO IMPUESTO DIRECTO A LOS HIDROCARBUROS IDH PRODUCCION FEBRERO 2018 LIB. 00513012007 YPFB - RECURSOS NACIONALIZACIÓN</t>
  </si>
  <si>
    <t>||AMPLIACION DE VALIDEZ 0,15% S/USD750.000.-POR 122 DIAS,REEMB.GSTS.COMUNICACION BS220.-Y EMISION COMP.CONTABLE BS50.-,S/G NOTAS SEDEM/GG/EV/2018-0062,24/05/18 Y SEDEM/GG/EV/2018-0064,25/05/18 REF.:I-2016-043 P/C ENVIBOL A/F BDF INDUSTRIES S.P.A. LIB.00132079201 SEDEM-PLANTA ENVASES DE VIDRIO CHUQUISACA-MUN.ZUDAÑEZ REF.:COMIS.ENM.LC I-2016-043</t>
  </si>
  <si>
    <t>NÚMERO DE LIBRETA CUT: 99031009.00 OPERACIÓN T01 TRANSFERENCIA DE FONDOS A LA CUT - TESORO DIRECTO DE BANCO UNION S.A. A CUENTA UNICA DEL TESORO CON NUMERO DE SOLICITUD = 2775347 Y NUMERO CORRELATIVO = 91320028052018523 TRANSFERENCIA POR OPERACIONES DE VENTA BONOS BTX</t>
  </si>
  <si>
    <t>||PAGO A PDVSA PRESTAMO SA137065 VCTO.28-05-2018 POR CUENTA DE YPFB, SEGUN COD.LIQ. 010729 DEL 25-05-2018 E INFORME BCB-GOI-SOEXT-DDEX-INF-2018-51 DEL 25/05/2018 CAPITAL USD 46.788,91 INTERESES USD 9.931,91 CTA.00513012004 LPB-YPFB-UNICOMERCIAL (4030005415/1-2188907)</t>
  </si>
  <si>
    <t>||PAGO A PDVSA PRESTAMO SA137065 VCTO.28-05-2018 POR CUENTA DE YPFB, SEGUN COD.LIQ. 010729 DEL 25-05-2018 E INFORME BCB-GOI-SOEXT-DDEX-INF-2018-51 DEL 25/05/2018 CAPITAL USD 46.788,91 INTERESES USD 9.931,91 CTA.00513012004 LPB-YPFB-UNICOMERCIAL (4030005415/1-2188907) REF.: COMISIONES BANCARIAS</t>
  </si>
  <si>
    <t>00099021001 DEPOSITO DE EFECTIVO, DEPOSITANTE: WALDO VERASTEGUI ONTIVEROS, CONCEPTO: REVERSION PARCIAL DE BOLETA DE PAGO, CUENTA DE DEPOSITO: CUENTA UNICA DEL TESORO</t>
  </si>
  <si>
    <t>00070011102 DEPOSITO DE EFECTIVO, DEPOSITANTE: SARA ALEJANDRA CESPEDES RAMOS, CONCEPTO: DEVOLUCION DE SALDO DE COMPRA DE COMBUSTIBLE, CUENTA DE DEPOSITO: CUENTA UNICA DEL TESORO</t>
  </si>
  <si>
    <t>00099021001 DEP.DE CHEQ.AJENOS,RET.DE CAM.,CONCEPTO: DEVOLUCION DE SALDOS NO EJECUTADOS,DEP.: MIN.DE EDUCACION-PROG.NAL.DE POSTALFABETIZACION , PROCEDENCIA: BANCO UNION S.A., CHEQUE: 5617, FECHA DE EMISION:28/05/2018</t>
  </si>
  <si>
    <t>00099021001 DEP.DE CHEQ.AJENOS,RET.DE CAM.,CONCEPTO: NELSON EDUARDO PRUDENCIO QUINTANILLA,DEP.: BANCO UNION SA , PROCEDENCIA: BANCO UNION S.A., CHEQUE: 154502, FECHA DE EMISION:29/05/2018</t>
  </si>
  <si>
    <t>00099021001 DEP.DE CHEQ.AJENOS,RET.DE CAM.,CONCEPTO: MARCIA MILENCA SOLIZ LOPEZ,DEP.: BANCO UNION SA , PROCEDENCIA: BANCO UNION S.A., CHEQUE: 154503, FECHA DE EMISION:29/05/2018</t>
  </si>
  <si>
    <t>00035011105 DEP.DE CHEQ.AJENOS,RET.DE CAM.,CONCEPTO: REEMBOLSO DE SUBSIDIOS POR INCAPACIDAD,DEP.: CAJA BANCARIA ESTATAL DE SALUD , PROCEDENCIA: BANCO UNION S.A., CHEQUE: 27390, FECHA DE EMISION:11/05/2018</t>
  </si>
  <si>
    <t>00099021001 DEP.DE CHEQ.AJENOS,RET.DE CAM.,CONCEPTO: REEMBOLSO DE SUBSIDIOS POR INCAPACIDAD,DEP.: CAJA BANCARIA ESTATAL DE SALUD , PROCEDENCIA: BANCO UNION S.A., CHEQUE: 27389, FECHA DE EMISION:11/05/2018</t>
  </si>
  <si>
    <t>00591012001 DEP.DE CHEQ.AJENOS,RET.DE CAM.,CONCEPTO: DEPOSITÓS POR REPOSICION DE EXTRAVIO DE CREDENCIALES Y ROPA DE TRABAJO,DEP.: EMP.ESTATAL DE TRANSP.POR CABLE MI TELEFERICO , PROCEDENCIA: BANCO UNION S.A., CHEQUE: 1710, FECHA DE EMISION:23/05/2018</t>
  </si>
  <si>
    <t>00302014201 DEP.DE CHEQ.AJENOS,RET.DE CAM.,CONCEPTO: DEPÓSITO PARA EJECUCION DE GASTO CORRIENTE,DEP.: MARIA L. RICALDI MARISCAL , PROCEDENCIA: BANCO UNION S.A., CHEQUE: 253, FECHA DE EMISION:29/05/2018</t>
  </si>
  <si>
    <t>00513722001 DEPOSITO DE EFECTIVO, DEPOSITANTE: YPFB-VICTOR MANUEL DIAZ, CONCEPTO: DEVOLUCION SALDO FONDO EN AVANCE, CUENTA DE DEPOSITO: CUENTA UNICA DEL TESORO</t>
  </si>
  <si>
    <t>00099021001 DEPOSITO DE EFECTIVO, DEPOSITANTE: MARIELA GOMEZ TORREZ, CONCEPTO: REVERSION FONDOS PARTIDA 223 FLETES Y ALMACENAMIENTO PREVENTIVO 58, CUENTA DE DEPOSITO: CUENTA UNICA DEL TESORO</t>
  </si>
  <si>
    <t>00592012001 DEPOSITO DE EFECTIVO, DEPOSITANTE: ANA WENDY MAMANI YUJRA, CONCEPTO: RC 30638 MIN DE LA PRESIDENCIA GESTION 2017, CUENTA DE DEPOSITO: CUENTA UNICA DEL TESORO</t>
  </si>
  <si>
    <t>00592012001 DEPOSITO DE EFECTIVO, DEPOSITANTE: ANA WENDY MAMANI YUJRA, CONCEPTO: ND 23782 ,MIN DE EDUCACION (SALDO) GESTION 2015, CUENTA DE DEPOSITO: CUENTA UNICA DEL TESORO</t>
  </si>
  <si>
    <t>00119012001 DEPOSITO DE EFECTIVO, DEPOSITANTE: JHONNY RUBEN MONRROY CASILLO, CONCEPTO: DEVOLUCION DE VIATICOS Y PASAJES, CUENTA DE DEPOSITO: CUENTA UNICA DEL TESORO</t>
  </si>
  <si>
    <t>00070011102 DEPOSITO DE EFECTIVO, DEPOSITANTE: RUDDY CHOQUEHUANCA DE LA CRUZ, CONCEPTO: DEVOLUCION DE SALDO - FONDOS EN AVANCE, CUENTA DE DEPOSITO: CUENTA UNICA DEL TESORO</t>
  </si>
  <si>
    <t>00373024105 DEPOSITO DE EFECTIVO, DEPOSITANTE: FONDO DE DESARROLLO INDIGENA FDI, CONCEPTO: DEV. PROY "IMP. DE GRAN POR ECO COMUNIDAD DE PUERTO AVAROA KM 40 DPTO STA CRUZ COD CNMC-01-07-20114, CUENTA DE DEPOSITO: CUENTA UNICA DEL TESORO</t>
  </si>
  <si>
    <t>00099021001 DEPOSITO DE EFECTIVO, DEPOSITANTE: DAVID TICONA VINO, CONCEPTO: DEP REFRIGERIO MO COBRADO ROJAS C. BLADIMIR, LAMAS M. OSCAR, MONTALVAN C. HUGO NOV 2017 DIGCOIN, CUENTA DE DEPOSITO: CUENTA UNICA DEL TESORO</t>
  </si>
  <si>
    <t>00099021001 DEPOSITO DE EFECTIVO, DEPOSITANTE: DAVID TICONA VINO, CONCEPTO: DEP REFRIGERIO NO COBRADO ROJAS C. BLADIMIR, LAMAS M. OSCAR, MONTALVAN C. HUGO DIC 2017 DIGCOIN, CUENTA DE DEPOSITO: CUENTA UNICA DEL TESORO</t>
  </si>
  <si>
    <t>00099021001 DEPOSITO DE EFECTIVO, DEPOSITANTE: VICTOR TERRAZAS YUJRA, CONCEPTO: DEVOLUCION DE GASTOS OPERATIVOS, CUENTA DE DEPOSITO: CUENTA UNICA DEL TESORO</t>
  </si>
  <si>
    <t>00099021001 DEPOSITO DE EFECTIVO, DEPOSITANTE: ASFI-ADA LUZ DEL CASTILLO TORRES, CONCEPTO: DEVOLUCION PASAJES TERRESTRES, CUENTA DE DEPOSITO: CUENTA UNICA DEL TESORO</t>
  </si>
  <si>
    <t>00099021001 DEPOSITO DE EFECTIVO, DEPOSITANTE: MARCO ANTONIO QUINTANILLA BALDERAS, CONCEPTO: DEVOLUCION DE VIATICOS, CUENTA DE DEPOSITO: CUENTA UNICA DEL TESORO</t>
  </si>
  <si>
    <t>00099021001 DEPOSITO DE EFECTIVO, DEPOSITANTE: JESUS MENDIZABAL VEDIA, CONCEPTO: DEVOLUCION DE VIATICOS, CUENTA DE DEPOSITO: CUENTA UNICA DEL TESORO</t>
  </si>
  <si>
    <t>00373024105 DEPOSITO DE EFECTIVO, DEPOSITANTE: MAXIMILIANO SANCHEZ, CONCEPTO: DEVOLUCION SALDO NO EJECUTADOS, CUENTA DE DEPOSITO: CUENTA UNICA DEL TESORO</t>
  </si>
  <si>
    <t>00016011101 DEPOSITO DE EFECTIVO, DEPOSITANTE: NOEMY CARLO, CONCEPTO: DEVOLUCION A CUENTA, CUENTA DE DEPOSITO: CUENTA UNICA DEL TESORO</t>
  </si>
  <si>
    <t>00041048002 DEPOSITO DE EFECTIVO, DEPOSITANTE: ABEL ARGOTE GALLARDO, CONCEPTO: DEPÓSITO RECURSOS NO EJECUTADOS DE LA GESTION 2017, CUENTA DE DEPOSITO: CUENTA UNICA DEL TESORO</t>
  </si>
  <si>
    <t>00099021001 DEPOSITO DE EFECTIVO, DEPOSITANTE: JULIO ENRIQUE MONTES MOLLO, CONCEPTO: DEVOLUCION POR CONCEPTO DE FONDOS EN AVANCE, CUENTA DE DEPOSITO: CUENTA UNICA DEL TESORO</t>
  </si>
  <si>
    <t>00373024105 DEPOSITO DE EFECTIVO, DEPOSITANTE: DAISY YUPANQUI GUACHALLA, CONCEPTO: DEVOLUCION DE PROYECTO SOBRANTE, CUENTA DE DEPOSITO: CUENTA UNICA DEL TESORO</t>
  </si>
  <si>
    <t>00099021001 DEPOSITO DE EFECTIVO, DEPOSITANTE: MIGUEL URQUIDI P., CONCEPTO: DEVOLUCION DE PASAJE TERRESTRE, CUENTA DE DEPOSITO: CUENTA UNICA DEL TESORO</t>
  </si>
  <si>
    <t>00373024105 DEPOSITO DE EFECTIVO, DEPOSITANTE: VICENTE LOPEZ MOLLO, CONCEPTO: DEVOLUCION DINERO DE FONDOS DESARROLLO ALTERNATIVO  DEL PROYECTO, CUENTA DE DEPOSITO: CUENTA UNICA DEL TESORO</t>
  </si>
  <si>
    <t>De: 00099024113 Transferencia en cumplimiento al DS N0913 de 15/06/2011 y el Convenio Intergubernativo de Financiamiento UPRE-CIF-IG 774/2017, suscrito entre la UPRE y el GAM Cabezas, Proyecto Const. Ampliacion Hospital Fray Francisco del Pilar Cabezas, correspondiente al pago de la planilla N 1, se</t>
  </si>
  <si>
    <t>De: 00099024113 Transferencia en cumplimiento al DS N0913 de 15/06/2011 y el Convenio Intergubernativo de Financiamiento UPRE-CIF-IG 292/2017, suscrito entre la UPRE y el GAM Cajuata, Proyecto Construccion Tinglado U.E. Puente Alegre - Cajuata, correspondiente al pago de la planilla N 2 de cierre, s</t>
  </si>
  <si>
    <t>De: 00099024113 Transferencia en cumplimiento al DS N0913 de 15/06/2011 y el Convenio Intergubernativo de Financiamiento UPRE-CIF-IG 900/2017, suscrito entre la UPRE y el GAM Cuevo, Proyecto Const. Casa del Adulto Mayor en el Municipio de Cuevo, correspondiente al pago de la planilla N 1, segun la U</t>
  </si>
  <si>
    <t>De: 00099024113 Transferencia en cumplimiento al DS N0913 de 15/06/2011 y el Convenio Intergubernativo de Financiamiento UPRE-CIF-IG 087/2017, suscrito entre la UPRE y el GAM Vinto, Proyecto Construccion Unidad Educativa Alvaro Garcia Linera, correspondiente al pago de la planilla N 6 de cierre, seg</t>
  </si>
  <si>
    <t>De: 00099024113 Transferencia en cumplimiento al DS N0913 de 15/06/2011 y el Convenio Intergubernativo de Financiamiento UPRE-CIF-IG 445/2017, suscrito entre la UPRE y el GAM Chuma, Proyecto Construccion Tinglado Polifuncional Unidad Educativa Capayque - Municipio de Chuma, correspondiente al pago d</t>
  </si>
  <si>
    <t>De: 00099024113 Transferencia en cumplimiento al DS N0913 de 15/06/2011 y el Convenio Intergubernativo de Financiamiento UPRE-CIF-IG/562/2016, suscrito entre la UPRE y el GAD Beni, Proyecto Construccion U.E. Chontal y Polifuncional - Comunidad San Pablo del Chontal, correspondiente al pago de la pla</t>
  </si>
  <si>
    <t>De: 00099024113 Transferencia en cumplimiento al DS N0913 de 15/06/2011 y el Convenio Intergubernativo de Financiamiento UPRE-CIF-IG 979/2017, suscrito entre la UPRE y el GAM Arampampa, Proyecto Const. Cancha Polifuncional con Tinglado y Graderias U.E. Santiago - Comunidad Santiago, correspondiente</t>
  </si>
  <si>
    <t>De: 00099024113 Transferencia en cumplimiento al DS N0913 de 15/06/2011 y el Convenio Intergubernativo de Financiamiento UPRE-CIF-IG 465/2017, suscrito entre la UPRE y el GAM San Pedro de Curahuara, Proyecto Construccion de 2 Aulas U.E. Chojna, correspondiente al pago de la planilla N 2 de cierre, s</t>
  </si>
  <si>
    <t>De: 00099024113 Transferencia en cumplimiento al DS N0913 de 15/06/2011 y el Convenio Intergubernativo de Financiamiento UPRE-CIF-IG 870/2017, suscrito entre la UPRE y el GAM Lagunillas, Proyecto Const. de 4 Aulas U.E. Rafael Julian Comunidad Potrerillos (Los Pozos) , correspondiente al pago de la p</t>
  </si>
  <si>
    <t>De: 00099024113 Transferencia en cumplimiento al DS N0913 de 15/06/2011 y el Convenio Intergubernativo de Financiamiento UPRE-CIF-IG 853/2017, suscrito entre la UPRE y el GAM Quirusillas, Proyecto Construccion Tinglado con Graderias Comunidad Rio Abajo, correspondiente al pago de la planilla N 2 , s</t>
  </si>
  <si>
    <t>De: 00099024113 Transferencia en cumplimiento al DS N0913 de 15/06/2011 y el Convenio Intergubernativo de Financiamiento UPRE-CIF-IG 272/2017, suscrito entre la UPRE y el GAM Santiago de Huata, Proyecto Construccion Tinglado Unidad Educativa Pahana, correspondiente al pago de la planilla N 1 , segun</t>
  </si>
  <si>
    <t>De: 00099024113 Transferencia en cumplimiento al DS N0913 de 15/06/2011 y el Convenio Intergubernativo de Financiamiento UPRE-CIF-IG 809/2017, suscrito entre la UPRE y el GAM San Antonio de Lomeiro, Proyecto Construccion de Aulas en la Unidad Educativa Villa Chavez Comunidad Salinas, correspondiente</t>
  </si>
  <si>
    <t>VENTA DE DIVISAS CON TRANSFERENCIA DE FONDOS A SOLICITUD DE YACIMIENTOS DE LITIO BOLIVIANOS SEGUN SOLICITUD 5068 REF: SERVICIO DE INFORMACION ESPECIALIZAD DE PRECIOS INTERNACIONALES DE PRODUCTOS COMERCIALES DE LITIO CON LA EMPRESA BATTERY PRICE REPORT. LIB. 00597019202 YLB-DES. INT. SALMUERA SALAR DE UYUNI PLANTA INDUSTRIAL</t>
  </si>
  <si>
    <t>VENTA DE DIVISAS CON TRANSFERENCIA DE FONDOS A SOLICITUD DE MINISTERIO DE EDUCACION SEGUN SOLICITUD 5071 REF: TRASPASO PARA AYLIN ANAHI POMA VERAMENDI LIB. 00099021001 TGN-RECURSOS ORDINARIOS (3987)</t>
  </si>
  <si>
    <t>TRANSFERENCIA RECIBIDA DEL EXTERIOR SEGÚN MENSAJES SWIFT Nos. 7458-7444 (REM.EXT.) DE FECHA 29-05-2018 POR DESEMBOLSO DE CAF PRÉSTAMO CFA008239 CARRETERA PADILLA-EL SALTO SOLICITUD DE DESEMBOLSO NRO. 22 LIBRETA N° 00291012002 ABC-RECURSOS PROPIOS REF.: UTILES DE ESCRITORIO</t>
  </si>
  <si>
    <t>NUMERO DE LIBRETA CUT: 00291012006 OPERACIÓN E18 TRANSFERENCIA DEL SISTEMA FINANCIERO POR CUENTA DE TERCEROS A LA CUT TRANSFERENCIA DE FONDOS A LA CUENTA ÚNICA DEL TESORO 3987069001 A NOMBRE DE ABC-CNC-USO DE DERECHO DE VIA POR PAGO DE ARRENDAMIENTO DE USO DEL DERECHO DE VÍAS, A SOLICITUD DE TOTA</t>
  </si>
  <si>
    <t>De: 00513012004 A requerimiento de Yacimientos Petroliferos Fiscales Bolivianos, con nota CITE: YPFB/DFC - N 1103 URT-0589/2018, y en virtud a la nota interna CITE: MEFP/VPCF/DGCF/UCCF N 545/2018 de la Direccion General de Contabilidad Fiscal del Ministerio de Economia y Finanzas Publicas, en la cua</t>
  </si>
  <si>
    <t>COBRO COSTOS DE PAPELERIA SEGUN TRANSFERENCIA DEL EXTERIOR POR ORDEN DE HERCO COMBUSTIBLES S.A.REF:CONTRATO CONDENSADO DE GAS LIB. 00513062001 YPFB-OPERACIONES PLANTA DE SEPARACION DE LIQUIDOS RIO GRANDE</t>
  </si>
  <si>
    <t>A:00373024105 DESEMBOLSO DE RECURSOS AL FONDO DE DESARROLLO INDIGENA PARA PROGRAMAS Y/O PROYECTOS DE LOS GOBIERNOS AUTONOMOS MUNICIPALES DE CHUQUISACA Y COCHABAMBA S/G NOTA CITE: FDI/DGE/EXT/N300/2018 E INFORME MEFP/VTCP/DGPOT/UPCFTGN/INF/N58/2018. HR 6-16190-R.</t>
  </si>
  <si>
    <t>NUMERO DE LIBRETA CUT: 00291012006 OPERACIÓN E18 TRANSFERENCIA DEL SISTEMA FINANCIERO POR CUENTA DE TERCEROS A LA CUT TRANSFERENCIA DE FONDOS A LA CUENTA UNICA DEL TESORO N. 3987069001 A NOMBRE DE ABC CNC USO DE DERECHO DE VIA POR PAGO DE ARRENDAMIENTO DE USO DEL DERECHO DE VIAS A SOLICITUD DE TO</t>
  </si>
  <si>
    <t>TRANSFERENCIA DE FONDOS AL EXTERIOR A SOLICITUD DE ADMINISTRADORA BOLIVIANA DE CARRETERAS SEGUN SOLICITUD 5096 REF: DEVOLUCION DE RECURSOS AL FINANCIADOR BID CORRESPODIENTE AL SALDO NO EJECUTADO DEL CREDITO BID 2498 BL BO BENEFICIARIO INTER AMERICAN DEVELOPMENT BANK NUMERO 04025213 SEGUN NOTA BID C LIB. 00291012009 BS - ABC - OTROS RECURSOS ESPECIFICOS</t>
  </si>
  <si>
    <t>VENTA DE DIVISAS CON TRANSFERENCIA DE FONDOS A SOLICITUD DE ADMINISTRACION DE SERVICIOS PORTUARIOS BOLIVIA SEGUN SOLICITUD 5094 REF: H.R. 582 - PAGO DE FACTURAS AL TPA POR SERVICIO DE EXPORTACIONES ABRIL/2018 EN EL PUERTO DE ARICA, SEGUN COMUNICACION INTERNA ASP-B/DOP-UAP/CI-259/2018 Y DEMAS DOCUMEN LIB. 00594012001 ASP-B FONDO DE OPERACIONES</t>
  </si>
  <si>
    <t>VENTA DE DIVISAS CON TRANSFERENCIA DE FONDOS A SOLICITUD DE YACIMIENTOS PETROLIFEROS FISCALES BOLIVIANOS SEGUN SOLICITUD 5095 REF: CUARTO PAGO FINAL A LA EMPRESA SANDER GEOPHYSICS LIMITED, POR SERVICIO DE CONSULTORIA PARA LA ADQUISICION INTEGRAL AEROGRAVIMETRICA AEREOMAGNETOMETRICA EN LA CUENCA DEL LIB. 00513022001 YPFB - "OPERACIONES"</t>
  </si>
  <si>
    <t>VENTA DE DIVISAS CON TRANSFERENCIA DE FONDOS A SOLICITUD DE ADMINISTRACION DE SERVICIOS PORTUARIOS BOLIVIA SEGUN SOLICITUD 5093 REF: H.R. 545 - PAGO AL SENOR JOSE LUIS FERNANDEZ CASTILLO POR ALQUILER DE OFICINAS CORRESPONDIENTE A FEBRERO/2018, SEGUN ORDEN DE PAGO ASP-B/DAF-UAD/OP-68/2018 Y DEMAS DOC LIB. 00594012001 ASP-B FONDO DE OPERACIONES</t>
  </si>
  <si>
    <t>TRANSFERENCIA DE FONDOS AL EXTERIOR A SOLICITUD DE TESORO GENERAL DE LA NACION SEGUN SOLICITUD 5078 REF: PAGO AL FORO DE PAISES EXPORTADORES DE GAS (FPEG), POR CONCEPTO DE MEMBRESIA POR USD600.000,00, SEGUN SOLICITUD VRE-DGRM-CS-76/2018. LIB. 00099021001 TGN-RECURSOS ORDINARIOS (3987)</t>
  </si>
  <si>
    <t>TRANSFERENCIA DE FONDOS AL EXTERIOR A SOLICITUD DE TESORO GENERAL DE LA NACION SEGUN SOLICITUD 5077 REF: PAGO A LA ORGANIZACION DEL TRATADO DE COOPERACION AMAZONICA (OTCA), POR CONCEPTO DE MEMBRESIA POR USD177.777,60, SEGUN SOLICITUD VRE-DGRM-CS-78/2018. LIB. 00099021001 TGN-RECURSOS ORDINARIOS (3987)</t>
  </si>
  <si>
    <t>TRANSFERENCIA DE FONDOS AL EXTERIOR A SOLICITUD DE TESORO GENERAL DE LA NACION SEGUN SOLICITUD 5075 REF: PAGO AL FONDO DE LAS NACIONES UNIDAS PARA LA INFANCIA (UNICEF), POR CONCEPTO DE MEMBRESIA POR USD350.000,00, SEGUN SOLICITUD VRE-DGRM-CS-64/2018. LIB. 00099021001 TGN-RECURSOS ORDINARIOS (3987)</t>
  </si>
  <si>
    <t>TRANSFERENCIA DE FONDOS AL EXTERIOR A SOLICITUD DE TESORO GENERAL DE LA NACION SEGUN SOLICITUD 5076 REF: PAGO A LA ORGANIZACION DE ESTADOS IBEROAMERICANOS PARA LA EDUCACION, LA CIENCIA Y LA CULTURA (OEI), POR CONCEPTO DE MEMBRESIA POR USD34.755,00, SEGUN SOLICITUD VRE-DGRM-CS- 77/2018. LIB. 00099021001 TGN-RECURSOS ORDINARIOS (3987)</t>
  </si>
  <si>
    <t>De: 00099024113 Transferencia en cumplimiento al DS N0913 de 15/06/2011 y el Convenio Interinstitucional de Financiamiento UPRE-CIF-IG 476/2017, suscrito entre la UPRE y el GAM Inquisivi, Proyecto Construccion de 6 Aulas Sala de Profesores y Direccion U.E. Eliodoro Camacho - Inquisivi, correspondien</t>
  </si>
  <si>
    <t>||TRANSFERENCIA DE FONDOS S/G. MENSAJES SWIFT NROS. 07467 DE LA FECHA Y 07392 DE FECHA 28/05/2018. (SECTOR PUBLICO). DEBITO DE LA LIBRETA 00117012001 DGAC, REPOSICION UTILES DE ESCRITORIO.</t>
  </si>
  <si>
    <t>||TRANSFERENCIA DE FONDOS S/G. MENSAJES SWIFT NROS. 07464 DE LA FECHA Y 07437 DE F. 28/05/2018. (SECTOR PUBLICO). DEBITO DE LA LIBRETA 00117012001 DGAC, REPOSICION UTILES DE ESCRITORIO.</t>
  </si>
  <si>
    <t>||REGULARIZACIÓN DE NUESTRA OPERACIÓN NRO. 0922391 DE F. 23/05/2018 EN ATENCIÓN A CORREO ELECTRÓNICO DE LA DIRECCIÓN GENERAL DE AERONÁUTICA CIVIL DE LA FECHA. DEBITO DE LA LIBRETA 00117012001 DGAC, REPOSICION UTILES DE ESCRITORIO.</t>
  </si>
  <si>
    <t>NÚMERO DE LIBRETA CUT: 99031009.00 OPERACIÓN T01 TRANSFERENCIA DE FONDOS A LA CUT - TESORO DIRECTO DE BANCO UNION S.A. A CUENTA UNICA DEL TESORO CON NUMERO DE SOLICITUD = 2779465 Y NUMERO CORRELATIVO = 91320029052018592 TRANSFERENCIA POR OPERACIONES DE VENTA BONOS BTX</t>
  </si>
  <si>
    <t>||TRANSFERENCIA DE FONDOS S/G. MENSAJE SWIFT NROS. 07465 Y CORREOS ELECTRÓNICOS DE LA DGAC Y AASANA DE LA FECHA. (SECTOR PÚBLICO). DEBITO DE LA LIBRETA 00117012001 DGAC, REPOSICION UTILES DE ESCRITORIO.</t>
  </si>
  <si>
    <t>TRANSFERENCIA DEL EXTERIOR SEGUN SWIFT NO.7452 DE FECHA 29/05/2018 ORDENANTE: MINISTRY OF FOREIGN REF:DESEMBOLSO FINAL LIB. 00041048002 MDPYEP-PROGRAMA DE PROMOCION CRECIMIENTO ECONOMICO-JIWASA</t>
  </si>
  <si>
    <t>COBRO COSTOS DE PAPELERIA SEGUN TRANSFERENCIA DEL EXTERIOR POR ORDEN DE MINISTRY OF FOREIGN REF:DESEMBOLSO FINAL LIB. 00041048002 MDPYEP-PROGRAMA DE PROMOCION CRECIMIENTO ECONOMICO-JIWASA</t>
  </si>
  <si>
    <t>'TRANSFERENCIA DE FONDOS||S/G. NOTA CITE: MH/VTCP/DGT/UO/OB NO.1844/2008 DE F.21-10-2008 DEL MIN.DE HACIENDA S/G. DETALLE ADJUNTO. DEBITO DE LA LIBRETA NO.00099021001, REPOSICION UTILES DE ESCRITORIO.</t>
  </si>
  <si>
    <t>||TRANSFERENCIA DE FONDOS S/G. MENSAJES SWIFT NROS. 07497 Y 07485 DE LA FECHA. (SECTOR PÚBLICO). DEBITO DE LA LIBRETA 00117012001 DGAC, REPOSICION UTILES DE ESCRITORIO.</t>
  </si>
  <si>
    <t>||TRANSFERENCIA DE FONDOS S/G. MENSAJE SWIFT NRO. 07501 DE LA FECHA. (SECTOR PÚBLICO). DEBITO DE LA LIBRETA 00117012001 DGAC, REPOSICION UTILES DE ESCRITORIO.</t>
  </si>
  <si>
    <t>00099021001 DEPOSITO DE EFECTIVO, DEPOSITANTE: DAVID TICONA VINO, CONCEPTO: DEP.REFRIGERIO NO COBRADO LAMAS MARCA OSCAR - SEP.2017 DIGCOIN, CUENTA DE DEPOSITO: CUENTA UNICA DEL TESORO</t>
  </si>
  <si>
    <t>00099021001 DEPOSITO DE EFECTIVO, DEPOSITANTE: DAVID TICONA VINO, CONCEPTO: DEP.REFRIGERIO NO COBRADO LAMAS MARCA OSCAR - JULIO.2017 DIGCOIN, CUENTA DE DEPOSITO: CUENTA UNICA DEL TESORO</t>
  </si>
  <si>
    <t>00099021001 DEPOSITO DE EFECTIVO, DEPOSITANTE: DAVID TICONA VINO, CONCEPTO: DEP.REFRIGERIO NO COBRADO LAMAS MARCA OSCAR - AGOSTO.2017 DIGCOIN, CUENTA DE DEPOSITO: CUENTA UNICA DEL TESORO</t>
  </si>
  <si>
    <t>00222018010 DEPOSITO DE EFECTIVO, DEPOSITANTE: INIAF CHUQUISACA, CONCEPTO: DEVOLUCION POR MULTAS POR MORA COTES, CUENTA DE DEPOSITO: CUENTA UNICA DEL TESORO</t>
  </si>
  <si>
    <t>00099021001 DEPOSITO DE EFECTIVO, DEPOSITANTE: OSCAR RUBEN HERRERA CORANI  C.I.  6878755  LP., CONCEPTO: REVERSION DE LA  ARMADA, CUENTA DE DEPOSITO: CUENTA UNICA DEL TESORO</t>
  </si>
  <si>
    <t>00099021001 DEPOSITO DE EFECTIVO, DEPOSITANTE: RAMIRO CONDORI PONTE, CONCEPTO: DEV. AJUSTE AL PAGO DE REFRIGERIOS SERVICIO DE SEGURIDAD GESTION 2017, CUENTA DE DEPOSITO: CUENTA UNICA DEL TESORO</t>
  </si>
  <si>
    <t>00373024105 DEPOSITO DE EFECTIVO, DEPOSITANTE: DAYSI  YUPANQUI GUACHALLA, CONCEPTO: DEVOLUCION DE UN PROYECTO DE SALDO, CUENTA DE DEPOSITO: CUENTA UNICA DEL TESORO</t>
  </si>
  <si>
    <t>00592012001 DEPOSITO DE EFECTIVO, DEPOSITANTE: TAM, CONCEPTO: AJUSTE A DEVOLUCION DE BOLETAS N° 2890300120829,2890300120827,2890300120826, CUENTA DE DEPOSITO: CUENTA UNICA DEL TESORO</t>
  </si>
  <si>
    <t>00099021001 DEPOSITO DE EFECTIVO, DEPOSITANTE: JUAN CARLOS MAMANI MAMANI, CONCEPTO: DEVOLUCION DE  FONDOS EN AVANCE, CUENTA DE DEPOSITO: CUENTA UNICA DEL TESORO</t>
  </si>
  <si>
    <t>00099021001 DEPOSITO DE EFECTIVO, DEPOSITANTE: PAMELA FERNANDEZ O., CONCEPTO: DEVOLUCION TASA AEROPUERTO, CUENTA DE DEPOSITO: CUENTA UNICA DEL TESORO</t>
  </si>
  <si>
    <t>00291012006 DEPOSITO DE EFECTIVO, DEPOSITANTE: OFICINA CENTRAL-ABC, CONCEPTO: DEVOLUCION DE SALDO DE VIATICOS, CUENTA DE DEPOSITO: CUENTA UNICA DEL TESORO</t>
  </si>
  <si>
    <t>00099021001 DEPOSITO DE EFECTIVO, DEPOSITANTE: MY AV OSCAR SILVETRE FARFAN ACOSTA, CONCEPTO: DEVOLUCION UN (1) DIA VIATICOS GESTION 2014, CUENTA DE DEPOSITO: CUENTA UNICA DEL TESORO</t>
  </si>
  <si>
    <t>00099021001 DEPOSITO DE EFECTIVO, DEPOSITANTE: CYNTHIA  BUERGO, CONCEPTO: DEVOLUCION DE SALDOS NO EJECUTADOS ABRIL, CUENTA DE DEPOSITO: CUENTA UNICA DEL TESORO</t>
  </si>
  <si>
    <t>00574012002 DEPOSITO DE EFECTIVO, DEPOSITANTE: LACTEOSBOL, CONCEPTO: PAGO MULTA  VIAJE  ERNESTO  PAREDES, CUENTA DE DEPOSITO: CUENTA UNICA DEL TESORO</t>
  </si>
  <si>
    <t>00574012002 DEPOSITO DE EFECTIVO, DEPOSITANTE: LACTEOSBOL, CONCEPTO: PAGO MULTA VIAJE  ERNESTO PAREDES, CUENTA DE DEPOSITO: CUENTA UNICA DEL TESORO</t>
  </si>
  <si>
    <t>00253014112 DEP.DE CHEQ.AJENOS,RET.DE CAM.,CONCEPTO: TRANSFERENCIA DE LA GOBERNACION DE TARIJA PARA GASTOS ADMINISTRATIVOS,DEP.: GAD TARIJA , PROCEDENCIA: BANCO UNION S.A., CHEQUE: 1234, FECHA DE EMISION:29/05/2018</t>
  </si>
  <si>
    <t>00574012002 DEP.DE CHEQ.AJENOS,RET.DE CAM.,CONCEPTO: LACTEOSBOL DEVOL INCAP TEMP MARZO/2018,DEP.: CAJA PETROLERA DE SALUD , PROCEDENCIA: BANCO UNION S.A., CHEQUE: 13410, FECHA DE EMISION:30/05/2018</t>
  </si>
  <si>
    <t>00099021001 DEP.DE CHEQ.AJENOS,RET.DE CAM.,CONCEPTO: DEV. RECURSOS PROY "PROD Y RENOV DE CULTIVARES DE CITRICOS EN LA COM DE MOCORI MUN YANACACHI,DEP.: GOBIERNO AUTONOMO MUNICIPAL DE YANACACHI</t>
  </si>
  <si>
    <t>00099021001 DEP.DE CHEQ.AJENOS,RET.DE CAM.,CONCEPTO: BARBERY MONTERO  JOHNNY,DEP.: BANCO UNION  SA , PROCEDENCIA: BANCO UNION S.A., CHEQUE: 154505, FECHA DE EMISION:30/05/2018</t>
  </si>
  <si>
    <t>00130012001 DEP.DE CHEQ.AJENOS,RET.DE CAM.,CONCEPTO: PAGO CAPITAL  INTERESES A FOFIM,DEP.: FOFIM , PROCEDENCIA: BANCO MERCANTIL SANTA CRUZ SA., CHEQUE: 8109, FECHA DE EMISION:25/05/2018</t>
  </si>
  <si>
    <t>00099021001 DEP.DE CHEQ.AJENOS,RET.DE CAM.,CONCEPTO: DEVOLUCION DE COTIZACION EXCESO,DEP.: FUTURO DE BOLIVIA  SA  AFP , PROCEDENCIA: BANCO DE CREDITO DE BOLIVIA S.A., CHEQUE: 53852, FECHA DE EMISION:29/05/2018</t>
  </si>
  <si>
    <t>00099021001 DEP.DE CHEQ.AJENOS,RET.DE CAM.,CONCEPTO: H. C. DIPUTADOS-DEVOL INCAP TEMP MARZO/2018,DEP.: CAJA PETROLERA DE SALUD , PROCEDENCIA: BANCO UNION S.A., CHEQUE: 13419, FECHA DE EMISION:30/05/2018</t>
  </si>
  <si>
    <t>00099021001 DEP.DE CHEQ.AJENOS,RET.DE CAM.,CONCEPTO: SEDE  GES -DEVOL INCAP TEMP MARZO/2018,DEP.: CAJA PETROLERA DE SALUD , PROCEDENCIA: BANCO UNION S.A., CHEQUE: 13415, FECHA DE EMISION:30/05/2018</t>
  </si>
  <si>
    <t>00099021001 DEP.DE CHEQ.AJENOS,RET.DE CAM.,CONCEPTO: SEDES-DEVOL INCAP TEMP - MARZO/2018,DEP.: CAJA PETROLERA DE SALUD , PROCEDENCIA: BANCO UNION S.A., CHEQUE: 13414, FECHA DE EMISION:30/05/2018</t>
  </si>
  <si>
    <t>00342012001 DEP.DE CHEQ.AJENOS,RET.DE CAM.,CONCEPTO: DEVOLUCION SALDOS NO EJECUTADOS,DEP.: AE VIVIENDA LA PAZ , PROCEDENCIA: BANCO UNION S.A., CHEQUE: 891, FECHA DE EMISION:24/05/2018</t>
  </si>
  <si>
    <t>00099021001 DEP.DE CHEQ.AJENOS,RET.DE CAM.,CONCEPTO: H.C. SENADORES DEVOL INCAP TEMP MARZO /2018,DEP.: CAJA PETROLERA DE SALUD , PROCEDENCIA: BANCO UNION S.A., CHEQUE: 13409, FECHA DE EMISION:30/05/2018</t>
  </si>
  <si>
    <t>00099021001 DEP.DE CHEQ.AJENOS,RET.DE CAM.,CONCEPTO: MIN COMUNICACION DEVOL INCAP TEMP MARZO/2018,DEP.: CAJA PETROLERA DE SALUD , PROCEDENCIA: BANCO UNION S.A., CHEQUE: 13412, FECHA DE EMISION:30/05/2018</t>
  </si>
  <si>
    <t>00086088704 DEPOSITO DE EFECTIVO, DEPOSITANTE: UNIDAD DESCONCENTRADA SUSTENTAR, CONCEPTO: DEVOLUCION DE ANTICIPO DE VIATICOS, CUENTA DE DEPOSITO: CUENTA UNICA DEL TESORO</t>
  </si>
  <si>
    <t>00086088704 DEPOSITO DE EFECTIVO, DEPOSITANTE: UNIDAD DESCONCENTRADA SUSTENTAR, CONCEPTO: DEVOLUCION DE PAGO DE PASAJES, CUENTA DE DEPOSITO: CUENTA UNICA DEL TESORO</t>
  </si>
  <si>
    <t>00099021001 DEPOSITO DE EFECTIVO, DEPOSITANTE: RENE OSCAR CABRERA COCA, CONCEPTO: DEVOLUCION DE FONDOS EN AVANCE, CUENTA DE DEPOSITO: CUENTA UNICA DEL TESORO</t>
  </si>
  <si>
    <t>00099021001 DEPOSITO DE EFECTIVO, DEPOSITANTE: AURELIA SANTUSA MAMANI CUSI, CONCEPTO: DOBLE PERCEPCION, CUENTA DE DEPOSITO: CUENTA UNICA DEL TESORO</t>
  </si>
  <si>
    <t>00132012006 DEPOSITO DE EFECTIVO, DEPOSITANTE: ALEJANDRO LUNA TEDESQUI, CONCEPTO: DEVOLUCION AL SEDEM, CUENTA DE DEPOSITO: CUENTA UNICA DEL TESORO</t>
  </si>
  <si>
    <t>PROVISION DE FONDOS A SOLICITUD DE YACIMIENTOS PETROLIFEROS FISCALES BOLIVIANOS SEGUN SOLICITUD YPFB-0155-2018 REF: PAGO TRANSPORTE FIRME DE GAS NATURAL ABRIL 2018 LIB. 00513012007 YPFB - RECURSOS NACIONALIZACIÓN</t>
  </si>
  <si>
    <t>PROVISION DE FONDOS A SOLICITUD DE YACIMIENTOS PETROLIFEROS FISCALES BOLIVIANOS SEGUN SOLICITUD YPFB-0158-2018 REF: PAGO TRANS GAS NATURAL DUCTO MENOR CARRASCO BULO BULO ABRIL 2018 LIB. 00513012007 YPFB - RECURSOS NACIONALIZACIÓN</t>
  </si>
  <si>
    <t>PROVISION DE FONDOS A SOLICITUD DE YACIMIENTOS PETROLIFEROS FISCALES BOLIVIANOS SEGUN SOLICITUD YPFB-0157-2018 REF: PAGO TRANS GN MI FIRME E INTERRUMPIBLE Y ME FIRME ABRIL 2018 LIB. 00513012007 YPFB - RECURSOS NACIONALIZACIÓN</t>
  </si>
  <si>
    <t>A:00099021001 DEVOLUCION RETENCION DE DESCUENTOS EFECTUADOS POR CONVENIOS DE COMPENSACION DE COTIZACIONES CON SEGUROS PROVIDA S.A., CORRESPONDIENTE AL MES DE MARZO/2018. S/G. CITE SENASIR UAF-TTES N 0035/2018, DE FECHA 25/05/2018.</t>
  </si>
  <si>
    <t>A:00099021001 DEVOLUCION RETENCION DE DESCUENTOS EFECTUADOS POR CONVENIOS DE COMPENSACION DE COTIZACIONES CON SEGUROS LA VITALICIA SEGUROS Y REASEGUROS DE VIDA S.A., CORRESPONDIENTE AL MES DE MARZO/2018 Y AGUINALDO 2014 AL 2017. S/G. CITE SENASIR UAF-TTES N 0036/2018, DE FECHA 25/05/2018.</t>
  </si>
  <si>
    <t>A:00099021001 DEVOLUCION RETENCION DE DESCUENTOS EFECTUADOS POR CONVENIOS DE COMPENSACION DE COTIZACIONES CON FUTURO DE BOLIVA AFP S.A., CORRESPONDIENTE AL MES DE MARZO/2018 Y AGUINALDO 2011 AL 2017. S/G. CITE SENASIR UAF-TTES N 0037/2018, DE FECHA 25/05/2018.</t>
  </si>
  <si>
    <t>A:00099021001 DEVOLUCION RETENCION DE DESCUENTOS EFECTUADOS POR CONVENIOS DE COMPENSACION DE COTIZACIONES CON BBVA PREVISION S.A. AFP, CORRESPONDIENTE AL MES DE MARZO/2018 Y AGUINALDO 2012, 2014 AL 2017. S/G. CITE SENASIR UAF-TTES N 0038/2018, DE FECHA 25/05/2018.</t>
  </si>
  <si>
    <t>A:00099021001 DEVOLUCION RETENCION DE DESCUENTOS EFECTUADOS POR COBROS Y PAGOS INDEBIDOS, CORRESPONDIENTE AL MES DE ABRIL/2018. S/G. CITE SENASIR UAF-TTES N 0039/2018, DE FECHA 25/05/2018.</t>
  </si>
  <si>
    <t>A:00099021001 DEVOLUCION RETENCION DE DESCUENTOS EFECTUADOS POR RECUPERACION DEL P.R.A. (PAGO DE REPARTO ANTICIPADO), CORRESPONDIENTE AL MES DE ABRIL/2018. S/G. CITE SENASIR UAF-TTES N 0040/2018, DE FECHA 25/05/2018.</t>
  </si>
  <si>
    <t>NUMERO DE LIBRETA CUT: 00099021001 OPERACIÓN E18 TRANSFERENCIA DEL SISTEMA FINANCIERO POR CUENTA DE TERCEROS A LA CUT TRANSFERENCIA PAGO DE MULTAS DEL MES DE ABRIL 2018 SERVICIO RECAUDACION SEGIP</t>
  </si>
  <si>
    <t>VENTA DE DIVISAS CON TRANSFERENCIA DE FONDOS A SOLICITUD DE MINISTERIO DE DEFENSA SEGUN SOLICITUD 5111 REF: DESEMBOLSO SALDO DEL CONTRATO POR LA ADQUISICION DE LOS EQUIPOS CONTRA INCENDIOS FORESTALES PARA HELICOPTEROS SUPER PUMA AS332 C1 UTILIZADOS EN MISIONES DE AYUDA HUMANITARIA POR LA FZA. AEREA LIB. 00020011103 MINISTERIO DE DEFENSA - INGRESOS VARIOS</t>
  </si>
  <si>
    <t>VENTA DE DIVISAS CON TRANSFERENCIA DE FONDOS A SOLICITUD DE MINISTERIO DE LA PRESIDENCIA SEGUN SOLICITUD 5103 REF: DIVISAS USD 1,822.42 PAGO A SATCOM DIRECT INC POR SERVICIO TELEFONIA E INTERNET SATELITAL PARA AERONAVE FAB 001 MES MARZO Y ABRIL 2018, PAGO A WELLS FARGO BANK, CUENTA 2000055025245. LIB. 00099021001 TGN-RECURSOS ORDINARIOS (3987)</t>
  </si>
  <si>
    <t>VENTA DE DIVISAS CON TRANSFERENCIA DE FONDOS A SOLICITUD DE MINISTERIO DE LA PRESIDENCIA SEGUN SOLICITUD 5104 REF: DIVISAS USD 57,366.63 TERCER PAGO A DASSAULT FALCON JET WILMINGTON POR MANTENIMIENTO DE AERONAVE FAB 002 SEGUN INVOICE 18 002199 PROGRESIVA, PAGO CITIBANK N.A , CUENTA 30442598. LIB. 00099021001 TGN-RECURSOS ORDINARIOS (3987)</t>
  </si>
  <si>
    <t>TRANSFERENCIA DE FONDOS AL EXTERIOR A SOLICITUD DE TESORO GENERAL DE LA NACION SEGUN SOLICITUD 5074 REF: PAGO A LA OFICINA DE LAS NACIONES UNIDAS CONTRA LA DROGA Y EL DELITO (UNODC), POR CONCEPTO DE MEMBRESIA POR USD250.000,00, SEGUN SOLICITUD VRE-DGRM-CS-68/2018. LIB. 00099021001 TGN-RECURSOS ORDINARIOS (3987)</t>
  </si>
  <si>
    <t>VENTA DE DIVISAS CON TRANSFERENCIA DE FONDOS A SOLICITUD DE MINISTERIO DE LA PRESIDENCIA SEGUN SOLICITUD 5102 REF: DIVISAS USD 129.95 PAGO A GOGO BUSINESS AVIATION POR SERVICIO TELEFONICO SATELITAL MES ABRIL 2018 PARA AERONAVE FAB 002, SEGUN INVOICE 80420, PAGO A US BANK, CUENTA 103690172665. LIB. 00099021001 TGN-RECURSOS ORDINARIOS (3987)</t>
  </si>
  <si>
    <t>NUMERO DE LIBRETA CUT: 00099021001 OPERACIÓN E18 TRANSFERENCIA DEL SISTEMA FINANCIERO POR CUENTA DE TERCEROS A LA CUT Devolucion de aportes en exceso Libreta Nro 00099021001 TGN Recursos Ordinarios</t>
  </si>
  <si>
    <t>NUMERO DE LIBRETA CUT: 00099021001 OPERACIÓN E18 TRANSFERENCIA DEL SISTEMA FINANCIERO POR CUENTA DE TERCEROS A LA CUT Devolucion de aportes en exceso TGN Libreta Nro 00099021001</t>
  </si>
  <si>
    <t>NUMERO DE LIBRETA CUT: 00099021001 OPERACIÓN E18 TRANSFERENCIA DEL SISTEMA FINANCIERO POR CUENTA DE TERCEROS A LA CUT Devolucion pagos en exceso Gobierno Autonomo Departamental de Tarija</t>
  </si>
  <si>
    <t>||COMISIONES QUE COBRA EL BANCO DE ESPAÑA POR EL PAGO DEL PRESTAMO DE PDVSA SA137065 VCTO.13-03-2018 POR CUENTA DE YPFB, SEGUN NOTAS DE YPFB DFC-0900 URT-0467/2018 Y DFC-0912 URT-0477/2018 DEL 13-04-2018 LIBRETA 00513012004 LPB-YPFB-UNICOMERCIAL (4030005415/1-2188907)</t>
  </si>
  <si>
    <t>||COMISIONES QUE COBRA EL BANCO DE ESPAÑA POR EL PAGO DEL PRESTAMO DE PDVSA SA137065 VCTO.13-03-2018 POR CUENTA DE YPFB, SEGUN NOTAS DE YPFB DFC-0900 URT-0467/2018 Y DFC-0912 URT-0477/2018 DEL 13-04-2018 LIBRETA 00513012004 LPB-YPFB-UNICOMERCIAL (4030005415/1-2188907) REF.: UTILES DE ESCRITORIO</t>
  </si>
  <si>
    <t>||TRANSFERENCIA DE FONDOS S/G. MENSAJE SWIFT NRO. 07542 DE LA FECHA. (SECTOR PÚBLICO). DEBITO DE LA LIBRETA 00117012001 DGAC, REPOSICION UTILES DE ESCRITORIO.</t>
  </si>
  <si>
    <t>||REGULARIZACIÓN DE LA OPERACIÓN NRO. G-0749058 DE F. 29/05/2018 SEGÚN ESTADO DE CUENTA DEL DEPARTAMENTO DE OPERACIONES CAMBIARIAS, EN ATENCIÓN A CORREOS ELECTRÓNICOS DE LA DGAC DE F. 29/05/18 Y DE AASANA DE LA FECHA. DEBITO DE LA LIBRETA 00117012001 DGAC, REPOSICION UTILES DE ESCRITORIO.</t>
  </si>
  <si>
    <t>||TRANSFERENCIA DE FONDOS S/G. MENSAJES SWIFT NROS. 07594 Y 07579 DE LA FECHA. (SECTOR PÚBLICO). DEBITO DE LA LIBRETA 00117012001 DGAC, REPOSICION UTILES DE ESCRITORIO.</t>
  </si>
  <si>
    <t>NUMERO DE LIBRETA CUT: 00099021001 OPERACIÓN E18 TRANSFERENCIA DEL SISTEMA FINANCIERO POR CUENTA DE TERCEROS A LA CUT TRANFERENCIA DE RECURSOS FIDEICOMISO CONCLUSION PROYECTO CONSTRUCCION PLANTA DE FUNDICION AUSMELT VINTO</t>
  </si>
  <si>
    <t>||TRANSFERENCIA DE FONDOS S/G. FORMULARIO, CITE' BUN0318/18 DE LA FECHA. (HRE-TSO-2827). DEVOLUCIÓN DE RECURSOS NO EJECUTADOS PROVENIENTES DE COMSALUD MINISTERIO DE SALUD, POR DEFICIT EN ESTABLECIMIENTOS DE SALUD DE 1ER Y 2DO NIVEL DESDE LA GEST. 2014, 2015 Y 2016. A SOLICITUD DEL GAM PUNATA; LIBRETA 00099021001; BUN.</t>
  </si>
  <si>
    <t>||REGULARIZACIÓN DE LA OPERACIÓN NRO. G-0749060 DE F.29/05/2018 SEGÚN ESTADO DE CUENTA DEL DEPARTAMENTO DE OPERACIONES CAMBIARIAS, EN ATENCIÓN A CORREOS ELECTRÓNICOS DE LA DGAC DE F. 29/05/18 Y DE AASANA DE LA FECHA. DEBITO DE LA LIBRETA 00117012001 DGAC, REPOSICION UTILES DE ESCRITORIO.</t>
  </si>
  <si>
    <t>DESCONCILIADO</t>
  </si>
  <si>
    <t>AJUSTE COMPLEMENTARIO POR REVALORIZACION SALDOS DE ACTIVOS DE RESERVA Y OBLIGACIONES MONEDA EXTRANJERA (DOLARES) Saldo MO = -1049400615.15 ;Bs/Mo: 6.86000000000 ;Saldo Bs: -7198888219.92</t>
  </si>
  <si>
    <t>TRANSFERENCIA RECIBIDA DEL EXTERIOR SEGÚN MENSAJES SWIFT Nos. 06187-06186 (REM.EXT.) DE FECHA 04-05-2018 POR DESEMBOLSO DE CAF PRÉSTAMO CFA008417 PROY. HIDROELECTRICO SAN JOSÉ LIBRETA N° 00514017004 ENDE-USD PROY. CONST. CENTRAL HIDROELECT. SAN JOSE - CAF</t>
  </si>
  <si>
    <t>TRANSFERENCIA RECIBIDA DEL EXTERIOR SEGÚN MENSAJES SWIFT Nos. 06187-06186 (REM.EXT.) DE FECHA 04-05-2018 POR DESEMBOLSO DE CAF PRÉSTAMO CFA008417 PROY. HIDROELECTRICO SAN JOSÉ LIBRETA N° 00514017004 ENDE-USD PROY. CONST. CENTRAL HIDROELECT. SAN JOSE - CAF REF.: UTILES DE ESCRITORIO</t>
  </si>
  <si>
    <t>AJUSTE COMPLEMENTARIO POR REVALORIZACION SALDOS DE ACTIVOS DE RESERVA Y OBLIGACIONES MONEDA EXTRANJERA (DOLARES) Saldo MO = -1047829772.46 ;Bs/Mo: 6.86000000000 ;Saldo Bs: -7188112239.06</t>
  </si>
  <si>
    <t>00099021001 DEP.DE CHEQ.AJENOS,RET.DE CAM.,CONCEPTO: PAGO INTERESES TGN IV,DEP.: FONDECO IV , PROCEDENCIA: BANCO GANADERO S.A., CHEQUE: 1724, FECHA DE EMISION:07/05/2018</t>
  </si>
  <si>
    <t>De: 00099021001 TRANSFERENCIA A SOLICITUD DE IMPUESTOS NACIONALES S/G NOTA CITE: SIN/GAF/DRF/NOT/00922/2018 PARA DAR CUMPLIMIENTO A INSTRUCCION JUDICIAL MEDIANTE RESOLUCION N 494/2017.HR 6-13384-R</t>
  </si>
  <si>
    <t>AJUSTE COMPLEMENTARIO POR REVALORIZACION SALDOS DE ACTIVOS DE RESERVA Y OBLIGACIONES MONEDA EXTRANJERA (DOLARES) Saldo MO = -1046611110.14 ;Bs/Mo: 6.86000000000 ;Saldo Bs: -7179752215.55</t>
  </si>
  <si>
    <t>AJUSTE COMPLEMENTARIO POR REVALORIZACION SALDOS DE ACTIVOS DE RESERVA Y OBLIGACIONES MONEDA EXTRANJERA (DOLARES) Saldo MO = -1043445405.42 ;Bs/Mo: 6.86000000000 ;Saldo Bs: -7158035481.17</t>
  </si>
  <si>
    <t>AJUSTE COMPLEMENTARIO POR REVALORIZACION SALDOS DE ACTIVOS DE RESERVA Y OBLIGACIONES MONEDA EXTRANJERA (DOLARES) Saldo MO = -1043782971.45 ;Bs/Mo: 6.86000000000 ;Saldo Bs: -7160351184.13</t>
  </si>
  <si>
    <t>||PAGO PRÉSTAMO 1020/SF-BO VCTO. 13-05-2018 POR CUENTA DEL BANCO DE DESARROLLO PRODUCTIVO A LA CUENTA DEL TGN SEGUN COD. LIQ. 010917 DE FECHA 11-05-2018 Y NOTA MEFP/VTCP/DGCP/UODP-1167/2013 DE FECHA 12-11-2013, VALOR 14-05-2018 LIB. 00099021001 CTA. 5970 CUENTA UNICA DEL TESORO EN DOLARES AMERICANOS</t>
  </si>
  <si>
    <t>PAGO A BID PRÉSTAMO 3731/OC-BO VCTO. 15-05-2018 POR CUENTA DE TGN , NTI. 010716 VALOR 15-05-2018 COMISIONES USD 117.352,47 CTA. 5970 CUENTA UNICA DEL TESORO DOLARES AMERICANOS LIB. 00099021001</t>
  </si>
  <si>
    <t>00086058001 DEPOSITO DE EFECTIVO, DEPOSITANTE: UCP-PAAP, CONCEPTO: REPOSICION DE COMISIONES BANCARIAS PAAP I, CUENTA DE DEPOSITO: CUENTA UNICA DEL TESORO EN DOLARES AMERICANOS</t>
  </si>
  <si>
    <t>PAGO A FIDA PRÉSTAMO 2000000784 VCTO. 15-05-2018 POR CUENTA DE TGN , NTI. 010752 VALOR 15-05-2018 INTERESES USD 20.137,81 CTA. 5970 CUENTA UNICA DEL TESORO DOLARES AMERICANOS LIB. 00099021001</t>
  </si>
  <si>
    <t>AJUSTE COMPLEMENTARIO POR REVALORIZACION SALDOS DE ACTIVOS DE RESERVA Y OBLIGACIONES MONEDA EXTRANJERA (DOLARES) Saldo MO = -1033713373.44 ;Bs/Mo: 6.86000000000 ;Saldo Bs: -7091273741.79</t>
  </si>
  <si>
    <t>TRANSFERENCIA RECIBIDA DEL EXTERIOR SEGÚN MENSAJES SWIFT Nos. 06895-06880 (REM.EXT.) DE FECHA 16-05-2018 POR DESEMBOLSO DE CAF PRÉSTAMO CFA008606 Prog Agua,San.,Res Sol. y Dren LIBRETA N° 00860707001 MMAYA - $US - PROASRED CFA N° 8606</t>
  </si>
  <si>
    <t>TRANSFERENCIA RECIBIDA DEL EXTERIOR SEGÚN MENSAJES SWIFT Nos. 06893 - 06878 (REM.EXT.) DE FECHA 16-05-2018 POR DESEMBOLSO DE BID PRÉSTAMO 2828/BL-BO REF.: 2828-BL-BO-2 REQ0014 OPS0201820062A LIBRETA N° 00287104315 FPS-U$-INTERNADOS BID 2828/BL-BO</t>
  </si>
  <si>
    <t>TRANSFERENCIA RECIBIDA DEL EXTERIOR SEGÚN MENSAJES SWIFT Nos. 06894 - 06879 (REM.EXT.) DE FECHA 16-05-2018 POR DESEMBOLSO DE BID PRÉSTAMO 2828/BL-BO REF.: 2828-BL-BO-2 REQ0014 OPS0201820062A LIBRETA N° 00287104315 FPS-U$-INTERNADOS BID 2828/BL-BO</t>
  </si>
  <si>
    <t>TRANSFERENCIA RECIBIDA DEL EXTERIOR SEGÚN MENSAJES SWIFT Nos. 06895-06880 (REM.EXT.) DE FECHA 16-05-2018 POR DESEMBOLSO DE CAF PRÉSTAMO CFA008606 Prog Agua,San.,Res Sol. y Dren LIBRETA N° 00860707001 MMAYA - $US - PROASRED CFA N° 8606 REF.: UTILES DE ESCRITORIO</t>
  </si>
  <si>
    <t>TRANSFERENCIA RECIBIDA DEL EXTERIOR SEGÚN MENSAJES SWIFT Nos. 06920-06917 (REM.EXT.) DE FECHA 17-05-2018 POR DESEMBOLSO DE CAF PRÉSTAMO CFA009344 PROG.MAS INV.P/ RIEGO FASE IV LIBRETA N° 00287104316 FPS-USD-MIAGUA CAF FASE IV</t>
  </si>
  <si>
    <t>TRANSFERENCIA RECIBIDA DEL EXTERIOR SEGÚN MENSAJES SWIFT Nos. 06919-06916 (REM.EXT.) DE FECHA 17-05-2018 POR DESEMBOLSO DE CAF PRÉSTAMO CFA009787 PROGRAMA MIAGUA IV FASE 2 LIBRETA N° 00287104319 FPS-USD-MIAGUA CAF IV FASE</t>
  </si>
  <si>
    <t>TRANSFERENCIA RECIBIDA DEL EXTERIOR SEGÚN MENSAJES SWIFT Nos. 06921-06918 (REM.EXT.) DE FECHA 17-05-2018 POR DESEMBOLSO DE CAF PRÉSTAMO CFA009344 PROG.MAS INV.P/ RIEGO FASE IV LIBRETA N° 00086077002 MMAYA-USD PROGRAMA MIAGUA FASE IV NRO. 9344</t>
  </si>
  <si>
    <t>TRANSFERENCIA RECIBIDA DEL EXTERIOR SEGÚN MENSAJES SWIFT Nos. 06921-06918 (REM.EXT.) DE FECHA 17-05-2018 POR DESEMBOLSO DE CAF PRÉSTAMO CFA009344 PROG.MAS INV.P/ RIEGO FASE IV LIBRETA N° 00086077002 MMAYA-USD PROGRAMA MIAGUA FASE IV NRO. 9344 REF.: UTILES DE ESCRITORIO</t>
  </si>
  <si>
    <t>TRANSFERENCIA RECIBIDA DEL EXTERIOR SEGÚN MENSAJES SWIFT Nos. 6959-6948 (REM.EXT.) DE FECHA 17-05-2018 POR DESEMBOLSO DE CAF PRÉSTAMO CFA009272 PROY.CARR.DOBLE VÍA SC-WARNES LIBRETA N° 00291014358 ABC-USD-CAF 9272 CONSTRUCCION DOBLE VIA SANTA CRUZ WARNES (LADO ESTE)</t>
  </si>
  <si>
    <t>TRANSFERENCIA RECIBIDA DEL EXTERIOR SEGÚN MENSAJES SWIFT Nos. 06983-06981 (REM.EXT.) DE FECHA 18-05-2018 POR DESEMBOLSO DE IDA PRÉSTAMO TF-16083 001 3-FPS AC598077 LIBRETA N° 00287104318 FPS-U$-PPCR AIF TF016083</t>
  </si>
  <si>
    <t>AJUSTE COMPLEMENTARIO POR REVALORIZACION SALDOS DE ACTIVOS DE RESERVA Y OBLIGACIONES MONEDA EXTRANJERA (DOLARES) Saldo MO = -1043638756.30 ;Bs/Mo: 6.86000000000 ;Saldo Bs: -7159361868.21</t>
  </si>
  <si>
    <t>AJUSTE COMPLEMENTARIO POR REVALORIZACION SALDOS DE ACTIVOS DE RESERVA Y OBLIGACIONES MONEDA EXTRANJERA (DOLARES) Saldo MO = -1024363816.57 ;Bs/Mo: 6.86000000000 ;Saldo Bs: -7027135781.66</t>
  </si>
  <si>
    <t>AJUSTE COMPLEMENTARIO POR REVALORIZACION SALDOS DE ACTIVOS DE RESERVA Y OBLIGACIONES MONEDA EXTRANJERA (DOLARES) Saldo MO = -1017207724.31 ;Bs/Mo: 6.86000000000 ;Saldo Bs: -6978044988.76</t>
  </si>
  <si>
    <t>TRANSFERENCIA RECIBIDA DEL EXTERIOR SEGÚN MENSAJES SWIFT Nos. 07186-07177 (REM.EXT.) DE FECHA 23-05-2018 POR DESEMBOLSO DE CAF PRÉSTAMO CFA008417 PROY. HIDROELECTRICO SAN JOSÉ LIBRETA N° 00514017004 ENDE-USD PROY. CONST. CENTRAL HIDROELECT. SAN JOSE - CAF</t>
  </si>
  <si>
    <t>TRANSFERENCIA RECIBIDA DEL EXTERIOR SEGÚN MENSAJES SWIFT Nos. 07186-07177 (REM.EXT.) DE FECHA 23-05-2018 POR DESEMBOLSO DE CAF PRÉSTAMO CFA008417 PROY. HIDROELECTRICO SAN JOSÉ LIBRETA N° 00514017004 ENDE-USD PROY. CONST. CENTRAL HIDROELECT. SAN JOSE - CAF REF.: UTILES DE ESCRITORIO</t>
  </si>
  <si>
    <t>PAGO A BID PRÉSTAMO 2880/BL-BO VCTO. 25-05-2018 POR CUENTA DE TGN , NTI. 010914 VALOR 25-05-2018 COMISIONES USD 9.157,83 CTA. 5970 CUENTA UNICA DEL TESORO DOLARES AMERICANOS LIB. 00099021001</t>
  </si>
  <si>
    <t>AJUSTE COMPLEMENTARIO POR REVALORIZACION SALDOS DE ACTIVOS DE RESERVA Y OBLIGACIONES MONEDA EXTRANJERA (DOLARES) Saldo MO = -1007024740.69 ;Bs/Mo: 6.86000000000 ;Saldo Bs: -6908189721.11</t>
  </si>
  <si>
    <t>AJUSTE COMPLEMENTARIO POR REVALORIZACION SALDOS DE ACTIVOS DE RESERVA Y OBLIGACIONES MONEDA EXTRANJERA (DOLARES) Saldo MO = -1006175561.79 ;Bs/Mo: 6.86000000000 ;Saldo Bs: -6902364353.87</t>
  </si>
  <si>
    <t>AJUSTE COMPLEMENTARIO POR REVALORIZACION SALDOS DE ACTIVOS DE RESERVA Y OBLIGACIONES MONEDA EXTRANJERA (DOLARES) Saldo MO = -991399145.78 ;Bs/Mo: 6.86000000000 ;Saldo Bs: -6800998140.07</t>
  </si>
  <si>
    <t>00132012006</t>
  </si>
  <si>
    <t>De: 00132012006 A:00582012001 TRASPASO DE RECURSOS A SOLICITUD DEL SEDEM S/G NOTA CITE SEDEM/GAF/2018-0119 EN CUMPLIMIENTO AL ART 4 DE D.S. 590 DE 04/08/2010. HR 6-12892-R.</t>
  </si>
  <si>
    <t>00099014102</t>
  </si>
  <si>
    <t>De: 00099014102 A:00222012001 DEVOLUCIÓN DE RECUPERACIONES DE RECLAMOS DE ACREEDORES A FAVOR DEL INIAF GESTIÓN 2017, S/G PROCEDIMIENTO MEFP/VPCF/DGCF/UCCF Nº 421/2018 Y MEFP/VTCP/DGPOT/UAIS/Nº2561/2018. (HR 31-3070-R)</t>
  </si>
  <si>
    <t>00099018014</t>
  </si>
  <si>
    <t>De: 00099018014 A:00291038002 TRASPASO DE RECURSOS A SOLICITUD DEL MINISTERIO DE PLANIFICACIÓN DEL DESARROLLO S/G CITE MPD/VIPFE/DGGFE/UAP-001185/2018, DESEMBOLSO UAP/020/2018 CIF UAP/JAP/1278/2016 PROYECTO CONSTRUCCIÓN DE PUENTES CARRASC</t>
  </si>
  <si>
    <t>De: 00099018003 A:00291038002 TRASPASO DE RECURSOS A SOLICITUD DEL MINISTERIO DE PLANIFICACIÓN DEL DESARROLLO S/G CITE MPD/VIPFE/DGGFE/UAP-001185/2018, DESEMBOLSO UAP/020/2018 CIF UAP/JAP/1278/2016 PROYECTO CONSTRUCCIÓN DE PUENTES CARRASC</t>
  </si>
  <si>
    <t>De: 00099014102 A:00660012002 DEVOLUCIÓN DE RECUPERACIONES DE RECLAMOS DE ACREEDORES A FAVOR DEL ORGANO JUDICIAL GESTIÓN 2017, S/G PROCEDIMIENTO MEFP/VPCF/DGCF/UCCF Nº 418/2018 Y MEFP/VTCP/DGPOT/UAIS/Nº2554/2018. (HR 31-2960-R)</t>
  </si>
  <si>
    <t>De: 00099014102 A:00660012002 DEVOLUCIÓN DE RECUPERACIONES DE RECLAMOS DE ACREEDORES A FAVOR DEL ORGANO JUDICIAL GESTIÓN 2017, S/G PROCEDIMIENTO MEFP/VPCF/DGCF/UCCF Nº 433/2018 Y MEFP/VTCP/DGPOT/UAIS/Nº2555/2018. (HR 31-3850-R)</t>
  </si>
  <si>
    <t>De: 00099021001 A:00076014201 TRASPASO DE RECURSOS A SOLICITUD DE LA DGCF S/G NOTA CITE: MEFP/VPCF/DGCF/UCCF Nº 462/2018 POR PROBLEMAS DE SALDOS EN LA LIBRETA DEL MINISTERIO DE MINERÍA Y METALURGIA, EL CUAL DIFICULTA EL TRASPASO DE SALDOS</t>
  </si>
  <si>
    <t>De: 00099021001 A:00076011101 TRL para ANULAR la TRLE Nº 62/Débito Automático según nota CITE: MEFP/VTCP/DGCP/UF-65/2018, informe Técnico MEFP/VTCP/DGCP/UF-56/2017 de la Dir. Gral. de Crédito Público, Inf. Legal MEFP/DGAJ/UAJ/No.168/2017 d</t>
  </si>
  <si>
    <t>De: 00076011101 A:00099021001 TRASPASO DE RECURSOS A SOLICITUD DE LA DGCF S/G NOTA CITE: MEFP/VPCF/DGCF/UCCF Nº 462/2018 POR PROBLEMAS DE SALDOS EN LA LIBRETA DEL MINISTERIO DE MINERÍA Y METALURGIA, EL CUAL DIFICULTA EL TRASPASO DE SALDOS</t>
  </si>
  <si>
    <t>De: 00099014102 A:00660012002 DEVOLUCION DE RECUPERACIONES DE RECLAMOS DE ACREEDORES A FAVOR DEL ORGANO JUDICIAL, GESTION 2017 SOLICITUD REALIZADA MEDIANTE NOTA CITE: Of.UNID.NAL.RRHH. Nº0474/2018 Y PROCEDIMIENTO MEFP/VPCF/DGCF/UCCF Nº 461</t>
  </si>
  <si>
    <t>00213012001</t>
  </si>
  <si>
    <t>De: 00213012001 A:00070014201 Débito Automático s/g inf. CITE: MEFP/VTCP/DGPOT/UPCFTGN/N°51/2018 nota CITE: D.M.T.E.P.S.-Of 0288/18, inf. Técnico MTEPS-INF-UF-TES-046-2018 e Inf. Legal MTEPS-DGAJ-GJ-N-323-2018 del Ministerio de Trabajo, E</t>
  </si>
  <si>
    <t>00378012002</t>
  </si>
  <si>
    <t>De: 00378012002 A:00070014201 Débito Automático s/g inf. CITE: MEFP/VTCP/DGPOT/UPCFTGN/N°51/2018 nota CITE: D.M.T.E.P.S.-Of 0288/18, inf. Técnico MTEPS-INF-UF-TES-046-2018 e Inf. Legal MTEPS-DGAJ-GJ-N-323-2018 del Ministerio de Trabajo, E</t>
  </si>
  <si>
    <t>00344012001</t>
  </si>
  <si>
    <t>De: 00344012001 A:00070014201 Débito Automático s/g inf. CITE: MEFP/VTCP/DGPOT/UPCFTGN/N°51/2018 nota CITE: D.M.T.E.P.S.-Of 0288/18, inf. Técnico MTEPS-INF-UF-TES-046-2018 e Inf. Legal MTEPS-DGAJ-GJ-N-323-2018 del Ministerio de Trabajo, E</t>
  </si>
  <si>
    <t>Ministerio de Justicia</t>
  </si>
  <si>
    <t>Lic. Gonzalo Mondaca Michel</t>
  </si>
  <si>
    <t>Jefe de la Unidad de Contabilidad y Cuentas Fiscales
Dirección General de Contabilidad Fiscal
Ministerio de Economía y Finanzas Publicas</t>
  </si>
  <si>
    <r>
      <t xml:space="preserve">Estas operaciones deben ser registradas en el SIGEP hasta el </t>
    </r>
    <r>
      <rPr>
        <b/>
        <u/>
        <sz val="10"/>
        <rFont val="Arial"/>
        <family val="2"/>
      </rPr>
      <t xml:space="preserve">20 del presente mes </t>
    </r>
    <r>
      <rPr>
        <sz val="10"/>
        <rFont val="Arial"/>
        <family val="2"/>
      </rPr>
      <t>a efectos de evitar las sanciones previstas en normativa vigente, coordinando para el efecto con la Dirección General de Contabilidad Fiscal, en oficinas del piso 8vo del Edificio del Ministerio de Economía y Finanzas Públicas ubicado en la Av. Mariscal Santa Cruz, Esq. Loayza</t>
    </r>
  </si>
  <si>
    <r>
      <rPr>
        <sz val="16"/>
        <color rgb="FFFF0000"/>
        <rFont val="Calibri"/>
        <family val="2"/>
        <scheme val="minor"/>
      </rPr>
      <t>*</t>
    </r>
    <r>
      <rPr>
        <sz val="10"/>
        <color theme="1"/>
        <rFont val="Calibri"/>
        <family val="2"/>
        <scheme val="minor"/>
      </rPr>
      <t>Operación correspondiente a la Empresa de Correos de Bolivia</t>
    </r>
  </si>
  <si>
    <t>O16277130002</t>
  </si>
  <si>
    <t>O16277200002</t>
  </si>
  <si>
    <t>O16277410002</t>
  </si>
  <si>
    <t>O16277490002</t>
  </si>
  <si>
    <t>O16277500002</t>
  </si>
  <si>
    <t>O16277510002</t>
  </si>
  <si>
    <t>O16276770002</t>
  </si>
  <si>
    <t>O16276760002</t>
  </si>
  <si>
    <t>O16276740002</t>
  </si>
  <si>
    <t>O16276670002</t>
  </si>
  <si>
    <t>O16276570002</t>
  </si>
  <si>
    <t>O16276550002</t>
  </si>
  <si>
    <t>O16276530002</t>
  </si>
  <si>
    <t>O16276320002</t>
  </si>
  <si>
    <t>O16276270002</t>
  </si>
  <si>
    <t>O16276220002</t>
  </si>
  <si>
    <t>O16276020002</t>
  </si>
  <si>
    <t>O16275970002</t>
  </si>
  <si>
    <t>O16275870002</t>
  </si>
  <si>
    <t>O16277800002</t>
  </si>
  <si>
    <t>O16277780002</t>
  </si>
  <si>
    <t>O16277750002</t>
  </si>
  <si>
    <t>O16277740002</t>
  </si>
  <si>
    <t>O16277730002</t>
  </si>
  <si>
    <t>O16277720002</t>
  </si>
  <si>
    <t>O16277690002</t>
  </si>
  <si>
    <t>O16277580002</t>
  </si>
  <si>
    <t>O16277560002</t>
  </si>
  <si>
    <t>O16277550002</t>
  </si>
  <si>
    <t>B16276900002</t>
  </si>
  <si>
    <t>B16276600002</t>
  </si>
  <si>
    <t>B16276580002</t>
  </si>
  <si>
    <t>B16276560002</t>
  </si>
  <si>
    <t>B16276520002</t>
  </si>
  <si>
    <t>B16276490002</t>
  </si>
  <si>
    <t>B16276260002</t>
  </si>
  <si>
    <t>B16276250002</t>
  </si>
  <si>
    <t>G07503700004</t>
  </si>
  <si>
    <t>G07503690003</t>
  </si>
  <si>
    <t>G07503770002</t>
  </si>
  <si>
    <t>G07503730004</t>
  </si>
  <si>
    <t>G07503780001</t>
  </si>
  <si>
    <t>G07503760001</t>
  </si>
  <si>
    <t>G07503740005</t>
  </si>
  <si>
    <t>G07503740004</t>
  </si>
  <si>
    <t>Q09813790002</t>
  </si>
  <si>
    <t>G07503980002</t>
  </si>
  <si>
    <t>G07504060004</t>
  </si>
  <si>
    <t>G07504010001</t>
  </si>
  <si>
    <t>G07503990001</t>
  </si>
  <si>
    <t>G07503890003</t>
  </si>
  <si>
    <t>G07503880001</t>
  </si>
  <si>
    <t>Q09815490002</t>
  </si>
  <si>
    <t>S09234720002</t>
  </si>
  <si>
    <t>S09234750002</t>
  </si>
  <si>
    <t>S09234810003</t>
  </si>
  <si>
    <t>G07504750003</t>
  </si>
  <si>
    <t>G07504760003</t>
  </si>
  <si>
    <t>G07504770003</t>
  </si>
  <si>
    <t>J03406890001</t>
  </si>
  <si>
    <t>J03406900001</t>
  </si>
  <si>
    <t>J03406910001</t>
  </si>
  <si>
    <t>J03406920001</t>
  </si>
  <si>
    <t>J03406930001</t>
  </si>
  <si>
    <t>J03406940001</t>
  </si>
  <si>
    <t>J03406950001</t>
  </si>
  <si>
    <t>S09234500001</t>
  </si>
  <si>
    <t>O16281100002</t>
  </si>
  <si>
    <t>O16281290002</t>
  </si>
  <si>
    <t>O16281550002</t>
  </si>
  <si>
    <t>O16281570002</t>
  </si>
  <si>
    <t>O16281580002</t>
  </si>
  <si>
    <t>O16281740002</t>
  </si>
  <si>
    <t>O16281770002</t>
  </si>
  <si>
    <t>O16280950002</t>
  </si>
  <si>
    <t>O16280930002</t>
  </si>
  <si>
    <t>O16280870002</t>
  </si>
  <si>
    <t>O16280840002</t>
  </si>
  <si>
    <t>O16280730002</t>
  </si>
  <si>
    <t>O16280710002</t>
  </si>
  <si>
    <t>O16280680002</t>
  </si>
  <si>
    <t>O16280660002</t>
  </si>
  <si>
    <t>O16280370002</t>
  </si>
  <si>
    <t>O16280350002</t>
  </si>
  <si>
    <t>O16282780002</t>
  </si>
  <si>
    <t>O16282770002</t>
  </si>
  <si>
    <t>O16282750002</t>
  </si>
  <si>
    <t>O16282720002</t>
  </si>
  <si>
    <t>O16282610002</t>
  </si>
  <si>
    <t>O16282060002</t>
  </si>
  <si>
    <t>O16282160002</t>
  </si>
  <si>
    <t>O16282260002</t>
  </si>
  <si>
    <t>O16282290002</t>
  </si>
  <si>
    <t>O16282320002</t>
  </si>
  <si>
    <t>O16282500002</t>
  </si>
  <si>
    <t>B16280620002</t>
  </si>
  <si>
    <t>B16280720002</t>
  </si>
  <si>
    <t>B16280760002</t>
  </si>
  <si>
    <t>B16280780002</t>
  </si>
  <si>
    <t>B16280820002</t>
  </si>
  <si>
    <t>O16280330002</t>
  </si>
  <si>
    <t>O16280310002</t>
  </si>
  <si>
    <t>O16280290002</t>
  </si>
  <si>
    <t>O16280260002</t>
  </si>
  <si>
    <t>O16280240002</t>
  </si>
  <si>
    <t>O16280210002</t>
  </si>
  <si>
    <t>O16280190002</t>
  </si>
  <si>
    <t>O16280180002</t>
  </si>
  <si>
    <t>O16280160002</t>
  </si>
  <si>
    <t>O16280130002</t>
  </si>
  <si>
    <t>O16280100002</t>
  </si>
  <si>
    <t>O16280090002</t>
  </si>
  <si>
    <t>O16280080002</t>
  </si>
  <si>
    <t>O16279590002</t>
  </si>
  <si>
    <t>O16279610002</t>
  </si>
  <si>
    <t>O16279730002</t>
  </si>
  <si>
    <t>O16279740002</t>
  </si>
  <si>
    <t>O16279760002</t>
  </si>
  <si>
    <t>O16279850002</t>
  </si>
  <si>
    <t>O16279960002</t>
  </si>
  <si>
    <t>O16280010002</t>
  </si>
  <si>
    <t>O16280060002</t>
  </si>
  <si>
    <t>O16280070002</t>
  </si>
  <si>
    <t>G07510520002</t>
  </si>
  <si>
    <t>G07510540002</t>
  </si>
  <si>
    <t>G07510560002</t>
  </si>
  <si>
    <t>G07510530001</t>
  </si>
  <si>
    <t>G07510550001</t>
  </si>
  <si>
    <t>G07510570001</t>
  </si>
  <si>
    <t>J03407100001</t>
  </si>
  <si>
    <t>J03407110001</t>
  </si>
  <si>
    <t>G07514850004</t>
  </si>
  <si>
    <t>G07518720002</t>
  </si>
  <si>
    <t>G07518760002</t>
  </si>
  <si>
    <t>G07518730001</t>
  </si>
  <si>
    <t>G07518770001</t>
  </si>
  <si>
    <t>S09235690003</t>
  </si>
  <si>
    <t>J03407640002</t>
  </si>
  <si>
    <t>O16285370002</t>
  </si>
  <si>
    <t>O16285230002</t>
  </si>
  <si>
    <t>O16285200002</t>
  </si>
  <si>
    <t>O16285180002</t>
  </si>
  <si>
    <t>O16285020002</t>
  </si>
  <si>
    <t>O16284900002</t>
  </si>
  <si>
    <t>O16285420002</t>
  </si>
  <si>
    <t>O16285470002</t>
  </si>
  <si>
    <t>O16285790002</t>
  </si>
  <si>
    <t>O16284040002</t>
  </si>
  <si>
    <t>O16284180002</t>
  </si>
  <si>
    <t>O16284260002</t>
  </si>
  <si>
    <t>O16284480002</t>
  </si>
  <si>
    <t>O16284500002</t>
  </si>
  <si>
    <t>O16284520002</t>
  </si>
  <si>
    <t>O16284590002</t>
  </si>
  <si>
    <t>O16284660002</t>
  </si>
  <si>
    <t>O16284720002</t>
  </si>
  <si>
    <t>O16284860002</t>
  </si>
  <si>
    <t>O16285800002</t>
  </si>
  <si>
    <t>O16285860002</t>
  </si>
  <si>
    <t>O16285970002</t>
  </si>
  <si>
    <t>O16286260002</t>
  </si>
  <si>
    <t>O16286530002</t>
  </si>
  <si>
    <t>O16286540002</t>
  </si>
  <si>
    <t>O16286620002</t>
  </si>
  <si>
    <t>B16285170002</t>
  </si>
  <si>
    <t>B16285320002</t>
  </si>
  <si>
    <t>B16285340002</t>
  </si>
  <si>
    <t>B16284100002</t>
  </si>
  <si>
    <t>B16284110002</t>
  </si>
  <si>
    <t>B16284250002</t>
  </si>
  <si>
    <t>B16284550002</t>
  </si>
  <si>
    <t>B16284880002</t>
  </si>
  <si>
    <t>B16284920002</t>
  </si>
  <si>
    <t>B16284950002</t>
  </si>
  <si>
    <t>B16284960002</t>
  </si>
  <si>
    <t>B16284970002</t>
  </si>
  <si>
    <t>B16285030002</t>
  </si>
  <si>
    <t>B16285140002</t>
  </si>
  <si>
    <t>B16285150002</t>
  </si>
  <si>
    <t>B16285160002</t>
  </si>
  <si>
    <t>G07520980002</t>
  </si>
  <si>
    <t>G07522150002</t>
  </si>
  <si>
    <t>G07520990001</t>
  </si>
  <si>
    <t>G07522140001</t>
  </si>
  <si>
    <t>G07522160001</t>
  </si>
  <si>
    <t>G07522230004</t>
  </si>
  <si>
    <t>G07522220004</t>
  </si>
  <si>
    <t>G07522210004</t>
  </si>
  <si>
    <t>J03407750001</t>
  </si>
  <si>
    <t>J03407730001</t>
  </si>
  <si>
    <t>J03407740001</t>
  </si>
  <si>
    <t>G07523680002</t>
  </si>
  <si>
    <t>G07523690001</t>
  </si>
  <si>
    <t>G07524930004</t>
  </si>
  <si>
    <t>J03407930002</t>
  </si>
  <si>
    <t>G07526980004</t>
  </si>
  <si>
    <t>G07527020004</t>
  </si>
  <si>
    <t>S09235930003</t>
  </si>
  <si>
    <t>J03407920001</t>
  </si>
  <si>
    <t>J03407910001</t>
  </si>
  <si>
    <t>J03407900001</t>
  </si>
  <si>
    <t>J03407890001</t>
  </si>
  <si>
    <t>J03407880001</t>
  </si>
  <si>
    <t>J03407870001</t>
  </si>
  <si>
    <t>G07527060004</t>
  </si>
  <si>
    <t>G07527070004</t>
  </si>
  <si>
    <t>J03407820001</t>
  </si>
  <si>
    <t>J03407830001</t>
  </si>
  <si>
    <t>J03407840001</t>
  </si>
  <si>
    <t>J03407850001</t>
  </si>
  <si>
    <t>J03407860001</t>
  </si>
  <si>
    <t>J03408200002</t>
  </si>
  <si>
    <t>J03408210002</t>
  </si>
  <si>
    <t>J03408220002</t>
  </si>
  <si>
    <t>Q09827280002</t>
  </si>
  <si>
    <t>J03408060001</t>
  </si>
  <si>
    <t>J03408070001</t>
  </si>
  <si>
    <t>S09236050003</t>
  </si>
  <si>
    <t>J03408080001</t>
  </si>
  <si>
    <t>J03408090001</t>
  </si>
  <si>
    <t>J03408100001</t>
  </si>
  <si>
    <t>J03408110001</t>
  </si>
  <si>
    <t>J03408120001</t>
  </si>
  <si>
    <t>J03408130001</t>
  </si>
  <si>
    <t>J03408140001</t>
  </si>
  <si>
    <t>J03408150001</t>
  </si>
  <si>
    <t>J03408160001</t>
  </si>
  <si>
    <t>J03408170001</t>
  </si>
  <si>
    <t>G07531110002</t>
  </si>
  <si>
    <t>G07531030003</t>
  </si>
  <si>
    <t>G07531120001</t>
  </si>
  <si>
    <t>S09236390004</t>
  </si>
  <si>
    <t>S09236390001</t>
  </si>
  <si>
    <t>S09236350004</t>
  </si>
  <si>
    <t>S09236350001</t>
  </si>
  <si>
    <t>S09236420001</t>
  </si>
  <si>
    <t>S09236420004</t>
  </si>
  <si>
    <t>S09236470001</t>
  </si>
  <si>
    <t>O16288540002</t>
  </si>
  <si>
    <t>O16288590002</t>
  </si>
  <si>
    <t>O16288870002</t>
  </si>
  <si>
    <t>O16289070002</t>
  </si>
  <si>
    <t>O16289110002</t>
  </si>
  <si>
    <t>O16289120002</t>
  </si>
  <si>
    <t>O16289130002</t>
  </si>
  <si>
    <t>O16289140002</t>
  </si>
  <si>
    <t>O16289150002</t>
  </si>
  <si>
    <t>O16289160002</t>
  </si>
  <si>
    <t>O16289300002</t>
  </si>
  <si>
    <t>O16287950002</t>
  </si>
  <si>
    <t>O16287980002</t>
  </si>
  <si>
    <t>O16288040002</t>
  </si>
  <si>
    <t>O16288140002</t>
  </si>
  <si>
    <t>O16288190002</t>
  </si>
  <si>
    <t>O16288260002</t>
  </si>
  <si>
    <t>O16288290002</t>
  </si>
  <si>
    <t>O16288400002</t>
  </si>
  <si>
    <t>O16288410002</t>
  </si>
  <si>
    <t>O16288430002</t>
  </si>
  <si>
    <t>O16288440002</t>
  </si>
  <si>
    <t>O16290020002</t>
  </si>
  <si>
    <t>O16290050002</t>
  </si>
  <si>
    <t>O16290070002</t>
  </si>
  <si>
    <t>O16290080002</t>
  </si>
  <si>
    <t>O16289440002</t>
  </si>
  <si>
    <t>O16289550002</t>
  </si>
  <si>
    <t>O16289570002</t>
  </si>
  <si>
    <t>O16289630002</t>
  </si>
  <si>
    <t>O16289640002</t>
  </si>
  <si>
    <t>O16289750002</t>
  </si>
  <si>
    <t>O16289770002</t>
  </si>
  <si>
    <t>B16288110002</t>
  </si>
  <si>
    <t>B16288240002</t>
  </si>
  <si>
    <t>B16288470002</t>
  </si>
  <si>
    <t>B16288500002</t>
  </si>
  <si>
    <t>B16288530002</t>
  </si>
  <si>
    <t>B16288770002</t>
  </si>
  <si>
    <t>B16288990002</t>
  </si>
  <si>
    <t>B16289020002</t>
  </si>
  <si>
    <t>B16289090002</t>
  </si>
  <si>
    <t>B16289340002</t>
  </si>
  <si>
    <t>G07534420003</t>
  </si>
  <si>
    <t>G07534510002</t>
  </si>
  <si>
    <t>G07534530002</t>
  </si>
  <si>
    <t>G07534550002</t>
  </si>
  <si>
    <t>G07534540001</t>
  </si>
  <si>
    <t>G07534480001</t>
  </si>
  <si>
    <t>G07534560001</t>
  </si>
  <si>
    <t>G07536360004</t>
  </si>
  <si>
    <t>G07536380004</t>
  </si>
  <si>
    <t>G07534520001</t>
  </si>
  <si>
    <t>G07536550002</t>
  </si>
  <si>
    <t>J03408680002</t>
  </si>
  <si>
    <t>G07536560001</t>
  </si>
  <si>
    <t>J03409030001</t>
  </si>
  <si>
    <t>J03408690001</t>
  </si>
  <si>
    <t>J03408700001</t>
  </si>
  <si>
    <t>J03408710001</t>
  </si>
  <si>
    <t>J03408720001</t>
  </si>
  <si>
    <t>J03408730001</t>
  </si>
  <si>
    <t>J03408740001</t>
  </si>
  <si>
    <t>J03408750001</t>
  </si>
  <si>
    <t>J03408760001</t>
  </si>
  <si>
    <t>J03408770001</t>
  </si>
  <si>
    <t>J03408780001</t>
  </si>
  <si>
    <t>J03408790001</t>
  </si>
  <si>
    <t>J03408800001</t>
  </si>
  <si>
    <t>J03408810001</t>
  </si>
  <si>
    <t>J03408820001</t>
  </si>
  <si>
    <t>J03408830001</t>
  </si>
  <si>
    <t>J03408840001</t>
  </si>
  <si>
    <t>J03408850001</t>
  </si>
  <si>
    <t>J03408860001</t>
  </si>
  <si>
    <t>J03408870001</t>
  </si>
  <si>
    <t>J03408880001</t>
  </si>
  <si>
    <t>J03408890001</t>
  </si>
  <si>
    <t>J03408900001</t>
  </si>
  <si>
    <t>J03408910001</t>
  </si>
  <si>
    <t>J03408920001</t>
  </si>
  <si>
    <t>J03408930001</t>
  </si>
  <si>
    <t>J03408940001</t>
  </si>
  <si>
    <t>J03408950001</t>
  </si>
  <si>
    <t>J03408960001</t>
  </si>
  <si>
    <t>J03408970001</t>
  </si>
  <si>
    <t>J03408980001</t>
  </si>
  <si>
    <t>J03408990001</t>
  </si>
  <si>
    <t>J03409000001</t>
  </si>
  <si>
    <t>J03409010001</t>
  </si>
  <si>
    <t>J03409020001</t>
  </si>
  <si>
    <t>Q09831650002</t>
  </si>
  <si>
    <t>Q09832550002</t>
  </si>
  <si>
    <t>G07541400006</t>
  </si>
  <si>
    <t>G07540150004</t>
  </si>
  <si>
    <t>G07540070004</t>
  </si>
  <si>
    <t>G07540060004</t>
  </si>
  <si>
    <t>G07540050004</t>
  </si>
  <si>
    <t>G07540040004</t>
  </si>
  <si>
    <t>G07539990001</t>
  </si>
  <si>
    <t>J03409160002</t>
  </si>
  <si>
    <t>G07541600001</t>
  </si>
  <si>
    <t>S09236990001</t>
  </si>
  <si>
    <t>O16292490002</t>
  </si>
  <si>
    <t>O16292520002</t>
  </si>
  <si>
    <t>O16292550002</t>
  </si>
  <si>
    <t>O16292570002</t>
  </si>
  <si>
    <t>O16292590002</t>
  </si>
  <si>
    <t>O16292610002</t>
  </si>
  <si>
    <t>O16292680002</t>
  </si>
  <si>
    <t>O16292700002</t>
  </si>
  <si>
    <t>O16292740002</t>
  </si>
  <si>
    <t>O16292770002</t>
  </si>
  <si>
    <t>O16292800002</t>
  </si>
  <si>
    <t>O16292850002</t>
  </si>
  <si>
    <t>O16292860002</t>
  </si>
  <si>
    <t>O16292900002</t>
  </si>
  <si>
    <t>O16293130002</t>
  </si>
  <si>
    <t>O16293310002</t>
  </si>
  <si>
    <t>O16291670002</t>
  </si>
  <si>
    <t>O16291680002</t>
  </si>
  <si>
    <t>O16291740002</t>
  </si>
  <si>
    <t>O16291770002</t>
  </si>
  <si>
    <t>O16291790002</t>
  </si>
  <si>
    <t>O16291810002</t>
  </si>
  <si>
    <t>O16291930002</t>
  </si>
  <si>
    <t>O16291950002</t>
  </si>
  <si>
    <t>O16292170002</t>
  </si>
  <si>
    <t>O16292220002</t>
  </si>
  <si>
    <t>O16292240002</t>
  </si>
  <si>
    <t>O16292250002</t>
  </si>
  <si>
    <t>O16292380002</t>
  </si>
  <si>
    <t>O16292390002</t>
  </si>
  <si>
    <t>O16292440002</t>
  </si>
  <si>
    <t>O16292460002</t>
  </si>
  <si>
    <t>O16294090002</t>
  </si>
  <si>
    <t>O16294100002</t>
  </si>
  <si>
    <t>O16294150002</t>
  </si>
  <si>
    <t>O16294180002</t>
  </si>
  <si>
    <t>O16294290002</t>
  </si>
  <si>
    <t>O16294310002</t>
  </si>
  <si>
    <t>O16293360002</t>
  </si>
  <si>
    <t>O16293550002</t>
  </si>
  <si>
    <t>O16293570002</t>
  </si>
  <si>
    <t>O16293580002</t>
  </si>
  <si>
    <t>O16293590002</t>
  </si>
  <si>
    <t>O16293600002</t>
  </si>
  <si>
    <t>O16293720002</t>
  </si>
  <si>
    <t>O16293830002</t>
  </si>
  <si>
    <t>O16293870002</t>
  </si>
  <si>
    <t>O16293900002</t>
  </si>
  <si>
    <t>O16293970002</t>
  </si>
  <si>
    <t>O16294010002</t>
  </si>
  <si>
    <t>O16294050002</t>
  </si>
  <si>
    <t>B16292930002</t>
  </si>
  <si>
    <t>B16292940002</t>
  </si>
  <si>
    <t>B16292950002</t>
  </si>
  <si>
    <t>B16292960002</t>
  </si>
  <si>
    <t>B16293020002</t>
  </si>
  <si>
    <t>B16293030002</t>
  </si>
  <si>
    <t>B16293050002</t>
  </si>
  <si>
    <t>B16293120002</t>
  </si>
  <si>
    <t>B16292350002</t>
  </si>
  <si>
    <t>B16292370002</t>
  </si>
  <si>
    <t>B16292410002</t>
  </si>
  <si>
    <t>B16292470002</t>
  </si>
  <si>
    <t>B16292510002</t>
  </si>
  <si>
    <t>B16292540002</t>
  </si>
  <si>
    <t>B16292560002</t>
  </si>
  <si>
    <t>B16292580002</t>
  </si>
  <si>
    <t>B16292600002</t>
  </si>
  <si>
    <t>B16292620002</t>
  </si>
  <si>
    <t>B16292650002</t>
  </si>
  <si>
    <t>B16292670002</t>
  </si>
  <si>
    <t>B16292690002</t>
  </si>
  <si>
    <t>B16292710002</t>
  </si>
  <si>
    <t>B16292730002</t>
  </si>
  <si>
    <t>O16291650002</t>
  </si>
  <si>
    <t>Q09834210002</t>
  </si>
  <si>
    <t>G07544590005</t>
  </si>
  <si>
    <t>G07544590004</t>
  </si>
  <si>
    <t>G07548330001</t>
  </si>
  <si>
    <t>G07549010002</t>
  </si>
  <si>
    <t>G07549050002</t>
  </si>
  <si>
    <t>G07549020001</t>
  </si>
  <si>
    <t>G07549060001</t>
  </si>
  <si>
    <t>G07549070004</t>
  </si>
  <si>
    <t>G07550240003</t>
  </si>
  <si>
    <t>G07550250003</t>
  </si>
  <si>
    <t>S09237480001</t>
  </si>
  <si>
    <t>G07552240004</t>
  </si>
  <si>
    <t>G07553560004</t>
  </si>
  <si>
    <t>G07553560005</t>
  </si>
  <si>
    <t>J03409680001</t>
  </si>
  <si>
    <t>J03409690001</t>
  </si>
  <si>
    <t>J03409700001</t>
  </si>
  <si>
    <t>J03409710001</t>
  </si>
  <si>
    <t>J03409720001</t>
  </si>
  <si>
    <t>S09237360001</t>
  </si>
  <si>
    <t>G07553760002</t>
  </si>
  <si>
    <t>G07553780002</t>
  </si>
  <si>
    <t>Q09838540002</t>
  </si>
  <si>
    <t>G07553770001</t>
  </si>
  <si>
    <t>G07553790001</t>
  </si>
  <si>
    <t>G07553870001</t>
  </si>
  <si>
    <t>J03409820001</t>
  </si>
  <si>
    <t>J03409830001</t>
  </si>
  <si>
    <t>G07555300003</t>
  </si>
  <si>
    <t>G07555330002</t>
  </si>
  <si>
    <t>S09237610001</t>
  </si>
  <si>
    <t>G07555340001</t>
  </si>
  <si>
    <t>G07556300001</t>
  </si>
  <si>
    <t>S09237850002</t>
  </si>
  <si>
    <t>Q09839340002</t>
  </si>
  <si>
    <t>Q09839330002</t>
  </si>
  <si>
    <t>G07556380001</t>
  </si>
  <si>
    <t>G07556400001</t>
  </si>
  <si>
    <t>S09237810001</t>
  </si>
  <si>
    <t>O16298200002</t>
  </si>
  <si>
    <t>O16298240002</t>
  </si>
  <si>
    <t>O16298300002</t>
  </si>
  <si>
    <t>O16298370002</t>
  </si>
  <si>
    <t>O16298400002</t>
  </si>
  <si>
    <t>O16298530002</t>
  </si>
  <si>
    <t>O16298550002</t>
  </si>
  <si>
    <t>O16298570002</t>
  </si>
  <si>
    <t>O16298600002</t>
  </si>
  <si>
    <t>O16298620002</t>
  </si>
  <si>
    <t>O16298630002</t>
  </si>
  <si>
    <t>O16298660002</t>
  </si>
  <si>
    <t>O16298710002</t>
  </si>
  <si>
    <t>O16296970002</t>
  </si>
  <si>
    <t>O16297140002</t>
  </si>
  <si>
    <t>O16297630002</t>
  </si>
  <si>
    <t>O16297650002</t>
  </si>
  <si>
    <t>O16297720002</t>
  </si>
  <si>
    <t>O16297780002</t>
  </si>
  <si>
    <t>O16297890002</t>
  </si>
  <si>
    <t>O16298110002</t>
  </si>
  <si>
    <t>O16298130002</t>
  </si>
  <si>
    <t>O16298140002</t>
  </si>
  <si>
    <t>O16298170002</t>
  </si>
  <si>
    <t>O16298720002</t>
  </si>
  <si>
    <t>O16298800002</t>
  </si>
  <si>
    <t>O16299010002</t>
  </si>
  <si>
    <t>O16299040002</t>
  </si>
  <si>
    <t>O16299120002</t>
  </si>
  <si>
    <t>O16299200002</t>
  </si>
  <si>
    <t>O16299330002</t>
  </si>
  <si>
    <t>O16299340002</t>
  </si>
  <si>
    <t>O16299370002</t>
  </si>
  <si>
    <t>O16299380002</t>
  </si>
  <si>
    <t>O16299470002</t>
  </si>
  <si>
    <t>B16297380002</t>
  </si>
  <si>
    <t>B16297110002</t>
  </si>
  <si>
    <t>B16297070002</t>
  </si>
  <si>
    <t>B16297050002</t>
  </si>
  <si>
    <t>B16297030002</t>
  </si>
  <si>
    <t>B16295820002</t>
  </si>
  <si>
    <t>B16295980002</t>
  </si>
  <si>
    <t>B16295990002</t>
  </si>
  <si>
    <t>B16296010002</t>
  </si>
  <si>
    <t>B16296170002</t>
  </si>
  <si>
    <t>B16296590002</t>
  </si>
  <si>
    <t>B16296880002</t>
  </si>
  <si>
    <t>B16296940002</t>
  </si>
  <si>
    <t>B16296960002</t>
  </si>
  <si>
    <t>B16296980002</t>
  </si>
  <si>
    <t>B16296990002</t>
  </si>
  <si>
    <t>B16297010002</t>
  </si>
  <si>
    <t>O16296300002</t>
  </si>
  <si>
    <t>O16296390002</t>
  </si>
  <si>
    <t>O16296500002</t>
  </si>
  <si>
    <t>O16296530002</t>
  </si>
  <si>
    <t>O16296540002</t>
  </si>
  <si>
    <t>G07558140002</t>
  </si>
  <si>
    <t>G07558160002</t>
  </si>
  <si>
    <t>G07558170001</t>
  </si>
  <si>
    <t>G07558150001</t>
  </si>
  <si>
    <t>G07559430002</t>
  </si>
  <si>
    <t>G07559470002</t>
  </si>
  <si>
    <t>G07559510002</t>
  </si>
  <si>
    <t>G07559440001</t>
  </si>
  <si>
    <t>G07559480001</t>
  </si>
  <si>
    <t>G07559500001</t>
  </si>
  <si>
    <t>G07559520001</t>
  </si>
  <si>
    <t>G07559540001</t>
  </si>
  <si>
    <t>Q09842820002</t>
  </si>
  <si>
    <t>Q09843750002</t>
  </si>
  <si>
    <t>G07564190004</t>
  </si>
  <si>
    <t>G07564200004</t>
  </si>
  <si>
    <t>G07565420001</t>
  </si>
  <si>
    <t>G07565460001</t>
  </si>
  <si>
    <t>S09238930001</t>
  </si>
  <si>
    <t>S09239300002</t>
  </si>
  <si>
    <t>S09239300003</t>
  </si>
  <si>
    <t>S09239300004</t>
  </si>
  <si>
    <t>J03410500001</t>
  </si>
  <si>
    <t>J03410490001</t>
  </si>
  <si>
    <t>J03410480001</t>
  </si>
  <si>
    <t>J03410470001</t>
  </si>
  <si>
    <t>J03410460001</t>
  </si>
  <si>
    <t>J03410450001</t>
  </si>
  <si>
    <t>S09239750002</t>
  </si>
  <si>
    <t>O16301840002</t>
  </si>
  <si>
    <t>O16301200002</t>
  </si>
  <si>
    <t>O16301180002</t>
  </si>
  <si>
    <t>O16301140002</t>
  </si>
  <si>
    <t>O16301050002</t>
  </si>
  <si>
    <t>O16301030002</t>
  </si>
  <si>
    <t>O16300850002</t>
  </si>
  <si>
    <t>O16300730002</t>
  </si>
  <si>
    <t>B16300750002</t>
  </si>
  <si>
    <t>B16301020002</t>
  </si>
  <si>
    <t>B16301040002</t>
  </si>
  <si>
    <t>G07573280004</t>
  </si>
  <si>
    <t>G07574520002</t>
  </si>
  <si>
    <t>G07574540002</t>
  </si>
  <si>
    <t>G07574560002</t>
  </si>
  <si>
    <t>G07574510004</t>
  </si>
  <si>
    <t>G07574530001</t>
  </si>
  <si>
    <t>G07574550001</t>
  </si>
  <si>
    <t>G07574570001</t>
  </si>
  <si>
    <t>G07577800004</t>
  </si>
  <si>
    <t>G07577810004</t>
  </si>
  <si>
    <t>G07577820004</t>
  </si>
  <si>
    <t>G07577830002</t>
  </si>
  <si>
    <t>G07577850002</t>
  </si>
  <si>
    <t>G07577840001</t>
  </si>
  <si>
    <t>G07577860001</t>
  </si>
  <si>
    <t>Q09850230002</t>
  </si>
  <si>
    <t>J03411050002</t>
  </si>
  <si>
    <t>Q09850910002</t>
  </si>
  <si>
    <t>S09241900002</t>
  </si>
  <si>
    <t>Q09851040002</t>
  </si>
  <si>
    <t>S09242160003</t>
  </si>
  <si>
    <t>S09242160001</t>
  </si>
  <si>
    <t>O16303570002</t>
  </si>
  <si>
    <t>O16303560002</t>
  </si>
  <si>
    <t>O16303540002</t>
  </si>
  <si>
    <t>O16303490002</t>
  </si>
  <si>
    <t>O16303700002</t>
  </si>
  <si>
    <t>O16303980002</t>
  </si>
  <si>
    <t>O16304120002</t>
  </si>
  <si>
    <t>O16304270002</t>
  </si>
  <si>
    <t>O16304300002</t>
  </si>
  <si>
    <t>O16303320002</t>
  </si>
  <si>
    <t>O16303330002</t>
  </si>
  <si>
    <t>O16305100002</t>
  </si>
  <si>
    <t>O16305220002</t>
  </si>
  <si>
    <t>O16305420002</t>
  </si>
  <si>
    <t>O16305540002</t>
  </si>
  <si>
    <t>O16304330002</t>
  </si>
  <si>
    <t>O16304500002</t>
  </si>
  <si>
    <t>O16304510002</t>
  </si>
  <si>
    <t>O16304700002</t>
  </si>
  <si>
    <t>O16304780002</t>
  </si>
  <si>
    <t>O16304800002</t>
  </si>
  <si>
    <t>O16304820002</t>
  </si>
  <si>
    <t>O16304890002</t>
  </si>
  <si>
    <t>O16304940002</t>
  </si>
  <si>
    <t>O16304950002</t>
  </si>
  <si>
    <t>O16304960002</t>
  </si>
  <si>
    <t>O16305000002</t>
  </si>
  <si>
    <t>O16305010002</t>
  </si>
  <si>
    <t>B16303520002</t>
  </si>
  <si>
    <t>B16303550002</t>
  </si>
  <si>
    <t>B16303600002</t>
  </si>
  <si>
    <t>B16303620002</t>
  </si>
  <si>
    <t>B16303780002</t>
  </si>
  <si>
    <t>B16303860002</t>
  </si>
  <si>
    <t>B16304090002</t>
  </si>
  <si>
    <t>B16304110002</t>
  </si>
  <si>
    <t>B16304140002</t>
  </si>
  <si>
    <t>B16304180002</t>
  </si>
  <si>
    <t>B16304230002</t>
  </si>
  <si>
    <t>B16304280002</t>
  </si>
  <si>
    <t>B16304320002</t>
  </si>
  <si>
    <t>B16304340002</t>
  </si>
  <si>
    <t>B16304350002</t>
  </si>
  <si>
    <t>G07586420002</t>
  </si>
  <si>
    <t>J03411800001</t>
  </si>
  <si>
    <t>J03411810001</t>
  </si>
  <si>
    <t>J03411820001</t>
  </si>
  <si>
    <t>J03411830001</t>
  </si>
  <si>
    <t>J03411840001</t>
  </si>
  <si>
    <t>J03411850001</t>
  </si>
  <si>
    <t>J03411860001</t>
  </si>
  <si>
    <t>J03411870001</t>
  </si>
  <si>
    <t>J03411880001</t>
  </si>
  <si>
    <t>J03411890001</t>
  </si>
  <si>
    <t>J03411900001</t>
  </si>
  <si>
    <t>J03411910001</t>
  </si>
  <si>
    <t>J03411920001</t>
  </si>
  <si>
    <t>G07585200001</t>
  </si>
  <si>
    <t>G07586430001</t>
  </si>
  <si>
    <t>G07586540001</t>
  </si>
  <si>
    <t>J03411210001</t>
  </si>
  <si>
    <t>J03411220001</t>
  </si>
  <si>
    <t>J03411230001</t>
  </si>
  <si>
    <t>J03411240001</t>
  </si>
  <si>
    <t>J03411250001</t>
  </si>
  <si>
    <t>J03411260001</t>
  </si>
  <si>
    <t>J03411270001</t>
  </si>
  <si>
    <t>J03411280001</t>
  </si>
  <si>
    <t>J03411290001</t>
  </si>
  <si>
    <t>J03411300001</t>
  </si>
  <si>
    <t>J03411310001</t>
  </si>
  <si>
    <t>J03411320001</t>
  </si>
  <si>
    <t>J03411330001</t>
  </si>
  <si>
    <t>J03411340001</t>
  </si>
  <si>
    <t>J03411350001</t>
  </si>
  <si>
    <t>J03411360001</t>
  </si>
  <si>
    <t>J03411370001</t>
  </si>
  <si>
    <t>J03411380001</t>
  </si>
  <si>
    <t>J03411390001</t>
  </si>
  <si>
    <t>J03411400001</t>
  </si>
  <si>
    <t>J03411410001</t>
  </si>
  <si>
    <t>J03411420001</t>
  </si>
  <si>
    <t>J03411430001</t>
  </si>
  <si>
    <t>J03411440001</t>
  </si>
  <si>
    <t>J03411450001</t>
  </si>
  <si>
    <t>J03411460001</t>
  </si>
  <si>
    <t>J03411470001</t>
  </si>
  <si>
    <t>J03411480001</t>
  </si>
  <si>
    <t>J03411490001</t>
  </si>
  <si>
    <t>J03411500001</t>
  </si>
  <si>
    <t>J03411510001</t>
  </si>
  <si>
    <t>J03411520001</t>
  </si>
  <si>
    <t>J03411530001</t>
  </si>
  <si>
    <t>J03411540001</t>
  </si>
  <si>
    <t>J03411550001</t>
  </si>
  <si>
    <t>J03411560001</t>
  </si>
  <si>
    <t>J03411570001</t>
  </si>
  <si>
    <t>J03411580001</t>
  </si>
  <si>
    <t>J03411590001</t>
  </si>
  <si>
    <t>J03411600001</t>
  </si>
  <si>
    <t>J03411610001</t>
  </si>
  <si>
    <t>J03411620001</t>
  </si>
  <si>
    <t>J03411630001</t>
  </si>
  <si>
    <t>J03411640001</t>
  </si>
  <si>
    <t>J03411650001</t>
  </si>
  <si>
    <t>J03411660001</t>
  </si>
  <si>
    <t>J03411670001</t>
  </si>
  <si>
    <t>J03411680001</t>
  </si>
  <si>
    <t>J03411690001</t>
  </si>
  <si>
    <t>J03411700001</t>
  </si>
  <si>
    <t>J03411710001</t>
  </si>
  <si>
    <t>J03411720001</t>
  </si>
  <si>
    <t>J03411730001</t>
  </si>
  <si>
    <t>J03411740001</t>
  </si>
  <si>
    <t>J03411750001</t>
  </si>
  <si>
    <t>J03411760001</t>
  </si>
  <si>
    <t>J03411770001</t>
  </si>
  <si>
    <t>J03411780001</t>
  </si>
  <si>
    <t>J03411790001</t>
  </si>
  <si>
    <t>G07591030002</t>
  </si>
  <si>
    <t>G07591110002</t>
  </si>
  <si>
    <t>G07591040001</t>
  </si>
  <si>
    <t>G07591120001</t>
  </si>
  <si>
    <t>G07591730002</t>
  </si>
  <si>
    <t>Q09855450002</t>
  </si>
  <si>
    <t>S09243140003</t>
  </si>
  <si>
    <t>G07591740001</t>
  </si>
  <si>
    <t>G07593160002</t>
  </si>
  <si>
    <t>Q09855610002</t>
  </si>
  <si>
    <t>Q09855660002</t>
  </si>
  <si>
    <t>G07593170001</t>
  </si>
  <si>
    <t>S09243220001</t>
  </si>
  <si>
    <t>S09243490003</t>
  </si>
  <si>
    <t>O16308440002</t>
  </si>
  <si>
    <t>O16308060002</t>
  </si>
  <si>
    <t>O16308030002</t>
  </si>
  <si>
    <t>O16308020002</t>
  </si>
  <si>
    <t>O16307990002</t>
  </si>
  <si>
    <t>O16307970002</t>
  </si>
  <si>
    <t>O16307940002</t>
  </si>
  <si>
    <t>O16307900002</t>
  </si>
  <si>
    <t>O16308500002</t>
  </si>
  <si>
    <t>O16308530002</t>
  </si>
  <si>
    <t>O16308550002</t>
  </si>
  <si>
    <t>O16308610002</t>
  </si>
  <si>
    <t>O16308810002</t>
  </si>
  <si>
    <t>O16308970002</t>
  </si>
  <si>
    <t>O16307170002</t>
  </si>
  <si>
    <t>O16307200002</t>
  </si>
  <si>
    <t>O16307240002</t>
  </si>
  <si>
    <t>O16307260002</t>
  </si>
  <si>
    <t>O16307330002</t>
  </si>
  <si>
    <t>O16307350002</t>
  </si>
  <si>
    <t>O16307390002</t>
  </si>
  <si>
    <t>O16307410002</t>
  </si>
  <si>
    <t>O16307530002</t>
  </si>
  <si>
    <t>O16307540002</t>
  </si>
  <si>
    <t>O16307550002</t>
  </si>
  <si>
    <t>O16307560002</t>
  </si>
  <si>
    <t>O16307590002</t>
  </si>
  <si>
    <t>O16307620002</t>
  </si>
  <si>
    <t>O16307640002</t>
  </si>
  <si>
    <t>O16307720002</t>
  </si>
  <si>
    <t>O16307750002</t>
  </si>
  <si>
    <t>O16307760002</t>
  </si>
  <si>
    <t>O16307780002</t>
  </si>
  <si>
    <t>O16309700002</t>
  </si>
  <si>
    <t>O16309740002</t>
  </si>
  <si>
    <t>O16309790002</t>
  </si>
  <si>
    <t>O16309810002</t>
  </si>
  <si>
    <t>O16309820002</t>
  </si>
  <si>
    <t>O16309970002</t>
  </si>
  <si>
    <t>O16309130002</t>
  </si>
  <si>
    <t>O16309140002</t>
  </si>
  <si>
    <t>O16309180002</t>
  </si>
  <si>
    <t>O16309260002</t>
  </si>
  <si>
    <t>O16309270002</t>
  </si>
  <si>
    <t>O16309320002</t>
  </si>
  <si>
    <t>O16309330002</t>
  </si>
  <si>
    <t>O16309410002</t>
  </si>
  <si>
    <t>O16309420002</t>
  </si>
  <si>
    <t>O16309440002</t>
  </si>
  <si>
    <t>O16309450002</t>
  </si>
  <si>
    <t>O16309470002</t>
  </si>
  <si>
    <t>O16309480002</t>
  </si>
  <si>
    <t>O16309490002</t>
  </si>
  <si>
    <t>O16309500002</t>
  </si>
  <si>
    <t>O16309510002</t>
  </si>
  <si>
    <t>O16309540002</t>
  </si>
  <si>
    <t>O16309560002</t>
  </si>
  <si>
    <t>B16307880002</t>
  </si>
  <si>
    <t>B16307920002</t>
  </si>
  <si>
    <t>B16307930002</t>
  </si>
  <si>
    <t>B16307950002</t>
  </si>
  <si>
    <t>B16307960002</t>
  </si>
  <si>
    <t>B16308090002</t>
  </si>
  <si>
    <t>B16308160002</t>
  </si>
  <si>
    <t>B16308190002</t>
  </si>
  <si>
    <t>B16308270002</t>
  </si>
  <si>
    <t>B16308300002</t>
  </si>
  <si>
    <t>B16306780002</t>
  </si>
  <si>
    <t>B16306800002</t>
  </si>
  <si>
    <t>B16306810002</t>
  </si>
  <si>
    <t>B16306890002</t>
  </si>
  <si>
    <t>B16306930002</t>
  </si>
  <si>
    <t>B16307060002</t>
  </si>
  <si>
    <t>B16307100002</t>
  </si>
  <si>
    <t>B16307400002</t>
  </si>
  <si>
    <t>B16307850002</t>
  </si>
  <si>
    <t>B16307860002</t>
  </si>
  <si>
    <t>O16306820002</t>
  </si>
  <si>
    <t>O16306850002</t>
  </si>
  <si>
    <t>O16306860002</t>
  </si>
  <si>
    <t>O16306900002</t>
  </si>
  <si>
    <t>O16306920002</t>
  </si>
  <si>
    <t>O16307010002</t>
  </si>
  <si>
    <t>O16307050002</t>
  </si>
  <si>
    <t>O16307070002</t>
  </si>
  <si>
    <t>O16307110002</t>
  </si>
  <si>
    <t>O16307120002</t>
  </si>
  <si>
    <t>O16307150002</t>
  </si>
  <si>
    <t>B16308370002</t>
  </si>
  <si>
    <t>B16308510002</t>
  </si>
  <si>
    <t>B16308580002</t>
  </si>
  <si>
    <t>G07599150001</t>
  </si>
  <si>
    <t>G07599190001</t>
  </si>
  <si>
    <t>G07599210004</t>
  </si>
  <si>
    <t>G07599210005</t>
  </si>
  <si>
    <t>G07602360004</t>
  </si>
  <si>
    <t>G07603640021</t>
  </si>
  <si>
    <t>G07602430004</t>
  </si>
  <si>
    <t>G07602420004</t>
  </si>
  <si>
    <t>G07602410004</t>
  </si>
  <si>
    <t>G07602370004</t>
  </si>
  <si>
    <t>G07602380004</t>
  </si>
  <si>
    <t>G07602390008</t>
  </si>
  <si>
    <t>G07602400004</t>
  </si>
  <si>
    <t>G07603720001</t>
  </si>
  <si>
    <t>J03412840001</t>
  </si>
  <si>
    <t>J03412700001</t>
  </si>
  <si>
    <t>J03412710001</t>
  </si>
  <si>
    <t>J03412720001</t>
  </si>
  <si>
    <t>J03412730001</t>
  </si>
  <si>
    <t>J03412740001</t>
  </si>
  <si>
    <t>J03412750001</t>
  </si>
  <si>
    <t>J03412760001</t>
  </si>
  <si>
    <t>J03412770001</t>
  </si>
  <si>
    <t>J03412780001</t>
  </si>
  <si>
    <t>J03412790001</t>
  </si>
  <si>
    <t>J03412800001</t>
  </si>
  <si>
    <t>J03412810001</t>
  </si>
  <si>
    <t>J03412820001</t>
  </si>
  <si>
    <t>J03412830001</t>
  </si>
  <si>
    <t>J03412690001</t>
  </si>
  <si>
    <t>G07605950002</t>
  </si>
  <si>
    <t>G07605960001</t>
  </si>
  <si>
    <t>S09244330002</t>
  </si>
  <si>
    <t>O16312030002</t>
  </si>
  <si>
    <t>O16311860002</t>
  </si>
  <si>
    <t>O16311850002</t>
  </si>
  <si>
    <t>O16311830002</t>
  </si>
  <si>
    <t>O16311690002</t>
  </si>
  <si>
    <t>O16311670002</t>
  </si>
  <si>
    <t>O16311660002</t>
  </si>
  <si>
    <t>O16311650002</t>
  </si>
  <si>
    <t>O16311640002</t>
  </si>
  <si>
    <t>O16311630002</t>
  </si>
  <si>
    <t>O16311620002</t>
  </si>
  <si>
    <t>O16311610002</t>
  </si>
  <si>
    <t>O16311590002</t>
  </si>
  <si>
    <t>O16311580002</t>
  </si>
  <si>
    <t>O16312340002</t>
  </si>
  <si>
    <t>O16312360002</t>
  </si>
  <si>
    <t>O16312440002</t>
  </si>
  <si>
    <t>O16312660002</t>
  </si>
  <si>
    <t>O16312680002</t>
  </si>
  <si>
    <t>O16312690002</t>
  </si>
  <si>
    <t>O16313790002</t>
  </si>
  <si>
    <t>O16313830002</t>
  </si>
  <si>
    <t>O16314000002</t>
  </si>
  <si>
    <t>O16314070002</t>
  </si>
  <si>
    <t>O16312750002</t>
  </si>
  <si>
    <t>O16312770002</t>
  </si>
  <si>
    <t>O16312790002</t>
  </si>
  <si>
    <t>O16312970002</t>
  </si>
  <si>
    <t>O16313030002</t>
  </si>
  <si>
    <t>O16313140002</t>
  </si>
  <si>
    <t>O16313370002</t>
  </si>
  <si>
    <t>O16313380002</t>
  </si>
  <si>
    <t>O16313420002</t>
  </si>
  <si>
    <t>O16313440002</t>
  </si>
  <si>
    <t>O16313580002</t>
  </si>
  <si>
    <t>O16313670002</t>
  </si>
  <si>
    <t>B16311530002</t>
  </si>
  <si>
    <t>B16311570002</t>
  </si>
  <si>
    <t>B16311820002</t>
  </si>
  <si>
    <t>B16312260002</t>
  </si>
  <si>
    <t>B16312330002</t>
  </si>
  <si>
    <t>B16312390002</t>
  </si>
  <si>
    <t>B16312480002</t>
  </si>
  <si>
    <t>B16312500002</t>
  </si>
  <si>
    <t>J03413640001</t>
  </si>
  <si>
    <t>J03413650001</t>
  </si>
  <si>
    <t>J03413660001</t>
  </si>
  <si>
    <t>J03413670001</t>
  </si>
  <si>
    <t>J03413680001</t>
  </si>
  <si>
    <t>J03413690001</t>
  </si>
  <si>
    <t>J03413700001</t>
  </si>
  <si>
    <t>J03413710001</t>
  </si>
  <si>
    <t>J03413720001</t>
  </si>
  <si>
    <t>J03413730001</t>
  </si>
  <si>
    <t>J03413740001</t>
  </si>
  <si>
    <t>J03413750001</t>
  </si>
  <si>
    <t>J03413760001</t>
  </si>
  <si>
    <t>J03413770001</t>
  </si>
  <si>
    <t>J03413780001</t>
  </si>
  <si>
    <t>J03413790001</t>
  </si>
  <si>
    <t>J03413800001</t>
  </si>
  <si>
    <t>J03413810001</t>
  </si>
  <si>
    <t>J03413820001</t>
  </si>
  <si>
    <t>J03413830001</t>
  </si>
  <si>
    <t>J03413840001</t>
  </si>
  <si>
    <t>J03413850001</t>
  </si>
  <si>
    <t>J03413860001</t>
  </si>
  <si>
    <t>J03413870001</t>
  </si>
  <si>
    <t>G07607770070</t>
  </si>
  <si>
    <t>J03413100001</t>
  </si>
  <si>
    <t>J03413110001</t>
  </si>
  <si>
    <t>J03413120001</t>
  </si>
  <si>
    <t>J03413130001</t>
  </si>
  <si>
    <t>J03413140001</t>
  </si>
  <si>
    <t>J03413150001</t>
  </si>
  <si>
    <t>J03413160001</t>
  </si>
  <si>
    <t>J03413170001</t>
  </si>
  <si>
    <t>J03413180001</t>
  </si>
  <si>
    <t>J03413190001</t>
  </si>
  <si>
    <t>J03413200001</t>
  </si>
  <si>
    <t>J03413210001</t>
  </si>
  <si>
    <t>J03413220001</t>
  </si>
  <si>
    <t>J03413230001</t>
  </si>
  <si>
    <t>J03413240001</t>
  </si>
  <si>
    <t>J03413250001</t>
  </si>
  <si>
    <t>J03413260001</t>
  </si>
  <si>
    <t>J03413270001</t>
  </si>
  <si>
    <t>J03413280001</t>
  </si>
  <si>
    <t>J03413290001</t>
  </si>
  <si>
    <t>J03413300001</t>
  </si>
  <si>
    <t>J03413310001</t>
  </si>
  <si>
    <t>J03413320001</t>
  </si>
  <si>
    <t>J03413330001</t>
  </si>
  <si>
    <t>J03413340001</t>
  </si>
  <si>
    <t>J03413350001</t>
  </si>
  <si>
    <t>J03413360001</t>
  </si>
  <si>
    <t>J03413370001</t>
  </si>
  <si>
    <t>J03413380001</t>
  </si>
  <si>
    <t>J03413390001</t>
  </si>
  <si>
    <t>J03413400001</t>
  </si>
  <si>
    <t>J03413410001</t>
  </si>
  <si>
    <t>J03413420001</t>
  </si>
  <si>
    <t>J03413430001</t>
  </si>
  <si>
    <t>J03413440001</t>
  </si>
  <si>
    <t>J03413450001</t>
  </si>
  <si>
    <t>J03413460001</t>
  </si>
  <si>
    <t>J03413470001</t>
  </si>
  <si>
    <t>J03413480001</t>
  </si>
  <si>
    <t>J03413490001</t>
  </si>
  <si>
    <t>J03413500001</t>
  </si>
  <si>
    <t>J03413510001</t>
  </si>
  <si>
    <t>J03413520001</t>
  </si>
  <si>
    <t>J03413530001</t>
  </si>
  <si>
    <t>J03413540001</t>
  </si>
  <si>
    <t>J03413550001</t>
  </si>
  <si>
    <t>J03413560001</t>
  </si>
  <si>
    <t>J03413570001</t>
  </si>
  <si>
    <t>J03413580001</t>
  </si>
  <si>
    <t>J03413590001</t>
  </si>
  <si>
    <t>J03413600001</t>
  </si>
  <si>
    <t>J03413610001</t>
  </si>
  <si>
    <t>J03413620001</t>
  </si>
  <si>
    <t>J03413630001</t>
  </si>
  <si>
    <t>G07610100002</t>
  </si>
  <si>
    <t>J03413900001</t>
  </si>
  <si>
    <t>J03413890001</t>
  </si>
  <si>
    <t>J03413880001</t>
  </si>
  <si>
    <t>G07610160005</t>
  </si>
  <si>
    <t>G07610160004</t>
  </si>
  <si>
    <t>G07610110001</t>
  </si>
  <si>
    <t>J03413970001</t>
  </si>
  <si>
    <t>J03413920001</t>
  </si>
  <si>
    <t>J03413930001</t>
  </si>
  <si>
    <t>J03413940001</t>
  </si>
  <si>
    <t>J03413950001</t>
  </si>
  <si>
    <t>J03413960001</t>
  </si>
  <si>
    <t>J03413910001</t>
  </si>
  <si>
    <t>G07610270002</t>
  </si>
  <si>
    <t>J03414250001</t>
  </si>
  <si>
    <t>J03414240001</t>
  </si>
  <si>
    <t>J03414230001</t>
  </si>
  <si>
    <t>J03414220001</t>
  </si>
  <si>
    <t>J03414210001</t>
  </si>
  <si>
    <t>J03414200001</t>
  </si>
  <si>
    <t>J03414190001</t>
  </si>
  <si>
    <t>J03414180001</t>
  </si>
  <si>
    <t>J03414170001</t>
  </si>
  <si>
    <t>J03414160001</t>
  </si>
  <si>
    <t>J03414150001</t>
  </si>
  <si>
    <t>J03414140001</t>
  </si>
  <si>
    <t>J03414130001</t>
  </si>
  <si>
    <t>J03414120001</t>
  </si>
  <si>
    <t>J03414110001</t>
  </si>
  <si>
    <t>J03414100001</t>
  </si>
  <si>
    <t>G07610280001</t>
  </si>
  <si>
    <t>G07613490004</t>
  </si>
  <si>
    <t>G07613510004</t>
  </si>
  <si>
    <t>G07613520004</t>
  </si>
  <si>
    <t>G07614740004</t>
  </si>
  <si>
    <t>G07614750004</t>
  </si>
  <si>
    <t>G07614770004</t>
  </si>
  <si>
    <t>G07613500004</t>
  </si>
  <si>
    <t>G07615420002</t>
  </si>
  <si>
    <t>J03414410002</t>
  </si>
  <si>
    <t>Q09866360002</t>
  </si>
  <si>
    <t>G07615370003</t>
  </si>
  <si>
    <t>G07615430001</t>
  </si>
  <si>
    <t>J03414450002</t>
  </si>
  <si>
    <t>G07616920002</t>
  </si>
  <si>
    <t>S09245000002</t>
  </si>
  <si>
    <t>G07616810001</t>
  </si>
  <si>
    <t>G07616880001</t>
  </si>
  <si>
    <t>G07616930001</t>
  </si>
  <si>
    <t>S09245190002</t>
  </si>
  <si>
    <t>S09245180003</t>
  </si>
  <si>
    <t>O16317390002</t>
  </si>
  <si>
    <t>O16317380002</t>
  </si>
  <si>
    <t>O16317200002</t>
  </si>
  <si>
    <t>O16317170002</t>
  </si>
  <si>
    <t>O16317160002</t>
  </si>
  <si>
    <t>O16317120002</t>
  </si>
  <si>
    <t>O16317450002</t>
  </si>
  <si>
    <t>O16317490002</t>
  </si>
  <si>
    <t>O16317500002</t>
  </si>
  <si>
    <t>O16317520002</t>
  </si>
  <si>
    <t>O16317540002</t>
  </si>
  <si>
    <t>O16317560002</t>
  </si>
  <si>
    <t>O16317670002</t>
  </si>
  <si>
    <t>O16317680002</t>
  </si>
  <si>
    <t>O16316300002</t>
  </si>
  <si>
    <t>O16316350002</t>
  </si>
  <si>
    <t>O16316400002</t>
  </si>
  <si>
    <t>O16316490002</t>
  </si>
  <si>
    <t>O16316540002</t>
  </si>
  <si>
    <t>O16316930002</t>
  </si>
  <si>
    <t>O16316960002</t>
  </si>
  <si>
    <t>O16316970002</t>
  </si>
  <si>
    <t>O16317000002</t>
  </si>
  <si>
    <t>O16317860002</t>
  </si>
  <si>
    <t>O16317950002</t>
  </si>
  <si>
    <t>O16318130002</t>
  </si>
  <si>
    <t>O16318180002</t>
  </si>
  <si>
    <t>O16318430002</t>
  </si>
  <si>
    <t>O16318450002</t>
  </si>
  <si>
    <t>B16315440002</t>
  </si>
  <si>
    <t>B16315650002</t>
  </si>
  <si>
    <t>B16315920002</t>
  </si>
  <si>
    <t>B16315980002</t>
  </si>
  <si>
    <t>B16316190002</t>
  </si>
  <si>
    <t>B16316210002</t>
  </si>
  <si>
    <t>B16316520002</t>
  </si>
  <si>
    <t>O16315800002</t>
  </si>
  <si>
    <t>O16315940002</t>
  </si>
  <si>
    <t>O16315990002</t>
  </si>
  <si>
    <t>O16316000002</t>
  </si>
  <si>
    <t>O16316020002</t>
  </si>
  <si>
    <t>O16316050002</t>
  </si>
  <si>
    <t>O16316090002</t>
  </si>
  <si>
    <t>O16316120002</t>
  </si>
  <si>
    <t>O16316240002</t>
  </si>
  <si>
    <t>G07618000003</t>
  </si>
  <si>
    <t>G07618010004</t>
  </si>
  <si>
    <t>G07618020004</t>
  </si>
  <si>
    <t>G07618590003</t>
  </si>
  <si>
    <t>G07619050001</t>
  </si>
  <si>
    <t>G07619070001</t>
  </si>
  <si>
    <t>G07619140004</t>
  </si>
  <si>
    <t>G07619180003</t>
  </si>
  <si>
    <t>G07619190004</t>
  </si>
  <si>
    <t>G07619220004</t>
  </si>
  <si>
    <t>G07619230009</t>
  </si>
  <si>
    <t>S09245750001</t>
  </si>
  <si>
    <t>J03414870001</t>
  </si>
  <si>
    <t>G07622040001</t>
  </si>
  <si>
    <t>G07622060001</t>
  </si>
  <si>
    <t>S09246020002</t>
  </si>
  <si>
    <t>O16321490002</t>
  </si>
  <si>
    <t>O16321330002</t>
  </si>
  <si>
    <t>O16321320002</t>
  </si>
  <si>
    <t>O16321290002</t>
  </si>
  <si>
    <t>O16321700002</t>
  </si>
  <si>
    <t>O16321740002</t>
  </si>
  <si>
    <t>O16321750002</t>
  </si>
  <si>
    <t>O16321830002</t>
  </si>
  <si>
    <t>O16321920002</t>
  </si>
  <si>
    <t>O16320670002</t>
  </si>
  <si>
    <t>O16320750002</t>
  </si>
  <si>
    <t>O16320850002</t>
  </si>
  <si>
    <t>O16320860002</t>
  </si>
  <si>
    <t>O16320890002</t>
  </si>
  <si>
    <t>O16320950002</t>
  </si>
  <si>
    <t>O16320960002</t>
  </si>
  <si>
    <t>O16321010002</t>
  </si>
  <si>
    <t>O16321090002</t>
  </si>
  <si>
    <t>O16321110002</t>
  </si>
  <si>
    <t>O16321120002</t>
  </si>
  <si>
    <t>O16321130002</t>
  </si>
  <si>
    <t>O16321230002</t>
  </si>
  <si>
    <t>O16321240002</t>
  </si>
  <si>
    <t>O16322660002</t>
  </si>
  <si>
    <t>O16322670002</t>
  </si>
  <si>
    <t>O16322800002</t>
  </si>
  <si>
    <t>O16323130002</t>
  </si>
  <si>
    <t>O16323210002</t>
  </si>
  <si>
    <t>O16323230002</t>
  </si>
  <si>
    <t>O16322150002</t>
  </si>
  <si>
    <t>O16322170002</t>
  </si>
  <si>
    <t>O16322240002</t>
  </si>
  <si>
    <t>O16322250002</t>
  </si>
  <si>
    <t>O16322260002</t>
  </si>
  <si>
    <t>O16322310002</t>
  </si>
  <si>
    <t>O16322340002</t>
  </si>
  <si>
    <t>O16322380002</t>
  </si>
  <si>
    <t>O16322450002</t>
  </si>
  <si>
    <t>O16322500002</t>
  </si>
  <si>
    <t>B16319620002</t>
  </si>
  <si>
    <t>B16319920002</t>
  </si>
  <si>
    <t>B16319940002</t>
  </si>
  <si>
    <t>B16320100002</t>
  </si>
  <si>
    <t>B16320250002</t>
  </si>
  <si>
    <t>B16320290002</t>
  </si>
  <si>
    <t>B16320300002</t>
  </si>
  <si>
    <t>B16320330002</t>
  </si>
  <si>
    <t>B16320360002</t>
  </si>
  <si>
    <t>B16320470002</t>
  </si>
  <si>
    <t>B16320800002</t>
  </si>
  <si>
    <t>B16320810002</t>
  </si>
  <si>
    <t>B16320840002</t>
  </si>
  <si>
    <t>O16320010002</t>
  </si>
  <si>
    <t>O16320040002</t>
  </si>
  <si>
    <t>O16320230002</t>
  </si>
  <si>
    <t>O16320260002</t>
  </si>
  <si>
    <t>O16320430002</t>
  </si>
  <si>
    <t>O16320440002</t>
  </si>
  <si>
    <t>O16320490002</t>
  </si>
  <si>
    <t>O16320540002</t>
  </si>
  <si>
    <t>O16320650002</t>
  </si>
  <si>
    <t>O16320660002</t>
  </si>
  <si>
    <t>O16319960002</t>
  </si>
  <si>
    <t>O16319850002</t>
  </si>
  <si>
    <t>O16319770002</t>
  </si>
  <si>
    <t>G07624940004</t>
  </si>
  <si>
    <t>Q09876450002</t>
  </si>
  <si>
    <t>G07630990004</t>
  </si>
  <si>
    <t>G07631040004</t>
  </si>
  <si>
    <t>J03415390002</t>
  </si>
  <si>
    <t>J03415400002</t>
  </si>
  <si>
    <t>S09246780002</t>
  </si>
  <si>
    <t>S09246880001</t>
  </si>
  <si>
    <t>J03415490002</t>
  </si>
  <si>
    <t>S09247180002</t>
  </si>
  <si>
    <t>J03415480001</t>
  </si>
  <si>
    <t>J03415580001</t>
  </si>
  <si>
    <t>J03415590001</t>
  </si>
  <si>
    <t>J03415600001</t>
  </si>
  <si>
    <t>J03415610001</t>
  </si>
  <si>
    <t>J03415620001</t>
  </si>
  <si>
    <t>J03415630001</t>
  </si>
  <si>
    <t>J03415640001</t>
  </si>
  <si>
    <t>J03415650001</t>
  </si>
  <si>
    <t>J03415660001</t>
  </si>
  <si>
    <t>J03415670001</t>
  </si>
  <si>
    <t>J03415680001</t>
  </si>
  <si>
    <t>J03415690001</t>
  </si>
  <si>
    <t>J03415700001</t>
  </si>
  <si>
    <t>J03415710001</t>
  </si>
  <si>
    <t>J03415720001</t>
  </si>
  <si>
    <t>J03415730001</t>
  </si>
  <si>
    <t>J03415740001</t>
  </si>
  <si>
    <t>J03415750001</t>
  </si>
  <si>
    <t>J03415760001</t>
  </si>
  <si>
    <t>J03415770001</t>
  </si>
  <si>
    <t>J03415780001</t>
  </si>
  <si>
    <t>J03415790001</t>
  </si>
  <si>
    <t>J03415800001</t>
  </si>
  <si>
    <t>J03415810001</t>
  </si>
  <si>
    <t>J03415820001</t>
  </si>
  <si>
    <t>J03415830001</t>
  </si>
  <si>
    <t>J03415840001</t>
  </si>
  <si>
    <t>J03415850001</t>
  </si>
  <si>
    <t>J03415860001</t>
  </si>
  <si>
    <t>J03415870001</t>
  </si>
  <si>
    <t>S09247470003</t>
  </si>
  <si>
    <t>S09247490003</t>
  </si>
  <si>
    <t>S09247560002</t>
  </si>
  <si>
    <t>S09247570001</t>
  </si>
  <si>
    <t>O16325190002</t>
  </si>
  <si>
    <t>O16325010002</t>
  </si>
  <si>
    <t>O16324960002</t>
  </si>
  <si>
    <t>O16324920002</t>
  </si>
  <si>
    <t>O16324890002</t>
  </si>
  <si>
    <t>O16324790002</t>
  </si>
  <si>
    <t>O16324770002</t>
  </si>
  <si>
    <t>O16324760002</t>
  </si>
  <si>
    <t>O16324620002</t>
  </si>
  <si>
    <t>O16324520002</t>
  </si>
  <si>
    <t>O16324510002</t>
  </si>
  <si>
    <t>O16324480002</t>
  </si>
  <si>
    <t>O16324460002</t>
  </si>
  <si>
    <t>O16326100002</t>
  </si>
  <si>
    <t>O16325980002</t>
  </si>
  <si>
    <t>O16325930002</t>
  </si>
  <si>
    <t>O16325920002</t>
  </si>
  <si>
    <t>O16325910002</t>
  </si>
  <si>
    <t>O16325780002</t>
  </si>
  <si>
    <t>O16325740002</t>
  </si>
  <si>
    <t>O16325650002</t>
  </si>
  <si>
    <t>O16325400002</t>
  </si>
  <si>
    <t>O16325360002</t>
  </si>
  <si>
    <t>O16325350002</t>
  </si>
  <si>
    <t>O16325340002</t>
  </si>
  <si>
    <t>O16325330002</t>
  </si>
  <si>
    <t>O16325310002</t>
  </si>
  <si>
    <t>O16325270002</t>
  </si>
  <si>
    <t>O16325240002</t>
  </si>
  <si>
    <t>O16325230002</t>
  </si>
  <si>
    <t>O16325210002</t>
  </si>
  <si>
    <t>O16324290002</t>
  </si>
  <si>
    <t>O16327890002</t>
  </si>
  <si>
    <t>O16327820002</t>
  </si>
  <si>
    <t>O16327650002</t>
  </si>
  <si>
    <t>O16327570002</t>
  </si>
  <si>
    <t>O16326680002</t>
  </si>
  <si>
    <t>O16326640002</t>
  </si>
  <si>
    <t>O16326560002</t>
  </si>
  <si>
    <t>O16326530002</t>
  </si>
  <si>
    <t>O16326520002</t>
  </si>
  <si>
    <t>O16326500002</t>
  </si>
  <si>
    <t>O16326380002</t>
  </si>
  <si>
    <t>O16326310002</t>
  </si>
  <si>
    <t>O16326200002</t>
  </si>
  <si>
    <t>O16326170002</t>
  </si>
  <si>
    <t>O16326140002</t>
  </si>
  <si>
    <t>O16327410002</t>
  </si>
  <si>
    <t>O16327350002</t>
  </si>
  <si>
    <t>O16327170002</t>
  </si>
  <si>
    <t>O16327090002</t>
  </si>
  <si>
    <t>O16327030002</t>
  </si>
  <si>
    <t>O16327010002</t>
  </si>
  <si>
    <t>O16326980002</t>
  </si>
  <si>
    <t>O16326950002</t>
  </si>
  <si>
    <t>O16326940002</t>
  </si>
  <si>
    <t>O16326900002</t>
  </si>
  <si>
    <t>O16326880002</t>
  </si>
  <si>
    <t>B16326060002</t>
  </si>
  <si>
    <t>B16326050002</t>
  </si>
  <si>
    <t>B16325970002</t>
  </si>
  <si>
    <t>B16325320002</t>
  </si>
  <si>
    <t>B16325290002</t>
  </si>
  <si>
    <t>B16325140002</t>
  </si>
  <si>
    <t>B16325130002</t>
  </si>
  <si>
    <t>B16325100002</t>
  </si>
  <si>
    <t>B16325090002</t>
  </si>
  <si>
    <t>B16325080002</t>
  </si>
  <si>
    <t>B16325070002</t>
  </si>
  <si>
    <t>B16325050002</t>
  </si>
  <si>
    <t>B16324910002</t>
  </si>
  <si>
    <t>B16324880002</t>
  </si>
  <si>
    <t>B16324860002</t>
  </si>
  <si>
    <t>B16324820002</t>
  </si>
  <si>
    <t>B16324800002</t>
  </si>
  <si>
    <t>B16324780002</t>
  </si>
  <si>
    <t>B16324750002</t>
  </si>
  <si>
    <t>B16325820002</t>
  </si>
  <si>
    <t>B16325760002</t>
  </si>
  <si>
    <t>B16325730002</t>
  </si>
  <si>
    <t>B16325720002</t>
  </si>
  <si>
    <t>B16325700002</t>
  </si>
  <si>
    <t>B16325690002</t>
  </si>
  <si>
    <t>B16325680002</t>
  </si>
  <si>
    <t>B16325660002</t>
  </si>
  <si>
    <t>B16325520002</t>
  </si>
  <si>
    <t>B16325500002</t>
  </si>
  <si>
    <t>B16325470002</t>
  </si>
  <si>
    <t>B16325420002</t>
  </si>
  <si>
    <t>B16325410002</t>
  </si>
  <si>
    <t>B16325390002</t>
  </si>
  <si>
    <t>B16325370002</t>
  </si>
  <si>
    <t>J03416530001</t>
  </si>
  <si>
    <t>J03416540001</t>
  </si>
  <si>
    <t>J03416550001</t>
  </si>
  <si>
    <t>J03416560001</t>
  </si>
  <si>
    <t>J03416570001</t>
  </si>
  <si>
    <t>J03416580001</t>
  </si>
  <si>
    <t>J03416590001</t>
  </si>
  <si>
    <t>J03416600001</t>
  </si>
  <si>
    <t>J03416610001</t>
  </si>
  <si>
    <t>J03416620001</t>
  </si>
  <si>
    <t>J03416630001</t>
  </si>
  <si>
    <t>J03416640001</t>
  </si>
  <si>
    <t>J03416650001</t>
  </si>
  <si>
    <t>J03416660001</t>
  </si>
  <si>
    <t>J03416670001</t>
  </si>
  <si>
    <t>J03416680001</t>
  </si>
  <si>
    <t>J03416690001</t>
  </si>
  <si>
    <t>J03416700001</t>
  </si>
  <si>
    <t>J03415890001</t>
  </si>
  <si>
    <t>J03415900001</t>
  </si>
  <si>
    <t>J03415910001</t>
  </si>
  <si>
    <t>J03415920001</t>
  </si>
  <si>
    <t>J03415930001</t>
  </si>
  <si>
    <t>J03415940001</t>
  </si>
  <si>
    <t>J03415950001</t>
  </si>
  <si>
    <t>J03415960001</t>
  </si>
  <si>
    <t>J03415970001</t>
  </si>
  <si>
    <t>J03415980001</t>
  </si>
  <si>
    <t>J03415990001</t>
  </si>
  <si>
    <t>J03416000001</t>
  </si>
  <si>
    <t>J03416010001</t>
  </si>
  <si>
    <t>J03416020001</t>
  </si>
  <si>
    <t>J03416030001</t>
  </si>
  <si>
    <t>J03416040001</t>
  </si>
  <si>
    <t>J03416050001</t>
  </si>
  <si>
    <t>J03416060001</t>
  </si>
  <si>
    <t>J03416070001</t>
  </si>
  <si>
    <t>J03416080001</t>
  </si>
  <si>
    <t>J03416090001</t>
  </si>
  <si>
    <t>J03416100001</t>
  </si>
  <si>
    <t>J03416110001</t>
  </si>
  <si>
    <t>J03416120001</t>
  </si>
  <si>
    <t>J03416130001</t>
  </si>
  <si>
    <t>J03416140001</t>
  </si>
  <si>
    <t>J03416150001</t>
  </si>
  <si>
    <t>J03416160001</t>
  </si>
  <si>
    <t>J03416170001</t>
  </si>
  <si>
    <t>J03416180001</t>
  </si>
  <si>
    <t>J03416190001</t>
  </si>
  <si>
    <t>J03416200001</t>
  </si>
  <si>
    <t>J03416210001</t>
  </si>
  <si>
    <t>J03416220001</t>
  </si>
  <si>
    <t>J03416230001</t>
  </si>
  <si>
    <t>J03416240001</t>
  </si>
  <si>
    <t>J03416250001</t>
  </si>
  <si>
    <t>J03416260001</t>
  </si>
  <si>
    <t>J03416270001</t>
  </si>
  <si>
    <t>J03416280001</t>
  </si>
  <si>
    <t>J03416290001</t>
  </si>
  <si>
    <t>J03416300001</t>
  </si>
  <si>
    <t>J03416310001</t>
  </si>
  <si>
    <t>J03416320001</t>
  </si>
  <si>
    <t>J03416330001</t>
  </si>
  <si>
    <t>J03416340001</t>
  </si>
  <si>
    <t>J03416350001</t>
  </si>
  <si>
    <t>J03416360001</t>
  </si>
  <si>
    <t>J03416370001</t>
  </si>
  <si>
    <t>J03416380001</t>
  </si>
  <si>
    <t>J03416390001</t>
  </si>
  <si>
    <t>J03416400001</t>
  </si>
  <si>
    <t>J03416410001</t>
  </si>
  <si>
    <t>J03416420001</t>
  </si>
  <si>
    <t>J03416430001</t>
  </si>
  <si>
    <t>J03416440001</t>
  </si>
  <si>
    <t>J03416450001</t>
  </si>
  <si>
    <t>J03416460001</t>
  </si>
  <si>
    <t>J03416470001</t>
  </si>
  <si>
    <t>J03416480001</t>
  </si>
  <si>
    <t>J03416490001</t>
  </si>
  <si>
    <t>J03416500001</t>
  </si>
  <si>
    <t>J03416510001</t>
  </si>
  <si>
    <t>J03416520001</t>
  </si>
  <si>
    <t>Q09878140002</t>
  </si>
  <si>
    <t>J03417160001</t>
  </si>
  <si>
    <t>J03416790001</t>
  </si>
  <si>
    <t>J03416800001</t>
  </si>
  <si>
    <t>J03416810001</t>
  </si>
  <si>
    <t>J03416820001</t>
  </si>
  <si>
    <t>J03416830001</t>
  </si>
  <si>
    <t>J03416840001</t>
  </si>
  <si>
    <t>J03416850001</t>
  </si>
  <si>
    <t>J03416860001</t>
  </si>
  <si>
    <t>J03416870001</t>
  </si>
  <si>
    <t>J03416880001</t>
  </si>
  <si>
    <t>J03416890001</t>
  </si>
  <si>
    <t>J03416900001</t>
  </si>
  <si>
    <t>J03416910001</t>
  </si>
  <si>
    <t>J03416920001</t>
  </si>
  <si>
    <t>J03416930001</t>
  </si>
  <si>
    <t>J03416940001</t>
  </si>
  <si>
    <t>J03416950001</t>
  </si>
  <si>
    <t>J03416960001</t>
  </si>
  <si>
    <t>J03416970001</t>
  </si>
  <si>
    <t>J03416980001</t>
  </si>
  <si>
    <t>J03416990001</t>
  </si>
  <si>
    <t>J03417000001</t>
  </si>
  <si>
    <t>J03417010001</t>
  </si>
  <si>
    <t>J03417020001</t>
  </si>
  <si>
    <t>J03417030001</t>
  </si>
  <si>
    <t>J03417040001</t>
  </si>
  <si>
    <t>J03417050001</t>
  </si>
  <si>
    <t>J03417060001</t>
  </si>
  <si>
    <t>J03417070001</t>
  </si>
  <si>
    <t>J03417080001</t>
  </si>
  <si>
    <t>J03417090001</t>
  </si>
  <si>
    <t>J03417100001</t>
  </si>
  <si>
    <t>J03417110001</t>
  </si>
  <si>
    <t>J03417120001</t>
  </si>
  <si>
    <t>J03417130001</t>
  </si>
  <si>
    <t>J03417140001</t>
  </si>
  <si>
    <t>J03417150001</t>
  </si>
  <si>
    <t>G07640300002</t>
  </si>
  <si>
    <t>J03417400001</t>
  </si>
  <si>
    <t>J03417390001</t>
  </si>
  <si>
    <t>J03417380001</t>
  </si>
  <si>
    <t>J03417370001</t>
  </si>
  <si>
    <t>J03417360001</t>
  </si>
  <si>
    <t>J03417350001</t>
  </si>
  <si>
    <t>J03417340001</t>
  </si>
  <si>
    <t>J03417330001</t>
  </si>
  <si>
    <t>J03417320001</t>
  </si>
  <si>
    <t>J03417310001</t>
  </si>
  <si>
    <t>J03417300001</t>
  </si>
  <si>
    <t>G07640310001</t>
  </si>
  <si>
    <t>G07640350004</t>
  </si>
  <si>
    <t>G07640350005</t>
  </si>
  <si>
    <t>G07642380003</t>
  </si>
  <si>
    <t>G07643890002</t>
  </si>
  <si>
    <t>G07643910002</t>
  </si>
  <si>
    <t>G07643930002</t>
  </si>
  <si>
    <t>Q09881210002</t>
  </si>
  <si>
    <t>S09248160002</t>
  </si>
  <si>
    <t>G07643710004</t>
  </si>
  <si>
    <t>G07643730004</t>
  </si>
  <si>
    <t>G07643740004</t>
  </si>
  <si>
    <t>G07643750004</t>
  </si>
  <si>
    <t>G07643770004</t>
  </si>
  <si>
    <t>G07643790004</t>
  </si>
  <si>
    <t>G07643800004</t>
  </si>
  <si>
    <t>G07643810004</t>
  </si>
  <si>
    <t>G07643820004</t>
  </si>
  <si>
    <t>G07643850004</t>
  </si>
  <si>
    <t>G07643900001</t>
  </si>
  <si>
    <t>G07643920001</t>
  </si>
  <si>
    <t>G07643940001</t>
  </si>
  <si>
    <t>Q09882040002</t>
  </si>
  <si>
    <t>G07646060003</t>
  </si>
  <si>
    <t>G07646070003</t>
  </si>
  <si>
    <t>S09248640003</t>
  </si>
  <si>
    <t>S09248560001</t>
  </si>
  <si>
    <t>O16331760002</t>
  </si>
  <si>
    <t>O16331740002</t>
  </si>
  <si>
    <t>O16331710002</t>
  </si>
  <si>
    <t>O16331430002</t>
  </si>
  <si>
    <t>O16331390002</t>
  </si>
  <si>
    <t>O16331370002</t>
  </si>
  <si>
    <t>O16331330002</t>
  </si>
  <si>
    <t>O16331250002</t>
  </si>
  <si>
    <t>O16331210002</t>
  </si>
  <si>
    <t>O16331180002</t>
  </si>
  <si>
    <t>O16331170002</t>
  </si>
  <si>
    <t>O16331160002</t>
  </si>
  <si>
    <t>O16331120002</t>
  </si>
  <si>
    <t>O16331100002</t>
  </si>
  <si>
    <t>O16331090002</t>
  </si>
  <si>
    <t>O16331080002</t>
  </si>
  <si>
    <t>O16331060002</t>
  </si>
  <si>
    <t>O16331040002</t>
  </si>
  <si>
    <t>O16331020002</t>
  </si>
  <si>
    <t>O16330980002</t>
  </si>
  <si>
    <t>O16332160002</t>
  </si>
  <si>
    <t>O16332080002</t>
  </si>
  <si>
    <t>O16331800002</t>
  </si>
  <si>
    <t>O16329980002</t>
  </si>
  <si>
    <t>O16329970002</t>
  </si>
  <si>
    <t>O16329940002</t>
  </si>
  <si>
    <t>O16329930002</t>
  </si>
  <si>
    <t>O16329920002</t>
  </si>
  <si>
    <t>O16329910002</t>
  </si>
  <si>
    <t>O16329900002</t>
  </si>
  <si>
    <t>O16329880002</t>
  </si>
  <si>
    <t>O16329830002</t>
  </si>
  <si>
    <t>O16329820002</t>
  </si>
  <si>
    <t>O16329740002</t>
  </si>
  <si>
    <t>O16329550002</t>
  </si>
  <si>
    <t>O16329540002</t>
  </si>
  <si>
    <t>O16329430002</t>
  </si>
  <si>
    <t>O16329280002</t>
  </si>
  <si>
    <t>O16330930002</t>
  </si>
  <si>
    <t>O16330920002</t>
  </si>
  <si>
    <t>O16330870002</t>
  </si>
  <si>
    <t>O16330800002</t>
  </si>
  <si>
    <t>O16330540002</t>
  </si>
  <si>
    <t>O16330530002</t>
  </si>
  <si>
    <t>O16330290002</t>
  </si>
  <si>
    <t>O16330160002</t>
  </si>
  <si>
    <t>O16330050002</t>
  </si>
  <si>
    <t>O16330010002</t>
  </si>
  <si>
    <t>B16329770002</t>
  </si>
  <si>
    <t>B16329730002</t>
  </si>
  <si>
    <t>B16329720002</t>
  </si>
  <si>
    <t>B16329710002</t>
  </si>
  <si>
    <t>B16329700002</t>
  </si>
  <si>
    <t>B16329670002</t>
  </si>
  <si>
    <t>B16329640002</t>
  </si>
  <si>
    <t>B16329530002</t>
  </si>
  <si>
    <t>B16329500002</t>
  </si>
  <si>
    <t>B16329270002</t>
  </si>
  <si>
    <t>B16329160002</t>
  </si>
  <si>
    <t>B16329150002</t>
  </si>
  <si>
    <t>B16329140002</t>
  </si>
  <si>
    <t>B16329110002</t>
  </si>
  <si>
    <t>B16330070002</t>
  </si>
  <si>
    <t>B16330060002</t>
  </si>
  <si>
    <t>B16330030002</t>
  </si>
  <si>
    <t>B16330000002</t>
  </si>
  <si>
    <t>B16329960002</t>
  </si>
  <si>
    <t>B16329870002</t>
  </si>
  <si>
    <t>G07648420061</t>
  </si>
  <si>
    <t>G07649610001</t>
  </si>
  <si>
    <t>G07650930001</t>
  </si>
  <si>
    <t>G07650920001</t>
  </si>
  <si>
    <t>G07651660001</t>
  </si>
  <si>
    <t>J03417790001</t>
  </si>
  <si>
    <t>J03417800001</t>
  </si>
  <si>
    <t>J03417890001</t>
  </si>
  <si>
    <t>J03417880001</t>
  </si>
  <si>
    <t>J03417870001</t>
  </si>
  <si>
    <t>J03417860001</t>
  </si>
  <si>
    <t>J03417850001</t>
  </si>
  <si>
    <t>J03417840001</t>
  </si>
  <si>
    <t>J03417830001</t>
  </si>
  <si>
    <t>J03417820001</t>
  </si>
  <si>
    <t>J03417810001</t>
  </si>
  <si>
    <t>Q09886470002</t>
  </si>
  <si>
    <t>G07656030007</t>
  </si>
  <si>
    <t>G07656040004</t>
  </si>
  <si>
    <t>G07656130004</t>
  </si>
  <si>
    <t>G07656140004</t>
  </si>
  <si>
    <t>G07656150004</t>
  </si>
  <si>
    <t>G07656170001</t>
  </si>
  <si>
    <t>G07656190005</t>
  </si>
  <si>
    <t>G07656200006</t>
  </si>
  <si>
    <t>G07656210004</t>
  </si>
  <si>
    <t>J03418530002</t>
  </si>
  <si>
    <t>S09249110002</t>
  </si>
  <si>
    <t>J03418000001</t>
  </si>
  <si>
    <t>J03418020001</t>
  </si>
  <si>
    <t>J03418030001</t>
  </si>
  <si>
    <t>J03418040001</t>
  </si>
  <si>
    <t>J03418050001</t>
  </si>
  <si>
    <t>J03418060001</t>
  </si>
  <si>
    <t>J03418070001</t>
  </si>
  <si>
    <t>J03418080001</t>
  </si>
  <si>
    <t>J03418090001</t>
  </si>
  <si>
    <t>J03418100001</t>
  </si>
  <si>
    <t>J03418110001</t>
  </si>
  <si>
    <t>J03418120001</t>
  </si>
  <si>
    <t>J03418130001</t>
  </si>
  <si>
    <t>J03418140001</t>
  </si>
  <si>
    <t>J03418150001</t>
  </si>
  <si>
    <t>J03418160001</t>
  </si>
  <si>
    <t>J03418170001</t>
  </si>
  <si>
    <t>J03418180001</t>
  </si>
  <si>
    <t>J03418190001</t>
  </si>
  <si>
    <t>J03418200001</t>
  </si>
  <si>
    <t>J03418210001</t>
  </si>
  <si>
    <t>J03418220001</t>
  </si>
  <si>
    <t>J03418230001</t>
  </si>
  <si>
    <t>J03418240001</t>
  </si>
  <si>
    <t>J03418250001</t>
  </si>
  <si>
    <t>J03418260001</t>
  </si>
  <si>
    <t>J03418270001</t>
  </si>
  <si>
    <t>J03418280001</t>
  </si>
  <si>
    <t>J03418290001</t>
  </si>
  <si>
    <t>J03418300001</t>
  </si>
  <si>
    <t>J03418310001</t>
  </si>
  <si>
    <t>J03418320001</t>
  </si>
  <si>
    <t>J03418330001</t>
  </si>
  <si>
    <t>J03418340001</t>
  </si>
  <si>
    <t>J03418350001</t>
  </si>
  <si>
    <t>J03418360001</t>
  </si>
  <si>
    <t>J03418370001</t>
  </si>
  <si>
    <t>J03418380001</t>
  </si>
  <si>
    <t>J03418390001</t>
  </si>
  <si>
    <t>J03418400001</t>
  </si>
  <si>
    <t>J03418410001</t>
  </si>
  <si>
    <t>J03418420001</t>
  </si>
  <si>
    <t>J03418430001</t>
  </si>
  <si>
    <t>J03418440001</t>
  </si>
  <si>
    <t>J03418450001</t>
  </si>
  <si>
    <t>J03418460001</t>
  </si>
  <si>
    <t>J03418470001</t>
  </si>
  <si>
    <t>J03418480001</t>
  </si>
  <si>
    <t>J03418510001</t>
  </si>
  <si>
    <t>J03418520001</t>
  </si>
  <si>
    <t>J03418540001</t>
  </si>
  <si>
    <t>J03418010001</t>
  </si>
  <si>
    <t>G07657670002</t>
  </si>
  <si>
    <t>J03418760002</t>
  </si>
  <si>
    <t>J03419020002</t>
  </si>
  <si>
    <t>J03419030002</t>
  </si>
  <si>
    <t>J03419230001</t>
  </si>
  <si>
    <t>J03419240001</t>
  </si>
  <si>
    <t>J03419250001</t>
  </si>
  <si>
    <t>J03419260001</t>
  </si>
  <si>
    <t>J03419270001</t>
  </si>
  <si>
    <t>J03419280001</t>
  </si>
  <si>
    <t>J03419290001</t>
  </si>
  <si>
    <t>J03419300001</t>
  </si>
  <si>
    <t>J03419310001</t>
  </si>
  <si>
    <t>J03419320001</t>
  </si>
  <si>
    <t>J03419330001</t>
  </si>
  <si>
    <t>J03419340001</t>
  </si>
  <si>
    <t>J03419350001</t>
  </si>
  <si>
    <t>J03419360001</t>
  </si>
  <si>
    <t>J03419370001</t>
  </si>
  <si>
    <t>J03419380001</t>
  </si>
  <si>
    <t>J03419390001</t>
  </si>
  <si>
    <t>J03419400001</t>
  </si>
  <si>
    <t>J03419410001</t>
  </si>
  <si>
    <t>J03419420001</t>
  </si>
  <si>
    <t>J03419430001</t>
  </si>
  <si>
    <t>G07657680001</t>
  </si>
  <si>
    <t>J03418550001</t>
  </si>
  <si>
    <t>J03418560001</t>
  </si>
  <si>
    <t>J03418570001</t>
  </si>
  <si>
    <t>J03418580001</t>
  </si>
  <si>
    <t>J03418590001</t>
  </si>
  <si>
    <t>J03418600001</t>
  </si>
  <si>
    <t>J03418610001</t>
  </si>
  <si>
    <t>J03418620001</t>
  </si>
  <si>
    <t>J03418630001</t>
  </si>
  <si>
    <t>J03418640001</t>
  </si>
  <si>
    <t>J03418650001</t>
  </si>
  <si>
    <t>J03418660001</t>
  </si>
  <si>
    <t>J03418680001</t>
  </si>
  <si>
    <t>J03418710001</t>
  </si>
  <si>
    <t>J03418720001</t>
  </si>
  <si>
    <t>J03418730001</t>
  </si>
  <si>
    <t>J03418740001</t>
  </si>
  <si>
    <t>J03418750001</t>
  </si>
  <si>
    <t>J03418770001</t>
  </si>
  <si>
    <t>J03418780001</t>
  </si>
  <si>
    <t>J03418880001</t>
  </si>
  <si>
    <t>J03418890001</t>
  </si>
  <si>
    <t>J03418900001</t>
  </si>
  <si>
    <t>J03418910001</t>
  </si>
  <si>
    <t>J03418920001</t>
  </si>
  <si>
    <t>J03418930001</t>
  </si>
  <si>
    <t>J03418940001</t>
  </si>
  <si>
    <t>J03418950001</t>
  </si>
  <si>
    <t>J03418960001</t>
  </si>
  <si>
    <t>J03418970001</t>
  </si>
  <si>
    <t>J03418980001</t>
  </si>
  <si>
    <t>J03418990001</t>
  </si>
  <si>
    <t>J03419000001</t>
  </si>
  <si>
    <t>J03419010001</t>
  </si>
  <si>
    <t>J03419060001</t>
  </si>
  <si>
    <t>J03419070001</t>
  </si>
  <si>
    <t>J03419080001</t>
  </si>
  <si>
    <t>J03419090001</t>
  </si>
  <si>
    <t>J03419100001</t>
  </si>
  <si>
    <t>J03419110001</t>
  </si>
  <si>
    <t>J03419120001</t>
  </si>
  <si>
    <t>J03419130001</t>
  </si>
  <si>
    <t>J03419140001</t>
  </si>
  <si>
    <t>J03419150001</t>
  </si>
  <si>
    <t>J03419160001</t>
  </si>
  <si>
    <t>J03419170001</t>
  </si>
  <si>
    <t>J03419180001</t>
  </si>
  <si>
    <t>J03419190001</t>
  </si>
  <si>
    <t>J03419200001</t>
  </si>
  <si>
    <t>J03419210001</t>
  </si>
  <si>
    <t>J03419220001</t>
  </si>
  <si>
    <t>J03419440001</t>
  </si>
  <si>
    <t>J03419450001</t>
  </si>
  <si>
    <t>J03419460001</t>
  </si>
  <si>
    <t>J03419470001</t>
  </si>
  <si>
    <t>J03419480001</t>
  </si>
  <si>
    <t>J03419490001</t>
  </si>
  <si>
    <t>J03419500001</t>
  </si>
  <si>
    <t>J03419510001</t>
  </si>
  <si>
    <t>J03419520001</t>
  </si>
  <si>
    <t>J03419530001</t>
  </si>
  <si>
    <t>J03419540001</t>
  </si>
  <si>
    <t>J03419550001</t>
  </si>
  <si>
    <t>J03419560001</t>
  </si>
  <si>
    <t>J03419570001</t>
  </si>
  <si>
    <t>J03419580001</t>
  </si>
  <si>
    <t>J03419590001</t>
  </si>
  <si>
    <t>J03419600001</t>
  </si>
  <si>
    <t>J03419610001</t>
  </si>
  <si>
    <t>J03419620001</t>
  </si>
  <si>
    <t>J03419630001</t>
  </si>
  <si>
    <t>J03419640001</t>
  </si>
  <si>
    <t>J03419650001</t>
  </si>
  <si>
    <t>J03419660001</t>
  </si>
  <si>
    <t>J03419670001</t>
  </si>
  <si>
    <t>J03419680001</t>
  </si>
  <si>
    <t>J03419690001</t>
  </si>
  <si>
    <t>J03419700001</t>
  </si>
  <si>
    <t>J03419710001</t>
  </si>
  <si>
    <t>J03419720001</t>
  </si>
  <si>
    <t>J03419730001</t>
  </si>
  <si>
    <t>J03419740001</t>
  </si>
  <si>
    <t>J03419750001</t>
  </si>
  <si>
    <t>J03419760001</t>
  </si>
  <si>
    <t>J03419770001</t>
  </si>
  <si>
    <t>J03419780001</t>
  </si>
  <si>
    <t>J03419790001</t>
  </si>
  <si>
    <t>J03419800001</t>
  </si>
  <si>
    <t>J03419810001</t>
  </si>
  <si>
    <t>J03419820001</t>
  </si>
  <si>
    <t>J03419910001</t>
  </si>
  <si>
    <t>J03419920001</t>
  </si>
  <si>
    <t>J03419930001</t>
  </si>
  <si>
    <t>J03419940001</t>
  </si>
  <si>
    <t>J03419950001</t>
  </si>
  <si>
    <t>J03419960001</t>
  </si>
  <si>
    <t>J03419970001</t>
  </si>
  <si>
    <t>J03419980001</t>
  </si>
  <si>
    <t>J03419990001</t>
  </si>
  <si>
    <t>J03420000001</t>
  </si>
  <si>
    <t>S09249700001</t>
  </si>
  <si>
    <t>I00758840002</t>
  </si>
  <si>
    <t>O16335100002</t>
  </si>
  <si>
    <t>O16335060002</t>
  </si>
  <si>
    <t>O16334820002</t>
  </si>
  <si>
    <t>O16334800002</t>
  </si>
  <si>
    <t>O16334790002</t>
  </si>
  <si>
    <t>O16334770002</t>
  </si>
  <si>
    <t>O16334750002</t>
  </si>
  <si>
    <t>O16335200002</t>
  </si>
  <si>
    <t>O16335250002</t>
  </si>
  <si>
    <t>O16335280002</t>
  </si>
  <si>
    <t>O16335290002</t>
  </si>
  <si>
    <t>O16335380002</t>
  </si>
  <si>
    <t>O16335510002</t>
  </si>
  <si>
    <t>O16335780002</t>
  </si>
  <si>
    <t>O16335840002</t>
  </si>
  <si>
    <t>O16334260002</t>
  </si>
  <si>
    <t>O16334280002</t>
  </si>
  <si>
    <t>O16334310002</t>
  </si>
  <si>
    <t>O16334320002</t>
  </si>
  <si>
    <t>O16334340002</t>
  </si>
  <si>
    <t>O16334370002</t>
  </si>
  <si>
    <t>O16334380002</t>
  </si>
  <si>
    <t>O16334400002</t>
  </si>
  <si>
    <t>O16334410002</t>
  </si>
  <si>
    <t>O16334420002</t>
  </si>
  <si>
    <t>O16334430002</t>
  </si>
  <si>
    <t>O16334440002</t>
  </si>
  <si>
    <t>O16334450002</t>
  </si>
  <si>
    <t>O16334460002</t>
  </si>
  <si>
    <t>O16334470002</t>
  </si>
  <si>
    <t>O16334490002</t>
  </si>
  <si>
    <t>O16334600002</t>
  </si>
  <si>
    <t>O16334640002</t>
  </si>
  <si>
    <t>O16334650002</t>
  </si>
  <si>
    <t>O16334670002</t>
  </si>
  <si>
    <t>O16334700002</t>
  </si>
  <si>
    <t>O16335870002</t>
  </si>
  <si>
    <t>O16336320002</t>
  </si>
  <si>
    <t>O16336360002</t>
  </si>
  <si>
    <t>O16336430002</t>
  </si>
  <si>
    <t>O16336560002</t>
  </si>
  <si>
    <t>O16336570002</t>
  </si>
  <si>
    <t>O16336590002</t>
  </si>
  <si>
    <t>O16336600002</t>
  </si>
  <si>
    <t>O16336620002</t>
  </si>
  <si>
    <t>O16336700002</t>
  </si>
  <si>
    <t>O16336770002</t>
  </si>
  <si>
    <t>O16336830002</t>
  </si>
  <si>
    <t>B16333350002</t>
  </si>
  <si>
    <t>B16333360002</t>
  </si>
  <si>
    <t>B16334120002</t>
  </si>
  <si>
    <t>B16334520002</t>
  </si>
  <si>
    <t>B16334660002</t>
  </si>
  <si>
    <t>B16334780002</t>
  </si>
  <si>
    <t>B16334810002</t>
  </si>
  <si>
    <t>O16333320002</t>
  </si>
  <si>
    <t>O16333430002</t>
  </si>
  <si>
    <t>O16333460002</t>
  </si>
  <si>
    <t>O16333490002</t>
  </si>
  <si>
    <t>O16333640002</t>
  </si>
  <si>
    <t>O16333670002</t>
  </si>
  <si>
    <t>O16333700002</t>
  </si>
  <si>
    <t>O16333720002</t>
  </si>
  <si>
    <t>O16333890002</t>
  </si>
  <si>
    <t>O16333910002</t>
  </si>
  <si>
    <t>O16333930002</t>
  </si>
  <si>
    <t>O16333960002</t>
  </si>
  <si>
    <t>O16333970002</t>
  </si>
  <si>
    <t>O16333990002</t>
  </si>
  <si>
    <t>O16334020002</t>
  </si>
  <si>
    <t>O16334030002</t>
  </si>
  <si>
    <t>O16334070002</t>
  </si>
  <si>
    <t>J03420030001</t>
  </si>
  <si>
    <t>J03420020001</t>
  </si>
  <si>
    <t>J03420010001</t>
  </si>
  <si>
    <t>J03420040001</t>
  </si>
  <si>
    <t>J03420050001</t>
  </si>
  <si>
    <t>J03420060001</t>
  </si>
  <si>
    <t>J03420070001</t>
  </si>
  <si>
    <t>G07660240004</t>
  </si>
  <si>
    <t>G07660240005</t>
  </si>
  <si>
    <t>J03420320001</t>
  </si>
  <si>
    <t>J03420310001</t>
  </si>
  <si>
    <t>J03420300001</t>
  </si>
  <si>
    <t>J03420270001</t>
  </si>
  <si>
    <t>J03420220001</t>
  </si>
  <si>
    <t>J03420190001</t>
  </si>
  <si>
    <t>J03420180001</t>
  </si>
  <si>
    <t>J03420080001</t>
  </si>
  <si>
    <t>J03420090001</t>
  </si>
  <si>
    <t>J03420100001</t>
  </si>
  <si>
    <t>J03420110001</t>
  </si>
  <si>
    <t>J03420120001</t>
  </si>
  <si>
    <t>J03420130001</t>
  </si>
  <si>
    <t>J03420140001</t>
  </si>
  <si>
    <t>J03420150001</t>
  </si>
  <si>
    <t>J03420160001</t>
  </si>
  <si>
    <t>J03420170001</t>
  </si>
  <si>
    <t>Q09889880002</t>
  </si>
  <si>
    <t>G07661420003</t>
  </si>
  <si>
    <t>J03420460002</t>
  </si>
  <si>
    <t>J03420540001</t>
  </si>
  <si>
    <t>J03420530001</t>
  </si>
  <si>
    <t>J03420520001</t>
  </si>
  <si>
    <t>J03420510001</t>
  </si>
  <si>
    <t>J03420500001</t>
  </si>
  <si>
    <t>J03420490001</t>
  </si>
  <si>
    <t>J03420480001</t>
  </si>
  <si>
    <t>J03420470001</t>
  </si>
  <si>
    <t>G07663290003</t>
  </si>
  <si>
    <t>G07663300003</t>
  </si>
  <si>
    <t>G07663310003</t>
  </si>
  <si>
    <t>G07663320003</t>
  </si>
  <si>
    <t>G07663390003</t>
  </si>
  <si>
    <t>G07667970002</t>
  </si>
  <si>
    <t>Q09892090002</t>
  </si>
  <si>
    <t>G07667750004</t>
  </si>
  <si>
    <t>G07667860003</t>
  </si>
  <si>
    <t>G07667980001</t>
  </si>
  <si>
    <t>J03420560001</t>
  </si>
  <si>
    <t>J03420570001</t>
  </si>
  <si>
    <t>J03420580001</t>
  </si>
  <si>
    <t>J03420590001</t>
  </si>
  <si>
    <t>J03420600001</t>
  </si>
  <si>
    <t>G07668130001</t>
  </si>
  <si>
    <t>G07668090001</t>
  </si>
  <si>
    <t>G07670330002</t>
  </si>
  <si>
    <t>G07670320001</t>
  </si>
  <si>
    <t>G07670340001</t>
  </si>
  <si>
    <t>S09250930003</t>
  </si>
  <si>
    <t>S09250920003</t>
  </si>
  <si>
    <t>S09250890003</t>
  </si>
  <si>
    <t>S09250810001</t>
  </si>
  <si>
    <t>S09250730001</t>
  </si>
  <si>
    <t>O16338670002</t>
  </si>
  <si>
    <t>O16338660002</t>
  </si>
  <si>
    <t>O16338570002</t>
  </si>
  <si>
    <t>O16338360002</t>
  </si>
  <si>
    <t>O16338290002</t>
  </si>
  <si>
    <t>O16338170002</t>
  </si>
  <si>
    <t>O16338160002</t>
  </si>
  <si>
    <t>O16338680002</t>
  </si>
  <si>
    <t>O16338690002</t>
  </si>
  <si>
    <t>O16338700002</t>
  </si>
  <si>
    <t>O16338720002</t>
  </si>
  <si>
    <t>O16338800002</t>
  </si>
  <si>
    <t>O16338900002</t>
  </si>
  <si>
    <t>O16338930002</t>
  </si>
  <si>
    <t>O16339020002</t>
  </si>
  <si>
    <t>O16339210002</t>
  </si>
  <si>
    <t>O16339230002</t>
  </si>
  <si>
    <t>O16340800002</t>
  </si>
  <si>
    <t>O16340820002</t>
  </si>
  <si>
    <t>O16340880002</t>
  </si>
  <si>
    <t>O16340890002</t>
  </si>
  <si>
    <t>O16340910002</t>
  </si>
  <si>
    <t>O16341100002</t>
  </si>
  <si>
    <t>O16341130002</t>
  </si>
  <si>
    <t>O16339330002</t>
  </si>
  <si>
    <t>O16339340002</t>
  </si>
  <si>
    <t>O16339520002</t>
  </si>
  <si>
    <t>O16339550002</t>
  </si>
  <si>
    <t>O16340020002</t>
  </si>
  <si>
    <t>O16340070002</t>
  </si>
  <si>
    <t>O16340080002</t>
  </si>
  <si>
    <t>O16340090002</t>
  </si>
  <si>
    <t>O16340240002</t>
  </si>
  <si>
    <t>O16340360002</t>
  </si>
  <si>
    <t>O16340420002</t>
  </si>
  <si>
    <t>O16340490002</t>
  </si>
  <si>
    <t>O16340610002</t>
  </si>
  <si>
    <t>O16340690002</t>
  </si>
  <si>
    <t>B16338810002</t>
  </si>
  <si>
    <t>B16338820002</t>
  </si>
  <si>
    <t>B16338830002</t>
  </si>
  <si>
    <t>B16338960002</t>
  </si>
  <si>
    <t>B16338990002</t>
  </si>
  <si>
    <t>B16339000002</t>
  </si>
  <si>
    <t>B16339320002</t>
  </si>
  <si>
    <t>B16339360002</t>
  </si>
  <si>
    <t>B16339380002</t>
  </si>
  <si>
    <t>B16339400002</t>
  </si>
  <si>
    <t>B16339540002</t>
  </si>
  <si>
    <t>B16339740002</t>
  </si>
  <si>
    <t>B16339770002</t>
  </si>
  <si>
    <t>B16339780002</t>
  </si>
  <si>
    <t>B16338340002</t>
  </si>
  <si>
    <t>B16338550002</t>
  </si>
  <si>
    <t>B16338640002</t>
  </si>
  <si>
    <t>G07672940003</t>
  </si>
  <si>
    <t>G07675320001</t>
  </si>
  <si>
    <t>G07675340001</t>
  </si>
  <si>
    <t>G07675350004</t>
  </si>
  <si>
    <t>G07675350005</t>
  </si>
  <si>
    <t>J03421240001</t>
  </si>
  <si>
    <t>J03421230001</t>
  </si>
  <si>
    <t>J03421220001</t>
  </si>
  <si>
    <t>J03421210001</t>
  </si>
  <si>
    <t>J03421200001</t>
  </si>
  <si>
    <t>J03421190001</t>
  </si>
  <si>
    <t>J03421180001</t>
  </si>
  <si>
    <t>J03421170001</t>
  </si>
  <si>
    <t>J03421160001</t>
  </si>
  <si>
    <t>J03421150001</t>
  </si>
  <si>
    <t>J03421140001</t>
  </si>
  <si>
    <t>J03421130001</t>
  </si>
  <si>
    <t>J03421120001</t>
  </si>
  <si>
    <t>J03421110001</t>
  </si>
  <si>
    <t>J03421100001</t>
  </si>
  <si>
    <t>J03421090001</t>
  </si>
  <si>
    <t>J03421080001</t>
  </si>
  <si>
    <t>J03420950001</t>
  </si>
  <si>
    <t>J03420960001</t>
  </si>
  <si>
    <t>J03420970001</t>
  </si>
  <si>
    <t>J03420980001</t>
  </si>
  <si>
    <t>J03420990001</t>
  </si>
  <si>
    <t>J03421000001</t>
  </si>
  <si>
    <t>J03421010001</t>
  </si>
  <si>
    <t>J03421020001</t>
  </si>
  <si>
    <t>J03421030001</t>
  </si>
  <si>
    <t>J03421040001</t>
  </si>
  <si>
    <t>J03421050001</t>
  </si>
  <si>
    <t>J03421060001</t>
  </si>
  <si>
    <t>J03421070001</t>
  </si>
  <si>
    <t>G07677810004</t>
  </si>
  <si>
    <t>Q09897800002</t>
  </si>
  <si>
    <t>G07679100002</t>
  </si>
  <si>
    <t>Q09899300002</t>
  </si>
  <si>
    <t>G07678960003</t>
  </si>
  <si>
    <t>G07679110001</t>
  </si>
  <si>
    <t>S09251640001</t>
  </si>
  <si>
    <t>S09251580001</t>
  </si>
  <si>
    <t>S09251380001</t>
  </si>
  <si>
    <t>J03421490001</t>
  </si>
  <si>
    <t>J03421480001</t>
  </si>
  <si>
    <t>J03421470001</t>
  </si>
  <si>
    <t>J03421460001</t>
  </si>
  <si>
    <t>J03421600002</t>
  </si>
  <si>
    <t>J03421640002</t>
  </si>
  <si>
    <t>J03421650002</t>
  </si>
  <si>
    <t>J03421660002</t>
  </si>
  <si>
    <t>J03421670002</t>
  </si>
  <si>
    <t>J03421680002</t>
  </si>
  <si>
    <t>J03421700002</t>
  </si>
  <si>
    <t>Q09900490002</t>
  </si>
  <si>
    <t>S09251750002</t>
  </si>
  <si>
    <t>J03421620001</t>
  </si>
  <si>
    <t>J03421630001</t>
  </si>
  <si>
    <t>S09251820001</t>
  </si>
  <si>
    <t>S09251850002</t>
  </si>
  <si>
    <t>G07682740003</t>
  </si>
  <si>
    <t>J03422040001</t>
  </si>
  <si>
    <t>J03422030001</t>
  </si>
  <si>
    <t>J03422020001</t>
  </si>
  <si>
    <t>J03422010001</t>
  </si>
  <si>
    <t>J03422000001</t>
  </si>
  <si>
    <t>J03421990001</t>
  </si>
  <si>
    <t>J03421980001</t>
  </si>
  <si>
    <t>J03421860001</t>
  </si>
  <si>
    <t>J03421870001</t>
  </si>
  <si>
    <t>J03421880001</t>
  </si>
  <si>
    <t>J03421890001</t>
  </si>
  <si>
    <t>J03421900001</t>
  </si>
  <si>
    <t>J03421910001</t>
  </si>
  <si>
    <t>J03421920001</t>
  </si>
  <si>
    <t>J03421930001</t>
  </si>
  <si>
    <t>J03421940001</t>
  </si>
  <si>
    <t>J03421950001</t>
  </si>
  <si>
    <t>J03421960001</t>
  </si>
  <si>
    <t>J03421970001</t>
  </si>
  <si>
    <t>S09251840002</t>
  </si>
  <si>
    <t>L00044120001</t>
  </si>
  <si>
    <t>O16343010002</t>
  </si>
  <si>
    <t>O16343000002</t>
  </si>
  <si>
    <t>O16342970002</t>
  </si>
  <si>
    <t>O16342940002</t>
  </si>
  <si>
    <t>O16342800002</t>
  </si>
  <si>
    <t>O16342790002</t>
  </si>
  <si>
    <t>O16343070002</t>
  </si>
  <si>
    <t>O16343090002</t>
  </si>
  <si>
    <t>O16343190002</t>
  </si>
  <si>
    <t>O16343340002</t>
  </si>
  <si>
    <t>O16343350002</t>
  </si>
  <si>
    <t>O16343380002</t>
  </si>
  <si>
    <t>O16343420002</t>
  </si>
  <si>
    <t>O16343480002</t>
  </si>
  <si>
    <t>O16343490002</t>
  </si>
  <si>
    <t>O16344800002</t>
  </si>
  <si>
    <t>O16344810002</t>
  </si>
  <si>
    <t>O16344830002</t>
  </si>
  <si>
    <t>O16344870002</t>
  </si>
  <si>
    <t>O16344920002</t>
  </si>
  <si>
    <t>O16344970002</t>
  </si>
  <si>
    <t>O16345060002</t>
  </si>
  <si>
    <t>O16345120002</t>
  </si>
  <si>
    <t>O16345130002</t>
  </si>
  <si>
    <t>O16345170002</t>
  </si>
  <si>
    <t>O16345200002</t>
  </si>
  <si>
    <t>O16345210002</t>
  </si>
  <si>
    <t>O16345450002</t>
  </si>
  <si>
    <t>O16345480002</t>
  </si>
  <si>
    <t>O16343520002</t>
  </si>
  <si>
    <t>O16343600002</t>
  </si>
  <si>
    <t>O16343790002</t>
  </si>
  <si>
    <t>O16344030002</t>
  </si>
  <si>
    <t>O16344040002</t>
  </si>
  <si>
    <t>O16344080002</t>
  </si>
  <si>
    <t>O16344110002</t>
  </si>
  <si>
    <t>O16344150002</t>
  </si>
  <si>
    <t>O16344170002</t>
  </si>
  <si>
    <t>O16344200002</t>
  </si>
  <si>
    <t>O16344210002</t>
  </si>
  <si>
    <t>O16344640002</t>
  </si>
  <si>
    <t>O16344660002</t>
  </si>
  <si>
    <t>O16344670002</t>
  </si>
  <si>
    <t>O16344680002</t>
  </si>
  <si>
    <t>O16344690002</t>
  </si>
  <si>
    <t>O16344700002</t>
  </si>
  <si>
    <t>O16344710002</t>
  </si>
  <si>
    <t>B16343730002</t>
  </si>
  <si>
    <t>B16343800002</t>
  </si>
  <si>
    <t>B16343810002</t>
  </si>
  <si>
    <t>B16343890002</t>
  </si>
  <si>
    <t>B16342710002</t>
  </si>
  <si>
    <t>B16342720002</t>
  </si>
  <si>
    <t>B16342810002</t>
  </si>
  <si>
    <t>B16342830002</t>
  </si>
  <si>
    <t>B16342850002</t>
  </si>
  <si>
    <t>B16342880002</t>
  </si>
  <si>
    <t>B16342910002</t>
  </si>
  <si>
    <t>B16342930002</t>
  </si>
  <si>
    <t>B16343430002</t>
  </si>
  <si>
    <t>B16343440002</t>
  </si>
  <si>
    <t>G07684280003</t>
  </si>
  <si>
    <t>S09252030002</t>
  </si>
  <si>
    <t>J03422070001</t>
  </si>
  <si>
    <t>J03422080001</t>
  </si>
  <si>
    <t>J03422180001</t>
  </si>
  <si>
    <t>J03422170001</t>
  </si>
  <si>
    <t>J03422160001</t>
  </si>
  <si>
    <t>J03422150001</t>
  </si>
  <si>
    <t>J03422140001</t>
  </si>
  <si>
    <t>J03422130001</t>
  </si>
  <si>
    <t>J03422120001</t>
  </si>
  <si>
    <t>J03422110001</t>
  </si>
  <si>
    <t>J03422100001</t>
  </si>
  <si>
    <t>J03422090001</t>
  </si>
  <si>
    <t>S09252200002</t>
  </si>
  <si>
    <t>J03422580001</t>
  </si>
  <si>
    <t>J03422190001</t>
  </si>
  <si>
    <t>J03422200001</t>
  </si>
  <si>
    <t>J03422210001</t>
  </si>
  <si>
    <t>J03422220001</t>
  </si>
  <si>
    <t>J03422230001</t>
  </si>
  <si>
    <t>J03422240001</t>
  </si>
  <si>
    <t>J03422250001</t>
  </si>
  <si>
    <t>J03422260001</t>
  </si>
  <si>
    <t>J03422270001</t>
  </si>
  <si>
    <t>J03422280001</t>
  </si>
  <si>
    <t>J03422290001</t>
  </si>
  <si>
    <t>J03422300001</t>
  </si>
  <si>
    <t>J03422380001</t>
  </si>
  <si>
    <t>J03422390001</t>
  </si>
  <si>
    <t>J03422410001</t>
  </si>
  <si>
    <t>J03422420001</t>
  </si>
  <si>
    <t>J03422430001</t>
  </si>
  <si>
    <t>J03422440001</t>
  </si>
  <si>
    <t>J03422450001</t>
  </si>
  <si>
    <t>J03422460001</t>
  </si>
  <si>
    <t>J03422470001</t>
  </si>
  <si>
    <t>J03422480001</t>
  </si>
  <si>
    <t>J03422490001</t>
  </si>
  <si>
    <t>J03422500001</t>
  </si>
  <si>
    <t>J03422510001</t>
  </si>
  <si>
    <t>J03422520001</t>
  </si>
  <si>
    <t>J03422530001</t>
  </si>
  <si>
    <t>J03422540001</t>
  </si>
  <si>
    <t>J03422550001</t>
  </si>
  <si>
    <t>J03422560001</t>
  </si>
  <si>
    <t>J03422570001</t>
  </si>
  <si>
    <t>G07690260002</t>
  </si>
  <si>
    <t>G07691460002</t>
  </si>
  <si>
    <t>G07690270001</t>
  </si>
  <si>
    <t>G07690290001</t>
  </si>
  <si>
    <t>J03422840001</t>
  </si>
  <si>
    <t>J03422830001</t>
  </si>
  <si>
    <t>J03422820001</t>
  </si>
  <si>
    <t>J03422810001</t>
  </si>
  <si>
    <t>J03422800001</t>
  </si>
  <si>
    <t>J03422790001</t>
  </si>
  <si>
    <t>G07691390004</t>
  </si>
  <si>
    <t>G07691400004</t>
  </si>
  <si>
    <t>G07691440003</t>
  </si>
  <si>
    <t>G07691450003</t>
  </si>
  <si>
    <t>G07691470001</t>
  </si>
  <si>
    <t>J03422680001</t>
  </si>
  <si>
    <t>J03422690001</t>
  </si>
  <si>
    <t>J03422700001</t>
  </si>
  <si>
    <t>J03422710001</t>
  </si>
  <si>
    <t>J03422720001</t>
  </si>
  <si>
    <t>J03422730001</t>
  </si>
  <si>
    <t>J03422740001</t>
  </si>
  <si>
    <t>J03422750001</t>
  </si>
  <si>
    <t>J03422760001</t>
  </si>
  <si>
    <t>J03422770001</t>
  </si>
  <si>
    <t>J03423030002</t>
  </si>
  <si>
    <t>Q09906690002</t>
  </si>
  <si>
    <t>Q09906740002</t>
  </si>
  <si>
    <t>S09253250002</t>
  </si>
  <si>
    <t>G07693940004</t>
  </si>
  <si>
    <t>S09253330001</t>
  </si>
  <si>
    <t>G07693950004</t>
  </si>
  <si>
    <t>G07693950005</t>
  </si>
  <si>
    <t>G07695370001</t>
  </si>
  <si>
    <t>J03423040001</t>
  </si>
  <si>
    <t>J03423050001</t>
  </si>
  <si>
    <t>J03423060001</t>
  </si>
  <si>
    <t>J03423070001</t>
  </si>
  <si>
    <t>J03423080001</t>
  </si>
  <si>
    <t>J03423090001</t>
  </si>
  <si>
    <t>J03423100001</t>
  </si>
  <si>
    <t>J03423110001</t>
  </si>
  <si>
    <t>J03423140001</t>
  </si>
  <si>
    <t>J03423150001</t>
  </si>
  <si>
    <t>J03423160001</t>
  </si>
  <si>
    <t>J03423170001</t>
  </si>
  <si>
    <t>J03423190001</t>
  </si>
  <si>
    <t>J03423200001</t>
  </si>
  <si>
    <t>J03423210001</t>
  </si>
  <si>
    <t>J03423220001</t>
  </si>
  <si>
    <t>J03423230001</t>
  </si>
  <si>
    <t>J03423240001</t>
  </si>
  <si>
    <t>J03423250001</t>
  </si>
  <si>
    <t>J03423260001</t>
  </si>
  <si>
    <t>J03423290001</t>
  </si>
  <si>
    <t>J03423300001</t>
  </si>
  <si>
    <t>J03423310001</t>
  </si>
  <si>
    <t>J03423370001</t>
  </si>
  <si>
    <t>J03423380001</t>
  </si>
  <si>
    <t>J03423390001</t>
  </si>
  <si>
    <t>J03423400001</t>
  </si>
  <si>
    <t>J03423410001</t>
  </si>
  <si>
    <t>J03423420001</t>
  </si>
  <si>
    <t>J03423430001</t>
  </si>
  <si>
    <t>J03423440001</t>
  </si>
  <si>
    <t>J03423450001</t>
  </si>
  <si>
    <t>J03423460001</t>
  </si>
  <si>
    <t>S09253050001</t>
  </si>
  <si>
    <t>S09253300003</t>
  </si>
  <si>
    <t>G07693940005</t>
  </si>
  <si>
    <t>O16348120002</t>
  </si>
  <si>
    <t>O16348110002</t>
  </si>
  <si>
    <t>O16348070002</t>
  </si>
  <si>
    <t>O16347930002</t>
  </si>
  <si>
    <t>O16347880002</t>
  </si>
  <si>
    <t>O16347820002</t>
  </si>
  <si>
    <t>O16348210002</t>
  </si>
  <si>
    <t>O16348350002</t>
  </si>
  <si>
    <t>O16348370002</t>
  </si>
  <si>
    <t>O16348400002</t>
  </si>
  <si>
    <t>O16348500002</t>
  </si>
  <si>
    <t>O16348520002</t>
  </si>
  <si>
    <t>O16348530002</t>
  </si>
  <si>
    <t>O16348590002</t>
  </si>
  <si>
    <t>O16348600002</t>
  </si>
  <si>
    <t>O16346700002</t>
  </si>
  <si>
    <t>O16346710002</t>
  </si>
  <si>
    <t>O16346720002</t>
  </si>
  <si>
    <t>O16346730002</t>
  </si>
  <si>
    <t>O16347000002</t>
  </si>
  <si>
    <t>O16347060002</t>
  </si>
  <si>
    <t>O16347070002</t>
  </si>
  <si>
    <t>O16347090002</t>
  </si>
  <si>
    <t>O16347100002</t>
  </si>
  <si>
    <t>O16347110002</t>
  </si>
  <si>
    <t>O16347260002</t>
  </si>
  <si>
    <t>O16347270002</t>
  </si>
  <si>
    <t>O16347310002</t>
  </si>
  <si>
    <t>O16347340002</t>
  </si>
  <si>
    <t>O16347380002</t>
  </si>
  <si>
    <t>O16347430002</t>
  </si>
  <si>
    <t>O16347490002</t>
  </si>
  <si>
    <t>O16347500002</t>
  </si>
  <si>
    <t>O16347770002</t>
  </si>
  <si>
    <t>O16348630002</t>
  </si>
  <si>
    <t>O16348710002</t>
  </si>
  <si>
    <t>O16348790002</t>
  </si>
  <si>
    <t>O16348800002</t>
  </si>
  <si>
    <t>O16348870002</t>
  </si>
  <si>
    <t>O16348880002</t>
  </si>
  <si>
    <t>O16348890002</t>
  </si>
  <si>
    <t>O16348900002</t>
  </si>
  <si>
    <t>O16349010002</t>
  </si>
  <si>
    <t>O16349020002</t>
  </si>
  <si>
    <t>O16349030002</t>
  </si>
  <si>
    <t>O16349040002</t>
  </si>
  <si>
    <t>O16349050002</t>
  </si>
  <si>
    <t>O16349060002</t>
  </si>
  <si>
    <t>O16349070002</t>
  </si>
  <si>
    <t>O16349080002</t>
  </si>
  <si>
    <t>O16349090002</t>
  </si>
  <si>
    <t>O16349100002</t>
  </si>
  <si>
    <t>O16349110002</t>
  </si>
  <si>
    <t>O16349210002</t>
  </si>
  <si>
    <t>O16349300002</t>
  </si>
  <si>
    <t>O16349340002</t>
  </si>
  <si>
    <t>B16347650002</t>
  </si>
  <si>
    <t>B16347680002</t>
  </si>
  <si>
    <t>B16347750002</t>
  </si>
  <si>
    <t>B16347790002</t>
  </si>
  <si>
    <t>B16347990002</t>
  </si>
  <si>
    <t>B16348010002</t>
  </si>
  <si>
    <t>B16346690002</t>
  </si>
  <si>
    <t>B16346990002</t>
  </si>
  <si>
    <t>B16347050002</t>
  </si>
  <si>
    <t>B16347560002</t>
  </si>
  <si>
    <t>B16347580002</t>
  </si>
  <si>
    <t>B16347600002</t>
  </si>
  <si>
    <t>B16347610002</t>
  </si>
  <si>
    <t>B16347630002</t>
  </si>
  <si>
    <t>J03423810001</t>
  </si>
  <si>
    <t>J03423800001</t>
  </si>
  <si>
    <t>J03423790001</t>
  </si>
  <si>
    <t>J03423550001</t>
  </si>
  <si>
    <t>J03423560001</t>
  </si>
  <si>
    <t>J03423570001</t>
  </si>
  <si>
    <t>J03423580001</t>
  </si>
  <si>
    <t>J03423590001</t>
  </si>
  <si>
    <t>J03423600001</t>
  </si>
  <si>
    <t>J03423610001</t>
  </si>
  <si>
    <t>J03423620001</t>
  </si>
  <si>
    <t>J03423630001</t>
  </si>
  <si>
    <t>J03423640001</t>
  </si>
  <si>
    <t>J03423650001</t>
  </si>
  <si>
    <t>J03423660001</t>
  </si>
  <si>
    <t>J03423670001</t>
  </si>
  <si>
    <t>J03423680001</t>
  </si>
  <si>
    <t>J03423690001</t>
  </si>
  <si>
    <t>J03423700001</t>
  </si>
  <si>
    <t>J03423710001</t>
  </si>
  <si>
    <t>J03423720001</t>
  </si>
  <si>
    <t>J03423730001</t>
  </si>
  <si>
    <t>J03423740001</t>
  </si>
  <si>
    <t>J03423750001</t>
  </si>
  <si>
    <t>J03423760001</t>
  </si>
  <si>
    <t>J03423770001</t>
  </si>
  <si>
    <t>J03423780001</t>
  </si>
  <si>
    <t>J03423820001</t>
  </si>
  <si>
    <t>J03423830001</t>
  </si>
  <si>
    <t>J03423930001</t>
  </si>
  <si>
    <t>J03423920001</t>
  </si>
  <si>
    <t>J03423910001</t>
  </si>
  <si>
    <t>J03423900001</t>
  </si>
  <si>
    <t>J03423840001</t>
  </si>
  <si>
    <t>J03423850001</t>
  </si>
  <si>
    <t>J03423860001</t>
  </si>
  <si>
    <t>J03423870001</t>
  </si>
  <si>
    <t>J03423880001</t>
  </si>
  <si>
    <t>J03423890001</t>
  </si>
  <si>
    <t>J03424030001</t>
  </si>
  <si>
    <t>J03424020001</t>
  </si>
  <si>
    <t>G07699600002</t>
  </si>
  <si>
    <t>G07699670002</t>
  </si>
  <si>
    <t>G07699580004</t>
  </si>
  <si>
    <t>G07699610001</t>
  </si>
  <si>
    <t>G07699680001</t>
  </si>
  <si>
    <t>G07703550003</t>
  </si>
  <si>
    <t>Q09910690002</t>
  </si>
  <si>
    <t>Q09910950002</t>
  </si>
  <si>
    <t>J03424200001</t>
  </si>
  <si>
    <t>Q09911210002</t>
  </si>
  <si>
    <t>Q09911240002</t>
  </si>
  <si>
    <t>Q09911270002</t>
  </si>
  <si>
    <t>Q09911280002</t>
  </si>
  <si>
    <t>Q09911300002</t>
  </si>
  <si>
    <t>Q09911310002</t>
  </si>
  <si>
    <t>Q09911320002</t>
  </si>
  <si>
    <t>J03424310001</t>
  </si>
  <si>
    <t>G07706170003</t>
  </si>
  <si>
    <t>Q09912500002</t>
  </si>
  <si>
    <t>Q09912520002</t>
  </si>
  <si>
    <t>G07706360001</t>
  </si>
  <si>
    <t>G07706220003</t>
  </si>
  <si>
    <t>G07706280003</t>
  </si>
  <si>
    <t>S09255170003</t>
  </si>
  <si>
    <t>O16351840002</t>
  </si>
  <si>
    <t>O16351860002</t>
  </si>
  <si>
    <t>O16351870002</t>
  </si>
  <si>
    <t>O16351920002</t>
  </si>
  <si>
    <t>O16351930002</t>
  </si>
  <si>
    <t>O16351970002</t>
  </si>
  <si>
    <t>O16352040002</t>
  </si>
  <si>
    <t>O16352050002</t>
  </si>
  <si>
    <t>O16352080002</t>
  </si>
  <si>
    <t>O16352120002</t>
  </si>
  <si>
    <t>O16352310002</t>
  </si>
  <si>
    <t>O16352470002</t>
  </si>
  <si>
    <t>O16351180002</t>
  </si>
  <si>
    <t>O16351200002</t>
  </si>
  <si>
    <t>O16351240002</t>
  </si>
  <si>
    <t>O16351260002</t>
  </si>
  <si>
    <t>O16351350002</t>
  </si>
  <si>
    <t>O16351410002</t>
  </si>
  <si>
    <t>O16351430002</t>
  </si>
  <si>
    <t>O16351540002</t>
  </si>
  <si>
    <t>O16351570002</t>
  </si>
  <si>
    <t>O16351790002</t>
  </si>
  <si>
    <t>O16351830002</t>
  </si>
  <si>
    <t>O16353200002</t>
  </si>
  <si>
    <t>O16353210002</t>
  </si>
  <si>
    <t>O16353220002</t>
  </si>
  <si>
    <t>O16353250002</t>
  </si>
  <si>
    <t>O16352510002</t>
  </si>
  <si>
    <t>O16352790002</t>
  </si>
  <si>
    <t>O16352810002</t>
  </si>
  <si>
    <t>O16352930002</t>
  </si>
  <si>
    <t>O16352940002</t>
  </si>
  <si>
    <t>O16352970002</t>
  </si>
  <si>
    <t>O16352980002</t>
  </si>
  <si>
    <t>O16352990002</t>
  </si>
  <si>
    <t>O16353000002</t>
  </si>
  <si>
    <t>O16353010002</t>
  </si>
  <si>
    <t>O16353070002</t>
  </si>
  <si>
    <t>O16353190002</t>
  </si>
  <si>
    <t>B16351370002</t>
  </si>
  <si>
    <t>B16351390002</t>
  </si>
  <si>
    <t>B16351400002</t>
  </si>
  <si>
    <t>B16351420002</t>
  </si>
  <si>
    <t>B16351440002</t>
  </si>
  <si>
    <t>B16351450002</t>
  </si>
  <si>
    <t>B16351470002</t>
  </si>
  <si>
    <t>B16351500002</t>
  </si>
  <si>
    <t>B16351560002</t>
  </si>
  <si>
    <t>B16351590002</t>
  </si>
  <si>
    <t>B16351600002</t>
  </si>
  <si>
    <t>B16351610002</t>
  </si>
  <si>
    <t>B16351620002</t>
  </si>
  <si>
    <t>B16351630002</t>
  </si>
  <si>
    <t>B16351640002</t>
  </si>
  <si>
    <t>B16351660002</t>
  </si>
  <si>
    <t>B16351670002</t>
  </si>
  <si>
    <t>B16350610002</t>
  </si>
  <si>
    <t>B16350780002</t>
  </si>
  <si>
    <t>B16350790002</t>
  </si>
  <si>
    <t>B16350820002</t>
  </si>
  <si>
    <t>B16350830002</t>
  </si>
  <si>
    <t>B16350850002</t>
  </si>
  <si>
    <t>B16351290002</t>
  </si>
  <si>
    <t>B16351320002</t>
  </si>
  <si>
    <t>B16351330002</t>
  </si>
  <si>
    <t>B16351360002</t>
  </si>
  <si>
    <t>O16350620002</t>
  </si>
  <si>
    <t>O16350630002</t>
  </si>
  <si>
    <t>O16350650002</t>
  </si>
  <si>
    <t>O16350770002</t>
  </si>
  <si>
    <t>O16350800002</t>
  </si>
  <si>
    <t>O16351090002</t>
  </si>
  <si>
    <t>O16351110002</t>
  </si>
  <si>
    <t>O16351150002</t>
  </si>
  <si>
    <t>O16351160002</t>
  </si>
  <si>
    <t>O16351170002</t>
  </si>
  <si>
    <t>B16351710002</t>
  </si>
  <si>
    <t>B16351810002</t>
  </si>
  <si>
    <t>B16351880002</t>
  </si>
  <si>
    <t>B16351990002</t>
  </si>
  <si>
    <t>G07710790003</t>
  </si>
  <si>
    <t>G07710640003</t>
  </si>
  <si>
    <t>G07710840004</t>
  </si>
  <si>
    <t>Q09914820002</t>
  </si>
  <si>
    <t>J03424800002</t>
  </si>
  <si>
    <t>Q09914900002</t>
  </si>
  <si>
    <t>Q09914960002</t>
  </si>
  <si>
    <t>J03424790001</t>
  </si>
  <si>
    <t>J03424780001</t>
  </si>
  <si>
    <t>J03424760001</t>
  </si>
  <si>
    <t>J03424810002</t>
  </si>
  <si>
    <t>G07715970003</t>
  </si>
  <si>
    <t>G07715960003</t>
  </si>
  <si>
    <t>G07715950003</t>
  </si>
  <si>
    <t>G07715980003</t>
  </si>
  <si>
    <t>G07715990003</t>
  </si>
  <si>
    <t>G07716000003</t>
  </si>
  <si>
    <t>Q09918320002</t>
  </si>
  <si>
    <t>S09257550002</t>
  </si>
  <si>
    <t>G07717520001</t>
  </si>
  <si>
    <t>S09257660003</t>
  </si>
  <si>
    <t>S09257650003</t>
  </si>
  <si>
    <t>S09257350002</t>
  </si>
  <si>
    <t>S09257490002</t>
  </si>
  <si>
    <t>S09257570002</t>
  </si>
  <si>
    <t>S09257610002</t>
  </si>
  <si>
    <t>L00044130002</t>
  </si>
  <si>
    <t>O16357310002</t>
  </si>
  <si>
    <t>O16357270002</t>
  </si>
  <si>
    <t>O16357080002</t>
  </si>
  <si>
    <t>O16356990002</t>
  </si>
  <si>
    <t>O16356960002</t>
  </si>
  <si>
    <t>O16356930002</t>
  </si>
  <si>
    <t>O16356770002</t>
  </si>
  <si>
    <t>O16356760002</t>
  </si>
  <si>
    <t>O16356750002</t>
  </si>
  <si>
    <t>O16356660002</t>
  </si>
  <si>
    <t>O16356470002</t>
  </si>
  <si>
    <t>O16356460002</t>
  </si>
  <si>
    <t>O16356420002</t>
  </si>
  <si>
    <t>O16356390002</t>
  </si>
  <si>
    <t>O16356340002</t>
  </si>
  <si>
    <t>O16356320002</t>
  </si>
  <si>
    <t>O16356130002</t>
  </si>
  <si>
    <t>O16356120002</t>
  </si>
  <si>
    <t>O16355890002</t>
  </si>
  <si>
    <t>O16358170002</t>
  </si>
  <si>
    <t>O16358160002</t>
  </si>
  <si>
    <t>O16358150002</t>
  </si>
  <si>
    <t>O16358070002</t>
  </si>
  <si>
    <t>O16357980002</t>
  </si>
  <si>
    <t>O16357970002</t>
  </si>
  <si>
    <t>O16357800002</t>
  </si>
  <si>
    <t>O16357790002</t>
  </si>
  <si>
    <t>O16357770002</t>
  </si>
  <si>
    <t>O16357760002</t>
  </si>
  <si>
    <t>O16357690002</t>
  </si>
  <si>
    <t>O16357600002</t>
  </si>
  <si>
    <t>O16357530002</t>
  </si>
  <si>
    <t>O16357520002</t>
  </si>
  <si>
    <t>O16357510002</t>
  </si>
  <si>
    <t>O16357400002</t>
  </si>
  <si>
    <t>O16357390002</t>
  </si>
  <si>
    <t>O16357350002</t>
  </si>
  <si>
    <t>B16355930002</t>
  </si>
  <si>
    <t>B16355910002</t>
  </si>
  <si>
    <t>B16355850002</t>
  </si>
  <si>
    <t>B16355800002</t>
  </si>
  <si>
    <t>B16355790002</t>
  </si>
  <si>
    <t>B16355780002</t>
  </si>
  <si>
    <t>B16355760002</t>
  </si>
  <si>
    <t>B16355720002</t>
  </si>
  <si>
    <t>B16355710002</t>
  </si>
  <si>
    <t>B16355700002</t>
  </si>
  <si>
    <t>B16355690002</t>
  </si>
  <si>
    <t>B16355270002</t>
  </si>
  <si>
    <t>B16354690002</t>
  </si>
  <si>
    <t>B16354680002</t>
  </si>
  <si>
    <t>B16354640002</t>
  </si>
  <si>
    <t>B16354570002</t>
  </si>
  <si>
    <t>B16356350002</t>
  </si>
  <si>
    <t>B16356090002</t>
  </si>
  <si>
    <t>B16356070002</t>
  </si>
  <si>
    <t>B16356020002</t>
  </si>
  <si>
    <t>B16356000002</t>
  </si>
  <si>
    <t>B16355990002</t>
  </si>
  <si>
    <t>B16355960002</t>
  </si>
  <si>
    <t>B16355950002</t>
  </si>
  <si>
    <t>B16355940002</t>
  </si>
  <si>
    <t>O16355370002</t>
  </si>
  <si>
    <t>O16355360002</t>
  </si>
  <si>
    <t>O16355350002</t>
  </si>
  <si>
    <t>O16355300002</t>
  </si>
  <si>
    <t>O16355290002</t>
  </si>
  <si>
    <t>O16355280002</t>
  </si>
  <si>
    <t>O16355240002</t>
  </si>
  <si>
    <t>O16355210002</t>
  </si>
  <si>
    <t>O16355200002</t>
  </si>
  <si>
    <t>O16355190002</t>
  </si>
  <si>
    <t>O16355180002</t>
  </si>
  <si>
    <t>O16355160002</t>
  </si>
  <si>
    <t>O16355150002</t>
  </si>
  <si>
    <t>O16355140002</t>
  </si>
  <si>
    <t>O16355130002</t>
  </si>
  <si>
    <t>O16355120002</t>
  </si>
  <si>
    <t>O16355100002</t>
  </si>
  <si>
    <t>O16355090002</t>
  </si>
  <si>
    <t>O16355080002</t>
  </si>
  <si>
    <t>O16355060002</t>
  </si>
  <si>
    <t>O16355840002</t>
  </si>
  <si>
    <t>O16355770002</t>
  </si>
  <si>
    <t>O16355680002</t>
  </si>
  <si>
    <t>O16355610002</t>
  </si>
  <si>
    <t>O16355580002</t>
  </si>
  <si>
    <t>O16355560002</t>
  </si>
  <si>
    <t>O16355550002</t>
  </si>
  <si>
    <t>O16355540002</t>
  </si>
  <si>
    <t>O16355530002</t>
  </si>
  <si>
    <t>O16355520002</t>
  </si>
  <si>
    <t>O16355510002</t>
  </si>
  <si>
    <t>O16355490002</t>
  </si>
  <si>
    <t>O16355480002</t>
  </si>
  <si>
    <t>O16355470002</t>
  </si>
  <si>
    <t>O16355460002</t>
  </si>
  <si>
    <t>O16355450002</t>
  </si>
  <si>
    <t>O16355430002</t>
  </si>
  <si>
    <t>O16355420002</t>
  </si>
  <si>
    <t>O16355410002</t>
  </si>
  <si>
    <t>O16355400002</t>
  </si>
  <si>
    <t>O16355380002</t>
  </si>
  <si>
    <t>O16354580002</t>
  </si>
  <si>
    <t>O16354460002</t>
  </si>
  <si>
    <t>O16354430002</t>
  </si>
  <si>
    <t>O16355050002</t>
  </si>
  <si>
    <t>O16355040002</t>
  </si>
  <si>
    <t>O16355020002</t>
  </si>
  <si>
    <t>O16355010002</t>
  </si>
  <si>
    <t>O16354990002</t>
  </si>
  <si>
    <t>O16354980002</t>
  </si>
  <si>
    <t>O16354970002</t>
  </si>
  <si>
    <t>O16354960002</t>
  </si>
  <si>
    <t>O16354930002</t>
  </si>
  <si>
    <t>O16354920002</t>
  </si>
  <si>
    <t>O16354780002</t>
  </si>
  <si>
    <t>O16354810002</t>
  </si>
  <si>
    <t>O16354820002</t>
  </si>
  <si>
    <t>O16354830002</t>
  </si>
  <si>
    <t>O16354840002</t>
  </si>
  <si>
    <t>O16354850002</t>
  </si>
  <si>
    <t>O16354860002</t>
  </si>
  <si>
    <t>O16354890002</t>
  </si>
  <si>
    <t>O16354910002</t>
  </si>
  <si>
    <t>J03425040002</t>
  </si>
  <si>
    <t>J03425050002</t>
  </si>
  <si>
    <t>J03425060002</t>
  </si>
  <si>
    <t>J03425090002</t>
  </si>
  <si>
    <t>J03425100002</t>
  </si>
  <si>
    <t>J03425120002</t>
  </si>
  <si>
    <t>G07722860003</t>
  </si>
  <si>
    <t>G07722870003</t>
  </si>
  <si>
    <t>G07722880003</t>
  </si>
  <si>
    <t>G07722930004</t>
  </si>
  <si>
    <t>G07723070003</t>
  </si>
  <si>
    <t>G07723040003</t>
  </si>
  <si>
    <t>G07723030003</t>
  </si>
  <si>
    <t>G07723010003</t>
  </si>
  <si>
    <t>G07722930005</t>
  </si>
  <si>
    <t>G07723110003</t>
  </si>
  <si>
    <t>G07724420003</t>
  </si>
  <si>
    <t>G07724450003</t>
  </si>
  <si>
    <t>G07724460004</t>
  </si>
  <si>
    <t>G07724470004</t>
  </si>
  <si>
    <t>S09258670003</t>
  </si>
  <si>
    <t>S09258640003</t>
  </si>
  <si>
    <t>S09258610001</t>
  </si>
  <si>
    <t>Q09923780002</t>
  </si>
  <si>
    <t>G07725900001</t>
  </si>
  <si>
    <t>G07726030004</t>
  </si>
  <si>
    <t>G07729460004</t>
  </si>
  <si>
    <t>T03839270001</t>
  </si>
  <si>
    <t>T03839290001</t>
  </si>
  <si>
    <t>T03839310001</t>
  </si>
  <si>
    <t>T03839330001</t>
  </si>
  <si>
    <t>T03839350001</t>
  </si>
  <si>
    <t>T03839370001</t>
  </si>
  <si>
    <t>T03839390001</t>
  </si>
  <si>
    <t>T03839410001</t>
  </si>
  <si>
    <t>T03839430001</t>
  </si>
  <si>
    <t>T03839450001</t>
  </si>
  <si>
    <t>T03839470001</t>
  </si>
  <si>
    <t>T03839490001</t>
  </si>
  <si>
    <t>T03839510001</t>
  </si>
  <si>
    <t>T03839530001</t>
  </si>
  <si>
    <t>T03839550001</t>
  </si>
  <si>
    <t>T03839570001</t>
  </si>
  <si>
    <t>T03839590001</t>
  </si>
  <si>
    <t>T03839610001</t>
  </si>
  <si>
    <t>T03839630001</t>
  </si>
  <si>
    <t>T03839650001</t>
  </si>
  <si>
    <t>T03839670001</t>
  </si>
  <si>
    <t>T03839690001</t>
  </si>
  <si>
    <t>T03839710001</t>
  </si>
  <si>
    <t>T03839730001</t>
  </si>
  <si>
    <t>T03839750001</t>
  </si>
  <si>
    <t>T03839770001</t>
  </si>
  <si>
    <t>T03839790001</t>
  </si>
  <si>
    <t>T03839810001</t>
  </si>
  <si>
    <t>T03839830001</t>
  </si>
  <si>
    <t>T03839850001</t>
  </si>
  <si>
    <t>T03839870001</t>
  </si>
  <si>
    <t>T03839890001</t>
  </si>
  <si>
    <t>T03839910001</t>
  </si>
  <si>
    <t>T03839930001</t>
  </si>
  <si>
    <t>T03839950001</t>
  </si>
  <si>
    <t>T03839970001</t>
  </si>
  <si>
    <t>T03839990001</t>
  </si>
  <si>
    <t>T03840010001</t>
  </si>
  <si>
    <t>T03840030001</t>
  </si>
  <si>
    <t>T03840050001</t>
  </si>
  <si>
    <t>T03840070001</t>
  </si>
  <si>
    <t>T03840090001</t>
  </si>
  <si>
    <t>T03840110001</t>
  </si>
  <si>
    <t>T03840130001</t>
  </si>
  <si>
    <t>T03840150001</t>
  </si>
  <si>
    <t>T03840170001</t>
  </si>
  <si>
    <t>T03840190001</t>
  </si>
  <si>
    <t>T03840210001</t>
  </si>
  <si>
    <t>T03840230001</t>
  </si>
  <si>
    <t>T03840250001</t>
  </si>
  <si>
    <t>T03840270001</t>
  </si>
  <si>
    <t>T03840290001</t>
  </si>
  <si>
    <t>T03840310001</t>
  </si>
  <si>
    <t>T03840330001</t>
  </si>
  <si>
    <t>T03840350001</t>
  </si>
  <si>
    <t>T03840370001</t>
  </si>
  <si>
    <t>T03840390001</t>
  </si>
  <si>
    <t>T03840410001</t>
  </si>
  <si>
    <t>T03840430001</t>
  </si>
  <si>
    <t>T03840450001</t>
  </si>
  <si>
    <t>T03840470001</t>
  </si>
  <si>
    <t>T03840490001</t>
  </si>
  <si>
    <t>T03840510001</t>
  </si>
  <si>
    <t>T03840530001</t>
  </si>
  <si>
    <t>T03840550001</t>
  </si>
  <si>
    <t>T03840570001</t>
  </si>
  <si>
    <t>T03840590001</t>
  </si>
  <si>
    <t>T03840610001</t>
  </si>
  <si>
    <t>T03840630001</t>
  </si>
  <si>
    <t>T03840650001</t>
  </si>
  <si>
    <t>T03840670001</t>
  </si>
  <si>
    <t>T03840690001</t>
  </si>
  <si>
    <t>T03840710001</t>
  </si>
  <si>
    <t>T03840730001</t>
  </si>
  <si>
    <t>T03840750001</t>
  </si>
  <si>
    <t>T03840770001</t>
  </si>
  <si>
    <t>T03840790001</t>
  </si>
  <si>
    <t>T03840810001</t>
  </si>
  <si>
    <t>T03840830001</t>
  </si>
  <si>
    <t>T03840850001</t>
  </si>
  <si>
    <t>T03840870001</t>
  </si>
  <si>
    <t>T03840890001</t>
  </si>
  <si>
    <t>T03840910001</t>
  </si>
  <si>
    <t>T03840930001</t>
  </si>
  <si>
    <t>T03840950001</t>
  </si>
  <si>
    <t>T03840970001</t>
  </si>
  <si>
    <t>T03840990001</t>
  </si>
  <si>
    <t>T03841010001</t>
  </si>
  <si>
    <t>T03841030001</t>
  </si>
  <si>
    <t>T03841050001</t>
  </si>
  <si>
    <t>T03841070001</t>
  </si>
  <si>
    <t>T03841090001</t>
  </si>
  <si>
    <t>T03841110001</t>
  </si>
  <si>
    <t>T03841130001</t>
  </si>
  <si>
    <t>T03841150001</t>
  </si>
  <si>
    <t>T03841170001</t>
  </si>
  <si>
    <t>T03841190001</t>
  </si>
  <si>
    <t>T03841210001</t>
  </si>
  <si>
    <t>T03841230001</t>
  </si>
  <si>
    <t>T03841250001</t>
  </si>
  <si>
    <t>T03841270001</t>
  </si>
  <si>
    <t>T03841290001</t>
  </si>
  <si>
    <t>T03841310001</t>
  </si>
  <si>
    <t>T03841330001</t>
  </si>
  <si>
    <t>T03841350001</t>
  </si>
  <si>
    <t>J03425520002</t>
  </si>
  <si>
    <t>S09258990002</t>
  </si>
  <si>
    <t>S09259130002</t>
  </si>
  <si>
    <t>G07731430001</t>
  </si>
  <si>
    <t>G07731420001</t>
  </si>
  <si>
    <t>G07731470002</t>
  </si>
  <si>
    <t>G07731500002</t>
  </si>
  <si>
    <t>G07731570002</t>
  </si>
  <si>
    <t>G07732730002</t>
  </si>
  <si>
    <t>G07732520003</t>
  </si>
  <si>
    <t>S09259330001</t>
  </si>
  <si>
    <t>S09259210001</t>
  </si>
  <si>
    <t>J03425790001</t>
  </si>
  <si>
    <t>J03425780001</t>
  </si>
  <si>
    <t>J03425770001</t>
  </si>
  <si>
    <t>J03425760001</t>
  </si>
  <si>
    <t>J03425750001</t>
  </si>
  <si>
    <t>J03425740001</t>
  </si>
  <si>
    <t>J03425730001</t>
  </si>
  <si>
    <t>J03425710001</t>
  </si>
  <si>
    <t>J03425700001</t>
  </si>
  <si>
    <t>G07732760001</t>
  </si>
  <si>
    <t>G07732770001</t>
  </si>
  <si>
    <t>G07732780001</t>
  </si>
  <si>
    <t>G07732790001</t>
  </si>
  <si>
    <t>G07732820002</t>
  </si>
  <si>
    <t>G07732850002</t>
  </si>
  <si>
    <t>G07732880002</t>
  </si>
  <si>
    <t>S09259410002</t>
  </si>
  <si>
    <t>S09259430002</t>
  </si>
  <si>
    <t>S09259520002</t>
  </si>
  <si>
    <t>S09259590002</t>
  </si>
  <si>
    <t>G07732890001</t>
  </si>
  <si>
    <t>G07732890003</t>
  </si>
  <si>
    <t>S09259650003</t>
  </si>
  <si>
    <t>S09259150001</t>
  </si>
  <si>
    <t>S09259150002</t>
  </si>
  <si>
    <t>S09259170001</t>
  </si>
  <si>
    <t>S09259610003</t>
  </si>
  <si>
    <t>S09259120004</t>
  </si>
  <si>
    <t>G07733160001</t>
  </si>
  <si>
    <t>G07733190001</t>
  </si>
  <si>
    <t>G07733220001</t>
  </si>
  <si>
    <t>00373024105 DEPOSITO DE EFECTIVO, DEPOSITANTE: I.G.B.R.P.S.C.T.-FRANKLIN QUISPE-JOSE POMA, CONCEPTO: DEVOLUCION SALDO POR EJCUCION DE PROYECTO, CUENTA DE DEPOSITO: CUENTA UNICA DEL TESORO</t>
  </si>
  <si>
    <t>00099021001 DEPOSITO DE EFECTIVO, DEPOSITANTE: RENE FILIPOVICH SANCHEZ, CONCEPTO: DEVOLUCION DE UN DIA DE VIATICO DE LA GESTION 2014, CUENTA DE DEPOSITO: CUENTA UNICA DEL TESORO</t>
  </si>
  <si>
    <t>00099021001 DEPOSITO DE EFECTIVO, DEPOSITANTE: MANUEL ALFREDO LLANOS SALAZAR, CONCEPTO: DEVOLUCION DE SALDO NO UTILIZADO DE FONDOS EN AVANCE, CUENTA DE DEPOSITO: CUENTA UNICA DEL TESORO</t>
  </si>
  <si>
    <t>00099021001 DEPOSITO DE EFECTIVO, DEPOSITANTE: ASFI-HEIDY ARTEAGA VALDIVIA, CONCEPTO: DEVOLUCION POR TASA DE AEROPUERTO, CUENTA DE DEPOSITO: CUENTA UNICA DEL TESORO</t>
  </si>
  <si>
    <t>00099021001 DEPOSITO DE EFECTIVO, DEPOSITANTE: FRANCISCO ROJAS SERRANO, CONCEPTO: DEVOLUCION DE FONDOS, CUENTA DE DEPOSITO: CUENTA UNICA DEL TESORO</t>
  </si>
  <si>
    <t>00580012001 DEPOSITO DE EFECTIVO, DEPOSITANTE: LUIS JAVIER NAVARRO GONZALES, CONCEPTO: PASAJES VIAJE PUERTO SUAREZ VIA TERRESTRE, CUENTA DE DEPOSITO: CUENTA UNICA DEL TESORO</t>
  </si>
  <si>
    <t>00099021001 DEPOSITO DE EFECTIVO, DEPOSITANTE: SIMON BARRIONUEVO CANAVIRI C.I. 6045960 LP, CONCEPTO: DEVOLUCION DE VIATICO, CUENTA DE DEPOSITO: CUENTA UNICA DEL TESORO</t>
  </si>
  <si>
    <t>00099021001 DEPOSITO DE EFECTIVO, DEPOSITANTE: MARIA BARRETA CHOQUE, CONCEPTO: REVERSION DE BOLETA DE HABER MENSUAL, CUENTA DE DEPOSITO: CUENTA UNICA DEL TESORO</t>
  </si>
  <si>
    <t>00099021001 DEPOSITO DE EFECTIVO, DEPOSITANTE: ERNESTO LOZA ARIAS, CONCEPTO: DEVOLUCION DE SALDOS NO EJECUTADOS, CUENTA DE DEPOSITO: CUENTA UNICA DEL TESORO</t>
  </si>
  <si>
    <t>00086088704 DEPOSITO DE EFECTIVO, DEPOSITANTE: JUAN CARLOS SORIA MERUVIA, CONCEPTO: DEVOLUCION DE PAGO DE PASAJES, CUENTA DE DEPOSITO: CUENTA UNICA DEL TESORO</t>
  </si>
  <si>
    <t>00099021001 DEPOSITO DE EFECTIVO, DEPOSITANTE: JOEL ANTONIO CALLAU JUSTINIANO, CONCEPTO: DEVOLUCION PASAJE AEREO LPZ - CBB, CUENTA DE DEPOSITO: CUENTA UNICA DEL TESORO</t>
  </si>
  <si>
    <t>00574012002 DEPOSITO DE EFECTIVO, DEPOSITANTE: WALTER RODRIGO NARVAEZ FERNANDEZ, CONCEPTO: DEVOLUCION PASAJE BOA, CUENTA DE DEPOSITO: CUENTA UNICA DEL TESORO</t>
  </si>
  <si>
    <t>00221012001 DEPOSITO DE EFECTIVO, DEPOSITANTE: SENARECOM, CONCEPTO: CONCEPTO DE PERDIDA DE BOLETAS DE PEAJE CORRESPONDIENTE AL MES DE ABRIL 2018, CUENTA DE DEPOSITO: CUENTA UNICA DEL TESORO</t>
  </si>
  <si>
    <t>00593019201 DEPOSITO DE EFECTIVO, DEPOSITANTE: EMP.ESTATAL YACANA-EDGAR APAZA ICHUTA, CONCEPTO: REVERSION PREVENTIVO N° 197, CUENTA DE DEPOSITO: CUENTA UNICA DEL TESORO</t>
  </si>
  <si>
    <t>00580012001 DEPOSITO DE EFECTIVO, DEPOSITANTE: YULER SAID MORALES HAUPT, CONCEPTO: DEVOLUCION DE VIATICOS, CUENTA DE DEPOSITO: CUENTA UNICA DEL TESORO</t>
  </si>
  <si>
    <t>00099021001 DEPOSITO DE EFECTIVO, DEPOSITANTE: TITO LISPERGUER ROSALES, CONCEPTO: DEVOLUCION PASAJES, CUENTA DE DEPOSITO: CUENTA UNICA DEL TESORO</t>
  </si>
  <si>
    <t>00099021001 DEPOSITO DE EFECTIVO, DEPOSITANTE: DIREMAR, CONCEPTO: DEVOLUCION DE RECURSOS, CUENTA DE DEPOSITO: CUENTA UNICA DEL TESORO</t>
  </si>
  <si>
    <t>00099021001 DEPOSITO DE EFECTIVO, DEPOSITANTE: ROGER EMILIO CUAQUIRA SEGALES, CONCEPTO: REPOSICION CREDENCIAL INSTITUCIONAL PROCURADURIA GENERAL DEL ESTADO, CUENTA DE DEPOSITO: CUENTA UNICA DEL TESORO</t>
  </si>
  <si>
    <t>00130012002 DEPOSITO DE EFECTIVO, DEPOSITANTE: LUIS FEDERICO MARTINEZ RETAMOZO, CONCEPTO: DEPOSITÓ GASTOS DE PEAJE VIAJE A POTOSI, CUENTA DE DEPOSITO: CUENTA UNICA DEL TESORO</t>
  </si>
  <si>
    <t>00070014201 DEPOSITO DE EFECTIVO, DEPOSITANTE: WILLAM CRISTIAN BAPTISTA NOYA, CONCEPTO: DEVOLUCION SALDO OTROS ALQUILERES (TALLER POTREROS), CUENTA DE DEPOSITO: CUENTA UNICA DEL TESORO</t>
  </si>
  <si>
    <t>00070014201 DEPOSITO DE EFECTIVO, DEPOSITANTE: WILLAM CRISTIAN BAPTISTA NOYA, CONCEPTO: DEVOLUCION SALDO GASTOS POR ALIMENTACION (TALLER POTREROS), CUENTA DE DEPOSITO: CUENTA UNICA DEL TESORO</t>
  </si>
  <si>
    <t>00099021001 DEPOSITO DE EFECTIVO, DEPOSITANTE: LINE HOUSE SERVICES  SRL, CONCEPTO: DEVOLUCION DE PAGO EN DEMASIA DEL MES DE DICIEMBRE 2017, CUENTA DE DEPOSITO: CUENTA UNICA DEL TESORO</t>
  </si>
  <si>
    <t>00206012001 DEPOSITO DE EFECTIVO, DEPOSITANTE: INSTITUTO NACIONAL DE ESTADISTICA, CONCEPTO: DEP. POR VENTAS -LA PAZ DE FECHA 29 DE MAYO DE 2018, CUENTA DE DEPOSITO: CUENTA UNICA DEL TESORO</t>
  </si>
  <si>
    <t>00020011103 DEP.DE CHEQ.AJENOS,RET.DE CAM.,CONCEPTO: TRENF EXT EMP CLASSIC 400 HOLDINGS LLC. P/GARANTIA DE ARRENDAMIENTO DE MOTOR AERO FAB-115,DEP.: TRANSPORTE AEREO MILITAR , PROCEDENCIA: BANCO UNION S.A., CHEQUE: 19665, FECHA DE EMISION:28/05/2018</t>
  </si>
  <si>
    <t>00035031101 DEP.DE CHEQ.AJENOS,RET.DE CAM.,CONCEPTO: ALQUILER MESAS, SILLAS, TARIMAS Y MANTELES PARA LAS JORNADAS ACADEMICAS UTB,DEP.: MEFP-UCPP , PROCEDENCIA: BANCO UNION S.A., CHEQUE: 1275, FECHA DE EMISION:30/05/2018</t>
  </si>
  <si>
    <t>00035031101 DEP.DE CHEQ.AJENOS,RET.DE CAM.,CONCEPTO: ARRENDAMIENTOS STANDS FERIA EXPOBODA Y EVENTOS 2018 DEL 05 AL 08 DE ABRIL 2018,DEP.: MEFP-UCPP , PROCEDENCIA: BANCO UNION S.A., CHEQUE: 1272, FECHA DE EMISION:30/05/2018</t>
  </si>
  <si>
    <t>00035031101 DEP.DE CHEQ.AJENOS,RET.DE CAM.,CONCEPTO: INGRESOS POR LA VENTA DE 5 CREDENCIALES PARA LA FERIA EXPOBODA Y EVENTOS 2018,DEP.: MEFP-UCPP , PROCEDENCIA: BANCO UNION S.A., CHEQUE: 1273, FECHA DE EMISION:30/05/2018</t>
  </si>
  <si>
    <t>00035031101 DEP.DE CHEQ.AJENOS,RET.DE CAM.,CONCEPTO: INGRESOS 50 % CONVENIO UCPP N° 04/2018 TALLER MARKETING DIGITAL CON YELL ENTERTAIMENT SRL,DEP.: MEFP-UCPP , PROCEDENCIA: BANCO UNION S.A., CHEQUE: 1274, FECHA DE EMISION:30/05/2018</t>
  </si>
  <si>
    <t>00099021001 DEP.DE CHEQ.AJENOS,RET.DE CAM.,CONCEPTO: GIRO; RIOS ROCHA EDWIN RONALD,DEP.: BANCO UNION S.A. , PROCEDENCIA: BANCO UNION S.A., CHEQUE: 154507, FECHA DE EMISION:01/06/2018</t>
  </si>
  <si>
    <t>00342012001 DEP.DE CHEQ.AJENOS,RET.DE CAM.,CONCEPTO: DEVOLUCION DE FONDOS DIR. DEPTAL TARIJA,DEP.: A.E. VIVIENDA TARIJA , PROCEDENCIA: BANCO UNION S.A., CHEQUE: 895, FECHA DE EMISION:25/05/2018</t>
  </si>
  <si>
    <t>00342012001 DEP.DE CHEQ.AJENOS,RET.DE CAM.,CONCEPTO: DEVOLUCION DE FONDOS DIR. DEPTAL TARIJA,DEP.: A.E. VIVIENDA TARIJA , PROCEDENCIA: BANCO UNION S.A., CHEQUE: 894, FECHA DE EMISION:25/05/2018</t>
  </si>
  <si>
    <t>TRANSFERENCIA DE FONDOS AL EXTERIOR A SOLICITUD DE TESORO GENERAL DE LA NACION SEGUN SOLICITUD 5080 REF: REF. BOL, PAGO A LA ORGANIZACION INTERNACIONAL DE POLICIA CRIMINAL - INTERPOL (OIPC-INTERPOL), POR CONCEPTO DE MEMBRESIA POR EUR40.499,00, SEGUN SOLICITUD VRE-DGRM-CS-65/2018. EQUIVALENTES 47.24 LIB. 00099021001 TGN-RECURSOS ORDINARIOS (3987)</t>
  </si>
  <si>
    <t>PAGO A BANCO EUROPEO DE INV PRÉSTAMO FIN 82800 VCTO. 31-05-2018 POR CUENTA DE TGN , NTI. 010948 VALOR 01-06-2018 INTERESES USD 133.332,31 CTA. 3987 CUENTA UNICA DEL TESORO-3987 LIB. 00099021001 REF.: COMISIONES BANCARIAS</t>
  </si>
  <si>
    <t>TRANSFERENCIA DEL EXTERIOR SEGUN SWIFT 07640 DE FECHA 01/06/2018 ORDENANTE: EMBAJADA DEL ESTADO PLURINACIONAL DE BOLIVIA VIENA AT REF.: RECAUDACION GESTORIA CONSULAR MAYO 2017 AGOSTO-DICIEMBRE 2017 ENERO-ABRIL 2018 LIB. 00010011102 MIN.RELACIONES EXTERIORES - GESTORIA CONSULAR LEY Nº 3108</t>
  </si>
  <si>
    <t>TRANSFERENCIA DE FONDOS AL EXTERIOR A SOLICITUD DE TESORO GENERAL DE LA NACION SEGUN SOLICITUD 5079 REF: REF. BO/2018038, PAGO A LA CORTE PERMANENTE DE ARBITRAJE (CPA), POR CONCEPTO DE MEMBRESIA POR EUR1.103,00, SEGUN SOLICITUD VRE-DGRM-CS-67/2018. EQUIVALENTES 1.286,64 USD LIB. 00099021001 TGN-RECURSOS ORDINARIOS (3987)</t>
  </si>
  <si>
    <t>COBRO COSTOS DE PAPELERIA SEGUN TRANSFERENCIA DEL EXTERIOR POR ORDEN DE EMBAJADA DEL ESTADO PLURINACIONAL DE BOLIVIA VIENA AT REF.: RECAUDACION GESTORIA CONSULAR MAYO 2017 AGOSTO-DICIEMBRE 2017 ENERO-ABRIL 2018 LIB. 00010011102 MIN.RELACIONES EXTERIORES - GESTORIA CONSULAR LEY Nº 3108</t>
  </si>
  <si>
    <t>COBRO COSTOS DE PAPELERIA SEGUN TRANSFERENCIA DEL EXTERIOR POR ORDEN DE OLEODUCTO SUR DEL PERU SAC LIB. 00513062001 YPFB-OPERACIONES PLANTA DE SEPARACION DE LIQUIDOS RIO GRANDE</t>
  </si>
  <si>
    <t>VENTA DE DIVISAS CON TRANSFERENCIA DE FONDOS A SOLICITUD DE DIRECCION ESTRATEGICA DE REIVINDICACION MARITIMA DIREMAR SEGUN SOLICITUD 5108 REF: PAGO POR LA CONSULTORIA POR PRODUCTO DE LA ASESORA LAURA MOVILLA POR ASESORAMIENTO EN MATERIA DE DERECHO INTERNACIONAL PUBLICO SOLICITADO CON INFORME CONJUN LIB. 00099021001 TGN-RECURSOS ORDINARIOS (3987)</t>
  </si>
  <si>
    <t>VENTA DE DIVISAS CON TRANSFERENCIA DE FONDOS A SOLICITUD DE DIRECCION ESTRATEGICA DE REIVINDICACION MARITIMA DIREMAR SEGUN SOLICITUD 5108 REF: PAGO POR LA CONSULTORIA POR PRODUCTO DE LA ASESORA LAURA MOVILLA POR ASESORAMIENTO EN MATERIA DE DERECHO INTERNACIONAL PUBLICO SOLICITADO CON INFORME CONJUN LIB. 00099021001 TGN-RECURSOS ORDINARIOS (3987) POR DIFERENCIAL CAMBIARIO</t>
  </si>
  <si>
    <t>NUMERO DE LIBRETA CUT: 00582012001 OPERACIÓN E18 TRANSFERENCIA DEL SISTEMA FINANCIERO POR CUENTA DE TERCEROS A LA CUT A SOLICITUD DEL MEFP SEGUN NOTA CITE MEFP VTCP DGPOT UAIS CPI NO 0518009 BUN 18</t>
  </si>
  <si>
    <t>TRANSFERENCIA DEL EXTERIOR SEGUN SWIFT NO.7631 DE FECHA 01/06/2018 ORDENANTE: MINISTRY OF FOREIGN AFFAIRS REF.REEMBOLSO FINAL GESTION 2018 LIB. 00086018041 MMAYA-BS-FORT PROM MANEJO SOST RRNN Y EJER DERECHOS</t>
  </si>
  <si>
    <t>TRANSFERENCIA DE FONDOS AL EXTERIOR A SOLICITUD DE TESORO GENERAL DE LA NACION SEGUN SOLICITUD 5081 REF: REF. BOLIVIA (PLURINATIONAL STATE OF) CONTRIBUTION, PAGO A LA CORTE PENAL INTERNACIONAL (CPI), POR CONCEPTO DE MEMBRESIA POR EUR29.345,00, SEGUN SOLICITUD VRE-DGRM-CS-66/2018. EQUIVALENTES 34.23 LIB. 00099021001 TGN-RECURSOS ORDINARIOS (3987)</t>
  </si>
  <si>
    <t>COBRO COSTOS DE PAPELERIA SEGUN TRANSFERENCIA DEL EXTERIOR POR ORDEN DE MINISTRY OF FOREIGN AFFAIRS REF.REEMBOLSO FINAL GESTION 2018 LIB. 00086018041 MMAYA-BS-FORT PROM MANEJO SOST RRNN Y EJER DERECHOS</t>
  </si>
  <si>
    <t>PAGO A IDA PRÉSTAMO 4923-BO VCTO. 01-06-2018 POR CUENTA DE TGN , NTI. 010821 VALOR 01-06-2018 INTERESES USD 196.306,46 CTA. 3987 CUENTA UNICA DEL TESORO-3987 LIB. 00099021001 REF.: COMISIONES BANCARIAS</t>
  </si>
  <si>
    <t>COBRO COSTOS DE PAPELERIA SEGUN TRANSFERENCIA DEL EXTERIOR POR ORDEN DE GAS TOTAL S.A. REF.: PAGO POR ANTICIPO DE GLP MES DE JUNIO 2018 LIB. 00513062001 YPFB-OPERACIONES PLANTA DE SEPARACION DE LIQUIDOS RIO GRANDE</t>
  </si>
  <si>
    <t>NÚMERO DE LIBRETA CUT: 99031009.00 OPERACIÓN T01 TRANSFERENCIA DE FONDOS A LA CUT - TESORO DIRECTO DE BANCO UNION S.A. A CUENTA UNICA DEL TESORO CON NUMERO DE SOLICITUD = 2785929 Y NUMERO CORRELATIVO = 91320001062018752 TRANSFERENCIA POR OPERACIONES DE VENTA BONOS BTX</t>
  </si>
  <si>
    <t>||TRANSFERENCIA DE FONDOS S/G. FORMULARIO, CITE' BUN322/18 DE LA FECHA. (HRE-TSO-2839). PARA EL PROYECTO "EQUIPO DE COMPUTADORAS PORTÁTILES KUASS PARA ESTABLECIMIENTOS DE SECUNDARIA EN EL MUNICIPIO DE SUCRE. A SOLICITUD DEL G.A.M. DE SUCRE; LIBRETA 00041014401 MDPYEP REVOLUCIÓN TECNOLOGICA EN EDUCACIÓN; BUN</t>
  </si>
  <si>
    <t>||TRANSFERENCIA DE FONDOS S/G. FORMULARIO, CITE' BUN323/18 DE LA FECHA. (HRE-TSO-2838). PARA EJECUCIÓN DEL PROYECTO CONSTRUCCIÓN SISTEMA DE ALCANTARILLADO DE SAN JOSE DE CHIQUITOS S/G. CONVENIO INTERINSTITUCIONAL DE TRANSFERENCIAS Y FINANCIAMIENTO N° 175. A SOLICITUD DEL G.A.M. DE SAN JOSE DE CHIQUITOS; LIBRETA 00086054104; BUN.</t>
  </si>
  <si>
    <t>||TRANSFERENCIA DE FONDOS S/G. MENSAJE SWIFT NRO. 07647 DE LA FECHA. (SECTOR PÚBLICO). DEBITO DE LA LIBRETA 00117012001 DGAC, REPOSICION UTILES DE ESCRITORIO.</t>
  </si>
  <si>
    <t>TRANSFERENCIA RECIBIDA DEL EXTERIOR SEGÚN MENSAJES SWIFT Nos. 7717-7708 (REM.EXT.) DE FECHA 01-06-2018 POR DESEMBOLSO DE OPEP PRÉSTAMO 1653-P WA NO. 9 OFID LOAN 1653P FOURH LIBRETA N° 00291012002 ABC-RECURSOS PROPIOS REF.: UTILES DE ESCRITORIO</t>
  </si>
  <si>
    <t>TRANSFERENCIA RECIBIDA DEL EXTERIOR SEGÚN MENSAJES SWIFT Nos. 07719-07710 (REM.EXT.) DE FECHA 01-06-2018 POR DESEMBOLSO DE BID PRÉSTAMO 3385/BL-BO REQ 0013 OPS0201823021A LIBRETA N° 00291012002 ABC-RECURSOS PROPIOS REF.: UTILES DE ESCRITORIO</t>
  </si>
  <si>
    <t>TRANSFERENCIA RECIBIDA DEL EXTERIOR SEGÚN MENSAJES SWIFT Nos. 07718-07709 (REM.EXT.) DE FECHA 01-06-2018 POR DESEMBOLSO DE BID PRÉSTAMO 3385/BL-BO REQ 0013 OPS0201823021A LIBRETA N° 00291012002 ABC-RECURSOS PROPIOS REF.: UTILES DE ESCRITORIO</t>
  </si>
  <si>
    <t>De: 00099024113 Transferencia en cumplimiento al DS N0913 de 15/06/2011 y el Convenio Intergubernativo de Financiamiento UPRE-CIF-IG 0252/2018, suscrito entre la UPRE y el GAD del Beni proyecto Const. Puesto de Salud San Miguel Comunidad San Miguel, correspondiente al primer desembolso equivalent</t>
  </si>
  <si>
    <t>De: 00099024113 Transferencia en cumplimiento al DS N0913 de 15/06/2011 y el Convenio Intergubernativo de Financiamiento UPRE-CIF-IG 0246/2018, suscrito entre la UPRE y el GAD del Beni proyecto Const. Unidad Educativa Arenales y Polifuncional Comunidad Arenales, correspondiente al primer desembols</t>
  </si>
  <si>
    <t>De: 00099024113 Transferencia en cumplimiento al DS N0913 de 15/06/2011 y el Convenio Intergubernativo de Financiamiento UPRE-CIF-IG 0251/2018, suscrito entre la UPRE y el GAD del Beni proyecto Const. Puesto de Salud Tacuaral del Mato Comunidad Tacuaral del Mato, correspondiente al primer desembo</t>
  </si>
  <si>
    <t>De: 00099024113 Transferencia en cumplimiento al DS N0913 de 15/06/2011 y el Convenio Intergubernativo de Financiamiento UPRE-CIF-IG 0249/2018, suscrito entre la UPRE y el GAD del Beni proyecto Const. Tinglado Polifuncional y Graderias U.E. El Triunfo Comunidad El Triunfo, correspondiente al prime</t>
  </si>
  <si>
    <t>De: 00099024113 Transferencia en cumplimiento al DS N0913 de 15/06/2011 y el Convenio Intergubernativo de Financiamiento UPRE-CIF-IG 0250/2018, suscrito entre la UPRE y el GAD del Beni proyecto Const. Tinglado Polifuncional y Graderias U.E. Los Manguitos Comunidad Manguitos, correspondiente al pri</t>
  </si>
  <si>
    <t>De: 00099024113 Transferencia en cumplimiento al DS N0913 de 15/06/2011 y el Convenio Intergubernativo de Financiamiento UPRE-CIF-IG 0247/2018, suscrito entre la UPRE y el GAD del Beni proyecto Const. Tinglado Polifuncional y Graderias U.E. El Chacal Comunidad Chacal, correspondiente al primer de</t>
  </si>
  <si>
    <t>De: 00099024113 Transferencia en cumplimiento al DS N0913 de 15/06/2011 y el Convenio Intergubernativo de Financiamiento UPRE-CIF-IG 0248/2018, suscrito entre la UPRE y el GAD del Beni proyecto Const. Tinglado Polifuncional y Graderias U.E. Campo Bello Comunidad Campo Bello, correspondiente al prim</t>
  </si>
  <si>
    <t>||COBRO UTILES DE ESCRITORIO POR TRANSFERENCIA DE FONDOS SEGÚN COMPROBANTE N°S-923448 DE LA FECHA SEGUN NOTA ABC/GNA/SAF/ATE/2018-1403 DE FECHA 30-05-2018, POR DESEMBOLSO DE FONPLATA PRESTAMO BOL-23/2014, VALOR 30-05-2018 LIBRETA N° 00291012002 ABC-RECURSOS PROPIOS REF.: UTILES DE ESCRITORIO</t>
  </si>
  <si>
    <t>00099021001 DEPOSITO DE EFECTIVO, DEPOSITANTE: ESTEBAN TICONA ESPINOZA, CONCEPTO: DOBLE PERCEPCION, CUENTA DE DEPOSITO: CUENTA UNICA DEL TESORO</t>
  </si>
  <si>
    <t>00099021001 DEPOSITO DE EFECTIVO, DEPOSITANTE: GERONIMO MAYTA ROMERO C.I. 2045764 LP, CONCEPTO: CONVENIO DE PAGO POR COBRO INDEBIDO N°029-17, CUENTA DE DEPOSITO: CUENTA UNICA DEL TESORO</t>
  </si>
  <si>
    <t>00086088704 DEPOSITO DE EFECTIVO, DEPOSITANTE: UD.SUSTENTAR - ALFREDO COPARI YUJRA, CONCEPTO: DEVOLUCION DE PAGO DE PASAJES, CUENTA DE DEPOSITO: CUENTA UNICA DEL TESORO</t>
  </si>
  <si>
    <t>00099021001 DEPOSITO DE EFECTIVO, DEPOSITANTE: NATALIA E. CHUQUIMIA GUZMAN VDA DE VILLARROEL, CONCEPTO: DEVOLUCION COBRO INDEBIDO SENASIR, CUENTA DE DEPOSITO: CUENTA UNICA DEL TESORO</t>
  </si>
  <si>
    <t>00373024105 DEPOSITO DE EFECTIVO, DEPOSITANTE: MUNICIPIO DE POROMA DEPARTAMENTO DE CHUQUISACA, CONCEPTO: DEVOLUCION, CUENTA DE DEPOSITO: CUENTA UNICA DEL TESORO</t>
  </si>
  <si>
    <t>00010011102 DEPOSITO DE EFECTIVO, DEPOSITANTE: DIEGO ARIEL RODRIGUEZ CAMACHO, CONCEPTO: RECAUDACIONES ENERO FEBRERO MARZO Y ABRIL 2018 GESTORIA CONSULAR LEY 3108, CUENTA DE DEPOSITO: CUENTA UNICA DEL TESORO</t>
  </si>
  <si>
    <t>00580012001 DEPOSITO DE EFECTIVO, DEPOSITANTE: ENPE-DEPOSITOS ADUANEROS BOLIVIANOS, CONCEPTO: DEVOLUCION POR USO DE SERVICIO TELEFONICO TIGO MES DE ABRIL DE 2018, CUENTA DE DEPOSITO: CUENTA UNICA DEL TESORO</t>
  </si>
  <si>
    <t>00086038007 DEPOSITO DE EFECTIVO, DEPOSITANTE: CLAUDIO PACO TIPUNI, CONCEPTO: DEPÓSITO POR REVERSION DE FONDOS NO UTILIZADOS, CUENTA DE DEPOSITO: CUENTA UNICA DEL TESORO</t>
  </si>
  <si>
    <t>00035031101 DEPOSITO DE EFECTIVO, DEPOSITANTE: UCPP - ENRIQUE QUISPE CALLISAYA, CONCEPTO: DEVOLUCION SALDO FONDOS EN AVANCE SEGUN NOTA MEFP/UCPP/DGE/UAF N°465/18( C-31 - 311 ), CUENTA DE DEPOSITO: CUENTA UNICA DEL TESORO</t>
  </si>
  <si>
    <t>00292012001 DEPOSITO DE EFECTIVO, DEPOSITANTE: EBER MAMANI, CONCEPTO: CONVENIO ENTRE VIAS BOLIVIA Y FEDERACION 1RO D MAYO, CUENTA DE DEPOSITO: CUENTA UNICA DEL TESORO</t>
  </si>
  <si>
    <t>00292012001 DEPOSITO DE EFECTIVO, DEPOSITANTE: EBER  MAMANI, CONCEPTO: CONVENIO ENTRE VIAS BOLIVIA Y FEDERACION 1RO D MAYO, CUENTA DE DEPOSITO: CUENTA UNICA DEL TESORO</t>
  </si>
  <si>
    <t>00099021001 DEPOSITO DE EFECTIVO, DEPOSITANTE: JORGE RODRIGO AMARU ESTRADA, CONCEPTO: DEVOLUCION DE PASAJES, CUENTA DE DEPOSITO: CUENTA UNICA DEL TESORO</t>
  </si>
  <si>
    <t>00099021001 DEPOSITO DE EFECTIVO, DEPOSITANTE: WILLMAN LEONARDO CHURA MAMANI, CONCEPTO: DEVOLUCION DE PASAJES, CUENTA DE DEPOSITO: CUENTA UNICA DEL TESORO</t>
  </si>
  <si>
    <t>00249012001 DEPOSITO DE EFECTIVO, DEPOSITANTE: CASIANO GUARACHI CONDORI, CONCEPTO: DESCARGO POR COMBUSTIBLE VIAJE EN COMISION A ORURO SUCRE, CUENTA DE DEPOSITO: CUENTA UNICA DEL TESORO</t>
  </si>
  <si>
    <t>00099021001 DEPOSITO DE EFECTIVO, DEPOSITANTE: MISAEL MIRANDA VARGAS, CONCEPTO: DOBLE PERCEPCION, CUENTA DE DEPOSITO: CUENTA UNICA DEL TESORO</t>
  </si>
  <si>
    <t>00099021001 DEPOSITO DE EFECTIVO, DEPOSITANTE: CNL DAEN EDSON OCHOA GIRONDA, CONCEPTO: REVERSION PASAJES PREVENTIVO N°3354/18, CUENTA DE DEPOSITO: CUENTA UNICA DEL TESORO</t>
  </si>
  <si>
    <t>00099021001 DEPOSITO DE EFECTIVO, DEPOSITANTE: ROBERTO JAVIER ARGANDOÑA VILLALBA, CONCEPTO: DEVOLUCION DE PASAJES TERRESTRES, CUENTA DE DEPOSITO: CUENTA UNICA DEL TESORO</t>
  </si>
  <si>
    <t>00155012001 DEPOSITO DE EFECTIVO, DEPOSITANTE: CARLOS EDUARDO LOPEZ MORALES, CONCEPTO: DEVOLUCION DE PASAJES, CUENTA DE DEPOSITO: CUENTA UNICA DEL TESORO</t>
  </si>
  <si>
    <t>00099021001 DEPOSITO DE EFECTIVO, DEPOSITANTE: LUZ MARIA CALDERON ARANCIBIA, CONCEPTO: DEVOLUCION DE FONDOS, CUENTA DE DEPOSITO: CUENTA UNICA DEL TESORO</t>
  </si>
  <si>
    <t>00212082004 DEP.DE CHEQ.AJENOS,RET.DE CAM.,CONCEPTO: APORTES VOLUNTARIOS MAYO 2018,DEP.: INRA LA PAZ APORTES VOLUNTARIOS MAYO2018 , PROCEDENCIA: BANCO UNION S.A., CHEQUE: 3820, FECHA DE EMISION:01/06/2018</t>
  </si>
  <si>
    <t>00283012002 DEP.DE CHEQ.AJENOS,RET.DE CAM.,CONCEPTO: SANCION POR ATRASOS CONSULTORES,DEP.: ADUANA NACIONAL , PROCEDENCIA: BANCO UNION S.A., CHEQUE: 3040, FECHA DE EMISION:30/05/2018</t>
  </si>
  <si>
    <t>00086031101 DEP.DE CHEQ.AJENOS,RET.DE CAM.,CONCEPTO: DEPÓSITO DE RECURSOS PROVENIENTES DEL CONVENIO ENTRE WWF Y SERNAP,DEP.: SERNAP - OTUQUIS , PROCEDENCIA: BANCO UNION S.A., CHEQUE: 845, FECHA DE EMISION:25/05/2018</t>
  </si>
  <si>
    <t>00099021001 DEP.DE CHEQ.AJENOS,RET.DE CAM.,CONCEPTO: DEV. A LA CUT POR REC.DE FONDOS PROCESO COACTIVO FISCAL CONTRA FELIX BALUARTE Y OTROS,DEP.: MINISTERIO DE PLANIFICACION DEL DESARROLLO</t>
  </si>
  <si>
    <t>00099021001 DEP.DE CHEQ.AJENOS,RET.DE CAM.,CONCEPTO: DEV.A LA CUT POR REC.DE FONDOS PROCESO COACTIVO FISCAL CONTRA FELIX BALUARTE Y OTROS,DEP.: MINISTERIO DE PLANIFICACION DEL DESARROLLO</t>
  </si>
  <si>
    <t>00292012001 DEPOSITO DE EFECTIVO, DEPOSITANTE: EBER MAMANII, CONCEPTO: CONVENIO ENTRE VIAS BOLIVIA Y FEDERACION 1RO D MAYO, CUENTA DE DEPOSITO: CUENTA UNICA DEL TESORO</t>
  </si>
  <si>
    <t>00099021001 DEPOSITO DE EFECTIVO, DEPOSITANTE: NELZON CALLE PINTO, CONCEPTO: SALDOS NO EJECUTADOS, CUENTA DE DEPOSITO: CUENTA UNICA DEL TESORO</t>
  </si>
  <si>
    <t>00099021001 DEPOSITO DE EFECTIVO, DEPOSITANTE: AIDA M. VDA. DE ROSSO, CONCEPTO: CONVENIO DE PAGO 009.16, CUENTA DE DEPOSITO: CUENTA UNICA DEL TESORO</t>
  </si>
  <si>
    <t>00099021001 DEPOSITO DE EFECTIVO, DEPOSITANTE: MINISTERIO DE LA PRESIDENCIA, CONCEPTO: PRORROGA NOCRE, CUENTA DE DEPOSITO: CUENTA UNICA DEL TESORO</t>
  </si>
  <si>
    <t>00373024105 DEPOSITO DE EFECTIVO, DEPOSITANTE: FONDO DESARROLLO INDIGENA F.D.I., CONCEPTO: DEVOLUCION AL PROYECTO 10064, CUENTA DE DEPOSITO: CUENTA UNICA DEL TESORO</t>
  </si>
  <si>
    <t>00222018010 DEPOSITO DE EFECTIVO, DEPOSITANTE: JUAN TITO CALLE MAMANI, CONCEPTO: DEVOLUCION DE FONDOS NO EJECUTADOS, CUENTA DE DEPOSITO: CUENTA UNICA DEL TESORO</t>
  </si>
  <si>
    <t>00292012001 DEPOSITO DE EFECTIVO, DEPOSITANTE: EBER MAMANI, CONCEPTO: CONVENIO ENTRE VIAS BOLIVIA Y FEDERACION 1RO DE MAYO, CUENTA DE DEPOSITO: CUENTA UNICA DEL TESORO</t>
  </si>
  <si>
    <t>TRANSFERENCIA DEL EXTERIOR SEGUN SWIFT NO.7738 DE FECHA 04/06/2018 ORDENANTE: SEZIONE CONSOLARE AMBASCIATA DI BOLIVIA-ITALIA REF:GESTORIA CONSULAR MAYO 2018 LIB. 00010011102 MIN.RELACIONES EXTERIORES - GESTORIA CONSULAR LEY Nº 3108</t>
  </si>
  <si>
    <t>TRANSFERENCIA DEL EXTERIOR SEGUN SWIFT NO.7740 DE FECHA 04/06/2018 ORDENANTE: EMBASSY OF BOLIVIA SECCION CONSULAR-TOKYO-JAPON LIB. 00010011102 MIN.RELACIONES EXTERIORES - GESTORIA CONSULAR LEY Nº 3108</t>
  </si>
  <si>
    <t>TRANSFERENCIA DEL EXTERIOR SEGUN SWIFT NO.7739 DE FECHA 04/06/2018 ORDENANTE: EMBASSY OF BOLIVIA-BEIJING-CHINA REF:GESTORIA CONSULAR LIB. 00010011102 MIN.RELACIONES EXTERIORES - GESTORIA CONSULAR LEY Nº 3108</t>
  </si>
  <si>
    <t>COBRO COSTOS DE PAPELERIA SEGUN TRANSFERENCIA DEL EXTERIOR POR ORDEN DE SEZIONE CONSOLARE AMBASCIATA DI BOLIVIA-ITALIA REF:GESTORIA CONSULAR MAYO 2018 LIB. 00010011102 MIN.RELACIONES EXTERIORES - GESTORIA CONSULAR LEY Nº 3108</t>
  </si>
  <si>
    <t>COBRO COSTOS DE PAPELERIA SEGUN TRANSFERENCIA DEL EXTERIOR POR ORDEN DE EMBASSY OF BOLIVIA SECCION CONSULAR-TOKYO-JAPON LIB. 00010011102 MIN.RELACIONES EXTERIORES - GESTORIA CONSULAR LEY Nº 3108</t>
  </si>
  <si>
    <t>COBRO COSTOS DE PAPELERIA SEGUN TRANSFERENCIA DEL EXTERIOR POR ORDEN DE EMBASSY OF BOLIVIA-BEIJING-CHINA REF:GESTORIA CONSULAR LIB. 00010011102 MIN.RELACIONES EXTERIORES - GESTORIA CONSULAR LEY Nº 3108</t>
  </si>
  <si>
    <t>De: 00099024113 Transferencia en cumplimiento al DS N0913 de 15/06/2011 y el Convenio Intergubernativo de Financiamiento UPRE-CIF-IG 999/2017, suscrito entre la UPRE y el GAM Chayanta Proyecto Const. Cuatro Aulas U.E. Tomas Katari de Cocafaya-Chayanta, correspondiente al pago de la planilla N3, segu</t>
  </si>
  <si>
    <t>De: 00099024113 Transferencia en cumplimiento al DS N0913 de 15/06/2011 y el Convenio Intergubernativo de Financiamiento UPRE-CIF-IG 197/2017, suscrito entre la UPRE y el GAM Calamarca, Proyecto Construccion Bloque de Aulas U.E. Choritotora, correspondiente al pago de la planilla N 3 de cierre, segu</t>
  </si>
  <si>
    <t>VENTA DE DIVISAS CON TRANSFERENCIA DE FONDOS A SOLICITUD DE ADMINISTRACION DE SERVICIOS PORTUARIOS BOLIVIA SEGUN SOLICITUD 5116 REF: H.R. 696-642-620-585-675-522 - PAGO DE FACTURAS AL TPA EN EL PUERTO DE ARICA POR SERVICIO DE FAENAS PRIMERA QUINCENA DE MAYO/2018, CARGA FIO, REFRIGERACION DE CONTENED LIB. 00594012001 ASP-B FONDO DE OPERACIONES</t>
  </si>
  <si>
    <t>TRANSFERENCIA DEL EXTERIOR SEGUN SWIFT NO.7793 DE FECHA 04/06/2018 ORDENANTE: CONSULADO DE LA REP DE BOLVIA COLON VIEDMA AR REF:GESTORIA CONSULAR MAYO LIB. 00010011102 MIN.RELACIONES EXTERIORES - GESTORIA CONSULAR LEY Nº 3108</t>
  </si>
  <si>
    <t>TRANSFERENCIA DEL EXTERIOR SEGUN SWIFT NO.7790 DE FECHA 04/06/2018 ORDENANTE: CONSULADO DE BOLIVIA EN ORAN-ARGENTINA REF:RECAUDACIONES CONSULARES ENERO A MAYO 2018 LIB. 00010011102 MIN.RELACIONES EXTERIORES - GESTORIA CONSULAR LEY Nº 3108</t>
  </si>
  <si>
    <t>COBRO COSTOS DE PAPELERIA SEGUN TRANSFERENCIA DEL EXTERIOR POR ORDEN DE CONSULADO DE LA REP DE BOLVIA COLON VIEDMA AR REF:GESTORIA CONSULAR MAYO LIB. 00010011102 MIN.RELACIONES EXTERIORES - GESTORIA CONSULAR LEY Nº 3108</t>
  </si>
  <si>
    <t>COBRO COSTOS DE PAPELERIA SEGUN TRANSFERENCIA DEL EXTERIOR POR ORDEN DE CONSULADO DE BOLIVIA EN ORAN-ARGENTINA REF:RECAUDACIONES CONSULARES ENERO A MAYO 2018 LIB. 00010011102 MIN.RELACIONES EXTERIORES - GESTORIA CONSULAR LEY Nº 3108</t>
  </si>
  <si>
    <t>||TRANSFERENCIA DE FONDOS S/G. MENSAJE SWIFT NRO. 07780 DE LA FECHA. (SECTOR PÚBLICO). DEBITO DE LA LIBRETA 00117012001 DGAC, REPOSICION UTILES DE ESCRITORIO.</t>
  </si>
  <si>
    <t>A:00099021001 Pago de capital e interese corriente a favor del TGN, adeudados por el GAD Santa Cruz, correspondiente al Convenio Subsidiario CAF 2324 Proyecto de Sistema de Electrificacion San Andres - Villa Victoria.</t>
  </si>
  <si>
    <t>00099021001 DEPOSITO DE EFECTIVO, DEPOSITANTE: JUAN MAMANI LUQUE, CONCEPTO: DEVOLUCION DE MES DE ABRIL, CUENTA DE DEPOSITO: CUENTA UNICA DEL TESORO</t>
  </si>
  <si>
    <t>00086031101 DEPOSITO DE EFECTIVO, DEPOSITANTE: SERNAP GARY VINKA ROCHA GOYTIA C.I. 3435232 LP, CONCEPTO: TELAS, CUENTA DE DEPOSITO: CUENTA UNICA DEL TESORO</t>
  </si>
  <si>
    <t>00086031101 DEPOSITO DE EFECTIVO, DEPOSITANTE: SERNAP GARY VINKA ROCHA GOYTIA C.I. 3435232 LP, CONCEPTO: IMPRENTA, CUENTA DE DEPOSITO: CUENTA UNICA DEL TESORO</t>
  </si>
  <si>
    <t>00099021001 DEPOSITO DE EFECTIVO, DEPOSITANTE: GROVER YONNY CHOQUE QUUISPE, CONCEPTO: REVERSION, CUENTA DE DEPOSITO: CUENTA UNICA DEL TESORO</t>
  </si>
  <si>
    <t>00099021001 DEPOSITO DE EFECTIVO, DEPOSITANTE: CECILIA FLORES DE CEÑI, CONCEPTO: COBRO INDEBIDO DE SENASIR DE MES DE JUNIO, CUENTA DE DEPOSITO: CUENTA UNICA DEL TESORO</t>
  </si>
  <si>
    <t>00099021001 DEPOSITO DE EFECTIVO, DEPOSITANTE: RI-33 "CNL. LADISLAO CABRERA", CONCEPTO: RETENCION DE IMPUESTOS (IUE-IT), POR CONSUMO DEL AGUA POTABLE CORRESPONDIENTE AL MES DE ENERO 2018, CUENTA DE DEPOSITO: CUENTA UNICA DEL TESORO</t>
  </si>
  <si>
    <t>00099021001 DEPOSITO DE EFECTIVO, DEPOSITANTE: MIGUEL MEJIA VASQUEZ, CONCEPTO: QUINTO DEPOSITÓ EXTRAJUDICIAL MINISTERIO DE PLANIFICACION DEL DESARROLLO, CUENTA DE DEPOSITO: CUENTA UNICA DEL TESORO</t>
  </si>
  <si>
    <t>00099021001 DEPOSITO DE EFECTIVO, DEPOSITANTE: OSCAR FERNANDO ORTIZ POZO, CONCEPTO: DEVOLUCION PASAJE AEREO LPZ-CBB, CUENTA DE DEPOSITO: CUENTA UNICA DEL TESORO</t>
  </si>
  <si>
    <t>00099021001 DEPOSITO DE EFECTIVO, DEPOSITANTE: RAUL LOZA QUISPE, CONCEPTO: DEVOLUCION DE PASAJES, CUENTA DE DEPOSITO: CUENTA UNICA DEL TESORO</t>
  </si>
  <si>
    <t>00099021001 DEPOSITO DE EFECTIVO, DEPOSITANTE: ANGEL PORFIDIO SIÑANI POMA, CONCEPTO: DEVOLUCION DE PASAJES, CUENTA DE DEPOSITO: CUENTA UNICA DEL TESORO</t>
  </si>
  <si>
    <t>00293024201 DEPOSITO DE EFECTIVO, DEPOSITANTE: MILTON EYZAGUIRRE MORALES, CONCEPTO: MONTO EXEDENTARIO DEP. - DECRETO SUPREMO 3448 ART 13 (REMUNERACION MAXIMA EN EL SECTOR PUBLICO), CUENTA DE DEPOSITO: CUENTA UNICA DEL TESORO</t>
  </si>
  <si>
    <t>00099021001 DEPOSITO DE EFECTIVO, DEPOSITANTE: RUPERTO CHURATA MAMANI, CONCEPTO: COBRO INDEBIDO, CUENTA DE DEPOSITO: CUENTA UNICA DEL TESORO</t>
  </si>
  <si>
    <t>00099021001 DEPOSITO DE EFECTIVO, DEPOSITANTE: MUTUALIDAD DEL PODER JUDICIAL Y MINISTERIO PUBLICO, CONCEPTO: PAGO EN DEMASIA SUBCIDIO EN FRONTERA SEÑOR ALGARANAZ SOTEZ JAVIER, CUENTA DE DEPOSITO: CUENTA UNICA DEL TESORO</t>
  </si>
  <si>
    <t>00099021001 DEPOSITO DE EFECTIVO, DEPOSITANTE: FELICIANO HUANCA LAURA, CONCEPTO: CONVENIO DE PAGO POR COBRO INDEBIDO 1RA CUOTA, CUENTA DE DEPOSITO: CUENTA UNICA DEL TESORO</t>
  </si>
  <si>
    <t>00099021001 DEPOSITO DE EFECTIVO, DEPOSITANTE: OSMAR TORRICO CRESPO, CONCEPTO: DEVOLUCION PASAJE AEREO LPZ-CBB, CUENTA DE DEPOSITO: CUENTA UNICA DEL TESORO</t>
  </si>
  <si>
    <t>00595012002 DEPOSITO DE EFECTIVO, DEPOSITANTE: FREDY CEREZO DEKKER CI 2284823 LP, CONCEPTO: DEVOLUCION DE PASAJES TERRESTRES C-31 N° 263, CUENTA DE DEPOSITO: CUENTA UNICA DEL TESORO</t>
  </si>
  <si>
    <t>00099021001 DEPOSITO DE EFECTIVO, DEPOSITANTE: JHOSSETT ELIANA CASTILLO MENDOZA, CONCEPTO: DEVOLUCION SUBSIDIO UNIVERSAL, CUENTA DE DEPOSITO: CUENTA UNICA DEL TESORO</t>
  </si>
  <si>
    <t>00099021001 DEPOSITO DE EFECTIVO, DEPOSITANTE: ESAURA HILDA MATIAS CONDORI, CONCEPTO: REVERSION DEL MES DE MAYO POR COBRO INDEBIDO, CUENTA DE DEPOSITO: CUENTA UNICA DEL TESORO</t>
  </si>
  <si>
    <t>00099021001 DEPOSITO DE EFECTIVO, DEPOSITANTE: JUAN CARLOS PACAJES FIGUEROA, CONCEPTO: DEVOLUCION DE COMBUSTIBLE, CUENTA DE DEPOSITO: CUENTA UNICA DEL TESORO</t>
  </si>
  <si>
    <t>00373024105 DEPOSITO DE EFECTIVO, DEPOSITANTE: PROY. CARPAS SOLARES DE 15 AYLLUS-CAQUIAVIRI LP, CONCEPTO: DEVOLUCION SALDO DE PROYECTO, CUENTA DE DEPOSITO: CUENTA UNICA DEL TESORO</t>
  </si>
  <si>
    <t>00290012001 DEP.DE CHEQ.AJENOS,RET.DE CAM.,CONCEPTO: MULTAS A CONSULTORES INDIVIDUALES DE LINEA EFECTUADO POR LA GERENCIA DISTRITAL COCHABAMBA,DEP.: SERVICIO DE IMPUESTOS NACIONALES , PROCEDENCIA: BANCO UNION S.A., CHEQUE: 4889, FECHA DE EMISION:30/05/2018</t>
  </si>
  <si>
    <t>00099021001 DEP.DE CHEQ.AJENOS,RET.DE CAM.,CONCEPTO: HUGO PRADO ARGOTE, DEVOLUCION DEL COSTO DEL EXAMEN PREOCUPACIONAL,DEP.: DEFENSORIA DEL PUEBLO , PROCEDENCIA: BANCO UNION S.A., CHEQUE: 1083, FECHA DE EMISION:21/05/2018</t>
  </si>
  <si>
    <t>00099021001 DEP.DE CHEQ.AJENOS,RET.DE CAM.,CONCEPTO: ORIETTA ARAMAYO MERCADO POR DEVOLUCION DEL COSTO DE CREDENCIAL INSTITUCIONAL POR EXTRAVIO,DEP.: DEFENSORIA DEL PUEBLO , PROCEDENCIA: BANCO UNION S.A., CHEQUE: 1082, FECHA DE EMISION:21/05/2018</t>
  </si>
  <si>
    <t>00099021001 DEP.DE CHEQ.AJENOS,RET.DE CAM.,CONCEPTO: REVERSION,DEP.: INSA , PROCEDENCIA: BANCO UNION S.A., CHEQUE: 1305, FECHA DE EMISION:05/06/2018</t>
  </si>
  <si>
    <t>00099021001 DEP.DE CHEQ.AJENOS,RET.DE CAM.,CONCEPTO: REVERSION,DEP.: INSA , PROCEDENCIA: BANCO UNION S.A., CHEQUE: 1304, FECHA DE EMISION:05/06/2018</t>
  </si>
  <si>
    <t>00099021001 DEP.DE CHEQ.AJENOS,RET.DE CAM.,CONCEPTO: PAGO INCAPACIDADES TEMPORALES (REEMBOLSO) MINISTERIO DE ECONOMIA FINANZAS PUBLICAS,DEP.: CAJA NACIONAL DE SALUD , PROCEDENCIA: BANCO UNION S.A., CHEQUE: 15660, FECHA DE EMISION:05/06/2018</t>
  </si>
  <si>
    <t>00513182001 DEP.DE CHEQ.AJENOS,RET.DE CAM.,CONCEPTO: REVERSION DE SALDOS AFECTANDO LA LIBRETA 00513182001,DEP.: DISTRITO REDES DE GAS CHUQUISACA , PROCEDENCIA: BANCO UNION S.A., CHEQUE: 2759, FECHA DE EMISION:01/06/2018</t>
  </si>
  <si>
    <t>00099021001 DEP.DE CHEQ.AJENOS,RET.DE CAM.,CONCEPTO: SALDOS NO EJECUTADOS 2018 SOCORROS Y ALIMENTACION FUENTE 10,DEP.: MINISTERIO DE DEFENSA , PROCEDENCIA: BANCO UNION S.A., CHEQUE: 19503, FECHA DE EMISION:29/05/2018</t>
  </si>
  <si>
    <t>00099021001 DEP.DE CHEQ.AJENOS,RET.DE CAM.,CONCEPTO: SALDOS NO EJECUTADOS 2018 GASTOS FUENTE 10,DEP.: MINISTERIO DE DEFENSA , PROCEDENCIA: BANCO UNION S.A., CHEQUE: 19501, FECHA DE EMISION:29/05/2018</t>
  </si>
  <si>
    <t>00020011103 DEP.DE CHEQ.AJENOS,RET.DE CAM.,CONCEPTO: SALDOS NO EJECUTADOS 2018 GASTOS VARIOS FUENTE 11,DEP.: MINISTERIO DE DEFENSA , PROCEDENCIA: BANCO UNION S.A., CHEQUE: 19502, FECHA DE EMISION:29/05/2018</t>
  </si>
  <si>
    <t>00099021001 DEP.DE CHEQ.AJENOS,RET.DE CAM.,CONCEPTO: DEVOLUCION DE CC NO COBRADO FEBRERO 2018,DEP.: LA VITALICIA SEGUROS Y REASEGUROS DE VIDA S.A. , PROCEDENCIA: BANCO BISA S.A., CHEQUE: 46482, FECHA DE EMISION:05/06/2018</t>
  </si>
  <si>
    <t>00020011103 DEP.DE CHEQ.AJENOS,RET.DE CAM.,CONCEPTO: SALDOS NO EJECUTADOS 2018 GASTOS VARIOS FUENTE 11,DEP.: MINISTERIO DE DEFENSA , PROCEDENCIA: BANCO UNION S.A., CHEQUE: 19500, FECHA DE EMISION:29/05/2018</t>
  </si>
  <si>
    <t>00099021001 DEP.DE CHEQ.AJENOS,RET.DE CAM.,CONCEPTO: SALDOS NO EJECUTADOS 2018 ALIMENTACION FUENTE 10,DEP.: MINISTERIO DE DEFENSA , PROCEDENCIA: BANCO UNION S.A., CHEQUE: 137, FECHA DE EMISION:29/05/2018</t>
  </si>
  <si>
    <t>00290012001 DEP.DE CHEQ.AJENOS,RET.DE CAM.,CONCEPTO: DESCUENTOS A CONSULTORES INDIVIDUALES DE LINEA POR ATRASOS DE ABRIL/2018 GERENCIA DISTRITAL PANDO,DEP.: SERVICIO DE IMPUESTOS NACIONALES</t>
  </si>
  <si>
    <t>00290012001 DEP.DE CHEQ.AJENOS,RET.DE CAM.,CONCEPTO: DESCUENTOS A CONSULTORES INDIVIDUALES DE LINEA POR ATRASOS DE ABRIL/2018-GERENCIA GRACO COCHABAMBA,DEP.: SERVICIO DE IMPUESTOS NACIONALES</t>
  </si>
  <si>
    <t>00290012001 DEP.DE CHEQ.AJENOS,RET.DE CAM.,CONCEPTO: DESCUENTOS POR MULTAS Y/O ATRASOS SEGUN INFORME CITE: SINGAF DRF INF 461/2018 Y DOCUMENTOS ADJUNTOS,DEP.: SERVICIO DE IMPUESTOS NACIONALES</t>
  </si>
  <si>
    <t>REGULARIZACION DE TRANSFERENCIA DEL EXTERIOR SEGUN SWIFT NO.7792 DE FECHA 05/06/2018 ORDENANTE: VICECONSULADO DE BOLIVIA LA PLATA-ARGENTINA REF:GESTORIA CONSULAR ABRIL Y MAYO 18 LIB. 00010011102 MIN.RELACIONES EXTERIORES - GESTORIA CONSULAR LEY Nº 3108</t>
  </si>
  <si>
    <t>TRANSFERENCIA DEL EXTERIOR SEGUN SWIFT NO.7805 DE FECHA 05/06/2018 ORDENANTE: CONSULADO DE BOLIVIA EN MURCIA REF:GESTORIA CONSULAR MAYO 2018 LIB. 00010011102 MIN.RELACIONES EXTERIORES - GESTORIA CONSULAR LEY Nº 3108</t>
  </si>
  <si>
    <t>COBRO COSTOS DE PAPELERIA POR REGULARIZACION DE TRANSFERENCIA DEL EXTERIOR POR ORDEN DE VICECONSULADO DE BOLIVIA LA PLATA-ARGENTINA REF:GESTORIA CONSULAR ABRIL Y MAYO 18 LIB. 00010011102 MIN.RELACIONES EXTERIORES - GESTORIA CONSULAR LEY Nº 3108</t>
  </si>
  <si>
    <t>COBRO COSTOS DE PAPELERIA SEGUN TRANSFERENCIA DEL EXTERIOR POR ORDEN DE CONSULADO DE BOLIVIA EN MURCIA REF:GESTORIA CONSULAR MAYO 2018 LIB. 00010011102 MIN.RELACIONES EXTERIORES - GESTORIA CONSULAR LEY Nº 3108</t>
  </si>
  <si>
    <t>VENTA DE DIVISAS CON TRANSFERENCIA DE FONDOS A SOLICITUD DE ADMINISTRACION DE SERVICIOS PORTUARIOS BOLIVIA SEGUN SOLICITUD 5115 REF: H.R. 1762 - PAGO AL SENOR JOSE LUIS FERNANDEZ CASTILLO POR ALQUILERES DE OFICINA EN EL PUERTO DE ILO CORRESPONDIENTE A MAYO/2018, SEGUN ORDEN DE PAGO ASP-B/DAF-UAD/OP- LIB. 00594012001 ASP-B FONDO DE OPERACIONES</t>
  </si>
  <si>
    <t>VENTA DE DIVISAS CON TRANSFERENCIA DE FONDOS A SOLICITUD DE MINISTERIO DE RELACIONES EXTERIORES SEGUN SOLICITUD 5119 REF: REMESA ADICIONAL A FAVOR DE LA MISION PERMANENTE DEL ESTADO PLURINACIONALANTE LA ONU PARA CUBRIR GASTOS DE UN ALMUERZO TRABAJO SEGUN INFORME 88 DE CONTROL FINANACIERO LIB. 00099021001 TGN-RECURSOS ORDINARIOS (3987)</t>
  </si>
  <si>
    <t>VENTA DE DIVISAS CON TRANSFERENCIA DE FONDOS A SOLICITUD DE MINISTERIO DE RELACIONES EXTERIORES SEGUN SOLICITUD 5120 REF: REMISION DE RECURSOS A FAVOR DE LA EMBAJADA EN COLOMBIA PARA LA ADQUISICION DE INMUEBLE SEGUN NOTAS INTERNAS NI42 NI1749 RMSE 122 Y DOCUMENTACION ADJUNTA. LIB. 00099021001 TGN-RECURSOS ORDINARIOS (3987)</t>
  </si>
  <si>
    <t>De: 00099024113 Transferencia en cumplimiento al DS N0913 de 15/06/2011 y el Convenio Intergubernativo de Financiamiento UPRE-CIF-IG 0257/2018, suscrito entre la UPRE y el GAM de Llallagua proyecto Construccion Unidad Educativa Ayacucho Distrito Catavi, correspondiente al primer desembolso equivale</t>
  </si>
  <si>
    <t>De: 00099024113 Transferencia en cumplimiento al DS N0913 de 15/06/2011 y el Convenio Intergubernativo de Financiamiento UPRE-CIF-IG 0173/2018, suscrito entre la UPRE y el GAM de Carapari proyecto Const. Matadero Municipal de Carapari, correspondiente al primer desembolso equivalente al 20% del mon</t>
  </si>
  <si>
    <t>De: 00099024113 Transferencia en cumplimiento al DS N0913 de 15/06/2011 y el Convenio Intergubernativo de Financiamiento UPRE-CIF-IG 0256/2018, suscrito entre la UPRE y el GAM de Villazon proyecto Construccion Unidad Educativa Cornelio Saavedra - Villazon, correspondiente al primer desembolso equiv</t>
  </si>
  <si>
    <t>REGULARIZACION DE TRANSFERENCIA DEL EXTERIOR SEGUN SWIFT 07591 DE FECHA 05/06/2018 ORDENANTE: CONSULADO GERAL DA BOLIVIA SAO PAULO BR LIB. 00340012005 SEGIP - RECAUDACION EXTERIOR - CEDULAS DE IDENTIDAD</t>
  </si>
  <si>
    <t>COBRO COSTOS DE PAPELERIA POR REGULARIZACION DE TRANSFERENCIA DEL EXTERIOR POR ORDEN DE CONSULADO GERAL DA BOLIVIA SAO PAULO BR LIB. 00340012003 RECAUDACION EXTRANJERIA - C.I. -L.C.</t>
  </si>
  <si>
    <t>VENTA DE DIVISAS A SOLICITUD DE YACIMIENTOS PETROLIFEROS FISCALES BOLIVIANOS SEGUN SOLICITUD 5135 REF: PAGO A SHELL BOLIVIA CORPORATION POR RETRIBUCIONES AL TITULAR MERCADO INTERNO DE ENERO 2018 SEGUN ORDEN DE PAGO GAEF DGEF N 009 LIB. 00513012007 YPFB - RECURSOS NACIONALIZACIÓN</t>
  </si>
  <si>
    <t>A:00099021001 Pago de capital e interes corriente a favor del TGN, adeudado por el GAD Santa Cruz, correspondiente al Prestamo Convenio Subsidiario CAF 2324, Proyecto Sistema de Electrificacion Santa Rosa Total.</t>
  </si>
  <si>
    <t>VENTA DE DIVISAS CON TRANSFERENCIA DE FONDOS A SOLICITUD DE MINISTERIO DE SALUD SEGUN SOLICITUD 5131 REF: PAGO A LA OFICINA SANITARIA PANAMERICANA, POR LA COMPRA DE MEDICAMENTOS PARA EL PROGRAMA NAL. ITS VIH SIDA, CITIBANK, 111 WALL STREET, NEW YORK, NY 10043, CUENTA 3615-9769 SWIFT CITIUS33 ABA 02 LIB. 00046024204 MS - 5% ENTES GESTORES PROGRAMAS PREVENC. Y PROYECTOS NALES.</t>
  </si>
  <si>
    <t>VENTA DE DIVISAS CON TRANSFERENCIA DE FONDOS A SOLICITUD DE EMPRESA PUBLICA PRODUCTIVA CARTONES DE BOLIVIA-CARTONBOL SEGUN SOLICITUD 5133 REF: TRANSFERENCIA DE RECURSOS AL EXTERIOR AL BCB, PARA LA EMPRESA PG PAPER COMPANY LTD. POR LA ADQUISICION DE PAPEL WITE TOP VIRGEN, PARA LA PRODUCCION DE CARTON LIB. 00576012001 CARTONBOL</t>
  </si>
  <si>
    <t>'TRANSFERENCIA'||RECIBIDA DEL EXTERIOR SEGÚN MENSAJES SWIFT N° 7809-7802 (REM.EXT.) DE FECHA 05-06-2018 POR DESEMBOLSO DE CAF CONVENIO DE COOPERACION TECNICA NO REEMBOLSABLE SUSCRITO EL 17-11-2017 ENTRE LA CAF Y SEDEM. PRIMER DESEMBOLSO LIBRETA N° 00582012001 EBA - RECURSOS ESPECIFICOS (4010709419) REF.: UTILES DE ESCRITORIO</t>
  </si>
  <si>
    <t>De: 00099024113 Transferencia en cumplimiento al DS N0913 de 15/06/2011 y el Convenio Intergubernativo de Financiamiento UPRE-CIF-IG 260/2018, suscrito entre la UPRE y el GAM de Punata proyecto Const. U.E. Alvaro Garcia Linera (Molle Huma) Punata, correspondiente al primer desembolso equivalente a</t>
  </si>
  <si>
    <t>De: 00099024113 Transferencia en cumplimiento al DS N0913 de 15/06/2011 y el Convenio Intergubernativo de Financiamiento UPRE-CIF-IG 259/2018, suscrito entre la UPRE y el GAM de Punata proyecto Const. U.E. 18 de Mayo Pacifico Canedo (Punata), correspondiente al primer desembolso equivalente al 20%</t>
  </si>
  <si>
    <t>De: 00099024113 Transferencia en cumplimiento al DS N0913 de 15/06/2011 y el Convenio Intergubernativo de Financiamiento UPRE-CIF-IG/533/2016, suscrito entre la UPRE y el GAM Yapacani, Proyecto Construccion de Estadio Municipal Integracion Bolivia, correspondiente al pago de la planilla N11, segun l</t>
  </si>
  <si>
    <t>De: 00099024113 Transferencia en cumplimiento al DS N0913 de 15/06/2011 y el Convenio Intergubernativo de Financiamiento UPRE-CIF-IG 450/2017, suscrito entre la UPRE y el GAM Apolo, Proyecto Construccion Bloque de Aulas U.E. Puchahui, correspondiente al pago de la planilla N2, segun la UPRE.</t>
  </si>
  <si>
    <t>De: 00099024113 Transferencia en cumplimiento al DS N0913 de 15/06/2011 y el Convenio Intergubernativo de Financiamiento UPRE-CIF-IG 130/2017, suscrito entre la UPRE y el GAM Comarapa, Proyecto Const. Hospital Segundo Nivel C/Comarapa, correspondiente al pago de la planilla N2, segun la UPRE.</t>
  </si>
  <si>
    <t>VENTA DE DIVISAS CON TRANSFERENCIA DE FONDOS A SOLICITUD DE MINISTERIO DE SALUD SEGUN SOLICITUD 5130 REF: PAGO A LA OFICINA SANITARIA PANAMERICANA, POR LA COMPRA DE MEDICAMENTOSPARA TRATAMIENTO DE HEPATITIS POR VIRUS C PARA EL PROGRAMA NAL. ITS VIH SIDA, CITIBANK, 111 WALL STREET, NEW YORK, NY 1004 LIB. 00046024204 MS - 5% ENTES GESTORES PROGRAMAS PREVENC. Y PROYECTOS NALES.</t>
  </si>
  <si>
    <t>VENTA DE DIVISAS CON TRANSFERENCIA DE FONDOS A SOLICITUD DE MINISTERIO DE DEFENSA SEGUN SOLICITUD 5129 REF: PAGO A EMPRESA CLASSIC 400 HOLDINGS LLC POR GARANTIA DE ARRENDAMIENTO DE MOTOR PARA AERONAVE DE EP TAM LIB. 00020011103 MINISTERIO DE DEFENSA - INGRESOS VARIOS</t>
  </si>
  <si>
    <t>De: 00099024113 Transferencia en cumplimiento al DS N0913 de 15/06/2011 y el Convenio Intergubernativo de Financiamiento UPRE-CIF-IG 1014/2017, suscrito entre la UPRE y el GAM Villa Tunari, Proyecto Construccion U.E. Tecnico Humanistico Anzaldo D-9, correspondiente al pago de la planilla N1, segun l</t>
  </si>
  <si>
    <t>De: 00099024113 Transferencia en cumplimiento al DS N0913 de 15/06/2011 y el Convenio Intergubernativo de Financiamiento UPRE-CIF-IG 451/2017, suscrito entre la UPRE y el GAM Apolo, Proyecto Construccion Bloque de Aulas U.E. Apacheta, correspondiente al pago de la planilla N2, segun la UPRE.</t>
  </si>
  <si>
    <t>De: 00099024113 Transferencia en cumplimiento al DS N0913 de 15/06/2011 y el Convenio Intergubernativo de Financiamiento UPRE-CIF-IG 845/2017, suscrito entre la UPRE y el GAM Yapacani, Proyecto Const. de Pavimento Rigido del Barrio Villa Estudiante del Distrito II, correspondiente al pago de la plan</t>
  </si>
  <si>
    <t>De: 00099024113 Transferencia en cumplimiento al DS N0913 de 15/06/2011 y el Convenio Intergubernativo de Financiamiento UPRE-CIF-IG 0211/2016, suscrito entre la UPRE y el GAM La Asunta, Proyecto Const. U.E. Tecnico Humanistico Evo Morales Ayma La Asunta, correspondiente al pago de la planilla N4,</t>
  </si>
  <si>
    <t>De: 00099024113 Transferencia en cumplimiento al DS N0913 de 15/06/2011 y el Convenio Intergubernativo de Financiamiento UPRE-CIF-IG 491/2017, suscrito entre la UPRE y el GAM Nazacara de Pacajes, Proyecto Construccion Tinglado Unidad Educativa Nazacara - Nazacara de Pacajes, correspondiente al pago</t>
  </si>
  <si>
    <t>A:00099021001 El concepto de la mencionada operacion corresponde a la transferencia de capital al TGN, por el mes de Mayo de 2018 del Fideicomiso Programa de Reconversion Productiva y Comercial TGN 9.</t>
  </si>
  <si>
    <t>A:00099021001 El concepto de la mencionada operacion corresponde a la transferencia de capital por el mes de Mayo/2018, de Cooperativa Sudamerica al TGN.</t>
  </si>
  <si>
    <t>NÚMERO DE LIBRETA CUT: 99031009.00 OPERACIÓN T01 TRANSFERENCIA DE FONDOS A LA CUT - TESORO DIRECTO DE BANCO UNION S.A. A CUENTA UNICA DEL TESORO CON NUMERO DE SOLICITUD = 2793145 Y NUMERO CORRELATIVO = 91320005062018880 TRANSFERENCIA POR OPERACIONES DE VENTA BONOS BTX</t>
  </si>
  <si>
    <t>De: 00099024113 Transferencia en cumplimiento al DS N0913 de 15/06/2011 y el Convenio Intergubernativo de Financiamiento UPRE-CIF-IG 072/2017, suscrito entre la UPRE y el GAM Yacuiba, Proyecto Construccion U.E. 6 de Abril Quebrachal Nuevo, correspondiente al pago de la planilla N4, segun la UPRE.</t>
  </si>
  <si>
    <t>De: 00099024113 Transferencia en cumplimiento al DS N0913 de 15/06/2011 y el Convenio Intergubernativo de Financiamiento UPRE-CIF-IG 1053/2017, suscrito entre la UPRE y el GAM San Ramon, Proyecto Const. Tinglado U.E. Poyori - San Ramon, correspondiente al pago de la planilla N1, segun la UPRE.</t>
  </si>
  <si>
    <t>||TRANSFERENCIA DE FONDOS S/G. MENSAJE SWIFT NRO. 07812 DE LA FECHA. (SECTOR PÚBLICO). DEBITO DE LA LIBRETA 00117012001 DGAC, REPOSICION UTILES DE ESCRITORIO.</t>
  </si>
  <si>
    <t>De: 00099024113 Transferencia en cumplimiento al DS N0913 de 15/06/2011 y el Convenio Intergubernativo de Financiamiento UPRE-CIF-IG 119/2017, suscrito entre la UPRE y el GAD Tarija, Proyecto Construccion Puente Vehicular Yesera Chiguaypolla, correspondiente al pago de la planilla N3, segun la UPRE.</t>
  </si>
  <si>
    <t>De: 00099024113 Transferencia en cumplimiento al DS N0913 de 15/06/2011 y el Convenio Intergubernativo de Financiamiento UPRE-CIF-IG/279/2015, suscrito entre la UPRE y el GAM San Ramon, Proyecto Construccion Villa Olimpica San Ramon, correspondiente al pago de la planilla N8 de cierre, segun la UPRE</t>
  </si>
  <si>
    <t>De: 00099024113 Transferencia en cumplimiento al DS N0913 de 15/06/2011 y el Convenio Intergubernativo de Financiamiento UPRE-CIF-IG 313/2017, suscrito entre la UPRE y el GAM Achacachi, Proyecto Construccion Laboratorio Fisica y Quimica Unidad Educativa Challuyo Secundario, correspondiente al pago d</t>
  </si>
  <si>
    <t>De: 00099024113 Transferencia en cumplimiento al DS N0913 de 15/06/2011 y el Convenio Intergubernativo de Financiamiento UPRE-CIF-IG 877/2017, suscrito entre la UPRE y el GAM Porongo (Ayacucho), Proyecto Const. de Tinglado, Graderia y Cancha Polifuncional en la Comunidad de Terebinto, correspondient</t>
  </si>
  <si>
    <t>De: 00099024113 Transferencia en cumplimiento al DS N0913 de 15/06/2011 y el Convenio Intergubernativo de Financiamiento UPRE-CIF-IG 054/2017, suscrito entre la UPRE y el GAM Padcaya, Proyecto Construccion Unidad Educativa Oscar Hiza Bastias - La Mamora, correspondiente al pago de la planilla N3, se</t>
  </si>
  <si>
    <t>De: 00099024113 Transferencia en cumplimiento al DS N0913 de 15/06/2011 y el Convenio Intergubernativo de Financiamiento UPRE-CIF-IG 402/2017, suscrito entre la UPRE y el GAM Pelechuco, Proyecto Construccion Centro de Salud con Internacion Hilo Hilo, correspondiente al pago de la planilla N2, segun</t>
  </si>
  <si>
    <t>De: 00099024113 Transferencia en cumplimiento al DS N0913 de 15/06/2011 y el Convenio Intergubernativo de Financiamiento UPRE-CIF-IG 734/2017, suscrito entre la UPRE y el GAM Bolivar, Proyecto Const. Tinglado y Graderias Unidad Educativa Collpacota - Bolivar, correspondiente al pago de la planilla N</t>
  </si>
  <si>
    <t>De: 00099024113 Transferencia en cumplimiento al DS N0913 de 15/06/2011 y el Convenio Intergubernativo de Financiamiento UPRE-CIF-IG/340/2016, suscrito entre la UPRE y el GAM La Asunta, Proyecto Const. 15 Aulas y Tinglado U.E. Tecnico Humanistico Alvaro Garcia Linera - Copalani, correspondiente al p</t>
  </si>
  <si>
    <t>De: 00099024113 Transferencia en cumplimiento al DS N0913 de 15/06/2011 y el Convenio Intergubernativo de Financiamiento UPRE-CIF-IG 464/2016, suscrito entre la UPRE y el GAM Mizque, Proyecto Construccion Unidad Educativa Puente Pampa, correspondiente al pago de la planilla N7, segun la UPRE.</t>
  </si>
  <si>
    <t>De: 00099024113 Transferencia en cumplimiento al DS N0913 de 15/06/2011 y el Convenio Intergubernativo de Financiamiento UPRE-CIF-IG 592/2017, suscrito entre la UPRE y el GAM Vallegrande, Proyecto Const. de Pavimento de Calles de Santa Ana, correspondiente al pago de la planilla N2, segun la UPRE.</t>
  </si>
  <si>
    <t>TRANSFERENCIA DEL EXTERIOR SEGUN SWIFT NO.7839 DE FECHA 05/06/2018 ORDENANTE: CONSULATE GENERAL OF BOLIVIA - LOS ANGELES-USA REF:GESTORIA CONSULAR LIB. 00010011102 MIN.RELACIONES EXTERIORES - GESTORIA CONSULAR LEY Nº 3108</t>
  </si>
  <si>
    <t>TRANSFERENCIA RECIBIDA DEL EXTERIOR SEGÚN MENSAJES SWIFT Nos. 7841-7827 (REM.EXT.) DE FECHA 05-06-2018 POR DESEMBOLSO DE FONPLATA PRÉSTAMO BOL 30/2017 INFRAESTRUCTURA URBANA GAF BOL 044 2018 DESEMB. NRO.2, 3, 4 Y 5 LIBRETA N° 00287102001 FPS-RECURSOS PROPIOS REF.: UTILES DE ESCRITORIO</t>
  </si>
  <si>
    <t>COBRO COSTOS DE PAPELERIA SEGUN TRANSFERENCIA DEL EXTERIOR POR ORDEN DE CONSULATE GENERAL OF BOLIVIA - LOS ANGELES-USA REF:GESTORIA CONSULAR LIB. 00010011102 MIN.RELACIONES EXTERIORES - GESTORIA CONSULAR LEY Nº 3108</t>
  </si>
  <si>
    <t>||RESPUESTA DEBITO DEL BANQUERO SG/ SWIFT 07854 DE LA FECHA REF: COBRO COMISION POR TRANSFERENCIA DE EUR 1.103.- DEL 01/06/18 SG/ SOLICITUD DEL T.G.N. PAGO A/F PERMANENT COURT OF ARBITRATION LIB. NO. 00099021001 TGN-RECURSOS ORDINARIOS, COBRO UTILES DE ESCRITORIO</t>
  </si>
  <si>
    <t>||RESPUESTA DEBITO DEL BANQUERO SG/ SWIFT 07854 DE LA FECHA REF: COBRO COMISION POR TRANSFERENCIA DE EUR 1.103.- DEL 01/06/18 SG/ SOLICITUD DEL T.G.N. PAGO A/F PERMANENT COURT OF ARBITRATION LIB. NO. 00099021001 TGN-RECURSOS ORDINARIOS COMIS. DEL BANQUERO EQUIV. EUR 12,50</t>
  </si>
  <si>
    <t>||RESPUESTA A DEBITO DEL BANQUERO SG MJE.SWIFT NO.7853 DE LA FECHA REF:COBRO COMIS.POR TRANSFERENCIA EUR 9.732,63 DEL 24/05/2018 SG SOLICITUD DE DIREMAR REF:PAGO CONSULTORIA POR ESTUDIO AGUAS DE LOS MANANTIALES. CGO.LIBRETA 00099021001 TGN-RECURSOS ORDINARIOS (UTILES DE ESCRITORIO)</t>
  </si>
  <si>
    <t>||RESPUESTA A DEBITO DEL BANQUERO SG MJE.SWIFT NO.7853 DE LA FECHA REF:COBRO COMIS.POR TRANSFERENCIA EUR 9.732,63 DEL 24/05/2018 SG SOLICITUD DE DIREMAR REF:PAGO CONSULTORIA POR ESTUDIO AGUAS DE LOS MANANTIALES. LIBRETA 00099021001 TGN-RECURSOS ORDINARIOS</t>
  </si>
  <si>
    <t>||RESPUESTA DEBITO DEL BANQUERO SG/ SWIFT 07855 DE LA FECHA REF: COBRO COMISION POR TRANSFERENCIA DE EUR 29.345.- DEL 01/06/18 SG/ SOLICITUD DEL T.G.N. PAGO A/F INTERNATIIONAL CRIMINAL COURT LIB. NO. 00099021001 TGN-RECURSOS ORDINARIOS COMIS. DEL BANQUERO EQUIV. EUR 25,-</t>
  </si>
  <si>
    <t>||RESPUESTA DEBITO DEL BANQUERO SG/ SWIFT 07855 DE LA FECHA REF: COBRO COMISION POR TRANSFERENCIA DE EUR 29.345.- DEL 01/06/18 SG/ SOLICITUD DEL T.G.N. PAGO A/F INTERNATIIONAL CRIMINAL COURT LIB. NO. 00099021001 TGN-RECURSOS ORDINARIOS, COBRO UTILES DE ESCRITORIO</t>
  </si>
  <si>
    <t>||REGISTRO POR COBRO NOTIFICACION EMISION DE GARANTIA INTERNACIONAL N° 01385X (SB-R-2018-11) BS 220.- Y EMISION CBTE. CONTABLE BS50.- A/F ABEN. CGO. LIB. N°00099021001 TGN- RECURSOS ORDINARIOS REF.: AVISO EMISION GARANTI INT. N°01385X</t>
  </si>
  <si>
    <t>00099021001 DEPOSITO DE EFECTIVO, DEPOSITANTE: AGENCIA NACIONAL DE HIDROCARBUROS, CONCEPTO: DEVOLUCION RECURSOS FUTURO DE BOLIVIA FONDO DE PENSIONES, CUENTA DE DEPOSITO: CUENTA UNICA DEL TESORO</t>
  </si>
  <si>
    <t>00099021001 DEPOSITO DE EFECTIVO, DEPOSITANTE: ERIKA CARMEN MALDONADO BOLIVAR, CONCEPTO: REPOSICION DE LLAMADAS PERSONALES, CUENTA DE DEPOSITO: CUENTA UNICA DEL TESORO</t>
  </si>
  <si>
    <t>00099021001 DEPOSITO DE EFECTIVO, DEPOSITANTE: SANDRA MAXIMA GUERRA TITO, CONCEPTO: DEVOLUCION 1 DIA DE REFRIGERIO, CUENTA DE DEPOSITO: CUENTA UNICA DEL TESORO</t>
  </si>
  <si>
    <t>00099021001 DEPOSITO DE EFECTIVO, DEPOSITANTE: JAVIER ERWIN FERNANDEZ REVOLLO, CONCEPTO: DEVOLUCION COMBUSTIBLE IV CUMBRE FORO PAISES EXPORTADORES GAS, CUENTA DE DEPOSITO: CUENTA UNICA DEL TESORO</t>
  </si>
  <si>
    <t>00099021001 DEPOSITO DE EFECTIVO, DEPOSITANTE: JOSE LUIS EGUIVAR S., CONCEPTO: LLAMADAS PERSONALES, CUENTA DE DEPOSITO: CUENTA UNICA DEL TESORO</t>
  </si>
  <si>
    <t>00099021001 DEPOSITO DE EFECTIVO, DEPOSITANTE: JOSE HUGO VILLARPANDO, CONCEPTO: LLAMADAS PERSONALES, CUENTA DE DEPOSITO: CUENTA UNICA DEL TESORO</t>
  </si>
  <si>
    <t>00099021001 DEPOSITO DE EFECTIVO, DEPOSITANTE: ANA PERES DIAZ, CONCEPTO: LLAMADAS PERSONALES, CUENTA DE DEPOSITO: CUENTA UNICA DEL TESORO</t>
  </si>
  <si>
    <t>00099021001 DEPOSITO DE EFECTIVO, DEPOSITANTE: JUAN CARLOS VILLARREAL, CONCEPTO: LLAMADAS PERSONALES, CUENTA DE DEPOSITO: CUENTA UNICA DEL TESORO</t>
  </si>
  <si>
    <t>00099021001 DEPOSITO DE EFECTIVO, DEPOSITANTE: LETICIA FERNANDEZ S., CONCEPTO: LLAMADAS PERSONALES, CUENTA DE DEPOSITO: CUENTA UNICA DEL TESORO</t>
  </si>
  <si>
    <t>00099021001 DEPOSITO DE EFECTIVO, DEPOSITANTE: PABLO TEJERINA M., CONCEPTO: LLAMADAS PERSONALES, CUENTA DE DEPOSITO: CUENTA UNICA DEL TESORO</t>
  </si>
  <si>
    <t>00099021001 DEPOSITO DE EFECTIVO, DEPOSITANTE: JOSE MIGUEL RODRIGUEZ ARGOLLO, CONCEPTO: DEVOLUCION DE DINERO DE HABER MENSUAL, CUENTA DE DEPOSITO: CUENTA UNICA DEL TESORO</t>
  </si>
  <si>
    <t>00099021001 DEPOSITO DE EFECTIVO, DEPOSITANTE: NANCY NAYMA HUANCA CALLE DE AREQUIPA, CONCEPTO: REPOSICION DE LLAMADAS PERSONALES REALIZADAS EN EL MES DE AGOSTO 2017, CUENTA DE DEPOSITO: CUENTA UNICA DEL TESORO</t>
  </si>
  <si>
    <t>00081094101 DEPOSITO DE EFECTIVO, DEPOSITANTE: JAVIER SALINAS CARDONA, CONCEPTO: DEVOLUCION DE VIATICOS, CUENTA DE DEPOSITO: CUENTA UNICA DEL TESORO</t>
  </si>
  <si>
    <t>00373024105 DEPOSITO DE EFECTIVO, DEPOSITANTE: WILSON RODRIGUEZ VINAYA, CONCEPTO: DEVOLUCION COSTO ADQUISICION FRAMEWORK, CUENTA DE DEPOSITO: CUENTA UNICA DEL TESORO</t>
  </si>
  <si>
    <t>00132069202 DEPOSITO DE EFECTIVO, DEPOSITANTE: FLORENTINA CONDORI HUARACHI, CONCEPTO: REPOSICION POR GASTOS NO EFECTUADOS, CUENTA DE DEPOSITO: CUENTA UNICA DEL TESORO</t>
  </si>
  <si>
    <t>00099021001 DEPOSITO DE EFECTIVO, DEPOSITANTE: FRANCISCO QUISPE CAHUAYA, CONCEPTO: DE COMBUSTIBLE DE LA GESTION 2017, CUENTA DE DEPOSITO: CUENTA UNICA DEL TESORO</t>
  </si>
  <si>
    <t>00099021001 DEPOSITO DE EFECTIVO, DEPOSITANTE: LIMVER PATZI CHURQUI, CONCEPTO: REVERSION DE BOLETA DE HABER MENSUAL, CUENTA DE DEPOSITO: CUENTA UNICA DEL TESORO</t>
  </si>
  <si>
    <t>00099021001 DEPOSITO DE EFECTIVO, DEPOSITANTE: ELOINA CALLEJAS DE BURGOA, CONCEPTO: DEVOLUCION POR DOBLE PERCEPCION, CUENTA DE DEPOSITO: CUENTA UNICA DEL TESORO</t>
  </si>
  <si>
    <t>00099021001 DEPOSITO DE EFECTIVO, DEPOSITANTE: MEGDONIO TADEO ROCHA VARGAS, CONCEPTO: REVERSION DE BOLETA DE HABER MENSUAL ( ABRIL ), CUENTA DE DEPOSITO: CUENTA UNICA DEL TESORO</t>
  </si>
  <si>
    <t>00099021001 DEPOSITO DE EFECTIVO, DEPOSITANTE: LOURDES ALIAGA ZAPATA, CONCEPTO: DOBLE PERCEPCION DEL MES DE JUNIO 2018, CUENTA DE DEPOSITO: CUENTA UNICA DEL TESORO</t>
  </si>
  <si>
    <t>00099021001 DEPOSITO DE EFECTIVO, DEPOSITANTE: MEGDONIO TADEO ROCHA VARGAS, CONCEPTO: REVERSION DE BOLETA DE HABER MENSUAL (MAYO), CUENTA DE DEPOSITO: CUENTA UNICA DEL TESORO</t>
  </si>
  <si>
    <t>00099021001 DEPOSITO DE EFECTIVO, DEPOSITANTE: LENY ERIKA CHAVEZ BARRANCOS, CONCEPTO: DEVOLUCION TELEFONIA MOVIL SEGUN PGE/DGAA/UFN° 0166/2017, CUENTA DE DEPOSITO: CUENTA UNICA DEL TESORO</t>
  </si>
  <si>
    <t>00099021001 DEPOSITO DE EFECTIVO, DEPOSITANTE: POLICIA BOLIVIANA, CONCEPTO: DEVOLUCION, CUENTA DE DEPOSITO: CUENTA UNICA DEL TESORO</t>
  </si>
  <si>
    <t>00099021001 DEPOSITO DE EFECTIVO, DEPOSITANTE: DAVID TICONA VINO, CONCEPTO: DEP. REFRIGERIO NO COBRADO HUANCA ARENAS ARIEL DIC. 2017 UDESY, CUENTA DE DEPOSITO: CUENTA UNICA DEL TESORO</t>
  </si>
  <si>
    <t>00099021001 DEPOSITO DE EFECTIVO, DEPOSITANTE: DAVID TICONA VINO, CONCEPTO: DEP. REFRIGERIO NO COBRADO HUANCA ARENAS ARIEL NOV. 2017 UDESY, CUENTA DE DEPOSITO: CUENTA UNICA DEL TESORO</t>
  </si>
  <si>
    <t>00099021001 DEPOSITO DE EFECTIVO, DEPOSITANTE: JUAN CARLOS CARDONA RIVAS, CONCEPTO: DEVOLUCION DE REFRIGERIOS AL MES DE MARZO DE 2017, A LA UCPP DEL MEFP, CUENTA DE DEPOSITO: CUENTA UNICA DEL TESORO</t>
  </si>
  <si>
    <t>00373024105 DEPOSITO DE EFECTIVO, DEPOSITANTE: ISABEL COLQUE DE MAMANI, CONCEPTO: INTERESES, CUENTA DE DEPOSITO: CUENTA UNICA DEL TESORO</t>
  </si>
  <si>
    <t>00582012002 DEPOSITO DE EFECTIVO, DEPOSITANTE: EMBOTELLADORA PATUJU LTDA., CONCEPTO: DEVOLUCION DE RECURSOS, CUENTA DE DEPOSITO: CUENTA UNICA DEL TESORO</t>
  </si>
  <si>
    <t>00081141101 DEPOSITO DE EFECTIVO, DEPOSITANTE: UNIDAD DE LIQUIDACION DE ECOBOL, CONCEPTO: DEP DE SALDO DE CAJA POR  CIERRE DE OPERACIONES DE LA EX ECOBOL, CUENTA DE DEPOSITO: CUENTA UNICA DEL TESORO</t>
  </si>
  <si>
    <t>00099021001 DEPOSITO DE EFECTIVO, DEPOSITANTE: RENE MIGUEL IBAÑEZ TROCHE, CONCEPTO: DEVOLUCION DE VIATICOS, CUENTA DE DEPOSITO: CUENTA UNICA DEL TESORO</t>
  </si>
  <si>
    <t>00593019201 DEPOSITO DE EFECTIVO, DEPOSITANTE: EMPRESA ESTATAL YACANA, CONCEPTO: REVERSION PREVENTIVO # 208, CUENTA DE DEPOSITO: CUENTA UNICA DEL TESORO</t>
  </si>
  <si>
    <t>00099021001 DEP.DE CHEQ.AJENOS,RET.DE CAM.,CONCEPTO: DEVOLUCION DE RECURSOS DE LA GESTION 2016,DEP.: ADEMAF-MONICA VARGAS RUIZ , PROCEDENCIA: BANCO UNION S.A., CHEQUE: 1273, FECHA DE EMISION:04/06/2018</t>
  </si>
  <si>
    <t>00592012001 DEP.DE CHEQ.AJENOS,RET.DE CAM.,CONCEPTO: TKT 9379314652 GESTION 2015 LACTEOSBOL DEVOLUCION BOA,DEP.: LACTEOSBOL , PROCEDENCIA: BANCO UNION S.A., CHEQUE: 9038, FECHA DE EMISION:01/06/2018</t>
  </si>
  <si>
    <t>00081141101 DEP.DE CHEQ.AJENOS,RET.DE CAM.,CONCEPTO: REVERSION DE PAGO DE BENEFICIOS SOCIALES EMPRESA DE CORREOS BOLIVIA,DEP.: UNIDAD DE LIQUIDACION DE ECOBOL , PROCEDENCIA: BANCO UNION S.A., CHEQUE: 509, FECHA DE EMISION:05/06/2018</t>
  </si>
  <si>
    <t>00081141101 DEP.DE CHEQ.AJENOS,RET.DE CAM.,CONCEPTO: REVERSION DE PAGO DE BENEFICIOS SOCIALES EMPRESA DE CORREOS BOLIVIA,DEP.: UNIDAD DE LIQUIDACION DE ECOBOL , PROCEDENCIA: BANCO UNION S.A., CHEQUE: 510, FECHA DE EMISION:06/06/2018</t>
  </si>
  <si>
    <t>00099021001 DEP.DE CHEQ.AJENOS,RET.DE CAM.,CONCEPTO: DEVOLUCION FONDOS EN AVANCE 3° DESEMBOLSO ANH,DEP.: DIRECCCION DISTRITAL POTOSI , PROCEDENCIA: BANCO UNION S.A., CHEQUE: 432, FECHA DE EMISION:23/05/2018</t>
  </si>
  <si>
    <t>00099021001 DEP.DE CHEQ.AJENOS,RET.DE CAM.,CONCEPTO: DEVOLUCION DE FONDOS NO UTILIZADOS,DEP.: MINISTERIO DE EDUCACION , PROCEDENCIA: BANCO UNION S.A., CHEQUE: 22283, FECHA DE EMISION:30/05/2018</t>
  </si>
  <si>
    <t>00020011103 DEP.DE CHEQ.AJENOS,RET.DE CAM.,CONCEPTO: TRANSF.EXT.EMP.THINK HOLDING P/DECIMA CUOTA P/COMPRA AERO AVRO RJ-70(MSN E1252),DEP.: TRANSPORTE AEREO MILITAR , PROCEDENCIA: BANCO UNION S.A., CHEQUE: 19678, FECHA DE EMISION:05/06/2018</t>
  </si>
  <si>
    <t>00291012009 DEP.DE CHEQ.AJENOS,RET.DE CAM.,CONCEPTO: EJECUCION DE GARANTIA DE LA EMP. INGLOBOL S.A. MANT PERIODICO CHARAZANI-APOLO,DEP.: ADMINISTRADORA BOLIVIANA DE CARRETERAS , PROCEDENCIA: BANCO GANADERO S.A., CHEQUE: 536858, FECHA DE EMISION:23/05/2018</t>
  </si>
  <si>
    <t>00099021001 DEP.DE CHEQ.AJENOS,RET.DE CAM.,CONCEPTO: REEMBOLSO SUBSIDIO INCAPACIDAD,DEP.: CONTRALORIA GENERAL DEL ESTADO , PROCEDENCIA: BANCO UNION S.A., CHEQUE: 5672, FECHA DE EMISION:25/05/2018</t>
  </si>
  <si>
    <t>00086054103 DEP.DE CHEQ.AJENOS,RET.DE CAM.,CONCEPTO: TRANSFERENCIA APORTE LOCAL GAM ARQUE,DEP.: GAM ARQUE , PROCEDENCIA: BANCO UNION S.A., CHEQUE: 4844, FECHA DE EMISION:31/05/2018</t>
  </si>
  <si>
    <t>TRANSFERENCIA RECIBIDA DEL EXTERIOR SEGÚN MENSAJES SWIFT Nos. 7870-7859 (REM.EXT.) DE FECHA 06-06-2018 POR DESEMBOLSO DE CAF PRÉSTAMO CFA008785 PROGRAMA MI RIEGO LIBRETA N° 00287102001 FPS-RECURSOS PROPIOS REF.: UTILES DE ESCRITORIO</t>
  </si>
  <si>
    <t>REGULARIZACION DE TRANSFERENCIA DEL EXTERIOR SEGUN SWIFT NO.7840 DE FECHA 06/06/2018 ORDENANTE: CONSULADO GERAL DA BOLIVIA-RIO DE JANEIRO-BRASIL REF:GESTORIA CONSULAR MES DE MAYO LIB. 00010011102 MIN.RELACIONES EXTERIORES - GESTORIA CONSULAR LEY Nº 3108</t>
  </si>
  <si>
    <t>TRANSFERENCIA DEL EXTERIOR SEGUN SWIFT NO.7866 DE FECHA 06/06/2018 ORDENANTE: EMBAJADA DE BOLIVIA-ASUNCION PARAGUAY REF:GESTORIA CONSULAR ABRIL 2018 LIB. 00010011102 MIN.RELACIONES EXTERIORES - GESTORIA CONSULAR LEY Nº 3108</t>
  </si>
  <si>
    <t>TRANSFERENCIA DEL EXTERIOR SEGUN SWIFT NO.7865 DE FECHA 06/06/2018 ORDENANTE: CONSULAT GENERAL BOLIVIE-FRANCIA REF:RECAUDACIONES MAYO 2018 LIB. 00010011102 MIN.RELACIONES EXTERIORES - GESTORIA CONSULAR LEY Nº 3108</t>
  </si>
  <si>
    <t>COBRO COSTOS DE PAPELERIA SEGUN TRANSFERENCIA DEL EXTERIOR POR ORDEN DE EMBAJADA DE BOLIVIA-ASUNCION PARAGUAY REF:GESTORIA CONSULAR ABRIL 2018 LIB. 00010011102 MIN.RELACIONES EXTERIORES - GESTORIA CONSULAR LEY Nº 3108</t>
  </si>
  <si>
    <t>COBRO COSTOS DE PAPELERIA SEGUN TRANSFERENCIA DEL EXTERIOR POR ORDEN DE CORPORACION PETROLERA S.A. (PARAGUAY) REF.: FACTURA 151 LIB. 00513062001 YPFB-OPERACIONES PLANTA DE SEPARACION DE LIQUIDOS RIO GRANDE</t>
  </si>
  <si>
    <t>COBRO COSTOS DE PAPELERIA SEGUN TRANSFERENCIA DEL EXTERIOR POR ORDEN DE CONSULAT GENERAL BOLIVIE-FRANCIA REF:RECAUDACIONES MAYO 2018 LIB. 00010011102 MIN.RELACIONES EXTERIORES - GESTORIA CONSULAR LEY Nº 3108</t>
  </si>
  <si>
    <t>VENTA DE DIVISAS A SOLICITUD DE YACIMIENTOS PETROLIFEROS FISCALES BOLIVIANOS SEGUN SOLICITUD 5146 REF: PAGO A PLUSPETROL BOLIVIA POR RETRIBUCIONES AL TITULAR MERCADO INTERNO CORRESPONDIENTE AL MES DE ENERO DE 2018 LIB. 00513012007 YPFB - RECURSOS NACIONALIZACIÓN</t>
  </si>
  <si>
    <t>VENTA DE DIVISAS A SOLICITUD DE YACIMIENTOS PETROLIFEROS FISCALES BOLIVIANOS SEGUN SOLICITUD 5145 REF: PAGO A PLUSPETROL BOLIVIA POR RETRIBUCIONES AL TITULAR MERCADO INTERNO CORRESPONDIENTE AL MES DE ENERO DE 2018 LIB. 00513012007 YPFB - RECURSOS NACIONALIZACIÓN</t>
  </si>
  <si>
    <t>COBRO COSTOS DE PAPELERIA POR REGULARIZACION DE TRANSFERENCIA DEL EXTERIOR POR ORDEN DE CONSULADO GERAL DA BOLIVIA-RIO DE JANEIRO-BRASIL REF:GESTORIA CONSULAR MES DE MAYO LIB. 00010011102 MIN.RELACIONES EXTERIORES - GESTORIA CONSULAR LEY Nº 3108</t>
  </si>
  <si>
    <t>TRANSFERENCIA DEL EXTERIOR SEGUN SWIFT 07867 DE FECHA 06/06/2018 ORDENANTE: CONSULADO DE BOLIVIA EN IQUIQUE REF.: RECAUDACION GESTORIA CONSULAR MAYO 2018 LIB. 00010011102 MIN.RELACIONES EXTERIORES - GESTORIA CONSULAR LEY Nº 3108</t>
  </si>
  <si>
    <t>A:00099021001 Pago de capital e interes corriente a favor del TGN, adeudado por el GAD Oruro, correspondiente al Prestamo Convenio Subsidiario CAF 2324, Proyecto de Electrificacion Rural Pocoroco.</t>
  </si>
  <si>
    <t>COBRO COSTOS DE PAPELERIA SEGUN TRANSFERENCIA DEL EXTERIOR POR ORDEN DE CONSULADO DE BOLIVIA EN IQUIQUE REF.: RECAUDACION GESTORIA CONSULAR MAYO 2018 LIB. 00010011102 MIN.RELACIONES EXTERIORES - GESTORIA CONSULAR LEY Nº 3108</t>
  </si>
  <si>
    <t>De: 00099024113 Transferencia en cumplimiento al DS N0913 de 15/06/2011 y el Convenio Intergubernativo de Financiamiento UPRE-CIF-IG 1032/2017, suscrito entre la UPRE y el GAM de San Joaquin proyecto Const. Dos Aulas Unidad Educativa Divino Pastor Municipio de San Joaquin, correspondiente al pago d</t>
  </si>
  <si>
    <t>De: 00099024113 Transferencia en cumplimiento al DS N0913 de 15/06/2011 y el Convenio Intergubernativo de Financiamiento UPRE-CIF-IG 569/2016, suscrito entre la UPRE y el GAM Tarabuco, Proyecto Construccion Cancha de Futbol con Cesped Sintetico y Graderias E.S.F.M. Simon Bolivar Cororo - Tarabuco, c</t>
  </si>
  <si>
    <t>De: 00099024113 Transferencia en cumplimiento al DS N0913 de 15/06/2011 y el Convenio Intergubernativo de Financiamiento UPRE-CIF-IG 103/2017, suscrito entre la UPRE y el GAM Irupana Proyecto Construccion Tinglado Unidad Educativa Pariguaya - Lambate, correspondiente al pago de la planilla N2 de cie</t>
  </si>
  <si>
    <t>De: 00099024113 Transferencia en cumplimiento al DS N0913 de 15/06/2011 y el Convenio Intergubernativo de Financiamiento UPRE-CIF-IG 429/2016, suscrito entre la UPRE y el GAM Cajuata Proyecto Construccion Unidad Educativa Asociada Canamina, correspondiente al pago de la planilla N6 de cierre, segun</t>
  </si>
  <si>
    <t>De: 00099024113 Transferencia en cumplimiento al DS N0913 de 15/06/2011 y el Convenio Intergubernativo de Financiamiento UPRE-CIF-IG 945/2017, suscrito entre la UPRE y el GAM Pocoata Proyecto Construccion Internado U.E. Tomocori, correspondiente al pago de la planilla N1, segun la UPRE.</t>
  </si>
  <si>
    <t>De: 00099024113 Transferencia en cumplimiento al DS N0913 de 15/06/2011 y el Convenio Intergubernativo de Financiamiento UPRE-CIF-IG 967/2017, suscrito entre la UPRE y el GAM San Agustin Proyecto Const. Centro de Salud con Internacion Alota, correspondiente al pago de la planilla N1, segun la UPRE.</t>
  </si>
  <si>
    <t>De: 00099024113 Transferencia en cumplimiento al DS N0913 de 15/06/2011 y el Convenio Intergubernativo de Financiamiento UPRE-CIF-IG 543/2017, suscrito entre la UPRE y el GAM Mocomoco Proyecto Construccion Palacio Consistorial en Mocomoco, correspondiente al pago de la planilla N2, segun la UPRE.</t>
  </si>
  <si>
    <t>De: 00099024113 Transferencia en cumplimiento al DS N0913 de 15/06/2011 y el Convenio Intergubernativo de Financiamiento UPRE-CIF-IG 800/2017, suscrito entre la UPRE y el GAM San Juan Proyecto Const. de Un Tinglado y Una Graderia Lateral Unidad Educativa San Martin (San Juan), correspondiente al pag</t>
  </si>
  <si>
    <t>De: 00099024113 Transferencia en cumplimiento al DS N0913 de 15/06/2011 y el Convenio Intergubernativo de Financiamiento UPRE-CIF-IG/190/2016, suscrito entre la UPRE y el GAM Charana Proyecto Construccion Unidad Educativa Ladislao Cabrera, correspondiente al pago de la planilla N4, segun la UPRE.</t>
  </si>
  <si>
    <t>De: 00099024113 Transferencia en cumplimiento al DS N0913 de 15/06/2011 y el Convenio Intergubernativo de Financiamiento UPRE-CIF-IG 124/2017, suscrito entre la UPRE y el GAM San Pablo de Huacareta Proyecto Construccion Unidad Educativa Rafael Pabon Animbo, correspondiente al pago de la planilla N2,</t>
  </si>
  <si>
    <t>De: 00099024113 Transferencia en cumplimiento al DS N0913 de 15/06/2011 y el Convenio Intergubernativo de Financiamiento UPRE-CIF-IG 076/2017, suscrito entre la UPRE y el GAM Entre Rios Proyecto Construccion Tinglado Unidad Educativa Gareca, correspondiente al pago de la planilla N4 de cierre, segun</t>
  </si>
  <si>
    <t>De: 00099024113 Transferencia en cumplimiento al DS N0913 de 15/06/2011 y el Convenio Intergubernativo de Financiamiento UPRE-CIF-IG 010/2017, suscrito entre la UPRE y el GAM Challapata Proyecto Construccion Aulas Unidad Educativa Eduardo Abaroa - Challapata, correspondiente al pago de la planilla N</t>
  </si>
  <si>
    <t>De: 00099024113 Transferencia en cumplimiento al DS N0913 de 15/06/2011 y el Convenio Intergubernativo de Financiamiento UPRE-CIF-IG 310/2017, suscrito entre la UPRE y el GAM Achacachi Proyecto Construccion Tinglado Unidad Educativa Villa Lipe, correspondiente al pago de la planilla N3 de cierre, se</t>
  </si>
  <si>
    <t>De: 00099024113 Transferencia en cumplimiento al DS N0913 de 15/06/2011 y el Convenio Intergubernativo de Financiamiento UPRE-CIF-IG 308/2017, suscrito entre la UPRE y el GAM Achacachi Proyecto Construccion Tinglado Unidad Educativa Frasquia, correspondiente al pago de la planilla N3 de cierre, segu</t>
  </si>
  <si>
    <t>De: 00099024113 Transferencia en cumplimiento al DS N0913 de 15/06/2011 y el Convenio Intergubernativo de Financiamiento UPRE-CIF-IG 726/2017, suscrito entre la UPRE y el GAM Villa Gualberto Villarroel Proyecto Const. 2 Aulas y Direccion U.E. Tojracollo Villa Gualberto Villarroel, correspondiente al</t>
  </si>
  <si>
    <t>De: 00099024113 Transferencia en cumplimiento al DS N0913 de 15/06/2011 y el Convenio Intergubernativo de Financiamiento UPRE-CIF-IG 340/2017, suscrito entre la UPRE y el GAM Batallas Proyecto Construccion Seis Aulas Unidad Educativa Libertador Simon Bolivar, correspondiente al pago de la planilla N</t>
  </si>
  <si>
    <t>De: 00099024113 Transferencia en cumplimiento al DS N0913 de 15/06/2011 y el Convenio Intergubernativo de Financiamiento UPRE-CIF-IG 733/2017, suscrito entre la UPRE y el GAM Bolivar Proyecto Const. Tinglado y Graderias Unidad Educativa Condorhuacha - Bolivar, correspondiente al pago de la planilla</t>
  </si>
  <si>
    <t>De: 00099024113 Transferencia en cumplimiento al DS N0913 de 15/06/2011 y el Convenio Intergubernativo de Financiamiento UPRE-CIF-IG 394/2017, suscrito entre la UPRE y el GAM Collana Proyecto Construccion Tinglado Unidad Educativa Gualberto Villarroel L/Collana, correspondiente al pago de la planill</t>
  </si>
  <si>
    <t>De: 00099024113 Transferencia en cumplimiento al DS N0913 de 15/06/2011 y el Convenio Intergubernativo de Financiamiento UPRE-CIF-IG 222/2017, suscrito entre la UPRE y el GAM Jesus de Machaca Proyecto Construccion Bloque de Aulas Unidad Educativa Sullcatiti Lahuacollo - Sullcatiti Lahuacollo, corres</t>
  </si>
  <si>
    <t>De: 00099024113 Transferencia en cumplimiento al DS N0913 de 15/06/2011 y el Convenio Intergubernativo de Financiamiento UPRE-CIF-IG/224/2016, suscrito entre la UPRE y el GAM Villa Rivero Proyecto Const. Estadio con Cesped Sintetico Villa Rivero, correspondiente al pago de la planilla N4 de cierre,</t>
  </si>
  <si>
    <t>De: 00099024113 Transferencia en cumplimiento al DS N0913 de 15/06/2011 y el Convenio Intergubernativo de Financiamiento UPRE-CIF-IG 806/2017, suscrito entre la UPRE y el GAM San Javier Proyecto Const. Tinglado y Graderias U.E. La Senda - Comunidad La Senda, correspondiente al pago de la planilla N2</t>
  </si>
  <si>
    <t>De: 00099024113 Transferencia en cumplimiento al DS N0913 de 15/06/2011 y el Convenio Intergubernativo de Financiamiento UPRE-CIF-IG 203/2017, suscrito entre la UPRE y el GAM de Viacha proyecto Construccion Tinglado U.E. La Florida Urb. La Florida D-6, correspondiente al pago de la planilla N 2 de c</t>
  </si>
  <si>
    <t>De: 00099024113 Transferencia en cumplimiento al DS N0913 de 15/06/2011 y el Convenio Intergubernativo de Financiamiento UPRE-CIF-IG 182/2017, suscrito entre la UPRE y el GAM de Boyuibe proyecto Const. del Matadero Municipal de Boyuibe, correspondiente al pago de la planilla N 1, segun la UPRE.</t>
  </si>
  <si>
    <t>De: 00099024113 Transferencia en cumplimiento al DS N0913 de 15/06/2011 y el Convenio Intergubernativo de Financiamiento UPRE-CIF-IG/363/2016, suscrito entre la UPRE y el GAM La Guardia Proyecto Construccion Modulo Educativo Maestro Pitagoras, correspondiente al pago de la planilla N7 de cierre, seg</t>
  </si>
  <si>
    <t>De: 00099024113 Transferencia en cumplimiento al DS N0913 de 15/06/2011 y el Convenio Intergubernativo de Financiamiento UPRE-CIF-IG 359/2017, suscrito entre la UPRE y el GAM Sica Sica (Villa Aroma) Proyecto Construccion U.E. Elizardo Perez B - Lahuachaca, correspondiente al pago de la planilla N3,</t>
  </si>
  <si>
    <t>De: 00099024113 Transferencia en cumplimiento al DS N0913 de 15/06/2011 y el Convenio Intergubernativo de Financiamiento UPRE-CIF-IG 309/2017, suscrito entre la UPRE y el GAM Achacachi Proyecto Construccion Tinglado Unidad Educativa Japuraya Baja, correspondiente al pago de la planilla N3 de cierre,</t>
  </si>
  <si>
    <t>De: 00099024113 Transferencia en cumplimiento al DS N0913 de 15/06/2011 y el Convenio Intergubernativo de Financiamiento UPRE-CIF-IG 752/2017, suscrito entre la UPRE y el GAM Arque Proyecto Construccion Cancha Municipal de Futbol de Cesped Sintetico y Enmallado - Arque, correspondiente al pago de la</t>
  </si>
  <si>
    <t>De: 00099024113 Transferencia en cumplimiento al DS N0913 de 15/06/2011 y el Convenio Intergubernativo de Financiamiento UPRE-CIF-IG 307/2017, suscrito entre la UPRE y el GAM Achacachi Proyecto Construccion Tinglado Unidad Educativa Chahuira Pampa, correspondiente al pago de la planilla N3 de cierre</t>
  </si>
  <si>
    <t>De: 00099024113 Transferencia en cumplimiento al DS N0913 de 15/06/2011 y el Convenio Intergubernativo de Financiamiento UPRE-CIF-IG 007/2016 y UPRE-ADENDA-077/2017, suscrito entre la UPRE y el GAR Gran Chaco proyecto Construccion Instituto Tecnologico Industrial Agropecuario Yacuiba, correspondient</t>
  </si>
  <si>
    <t>De: 00099024113 Transferencia en cumplimiento al DS N0913 de 15/06/2011 y el Convenio Intergubernativo de Financiamiento UPRE-CIF-IG 535/2016, suscrito entre la UPRE y el GAM de Entre Rios proyecto Construccion Mercado Central Entre Rios (Zona Canaveral), correspondiente al pago de la planilla N 9,</t>
  </si>
  <si>
    <t>De: 00099024113 Transferencia en cumplimiento al DS N0913 de 15/06/2011 y el Convenio Intergubernativo de Financiamiento UPRE-CIF-IG 799/2017, suscrito entre la UPRE y el GAM de San Pedro proyecto Ampliacion Centro de Salud San Juan del Pirai, correspondiente al pago de la planilla N 3, segun la UPR</t>
  </si>
  <si>
    <t>De: 00099024113 Transferencia en cumplimiento al DS N0913 de 15/06/2011 y el Convenio Intergubernativo de Financiamiento UPRE-CIF-IG 644/2017, suscrito entre la UPRE y el GAM de Anzaldo proyecto Const. Tinglado con Graderias U. E. Antonio Jose de Sucre Morochata (Anzaldo), correspondiente al pago de</t>
  </si>
  <si>
    <t>De: 00099024113 Transferencia en cumplimiento al DS N0913 de 15/06/2011 y el Convenio Intergubernativo de Financiamiento UPRE-CIF-IG 054/2017, suscrito entre la UPRE y el GAM de Padcaya proyecto Construccion Unidad Educativa Oscar Hiza Bastias La Mamora, correspondiente al pago de la planilla N 2,</t>
  </si>
  <si>
    <t>NUMERO DE LIBRETA CUT: 03420102001 OPERACIÓN E18 TRANSFERENCIA DEL SISTEMA FINANCIERO POR CUENTA DE TERCEROS A LA CUT TRANSFERENCIA DE RECURSOS DEL FIDEICOMISO AEVIVIENDA GASTOS DE FUNCIONAMIENTO</t>
  </si>
  <si>
    <t>NÚMERO DE LIBRETA CUT: 99031009.00 OPERACIÓN T01 TRANSFERENCIA DE FONDOS A LA CUT - TESORO DIRECTO DE BANCO UNION S.A. A CUENTA UNICA DEL TESORO CON NUMERO DE SOLICITUD = 2796865 Y NUMERO CORRELATIVO = 91320006062018958 TRANSFERENCIA POR OPERACIONES DE VENTA BONOS BTX</t>
  </si>
  <si>
    <t>VENTA DE DIVISAS CON TRANSFERENCIA DE FONDOS A SOLICITUD DE MINISTERIO DE RELACIONES EXTERIORES SEGUN SOLICITUD 5160 REF: REMESAS ADICIONALES A FAVOR DE LOS CONSULADOS EN LA QUIACA MENDOZA Y ORAN POR CONCEPTO DE PASAJES Y VIATICOS PARA ASISTIR A LA REUNION DE CONSULES EN LA EMBAJADA DE BUENOS AIRES LIB. 00099021001 TGN-RECURSOS ORDINARIOS (3987)</t>
  </si>
  <si>
    <t>VENTA DE DIVISAS CON TRANSFERENCIA DE FONDOS A SOLICITUD DE SERVICIO NACIONAL TEXTIL-SENATEX SEGUN SOLICITUD 5163 REF: PAGO POR LA COMPRA DE COLORANTES POR USD 43,966.00 SIENDO SU EQUIVALENCIA EN BS. 306,003.36 SEGUN INFORME INF-ETA-0042/2018, PARA LA UNIDAD DE TELAS , SEGUN ADJUNTOS LIB. 00378012002 SENATEX - ADMINISTRACION CENTRAL</t>
  </si>
  <si>
    <t>VENTA DE DIVISAS CON TRANSFERENCIA DE FONDOS A SOLICITUD DE SERVICIO GENERAL DE IDENTIFICACION PERSONAL - SEGIP SEGUN SOLICITUD 5155 REF: ENTREGA DE FONDOS A OFICINA DE SAO PAULO BRASIL, PARA PAGO DE PLANILLA DE COMPENSACION COSTO DE VIDA MES DE MAYO 2018, SEGUN INF. TECNICO 0196/2018 RR.HH. Y CERTI LIB. 00340012003 RECAUDACION EXTRANJERIA - C.I. -L.C.</t>
  </si>
  <si>
    <t>VENTA DE DIVISAS CON TRANSFERENCIA DE FONDOS A SOLICITUD DE SERVICIO GENERAL DE IDENTIFICACION PERSONAL - SEGIP SEGUN SOLICITUD 5158 REF: ENTREGA DE FONDOS A LA OFICINA DE BUENOS AIRES ARGENTINA PARA PAGO DE PLANILLA DE COMPENSACION COSTO DE VIDA CORRESPONDIENTE AL MES DE MAYO 2018, SEGUN INF. TECNI LIB. 00340012003 RECAUDACION EXTRANJERIA - C.I. -L.C.</t>
  </si>
  <si>
    <t>VENTA DE DIVISAS CON TRANSFERENCIA DE FONDOS A SOLICITUD DE SERVICIO GENERAL DE IDENTIFICACION PERSONAL - SEGIP SEGUN SOLICITUD 5157 REF: ENTREGA DE FONDOS A OFICINA DE CALAMA CHILE, PARA PAGO DE PLANILLA DE COMPENSACION COSTO DE VIDA MES DE MAYO 2018, SEGUN INF. TECNICO 0197/2018 RR.HH. Y CERTIFICA LIB. 00340012003 RECAUDACION EXTRANJERIA - C.I. -L.C.</t>
  </si>
  <si>
    <t>VENTA DE DIVISAS CON TRANSFERENCIA DE FONDOS A SOLICITUD DE SERVICIO GENERAL DE IDENTIFICACION PERSONAL - SEGIP SEGUN SOLICITUD 5156 REF: ENTREGA DE FONDOS A WASHINGTON DC ESTADOS UNIDOS, PARA PAGO DE PLANILLA COMPENSACION COSTO DE VIDA MES DE MAYO 2018, SEGUN INF. TECNICO 0198/2018 RR.HH. Y CERTIFI LIB. 00340012003 RECAUDACION EXTRANJERIA - C.I. -L.C.</t>
  </si>
  <si>
    <t>COBRO COSTOS DE PAPELERIA SEGUN TRANSFERENCIA DEL EXTERIOR POR ORDEN DE GAS TOTAL S.A. REF.ANTICIPO JUNIO 2018 LIB. 00513062001 YPFB-OPERACIONES PLANTA DE SEPARACION DE LIQUIDOS RIO GRANDE</t>
  </si>
  <si>
    <t>'COBRO DE UTILES DE ESCRITORIO POR´||COMPLEMENTO A COMPROBANTE S-0923697 DE LA FECHA. LIBRETA 00513062001 YPFB-OPERACIONES PLANTA DE SEPARACION DE LIQUIDOS RIO GRANDE</t>
  </si>
  <si>
    <t>00099021001 DEPOSITO DE EFECTIVO, DEPOSITANTE: JOSE ANTONIO SILVA MIER, CONCEPTO: DEVOLUCION EXCEDENTE REMUNERACION MAXIMA PERMITIDA JUNIO-2017 (U.T.O), CUENTA DE DEPOSITO: CUENTA UNICA DEL TESORO</t>
  </si>
  <si>
    <t>00099021001 DEPOSITO DE EFECTIVO, DEPOSITANTE: JOSE ANTONIO SILVA MIER, CONCEPTO: DEVOLUCION EXCEDENTE REMUNERACION MAXIMA PERMITIDA MAYO-2017 (U.T.O), CUENTA DE DEPOSITO: CUENTA UNICA DEL TESORO</t>
  </si>
  <si>
    <t>00099021001 DEPOSITO DE EFECTIVO, DEPOSITANTE: JOSE ANTONIO SILVA MIER, CONCEPTO: DEVOLUCION EXCEDENTE REMUNERACION MAXIMA PERMITIDA ABRIL-2017 (U.T.O), CUENTA DE DEPOSITO: CUENTA UNICA DEL TESORO</t>
  </si>
  <si>
    <t>00099021001 DEPOSITO DE EFECTIVO, DEPOSITANTE: JOSE ANTONIO SILVA MIER, CONCEPTO: DEVOLUCION EXCEDENTE REMUNERACION MAXIMA PERMITIDA MARZO-2017 (U.T.O), CUENTA DE DEPOSITO: CUENTA UNICA DEL TESORO</t>
  </si>
  <si>
    <t>00099021001 DEPOSITO DE EFECTIVO, DEPOSITANTE: JOSE ANTONIO SILVA MIER, CONCEPTO: DEVOLUCION EXCEDENTE REMUNERACION MAXIMA PERMITIDA FEBRERO-2017 (U.T.O), CUENTA DE DEPOSITO: CUENTA UNICA DEL TESORO</t>
  </si>
  <si>
    <t>00099021001 DEPOSITO DE EFECTIVO, DEPOSITANTE: JOSE ANTONIO SILVA MIER, CONCEPTO: DEVOLUCION EXCEDENTE REMUNERACION MAXIMA PERMITIDA ENERO-2017 (U.T.O), CUENTA DE DEPOSITO: CUENTA UNICA DEL TESORO</t>
  </si>
  <si>
    <t>00099021001 DEPOSITO DE EFECTIVO, DEPOSITANTE: MARIO DURAN, CONCEPTO: REVERSION SALDO NO EJECUTADO, CUENTA DE DEPOSITO: CUENTA UNICA DEL TESORO</t>
  </si>
  <si>
    <t>00081014203 DEPOSITO DE EFECTIVO, DEPOSITANTE: FELIX ALBERTO FLORES LAZACANO, CONCEPTO: DEVOLUCION DE FONDOS EN AVANCE, CUENTA DE DEPOSITO: CUENTA UNICA DEL TESORO</t>
  </si>
  <si>
    <t>00574012002 DEPOSITO DE EFECTIVO, DEPOSITANTE: JUAN CARLOS GUZMAN MEDINA, CONCEPTO: SALDOS DE FONDOS EN AVANCE, CUENTA DE DEPOSITO: CUENTA UNICA DEL TESORO</t>
  </si>
  <si>
    <t>00373024105 DEPOSITO DE EFECTIVO, DEPOSITANTE: FONDO DESARROLLO INDIGENA F.D.I., CONCEPTO: IMPLEMENTACION CONTROL DE GANADO VACUNO LECHERO EN LA COM. CAMPESINA PERU RIO APERE,PROV YACUMA BENI, CUENTA DE DEPOSITO: CUENTA UNICA DEL TESORO</t>
  </si>
  <si>
    <t>00099021001 DEPOSITO DE EFECTIVO, DEPOSITANTE: VICTORIA CARMEN RIVAS VDA DE COCHI, CONCEPTO: DEVOLUCION DE COBRO INDEBIDO POR NUEVAS NUPCIAS, CUENTA DE DEPOSITO: CUENTA UNICA DEL TESORO</t>
  </si>
  <si>
    <t>00099021001 DEPOSITO DE EFECTIVO, DEPOSITANTE: EDIFICIO CONAVI COOPROPIETARIOS, CONCEPTO: PAGO EPSAS - MARZO - 2018, CUENTA DE DEPOSITO: CUENTA UNICA DEL TESORO</t>
  </si>
  <si>
    <t>00099021001 DEPOSITO DE EFECTIVO, DEPOSITANTE: EDIFICIO CONAVI COOPROPIETARIOS, CONCEPTO: PAGO EPSAS - ABRIL - 2018, CUENTA DE DEPOSITO: CUENTA UNICA DEL TESORO</t>
  </si>
  <si>
    <t>00099021001 DEPOSITO DE EFECTIVO, DEPOSITANTE: NOLBERTO SULLCANI QUISPE, CONCEPTO: REVERSION, CUENTA DE DEPOSITO: CUENTA UNICA DEL TESORO</t>
  </si>
  <si>
    <t>00212012001 DEPOSITO DE EFECTIVO, DEPOSITANTE: INRA-SUSAN CLARIVEL ALANOCA IRIARTE, CONCEPTO: REPOSICION DE CREDENCIAL, CUENTA DE DEPOSITO: CUENTA UNICA DEL TESORO</t>
  </si>
  <si>
    <t>00574012002 DEPOSITO DE EFECTIVO, DEPOSITANTE: LACTEOSBOL, CONCEPTO: DEVOLUCION DE 13 %, CUENTA DE DEPOSITO: CUENTA UNICA DEL TESORO</t>
  </si>
  <si>
    <t>00099021001 DEPOSITO DE EFECTIVO, DEPOSITANTE: EDUARDO BACARREZA MAMANI, CONCEPTO: DEVOLUCION DE GASTOS NO EJECUTADOS DE PASAJE, CUENTA DE DEPOSITO: CUENTA UNICA DEL TESORO</t>
  </si>
  <si>
    <t>00099021001 DEPOSITO DE EFECTIVO, DEPOSITANTE: REYNALDO GONZALO GONZALES GRAFF, CONCEPTO: DEVOLUCION DE GASTOS NO EJECUTADOS DE PASAJE, CUENTA DE DEPOSITO: CUENTA UNICA DEL TESORO</t>
  </si>
  <si>
    <t>00099021001 DEPOSITO DE EFECTIVO, DEPOSITANTE: EYBER SARMIENTO - MINISTERIO DE DEPORTES, CONCEPTO: DEVOLUCION DE VIATICOS-CARRERA PEDESTRE 10K PRESIDENTE EVO CHUQUISACA 2018, CUENTA DE DEPOSITO: CUENTA UNICA DEL TESORO</t>
  </si>
  <si>
    <t>00099021001 DEPOSITO DE EFECTIVO, DEPOSITANTE: DANIEL FERNANDO SALAZAR ROJAS, CONCEPTO: DEVOLUCION DE VIATICOS, CUENTA DE DEPOSITO: CUENTA UNICA DEL TESORO</t>
  </si>
  <si>
    <t>00099021001 DEPOSITO DE EFECTIVO, DEPOSITANTE: MANUEL ALVARO TRUJILLO BALBOA, CONCEPTO: DEVOLUCION DE VIATICOS, CUENTA DE DEPOSITO: CUENTA UNICA DEL TESORO</t>
  </si>
  <si>
    <t>00099021001 DEPOSITO DE EFECTIVO, DEPOSITANTE: JORGE CHUNGARA MONTAÑO, CONCEPTO: COMPROMISO DE DEVOLUCION DE DEUDA, CUENTA DE DEPOSITO: CUENTA UNICA DEL TESORO</t>
  </si>
  <si>
    <t>00099021001 DEPOSITO DE EFECTIVO, DEPOSITANTE: CODESUR, CONCEPTO: DEVOLUCION DE REFRIGERIO DEL MES DE MARZO/2018 DE GABRIELA MALDONADO, CUENTA DE DEPOSITO: CUENTA UNICA DEL TESORO</t>
  </si>
  <si>
    <t>00099021001 DEPOSITO DE EFECTIVO, DEPOSITANTE: CODESUR, CONCEPTO: SALDO NO EJECUTADO FONDO EN AVANCE DE TATIANA MEJIA ECHALAR, CUENTA DE DEPOSITO: CUENTA UNICA DEL TESORO</t>
  </si>
  <si>
    <t>00574012002 DEPOSITO DE EFECTIVO, DEPOSITANTE: MARLENY TELLEZ GUZMAN, CONCEPTO: DEVOLUCION DE PASES A BORDO NO DECLARADO, CUENTA DE DEPOSITO: CUENTA UNICA DEL TESORO</t>
  </si>
  <si>
    <t>00574012002 DEPOSITO DE EFECTIVO, DEPOSITANTE: DIONICIO ARCANI RAMOS, CONCEPTO: DEVOLUCION DE PASES A BORDO NO DECLARADO, CUENTA DE DEPOSITO: CUENTA UNICA DEL TESORO</t>
  </si>
  <si>
    <t>00574012002 DEPOSITO DE EFECTIVO, DEPOSITANTE: DIONICIO ARCANI RAMOS, CONCEPTO: FONDOS NO UTILIZADOS, CUENTA DE DEPOSITO: CUENTA UNICA DEL TESORO</t>
  </si>
  <si>
    <t>00099021001 DEPOSITO DE EFECTIVO, DEPOSITANTE: FELIX CARDENAS AGUILAR, CONCEPTO: DEVOLUCION DE VIATICOS, CUENTA DE DEPOSITO: CUENTA UNICA DEL TESORO</t>
  </si>
  <si>
    <t>00099021001 DEPOSITO DE EFECTIVO, DEPOSITANTE: AGENCIA NACIONAL DE HIDROCARBUROS, CONCEPTO: PAGO POR REPOSICION DE LLAMADAS DE LA DCD, CUENTA DE DEPOSITO: CUENTA UNICA DEL TESORO</t>
  </si>
  <si>
    <t>00099021001 DEPOSITO DE EFECTIVO, DEPOSITANTE: CARLOS ALBERTO PERALTA AGUIRRE, CONCEPTO: DEVOLUCION DE FONDOS EN AVANCE, CUENTA DE DEPOSITO: CUENTA UNICA DEL TESORO</t>
  </si>
  <si>
    <t>00099021001 DEPOSITO DE EFECTIVO, DEPOSITANTE: JOSE ANTONIO SILVA MIER, CONCEPTO: DEVOLUCION EXCEDENTE REMUNERACION MAXIMA PERMITIDA AGOSTO-2017 (U.T.O), CUENTA DE DEPOSITO: CUENTA UNICA DEL TESORO</t>
  </si>
  <si>
    <t>00099021001 DEPOSITO DE EFECTIVO, DEPOSITANTE: JOSE ANTONIO SILVA MIER, CONCEPTO: DEVOLUCION EXCEDENTE REMUNERACION MAXIMA PERMITIDA JULIO-2017 (U.T.O), CUENTA DE DEPOSITO: CUENTA UNICA DEL TESORO</t>
  </si>
  <si>
    <t>00020041101 DEPOSITO DE EFECTIVO, DEPOSITANTE: SARZURI LOPEZ BRAYAN  C.I.  9966503  LP., CONCEPTO: REVERSION PAGO RENUMERACIONES CONSULTORES DE LINEA PREV. 1259, CUENTA DE DEPOSITO: CUENTA UNICA DEL TESORO</t>
  </si>
  <si>
    <t>00020041101 DEPOSITO DE EFECTIVO, DEPOSITANTE: FLORES BALDERRAMA ELMER EDWIN  C.I.  9391199 CBBA, CONCEPTO: REVERSION PAGO RENUMERACIONES CONSULTORES DE LINEA PREV. 1259, CUENTA DE DEPOSITO: CUENTA UNICA DEL TESORO</t>
  </si>
  <si>
    <t>00020041101 DEPOSITO DE EFECTIVO, DEPOSITANTE: LECOÑA GUTIERREZ CARMEN C.I.  9921215  LP., CONCEPTO: REVERSION PAGO RENUMERACIONES CONSULTORES DE LINEA PREV. 1259, CUENTA DE DEPOSITO: CUENTA UNICA DEL TESORO</t>
  </si>
  <si>
    <t>00020041101 DEPOSITO DE EFECTIVO, DEPOSITANTE: VILLA HUAYNOCA KEVIN DANIEL  C.I. 7078805  LP., CONCEPTO: REVERSION PAGO RENUMERACIONES CONSULTORES DE LINEA PREV. 1259, CUENTA DE DEPOSITO: CUENTA UNICA DEL TESORO</t>
  </si>
  <si>
    <t>00099021001 DEPOSITO DE EFECTIVO, DEPOSITANTE: ROSARIO GALVEZ MONRROY, CONCEPTO: PAGO POR LLAMADAS PERSONALES, CUENTA DE DEPOSITO: CUENTA UNICA DEL TESORO</t>
  </si>
  <si>
    <t>00099021001 DEPOSITO DE EFECTIVO, DEPOSITANTE: TANIA VICTORIA FRANCK CHURRUARRIN, CONCEPTO: PAGO LLAMADAS PERSONALES, CUENTA DE DEPOSITO: CUENTA UNICA DEL TESORO</t>
  </si>
  <si>
    <t>00099021001 DEPOSITO DE EFECTIVO, DEPOSITANTE: PLAN NAC.DE EMPLEO-MIN.DE PLANIF.DEL DESARROLLO, CONCEPTO: DEVOLUCION DE SALDO FONDOS EN AVANCE DE PAOLA SOLIZ, CUENTA DE DEPOSITO: CUENTA UNICA DEL TESORO</t>
  </si>
  <si>
    <t>00099021001 DEPOSITO DE EFECTIVO, DEPOSITANTE: ANA TURLANDA ALVAREZ VARGAS, CONCEPTO: DEVOLUCION POR DOBLE PERCEPCION, CUENTA DE DEPOSITO: CUENTA UNICA DEL TESORO</t>
  </si>
  <si>
    <t>00099021001 DEPOSITO DE EFECTIVO, DEPOSITANTE: MARIA ESTHER HINOJOSA GARCIA, CONCEPTO: DESCARGO DE LLAMADAS, CUENTA DE DEPOSITO: CUENTA UNICA DEL TESORO</t>
  </si>
  <si>
    <t>00099021001 DEPOSITO DE EFECTIVO, DEPOSITANTE: JANNETT ROXANA TAPIA SAINZ DE SALGUERO, CONCEPTO: REPOSICION DE LLAMADAS PERSONALES ANH, CUENTA DE DEPOSITO: CUENTA UNICA DEL TESORO</t>
  </si>
  <si>
    <t>00099021001 DEPOSITO DE EFECTIVO, DEPOSITANTE: JORGE LUIS GONZALES SAKAMOTO, CONCEPTO: REPOSICION DE LLAMADAS PERSONALES ANH, CUENTA DE DEPOSITO: CUENTA UNICA DEL TESORO</t>
  </si>
  <si>
    <t>00099021001 DEPOSITO DE EFECTIVO, DEPOSITANTE: RICHAR PARDO BUSTILLOS - MIN DEPORTES, CONCEPTO: DEVOLUCION DE VIATICOS DEL 5 AL 10 DE JUNIO DE 2018, CUENTA DE DEPOSITO: CUENTA UNICA DEL TESORO</t>
  </si>
  <si>
    <t>00580012001 DEPOSITO DE EFECTIVO, DEPOSITANTE: DEPÓSITOS ADUANEROS BOLIVIANOS, CONCEPTO: DEVOLUCION DE PASAJES TERRESTRES, CUENTA DE DEPOSITO: CUENTA UNICA DEL TESORO</t>
  </si>
  <si>
    <t>00020011103 DEPOSITO DE EFECTIVO, DEPOSITANTE: VICTORIO RONNIE TERAN RIOJA, CONCEPTO: REVERSION, CUENTA DE DEPOSITO: CUENTA UNICA DEL TESORO</t>
  </si>
  <si>
    <t>00099021001 DEPOSITO DE EFECTIVO, DEPOSITANTE: DAVID TICONA VINO, CONCEPTO: DEP. REFRIGERIO NO COBRADO SANJINEZ CAMPUZANO DARRYL MARCO UDESY OCT 2017, CUENTA DE DEPOSITO: CUENTA UNICA DEL TESORO</t>
  </si>
  <si>
    <t>00526012001 DEPOSITO DE EFECTIVO, DEPOSITANTE: CARLOS ANDRES CARRASCO, CONCEPTO: DEVOLUCION DE VIATICOS NO UTILIZADOS, CUENTA DE DEPOSITO: CUENTA UNICA DEL TESORO</t>
  </si>
  <si>
    <t>00020041101 DEPOSITO DE EFECTIVO, DEPOSITANTE: CAMBARA FLORES VIVIANA  C.I.  7855329  S.C., CONCEPTO: REVERSION PAGO RENUMERACIONES CONSULTORES DE LINEA PREV. 1259, CUENTA DE DEPOSITO: CUENTA UNICA DEL TESORO</t>
  </si>
  <si>
    <t>00574012002 DEP.DE CHEQ.AJENOS,RET.DE CAM.,CONCEPTO: DEP. FONDO ROTATORIO CUENTAS POR COBRAR 2016,DEP.: LACTEOSBOL , PROCEDENCIA: BANCO UNION S.A., CHEQUE: 4706, FECHA DE EMISION:29/05/2018</t>
  </si>
  <si>
    <t>00574012002 DEP.DE CHEQ.AJENOS,RET.DE CAM.,CONCEPTO: DEVOLUCION SEDEM DESCUENTO A RAUL VILLCA,DEP.: LACTEOSBOL , PROCEDENCIA: BANCO UNION S.A., CHEQUE: 4705, FECHA DE EMISION:29/05/2018</t>
  </si>
  <si>
    <t>00574012002 DEP.DE CHEQ.AJENOS,RET.DE CAM.,CONCEPTO: DESCUENTO POR PLANILLAS JORGE BLONDEL POR FACTURA NO DECLARADA,DEP.: LACTEOSBOL , PROCEDENCIA: BANCO UNION S.A., CHEQUE: 4699, FECHA DE EMISION:21/05/2018</t>
  </si>
  <si>
    <t>00574012002 DEP.DE CHEQ.AJENOS,RET.DE CAM.,CONCEPTO: POR FACTURA NO DECLARADA,DEP.: LACTEOSBOL , PROCEDENCIA: BANCO UNION S.A., CHEQUE: 4697, FECHA DE EMISION:21/05/2018</t>
  </si>
  <si>
    <t>00574012002 DEP.DE CHEQ.AJENOS,RET.DE CAM.,CONCEPTO: DESCUENTO POR PLANILLA CIERRE DE CUENTA POR COBRAR 2016,DEP.: LACTEOSBOL , PROCEDENCIA: BANCO UNION S.A., CHEQUE: 4707, FECHA DE EMISION:29/05/2018</t>
  </si>
  <si>
    <t>00574012002 DEP.DE CHEQ.AJENOS,RET.DE CAM.,CONCEPTO: DEVOLUCION DE DEP. ERRONEOS DEL MINISTERIO DE SALUD,DEP.: LACTEOSBOL , PROCEDENCIA: BANCO UNION S.A., CHEQUE: 4695, FECHA DE EMISION:21/05/2018</t>
  </si>
  <si>
    <t>00574012002 DEP.DE CHEQ.AJENOS,RET.DE CAM.,CONCEPTO: DEVOLUCION DE DEP. ERRONEOS DEL MINISTERIO DE SALUD,DEP.: LACTEOSBOL , PROCEDENCIA: BANCO UNION S.A., CHEQUE: 4694, FECHA DE EMISION:21/05/2018</t>
  </si>
  <si>
    <t>00682018001 DEP.DE CHEQ.AJENOS,RET.DE CAM.,CONCEPTO: TRANSFERENCIA DE RECURSOS DE LA CTA FISCAL A LA LIBRETA PARA DEVOLUCION AL FINANCIADOR,DEP.: DEFENSORIA DEL PUEBLO , PROCEDENCIA: BANCO UNION S.A., CHEQUE: 21544, FECHA DE EMISION:05/06/2018</t>
  </si>
  <si>
    <t>00015011108 DEP.DE CHEQ.AJENOS,RET.DE CAM.,CONCEPTO: DEVOLUCION DE FONDOS,DEP.: MIN GOBIERNO , PROCEDENCIA: BANCO UNION S.A., CHEQUE: 51097, FECHA DE EMISION:05/06/2018</t>
  </si>
  <si>
    <t>00015011108 DEP.DE CHEQ.AJENOS,RET.DE CAM.,CONCEPTO: DEVOLUCION DE FONDOS,DEP.: MIN GOBIERNO , PROCEDENCIA: BANCO UNION S.A., CHEQUE: 51098, FECHA DE EMISION:05/06/2018</t>
  </si>
  <si>
    <t>00099021001 DEP.DE CHEQ.AJENOS,RET.DE CAM.,CONCEPTO: FLORES APALA ROLY,DEP.: BANCO UNION , PROCEDENCIA: BANCO UNION S.A., CHEQUE: 154514, FECHA DE EMISION:07/06/2018</t>
  </si>
  <si>
    <t>00099021001 DEP.DE CHEQ.AJENOS,RET.DE CAM.,CONCEPTO: MENDOZA FERNANDEZ LUZ MARLHIN,DEP.: BANCO UNION , PROCEDENCIA: BANCO UNION S.A., CHEQUE: 154515, FECHA DE EMISION:07/06/2018</t>
  </si>
  <si>
    <t>00099021001 DEP.DE CHEQ.AJENOS,RET.DE CAM.,CONCEPTO: FLORES PASTOR MARIA ELENA,DEP.: BANCO UNION , PROCEDENCIA: BANCO UNION S.A., CHEQUE: 154516, FECHA DE EMISION:07/06/2018</t>
  </si>
  <si>
    <t>00099021001 DEP.DE CHEQ.AJENOS,RET.DE CAM.,CONCEPTO: DEVOLUCION DE PASAJES NO UTUTILIZADOS CTA. 10000004670267,DEP.: MIN. DE MEDIO AMBIENTE Y AGUA , PROCEDENCIA: BANCO UNION S.A., CHEQUE: 959, FECHA DE EMISION:25/05/2018</t>
  </si>
  <si>
    <t>00099021001 DEP.DE CHEQ.AJENOS,RET.DE CAM.,CONCEPTO: LOLA TERRAZA MAURO,DEP.: BANCO UNION , PROCEDENCIA: BANCO UNION S.A., CHEQUE: 154523, FECHA DE EMISION:07/06/2018</t>
  </si>
  <si>
    <t>00086011101 DEP.DE CHEQ.AJENOS,RET.DE CAM.,CONCEPTO: DEVOLUCION DE PASAJES NO UTILIZADOS CTA. 10000004670267,DEP.: MIN. DE MEDIO AMBIENTE Y AGUA , PROCEDENCIA: BANCO UNION S.A., CHEQUE: 960, FECHA DE EMISION:25/05/2018</t>
  </si>
  <si>
    <t>00099021001 DEP.DE CHEQ.AJENOS,RET.DE CAM.,CONCEPTO: APAZA GARCIA ELSA,DEP.: BANCO UNION , PROCEDENCIA: BANCO UNION S.A., CHEQUE: 154517, FECHA DE EMISION:07/06/2018</t>
  </si>
  <si>
    <t>00099021001 DEP.DE CHEQ.AJENOS,RET.DE CAM.,CONCEPTO: MARIA LUISA NOGALES PEÑA,DEP.: BANCO UNION , PROCEDENCIA: BANCO UNION S.A., CHEQUE: 154518, FECHA DE EMISION:07/06/2018</t>
  </si>
  <si>
    <t>00099021001 DEP.DE CHEQ.AJENOS,RET.DE CAM.,CONCEPTO: SENTELICES MIRIAM GLORIA GONZALES DE,DEP.: BANCO UNION , PROCEDENCIA: BANCO UNION S.A., CHEQUE: 154519, FECHA DE EMISION:07/06/2018</t>
  </si>
  <si>
    <t>00099021001 DEP.DE CHEQ.AJENOS,RET.DE CAM.,CONCEPTO: SENTELICES MIRIAM GLORIA GONZALES DE,DEP.: BANCO UNION , PROCEDENCIA: BANCO UNION S.A., CHEQUE: 154520, FECHA DE EMISION:07/06/2018</t>
  </si>
  <si>
    <t>00099021001 DEP.DE CHEQ.AJENOS,RET.DE CAM.,CONCEPTO: MAMANI CONDORI ISMAEL,DEP.: BANCO UNION , PROCEDENCIA: BANCO UNION S.A., CHEQUE: 154521, FECHA DE EMISION:07/06/2018</t>
  </si>
  <si>
    <t>00099021001 DEP.DE CHEQ.AJENOS,RET.DE CAM.,CONCEPTO: MAMANI CONDORI ISMAEL,DEP.: BANCO UNION , PROCEDENCIA: BANCO UNION S.A., CHEQUE: 154522, FECHA DE EMISION:07/06/2018</t>
  </si>
  <si>
    <t>00373024101 DEP.DE CHEQ.AJENOS,RET.DE CAM.,CONCEPTO: F.D.I.-DEVOLUCION INCAPACIDAD TEMPORAL-MARZO/2018,DEP.: CAJA PETROLERA DE SALUD , PROCEDENCIA: BANCO UNION S.A., CHEQUE: 13411, FECHA DE EMISION:07/06/2018</t>
  </si>
  <si>
    <t>00099021001 DEPOSITO DE EFECTIVO, DEPOSITANTE: LUIS MARIN AGUILAR CHOQUE, CONCEPTO: DEVOLUCION DE GASTOS NO EJECUTADOS DE PASAJE, CUENTA DE DEPOSITO: CUENTA UNICA DEL TESORO</t>
  </si>
  <si>
    <t>NUMERO DE LIBRETA CUT: 00291012009 OPERACIÓN E18 TRANSFERENCIA DEL SISTEMA FINANCIERO POR CUENTA DE TERCEROS A LA CUT EJECUCION CT-078833-0200</t>
  </si>
  <si>
    <t>VENTA DE DIVISAS CON TRANSFERENCIA DE FONDOS A SOLICITUD DE DIRECCION ESTRATEGICA DE REIVINDICACION MARITIMA DIREMAR SEGUN SOLICITUD 5161 REF: PAGO A LA CONSULTORA POR PRODUCTO PATRICIA JIMENEZ KWAST POR ASISTENCIA EN MATERIA DE DERECHO INTERNACIONAL PUBLICO SOLICITADO CON INFORME CONJUNTO IC DIREM LIB. 00099021001 TGN-RECURSOS ORDINARIOS (3987)</t>
  </si>
  <si>
    <t>VENTA DE DIVISAS CON TRANSFERENCIA DE FONDOS A SOLICITUD DE DIRECCION ESTRATEGICA DE REIVINDICACION MARITIMA DIREMAR SEGUN SOLICITUD 5161 REF: PAGO A LA CONSULTORA POR PRODUCTO PATRICIA JIMENEZ KWAST POR ASISTENCIA EN MATERIA DE DERECHO INTERNACIONAL PUBLICO SOLICITADO CON INFORME CONJUNTO IC DIREM LIB. 00099021001 TGN-RECURSOS ORDINARIOS (3987) POR DIFERENCIAL CAMBIARIO</t>
  </si>
  <si>
    <t>TRANSFERENCIA DEL EXTERIOR SEGUN SWIFT 07952 DE FECHA 07/06/2018 ORDENANTE: CONSULADO DEL ESTADO PLURINACIONAL DE BOLIVIA NEW YORK REF.: GESTORIA CONSULAR LIB. 00010011102 MIN.RELACIONES EXTERIORES - GESTORIA CONSULAR LEY Nº 3108</t>
  </si>
  <si>
    <t>TRANSFERENCIA DEL EXTERIOR SEGUN SWIFT NO.7951 DE FECHA 07/06/2018 ORDENANTE: CONSULADO DEL ESTADO PLURINACIONAL-COMODORO RIVADAVIA-ARGENTINA REF:GESTORIA CONSULAR ABRIL 2018 LIB. 00010011102 MIN.RELACIONES EXTERIORES - GESTORIA CONSULAR LEY Nº 3108</t>
  </si>
  <si>
    <t>COBRO COSTOS DE PAPELERIA SEGUN TRANSFERENCIA DEL EXTERIOR POR ORDEN DE CONSULADO DEL ESTADO PLURINACIONAL DE BOLIVIA NEW YORK REF.: GESTORIA CONSULAR LIB. 00010011102 MIN.RELACIONES EXTERIORES - GESTORIA CONSULAR LEY Nº 3108</t>
  </si>
  <si>
    <t>COBRO COSTOS DE PAPELERIA SEGUN TRANSFERENCIA DEL EXTERIOR POR ORDEN DE CONSULADO DEL ESTADO PLURINACIONAL-COMODORO RIVADAVIA-ARGENTINA REF:GESTORIA CONSULAR ABRIL 2018 LIB. 00010011102 MIN.RELACIONES EXTERIORES - GESTORIA CONSULAR LEY Nº 3108</t>
  </si>
  <si>
    <t>VENTA DE DIVISAS CON TRANSFERENCIA DE FONDOS A SOLICITUD DE YACIMIENTOS PETROLIFEROS FISCALES BOLIVIANOS SEGUN SOLICITUD 5164 REF: PRE PAGO A TRAFIGURA PTE LTD POR EL SUMINISTRO SUR DE PRODUCTO MES DE JUNIO 2018 SEGUN INFORME TECNICO DE CONFORMIDAD DE PAGO UPCA 462 LIB. 00513012004 LBP-YPFB-UNICOMERCIAL (4030005415/1-2188907)</t>
  </si>
  <si>
    <t>PAGO A BID PRÉSTAMO 1701-SF-BO VCTO. 07-06-2018 POR CUENTA DE TGN , NTI. 010824 VALOR 07-06-2018 CAPITAL USD 250.000,00 INTERESES USD 139.616,44 CTA. 3987 CUENTA UNICA DEL TESORO-3987 LIB. 00099021001 REF.: COMISIONES BANCARIAS</t>
  </si>
  <si>
    <t>PAGO A GOB.CHINA PRÉSTAMO CDB 23/12/2010 VCTO. 12-06-2018 POR CUENTA DE TGN , NTI. 010932 VALOR 07-06-2018 CAPITAL USD 10.397.500,00 INTERESES USD 4.195.302,76 CTA. 3987 CUENTA UNICA DEL TESORO-3987 LIB. 00099021001 REF.: COMISIONES BANCARIAS</t>
  </si>
  <si>
    <t>||AMPLIACION DE VALIDEZ 0,15% S/USD68.700,15.-POR 107 DIAS,REEMB.GSTS.COMUNICACION BS220.-Y EMISION COMP.CONTABLE BS50.-,S/G NOTA DGAF.STRIA.GRAL.Nº294/18,05/06/18.REF.:I-2018-03 P/C ARMADA BOLIVIANA A/F ZODIAC MILPRO INTERNATIONAL. LIB.0020051101 MINDEF-ARMADA BOLIVIANA VARIOS REF.:COMISION AMPL.VALIDEZ LC I-2018-03</t>
  </si>
  <si>
    <t>VENTA DE DIVISAS CON TRANSFERENCIA DE FONDOS A SOLICITUD DE YACIMIENTOS PETROLIFEROS FISCALES BOLIVIANOS SEGUN SOLICITUD 5169 REF: PAGO A LA EMPRESA PARADIGM GEOPHYSICAL BV POR LA ADQUISICION DE LICENCIA DE SOFTWARE SKUA PARA LA GERH SEGUN ORDEN DE PAGO CITE N GTIC DSOC 3 LIB. 00513012003 LBP-YPFB (2011349681373)</t>
  </si>
  <si>
    <t>VENTA DE DIVISAS CON TRANSFERENCIA DE FONDOS A SOLICITUD DE DIRECCION ESTRATEGICA DE REIVINDICACION MARITIMA DIREMAR SEGUN SOLICITUD 5132 REF: PAYMENT CORRESPONDING TO THE FEES OF PRODUCT BASED CONSULTANT COUNSEL PAYAM AKHAVAN FOR PERFORMANCE OF COUNSELLING SERVICES IN PUBLIC INTERNATIONAL LAW REQUE LIB. 00099021001 TGN-RECURSOS ORDINARIOS (3987) POR DIFERENCIAL CAMBIARIO</t>
  </si>
  <si>
    <t>VENTA DE DIVISAS CON TRANSFERENCIA DE FONDOS A SOLICITUD DE DIRECCION ESTRATEGICA DE REIVINDICACION MARITIMA DIREMAR SEGUN SOLICITUD 5132 REF: PAYMENT CORRESPONDING TO THE FEES OF PRODUCT BASED CONSULTANT COUNSEL PAYAM AKHAVAN FOR PERFORMANCE OF COUNSELLING SERVICES IN PUBLIC INTERNATIONAL LAW REQUE LIB. 00099021001 TGN-RECURSOS ORDINARIOS (3987)</t>
  </si>
  <si>
    <t>De: 00099024113 Transferencia en cumplimiento al DS N0913 de 15/06/2011 y el Convenio Interinstitucional de Financiamiento UPRE-CIF-107/2014, suscrito entre la UPRE y el GAM Bermejo, Proyecto Construccion Stadium Barrio Municipal, correspondiente al pago de la planilla N28, segun la UPRE.</t>
  </si>
  <si>
    <t>De: 00099024113 Transferencia en cumplimiento al DS N0913 de 15/06/2011 y el Convenio Intergubernativo de Financiamiento UPRE-CIF-IG 478/2017 y UPRE-ADENDA-047-A/2017, suscrito entre la UPRE y el GAM Inquisivi Proyecto Construccion de 6 Aulas Sala de Profesores, Direccion y Bateria de Banos U.E. Gua</t>
  </si>
  <si>
    <t>De: 00099024113 Transferencia en cumplimiento al DS N0913 de 15/06/2011 y el Convenio Intergubernativo de Financiamiento UPRE-CIF-IG 716/2017, suscrito entre la UPRE y el GAM Tiquipaya, Proyecto Const. Tinglado y Graderias Com. Santiaguilla - Tiquipaya, correspondiente al pago de la planilla N2, seg</t>
  </si>
  <si>
    <t>De: 00099024113 Transferencia en cumplimiento al DS N0913 de 15/06/2011 y el Convenio Intergubernativo de Financiamiento UPRE-CIF-IG/452/2016, suscrito entre la UPRE y el GAM San Pedro de Tiquina, Proyecto Const. Plaza Turistica 16 de Julio San Pedro de Tiquina, correspondiente al pago de la planill</t>
  </si>
  <si>
    <t>||COBRO UTILES DE ESCRITORIOPOR COMISIONES COBRADAS AL TGNPOR EL BANCO DE ESPAÑA, REF.: PAGO PTMO. FIDA E-7-BO, NTI. 010755, VCTO. 15-05-2018 VALOR 16-05-2018 LIBRETA N° 00099021001 TGN RECURSOS ORDINARIOS (3987) UTILES DE ESCRITORIO</t>
  </si>
  <si>
    <t>TRANSFERENCIA DEL EXTERIOR SEGUN SWIFT NO.7998 DE FECHA 07/06/2018 ORDENANTE: CONSULADO DE BOLIVIA EN CALAMA LIB. 00340012005 SEGIP - RECAUDACION EXTERIOR - CEDULAS DE IDENTIDAD</t>
  </si>
  <si>
    <t>TRANSFERENCIA DEL EXTERIOR SEGUN SWIFT NO.8000 DE FECHA 07/06/2018 ORDENANTE: BOLIVIAN CONSULATE - LONDON REF:GESTORIA CONSULAR MAYO 2018 LIB. 00010011102 MIN.RELACIONES EXTERIORES - GESTORIA CONSULAR LEY Nº 3108</t>
  </si>
  <si>
    <t>NÚMERO DE LIBRETA CUT: 99031009.00 OPERACIÓN T01 TRANSFERENCIA DE FONDOS A LA CUT - TESORO DIRECTO DE BANCO UNION S.A. A CUENTA UNICA DEL TESORO CON NUMERO DE SOLICITUD = 2800467 Y NUMERO CORRELATIVO = 91320007062018029 TRANSFERENCIA POR OPERACIONES DE VENTA BONOS BTX</t>
  </si>
  <si>
    <t>COBRO COSTOS DE PAPELERIA SEGUN TRANSFERENCIA DEL EXTERIOR POR ORDEN DE BOLIVIAN CONSULATE - LONDON REF:GESTORIA CONSULAR MAYO 2018 LIB. 00010011102 MIN.RELACIONES EXTERIORES - GESTORIA CONSULAR LEY Nº 3108</t>
  </si>
  <si>
    <t>COBRO COSTOS DE PAPELERIA SEGUN TRANSFERENCIA DEL EXTERIOR POR ORDEN DE VITOL SA REF.: D2305191 O/INV.P1830995 Y/INV. 1020269020 IN FULL CANCELLATION OF SBLC REF 40LI-G90460-PMDW LIB. 00513012007 YPFB - RECURSOS NACIONALIZACIÓN</t>
  </si>
  <si>
    <t>De: 00163012002 TRANSFERENCIA A SOLICITUD DE ANH S/G NOTA ANH 9603 DAF 1932/2018, ENCUMPLIMIENTO A LA LEY N 3058 ART. 112 y 142 (Fondo de Ayuda Interna al Desarrollo Nacional) y D.S 1996 ART. 73 (Crea FONGAS)- H.R. 6-16459-R</t>
  </si>
  <si>
    <t>De: 00163012002 TRANSFERENCIA A SOLICITUD DE ANH S/G NOTA ANH 9771 DAF 1959/2018, ENCUMPLIMIENTO A LA LEY N 3058 ART. 112 y 142 (Fondo de Ayuda Interna al Desarrollo Nacional) y D.S 1996 ART. 73 (Crea FONGAS)- H.R. 6-16458-R</t>
  </si>
  <si>
    <t>PAGO A BID PRÉSTAMO 987-SF-BO VCTO. 07-06-2018 POR CUENTA DE FNDR SEGÚN COD.LIQ.010888 DE FECHA 06-06-2018, VALOR 07-06-2018 CAPITAL USD 175.731,82 INTERESES USD 315.734,46 LIBRETA N°0009921001 TGN-RECURSOS ORDINARIOS (3987)-ALIVIO MDRI</t>
  </si>
  <si>
    <t>TRANSFERENCIA DEL EXTERIOR SEGUN SWIFT 08003 DE FECHA 07/06/2018 ORDENANTE: EMBAJADA DE BOLIVIA EN ECUADOR LIB. 00010011102 MIN.RELACIONES EXTERIORES - GESTORIA CONSULAR LEY Nº 3108</t>
  </si>
  <si>
    <t>'COBRO DE'||UTILES DE ESCRITORIO POR EL COMPROBANTE CONTABLE NRO. 0923760 DE LA FECHA S/G. CORREO ELECTRÓNICO DE YPFB DE F. 23/01/2018. DEBITO DE LA LIBRETA 00513022001 YPFB - OPERACIONES.</t>
  </si>
  <si>
    <t>COBRO COSTOS DE PAPELERIA SEGUN TRANSFERENCIA DEL EXTERIOR POR ORDEN DE EMBAJADA DE BOLIVIA EN ECUADOR LIB. 00010011102 MIN.RELACIONES EXTERIORES - GESTORIA CONSULAR LEY Nº 3108</t>
  </si>
  <si>
    <t>'TRANSFERENCIA SEGUN CITE||: 001/2018 DE LA UNIDAD DE LIQUIDACIÓN DE ECOBOL, RECIBIDA EN LA FECHA (TRAM-TSO-2952) REF: TRANSFERENCIA DE RECURSOS PARA LA REFORMULACION PRESUPUESTARIA INSTITUCIONAL DE LA GESTION 2018 ABONO EN LA LIB.N°00081141101 MOPSV MIN.OBRAS PUB.Y SERV. DE VIVIENDA -UNIDAD LIQUID.DE ECOBOL</t>
  </si>
  <si>
    <t>NUMERO DE LIBRETA CUT: 00099021001 OPERACIÓN E18 TRANSFERENCIA DEL SISTEMA FINANCIERO POR CUENTA DE TERCEROS A LA CUT TRANSFERENCIA DE FONDOS POR PAGO INDEBIDO - RP MAYO 2018</t>
  </si>
  <si>
    <t>NUMERO DE LIBRETA CUT: 00099021001 OPERACIÓN E18 TRANSFERENCIA DEL SISTEMA FINANCIERO POR CUENTA DE TERCEROS A LA CUT TRANSFERENCIA DE FONDOS POR PAGO ADELATADO PRA - RP MAYO 2018</t>
  </si>
  <si>
    <t>COBRO COSTOS DE PAPELERIA SEGUN TRANSFERENCIA DEL EXTERIOR POR ORDEN DE YPF EXPORTACION Y PRODUCCION DE HIDROCARBUROS DE BOLIVIA S.A. LIB. 00513012007 YPFB - RECURSOS NACIONALIZACIÓN</t>
  </si>
  <si>
    <t>||REGISTRO POR COBRO NOTIFICACION EMISION DE GARANTIA INTERNACIONAL N°01380X ( SB-R-2018-012) BS220.- Y EMISION DE CBTE. CONTABLE BS50.- A/F ABEN CGO. LIB. N°00099021001 TGN - RECURSOS ORDINARIOS REF.: AVISO EMISION GARANTIA INT. N°01380X</t>
  </si>
  <si>
    <t>00099021001 DEPOSITO DE EFECTIVO, DEPOSITANTE: ALFREDO ALVAREZ POMA, CONCEPTO: DEVOLUCION POR COBRO-DOBLE PERCEPCION- DEVOLUCION DE DEUDA, CUENTA DE DEPOSITO: CUENTA UNICA DEL TESORO</t>
  </si>
  <si>
    <t>00373024105 DEPOSITO DE EFECTIVO, DEPOSITANTE: FONDO DE DESARROLLO INDIGENA, CONCEPTO: DEVOLUCION SALDO DE PROYECTOS, CUENTA DE DEPOSITO: CUENTA UNICA DEL TESORO</t>
  </si>
  <si>
    <t>00212082001 DEPOSITO DE EFECTIVO, DEPOSITANTE: YESID LEE MAMANI IÑIGUEZ, CONCEPTO: DEVOLUCION DE GASTOS OPERATIVOS C31 N° 372, CUENTA DE DEPOSITO: CUENTA UNICA DEL TESORO</t>
  </si>
  <si>
    <t>00099021001 DEPOSITO DE EFECTIVO, DEPOSITANTE: NOEMI PINTO ALCON, CONCEPTO: DOBLE PERCEPCION, CUENTA DE DEPOSITO: CUENTA UNICA DEL TESORO</t>
  </si>
  <si>
    <t>00099021001 DEPOSITO DE EFECTIVO, DEPOSITANTE: JUAN JOSE FOCACCIO TEJADA, CONCEPTO: LLAMADA PERSONAL, CUENTA DE DEPOSITO: CUENTA UNICA DEL TESORO</t>
  </si>
  <si>
    <t>00592012001 DEPOSITO DE EFECTIVO, DEPOSITANTE: ELIAS VIDAURRE, CONCEPTO: DEVOLUCION DE FONDO EN AVANCE POR DIFERENCIA, CUENTA DE DEPOSITO: CUENTA UNICA DEL TESORO</t>
  </si>
  <si>
    <t>00592012001 DEPOSITO DE EFECTIVO, DEPOSITANTE: MARIA RENE CIVERA, CONCEPTO: ND 120878 GESTION 2017, CUENTA DE DEPOSITO: CUENTA UNICA DEL TESORO</t>
  </si>
  <si>
    <t>00592012001 DEPOSITO DE EFECTIVO, DEPOSITANTE: VICTOR CORTEZ, CONCEPTO: ND 106246 (GESTION 2017) PRIMERA CUOTA, CUENTA DE DEPOSITO: CUENTA UNICA DEL TESORO</t>
  </si>
  <si>
    <t>00592012001 DEPOSITO DE EFECTIVO, DEPOSITANTE: ANA WENDY MAMANI YUJRA, CONCEPTO: ND 152179 CLIENTE PARTICULAR GESTION 2017, CUENTA DE DEPOSITO: CUENTA UNICA DEL TESORO</t>
  </si>
  <si>
    <t>00580012001 DEPOSITO DE EFECTIVO, DEPOSITANTE: YULER SAID MORALES, CONCEPTO: DEVOLUCION DE VIATICOS, CUENTA DE DEPOSITO: CUENTA UNICA DEL TESORO</t>
  </si>
  <si>
    <t>00099021001 DEPOSITO DE EFECTIVO, DEPOSITANTE: PAOLA ROSA ARGUATA, CONCEPTO: DEVOLUCION DE FONDOS EN AVANCE MAYO 2018, CUENTA DE DEPOSITO: CUENTA UNICA DEL TESORO</t>
  </si>
  <si>
    <t>00099021001 DEPOSITO DE EFECTIVO, DEPOSITANTE: FLORENCIA CHINO JUANIQUINA, CONCEPTO: FLORENCIA CHINO JUANIQUINA DEVOLUCION DE SUELDO MES DE MAYO, CUENTA DE DEPOSITO: CUENTA UNICA DEL TESORO</t>
  </si>
  <si>
    <t>00513722001 DEPOSITO DE EFECTIVO, DEPOSITANTE: YPFB - VICTOR MANUEL DIAZ NIÑO DE GUZMAN, CONCEPTO: DEVOLUCION DE FONDO EN AVANCE, CUENTA DE DEPOSITO: CUENTA UNICA DEL TESORO</t>
  </si>
  <si>
    <t>00099021001 DEPOSITO DE EFECTIVO, DEPOSITANTE: LILIANA CHAVEZ DE LA ROSA ENRIC, CONCEPTO: REPOSICION DE LLAMADAS PERSONALES AGENCIA NACIONAL DE HIDROCARBUROS, CUENTA DE DEPOSITO: CUENTA UNICA DEL TESORO</t>
  </si>
  <si>
    <t>00099021001 DEPOSITO DE EFECTIVO, DEPOSITANTE: AUTORIDAD DE SUPERVISION DEL SISTEMA FINANCIERO, CONCEPTO: DEVOLUCION VIATICOS, CUENTA DE DEPOSITO: CUENTA UNICA DEL TESORO</t>
  </si>
  <si>
    <t>00099021001 DEPOSITO DE EFECTIVO, DEPOSITANTE: INST. GEOGRAFICO MILITAR DISTGEOGRAFICO ACHACACH, CONCEPTO: REVERSION GASTOS NO EJECUTADOS PARTIDA 21600 DEL PREVENTIVO 3832, CUENTA DE DEPOSITO: CUENTA UNICA DEL TESORO</t>
  </si>
  <si>
    <t>00099021001 DEPOSITO DE EFECTIVO, DEPOSITANTE: RITA PAULINA JIMENEZ H., CONCEPTO: COBRO INDEBIDO POR NUEVAS NUPCIAS, CUENTA DE DEPOSITO: CUENTA UNICA DEL TESORO</t>
  </si>
  <si>
    <t>00099021001 DEPOSITO DE EFECTIVO, DEPOSITANTE: JUAN PABLO PATIÑO MEDRANO, CONCEPTO: DEVOLUCION POR CONCEPTO DE PASAJE AEREO, CUENTA DE DEPOSITO: CUENTA UNICA DEL TESORO</t>
  </si>
  <si>
    <t>00099021001 DEPOSITO DE EFECTIVO, DEPOSITANTE: CONCEPCION CALLISAYA FLORES, CONCEPTO: DEVOLUCION DOBLE PERCEPCION, CUENTA DE DEPOSITO: CUENTA UNICA DEL TESORO</t>
  </si>
  <si>
    <t>00595012002 DEPOSITO DE EFECTIVO, DEPOSITANTE: ESTANISLAO RAMIRO OROSCO LEON CI 2043284 LP, CONCEPTO: DEVOLUCION DE CREDITO FISCAL POR FACTURA N° 508 NO DECLARADA EN EL LIBRO DE COMPRAS, CUENTA DE DEPOSITO: CUENTA UNICA DEL TESORO</t>
  </si>
  <si>
    <t>00099021001 DEPOSITO DE EFECTIVO, DEPOSITANTE: PEDRO JULIO FERNANDEZ TOPOCO, CONCEPTO: CONVENIO DE PAGO DE DOBLE PERCEPCION, CUENTA DE DEPOSITO: CUENTA UNICA DEL TESORO</t>
  </si>
  <si>
    <t>00099021001 DEPOSITO DE EFECTIVO, DEPOSITANTE: JOSE LIRAUZE ORTIZ, CONCEPTO: DEVOLUCION DEUDA DOBLE PERCEPCION, CUENTA DE DEPOSITO: CUENTA UNICA DEL TESORO</t>
  </si>
  <si>
    <t>00099021001 DEPOSITO DE EFECTIVO, DEPOSITANTE: YOVANA MAMANI HUAÑAPACO, CONCEPTO: REVERSION DE BOLETA DE HABER MENSUAL, CUENTA DE DEPOSITO: CUENTA UNICA DEL TESORO</t>
  </si>
  <si>
    <t>00099021001 DEPOSITO DE EFECTIVO, DEPOSITANTE: BETTY GUARACHI CATARI, CONCEPTO: DEVOLUCION DE SUELDO, CUENTA DE DEPOSITO: CUENTA UNICA DEL TESORO</t>
  </si>
  <si>
    <t>00099021001 DEPOSITO DE EFECTIVO, DEPOSITANTE: COMANDO OCTAVA DIVISION, CONCEPTO: REVERSION AL C-31 TELEFONIA DIC/17, CUENTA DE DEPOSITO: CUENTA UNICA DEL TESORO</t>
  </si>
  <si>
    <t>00099021001 DEPOSITO DE EFECTIVO, DEPOSITANTE: COOP. RURAL DE ELECTRIFICACION R.L. CRE R.L., CONCEPTO: REVERSION AL C-31 ENERGIA ELECTRICA MAR /18, CUENTA DE DEPOSITO: CUENTA UNICA DEL TESORO</t>
  </si>
  <si>
    <t>00035011105 DEPOSITO DE EFECTIVO, DEPOSITANTE: ANA MARIA RODRIGUEZ, CONCEPTO: DEVOLUCION DE FONDOS EN AVANCE ASIGNADOS PARA:PAGAR SERVICIOS BASICOS DE ABRIL EN EL UCAS, CUENTA DE DEPOSITO: CUENTA UNICA DEL TESORO</t>
  </si>
  <si>
    <t>00081094101 DEPOSITO DE EFECTIVO, DEPOSITANTE: CINTHYA SILVA GUTIERREZ, CONCEPTO: DEVOLUCION DE VIATICOS, CUENTA DE DEPOSITO: CUENTA UNICA DEL TESORO</t>
  </si>
  <si>
    <t>00373024105 DEPOSITO DE EFECTIVO, DEPOSITANTE: ZULEMA MAMANI MAMANI, CONCEPTO: DEVOLUCION PAGO DE FLETE DE TRANSPORTE, CUENTA DE DEPOSITO: CUENTA UNICA DEL TESORO</t>
  </si>
  <si>
    <t>00099021001 DEPOSITO DE EFECTIVO, DEPOSITANTE: ARIEL ANDRE ROCHA MUÑOZ, CONCEPTO: PAGO DE LLAMADAS EXCEDENTE DE CARACTER PERSONAL  ANH, CUENTA DE DEPOSITO: CUENTA UNICA DEL TESORO</t>
  </si>
  <si>
    <t>00099021001 DEPOSITO DE EFECTIVO, DEPOSITANTE: LEODAN GUSTAVO CALLIZAYA MAMANI, CONCEPTO: DEVOLUCION DE HABER MENSUAL MES DE MAYO, CUENTA DE DEPOSITO: CUENTA UNICA DEL TESORO</t>
  </si>
  <si>
    <t>00373024105 DEPOSITO DE EFECTIVO, DEPOSITANTE: ZULEMA MAMANI MAMANI, CONCEPTO: DEVOLUCION DE INTERESES GENERADOS EN CUENTA BANCARIA, CUENTA DE DEPOSITO: CUENTA UNICA DEL TESORO</t>
  </si>
  <si>
    <t>00660072001 DEP.DE CHEQ.AJENOS,RET.DE CAM.,CONCEPTO: DEVOLUCION DE CUENTAS POR COBRAR GESTIONES PASADAS DEL SR EDGAR QUISPE,DEP.: ORGANO JUDICIAL , PROCEDENCIA: BANCO UNION S.A., CHEQUE: 2043, FECHA DE EMISION:08/06/2018</t>
  </si>
  <si>
    <t>00099021001 DEP.DE CHEQ.AJENOS,RET.DE CAM.,CONCEPTO: DEV. DE RECURSOS POR EXTRAVIO DE CREDENCIAL HENRRY CHAVEZ,DEP.: CAMARA DE SENADORES , PROCEDENCIA: BANCO UNION S.A., CHEQUE: 6947, FECHA DE EMISION:08/06/2018</t>
  </si>
  <si>
    <t>00574012002 DEP.DE CHEQ.AJENOS,RET.DE CAM.,CONCEPTO: DEVOLUCION DE SALDOS NO EJECUTADOS EN FONDOS EN AVANCE,DEP.: LACTEOSBOL , PROCEDENCIA: BANCO UNION S.A., CHEQUE: 4700, FECHA DE EMISION:21/05/2018</t>
  </si>
  <si>
    <t>00574012003 DEP.DE CHEQ.AJENOS,RET.DE CAM.,CONCEPTO: DEVOLUCION DE SALDOS NO EJECUTADOS EN FONDOS EN AVANCE,DEP.: LACTEOSBOL , PROCEDENCIA: BANCO UNION S.A., CHEQUE: 4701, FECHA DE EMISION:21/05/2018</t>
  </si>
  <si>
    <t>00342012001 DEP.DE CHEQ.AJENOS,RET.DE CAM.,CONCEPTO: DEVOLUCION DE FONDOS VIATICOS MES DE ABRIL C-31 N° 644,DEP.: A.E. VIVIENDA-DIRECCION DEPARTAMENTAL-BENI , PROCEDENCIA: BANCO UNION S.A., CHEQUE: 467, FECHA DE EMISION:10/05/2018</t>
  </si>
  <si>
    <t>00660042001 DEP.DE CHEQ.AJENOS,RET.DE CAM.,CONCEPTO: DEVOLUCION DE EXCESO DE LLAMADAS Y CUENTAS POR COBRAR,DEP.: ORGANO JUDICIAL-TRIBUNAL AGROAMBIENTAL , PROCEDENCIA: BANCO UNION S.A., CHEQUE: 529, FECHA DE EMISION:05/06/2018</t>
  </si>
  <si>
    <t>00020011102 DEP.DE CHEQ.AJENOS,RET.DE CAM.,CONCEPTO: PAGO DE HABERES PERSONAL EVENTUAL DEL MES DE MAYO/18 DGTAM,DEP.: TRANSPORTE AEREO MILITAR , PROCEDENCIA: BANCO UNION S.A., CHEQUE: 19695, FECHA DE EMISION:07/06/2018</t>
  </si>
  <si>
    <t>00020011102 DEP.DE CHEQ.AJENOS,RET.DE CAM.,CONCEPTO: PAGO DE HABERES PERSONAL CONSULTORES DEL MES DE MAYO/18 DGTAM,DEP.: TRANSPORTE AEREO MILITAR , PROCEDENCIA: BANCO UNION S.A., CHEQUE: 19696, FECHA DE EMISION:07/06/2018</t>
  </si>
  <si>
    <t>00099021001 DEP.DE CHEQ.AJENOS,RET.DE CAM.,CONCEPTO: DEVOLUCION DE SALDOS NO EJECUTADOS,DEP.: GOBIERNO AUTONOMO MUNICIPAL ALTO BENI , PROCEDENCIA: BANCO UNION S.A., CHEQUE: 995, FECHA DE EMISION:08/06/2018</t>
  </si>
  <si>
    <t>00015011108 DEP.DE CHEQ.AJENOS,RET.DE CAM.,CONCEPTO: DEVOLUCION DE FONDOS,DEP.: MIN. GOBIERNO , PROCEDENCIA: BANCO UNION S.A., CHEQUE: 51100, FECHA DE EMISION:06/06/2018</t>
  </si>
  <si>
    <t>00099021001 DEP.DE CHEQ.AJENOS,RET.DE CAM.,CONCEPTO: RESTITUCION POR EL BCP SA EJECUCION BOLETA DE GARANTIA D201- 73604 A LA EMPRESA FABRICAL SRL,DEP.: MINISTERIO DE GOBIERNO UELICN , PROCEDENCIA: BANCO UNION S.A., CHEQUE: 7874, FECHA DE EMISION:06/06/2018</t>
  </si>
  <si>
    <t>00099021001 DEP.DE CHEQ.AJENOS,RET.DE CAM.,CONCEPTO: REVERSION FRACCION CASO NUA#12299431,DEP.: SEGUROS PROVIDA SA , PROCEDENCIA: BANCO NACIONAL DE BOLIVIA S.A., CHEQUE: 4350272, FECHA DE EMISION:07/06/2018</t>
  </si>
  <si>
    <t>00574012003 DEP.DE CHEQ.AJENOS,RET.DE CAM.,CONCEPTO: DEVOLUCION DE FONDOS EN AVAVCE NO UTILIZADOS ISABEL VERGARA,DEP.: LACTEOSBOL , PROCEDENCIA: BANCO UNION S.A., CHEQUE: 4698, FECHA DE EMISION:21/05/2018</t>
  </si>
  <si>
    <t>00574012002 DEP.DE CHEQ.AJENOS,RET.DE CAM.,CONCEPTO: DEVOLUCION POR FACTURA NO DECLARADA - ROBERTO CARLOS VILLA,DEP.: LACTEOSBOL , PROCEDENCIA: BANCO UNION S.A., CHEQUE: 4703, FECHA DE EMISION:25/05/2018</t>
  </si>
  <si>
    <t>00342012001 DEP.DE CHEQ.AJENOS,RET.DE CAM.,CONCEPTO: DEVOLUCION DE FONDOS MES DE ABRIL C-31 N° 643,DEP.: A.E. VIVIENDA-DIRECCION DEPARTAMENTAL-BENI , PROCEDENCIA: BANCO UNION S.A., CHEQUE: 466, FECHA DE EMISION:10/05/2018</t>
  </si>
  <si>
    <t>00574012002 DEP.DE CHEQ.AJENOS,RET.DE CAM.,CONCEPTO: DEVOLUCION CON GASTOS EN CURSO ISO 9001 NIRGARZAMA,DEP.: LACTEOSBOL , PROCEDENCIA: BANCO UNION S.A., CHEQUE: 4704, FECHA DE EMISION:25/05/2018</t>
  </si>
  <si>
    <t>00574012002 DEP.DE CHEQ.AJENOS,RET.DE CAM.,CONCEPTO: DEVOLUCION POR FACTURA NO DECLARADA,DEP.: LACTEOSBOL , PROCEDENCIA: BANCO UNION S.A., CHEQUE: 4702, FECHA DE EMISION:25/05/2018</t>
  </si>
  <si>
    <t>00016011101 DEPOSITO DE EFECTIVO, DEPOSITANTE: MINISTERIO DE EDUCACION-HENRY ZAPANA ARUQUIPA, CONCEPTO: DEVOLUCION DE SALDO, CUENTA DE DEPOSITO: CUENTA UNICA DEL TESORO</t>
  </si>
  <si>
    <t>00016011101 DEPOSITO DE EFECTIVO, DEPOSITANTE: MINISTERIO DE EDUCACION-JOSE LUIS VASQUEZ CHOQUE, CONCEPTO: DEVOLUCION DE SALDOS, CUENTA DE DEPOSITO: CUENTA UNICA DEL TESORO</t>
  </si>
  <si>
    <t>00099021001 DEPOSITO DE EFECTIVO, DEPOSITANTE: ALVARO SIMON QUINA JIMENEZ, CONCEPTO: DEVOLUCION DE PASAJES, CUENTA DE DEPOSITO: CUENTA UNICA DEL TESORO</t>
  </si>
  <si>
    <t>00597019201 DEPOSITO DE EFECTIVO, DEPOSITANTE: LUIS ORLANDO FLORES VARGAS, CONCEPTO: CUENTAS POR COBRAR, CUENTA DE DEPOSITO: CUENTA UNICA DEL TESORO</t>
  </si>
  <si>
    <t>REGULARIZACION DE TRANSFERENCIA DEL EXTERIOR SEGUN SWIFT NO.7995 DE FECHA 08/06/2018 ORDENANTE: CONSULADO GERAL DA BOLIVIA SAO PAULO-BRASIL REF:GESTORIA CONSULAR ABRIL Y MAYO 2018 LIB. 00010011102 MIN.RELACIONES EXTERIORES - GESTORIA CONSULAR LEY Nº 3108</t>
  </si>
  <si>
    <t>REGULARIZACION DE TRANSFERENCIA DEL EXTERIOR SEGUN SWIFT NO.7996 DE FECHA 08/06/2018 ORDENANTE: CONSULADO GERAL DA BOLIVIA SAO PAULO-BRASIL REF:GESTORIA CONSULAR MAYO LIB. 00010011102 MIN.RELACIONES EXTERIORES - GESTORIA CONSULAR LEY Nº 3108</t>
  </si>
  <si>
    <t>COBRO COSTOS DE PAPELERIA POR REGULARIZACION DE TRANSFERENCIA DEL EXTERIOR POR ORDEN DE CONSULADO GERAL DA BOLIVIA SAO PAULO-BRASIL REF:GESTORIA CONSULAR MAYO LIB. 00010011102 MIN.RELACIONES EXTERIORES - GESTORIA CONSULAR LEY Nº 3108</t>
  </si>
  <si>
    <t>COBRO COSTOS DE PAPELERIA POR REGULARIZACION DE TRANSFERENCIA DEL EXTERIOR POR ORDEN DE CONSULADO GERAL DA BOLIVIA SAO PAULO-BRASIL REF:GESTORIA CONSULAR ABRIL Y MAYO 2018 LIB. 00010011102 MIN.RELACIONES EXTERIORES - GESTORIA CONSULAR LEY Nº 3108</t>
  </si>
  <si>
    <t>TRANSFERENCIA DEL EXTERIOR SEGUN SWIFT 08031 DE FECHA 08/06/2018 ORDENANTE: CONSULADO GENERAL DE BOLIVIA GINEBRA SUIZA REF.: GESTORIA CONSULAR MAYO LIB. 00010011102 MIN.RELACIONES EXTERIORES - GESTORIA CONSULAR LEY Nº 3108</t>
  </si>
  <si>
    <t>TRANSFERENCIA DEL EXTERIOR SEGUN SWIFT 08030 DE FECHA 08/06/2018 ORDENANTE: CONSULADO DE BOLIVIA EN SEVILLA REF.: RECAUDACION GESTORIA CONSULAR MAYO 2018 LIB. 00010011102 MIN.RELACIONES EXTERIORES - GESTORIA CONSULAR LEY Nº 3108</t>
  </si>
  <si>
    <t>TRANSFERENCIA DEL EXTERIOR SEGUN SWIFT 08029 DE FECHA 08/06/2018 ORDENANTE: CONSULADO DE BOLIVIA ANTOFAGASTA CL REF.: GESTORIA CONSULAR LIB. 00010011102 MIN.RELACIONES EXTERIORES - GESTORIA CONSULAR LEY Nº 3108</t>
  </si>
  <si>
    <t>COBRO COSTOS DE PAPELERIA SEGUN TRANSFERENCIA DEL EXTERIOR POR ORDEN DE CONSULADO GENERAL DE BOLIVIA GINEBRA SUIZA REF.: GESTORIA CONSULAR MAYO LIB. 00010011102 MIN.RELACIONES EXTERIORES - GESTORIA CONSULAR LEY Nº 3108</t>
  </si>
  <si>
    <t>COBRO COSTOS DE PAPELERIA SEGUN TRANSFERENCIA DEL EXTERIOR POR ORDEN DE CONSULADO DE BOLIVIA EN SEVILLA REF.: RECAUDACION GESTORIA CONSULAR MAYO 2018 LIB. 00010011102 MIN.RELACIONES EXTERIORES - GESTORIA CONSULAR LEY Nº 3108</t>
  </si>
  <si>
    <t>COBRO COSTOS DE PAPELERIA SEGUN TRANSFERENCIA DEL EXTERIOR POR ORDEN DE CONSULADO DE BOLIVIA ANTOFAGASTA CL REF.: GESTORIA CONSULAR LIB. 00010011102 MIN.RELACIONES EXTERIORES - GESTORIA CONSULAR LEY Nº 3108</t>
  </si>
  <si>
    <t>NUMERO DE LIBRETA CUT: 00222018010 OPERACIÓN E18 TRANSFERENCIA DEL SISTEMA FINANCIERO POR CUENTA DE TERCEROS A LA CUT SOL. ESC. DE EMBAJADA DE SUIZA COSUDE</t>
  </si>
  <si>
    <t>NÚMERO DE LIBRETA CUT: 99031009.00 OPERACIÓN T01 TRANSFERENCIA DE FONDOS A LA CUT - TESORO DIRECTO DE BANCO UNION S.A. A CUENTA UNICA DEL TESORO CON NUMERO DE SOLICITUD = 2803998 Y NUMERO CORRELATIVO = 91320008062018111 TRANSFERENCIA POR OPERACIONES DE VENTA BONOS BTX</t>
  </si>
  <si>
    <t>VENTA DE DIVISAS CON TRANSFERENCIA DE FONDOS A SOLICITUD DE MINISTERIO DE LA PRESIDENCIA SEGUN SOLICITUD 5176 REF: DIVISAS USD 1,662.80 PAGO A DASSAULT FALCON JET POR ADQUSICION DE REPUESTOS Y COSTOS DE ENVIO PARA AERONAVE FAB 002, INVOICE 72263401 02, PAGO A BANK OF AMERICA, CUENTA 381023401350. LIB. 00099021001 TGN-RECURSOS ORDINARIOS (3987)</t>
  </si>
  <si>
    <t>VENTA DE DIVISAS CON TRANSFERENCIA DE FONDOS A SOLICITUD DE MINISTERIO DE COMUNICACION SEGUN SOLICITUD 5174 REF: NAVARROS ENTERTAINMENT LLC POOL PAGO MONTAJE DE SISTEMA DE SONIDO ILUMINACION PANTALLA Y ESCENARIO PRESENTACION MARCA PAIS EN WASHINGTON ORDEN DE SERVICIO 03 2018 INF CONF 94 2018 FACT LIB. 00099021001 TGN-RECURSOS ORDINARIOS (3987)</t>
  </si>
  <si>
    <t>'COBRO DE'||UTILES DE ESCRITORIO POR EL COMPROBANTE CONTABLE NRO. 0923891 DE LA FECHA S/G. CORREO ELECTRÓNICO DE YPFB DE F. 23/01/2018. DEBITO DE LA LIBRETA 00513022001 YPFB - OPERACIONES</t>
  </si>
  <si>
    <t>||TRANSFERENCIA A LA CUENTA UNICA DEL TESORO IMPORTES RETENIDOS A WALTER ABRAHAM PEREZ ALANDIA Y JULIO HUMEREZ QUIROZ POR REMUNERACION MAXIMA CORRESP. AL MES DE MAYO/2018 Y REINTEGRO DE FEBRERO A ABRIL/2018 - LIBRETA N° 00990201001, SEGUN DOC. ADJ. Y ROC N° 838/2018 TRANS. POR REMUNERACION MAXIMA DE WALTER ABRAHAM PEREZ ALANDIA - MAYO/2018 LIBRETA N° 00990201001</t>
  </si>
  <si>
    <t>||TRANSFERENCIA A LA CUENTA UNICA DEL TESORO IMPORTES RETENIDOS A WALTER ABRAHAM PEREZ ALANDIA Y JULIO HUMEREZ QUIROZ POR REMUNERACION MAXIMA CORRESP. AL MES DE MAYO/2018 Y REINTEGRO DE FEBRERO A ABRIL/2018 - LIBRETA N° 00990201001, SEGUN DOC. ADJ. Y ROC N° 838/2018 TRANSFERENCIA POR REMUNERACION MAXIMA DE JULIO HUMEREZ QUIROZ - MAYO/2018 LIBRETA N° 00990201001</t>
  </si>
  <si>
    <t>||TRANSFERENCIA A LA CUENTA UNICA DEL TESORO IMPORTES RETENIDOS A WALTER ABRAHAM PEREZ ALANDIA Y JULIO HUMEREZ QUIROZ POR REMUNERACION MAXIMA CORRESP. AL MES DE MAYO/2018 Y REINTEGRO DE FEBRERO A ABRIL/2018 - LIBRETA N° 00990201001, SEGUN DOC. ADJ. Y ROC N° 838/2018 TRANS. POR REM. MAXIMA DE JULIO HUMEREZ Q. - REINTEGRO FEBRERO A ABRIL/2018 LIBRETA N° 00990201001</t>
  </si>
  <si>
    <t>De: 00099024113 Transferencia en cumplimiento al DS N0913 de 15/06/2011 y el Convenio Intergubernativo de Financiamiento UPRE-CIF-IG 067/2017, suscrito entre la UPRE y el GAM de San Lorenzo proyecto Construccion Unidad Educativa Cnl. Eustaquio Mendez I San Lorenzo, correspondiente al pago de la pla</t>
  </si>
  <si>
    <t>De: 00099024113 Transferencia en cumplimiento al DS N0913 de 15/06/2011 y el Convenio Intergubernativo de Financiamiento UPRE-CIF-IG 379/2017, suscrito entre la UPRE y el GAM Umala, Proyecto Construccion 8 Aulas Unidad Educativa San Jose, correspondiente al pago de la planilla N 2 de cierre, segun l</t>
  </si>
  <si>
    <t>De: 00099024113 Transferencia en cumplimiento al DS N0913 de 15/06/2011 y el Convenio Intergubernativo de Financiamiento UPRE-CIF-IG 391/2017, suscrito entre la UPRE y el GAM Yaco, Proyecto Construccion 3 Aulas U.E. Daniel Gomez Garcia - Pampajasi, correspondiente al pago de la planilla N 2 de cierr</t>
  </si>
  <si>
    <t>De: 00099024113 Transferencia en cumplimiento al DS N0913 de 15/06/2011 y el Convenio Intergubernativo de Financiamiento UPRE-CIF-IG 023/2017, suscrito entre la UPRE y el GAM San Lorenzo, Proyecto Construccion Unidad Educativa Cnel. Lino Morales Comunidad Lajas La Merced, correspondiente al pago de</t>
  </si>
  <si>
    <t>De: 00099024113 Transferencia en cumplimiento al DS N0913 de 15/06/2011 y el Convenio Intergubernativo de Financiamiento UPRE-CIF-IG 1003/2017, suscrito entre la UPRE y el GAM San Pedro de Quemes, Proyecto Construccion Cancha Raqueta Fronton - San Pedro de Quemes, correspondiente al pago de la plani</t>
  </si>
  <si>
    <t>De: 00099024113 Transferencia en cumplimiento al DS N0913 de 15/06/2011 y el Convenio Intergubernativo de Financiamiento UPRE-CIF-IG 428/2016, suscrito entre la UPRE y el GAM Colcapirhua, Proyecto Construccion Unidad Educativa Modelo Carlos Villegas, correspondiente al pago de la planilla N 6 de cie</t>
  </si>
  <si>
    <t>||TRANSF.FDOS.SG.NOTA MIN.MEDIO AMBIENTE Y AGUA CITE:249 RECIB.EN LA FECHA (TRAM-TSO-3042) REF:TRANSF.FDOS.PARA LA FASE DE IMPLEM.,OPERACION Y MANT. PROY.DE APOYO EN EXPERTICIA,ESTUDIOS Y ASISTENCIA TECNICA AL SECT. AGUA Y MEDIO AMBIENTE-PAERE UTIL.ESC.CANCEL.EN EFECTIVO ABONO EN LA LIBRETA N° 00086018051 MMAYA-BS FORT.INST.APOYO EXPERTICIA ASISTENCIA</t>
  </si>
  <si>
    <t>00046114201 DEPOSITO DE EFECTIVO, DEPOSITANTE: KELY NADIR PERALTA CALLISAYA, CONCEPTO: DEVOLUCION DE RECURSOS NO EJECUTADOS DE C-31-677, CUENTA DE DEPOSITO: CUENTA UNICA DEL TESORO</t>
  </si>
  <si>
    <t>00047247001 DEPOSITO DE EFECTIVO, DEPOSITANTE: M.D.R. Y T. EMPODERAR PAR II, CONCEPTO: DEVOLUCION FONDO ROTATORIO REFRIGERIO MAYO/2018 PR: 577, CUENTA DE DEPOSITO: CUENTA UNICA DEL TESORO</t>
  </si>
  <si>
    <t>00047247001 DEPOSITO DE EFECTIVO, DEPOSITANTE: M.D.R. Y T. EMPODERAR PAR II, CONCEPTO: DEVOLUCION FONDO ROTATORIO DE MAYO/2018 PR: 565, CUENTA DE DEPOSITO: CUENTA UNICA DEL TESORO</t>
  </si>
  <si>
    <t>00373024105 DEPOSITO DE EFECTIVO, DEPOSITANTE: ELENA POMA ESPEJO, CONCEPTO: DEP DEL PROY APOYO A LA PROD DEL CULTIVO DE PAPA COMUNIDAD CAMPESINA DE NOQUERA MUNIC YUNCHARA-TARIJ, CUENTA DE DEPOSITO: CUENTA UNICA DEL TESORO</t>
  </si>
  <si>
    <t>00099021001 DEPOSITO DE EFECTIVO, DEPOSITANTE: JORGE ILLANES  USTARES, CONCEPTO: DOBLE PERCEPCION, CUENTA DE DEPOSITO: CUENTA UNICA DEL TESORO</t>
  </si>
  <si>
    <t>00099021001 DEPOSITO DE EFECTIVO, DEPOSITANTE: JIMENA MIRIAM MAMANI AYALA, CONCEPTO: TOPE SALARIAL MES DE MAYO/2018, CUENTA DE DEPOSITO: CUENTA UNICA DEL TESORO</t>
  </si>
  <si>
    <t>00099021001 DEPOSITO DE EFECTIVO, DEPOSITANTE: MIGUEL ANGEL CENTELLAS TERCEROS, CONCEPTO: DEVOLUCION SUELDOS, CUENTA DE DEPOSITO: CUENTA UNICA DEL TESORO</t>
  </si>
  <si>
    <t>00099021001 DEP.DE CHEQ.AJENOS,RET.DE CAM.,CONCEPTO: DEVOLUCION DE RECURSOS DE CUENTAS POR COBRAR,DEP.: ADEMAF-MONICA VARGAS RUIZ , PROCEDENCIA: BANCO UNION S.A., CHEQUE: 1275, FECHA DE EMISION:08/06/2018</t>
  </si>
  <si>
    <t>00010011102 DEP.DE CHEQ.AJENOS,RET.DE CAM.,CONCEPTO: RECAUDACION GESTORIA CONSULAR DEL CONSULADO DE BOLIVIA EN LA QUIACA-ARGENTINA,DEP.: MINISTERIO DE RELACIONES EXTERIORES , PROCEDENCIA: BANCO UNION S.A., CHEQUE: 1229, FECHA DE EMISION:08/06/2018</t>
  </si>
  <si>
    <t>00046024103 DEP.DE CHEQ.AJENOS,RET.DE CAM.,CONCEPTO: TRANSFERENCIA,DEP.: GOB. AUTONOMO MUNICIPAL DE SAN PEDRO , PROCEDENCIA: BANCO UNION S.A., CHEQUE: 10167, FECHA DE EMISION:21/05/2018</t>
  </si>
  <si>
    <t>VENTA DE DIVISAS A SOLICITUD DE MINISTERIO DE LA PRESIDENCIA SEGUN SOLICITUD 5177 REF: DIVISAS USD 93,000.00 PARA VIAJE OFICIAL AL EXTERIOR QUE REALIZARA EL SR. PRESIDENTE DEL ESTADO PLURINACIONAL Y COMITIVA A LOS PAISES DE RUSIA, HOLANDA Y CHINA DEL 12 AL 20 DE JUNIO 2018. LOS FONDOS SERAN ENTREG LIB. 00099021001 TGN-RECURSOS ORDINARIOS (3987)</t>
  </si>
  <si>
    <t>TRANSFERENCIA DEL EXTERIOR SEGUN SWIFT 08084 DE FECHA 11/06/2018 ORDENANTE: CONSULADO GENERAL DE BOLIVIA EN MILANO IT REF.: RECAUDACION GESTORIA CONSUALR LIB. 00010011102 MIN.RELACIONES EXTERIORES - GESTORIA CONSULAR LEY Nº 3108</t>
  </si>
  <si>
    <t>REGULARIZACION DE TRANSFERENCIA DEL EXTERIOR SEGUN SWIFT NO.7950 DE FECHA 11/06/2018 ORDENANTE: CONSULADO DE BOLIVIA SANTIAGO REF:GESTORIA CONSULALAR MES DE MAYO LIB. 00010011102 MIN.RELACIONES EXTERIORES - GESTORIA CONSULAR LEY Nº 3108</t>
  </si>
  <si>
    <t>TRANSFERENCIA DEL EXTERIOR SEGUN SWIFT NO.8085 DE FECHA 11/06/2018 ORDENANTE: THE EMBASSY OF BOLIVIA CONSULAR-SUECIA LIB. 00010011102 MIN.RELACIONES EXTERIORES - GESTORIA CONSULAR LEY Nº 3108</t>
  </si>
  <si>
    <t>VENTA DE DIVISAS CON TRANSFERENCIA DE FONDOS A SOLICITUD DE AUTORIDAD DE SUPERVISION DEL SISTEMA FINANCIERO SEGUN SOLICITUD 5175 REF: IOSCO MEMBRESIA 2018,BANKINTER CTA IBAN ES87 0128 0089 0501 0003 3855 PRINCIPE DE VERGARA N 37 PLANTA 3 28001 MADRID EUROS 17.544,- EQUIVALENTES 20.649,24 USD LIB. 00099021001 TGN-RECURSOS ORDINARIOS (3987) POR DIFERENCIAL CAMBIARIO</t>
  </si>
  <si>
    <t>COBRO COSTOS DE PAPELERIA SEGUN TRANSFERENCIA DEL EXTERIOR POR ORDEN DE CONSULADO GENERAL DE BOLIVIA EN MILANO IT REF.: RECAUDACION GESTORIA CONSUALR LIB. 00010011102 MIN.RELACIONES EXTERIORES - GESTORIA CONSULAR LEY Nº 3108</t>
  </si>
  <si>
    <t>COBRO COSTOS DE PAPELERIA POR REGULARIZACION DE TRANSFERENCIA DEL EXTERIOR POR ORDEN DE CONSULADO DE BOLIVIA SANTIAGO REF:GESTORIA CONSULALAR MES DE MAYO LIB. 00010011102 MIN.RELACIONES EXTERIORES - GESTORIA CONSULAR LEY Nº 3108</t>
  </si>
  <si>
    <t>COBRO COSTOS DE PAPELERIA SEGUN TRANSFERENCIA DEL EXTERIOR POR ORDEN DE THE EMBASSY OF BOLIVIA CONSULAR-SUECIA LIB. 00010011102 MIN.RELACIONES EXTERIORES - GESTORIA CONSULAR LEY Nº 3108</t>
  </si>
  <si>
    <t>VENTA DE DIVISAS CON TRANSFERENCIA DE FONDOS A SOLICITUD DE BOLIVIA TV SEGUN SOLICITUD 5186 REF: INTELSAT: PAGO POR SERVICIO ALQUILER DE SEGMENTO SATELITAL DE 18 MHZ EN SATELITE IS34, PARA RETRANSMISION DE LA CUMBRE INTERNACIONAL DEL CLIMA CON ASISTENCIA DEL PRESIDENTE EVO MORALES AYMA (REALIZADO EN LIB. 00526012001 BOLIVIA TV - RECAUDACIONES</t>
  </si>
  <si>
    <t>VENTA DE DIVISAS CON TRANSFERENCIA DE FONDOS A SOLICITUD DE BOLIVIA TV SEGUN SOLICITUD 5187 REF: INTELSAT: PAGO SERVICIO SATELITAL BANDA KU IS-14 CORRESPONDIENTE AL MES DE ABRIL DE 2018. SEGUN INFORME CITE: CONTABILIDAD 392/2018, COMUNICACION INTERNA BTV/GT. CITE: 340/2018, ACTA DE CONFORMIDAD BTV/G LIB. 00526012001 BOLIVIA TV - RECAUDACIONES</t>
  </si>
  <si>
    <t>VENTA DE DIVISAS CON TRANSFERENCIA DE FONDOS A SOLICITUD DE BOLIVIA TV SEGUN SOLICITUD 5185 REF: INTELSAT: PAGO SERVICIO SATELITAL BANDA C CORRESPONDIENTE AL MES DE ABRIL 2018, SEGUN INFORME CITE: CONTABILIDAD 391/2018, COMUNICACION INTERNA BTV/GT. CITE: 341/2018, ACTA DE CONFORMIDAD BTV/GT. 049/201 LIB. 00526012001 BOLIVIA TV - RECAUDACIONES</t>
  </si>
  <si>
    <t>REGULARIZACION DE TRANSFERENCIA DEL EXTERIOR SEGUN SWIFT NO.8066 DE FECHA 11/06/2018 ORDENANTE: EMBAJADA DE BOLIVIA PANAMA REF:GESTORIA CONSULAR ABRIL Y MAYO 2018 LIB. 00010011102 MIN.RELACIONES EXTERIORES - GESTORIA CONSULAR LEY Nº 3108</t>
  </si>
  <si>
    <t>REGULARIZACION DE TRANSFERENCIA DEL EXTERIOR SEGUN SWIFT NO.7997 DE FECHA 11/06/2018 ORDENANTE: CONSULADO GENERAL DE BOLIVIA-BUENOS AIRES-ARGENTINA REF:GESTORIA CONSULAR MAYO 2018 LIB. 00010011102 MIN.RELACIONES EXTERIORES - GESTORIA CONSULAR LEY Nº 3108</t>
  </si>
  <si>
    <t>COBRO COSTOS DE PAPELERIA POR REGULARIZACION DE TRANSFERENCIA DEL EXTERIOR POR ORDEN DE EMBAJADA DE BOLIVIA PANAMA REF:GESTORIA CONSULAR ABRIL Y MAYO 2018 LIB. 00010011102 MIN.RELACIONES EXTERIORES - GESTORIA CONSULAR LEY Nº 3108</t>
  </si>
  <si>
    <t>COBRO COSTOS DE PAPELERIA POR REGULARIZACION DE TRANSFERENCIA DEL EXTERIOR POR ORDEN DE CONSULADO GENERAL DE BOLIVIA-BUENOS AIRES-ARGENTINA REF:GESTORIA CONSULAR MAYO 2018 LIB. 00010011102 MIN.RELACIONES EXTERIORES - GESTORIA CONSULAR LEY Nº 3108</t>
  </si>
  <si>
    <t>NUMERO DE LIBRETA CUT: 00099021001 OPERACIÓN E18 TRANSFERENCIA DEL SISTEMA FINANCIERO POR CUENTA DE TERCEROS A LA CUT Devolucion de aportes en exceso reposicion fraccion complementaria Libreta Nro 00099021001 TGN Recursos Ordinarios</t>
  </si>
  <si>
    <t>A:00099021001 Pago de capital e interes corriente a favor del TGN, adeudado por el GAD Santa Cruz, correspondiente al Prestamo Convenio Subsidiario CAF 2324, Proyecto Sistema de Electrificacion San Matias.</t>
  </si>
  <si>
    <t>NÚMERO DE LIBRETA CUT: 99031009.00 OPERACIÓN T01 TRANSFERENCIA DE FONDOS A LA CUT - TESORO DIRECTO DE BANCO UNION S.A. A CUENTA UNICA DEL TESORO CON NUMERO DE SOLICITUD = 2808778 Y NUMERO CORRELATIVO = 91320011062018194 TRANSFERENCIA POR OPERACIONES DE VENTA BONOS BTX</t>
  </si>
  <si>
    <t>||TRANSFERENCIA DE FONDOS S/G. FORMULARIO, CITE' BUN0351/18 DE LA FECHA. (HRE-TSO-3183). PARA GASTOS ORIGINADOS EN SU NORMAL FUNCIONAMIENTO. A SOLICITUD DEL PROY.SUCRE CIUDAD UNIVERSITARIA; LIBRETA 01500104201 PSCU-GESTION INSTITUCIONAL; BUN</t>
  </si>
  <si>
    <t>NUMERO DE LIBRETA CUT: 00099021001 OPERACIÓN E18 TRANSFERENCIA DEL SISTEMA FINANCIERO POR CUENTA DE TERCEROS A LA CUT TRANSFERENCIA FIDEICOMISO PR4OYECTO DE REHABILITACION COMPLEJO METALURGICO KARACHIPAMPA TRANSFERENCIA DE FONDOS REMANENTES</t>
  </si>
  <si>
    <t>'TRANSFERENCIA DE FONDOS||S/G. NOTA CITE: MEFP/VTCP/DGCP/UF-358/2018 DE LA FECHA, DEL MIN.DE ECONOMIA Y FINANZAS PUBLICAS.(HRE-TSO-2018-3180), RECURSOS FIDEICOMISO "ACCESOS SEGUROS PARA VIVIR BIEN". DEBITO LIBRETA N°00099021001, REPOSICION UTILES DE ESCRITORIO.</t>
  </si>
  <si>
    <t>'TRANSFERENCIA DE FONDOS||S/G. NOTA CITE: MEFP/VTCP/DGCP/UF-358/2018 DE LA FECHA, DEL MIN.DE ECONOMIA Y FINANZAS PUBLICAS.(HRE-TSO-2018-3180), RECURSOS FIDEICOMISO "ACCESOS SEGUROS PARA VIVIR BIEN". DEBITO LIBRETA N°00099021001 RECURSOS ORDINARIOS.</t>
  </si>
  <si>
    <t>00099021001 DEPOSITO DE EFECTIVO, DEPOSITANTE: MARIO IVAN ROJAS CONDORI, CONCEPTO: DEVOLUCION PARA PAGO DE TRIBUTOS, CUENTA DE DEPOSITO: CUENTA UNICA DEL TESORO</t>
  </si>
  <si>
    <t>00099021001 DEPOSITO DE EFECTIVO, DEPOSITANTE: SAMAEL FRANZ MAMANI ROMERO, CONCEPTO: DEVOLUCION DE VIATICOS, CUENTA DE DEPOSITO: CUENTA UNICA DEL TESORO</t>
  </si>
  <si>
    <t>00099021001 DEPOSITO DE EFECTIVO, DEPOSITANTE: WILMER CALCINA DIAZ, CONCEPTO: REVERSION DE PASAJES, CUENTA DE DEPOSITO: CUENTA UNICA DEL TESORO</t>
  </si>
  <si>
    <t>00212082001 DEPOSITO DE EFECTIVO, DEPOSITANTE: INTITUTO NACIONAL DE REFORMA AGRARIA, CONCEPTO: DEVOLUCION DE GASTOS OPERATIVOS C-31 N°392, CUENTA DE DEPOSITO: CUENTA UNICA DEL TESORO</t>
  </si>
  <si>
    <t>00066011102 DEPOSITO DE EFECTIVO, DEPOSITANTE: MIGUEL ANGEL NAVARRO ANTEZANA, CONCEPTO: REPOSICION DE CREDENCIAL, CUENTA DE DEPOSITO: CUENTA UNICA DEL TESORO</t>
  </si>
  <si>
    <t>00099021001 DEPOSITO DE EFECTIVO, DEPOSITANTE: ANTONIA ROJAS QUISBERT, CONCEPTO: DEVOLUCION POR DOBLE PERCEPCION, CUENTA DE DEPOSITO: CUENTA UNICA DEL TESORO</t>
  </si>
  <si>
    <t>00526012001 DEPOSITO DE EFECTIVO, DEPOSITANTE: BOLIVIA TV - JESUS HENRY VILLCA MADENI, CONCEPTO: DEVOLUCION DE PASAJES, CUENTA DE DEPOSITO: CUENTA UNICA DEL TESORO</t>
  </si>
  <si>
    <t>00580012001 DEPOSITO DE EFECTIVO, DEPOSITANTE: LUNA ALVAREZ ARIEL GUIMER, CONCEPTO: DEVOLUCION DE FONDOS POR SALARIOS MES DE ENERO 2018, CUENTA DE DEPOSITO: CUENTA UNICA DEL TESORO</t>
  </si>
  <si>
    <t>00099021001 DEPOSITO DE EFECTIVO, DEPOSITANTE: REYNALDO LEON QUISPE, CONCEPTO: DEVOLUCION REVERSION DE PAGO, CUENTA DE DEPOSITO: CUENTA UNICA DEL TESORO</t>
  </si>
  <si>
    <t>00373024105 DEPOSITO DE EFECTIVO, DEPOSITANTE: FONDO INDO INDIGENA ANGELINO COAQUIRA ALVAREZ, CONCEPTO: DEVOLUCION DE FONDOS NO EJECUTADOS, CUENTA DE DEPOSITO: CUENTA UNICA DEL TESORO</t>
  </si>
  <si>
    <t>00066011102 DEPOSITO DE EFECTIVO, DEPOSITANTE: KARINA YOBANA GARCIA CAMPOS, CONCEPTO: REPOSICION DE CREDENCIAL, CUENTA DE DEPOSITO: CUENTA UNICA DEL TESORO</t>
  </si>
  <si>
    <t>00670012002 DEPOSITO DE EFECTIVO, DEPOSITANTE: MODESTO MOISES VILLCA PATY, CONCEPTO: DEVOLUCION DE SALDO DE GASOLINA Y PEAJES, CUENTA DE DEPOSITO: CUENTA UNICA DEL TESORO</t>
  </si>
  <si>
    <t>00152018002 DEPOSITO DE EFECTIVO, DEPOSITANTE: RENAN EDWIN GUTIERREZ QUISPE, CONCEPTO: REVERSION PAGO DE PASAJES PREVENTIVO N° 304 PARTIDA 22110, CUENTA DE DEPOSITO: CUENTA UNICA DEL TESORO</t>
  </si>
  <si>
    <t>00224012002 DEPOSITO DE EFECTIVO, DEPOSITANTE: JOSE ROGER GRANDY MENDOZA, CONCEPTO: DEVOLUCION DE SALDO NO UTILIZADO EN PASAJES, CUENTA DE DEPOSITO: CUENTA UNICA DEL TESORO</t>
  </si>
  <si>
    <t>00099021001 DEPOSITO DE EFECTIVO, DEPOSITANTE: MIRKO JOHNY SEVERICHE MEJIA, CONCEPTO: REVERSION PASAJES AL INTERIOR DEL PAIS, CUENTA DE DEPOSITO: CUENTA UNICA DEL TESORO</t>
  </si>
  <si>
    <t>00046024204 DEPOSITO DE EFECTIVO, DEPOSITANTE: BETTY PACO MENECES, CONCEPTO: REVERSION DE FONDOS  C-31 N°1892, CUENTA DE DEPOSITO: CUENTA UNICA DEL TESORO</t>
  </si>
  <si>
    <t>00046024204 DEPOSITO DE EFECTIVO, DEPOSITANTE: BETTY PACO MENECES, CONCEPTO: REVERSION DE FONDOS C-31 N°1894, CUENTA DE DEPOSITO: CUENTA UNICA DEL TESORO</t>
  </si>
  <si>
    <t>00099021001 DEPOSITO DE EFECTIVO, DEPOSITANTE: LA VITALICIA SEGUROS Y REASEGUROS DE VIDA SA, CONCEPTO: DEVOLUCION DE CC NO COBRADA FEBRERO 2018, CUENTA DE DEPOSITO: CUENTA UNICA DEL TESORO</t>
  </si>
  <si>
    <t>00086088704 DEPOSITO DE EFECTIVO, DEPOSITANTE: U.D SUSTENTAR MAYA MIGUEL ANGEL SANCHEZ, CONCEPTO: DEVOLUCION DE PASAJES TERRESTRES NO EJECUTADOS LP-OR-LP, CUENTA DE DEPOSITO: CUENTA UNICA DEL TESORO</t>
  </si>
  <si>
    <t>00099021001 DEPOSITO DE EFECTIVO, DEPOSITANTE: JAIME QUEVEDO GUZMAN, CONCEPTO: REVERSION (RETENCION 13% IVA) PREVENTIVO 9829, CUENTA DE DEPOSITO: CUENTA UNICA DEL TESORO</t>
  </si>
  <si>
    <t>00152018002 DEPOSITO DE EFECTIVO, DEPOSITANTE: MIGUEL EDUARDO BEDREGAL PACHECO, CONCEPTO: REVERSION PAGO DE PASAJES PREVENTIVO N° 303 PARTIDA 22110, CUENTA DE DEPOSITO: CUENTA UNICA DEL TESORO</t>
  </si>
  <si>
    <t>00152018002 DEPOSITO DE EFECTIVO, DEPOSITANTE: PRISCILA DUVALIE VARGAS MEJIA, CONCEPTO: REVERSION PREVENTIVO 293 PARTIDA 262 GASTOS JUDICIALES, CUENTA DE DEPOSITO: CUENTA UNICA DEL TESORO</t>
  </si>
  <si>
    <t>00593019201 DEPOSITO DE EFECTIVO, DEPOSITANTE: FRANCISCO BARRERA BLANCO 6159383 LP, CONCEPTO: REVERSION PREVENTIVO # 207, CUENTA DE DEPOSITO: CUENTA UNICA DEL TESORO</t>
  </si>
  <si>
    <t>00593019201 DEPOSITO DE EFECTIVO, DEPOSITANTE: BELY AGUIRRE PLATA CI. 6155998 LP, CONCEPTO: REVERSION PREVENTIVO # 217, CUENTA DE DEPOSITO: CUENTA UNICA DEL TESORO</t>
  </si>
  <si>
    <t>00099021001 DEP.DE CHEQ.AJENOS,RET.DE CAM.,CONCEPTO: REEMBOLSO POR BAJAS MEDICAS DE INCAPACIDAD TEMPORAL,DEP.: MINISTERIO DE SALUD , PROCEDENCIA: BANCO UNION S.A., CHEQUE: 27546, FECHA DE EMISION:28/05/2018</t>
  </si>
  <si>
    <t>00046058003 DEP.DE CHEQ.AJENOS,RET.DE CAM.,CONCEPTO: DEVOLUCION RECURSOS,DEP.: MINISTERIO DE SALUD , PROCEDENCIA: BANCO UNION S.A., CHEQUE: 164, FECHA DE EMISION:06/06/2018</t>
  </si>
  <si>
    <t>00212032002 DEP.DE CHEQ.AJENOS,RET.DE CAM.,CONCEPTO: APORTES VOLUNTARIOS INRA-COCHABAMBA,DEP.: INRA-COCHABAMBA , PROCEDENCIA: BANCO UNION S.A., CHEQUE: 5847, FECHA DE EMISION:30/05/2018</t>
  </si>
  <si>
    <t>00212042002 DEP.DE CHEQ.AJENOS,RET.DE CAM.,CONCEPTO: APORTES VOLUNTARIOS INRA-BENI,DEP.: INRA-BENI , PROCEDENCIA: BANCO UNION S.A., CHEQUE: 4755, FECHA DE EMISION:08/06/2018</t>
  </si>
  <si>
    <t>00099021001 DEP.DE CHEQ.AJENOS,RET.DE CAM.,CONCEPTO: DEP. 40% SERV.AGUA POTABLE SENASIR DE SEPT A DIC /17,DEP.: M.E.F.P. , PROCEDENCIA: BANCO UNION S.A., CHEQUE: 6395, FECHA DE EMISION:11/06/2018</t>
  </si>
  <si>
    <t>00290012001 DEP.DE CHEQ.AJENOS,RET.DE CAM.,CONCEPTO: DESC DE MULTAS Y ATRASOS A CONSULTORES INDIV DE LINEA DE ABRIL/18 EFECT POR LA GERENCIA DISTRITAL TJ,DEP.: SERVICIO DE IMPUESTOS NACIONALES</t>
  </si>
  <si>
    <t>00086031101 DEP.DE CHEQ.AJENOS,RET.DE CAM.,CONCEPTO: DEPÓSITO DE RECURSOS GTB - SERNAP GESTION 2018,DEP.: SERNAP - KAA - IYA , PROCEDENCIA: BANCO UNION S.A., CHEQUE: 1646, FECHA DE EMISION:05/06/2018</t>
  </si>
  <si>
    <t>00086038003 DEP.DE CHEQ.AJENOS,RET.DE CAM.,CONCEPTO: DEPÓSITO.200 DESEMBOLSO SEGUN CONVENIO FUNDESNAP - SERNAP,DEP.: FUNDESNAP , PROCEDENCIA: BANCO UNION S.A., CHEQUE: 923, FECHA DE EMISION:11/06/2018</t>
  </si>
  <si>
    <t>00086038003 DEP.DE CHEQ.AJENOS,RET.DE CAM.,CONCEPTO: DEPÓSITO.200 DESEMBOLSO SEGUN CONVENIO FUNDESNAP - SERNAP,DEP.: FUNDESNAP , PROCEDENCIA: BANCO UNION S.A., CHEQUE: 166, FECHA DE EMISION:11/06/2018</t>
  </si>
  <si>
    <t>00086038003 DEP.DE CHEQ.AJENOS,RET.DE CAM.,CONCEPTO: DEPÓSITO.200 DESEMBOLSO SEGUN CONVENIO FUNDESNAP - SERNAP,DEP.: FUNDESNAP , PROCEDENCIA: BANCO UNION S.A., CHEQUE: 924, FECHA DE EMISION:11/06/2018</t>
  </si>
  <si>
    <t>00099021001 DEP.DE CHEQ.AJENOS,RET.DE CAM.,CONCEPTO: ROJAS MENDEZ JULIA TERESA,DEP.: BANCO UNION S.A. , PROCEDENCIA: BANCO UNION S.A., CHEQUE: 154529, FECHA DE EMISION:11/06/2018</t>
  </si>
  <si>
    <t>00099021001 DEP.DE CHEQ.AJENOS,RET.DE CAM.,CONCEPTO: PANOZO MENECES ADELA FRANCISCA,DEP.: BANCO UNION S.A. , PROCEDENCIA: BANCO UNION S.A., CHEQUE: 154527, FECHA DE EMISION:11/06/2018</t>
  </si>
  <si>
    <t>00099021001 DEP.DE CHEQ.AJENOS,RET.DE CAM.,CONCEPTO: CLAROS FERNANDEZ MARIA CRISTINA,DEP.: BANCO UNION S.A. , PROCEDENCIA: BANCO UNION S.A., CHEQUE: 154526, FECHA DE EMISION:11/06/2018</t>
  </si>
  <si>
    <t>00099021001 DEP.DE CHEQ.AJENOS,RET.DE CAM.,CONCEPTO: VILLCA ARIAS SOFIA,DEP.: BANCO UNION S.A. , PROCEDENCIA: BANCO UNION S.A., CHEQUE: 154525, FECHA DE EMISION:11/06/2018</t>
  </si>
  <si>
    <t>00099021001 DEP.DE CHEQ.AJENOS,RET.DE CAM.,CONCEPTO: PREV. 628/2018 DEVOL. POR 1/2 DIA DE VIATICO NO UTILIZADOS S/G HR N°6650,DEP.: CAMARA DE DIPUTADOS , PROCEDENCIA: BANCO UNION S.A., CHEQUE: 16833, FECHA DE EMISION:08/06/2018</t>
  </si>
  <si>
    <t>REGULARIZACION DE TRANSFERENCIA DEL EXTERIOR SEGUN SWIFT 08128 DE FECHA 12/06/2018 ORDENANTE: CONSULADO DE BOLIVIA EN SALTA REF.: RECAUDACIONES CONSULARES MES DE ABRIL 2018 LIB. 00010011102 MIN.RELACIONES EXTERIORES - GESTORIA CONSULAR LEY Nº 3108</t>
  </si>
  <si>
    <t>De: 00099024113 Transferencia en cumplimiento al DS N0913 de 15/06/2011 y el Convenio Intergubernativo de Financiamiento UPRE-CIF-IG 372/2017, suscrito entre la UPRE y el GAM de Coripata proyecto Construccion Aulas U.E. Las Cienegas, correspondiente al pago de la planilla N 3 de cierre, segun la UPR</t>
  </si>
  <si>
    <t>De: 00099024113 Transferencia en cumplimiento al DS N0913 de 15/06/2011 y el Convenio Intergubernativo de Financiamiento UPRE-CIF-IG 1102/2017, suscrito entre la UPRE y el GAM de Warnes proyecto Const. Unidad Educativa El Manantial Warnes, correspondiente al pago de la planilla N 2, segun la UPRE.</t>
  </si>
  <si>
    <t>De: 00099024113 Transferencia en cumplimiento al DS N0913 de 15/06/2011 y el Convenio Intergubernativo de Financiamiento UPRE-CIF-IG 891/2017, suscrito entre la UPRE y el GAM de Colpa Belgica proyecto Const. de Tinglado con Graderias y 2 Aulas U.E. Orlando Rivero Vargas Comunidad El Cedro, correspon</t>
  </si>
  <si>
    <t>De: 00099024113 Transferencia en cumplimiento al DS N0913 de 15/06/2011 y el Convenio Intergubernativo de Financiamiento UPRE-CIF-IG 147/2017, suscrito entre la UPRE y el GAM de Cobija proyecto Const. Centro de Salud Cobija Barrio Progreso, correspondiente al pago de la planilla N 2, segun la UPRE.</t>
  </si>
  <si>
    <t>De: 00099024113 Transferencia en cumplimiento al DS N0913 de 15/06/2011 y el Convenio Intergubernativo de Financiamiento UPRE-CIF-IG 273/2017, suscrito entre la UPRE y el GAM de Palos Blancos proyecto Construccion Centro de Salud con Internacion Inicua Distrito Inicua Palos Blancos, correspondient</t>
  </si>
  <si>
    <t>De: 00099024113 Transferencia en cumplimiento al DS N0913 de 15/06/2011 y el Convenio Intergubernativo de Financiamiento UPRE-CIF-IG 474/2016, suscrito entre la UPRE y el GAM Vinto, Proyecto Construccion Unidad Educativa Maria Ayma Sexta Parte, correspondiente al pago de la planilla N 4 de cierre, s</t>
  </si>
  <si>
    <t>De: 00099024113 Transferencia en cumplimiento al DS N0913 de 15/06/2011 y el Convenio Intergubernativo de Financiamiento UPRE-CIF-IG 067/2017, suscrito entre la UPRE y el GAM San Lorenzo, Proyecto Construccion Unidad Educativa Cnl. Eustaquio Mendez I San Lorenzo, correspondiente al pago de la planil</t>
  </si>
  <si>
    <t>De: 00099024113 Transferencia en cumplimiento al DS N0913 de 15/06/2011 y el Convenio Intergubernativo de Financiamiento UPRE-CIF-IG 831/2017, suscrito entre la UPRE y el GAM San Rafael, Proyecto Construccion Casa Adulto Mayor San Rafael de Velasco, correspondiente al pago de la planilla N 1, segun</t>
  </si>
  <si>
    <t>De: 00099024113 Transferencia en cumplimiento al DS N0913 de 15/06/2011 y el Convenio Intergubernativo de Financiamiento UPRE-CIF-IG 368/2016, suscrito entre la UPRE y el GAM Carapari, Proyecto Construccion Reorganizacion Mercado Municipal Carapari, correspondiente al pago de la planilla N 8, segun</t>
  </si>
  <si>
    <t>De: 00099024113 Transferencia en cumplimiento al DS N0913 de 15/06/2011 y el Convenio Intergubernativo de Financiamiento UPRE-CIF-IG 042/2017, suscrito entre la UPRE y el GAM Shinahota, Proyecto Construccion Area Administrativa, Amurallado y Graderias U.E. Demetrio Canelas, correspondiente al pago d</t>
  </si>
  <si>
    <t>De: 00099024113 Transferencia en cumplimiento al DS N0913 de 15/06/2011 y el Convenio Intergubernativo de Financiamiento UPRE-CIF-IG 759/2017, suscrito entre la UPRE y el GAM Sicaya, Proyecto Construccion Cancha de Cesped Sintetico y Enmallado Orcoma - Sicaya, correspondiente al pago de la planilla</t>
  </si>
  <si>
    <t>De: 00099024113 Transferencia en cumplimiento al DS N0913 de 15/06/2011 y el Convenio Intergubernativo de Financiamiento UPRE-CIF-IG 816/2017, suscrito entre la UPRE y el GAM Samaipata, Proyecto Construccion Tinglado y Cancha Polifuncional U.E. Otilia Vaca Diez - Samaipata, correspondiente al pago d</t>
  </si>
  <si>
    <t>De: 00099024113 Transferencia en cumplimiento al DS N0913 de 15/06/2011 y el Convenio Intergubernativo de Financiamiento UPRE-CIF-IG 773/2017, suscrito entre la UPRE y el GAM Omereque, Proyecto Construccion Dos Aulas Unidad Educativa Perereta - Omereque, correspondiente al pago de la planilla N 2 de</t>
  </si>
  <si>
    <t>COBRO COSTOS DE PAPELERIA SEGUN TRANSFERENCIA DEL EXTERIOR POR ORDEN DE HERCO COMBUSTIBLES SA REF.: CONTRATO DE CONDENSADO DE GAS 29/18 LIB. 00513062001 YPFB-OPERACIONES PLANTA DE SEPARACION DE LIQUIDOS RIO GRANDE</t>
  </si>
  <si>
    <t>COBRO COSTOS DE PAPELERIA POR REGULARIZACION DE TRANSFERENCIA DEL EXTERIOR POR ORDEN DE CONSULADO DE BOLIVIA EN SALTA REF.: RECAUDACIONES CONSULARES MES DE ABRIL 2018 LIB. 00010011102 MIN.RELACIONES EXTERIORES - GESTORIA CONSULAR LEY Nº 3108</t>
  </si>
  <si>
    <t>De: 00099024113 Transferencia en cumplimiento al DS N0913 de 15/06/2011 y el Convenio Intergubernativo de Financiamiento UPRE-CIF-IG 1054/2017, suscrito entre la UPRE y el GAM de San Ramon proyecto Const. Tinglado U.E. Guacayane San Ramon, correspondiente al pago de la planilla N 1, segun la UPRE.</t>
  </si>
  <si>
    <t>De: 00099024113 Transferencia en cumplimiento al DS N0913 de 15/06/2011 y el Convenio Intergubernativo de Financiamiento UPRE-CIF-IG 881/2017, suscrito entre la UPRE y el GAM de Porongo proyecto Const. de Tinglado y Graderia en la U.E. Nueva Palestina Comunidad Nueva Palestina, correspondiente al</t>
  </si>
  <si>
    <t>De: 00099024113 Transferencia en cumplimiento al DS N0913 de 15/06/2011 y el Convenio Intergubernativo de Financiamiento UPRE-CIF-IG 274/2017, suscrito entre la UPRE y el GAM de Palos Blancos proyecto Construccion Aulas y Laboratorio U.E. Agua Dulce, correspondiente al pago de la planilla N 2, segu</t>
  </si>
  <si>
    <t>De: 00099024113 Transferencia en cumplimiento al DS N0913 de 15/06/2011 y el Convenio Intergubernativo de Financiamiento UPRE-CIF-IG/439/2015, suscrito entre la UPRE y el GAM de Saipina proyecto Construccion Modulo Unidad Educativa Santa Catalina Nivel Primario - Chilon, correspondiente al pago de</t>
  </si>
  <si>
    <t>De: 00099024113 Transferencia en cumplimiento al DS N0913 de 15/06/2011 y el Convenio Intergubernativo de Financiamiento UPRE-CIF-IG 660/2014, suscrito entre la UPRE y el GAM de La Asunta proyecto Construccion Puente Vehicular Chaquety (Central Chaquety), correspondiente al pago de la planilla N 1,</t>
  </si>
  <si>
    <t>De: 00099024113 Transferencia en cumplimiento al DS N0913 de 15/06/2011 y el Convenio Intergubernativo de Financiamiento UPRE-CIF-IG/212/2015, suscrito entre la UPRE y el GAM de Quirusillas proyecto Construccion Modulo U.E. Nestor Paz Zamora - Quirusillas, correspondiente al pago de la planilla N 3</t>
  </si>
  <si>
    <t>De: 00099024113 Transferencia en cumplimiento al DS N0913 de 15/06/2011 y el Convenio Intergubernativo de Financiamiento UPRE-CIF-IG/212/2015, suscrito entre la UPRE y el GAM de Quirusillas proyecto Construccion Modulo U.E. Nestor Paz Zamora Quirusillas, correspondiente al pago de la planilla N 2,</t>
  </si>
  <si>
    <t>De: 00099024113 Transferencia en cumplimiento al DS N0913 de 15/06/2011 y el Convenio Interinstitucional de Financiamiento UPRE-CIF-287/2014, suscrito entre la UPRE y el GAM San Rafael, Proyecto Construccion 4 Aulas mas la Direccion de la U.E. Zoilo Flores, correspondiente al pago de la planilla N 1</t>
  </si>
  <si>
    <t>De: 00099024113 Transferencia en cumplimiento al DS N0913 de 15/06/2011 y el Convenio Intergubernativo de Financiamiento UPRE-CIF-IG/136/2016, suscrito entre la UPRE y el GAM Challapata, Proyecto Construccion Graderias Estadio Hugo Palenque - Challapata, correspondiente al pago de la planilla N 3, s</t>
  </si>
  <si>
    <t>De: 00099024113 Transferencia en cumplimiento al DS N0913 de 15/06/2011 y el Convenio Intergubernativo de Financiamiento UPRE-CIF-IG 946/2017, suscrito entre la UPRE y el GAM Pocoata, Proyecto Construccion Internado U.E. Collana Tuica, correspondiente al pago de la planilla N 1, segun la UPRE.</t>
  </si>
  <si>
    <t>De: 00099024113 Transferencia en cumplimiento al DS N0913 de 15/06/2011 y el Convenio Intergubernativo de Financiamiento UPRE-CIF-IG 789/2017, suscrito entre la UPRE y el GAM Buena Vista, Proyecto Const. Unidad Educativa Andres Ibanez - Buena Vista, correspondiente al pago de la planilla N 5, segun</t>
  </si>
  <si>
    <t>De: 00099024113 Transferencia en cumplimiento al DS N0913 de 15/06/2011 y el Convenio Intergubernativo de Financiamiento UPRE-CIF-IG 807/2017, suscrito entre la UPRE y el GAM Pailon, Proyecto Const. Unidad Educativa Emilio Sulzer Salinas Comunidad Pozo del Tigre, correspondiente al pago de la planil</t>
  </si>
  <si>
    <t>De: 00099024113 Transferencia en cumplimiento al DS N0913 de 15/06/2011 y el Convenio Intergubernativo de Financiamiento UPRE-CIF-IG/004/2015, suscrito entre la UPRE y el GAM Bolpebra, Proyecto Construccion Polifuncional Comunidad Veracruz, correspondiente al pago de la planilla N 2 de cierre, segun</t>
  </si>
  <si>
    <t>De: 00099024113 Transferencia en cumplimiento al DS N0913 de 15/06/2011 y el Convenio Intergubernativo de Financiamiento UPRE-CIF-IG 798/2017, suscrito entre la UPRE y el GAM San Pedro, Proyecto Const. Unidad Educativa Humberto Aguirre San Pedro, correspondiente al pago de la planilla N 4, segun la</t>
  </si>
  <si>
    <t>De: 00099024113 Transferencia en cumplimiento al DS N0913 de 15/06/2011 y el Convenio Intergubernativo de Financiamiento UPRE-CIF-IG 989/2017, suscrito entre la UPRE y el GAM Atocha, Proyecto Const. Unidad Educativa Tecnico Humanistico Julio Urquieta San Vicente, correspondiente al pago de la planil</t>
  </si>
  <si>
    <t>De: 00099024113 Transferencia en cumplimiento al DS N0913 de 15/06/2011 y el Convenio Interinstitucional de Financiamiento UPRE-CIF-IG 867/2017, suscrito entre la UPRE y el GAM Santa Rosa del Sara, Proyecto Const. Unidad Educativa Alfredo Vacaflor (Municipio de Santa Rosa del Sara), correspondiente</t>
  </si>
  <si>
    <t>De: 00099024113 Transferencia en cumplimiento al DS N0913 de 15/06/2011 y el Convenio Intergubernativo de Financiamiento UPRE-CIF-IG 585/2017, suscrito entre la UPRE y el GAM La Guardia Proyecto Construccion Unidad Educativa Isaac Gutierrez Cruz C. Basilio, correspondiente al pago de la planilla N2</t>
  </si>
  <si>
    <t>De: 00099024113 Transferencia en cumplimiento al DS N0913 de 15/06/2011 y el Convenio Intergubernativo de Financiamiento UPRE-CIF-IG 732/2017, suscrito entre la UPRE y el GAM Bolivar, Proyecto Const. Tinglado y Graderias Unidad Educativa Pacachani - Bolivar, correspondiente al pago de la planilla N</t>
  </si>
  <si>
    <t>De: 00099024113 Transferencia en cumplimiento al DS N0913 de 15/06/2011 y el Convenio Intergubernativo de Financiamiento UPRE-CIF-IG/403/2016, suscrito entre la UPRE y el GAM Samaipata, Proyecto Construccion Unidad Educativa Florida - Municipio de Samaipata, correspondiente al pago de la planilla N7</t>
  </si>
  <si>
    <t>De: 00099024113 Transferencia en cumplimiento al DS N0913 de 15/06/2011 y el Convenio Intergubernativo de Financiamiento UPRE-CIF-IG 430/2017, suscrito entre la UPRE y el GAM Umala, Proyecto Construccion Centro de Salud Integral Umala, correspondiente al pago de la planilla N2, segun la UPRE.</t>
  </si>
  <si>
    <t>De: 00099024113 Transferencia en cumplimiento al DS N0913 de 15/06/2011 y el Convenio Intergubernativo de Financiamiento UPRE-CIF-IG 693/2017, suscrito entre la UPRE y el GAM Vila Vila, Proyecto Const. Aulas Unidad Educativa Pocotaica, correspondiente al pago de la planilla N2 de cierre, segun la UP</t>
  </si>
  <si>
    <t>De: 00099024113 Transferencia en cumplimiento al DS N0913 de 15/06/2011 y el Convenio Intergubernativo de Financiamiento UPRE-CIF-IG 085/2017, suscrito entre la UPRE y el GAM Tarija, Proyecto Construccion Unidad Educ. Br. San Antonio de la Ciudad de Tarija, correspondiente al pago de la planilla N8,</t>
  </si>
  <si>
    <t>De: 00099024113 Transferencia en cumplimiento al DS N0913 de 15/06/2011 y el Convenio Interinstitucional de Financiamiento UPRE-CIF-660/2014, suscrito entre la UPRE y el GAM La Asunta, Proyecto Construccion Puente Vehicular Chaquety (Central Chaquety), correspondiente al pago de la planilla N4, seg</t>
  </si>
  <si>
    <t>De: 00099024113 Transferencia en cumplimiento al DS N0913 de 15/06/2011 y el Convenio Interinstitucional de Financiamiento UPRE-CIF-IG 829/2017, suscrito entre la UPRE y el GAM San Ignacio de Velasco, Proyecto Construccion Tinglado, Cancha y Graderias en U.E. Agustin Olivares Casupa (San Ignacio de</t>
  </si>
  <si>
    <t>De: 00099024113 Transferencia en cumplimiento al DS N0913 de 15/06/2011 y el Convenio Intergubernativo de Financiamiento UPRE-CIF-IG 814/2017, suscrito entre la UPRE y el GAM Robore Proyecto Const. Puente Vehicular San Jose Obrero - Robore, correspondiente al pago de la planilla N2, segun la UPRE.</t>
  </si>
  <si>
    <t>De: 00099024113 Transferencia en cumplimiento al DS N0913 de 15/06/2011 y el Convenio Intergubernativo de Financiamiento UPRE-CIF-IG 785/2017, suscrito entre la UPRE y el GAM Saipina, Proyecto Const. Centro Cultural Saipina, correspondiente al pago de la planilla N 4, segun la UPRE.</t>
  </si>
  <si>
    <t>De: 00099024113 Transferencia en cumplimiento al DS N0913 de 15/06/2011 y el Convenio Interinstitucional de Financiamiento UPRE-CIF-IG 1052/2017, suscrito entre la UPRE y el GAM San Andres, Proyecto Const. Plaza Central Comunidad San Lorenzo, correspondiente al pago de la planilla N1, segun la UPRE.</t>
  </si>
  <si>
    <t>De: 00099024113 Transferencia en cumplimiento al DS N0913 de 15/06/2011 y el Convenio Intergubernativo de Financiamiento UPRE-CIF-IG 840/2017, suscrito entre la UPRE y el GAM Pucara, Proyecto Const. Centro de Salud Comunidad Huertas en el Municipio de Pucara, correspondiente al pago de la planilla N</t>
  </si>
  <si>
    <t>De: 00099024113 Transferencia en cumplimiento al DS N0913 de 15/06/2011 y el Convenio Intergubernativo de Financiamiento UPRE-CIF-IG/373/2016, suscrito entre la UPRE y el GAM Huarina, Proyecto Construccion Unidad Educativa Jose Miguel Lanza - Huarina, correspondiente al pago de la planilla N 4, segu</t>
  </si>
  <si>
    <t>De: 00099024113 Transferencia en cumplimiento al DS N0913 de 15/06/2011 y el Convenio Intergubernativo de Financiamiento UPRE-CIF-IG/355/2015, suscrito entre la UPRE y el GAM de General Juan Jose Perez proyecto Construccion Bloque de Aulas U.E. Isqani (Amarete) - Charazani, correspondiente al pago</t>
  </si>
  <si>
    <t>De: 00099024113 Transferencia en cumplimiento al DS N0913 de 15/06/2011 y el Convenio Interinstitucional de Financiamiento UPRE-CIF-IG 003/2017, suscrito entre la UPRE y el GAM Yacuiba, Proyecto Construccion U.E. Tierras Nuevas, correspondiente al pago de la planilla N8, segun la UPRE.</t>
  </si>
  <si>
    <t>De: 00099024113 Transferencia en cumplimiento al DS N0913 de 15/06/2011 y el Convenio Interinstitucional de Financiamiento UPRE-CIF-IG/550/2016, suscrito entre la UPRE y el GAD Beni, Proyecto Const. Centro de Formacion Multidisciplinario Trinidad - Beni, correspondiente al pago de la planilla N5, se</t>
  </si>
  <si>
    <t>De: 00099024113 Transferencia en cumplimiento al DS N0913 de 15/06/2011 y el Convenio Interinstitucional de Financiamiento UPRE-CIF-IG/500/2016, suscrito entre la UPRE y el GAM Puerto Villarroel, Proyecto Construccion Unidad Educativa Dionisio Morales, correspondiente al pago de la planilla N3 de ci</t>
  </si>
  <si>
    <t>De: 00099024113 Transferencia en cumplimiento al DS N0913 de 15/06/2011 y el Convenio Interinstitucional de Financiamiento UPRE-CIF-IG 550/2017, suscrito entre la UPRE y el GAM Tito Yupanqui, Proyecto Construccion 6 Aulas U.E. Tito Yupanqui, correspondiente al pago de la planilla N3, segun la UPRE.</t>
  </si>
  <si>
    <t>De: 00099024113 Transferencia en cumplimiento al DS N0913 de 15/06/2011 y el Convenio Interinstitucional de Financiamiento UPRE-CIF-IG 338/2017, suscrito entre la UPRE y el GAM Batallas, Proyecto Construccion Seis Aulas Unidad Educativa Cutusuma, correspondiente al pago de la planilla N2, segun la U</t>
  </si>
  <si>
    <t>De: 00099024113 Transferencia en cumplimiento al DS N0913 de 15/06/2011 y el Convenio Interinstitucional de Financiamiento UPRE-CIF-IG 408/2017, suscrito entre la UPRE y el GAM Puerto Acosta, Proyecto Construccion de 2 Aulas U.E. Parajachi Primero, correspondiente al pago de la planilla N2 de cierre</t>
  </si>
  <si>
    <t>De: 00099024113 Transferencia en cumplimiento al DS N0913 de 15/06/2011 y el Convenio Interinstitucional de Financiamiento UPRE-CIF-IG 504/2017, suscrito entre la UPRE y el GAM San Buenaventura, Proyecto Construccion Tinglado Unidad Educativa San Jose de Uchupiamonas San Buenaventura, correspondient</t>
  </si>
  <si>
    <t>De: 00099024113 Transferencia en cumplimiento al DS N0913 de 15/06/2011 y el Convenio Interinstitucional de Financiamiento UPRE-CIF-IG 388/2017, suscrito entre la UPRE y el GAM Yaco, Proyecto Construccion 3 Aulas U.E. Hornuni Hornuni, correspondiente al pago de la planilla N2 de cierre, segun la UP</t>
  </si>
  <si>
    <t>De: 00099024113 Transferencia en cumplimiento al DS N0913 de 15/06/2011 y el Convenio Interinstitucional de Financiamiento UPRE-CIF-IG/436/2016, suscrito entre la UPRE y el GAM San Pedro, Proyecto Construccion Modulo Educativo U.E. Sagrado Corazon, correspondiente al pago de la planilla N7 de cierre</t>
  </si>
  <si>
    <t>De: 00099024113 Transferencia en cumplimiento al DS N0913 de 15/06/2011 y el Convenio Interinstitucional de Financiamiento UPRE-CIF-IG 204/2017, suscrito entre la UPRE y el GAM Viacha, Proyecto Construccion Tinglado U.E. Gral. Hugo Banzer Suarez Urb. Villa Mcal. Jose Ballivian D-6, correspondiente a</t>
  </si>
  <si>
    <t>De: 00099024113 Transferencia en cumplimiento al DS N0913 de 15/06/2011 y el Convenio Interinstitucional de Financiamiento UPRE-CIF-IG 068/2017, suscrito entre la UPRE y el GAM Uriondo, Proyecto Construccion Aulas Multigrado y Bateria de Banos U.E Sunchuhuayco - 27 de mayo - Juan XXIII, correspondie</t>
  </si>
  <si>
    <t>De: 00099024113 Transferencia en cumplimiento al DS N0913 de 15/06/2011 y el Convenio Interinstitucional de Financiamiento UPRE-CIF-IG 756/2017, suscrito entre la UPRE y el GAM Pocona, Proyecto Construccion Tinglado y Graderias Unidad Educativa Javier Gonzales, correspondiente al pago de la planilla</t>
  </si>
  <si>
    <t>De: 00099024113 Transferencia en cumplimiento al DS N0913 de 15/06/2011 y el Convenio Interinstitucional de Financiamiento UPRE-CIF-IG 427/2016, suscrito entre la UPRE y el GAM Colcapirhua, Proyecto Construccion Unidad Educativa Modelo San Miguel, correspondiente al pago de la planilla N7 de cierre,</t>
  </si>
  <si>
    <t>De: 00099024113 Transferencia en cumplimiento al DS N0913 de 15/06/2011 y el Convenio Interinstitucional de Financiamiento UPRE-CIF-IG/476/2015, suscrito entre la UPRE y el GAM Puerto Rrurrenabaque, Proyecto Construccion Mercado Productivo Zona Norte, correspondiente al pago de la planilla N2, segun</t>
  </si>
  <si>
    <t>De: 00099024113 Transferencia en cumplimiento al DS N0913 de 15/06/2011 y el Convenio Interinstitucional de Financiamiento UPRE-CIF-IG 827/2017, suscrito entre la UPRE y el GAM San Ignacio de Velasco, Proyecto Construccion Tinglado, Cancha y Graderias en U.E. Jorge Prestel Kehl (San Ignacio de Velas</t>
  </si>
  <si>
    <t>De: 00099024113 Transferencia en cumplimiento al DS N0913 de 15/06/2011 y el Convenio Interinstitucional de Financiamiento UPRE-CIF-IG 031/2017, suscrito entre la UPRE y el GAM Vinto, Proyecto Construccion Unidad Educativa Evo Morales Ayma, correspondiente al pago de la planilla N6 de cierre, segun</t>
  </si>
  <si>
    <t>De: 00099024113 Transferencia en cumplimiento al DS N0913 de 15/06/2011 y el Convenio Intergubernativo de Financiamiento UPRE-CIF-IG 485/2016, suscrito entre la UPRE y el GAM Tiquipaya, Proyecto Construccion Unidad Educativa Tecnico Humanistico Roberto Cuadros, correspondiente al pago de la planilla</t>
  </si>
  <si>
    <t>De: 00099024113 Transferencia en cumplimiento al DS N0913 de 15/06/2011 y el Convenio Intergubernativo de Financiamiento UPRE-CIF-IG 789/2017, suscrito entre la UPRE y el GAM de Buena Vista proyecto Const. Unidad Educativa Andres Ibanez Buena Vista, correspondiente al pago de la planilla N 4, segun</t>
  </si>
  <si>
    <t>De: 00099024113 Transferencia en cumplimiento al DS N0913 de 15/06/2011 y el Convenio Intergubernativo de Financiamiento UPRE-CIF-IG 584/2017, suscrito entre la UPRE y el GAM de La Guardia proyecto Construccion Unidad Educativa 23 de Diciembre, correspondiente al pago de la planilla N 2, segun la UP</t>
  </si>
  <si>
    <t>De: 00099024113 Transferencia en cumplimiento al DS N0913 de 15/06/2011 y el Convenio Intergubernativo de Financiamiento UPRE-CIF-IG 064/2017, suscrito entre la UPRE y el GAM de Bermejo proyecto Construccion Nuevo Centro de Salud Comunidad Colonia Linares, correspondiente al pago de la planilla N 3,</t>
  </si>
  <si>
    <t>De: 00099024113 Transferencia en cumplimiento al DS N0913 de 15/06/2011 y el Convenio Intergubernativo de Financiamiento UPRE-CIF-IG 892/2017, suscrito entre la UPRE y el GAM de Colpa Belgica proyecto Const. Cancha Polifuncional con Tinglado, Bateria de Banos y 2 Aulas Comunidad de Vallecito Burapuc</t>
  </si>
  <si>
    <t>De: 00099024113 Transferencia en cumplimiento al DS N0913 de 15/06/2011 y el Convenio Intergubernativo de Financiamiento UPRE-CIF-IG 512/2017, suscrito entre la UPRE y el GAM de Ichoca proyecto Construccion Unidad Educativa Antonio Jose de Sucre de Pacollo Comunidad Pacollo, correspondiente al pago</t>
  </si>
  <si>
    <t>De: 00099024113 Transferencia en cumplimiento al DS N0913 de 15/06/2011 y el Convenio Intergubernativo de Financiamiento UPRE-CIF-IG 013/2017, suscrito entre la UPRE y el GAD de Oruro proyecto Construccion Unidad Educativa Abopane, correspondiente al pago de la planilla N 4, segun la UPRE.</t>
  </si>
  <si>
    <t>De: 00099024113 Transferencia en cumplimiento al DS N0913 de 15/06/2011 y el Convenio Intergubernativo de Financiamiento UPRE-CIF-IG 937/2017, suscrito entre la UPRE y el GAM de Ocuri proyecto Const. Tinglado y Graderias U.E. 10 de Noviembre Secundario (Ocuri), correspondiente al pago de la planilla</t>
  </si>
  <si>
    <t>De: 00099024113 Transferencia en cumplimiento al DS N0913 de 15/06/2011 y el Convenio Intergubernativo de Financiamiento UPRE-CIF-IG/573/2016, suscrito entre la UPRE y el GAM de Uyuni proyecto Construccion U.E. German Busch Comunidad Rio Mulato, correspondiente al pago de la planilla N 3, segun la U</t>
  </si>
  <si>
    <t>De: 00099024113 Transferencia en cumplimiento al DS N0913 de 15/06/2011 y el Convenio Intergubernativo de Financiamiento UPRE-CIF-IG 564/2017, suscrito entre la UPRE y el GAM de Caranavi proyecto Construccion Tinglado U.E. Bernardo Monteagudo Canton Alcoche, correspondiente al pago de la planilla N</t>
  </si>
  <si>
    <t>De: 00099024113 Transferencia en cumplimiento al DS N0913 de 15/06/2011 y el Convenio Intergubernativo de Financiamiento UPRE-CIF-IG 731/2017, suscrito entre la UPRE y el GAM de Bolivar proyecto Const. 2 Aulas, Tinglado y Graderias Unidad Educativa Humberto Pacheco de Pampajasi - Bolivar, correspond</t>
  </si>
  <si>
    <t>De: 00099024113 Transferencia en cumplimiento al DS N0913 de 15/06/2011 y el Convenio Intergubernativo de Financiamiento UPRE-CIF-IG 325/2017, suscrito entre la UPRE y el GAM de Ayo Ayo proyecto Construccion Tinglado y Cancha Polifuncional U.E. Pomasara Comunidad Pomasara, correspondiente al pago de</t>
  </si>
  <si>
    <t>TRANSFERENCIA DEL EXTERIOR SEGUN SWIFT 08143 DE FECHA 12/06/2018 ORDENANTE: EMBAJADA DE BOLIVIA EN SEUL COREA DEL SUR LIB. 00010011102 MIN.RELACIONES EXTERIORES - GESTORIA CONSULAR LEY Nº 3108</t>
  </si>
  <si>
    <t>REGULARIZACION DE TRANSFERENCIA DEL EXTERIOR SEGUN SWIFT NOS.8127-8125 DE FECHA 12/06/2018 ORDENANTE: VICECONSULADO DEL BOLIVIA MATANZA-ARGENTINA REF:GESTORIA CONSULAR MAYO/2018 LIB. 00010011102 MIN.RELACIONES EXTERIORES - GESTORIA CONSULAR LEY Nº 3108</t>
  </si>
  <si>
    <t>COBRO COSTOS DE PAPELERIA SEGUN TRANSFERENCIA DEL EXTERIOR POR ORDEN DE EMBAJADA DE BOLIVIA EN SEUL COREA DEL SUR LIB. 00010011102 MIN.RELACIONES EXTERIORES - GESTORIA CONSULAR LEY Nº 3108</t>
  </si>
  <si>
    <t>COBRO COSTOS DE PAPELERIA POR REGULARIZACION DE TRANSFERENCIA DEL EXTERIOR POR ORDEN DE VICECONSULADO DEL BOLIVIA MATANZA-ARGENTINA REF:GESTORIA CONSULAR MAYO/2018 LIB. 00010011102 MIN.RELACIONES EXTERIORES - GESTORIA CONSULAR LEY Nº 3108</t>
  </si>
  <si>
    <t>REGULARIZACION DE TRANSFERENCIA DEL EXTERIOR SEGUN SWIFT NO.8119 DE FECHA 12/06/2018 ORDENANTE: CONSULADO GENERAL DE BOLIVIA SANTIAGO-CHILE REF:GESTORIA CONSULAR MES DE MAYO LIB. 00010011102 MIN.RELACIONES EXTERIORES - GESTORIA CONSULAR LEY Nº 3108</t>
  </si>
  <si>
    <t>NUMERO DE LIBRETA CUT: 00099021001 OPERACIÓN E18 TRANSFERENCIA DEL SISTEMA FINANCIERO POR CUENTA DE TERCEROS A LA CUT Pago correspondiente a mayo 2018 libreta nro 00099021001</t>
  </si>
  <si>
    <t>'TRANSFERENCIA DE FONDOS||S/G.CITE:MEFP/VTCP/DGAFT/UOIET/TES/N°2417/18 DE F.02-05-2018,DEL MIN.DE ECO.FINANC.PUB.(HRE-TSO-2155),PAGO CONTRAPARTE GAM TOLATA AL CONTRATO DE PRESTAMO DE INVERSION N°002/13 PROY.ECTO DE FINANCIAMIENTO PARA MAQUINARIA Y EQUIPO. ABONO A LA LIBRETA N° 00862012002 LBP FNDR-INVERSIONES FINANZAS.</t>
  </si>
  <si>
    <t>COBRO COSTOS DE PAPELERIA POR REGULARIZACION DE TRANSFERENCIA DEL EXTERIOR POR ORDEN DE CONSULADO GENERAL DE BOLIVIA SANTIAGO-CHILE REF:GESTORIA CONSULAR MES DE MAYO LIB. 00010011102 MIN.RELACIONES EXTERIORES - GESTORIA CONSULAR LEY Nº 3108</t>
  </si>
  <si>
    <t>TRANSFERENCIA DEL EXTERIOR SEGUN SWIFT 08183 DE FECHA 12/06/2018 ORDENANTE: CONSULADO GENERAL DE BOLIVIA EN HOUSTON REF.: REC. MAYO 2018 LIB. 00010011102 MIN.RELACIONES EXTERIORES - GESTORIA CONSULAR LEY Nº 3108</t>
  </si>
  <si>
    <t>NUMERO DE LIBRETA CUT: 00099021001 OPERACIÓN E18 TRANSFERENCIA DEL SISTEMA FINANCIERO POR CUENTA DE TERCEROS A LA CUT TRANSFERENCIA RECURSOS NO EJECUTADOS FIDEICOMISO BONO JUANCITO PINTO GESTION 2017 SOLICITUD BDP SAM FIDEICOMISO BONO JUANCITO PINTO GESTION 2017</t>
  </si>
  <si>
    <t>NUMERO DE LIBRETA CUT: 00291012009 OPERACIÓN E18 TRANSFERENCIA DEL SISTEMA FINANCIERO POR CUENTA DE TERCEROS A LA CUT EJECUCION DE BOLETA DE GARANTIA NRO 1000113466 A FAVOR DE ADMINISTRADORA BOLIVIANA DE CARRETERA CUT 3987069001-LIBRETA 00291012009 ABC OTROS RECURSOS ESPECIFICOS</t>
  </si>
  <si>
    <t>COBRO COSTOS DE PAPELERIA SEGUN TRANSFERENCIA DEL EXTERIOR POR ORDEN DE CONSULADO GENERAL DE BOLIVIA EN HOUSTON REF.: REC. MAYO 2018 LIB. 00010011102 MIN.RELACIONES EXTERIORES - GESTORIA CONSULAR LEY Nº 3108</t>
  </si>
  <si>
    <t>'COBRO DE'||UTILES DE ESCRITORIO POR EL COMPROBANTE CONTABLE NRO. 0924320 DE LA FECHA, SEGÚN CORREO ELECTRÓNICO DE YPFB DE F. 23/01/2018. DEBITO DE LA LIBRETA 00513022001 YPFB - OPERACIONES.</t>
  </si>
  <si>
    <t>||TRANSFERENCIA DE FONDOS S/G. MENSAJES SWIFT NROS. 08178 Y 08166 DE LA FECHA. (SECTOR PÚBLICO). DEBITO DE LA LIBRETA 00117012001 DGAC, REPOSICION UTILES DE ESCRITORIO.</t>
  </si>
  <si>
    <t>00046021109 DEPOSITO DE EFECTIVO, DEPOSITANTE: HERMINIO CAZAS CONDORI, CONCEPTO: DEPÓSITO DE SALDO NO EJECUTADO, CUENTA DE DEPOSITO: CUENTA UNICA DEL TESORO</t>
  </si>
  <si>
    <t>00047081101 DEPOSITO DE EFECTIVO, DEPOSITANTE: DIOMER CONDORI QUISPE, CONCEPTO: DEVOLUCION DE FONDOS ASIGNADOS PARA VIATICOS, CUENTA DE DEPOSITO: CUENTA UNICA DEL TESORO</t>
  </si>
  <si>
    <t>00047081101 DEPOSITO DE EFECTIVO, DEPOSITANTE: JAMES NEVER MEJIA HOYOS, CONCEPTO: DEVOLUCION DE FONDOS ASIGNADOS PARA VIATICOS, CUENTA DE DEPOSITO: CUENTA UNICA DEL TESORO</t>
  </si>
  <si>
    <t>00047081101 DEPOSITO DE EFECTIVO, DEPOSITANTE: VICTOR MAMANI RIVERA, CONCEPTO: DEVOLUCION DE FONDOS ASIGNADOS PARA VIATICOS, CUENTA DE DEPOSITO: CUENTA UNICA DEL TESORO</t>
  </si>
  <si>
    <t>00047081101 DEPOSITO DE EFECTIVO, DEPOSITANTE: CARLOS EDUARDO NIEVES NIEVES, CONCEPTO: DEVOLUCION DE FONDOS ASIGNADOS PARA VIATICOS, CUENTA DE DEPOSITO: CUENTA UNICA DEL TESORO</t>
  </si>
  <si>
    <t>00047081101 DEPOSITO DE EFECTIVO, DEPOSITANTE: ROMINA ROCIO ROCHA RODRIGUEZ 7208680, CONCEPTO: DEVOLUCION DE FONDOS ASIGNADOS PARA VIATICOS, CUENTA DE DEPOSITO: CUENTA UNICA DEL TESORO</t>
  </si>
  <si>
    <t>00047081101 DEPOSITO DE EFECTIVO, DEPOSITANTE: GILBERTO ALVARADO PALACIOS, CONCEPTO: DEVOLUCION DE FONDOS ASIGNADOS PARA VIATICOS, CUENTA DE DEPOSITO: CUENTA UNICA DEL TESORO</t>
  </si>
  <si>
    <t>00020011103 DEPOSITO DE EFECTIVO, DEPOSITANTE: MINISTERIO DE DEFENSA DIRECCION GENERAL LOGISTICA, CONCEPTO: REVERSION DE TRANSPORTE ALMACENES, CUENTA DE DEPOSITO: CUENTA UNICA DEL TESORO</t>
  </si>
  <si>
    <t>00574012002 DEPOSITO DE EFECTIVO, DEPOSITANTE: CLAUDIA YAÑEZ, CONCEPTO: IMPUESTO DE VUELO SABSA, CUENTA DE DEPOSITO: CUENTA UNICA DEL TESORO</t>
  </si>
  <si>
    <t>00099021001 DEPOSITO DE EFECTIVO, DEPOSITANTE: DIONICIO COAQUIRA MITA, CONCEPTO: DOBLE PERCEPCION, CUENTA DE DEPOSITO: CUENTA UNICA DEL TESORO</t>
  </si>
  <si>
    <t>00099021001 DEPOSITO DE EFECTIVO, DEPOSITANTE: MARCELO ESCOBAR LIMACHI, CONCEPTO: DEVOLUCION, CUENTA DE DEPOSITO: CUENTA UNICA DEL TESORO</t>
  </si>
  <si>
    <t>00086057002 DEPOSITO DE EFECTIVO, DEPOSITANTE: MMAYA UCP PAAP MANZANEDA VEIZAGA RUDY LUIS, CONCEPTO: DEVOLUCION DE FONDOS AL TALLER DE CAPACITACION DE SISTEMA DE INFORMACION DE GESTION INTEGRAL, CUENTA DE DEPOSITO: CUENTA UNICA DEL TESORO</t>
  </si>
  <si>
    <t>00099021001 DEPOSITO DE EFECTIVO, DEPOSITANTE: FANY AZURDUY APAZA CI. 4085030 CH, CONCEPTO: DEVOLUCION AL MINISTERIO DE EDUCACION, CUENTA DE DEPOSITO: CUENTA UNICA DEL TESORO</t>
  </si>
  <si>
    <t>00099021001 DEPOSITO DE EFECTIVO, DEPOSITANTE: JHONY HUAYLLAS VALENCIA CI 7877264SC, CONCEPTO: DEVOLUCION DE HABERES DICIEMBRE 2017, CUENTA DE DEPOSITO: CUENTA UNICA DEL TESORO</t>
  </si>
  <si>
    <t>00015011108 DEPOSITO DE EFECTIVO, DEPOSITANTE: JUAN DE DIOS FLORES GALLARDO, CONCEPTO: REEMBOLSO DE CUENTAS EN AVANCE, CUENTA DE DEPOSITO: CUENTA UNICA DEL TESORO</t>
  </si>
  <si>
    <t>00099021001 DEPOSITO DE EFECTIVO, DEPOSITANTE: SENADORA ADELA CUSSI CAMATA, CONCEPTO: DEVOLUCION DE VIATICOS, CUENTA DE DEPOSITO: CUENTA UNICA DEL TESORO</t>
  </si>
  <si>
    <t>00099021001 DEPOSITO DE EFECTIVO, DEPOSITANTE: MARIA PEÑARANDA, CONCEPTO: SEGUN DOC. MPD-UAI-I-N° 169/17, DEP. POR RECUPERACIONES EXTRAORDINARIAS-MARIA PEÑARANDA, CUENTA DE DEPOSITO: CUENTA UNICA DEL TESORO</t>
  </si>
  <si>
    <t>00592012001 DEPOSITO DE EFECTIVO, DEPOSITANTE: DELIA CALANI, CONCEPTO: ND 103496 GESTION 2017, CUENTA DE DEPOSITO: CUENTA UNICA DEL TESORO</t>
  </si>
  <si>
    <t>00574012002 DEPOSITO DE EFECTIVO, DEPOSITANTE: QUIMICA SUIZA INDUSTRIAL DE BOLIVIA, CONCEPTO: DEPÓSITO POR NO DECLARAR FACTURA NRO 158, CUENTA DE DEPOSITO: CUENTA UNICA DEL TESORO</t>
  </si>
  <si>
    <t>00373024105 DEPOSITO DE EFECTIVO, DEPOSITANTE: GAVY GUTIERRES URTADO, CONCEPTO: DEVOLUCION DE GAVY GUTIERRES URTADO POR FONDO DE AVANCE DEL PROYECTO CNMC-03-10-20003, CUENTA DE DEPOSITO: CUENTA UNICA DEL TESORO</t>
  </si>
  <si>
    <t>00047228001 DEPOSITO DE EFECTIVO, DEPOSITANTE: EMPODERAR DETI, CONCEPTO: REVERSION DE RECURSOS EN LA PARTIDA 39800, CUENTA DE DEPOSITO: CUENTA UNICA DEL TESORO</t>
  </si>
  <si>
    <t>00574012002 DEPOSITO DE EFECTIVO, DEPOSITANTE: LACTEOSBOL - CLAUDIA YAÑEZ BALANZA, CONCEPTO: DEVOLUCION DE FONDOS, CUENTA DE DEPOSITO: CUENTA UNICA DEL TESORO</t>
  </si>
  <si>
    <t>00099021001 DEPOSITO DE EFECTIVO, DEPOSITANTE: MIN DE DEPORTES J. REYNALDO URIONA H., CONCEPTO: DEVOLUCION DE VIATICOS-COMISION XI JUEGOS SURAMERICANOS COCHABAMBA 2018, CUENTA DE DEPOSITO: CUENTA UNICA DEL TESORO</t>
  </si>
  <si>
    <t>00574012002 DEPOSITO DE EFECTIVO, DEPOSITANTE: LACTEOSBOL - HUGO DAVID CABRERA LIPA, CONCEPTO: DEVOLUCION DE FONDOS NO UTILIZADOS, CUENTA DE DEPOSITO: CUENTA UNICA DEL TESORO</t>
  </si>
  <si>
    <t>00099021001 DEPOSITO DE EFECTIVO, DEPOSITANTE: DENIS SALINAS, CONCEPTO: DEVOLUCION DE VIATICOS-COMISION XI JUEGOS SURAMERICANOS COCHABAMBA 2018, CUENTA DE DEPOSITO: CUENTA UNICA DEL TESORO</t>
  </si>
  <si>
    <t>00081011101 DEPOSITO DE EFECTIVO, DEPOSITANTE: MANUEL PEREZ CONTRERAS, CONCEPTO: DEVOLUCION AJUSTE AL PAGO DE REFRIGERIO, SERVICIO DE SEGURIDAD, GESTION 2017, CUENTA DE DEPOSITO: CUENTA UNICA DEL TESORO</t>
  </si>
  <si>
    <t>00099021001 DEPOSITO DE EFECTIVO, DEPOSITANTE: UNIDAD DE INVESTIGACIONES FINANCIERAS, CONCEPTO: DEVOLUCION POR EXCEDENTES EN SERVICIOS DE INTERNET - DICIEMBRE / 2017, CUENTA DE DEPOSITO: CUENTA UNICA DEL TESORO</t>
  </si>
  <si>
    <t>00020011103 DEPOSITO DE EFECTIVO, DEPOSITANTE: INSTITUTO GEOGRAFICO MILITAR, CONCEPTO: REVERSION POR COMUNICACIONES ABRIL, CUENTA DE DEPOSITO: CUENTA UNICA DEL TESORO</t>
  </si>
  <si>
    <t>00020011103 DEPOSITO DE EFECTIVO, DEPOSITANTE: INSTITUTO GEOGRAFICO MILITAR, CONCEPTO: INTERNET Y OTROS ABRIL, CUENTA DE DEPOSITO: CUENTA UNICA DEL TESORO</t>
  </si>
  <si>
    <t>00020011103 DEPOSITO DE EFECTIVO, DEPOSITANTE: INSTITUTO GEOGRAFICO MILITAR, CONCEPTO: REVERSION POR REFRIGERIO ABRIL, CUENTA DE DEPOSITO: CUENTA UNICA DEL TESORO</t>
  </si>
  <si>
    <t>00099021001 DEPOSITO DE EFECTIVO, DEPOSITANTE: SERGIO CARLOS ORELLANA CENTELLAS CI. 2310713 LP, CONCEPTO: REVERSION POR PASAJES AL INTERIOR DEL PAIS, CUENTA DE DEPOSITO: CUENTA UNICA DEL TESORO</t>
  </si>
  <si>
    <t>00099021001 DEPOSITO DE EFECTIVO, DEPOSITANTE: VIDAL CORIA MAMANI, CONCEPTO: DEVOLUCION DE CARGO A CUENTA ASIGNADO, CUENTA DE DEPOSITO: CUENTA UNICA DEL TESORO</t>
  </si>
  <si>
    <t>00099021001 DEPOSITO DE EFECTIVO, DEPOSITANTE: MIN DE DEPORTES ENRIQUE PERCY CARRASCO SAAVEDRA, CONCEPTO: DEVOLUCION SALDO NO UTILIZADO VIATICOS COCHABAMBA JUEGOS SUDAMERICANOS, CUENTA DE DEPOSITO: CUENTA UNICA DEL TESORO</t>
  </si>
  <si>
    <t>00099021001 DEPOSITO DE EFECTIVO, DEPOSITANTE: MIN DE DEPORTES MIGUEL EDUARDO FLORES RIZZO, CONCEPTO: DEVOLUCION DE VIATICOS NO UTILIZADOS, CUENTA DE DEPOSITO: CUENTA UNICA DEL TESORO</t>
  </si>
  <si>
    <t>00099021001 DEPOSITO DE EFECTIVO, DEPOSITANTE: MIN DE DEPORTES WILSON RAMIRO CESPEDES CONDE, CONCEPTO: DEVOLUCION DE VIATICOS COCHABAMBA JUEGOS SUDAMERICANOS 2018, CUENTA DE DEPOSITO: CUENTA UNICA DEL TESORO</t>
  </si>
  <si>
    <t>00099021001 DEPOSITO DE EFECTIVO, DEPOSITANTE: ESCUELA MILITAR DE EQUITACION DEL EJERCITO, CONCEPTO: REVERSION COMBUSTIBLES Y LUBRICANTES PARA CONSUMO EMEE, CUENTA DE DEPOSITO: CUENTA UNICA DEL TESORO</t>
  </si>
  <si>
    <t>00099021001 DEPOSITO DE EFECTIVO, DEPOSITANTE: RICARDO BELTRAN SANABRIA, CONCEPTO: DEVOLUCION DE VIATICOS, SEGUN C-31; 484, CUENTA DE DEPOSITO: CUENTA UNICA DEL TESORO</t>
  </si>
  <si>
    <t>00099021001 DEPOSITO DE EFECTIVO, DEPOSITANTE: WILLIAMS EDGAR LOPEZ CONDORI, CONCEPTO: DEVOLUCION DE VIATICOS, CUENTA DE DEPOSITO: CUENTA UNICA DEL TESORO</t>
  </si>
  <si>
    <t>00099021001 DEPOSITO DE EFECTIVO, DEPOSITANTE: VELASCO CARLO DANIEL ALDAIR, CONCEPTO: REVERSION DE PASAJES VIATICOS Y ALIMENTACION POR FORO DEL GAS GESTION 2017  P-6619, CUENTA DE DEPOSITO: CUENTA UNICA DEL TESORO</t>
  </si>
  <si>
    <t>00099021001 DEPOSITO DE EFECTIVO, DEPOSITANTE: BETZABE ATAHUACHI URUÑA, CONCEPTO: DEVOLUCION / REVERSION DE SALARIO, CUENTA DE DEPOSITO: CUENTA UNICA DEL TESORO</t>
  </si>
  <si>
    <t>00099021001 DEPOSITO DE EFECTIVO, DEPOSITANTE: DIRECCION DEPARTAMENTAL DE EDUCACION SANTA CRUZ, CONCEPTO: DEVOLUCION DE HABERES MAGISTERIO 2018/03 MARCOS VEIZAGA INES, CUENTA DE DEPOSITO: CUENTA UNICA DEL TESORO</t>
  </si>
  <si>
    <t>00099021001 DEPOSITO DE EFECTIVO, DEPOSITANTE: DIRECCION DEPARTAMENTAL DE EDUCACION SANTA CRUZ, CONCEPTO: DEVOLUCION DE HABERES MAGISTERIO 2018/02 MARCOS VEIZAGA INES, CUENTA DE DEPOSITO: CUENTA UNICA DEL TESORO</t>
  </si>
  <si>
    <t>00099021001 DEPOSITO DE EFECTIVO, DEPOSITANTE: DIRECCION DEPARTAMENTAL DE EDUCACION SANTA CRUZ, CONCEPTO: DEVOLUCION DE HABERES MAGISTERIO 2018/02 PEREZ FELIPPE JADIYA KERIMEN, CUENTA DE DEPOSITO: CUENTA UNICA DEL TESORO</t>
  </si>
  <si>
    <t>00099021001 DEPOSITO DE EFECTIVO, DEPOSITANTE: ASFI - PABLO COCA GARCIA, CONCEPTO: DEVOLUCION FONDOS " SABSA ", CUENTA DE DEPOSITO: CUENTA UNICA DEL TESORO</t>
  </si>
  <si>
    <t>00099021001 DEPOSITO DE EFECTIVO, DEPOSITANTE: GROVER REYNALDO ARUQUIPA QUISPE, CONCEPTO: REVERSION PASAJES CUMBRE DE EXPORTADORES DE GAS 2017, CUENTA DE DEPOSITO: CUENTA UNICA DEL TESORO</t>
  </si>
  <si>
    <t>00290012001 DEP.DE CHEQ.AJENOS,RET.DE CAM.,CONCEPTO: DEP POR LA IDENTIFICACION DE INGRESOS PROPIOS 2006 Y CIERRE DE LA CTA CONTABLE 31510,C-31 SIP N° 155,DEP.: SERVICIO DE IMPUESTOS NACIONALES</t>
  </si>
  <si>
    <t>00660012005 DEP.DE CHEQ.AJENOS,RET.DE CAM.,CONCEPTO: DEPÓSITO DE VIATICO NO UTILIZADO JAQUELINE BARRERO,DEP.: ORGANO JUDICIAL - DAF NACIONAL , PROCEDENCIA: BANCO UNION S.A., CHEQUE: 2503, FECHA DE EMISION:11/06/2018</t>
  </si>
  <si>
    <t>00660012005 DEP.DE CHEQ.AJENOS,RET.DE CAM.,CONCEPTO: DEPÓSITO DE VIATICO NO UTILIZADO IVAN AGUILAR,DEP.: ORGANO JUDICIAL - DAF NACIONAL , PROCEDENCIA: BANCO UNION S.A., CHEQUE: 2504, FECHA DE EMISION:11/06/2018</t>
  </si>
  <si>
    <t>00290012001 DEP.DE CHEQ.AJENOS,RET.DE CAM.,CONCEPTO: DEP. POR DEVOLUCION DE PASAJE AEREO, LIBRA TOURS A DURBAL SOSA SUAREZ/2018-MAYO C-31 SIP N° 157,DEP.: SERVICIO DE IMPUESTOS NACIONALES</t>
  </si>
  <si>
    <t>00660012002 DEP.DE CHEQ.AJENOS,RET.DE CAM.,CONCEPTO: DEVOLUCION DE PAGOS EN DEMASIA GESTION 2016,DEP.: ORGANO JUDICIAL - DAF NACIONAL , PROCEDENCIA: BANCO UNION S.A., CHEQUE: 2505, FECHA DE EMISION:11/06/2018</t>
  </si>
  <si>
    <t>00222018010 DEP.DE CHEQ.AJENOS,RET.DE CAM.,CONCEPTO: REVERSION C-31 -1229/2016  POR SALDO SUBPROYECTO, REHABILITACION Y REPOBLAMIENTO DE BOSQUES,DEP.: INIAF TESORERIA , PROCEDENCIA: BANCO UNION S.A., CHEQUE: 1134, FECHA DE EMISION:13/06/2018</t>
  </si>
  <si>
    <t>00099021001 DEP.DE CHEQ.AJENOS,RET.DE CAM.,CONCEPTO: REMBOLSO SUBSIDIO INCAPACIDAD TEMPORAL C.S.B.P.,DEP.: CONTRALORIA GENERAL DEL ESTADO , PROCEDENCIA: BANCO UNION S.A., CHEQUE: 5696, FECHA DE EMISION:11/06/2018</t>
  </si>
  <si>
    <t>00099021001 DEP.DE CHEQ.AJENOS,RET.DE CAM.,CONCEPTO: PAGO POR DESCUENTO MONTOS EXEDENTES POR DOBLE PERCEPCION DE RECURSOS PUBLICOS,DEP.: CAJA NACIONAL DE SALUD , PROCEDENCIA: BANCO UNION S.A., CHEQUE: 36849, FECHA DE EMISION:13/06/2018</t>
  </si>
  <si>
    <t>00035031101 DEP.DE CHEQ.AJENOS,RET.DE CAM.,CONCEPTO: ARRENDAMIENTO SALA DE EXPOSICION E1 BLOQUE AMARILLO CONCIERTO LA VIDA AL VIENTO DE LUCIANO PEREYRA,DEP.: MEFP-UCPP , PROCEDENCIA: BANCO UNION S.A., CHEQUE: 1277, FECHA DE EMISION:05/06/2018</t>
  </si>
  <si>
    <t>00035031101 DEP.DE CHEQ.AJENOS,RET.DE CAM.,CONCEPTO: PAGO PARCIAL 10% ARRENDAMIENTO SALAS DE EXPOSICION Y AUDITORIO PARA LA FERIA INTERNACIONAL DEL LIBRO,DEP.: MEFP-UCPP , PROCEDENCIA: BANCO UNION S.A., CHEQUE: 1278, FECHA DE EMISION:05/06/2018</t>
  </si>
  <si>
    <t>00099021001 DEP.DE CHEQ.AJENOS,RET.DE CAM.,CONCEPTO: DEVOLUCION A LA DGAA MINDEF. DEL RCM - 4,DEP.: EJERCITO DE BOLIVIA , PROCEDENCIA: BANCO UNION S.A., CHEQUE: 32388, FECHA DE EMISION:11/06/2018</t>
  </si>
  <si>
    <t>00041048004 DEP.DE CHEQ.AJENOS,RET.DE CAM.,CONCEPTO: 2DO DESEMBOLSO PI-17-LP-51,DEP.: FUNDESNAP , PROCEDENCIA: BANCO BISA S.A., CHEQUE: 15, FECHA DE EMISION:11/06/2018</t>
  </si>
  <si>
    <t>00099021001 DEP.DE CHEQ.AJENOS,RET.DE CAM.,CONCEPTO: DEVOLUCION A LA DGAA DEL MINDEF. DEL RI - 36  SANTOS PARIAMO,DEP.: EJERCITO DE BOLIVIA , PROCEDENCIA: BANCO UNION S.A., CHEQUE: 32468, FECHA DE EMISION:11/06/2018</t>
  </si>
  <si>
    <t>00099024113 DEP.DE CHEQ.AJENOS,RET.DE CAM.,CONCEPTO: DEVOLUCION DE SALDOS NO EJECUTADOS PROYECTOS UPRE,DEP.: GOBIERNO AUTONOMO MUNICIPAL DE UNCIA , PROCEDENCIA: BANCO UNION S.A., CHEQUE: 2720, FECHA DE EMISION:24/05/2018</t>
  </si>
  <si>
    <t>00099024113 DEP.DE CHEQ.AJENOS,RET.DE CAM.,CONCEPTO: DEVOLUCION DE SALDOS NO EJECUTADOS PROYECTOS UPRE,DEP.: GOBIERNO AUTONOMO MUNICIPAL DE UNCIA , PROCEDENCIA: BANCO UNION S.A., CHEQUE: 2721, FECHA DE EMISION:24/05/2018</t>
  </si>
  <si>
    <t>00291012005 DEP.DE CHEQ.AJENOS,RET.DE CAM.,CONCEPTO: ESPACIO PUBLICITARIO TRAMO AUTOPISTA LA PAZ EL ALTO,DEP.: ENTEL S.A. , PROCEDENCIA: BANCO MERCANTIL SANTA CRUZ SA., CHEQUE: 209550, FECHA DE EMISION:07/06/2018</t>
  </si>
  <si>
    <t>00015021105 DEP.DE CHEQ.AJENOS,RET.DE CAM.,CONCEPTO: PAGO DE BIENES Y SERVICIOS AL SIGEP,DEP.: DIRECCION NAL DE INSTRUCCION Y ENSEÑANZA-POL-BO , PROCEDENCIA: BANCO UNION S.A., CHEQUE: 2054, FECHA DE EMISION:11/06/2018</t>
  </si>
  <si>
    <t>00099021001 DEP.DE CHEQ.AJENOS,RET.DE CAM.,CONCEPTO: VILLCA ALBINA ABASTO DE,DEP.: BANCO UNION S.A. , PROCEDENCIA: BANCO UNION S.A., CHEQUE: 154533, FECHA DE EMISION:13/06/2018</t>
  </si>
  <si>
    <t>00290012001 DEP.DE CHEQ.AJENOS,RET.DE CAM.,CONCEPTO: DEP. PARA DAR DE BAJA CUENTA 31510, INGRESOS NO IDENTIFICADOS 2004-2005, SEGUN C-31 SIP N° 158,DEP.: SERVICIO DE IMPUESTOS NACIONALES</t>
  </si>
  <si>
    <t>00592012001 DEP.DE CHEQ.AJENOS,RET.DE CAM.,CONCEPTO: DEVOLUCION,DEP.: PERUVIAN , PROCEDENCIA: BANCO UNION S.A., CHEQUE: 9034, FECHA DE EMISION:01/06/2018</t>
  </si>
  <si>
    <t>00099021001 DEPOSITO DE EFECTIVO, DEPOSITANTE: LAUREANA QUISPE VDA. DE CANAVIRI, CONCEPTO: COBRO INDEBIDO DE JUNIO DE 2018, CUENTA DE DEPOSITO: CUENTA UNICA DEL TESORO</t>
  </si>
  <si>
    <t>00046024204 DEPOSITO DE EFECTIVO, DEPOSITANTE: E. JAQUELINE CORDERO VELARDE, CONCEPTO: DEVOLUCION DE FONDOS POR VIATICOS PREVENTIVO N° 2568 COMPROBANTE N° 1512, CUENTA DE DEPOSITO: CUENTA UNICA DEL TESORO</t>
  </si>
  <si>
    <t>00046024204 DEPOSITO DE EFECTIVO, DEPOSITANTE: E. JAQUELINE CORDERO VELARDE, CONCEPTO: DEVOLUCION DE FONDOS POR VIATICOS PREVENTIVO N° 2558, CUENTA DE DEPOSITO: CUENTA UNICA DEL TESORO</t>
  </si>
  <si>
    <t>00046058003 DEPOSITO DE EFECTIVO, DEPOSITANTE: ALBERTO COPA LIMA, CONCEPTO: DEVOLUCION DE SALDO NO UTILIZADOS, CUENTA DE DEPOSITO: CUENTA UNICA DEL TESORO</t>
  </si>
  <si>
    <t>00586012001 DEPOSITO DE EFECTIVO, DEPOSITANTE: RONALD OCHOA CHAMBILLA, CONCEPTO: DEVOLUCION POR FONDOS EN AVANCE C-31:338, CUENTA DE DEPOSITO: CUENTA UNICA DEL TESORO</t>
  </si>
  <si>
    <t>00099021001 DEPOSITO DE EFECTIVO, DEPOSITANTE: ERIKA CRISTINA GUTIERREZ GEMIO, CONCEPTO: DEVOLUCION DE REFRIGERIOS, CUENTA DE DEPOSITO: CUENTA UNICA DEL TESORO</t>
  </si>
  <si>
    <t>00212012001 DEPOSITO DE EFECTIVO, DEPOSITANTE: EDMUNDO MARTIN PARI SACA, CONCEPTO: REPOSICION DE CREDENCIAL, CUENTA DE DEPOSITO: CUENTA UNICA DEL TESORO</t>
  </si>
  <si>
    <t>00099021001 DEPOSITO DE EFECTIVO, DEPOSITANTE: WILFREDO VILLCA VALLEJOS, CONCEPTO: DEVOLUCION DE FONDOS EN AVANCE, SEGUN NOTA MEFP/UCPP/UPP/NI/N°215/2018-C31349, CUENTA DE DEPOSITO: CUENTA UNICA DEL TESORO</t>
  </si>
  <si>
    <t>00526012001 DEPOSITO DE EFECTIVO, DEPOSITANTE: BOLIVIA TV-JOSE LUIS TAPIA MONRROY, CONCEPTO: DEVOLUCION DE PASAJES, CUENTA DE DEPOSITO: CUENTA UNICA DEL TESORO</t>
  </si>
  <si>
    <t>00099021001 DEPOSITO DE EFECTIVO, DEPOSITANTE: DANIEL EUGENIO FERNANDEZ FLORES, CONCEPTO: DEVOLUCION 1 DIA DE VIATICO GESTION 2014, CUENTA DE DEPOSITO: CUENTA UNICA DEL TESORO</t>
  </si>
  <si>
    <t>00129012001 DEPOSITO DE EFECTIVO, DEPOSITANTE: SABINA ORELLANA CRUZ, CONCEPTO: DEVOLUCION DE FONDOS DE REFRIGERIO, CUENTA DE DEPOSITO: CUENTA UNICA DEL TESORO</t>
  </si>
  <si>
    <t>00099021001 DEP.DE CHEQ.AJENOS,RET.DE CAM.,CONCEPTO: DEVOLUCION DE VIATICOS,DEP.: CONTRALORIA GENERAL DEL ESTADO , PROCEDENCIA: BANCO UNION S.A., CHEQUE: 5694, FECHA DE EMISION:07/06/2018</t>
  </si>
  <si>
    <t>00206012001 DEP.DE CHEQ.AJENOS,RET.DE CAM.,CONCEPTO: DEP. PARA DEVOLUCION DE RECURSOS NO EJECUTADOS-CONVENIO DE FINANCIAMIENTO 4845-BO,DEP.: INSTITUTO NACIONAL DE ESTADISTICA , PROCEDENCIA: BANCO UNION S.A., CHEQUE: 4690, FECHA DE EMISION:13/06/2018</t>
  </si>
  <si>
    <t>00099021001 DEP.DE CHEQ.AJENOS,RET.DE CAM.,CONCEPTO: BAJA POR MATERNIDAD MES DE MARZO DE 2018,DEP.: AISEM , PROCEDENCIA: BANCO UNION S.A., CHEQUE: 27393, FECHA DE EMISION:13/06/2018</t>
  </si>
  <si>
    <t>COBRO COSTOS DE PAPELERIA POR REGULARIZACION DE TRANSFERENCIA DEL EXTERIOR POR ORDEN DE SEGUROS GENERALES S.A. SEGESA LIB. 00513012003 LBP-YPFB (2011349681373)</t>
  </si>
  <si>
    <t>VENTA DE DIVISAS CON TRANSFERENCIA DE FONDOS A SOLICITUD DE DIRECCION ESTRATEGICA DE REIVINDICACION MARITIMA DIREMAR SEGUN SOLICITUD 5199 REF: PAGO A FAVOR DE LA CONSULTORA RAPHAELLE NOLLEZ GOLDBACH POR EL SERVICIO DE ASISTENCIA EN MATERIA DE DERECHO INTERNACIONAL DE ACUERDO A INFORME CONJUNTO IC DI LIB. 00099021001 TGN-RECURSOS ORDINARIOS (3987) POR DIFERENCIAL CAMBIARIO</t>
  </si>
  <si>
    <t>VENTA DE DIVISAS CON TRANSFERENCIA DE FONDOS A SOLICITUD DE DIRECCION ESTRATEGICA DE REIVINDICACION MARITIMA DIREMAR SEGUN SOLICITUD 5199 REF: PAGO A FAVOR DE LA CONSULTORA RAPHAELLE NOLLEZ GOLDBACH POR EL SERVICIO DE ASISTENCIA EN MATERIA DE DERECHO INTERNACIONAL DE ACUERDO A INFORME CONJUNTO IC DI LIB. 00099021001 TGN-RECURSOS ORDINARIOS (3987)</t>
  </si>
  <si>
    <t>VENTA DE DIVISAS CON TRANSFERENCIA DE FONDOS A SOLICITUD DE YACIMIENTOS PETROLIFEROS FISCALES BOLIVIANOS SEGUN SOLICITUD 5210 REF: BEICIP FRANLAB PAGO 13ER INFORME AMPLIATORIO, FACTURA IN 18 0166 BF, POR SERVICIO DE CONSULTORIA EN ASESORAMIENTO TECNICO ECONOMICO EN EXPLORACION LIB. 00513022001 YPFB - "OPERACIONES"</t>
  </si>
  <si>
    <t>VENTA DE DIVISAS CON TRANSFERENCIA DE FONDOS A SOLICITUD DE MINISTERIO DE RELACIONES EXTERIORES SEGUN SOLICITUD 5208 REF: PAGO DE COSTO DE VIDA DEL PERSONAL SERVICIO DIPLOMATICO CONSULAR Y AGREGADOS COMERCIALES DEL MES DE MAYO 2018 SEGUN PLANILLA MIXTA DE RRHH N 051806. LIB. 00099021001 TGN-RECURSOS ORDINARIOS (3987)</t>
  </si>
  <si>
    <t>VENTA DE DIVISAS CON TRANSFERENCIA DE FONDOS A SOLICITUD DE MINISTERIO DE RELACIONES EXTERIORES SEGUN SOLICITUD 5205 REF: PAGO DE HABERES Y COSTO DE VIDA AL PERSONAL DE EMIPAS WASHINGTON CORRESPONDIENTE AL MES DE MAYO 2018 SEGUN PLANILLA DE RRHH N 051804. LIB. 00010011102 MIN.RELACIONES EXTERIORES - GESTORIA CONSULAR LEY Nº 3108</t>
  </si>
  <si>
    <t>VENTA DE DIVISAS CON TRANSFERENCIA DE FONDOS A SOLICITUD DE MINISTERIO DE RELACIONES EXTERIORES SEGUN SOLICITUD 5203 REF: PAGO DE HABERES Y COSTO DE VIDA DEL SERVICIO DIPLOMATICO CON DISCAPACIDAD CORRESPONDIENTE AL MES DE MAYO 2018 SEGUN PLANILLA DE RRHH N 051807. LIB. 00099021001 TGN-RECURSOS ORDINARIOS (3987)</t>
  </si>
  <si>
    <t>VENTA DE DIVISAS CON TRANSFERENCIA DE FONDOS A SOLICITUD DE MINISTERIO DE RELACIONES EXTERIORES SEGUN SOLICITUD 5204 REF: PAGO DE HABERES Y COSTO DE VIDA AL PERSONAL DEL SERVICIO DIPLOMATICO CONSULAR Y AGREGADOS COMERCIALES AUXILIARES II CORRESPONDIENTE AL MES DE MAYO 2018 SEGUN PLANILLA DE RRHH N LIB. 00010011102 MIN.RELACIONES EXTERIORES - GESTORIA CONSULAR LEY Nº 3108</t>
  </si>
  <si>
    <t>VENTA DE DIVISAS CON TRANSFERENCIA DE FONDOS A SOLICITUD DE DIRECCION ESTRATEGICA DE REIVINDICACION MARITIMA DIREMAR SEGUN SOLICITUD 5212 REF: PAGO DE LA CONSULTORIA POR PRODUCTO POR ASESORAMIENTO EN MATERIA DE DERECHO INTERNACIONAL PUBLICO A LA ASESORA MONIQUE CHEMILLIER SOLICITADO POR LOS DIRECTOR LIB. 00099021001 TGN-RECURSOS ORDINARIOS (3987)</t>
  </si>
  <si>
    <t>VENTA DE DIVISAS CON TRANSFERENCIA DE FONDOS A SOLICITUD DE MINISTERIO DE RELACIONES EXTERIORES SEGUN SOLICITUD 5206 REF: PAGO DE HABERES Y COSTO DE VIDA AL PERSONAL DE EMIPAS MADRID CORRESPONDIENTE AL MES DE MAYO 2018 SEGUN PLANILLA DE RRHH N 051803. LIB. 00099021001 TGN-RECURSOS ORDINARIOS (3987)</t>
  </si>
  <si>
    <t>VENTA DE DIVISAS CON TRANSFERENCIA DE FONDOS A SOLICITUD DE MINISTERIO DE GOBIERNO SEGUN SOLICITUD 5209 REF: HABERES AGREGADOS Y ADJUNTOS DE LA POLICIA BOLIVIANA EN EL EXTERIOR DEL PAIS ABONO CUENTAS EN EL EXTERIOR CORRESPONDIENTE AL MES DE MAYO 2018 SEGUN PLANILLA ADJUNTA LIB. 00099021001 TGN-RECURSOS ORDINARIOS (3987)</t>
  </si>
  <si>
    <t>VENTA DE DIVISAS CON TRANSFERENCIA DE FONDOS A SOLICITUD DE DIRECCION ESTRATEGICA DE REIVINDICACION MARITIMA DIREMAR SEGUN SOLICITUD 5213 REF: PAGO DE LA CONSULTORIA POR PRODUCTO POR EL ASESORAMIENTO EN MATERIA DE DERECHO INTERNACIONAL PUBLICO AL ASESOR MOHAMMED BEDJAUI SOLICITADO POR LOS DIRECTORE LIB. 00099021001 TGN-RECURSOS ORDINARIOS (3987)</t>
  </si>
  <si>
    <t>De: 00099024113 Transferencia en cumplimiento al DS N0913 de 15/06/2011 y el Convenio Intergubernativo de Financiamiento UPRE-CIF-IG/493/2015, suscrito entre la UPRE y el GAM de Salinas de Garci Mendoza proyecto Construccion Edificio Gobierno Autonomo Municipal de Salinas de Garci Mendoza, correspon</t>
  </si>
  <si>
    <t>De: 00099024113 Transferencia en cumplimiento al DS N0913 de 15/06/2011 y el Convenio Intergubernativo de Financiamiento UPRE-CIF-IG 454/2017, suscrito entre la UPRE y el GAM Malla, Proyecto Construccion Tinglado en la Unidad Educativa Soracachi, correspondiente al pago de la planilla N 2 de cierre,</t>
  </si>
  <si>
    <t>De: 00099024113 Transferencia en cumplimiento al DS N0913 de 15/06/2011 y el Convenio Intergubernativo de Financiamiento UPRE-CIF-IG 457/2017, suscrito entre la UPRE y el GAM Malla, Proyecto Construccion Casa Cultural Tupak Katari Malla, correspondiente al pago de la planilla N 2, segun la UPRE.</t>
  </si>
  <si>
    <t>De: 00099024113 Transferencia en cumplimiento al DS N0913 de 15/06/2011 y el Convenio Intergubernativo de Financiamiento UPRE-CIF-IG 392/2017, suscrito entre la UPRE y el GAM Yaco, Proyecto Construccion 4 Aulas U.E. Chucamarca, correspondiente al pago de la planilla N 2 de cierre, segun la UPRE.</t>
  </si>
  <si>
    <t>De: 00099024113 Transferencia en cumplimiento al DS N0913 de 15/06/2011 y el Convenio Intergubernativo de Financiamiento UPRE-CIF-IG 424/2017, suscrito entre la UPRE y el GAM Alto Beni, Proyecto Construccion Tinglado Unidad Educativa Mercedes Alto Beni, correspondiente al pago de la planilla N 2 de</t>
  </si>
  <si>
    <t>De: 00099024113 Transferencia en cumplimiento al DS N0913 de 15/06/2011 y el Convenio Intergubernativo de Financiamiento UPRE-CIF-IG 341/2017, suscrito entre la UPRE y el GAM Batallas, Proyecto Construccion Seis Aulas Unidad Educativa 2 de Agosto, correspondiente al pago de la planilla N 3 de cierre</t>
  </si>
  <si>
    <t>De: 00099024113 Transferencia en cumplimiento al DS N0913 de 15/06/2011 y el Convenio Intergubernativo de Financiamiento UPRE-CIF-IG 311/2017, suscrito entre la UPRE y el GAM Achacachi, Proyecto Construccion Bloque de Aulas Unidad Educativa Casamaya, correspondiente al pago de la planilla N 3 de cie</t>
  </si>
  <si>
    <t>De: 00099024113 Transferencia en cumplimiento al DS N0913 de 15/06/2011 y el Convenio Interinstitucional de Financiamiento UPRE-CIF-IG/056/15, suscrito entre la UPRE y el GAM Ocuri, Proyecto Construccion Casa de Gobierno Municipal Ocuri, correspondiente al pago de la planilla N3 de cierre, segun la</t>
  </si>
  <si>
    <t>De: 00099024113 Transferencia en cumplimiento al DS N0913 de 15/06/2011 y el Convenio Intergubernativo de Financiamiento UPRE-CIF-IG 764/2017, suscrito entre la UPRE y el GAM de Chimore proyecto Const. Tinglado con Graderias U.E. Puerto Aurora Chimore, correspondiente al pago de la planilla N 2, seg</t>
  </si>
  <si>
    <t>De: 00099024113 Transferencia en cumplimiento al DS N0913 de 15/06/2011 y el Convenio Interinstitucional de Financiamiento UPRE-CIF-288/2014, suscrito entre la UPRE y el GAM de San Rafael de Velasco proyecto Construccion del Centro Cultural Indigena Chiquitano, correspondiente al pago de la planilla</t>
  </si>
  <si>
    <t>De: 00099024113 Transferencia en cumplimiento al DS N0913 de 15/06/2011 y el Convenio Intergubernativo de Financiamiento UPRE-CIF-IG 421/2017, suscrito entre la UPRE y el GAM de Alto Beni proyecto Construccion Tinglado Unidad Educativa Puente Alto Beni, correspondiente al pago de la planilla N 2 de</t>
  </si>
  <si>
    <t>De: 00099024113 Transferencia en cumplimiento al DS N0913 de 15/06/2011 y el Convenio Intergubernativo de Financiamiento UPRE-CIF-IG 065/2017, suscrito entre la UPRE y el GAM de Entre Rios proyecto Construccion Tinglado U.E. Loma Alta, correspondiente al pago de la planilla N 5 de cierre, segun la U</t>
  </si>
  <si>
    <t>De: 00099024113 Transferencia en cumplimiento al DS N0913 de 15/06/2011 y el Convenio Intergubernativo de Financiamiento UPRE-CIF-IG/367/2016, suscrito entre la UPRE y el GAM de Pailon proyecto Construccion Coliseo Cerrado Municipal Tres Cruces, correspondiente al pago de la planilla N 4 de cierre,</t>
  </si>
  <si>
    <t>De: 00099024113 Transferencia en cumplimiento al DS N0913 de 15/06/2011 y el Convenio Intergubernativo de Financiamiento UPRE-CIF-IG 833/2017, suscrito entre la UPRE y el GAM San Rafael, Proyecto Construccion Matadero Municipal de San Rafael de Velasco, correspondiente al pago de la planilla N 1, se</t>
  </si>
  <si>
    <t>TRANSFERENCIA DEL EXTERIOR SEGUN SWIFT 08244 DE FECHA 13/06/2018 ORDENANTE: EMBAJADA DE BOLIVIA MEXICO REF.: MAYO 2018 LIB. 00010011102 MIN.RELACIONES EXTERIORES - GESTORIA CONSULAR LEY Nº 3108</t>
  </si>
  <si>
    <t>COBRO COSTOS DE PAPELERIA SEGUN TRANSFERENCIA DEL EXTERIOR POR ORDEN DE EMBAJADA DE BOLIVIA MEXICO REF.: MAYO 2018 LIB. 00010011102 MIN.RELACIONES EXTERIORES - GESTORIA CONSULAR LEY Nº 3108</t>
  </si>
  <si>
    <t>||TRANSFERENCIA DE FONDOS S/G. FORMULARIO CITE: BUN355/18 DE LA FECHA.(HRE-TSO-3207), EN CUMPLIMIENTO CONVENIO INTERINSTITUCIONAL SUSCRITO ENTRE GAM ENTRE RIOS Y EL FONDO NACIONAL DE DESARROLLO INTEGRAL FONADIN. A SOLICITUD GOB.AUT.MCPAL.ENTRE RIOS, LIBRETA N° 00099021001 TGN-RECURSOS ORDINARIOS; BUN.</t>
  </si>
  <si>
    <t>00099021001 DEPOSITO DE EFECTIVO, DEPOSITANTE: FELIPE LIMACHI ARUQUIPA, CONCEPTO: REVERSION DE SUELDO, CUENTA DE DEPOSITO: CUENTA UNICA DEL TESORO</t>
  </si>
  <si>
    <t>00099021001 DEPOSITO DE EFECTIVO, DEPOSITANTE: AUTORIDAD DEL JUEGO/JESUS M. CESPEDES AVILES, CONCEPTO: DEVOLUCION DE PASAJES TERESTRES, CUENTA DE DEPOSITO: CUENTA UNICA DEL TESORO</t>
  </si>
  <si>
    <t>00292032001 DEPOSITO DE EFECTIVO, DEPOSITANTE: FREDDY DANIEL ROMERO PECA, CONCEPTO: DEVOLUCION DE REFRIGERIO CORRESPONDIENTE AL MES DE ABRIL, CUENTA DE DEPOSITO: CUENTA UNICA DEL TESORO</t>
  </si>
  <si>
    <t>00099021001 DEPOSITO DE EFECTIVO, DEPOSITANTE: RUDY FLORES CORDOVA, CONCEPTO: DEVOLUCION DE VIATICOS CUMBRE DEL GAS, CUENTA DE DEPOSITO: CUENTA UNICA DEL TESORO</t>
  </si>
  <si>
    <t>00253014112 DEPOSITO DE EFECTIVO, DEPOSITANTE: EMAGUA, CONCEPTO: DEVOLUCION GASTOS DE FUNCIONAMIENTO, CUENTA DE DEPOSITO: CUENTA UNICA DEL TESORO</t>
  </si>
  <si>
    <t>00253014204 DEPOSITO DE EFECTIVO, DEPOSITANTE: EMAGUA, CONCEPTO: DEVOLUCION GASTOS DE FUNCIONAMIENTO, CUENTA DE DEPOSITO: CUENTA UNICA DEL TESORO</t>
  </si>
  <si>
    <t>00586019203 DEPOSITO DE EFECTIVO, DEPOSITANTE: WILBER ARTURO CHOQUE ALEGRÍA, CONCEPTO: DEVOLUCION DE FONDOS EN AVANCE PREV. 465 EASBA, CUENTA DE DEPOSITO: CUENTA UNICA DEL TESORO</t>
  </si>
  <si>
    <t>00253014308 DEPOSITO DE EFECTIVO, DEPOSITANTE: EMAGUA, CONCEPTO: DEVOLUCION GASTOS DE FUNCIONAMIENTO, CUENTA DE DEPOSITO: CUENTA UNICA DEL TESORO</t>
  </si>
  <si>
    <t>00253014201 DEPOSITO DE EFECTIVO, DEPOSITANTE: EMAGUA, CONCEPTO: DEVOLUCION GASTOS DE FUNCIONAMIENTO, CUENTA DE DEPOSITO: CUENTA UNICA DEL TESORO</t>
  </si>
  <si>
    <t>00234014201 DEPOSITO DE EFECTIVO, DEPOSITANTE: RONALD ALI VEGA, CONCEPTO: DEVOLUCION C 31 - 746 PARTIDA 851, CUENTA DE DEPOSITO: CUENTA UNICA DEL TESORO</t>
  </si>
  <si>
    <t>00234014201 DEPOSITO DE EFECTIVO, DEPOSITANTE: RONALD ALI VEGA, CONCEPTO: DEVOLUCION C -31 - 745 PARTIDA 341, CUENTA DE DEPOSITO: CUENTA UNICA DEL TESORO</t>
  </si>
  <si>
    <t>00099021001 DEPOSITO DE EFECTIVO, DEPOSITANTE: VIRGINIA SOTO RETAMOZO, CONCEPTO: DEVOLUCION DEL COBRO DE PAGO UNICO, CUENTA DE DEPOSITO: CUENTA UNICA DEL TESORO</t>
  </si>
  <si>
    <t>00526012001 DEPOSITO DE EFECTIVO, DEPOSITANTE: CASIMIRO HUANCA QUISPE, CONCEPTO: DEVOLUCION DE FONDO EN AVANCE, CUENTA DE DEPOSITO: CUENTA UNICA DEL TESORO</t>
  </si>
  <si>
    <t>00099021001 DEPOSITO DE EFECTIVO, DEPOSITANTE: EDGAR ALARO MAMANI, CONCEPTO: DEVOLUCION DEL VIATICO DE CUMBRE DEL GAS 2017, CUENTA DE DEPOSITO: CUENTA UNICA DEL TESORO</t>
  </si>
  <si>
    <t>00099021001 DEPOSITO DE EFECTIVO, DEPOSITANTE: MINISTERIO DE GOBIERNO, CONCEPTO: DEVOLUCION DE VIATICOS, CUENTA DE DEPOSITO: CUENTA UNICA DEL TESORO</t>
  </si>
  <si>
    <t>00099021001 DEPOSITO DE EFECTIVO, DEPOSITANTE: DAVID JUVENAL CORDERO APAZA, CONCEPTO: REPOSICION FONDOS DE AVANCE, CUENTA DE DEPOSITO: CUENTA UNICA DEL TESORO</t>
  </si>
  <si>
    <t>00099021001 DEPOSITO DE EFECTIVO, DEPOSITANTE: HIPOLITO RAUL ASTETE QUISPE, CONCEPTO: DEVOLUCION VIATICOS CUMBRE DEL GAS, CUENTA DE DEPOSITO: CUENTA UNICA DEL TESORO</t>
  </si>
  <si>
    <t>00099021001 DEPOSITO DE EFECTIVO, DEPOSITANTE: EVER WILDER CHOQUE GUTIERREZ, CONCEPTO: DEVOLUCION POR COMISION DEL SERVICIO, CUENTA DE DEPOSITO: CUENTA UNICA DEL TESORO</t>
  </si>
  <si>
    <t>00099021001 DEPOSITO DE EFECTIVO, DEPOSITANTE: ELOY CLEMENTE MARCA, CONCEPTO: REVERSION VIATICOS CUMBRE DEL GAS 2017, CUENTA DE DEPOSITO: CUENTA UNICA DEL TESORO</t>
  </si>
  <si>
    <t>00099021001 DEPOSITO DE EFECTIVO, DEPOSITANTE: POMA CHAMBI EDGAR, CONCEPTO: REVERSION DE PASAJES, VIATICOS Y ALIMENTACION POR EL FORO DEL GAS GESTION 2017 P-6837, CUENTA DE DEPOSITO: CUENTA UNICA DEL TESORO</t>
  </si>
  <si>
    <t>00099021001 DEPOSITO DE EFECTIVO, DEPOSITANTE: MARISOL SOTO SANCHEZ, CONCEPTO: DEVOLUCION DEL COSTO DE PASAJES AEREOS POR INFORME DE VIAJE FUERA DE PLAZO MOPSV/VIVIENDA/2018-57, CUENTA DE DEPOSITO: CUENTA UNICA DEL TESORO</t>
  </si>
  <si>
    <t>00099021001 DEPOSITO DE EFECTIVO, DEPOSITANTE: JUAN ARTEAGA GARCIA, CONCEPTO: COMPROMISO DE DEVOLUCION DE DEUDA, CUENTA DE DEPOSITO: CUENTA UNICA DEL TESORO</t>
  </si>
  <si>
    <t>00047081101 DEPOSITO DE EFECTIVO, DEPOSITANTE: SENASAG, CONCEPTO: REPOSICION DE RECURSOS, CUENTA DE DEPOSITO: CUENTA UNICA DEL TESORO</t>
  </si>
  <si>
    <t>00190012003 DEPOSITO DE EFECTIVO, DEPOSITANTE: JAIME CUELLAR IMAÑA, CONCEPTO: DEVOLUCION DE FONDOS EN AVANCE PARA GASTOS JUDICIALES, CUENTA DE DEPOSITO: CUENTA UNICA DEL TESORO</t>
  </si>
  <si>
    <t>00099021001 DEPOSITO DE EFECTIVO, DEPOSITANTE: LESLY AMANDA ARENAS PALENQUE, CONCEPTO: DEVOLUCION DE HABERES DE SUELDO, CUENTA DE DEPOSITO: CUENTA UNICA DEL TESORO</t>
  </si>
  <si>
    <t>00130012002 DEPOSITO DE EFECTIVO, DEPOSITANTE: LUIS FEDERICO MARTINEZ RETAMOZO, CONCEPTO: DEVOLUCION FONDOS POR CONCEPTO DE GASOLINA Y PEAJE, CUENTA DE DEPOSITO: CUENTA UNICA DEL TESORO</t>
  </si>
  <si>
    <t>00099021001 DEPOSITO DE EFECTIVO, DEPOSITANTE: FELIX HUANCA FLORES, CONCEPTO: DEVOLUCION DE BONO A CUENTA, CUENTA DE DEPOSITO: CUENTA UNICA DEL TESORO</t>
  </si>
  <si>
    <t>00047084202 DEPOSITO DE EFECTIVO, DEPOSITANTE: FATIMA LUZ PACHECO, CONCEPTO: DEVOLUCION IMPORTE OBSERVADO POR CONSULTORES DE LINEA GESTION 2017, CUENTA DE DEPOSITO: CUENTA UNICA DEL TESORO</t>
  </si>
  <si>
    <t>00670012001 DEP.DE CHEQ.AJENOS,RET.DE CAM.,CONCEPTO: DEVOLUCION DE MULTAS ELECTORALES ELECCION ALTAS AUTORIDADES,DEP.: ORGANO ELECTORAL PLURINACIONAL , PROCEDENCIA: BANCO UNION S.A., CHEQUE: 3912, FECHA DE EMISION:11/06/2018</t>
  </si>
  <si>
    <t>00052014102 DEP.DE CHEQ.AJENOS,RET.DE CAM.,CONCEPTO: TRANSFERENCIA GOBIERNO AUTONOMO DEPARTAMENTAL PREMIOS NACIONALES,DEP.: MINISTERIO DE CULTURAS Y TURISMO , PROCEDENCIA: BANCO UNION S.A., CHEQUE: 3823, FECHA DE EMISION:13/06/2018</t>
  </si>
  <si>
    <t>00099021001 DEP.DE CHEQ.AJENOS,RET.DE CAM.,CONCEPTO: ROJAS LOPEZ GLADIS,DEP.: BANCO UNION S.A. , PROCEDENCIA: BANCO UNION S.A., CHEQUE: 154535, FECHA DE EMISION:14/06/2018</t>
  </si>
  <si>
    <t>00099021001 DEP.DE CHEQ.AJENOS,RET.DE CAM.,CONCEPTO: VENTA DEL TEXTO CUADERNOS DE INVESTIGACION ECONOMICA BOLIVIANA VOL 2 N°1,DEP.: MINISTERIO DE ECONOMIA Y FINANZAS PUBLICAS , PROCEDENCIA: BANCO UNION S.A., CHEQUE: 726, FECHA DE EMISION:11/06/2018</t>
  </si>
  <si>
    <t>00283012002 DEP.DE CHEQ.AJENOS,RET.DE CAM.,CONCEPTO: EXTRAVIO DE CREDENCIAL,DEP.: ADUANA NACIONAL , PROCEDENCIA: BANCO UNION S.A., CHEQUE: 3056, FECHA DE EMISION:12/06/2018</t>
  </si>
  <si>
    <t>00086048003 DEP.DE CHEQ.AJENOS,RET.DE CAM.,CONCEPTO: DEVOLUCION DE PASAJE TRAMO SUCRE/LA PAZ/ SUCRE TALLER ACADEMICO I,DEP.: MMAYA-UCEP-MI RIEGO MIN DE MEDIO AMBIENTE Y AGUA , PROCEDENCIA: BANCO UNION S.A., CHEQUE: 9003, FECHA DE EMISION:25/05/2018</t>
  </si>
  <si>
    <t>00099021001 DEP.DE CHEQ.AJENOS,RET.DE CAM.,CONCEPTO: COMPENSACION MENSUAL DE COTIZACION,DEP.: FUTURO DE BOLIVIA SA AFP , PROCEDENCIA: BANCO DE CREDITO DE BOLIVIA S.A., CHEQUE: 54360, FECHA DE EMISION:13/06/2018</t>
  </si>
  <si>
    <t>00099021001 DEP.DE CHEQ.AJENOS,RET.DE CAM.,CONCEPTO: FRACCION COMPLEMENTARIA MENSUAL,DEP.: FUTURO DE BOLIVIA SA AFP , PROCEDENCIA: BANCO DE CREDITO DE BOLIVIA S.A., CHEQUE: 54361, FECHA DE EMISION:13/06/2018</t>
  </si>
  <si>
    <t>De: 00099024113 Transferencia en cumplimiento al DS N0913 de 15/06/2011 y el Convenio Intergubernativo de Financiamiento UPRE-CIF-IG 441/2017, suscrito entre la UPRE y el GAM Chuma Proyecto Construccion Tinglado Unidad Educativa Gral. Maximiliano Ortiz B - Municipio de Chuma, correspondiente al pago</t>
  </si>
  <si>
    <t>De: 00099024113 Transferencia en cumplimiento al DS N0913 de 15/06/2011 y el Convenio Intergubernativo de Financiamiento UPRE-CIF-IG 417/2016, suscrito entre la UPRE y el GAM Sacaba Proyecto Construccion Unidad Educativa Gral. Juan Jose Torrez Gonzales Nivel Secundario D-6, correspondiente al pago</t>
  </si>
  <si>
    <t>De: 00099024113 Transferencia en cumplimiento al DS N0913 de 15/06/2011 y el Convenio Intergubernativo de Financiamiento UPRE-CIF-IG 366/2017, suscrito entre la UPRE y el GAM Cairoma Proyecto Construccion Tinglado Unidad Educativa German Busch Becerra Cairoma, correspondiente al pago de la planilla</t>
  </si>
  <si>
    <t>De: 00099024113 Transferencia en cumplimiento al DS N0913 de 15/06/2011 y el Convenio Intergubernativo de Financiamiento UPRE-CIF-IG 571/2017, suscrito entre la UPRE y el GAM Caranavi Proyecto Construccion Tinglado U.E. Rio Mercedes Canton Caranavi Rural, correspondiente al pago de la planilla N3 d</t>
  </si>
  <si>
    <t>De: 00099024113 Transferencia en cumplimiento al DS N0913 de 15/06/2011 y el Convenio Intergubernativo de Financiamiento UPRE-CIF-IG 297/2017, suscrito entre la UPRE y el GAM Luribay Proyecto Construccion 10 Aulas U.E. Venezuela (Anquioma), correspondiente al pago de la planilla N3 de cierre, segun</t>
  </si>
  <si>
    <t>De: 00099024113 Transferencia en cumplimiento al DS N0913 de 15/06/2011 y el Convenio Intergubernativo de Financiamiento UPRE-CIF-IG 199/2017, suscrito entre la UPRE y el GAM Viacha Proyecto Construccion Tinglado U.E. Elizardo Perez Com. Villa Santiago de Chacoma D-3, correspondiente al pago de la p</t>
  </si>
  <si>
    <t>De: 00099024113 Transferencia en cumplimiento al DS N0913 de 15/06/2011 y el Convenio Intergubernativo de Financiamiento UPRE-CIF-IG 327/2017, suscrito entre la UPRE y el GAM Ayo Ayo Proyecto Construccion Tinglado y Cancha Polifuncional U.E. Julian Apaza Comunidad Humatoma, correspondiente al pago d</t>
  </si>
  <si>
    <t>De: 00099024113 Transferencia en cumplimiento al DS N0913 de 15/06/2011 y el Convenio Intergubernativo de Financiamiento UPRE-CIF-IG/106/2016, suscrito entre la UPRE y el GAM San Rafael Proyecto Construccion Tinglado Unidad Educativa Zoilo Flores - San Rafael, correspondiente al pago de la planilla</t>
  </si>
  <si>
    <t>De: 00099024113 Transferencia en cumplimiento al DS N0913 de 15/06/2011 y el Convenio Intergubernativo de Financiamiento UPRE-CIF-IG 447/2017, suscrito entre la UPRE y el GAM Ayata, Proyecto Construccion Internado U.E. Huancanipampa Comunidad Huancanipampa, correspondiente al pago de la planilla N 2</t>
  </si>
  <si>
    <t>De: 00099024113 Transferencia en cumplimiento al DS N0913 de 15/06/2011 y el Convenio Intergubernativo de Financiamiento UPRE-CIF-IG 028/2018, suscrito entre la UPRE y el GAM Machacamarca, Proyecto Const. Centro de Salud Machacamarca - Machacamarca, correspondiente al pago de la planilla N 1, segun</t>
  </si>
  <si>
    <t>De: 00099024113 Transferencia en cumplimiento al DS N0913 de 15/06/2011 y el Convenio Intergubernativo de Financiamiento UPRE-CIF-IG 524/2017, suscrito entre la UPRE y el GAM General Juan Jose Perez (Charazani), Proyecto Construccion Aulas U.E. Soto Pata, correspondiente al pago de la planilla N 2,</t>
  </si>
  <si>
    <t>De: 00099024113 Transferencia en cumplimiento al DS N0913 de 15/06/2011 y el Convenio Intergubernativo de Financiamiento UPRE-CIF-IG 346/2016, suscrito entre la UPRE y el GAM Cajuata, Proyecto Construccion Unidad Educativa Asociada Cajuata-Secundaria, correspondiente al pago de la planilla N 2, segu</t>
  </si>
  <si>
    <t>De: 00099024113 Transferencia en cumplimiento al DS N0913 de 15/06/2011 y el Convenio Intergubernativo de Financiamiento UPRE-CIF-IG 075/2017, suscrito entre la UPRE y el GAM Entre Rios,Proyecto Construccion Aula Multigrado U.E. Narvaez La Villa, correspondiente al pago de la planilla N 3 de cierre,</t>
  </si>
  <si>
    <t>De: 00099024113 Transferencia en cumplimiento al DS N0913 de 15/06/2011 y el Convenio Intergubernativo de Financiamiento UPRE-CIF-IG 598/2017, suscrito entre la UPRE y el GAM Villamontes,Proyecto Construccion Puentes Vehiculares Villa Montes Calle Villa Nueva y Cochabamba, correspondiente al pago de</t>
  </si>
  <si>
    <t>De: 00099024113 Transferencia en cumplimiento al DS N0913 de 15/06/2011 y el Convenio Intergubernativo de Financiamiento UPRE-CIF-IG 801/2017, suscrito entre la UPRE y el GAM General Agustin Saavedra, Proyecto Const. Unidad Educativa Felipe Sanchez Cespedes Comunidad 12 de Octubre (Gral. Saavedra),</t>
  </si>
  <si>
    <t>De: 00099024113 Transferencia en cumplimiento al DS N0913 de 15/06/2011 y el Convenio Intergubernativo de Financiamiento UPRE-CIF-IG/336/2016, suscrito entre la UPRE y el GAM Coripata, Proyecto Construccion Unidad Educativa San Juan, correspondiente al pago de la planilla N 5 de cierre, segun la UPR</t>
  </si>
  <si>
    <t>De: 00099024113 Transferencia en cumplimiento al DS N0913 de 15/06/2011 y el Convenio Intergubernativo de Financiamiento UPRE-CIF-IG 458/2017, suscrito entre la UPRE y el GAM Malla, Proyecto Construccion Tinglado en la Unidad Educativa Malla, correspondiente al pago de la planilla N 2 de cierre, seg</t>
  </si>
  <si>
    <t>De: 00099024113 Transferencia en cumplimiento al DS N0913 de 15/06/2011 y el Convenio Intergubernativo de Financiamiento UPRE-CIF-IG 868/2017, suscrito entre la UPRE y el GAM Santa Rosa del Sara, Proyecto Const. Tinglado, Graderia Y Bateria de Bano en U.E. 4 de Marzo (Municipio de Santa Rosa del Sar</t>
  </si>
  <si>
    <t>De: 00099024113 Transferencia en cumplimiento al DS N0913 de 15/06/2011 y el Convenio Intergubernativo de Financiamiento UPRE-CIF-IG 228/2017, suscrito entre la UPRE y el GAM Sapahaqui, Proyecto Construccion Tinglado U.E. San Marcos - Sapahaqui, correspondiente al pago de la planilla N 3 de cierre,</t>
  </si>
  <si>
    <t>De: 00099024113 Transferencia en cumplimiento al DS N0913 de 15/06/2011 y el Convenio Intergubernativo de Financiamiento UPRE-CIF-IG 367/2017, suscrito entre la UPRE y el GAM Sapahaqui, Proyecto Construccion Tinglado U.E. Chivisivi - Sapahaqui, correspondiente al pago de la planilla N 3 de cierre, s</t>
  </si>
  <si>
    <t>De: 00099024113 Transferencia en cumplimiento al DS N0913 de 15/06/2011 y el Convenio Intergubernativo de Financiamiento UPRE-CIF-IG 328/2017, suscrito entre la UPRE y el GAM Ayo Ayo, Proyecto Construccion Tinglado y Cancha Polifuncional U.E. Belen Comunidad Centro Belen, correspondiente al pago de</t>
  </si>
  <si>
    <t>De: 00099024113 Transferencia en cumplimiento al DS N0913 de 15/06/2011 y el Convenio Intergubernativo de Financiamiento UPRE-CIF-IG 368/2017, suscrito entre la UPRE y el GAM de Huarina proyecto Construccion Centro de Salud Coromata Alta, correspondiente al pago de la planilla N 3, segun la UPRE.</t>
  </si>
  <si>
    <t>De: 00099024113 Transferencia en cumplimiento al DS N0913 de 15/06/2011 y el Convenio Interinstitucional de Financiamiento UPRE-CIF-IG/323/2015, suscrito entre la UPRE y el GAM Viacha, Proyecto Construccion Unidad Educativa Tecnico Humanistico 6 de Junio Distrito - 7, correspondiente al pago de la p</t>
  </si>
  <si>
    <t>De: 00099024113 Transferencia en cumplimiento al DS N0913 de 15/06/2011 y el Convenio Interinstitucional de Financiamiento UPRE-CIF-286/2014, suscrito entre la UPRE y el GAM San Rafael, Proyecto Construccion del Paseo Peatonal San Juan de Dios la Gruta, correspondiente al pago de la planilla N1 de c</t>
  </si>
  <si>
    <t>VENTA DE DIVISAS CON TRANSFERENCIA DE FONDOS A SOLICITUD DE MINISTERIO DE RELACIONES EXTERIORES SEGUN SOLICITUD 5207 REF: PAGO DE HABERES Y COSTO DE VIDA AL PERSONAL DEL SERVICIO DIPLOMATICO CONSULAR Y AGREGADOS COMERCIALES CORRESPONDIENTE AL MES DE MAYO 2018 SEGUN PLANILLA DE RRHH N 051801. LIB. 00099021001 TGN-RECURSOS ORDINARIOS (3987)</t>
  </si>
  <si>
    <t>De: 00099024113 Transferencia en cumplimiento al DS N0913 de 15/06/2011 y el Convenio Intergubernativo de Financiamiento UPRE-CIF-IG 412/2017, suscrito entre la UPRE y el GAM de Omereque proyecto Construccion Cancha de Futbol con Cesped Sintetico Pena Colorada - Omereque, correspondiente a saldos no</t>
  </si>
  <si>
    <t>De: 00099024113 Transferencia en cumplimiento al DS N0913 de 15/06/2011 y el Convenio Intergubernativo de Financiamiento UPRE-CIF-IG 411/2017, suscrito entre la UPRE y el GAM de Omereque proyecto Construccion Unidad Educativa Tecnico Humanistico Evo Morales Ayma Omereque, correspondiente a saldos no</t>
  </si>
  <si>
    <t>De: 00099024113 Transferencia en cumplimiento al DS N0913 de 15/06/2011 y el Convenio Intergubernativo de Financiamiento UPRE-CIF-IG 681/2017, suscrito entre la UPRE y el GAM de Omereque proyecto Const. Edificio Multifuncional Municipal Lic. Alvaro Garcia Linera - Omereque, correspondiente a saldos</t>
  </si>
  <si>
    <t>De: 00099024113 Transferencia en cumplimiento al DS N0913 de 15/06/2011 y el Convenio Intergubernativo de Financiamiento UPRE-CIF-IG 735/2017, suscrito entre la UPRE y el GAM de Omereque proyecto Const. Dos Aulas Unidad Educativa La Mesada - Omereque, correspondiente a saldos no ejecutados gestion 2</t>
  </si>
  <si>
    <t>De: 00099024113 Transferencia en cumplimiento al DS N0913 de 15/06/2011 y el Convenio Intergubernativo de Financiamiento UPRE-CIF-IG 680/2017, suscrito entre la UPRE y el GAM de Omereque proyecto Const. Cancha Poli Funcional con Tinglado y Graderias Unidad Educativa Perez - Omereque, correspondiente</t>
  </si>
  <si>
    <t>De: 00099024113 Transferencia en cumplimiento al DS N0913 de 15/06/2011 y el Convenio Intergubernativo de Financiamiento UPRE-CIF-IG 689/2017, suscrito entre la UPRE y el GAM de Omereque proyecto Const. Tinglado y Graderias Unidad Educativa San Carlos - Omereque, correspondiente a saldos no ejecutad</t>
  </si>
  <si>
    <t>De: 00099024113 Transferencia en cumplimiento al DS N0913 de 15/06/2011 y el Convenio Intergubernativo de Financiamiento UPRE-CIF-IG 773/2017, suscrito entre la UPRE y el GAM de Omereque proyecto Construccion Dos Aulas Unidad Educativa Perereta - Omereque, correspondiente a saldos no ejecutados gest</t>
  </si>
  <si>
    <t>De: 00099024113 Transferencia en cumplimiento al DS N0913 de 15/06/2011 y el Convenio Intergubernativo de Financiamiento UPRE-CIF-IG 750/2017, suscrito entre la UPRE y el GAM de Entre Rios proyecto Construccion Tinglado y Graderias U.E. Max Fernandez Entre Rios, correspondiente a saldos no ejecutado</t>
  </si>
  <si>
    <t>De: 00099024113 Transferencia en cumplimiento al DS N0913 de 15/06/2011 y el Convenio Intergubernativo de Financiamiento UPRE-CIF-IG 1088/2017, suscrito entre la UPRE y el GAM de Entre Rios proyecto Construccion Estadio Municipal Bulo Bulo, correspondiente a saldos no ejecutados gestion 2017 segun l</t>
  </si>
  <si>
    <t>De: 00099024113 Transferencia en cumplimiento al DS N0913 de 15/06/2011 y el Convenio Intergubernativo de Financiamiento UPRE-CIF-IG 917/2017, suscrito entre la UPRE y el GAM de Entre Rios proyecto Construccion 8 Aulas Unidad Educativa 23 de Marzo, correspondiente a saldos no ejecutados gestion 2017</t>
  </si>
  <si>
    <t>De: 00099024113 Transferencia en cumplimiento al DS N0913 de 15/06/2011 y el Convenio Intergubernativo de Financiamiento UPRE-CIF-IG 909/2017, suscrito entre la UPRE y el GAM de Entre Rios proyecto Construccion Aulas, Tinglado y Graderias U.E. Ernesto Che Guevara, correspondiente a saldos no ejecuta</t>
  </si>
  <si>
    <t>De: 00099024113 Transferencia en cumplimiento al DS N0913 de 15/06/2011 y el Convenio Intergubernativo de Financiamiento UPRE-CIF-IG 748/2017, suscrito entre la UPRE y el GAM de Arani proyecto Const. Aulas Unidad Educativa Puka Wasi, correspondiente a saldos no ejecutados gestion 2017 segun la UPRE.</t>
  </si>
  <si>
    <t>De: 00099024113 Transferencia en cumplimiento al DS N0913 de 15/06/2011 y el Convenio Intergubernativo de Financiamiento UPRE-CIF-IG 749/2017, suscrito entre la UPRE y el GAM de Arani proyecto Const. Aulas Unidad Educativa Serrano, correspondiente a saldos no ejecutados gestion 2017 segun la UPRE.</t>
  </si>
  <si>
    <t>De: 00099024113 Transferencia en cumplimiento al DS N0913 de 15/06/2011 y el Convenio Intergubernativo de Financiamiento UPRE-CIF-IG 395/2016, suscrito entre la UPRE y el GAM de Colcapirhua proyecto Construccion Campo Deportivo Graderias San Jose Kami, correspondiente a saldos no ejecutados gestion</t>
  </si>
  <si>
    <t>De: 00099024113 Transferencia en cumplimiento al DS N0913 de 15/06/2011 y el Convenio Intergubernativo de Financiamiento UPRE-CIF-IG 660/2017, suscrito entre la UPRE y el GAM de Colcapirhua proyecto Const. Centro de Formacion Cultural y Comunitaria Colcapirhua, correspondiente a saldos no ejecutados</t>
  </si>
  <si>
    <t>De: 00099024113 Transferencia en cumplimiento al DS N0913 de 15/06/2011 y el Convenio Intergubernativo de Financiamiento UPRE-CIF-IG 566/2016, suscrito entre la UPRE y el GAM de El Puente proyecto Construccion Cocina Comedor y Deposito Unidad Educativa Tarija Alta Gracia, correspondiente a saldos n</t>
  </si>
  <si>
    <t>De: 00099024113 Transferencia en cumplimiento al DS N0913 de 15/06/2011 y el Convenio Intergubernativo de Financiamiento UPRE-CIF-IG 074/2017, suscrito entre la UPRE y el GAM de El Puente proyecto Construccion Terminal Iscayachi, correspondiente a saldos no ejecutados gestion 2017 segun la UPRE.</t>
  </si>
  <si>
    <t>De: 00099024113 Transferencia en cumplimiento al DS N0913 de 15/06/2011 y el Convenio Intergubernativo de Financiamiento UPRE-CIF-IG 636/2017, suscrito entre la UPRE y el GAM de Tapacari proyecto Construccion Tinglado Unidad Educativa Tunas Vinto - Tapacari, correspondiente a saldos no ejecutados ge</t>
  </si>
  <si>
    <t>De: 00099024113 Transferencia en cumplimiento al DS N0913 de 15/06/2011 y el Convenio Intergubernativo de Financiamiento UPRE-CIF-IG 501/2015, suscrito entre la UPRE y el GAD de Tarija proyecto Construccion Puente Vehicular Tolomosa Oeste, correspondiente a saldos no ejecutados gestion 2017 segun la</t>
  </si>
  <si>
    <t>De: 00099024113 Transferencia en cumplimiento al DS N0913 de 15/06/2011 y el Convenio Intergubernativo de Financiamiento UPRE-CIF-IG 473/2015, suscrito entre la UPRE y el GAM de Padcaya proyecto Construccion Centro de Salud San Telmo Rio Bermejo, correspondiente a saldos no ejecutados gestion 2017 s</t>
  </si>
  <si>
    <t>De: 00099024113 Transferencia en cumplimiento al DS N0913 de 15/06/2011 y el Convenio Intergubernativo de Financiamiento UPRE-CIF-IG 691/2017, suscrito entre la UPRE y el GAM de Totora proyecto Construccion Unidad Educativa 8 de Septiembre - Totora, correspondiente a saldos no ejecutados gestion 20</t>
  </si>
  <si>
    <t>De: 00099024113 Transferencia en cumplimiento al DS N0913 de 15/06/2011 y el Convenio Intergubernativo de Financiamiento UPRE-CIF-IG 722/2017, suscrito entre la UPRE y el GAM de Mizque proyecto Const. Cancha Multiple y Graderias en la Unidad Educativa San Pedro (Mizque), correspondiente a saldos no</t>
  </si>
  <si>
    <t>De: 00099024113 Transferencia en cumplimiento al DS N0913 de 15/06/2011 y el Convenio Intergubernativo de Financiamiento UPRE-CIF-IG 720/2017, suscrito entre la UPRE y el GAM de Mizque proyecto Const. Cancha Multiple, Graderias y Tinglado en la Unidad Educativa Uchhama Alta (Mizque), correspondiente</t>
  </si>
  <si>
    <t>De: 00099024113 Transferencia en cumplimiento al DS N0913 de 15/06/2011 y el Convenio Intergubernativo de Financiamiento UPRE-CIF-IG/032/2016, suscrito entre la UPRE y el GAM de Pampa Grande proyecto Construccion Tinglado con Cancha Polifuncional y 2 Aulas U.E. El Palmar Comunidad Rio Blanco, corre</t>
  </si>
  <si>
    <t>De: 00099024113 Transferencia en cumplimiento al DS N0913 de 15/06/2011 y el Convenio Intergubernativo de Financiamiento UPRE-CIF-IG/118/2016, suscrito entre la UPRE y el GAM de Puerto Suarez proyecto Construccion Cancha Futbol Cesped Sintetico Puerto Suarez, correspondiente a saldo no ejecutados 20</t>
  </si>
  <si>
    <t>De: 00099024113 Transferencia en cumplimiento al DS N0913 de 15/06/2011 y el Convenio Intergubernativo de Financiamiento UPRE-CIF-IG 765/2017, suscrito entre la UPRE y el GAM Chimore, Proyecto Const. Tinglado con Graderias y Cancha Polifuncional U.E. Carmen Coni Chimore, correspondiente al pago de l</t>
  </si>
  <si>
    <t>De: 00099024113 Transferencia en cumplimiento al DS N0913 de 15/06/2011 y el Convenio Intergubernativo de Financiamiento UPRE-CIF-IG 066/2017, suscrito entre la UPRE y el GAM Entre Rios, Proyecto Construccion Tinglado U.E. Saican, correspondiente al pago de la planilla N5 de cierre, segun la UPRE.</t>
  </si>
  <si>
    <t>De: 00099024113 Transferencia en cumplimiento al DS N0913 de 15/06/2011 y el Convenio Intergubernativo de Financiamiento UPRE-CIF-IG 537/2016, suscrito entre la UPRE y el GAM Entre Rios, Proyecto Construccion Puente Vehicular Los Naranjos, correspondiente al pago de la planilla N8 de cierre, segun l</t>
  </si>
  <si>
    <t>De: 00099024113 Transferencia en cumplimiento al DS N0913 de 15/06/2011 y el Convenio Intergubernativo de Financiamiento UPRE-CIF-IG 049/2017, suscrito entre la UPRE y el GAM Arbieto, Proyecto Construccion Cancha Multiple, Tinglado y Graderias para la U.E. 30 de Agosto, correspondiente al pago de la</t>
  </si>
  <si>
    <t>De: 00099024113 Transferencia en cumplimiento al DS N0913 de 15/06/2011 y el Convenio Intergubernativo de Financiamiento UPRE-CIF-IG 360/2017, suscrito entre la UPRE y el GAM Cairoma, Proyecto Construccion Dos Aulas Unidad Educativa Bajaderia, correspondiente al pago de la planilla N2 de cierre, seg</t>
  </si>
  <si>
    <t>De: 00099024113 Transferencia en cumplimiento al DS N0913 de 15/06/2011 y el Convenio Intergubernativo de Financiamiento UPRE-CIF-IG 048/2017, suscrito entre la UPRE y el GAM Villa Libertad Licoma, Proyecto Construccion Mercado Central Licoma, correspondiente al pago de la planilla N2, segun la UPRE</t>
  </si>
  <si>
    <t>De: 00099024113 Transferencia en cumplimiento al DS N0913 de 15/06/2011 y el Convenio Intergubernativo de Financiamiento UPRE-CIF-IG 501/2017, suscrito entre la UPRE y el GAM Guanay, Proyecto Construccion Tres Aulas U.E. Villa Florida, correspondiente al pago de la planilla N3 de cierre, segun la UP</t>
  </si>
  <si>
    <t>De: 00099024113 Transferencia en cumplimiento al DS N0913 de 15/06/2011 y el Convenio Intergubernativo de Financiamiento UPRE-CIF-IG 802/2017, suscrito entre la UPRE y el GAM General Agustin Saavedra, Proyecto Const. Unidad Educativa Mariscal Sucre Comunidad Mariscal Sucre (Gral. Saavedra), correspo</t>
  </si>
  <si>
    <t>De: 00099024113 Transferencia en cumplimiento al DS N0913 de 15/06/2011 y el Convenio Intergubernativo de Financiamiento UPRE-CIF-IG/017/2016, suscrito entre la UPRE y el GAM Boyuibe, Proyecto Construccion Terminal de Buses Boyuibe, correspondiente al pago de la planilla N7 de cierre, segun la UPRE.</t>
  </si>
  <si>
    <t>De: 00099024113 Transferencia en cumplimiento al DS N0913 de 15/06/2011 y el Convenio Intergubernativo de Financiamiento UPRE-CIF-IG 761/2017, suscrito entre la UPRE y el GAM Mizque, Proyecto Construccion Cancha de Futbol con Cesped Sintetico en la Unidad Educativa Betta Raqaypampa (Mizque), corresp</t>
  </si>
  <si>
    <t>De: 00099024113 Transferencia en cumplimiento al DS N0913 de 15/06/2011 y el Convenio Intergubernativo de Financiamiento UPRE-CIF-IG 418/2017, suscrito entre la UPRE y el GAM Chuma, Proyecto Construccion Tinglado Unidad Educativa Luquisani - Municipio de Chuma, correspondiente al pago de la planilla</t>
  </si>
  <si>
    <t>De: 00099024113 Transferencia en cumplimiento al DS N0913 de 15/06/2011 y el Convenio Intergubernativo de Financiamiento UPRE-CIF-IG 960/2017, suscrito entre la UPRE y el GAM Vitichi, Proyecto Const. Tinglado Unidad Educativa Manuel Mora - Pekajsi, correspondiente al pago de la planilla N1, segun la</t>
  </si>
  <si>
    <t>De: 00099024113 Transferencia en cumplimiento al DS N0913 de 15/06/2011 y el Convenio Intergubernativo de Financiamiento UPRE-CIF-IG 341/2017, suscrito entre la UPRE y el GAM Batallas, Proyecto Construccion Seis Aulas Unidad Educativa 2 de Agosto, correspondiente al pago de la planilla N2, segun la</t>
  </si>
  <si>
    <t>De: 00099024113 Transferencia en cumplimiento al DS N0913 de 15/06/2011 y el Convenio Intergubernativo de Financiamiento UPRE-CIF-IG 206/2017, suscrito entre la UPRE y el GAM Carabuco, Proyecto Construccion Cuatro Aulas U.E. Copusquia B (Inicial Primaria), correspondiente al pago de la planilla N2,</t>
  </si>
  <si>
    <t>De: 00099024113 Transferencia en cumplimiento al DS N0913 de 15/06/2011 y el Convenio Intergubernativo de Financiamiento UPRE-CIF-IG 846/2017, suscrito entre la UPRE y el GAM Gutierrez, Proyecto Construccion Tinglado, Graderia y Cancha Polifuncional Comunidad Pampa Yuro, correspondiente al pago de</t>
  </si>
  <si>
    <t>De: 00099024113 Transferencia en cumplimiento al DS N0913 de 15/06/2011 y el Convenio Intergubernativo de Financiamiento UPRE-CIF-IG 961/2017, suscrito entre la UPRE y el GAM de Vitichi proyecto Const. Tinglado Unidad Educativa Juan Pellegrini - Yawisla, correspondiente al pago de la planilla N 1, s</t>
  </si>
  <si>
    <t>De: 00099024113 Transferencia en cumplimiento al DS N0913 de 15/06/2011 y el Convenio Intergubernativo de Financiamiento UPRE-CIF-IG 729/2017, suscrito entre la UPRE y el GAM de Bolivar proyecto Const. 2 Aulas Unidad Educativa Puytucani - Bolivar, correspondiente al pago de la planilla N 2 de cierre</t>
  </si>
  <si>
    <t>De: 00099024113 Transferencia en cumplimiento al DS N0913 de 15/06/2011 y el Convenio Intergubernativo de Financiamiento UPRE-CIF-IG 364/2017, suscrito entre la UPRE y el GAM de Cairioma proyecto Construccion Dos Aulas Unidad Educativa Cebada Pata, correspondiente al pago de la planilla N 2 de cierr</t>
  </si>
  <si>
    <t>De: 00099024113 Transferencia en cumplimiento al DS N0913 de 15/06/2011 y el Convenio Intergubernativo de Financiamiento UPRE-CIF-IG 012/2017, suscrito entre la UPRE y el GAD de Oruro proyecto Construccion Unidad Educativa Nino Quirquincho Feliz, correspondiente al pago de la planilla N 5, segun la</t>
  </si>
  <si>
    <t>De: 00099024113 Transferencia en cumplimiento al DS N0913 de 15/06/2011 y el Convenio Intergubernativo de Financiamiento UPRE-CIF-IG 730/2017, suscrito entre la UPRE y el GAM de Bolivar proyecto Const. 2 Aulas Unidad Educativa Tangaleque - Bolivar, correspondiente al pago de la planilla N 2 de cierr</t>
  </si>
  <si>
    <t>De: 00099024113 Transferencia en cumplimiento al DS N0913 de 15/06/2011 y el Convenio Intergubernativo de Financiamiento UPRE-CIF-IG/191/2015, suscrito entre la UPRE y el GAM Taraco Proyecto Construccion Coliseo Municipal Taraco, correspondiente al pago de la planilla N3 de cierre, segun la UPRE.</t>
  </si>
  <si>
    <t>De: 00099024113 Transferencia en cumplimiento al DS N0913 de 15/06/2011 y el Convenio Intergubernativo de Financiamiento UPRE-CIF-IG 198/2017, suscrito entre la UPRE y el GAM Calamarca Proyecto Construccion Bloque de Aulas U.E. German Busch de Caluyo, correspondiente al pago de la planilla N4 de cie</t>
  </si>
  <si>
    <t>De: 00099024113 Transferencia en cumplimiento al DS N0913 de 15/06/2011 y el Convenio Intergubernativo de Financiamiento UPRE-CIF-IG/365/2016, suscrito entre la UPRE y el GAM Pailon Proyecto Construccion Modulo Educativo Nacional 13 de Mayo Primario, correspondiente al pago de la planilla N8 de cier</t>
  </si>
  <si>
    <t>De: 00099024113 Transferencia en cumplimiento al DS N0913 de 15/06/2011 y el Convenio Intergubernativo de Financiamiento UPRE-CIF-IG 296/2017, suscrito entre la UPRE y el GAM Luribay Proyecto Construccion 12 Aulas U.E. Azambo, correspondiente al pago de la planilla N2 de cierre, segun la UPRE.</t>
  </si>
  <si>
    <t>De: 00099024113 Transferencia en cumplimiento al DS N0913 de 15/06/2011 y el Convenio Intergubernativo de Financiamiento UPRE-CIF-IG 209/2017, suscrito entre la UPRE y el GAM Cajuata Proyecto Construccion Tinglado U.E. Maranatha de Loma Linda - Cajuata, correspondiente al pago de la planilla N2 de c</t>
  </si>
  <si>
    <t>De: 00099024113 Transferencia en cumplimiento al DS N0913 de 15/06/2011 y el Convenio Intergubernativo de Financiamiento UPRE-CIF-IG/418/2016, suscrito entre la UPRE y el GAM Potosi Proyecto Construccion Centro de Educacion Tecnico Alternativa Potosi D-7, correspondiente al pago de la planilla N9, s</t>
  </si>
  <si>
    <t>TRANSFERENCIA DEL EXTERIOR SEGUN SWIFT NO.8285 DE FECHA 14/06/2018 ORDENANTE: CONSULADO GENERAL DE BOLIVIA-BARCELONA REF:GESTORIA CONSULAR LIB. 00010011102 MIN.RELACIONES EXTERIORES - GESTORIA CONSULAR LEY Nº 3108</t>
  </si>
  <si>
    <t>De: 00099024113 Transferencia en cumplimiento al DS N0913 de 15/06/2011 y el Convenio Interinstitucional de Financiamiento UPRE-CIF-IG/362/2016, suscrito entre la UPRE y el GAM Villa Libertad Licoma, Proyecto Const. U.E. Modelo Villa Libertad Licoma, correspondiente al pago de la planilla N6 de cier</t>
  </si>
  <si>
    <t>De: 00099024113 Transferencia en cumplimiento al DS N0913 de 15/06/2011 y el Convenio Interinstitucional de Financiamiento UPRE-CIF-IG 834/2017, suscrito entre la UPRE y el GAM San Miguel de Velasco, Proyecto Construccion de Tinglado y Graderias de la Unidad Educativa San Pablo A San Miguel de Vel</t>
  </si>
  <si>
    <t>De: 00099024113 Transferencia en cumplimiento al DS N0913 de 15/06/2011 y el Convenio Interinstitucional de Financiamiento UPRE-CIF-IG 0048/2018, suscrito entre la UPRE y el GAM Corque, Proyecto Construccion Internado U.E. Huaylloco San Pedro de Huaylloco, correspondiente al pago de la planilla N2,</t>
  </si>
  <si>
    <t>VENTA DE DIVISAS CON TRANSFERENCIA DE FONDOS A SOLICITUD DE DIRECCION ESTRATEGICA DE REIVINDICACION MARITIMA DIREMAR SEGUN SOLICITUD 5198 REF: PAGO A FAVOR DE LA CONSULTORA INTERNACIONAL MELINA ANTONIADIS POR ASISTENCIA EN MATERIA DE DERECHO INTERNACIONAL DE ACUERDO A INFORME CONJUNTO IC DIREMAR INS LIB. 00099021001 TGN-RECURSOS ORDINARIOS (3987)</t>
  </si>
  <si>
    <t>VENTA DE DIVISAS CON TRANSFERENCIA DE FONDOS A SOLICITUD DE DIRECCION ESTRATEGICA DE REIVINDICACION MARITIMA DIREMAR SEGUN SOLICITUD 5198 REF: PAGO A FAVOR DE LA CONSULTORA INTERNACIONAL MELINA ANTONIADIS POR ASISTENCIA EN MATERIA DE DERECHO INTERNACIONAL DE ACUERDO A INFORME CONJUNTO IC DIREMAR INS LIB. 00099021001 TGN-RECURSOS ORDINARIOS (3987) POR DIFERENCIAL CAMBIARIO</t>
  </si>
  <si>
    <t>COBRO COSTOS DE PAPELERIA SEGUN TRANSFERENCIA DEL EXTERIOR POR ORDEN DE CONSULADO GENERAL DE BOLIVIA-BARCELONA REF:GESTORIA CONSULAR LIB. 00010011102 MIN.RELACIONES EXTERIORES - GESTORIA CONSULAR LEY Nº 3108</t>
  </si>
  <si>
    <t>De: 00099024113 Transferencia en cumplimiento al DS N0913 de 15/06/2011 y el Convenio Interinstitucional de Financiamiento UPRE-CIF-IG 326/2017, suscrito entre la UPRE y el GAM Ayo Ayo, Proyecto Construccion Tinglado y Cancha Polifuncional U.E. Santa Rosa de Lima Comunidad Pomani, correspondiente al</t>
  </si>
  <si>
    <t>De: 00099024113 Transferencia en cumplimiento al DS N0913 de 15/06/2011 y el Convenio Interinstitucional de Financiamiento UPRE-CIF-IG 1057/2017, suscrito entre la UPRE y el GAM San Ramon, Proyecto Const. Tinglado y Cancha Polifuncional Zona 1 de Mayo San Ramon, correspondiente al pago de la planil</t>
  </si>
  <si>
    <t>De: 00099024113 Transferencia en cumplimiento al DS N0913 de 15/06/2011 y el Convenio Interinstitucional de Financiamiento UPRE-CIF-IG 727/2017, suscrito entre la UPRE y el GAM Villa Gualberto Villarroel, Proyecto Const. Cancha Multiple Tinglado Chullku Mayu, correspondiente al pago de la planilla N</t>
  </si>
  <si>
    <t>De: 00099024113 Transferencia en cumplimiento al DS N0913 de 15/06/2011 y el Convenio Interinstitucional de Financiamiento UPRE-CIF-IG 329/2017, suscrito entre la UPRE y el GAM Ayo Ayo, Proyecto Construccion Tinglado y Cancha Polifuncional U.E. Titiri Comunidad Titiri, correspondiente al pago de la</t>
  </si>
  <si>
    <t>De: 00099024113 Transferencia en cumplimiento al DS N0913 de 15/06/2011 y el Convenio Interinstitucional de Financiamiento UPRE-CIF-IG 321/2017, suscrito entre la UPRE y el GAM Colquencha, Proyecto Construccion Vivienda para Personal de Salud Centro de Salud Micaya, correspondiente al pago de la pla</t>
  </si>
  <si>
    <t>De: 00099024113 Transferencia en cumplimiento al DS N0913 de 15/06/2011 y el Convenio Interinstitucional de Financiamiento UPRE-CIF-IG 826/2017, suscrito entre la UPRE y el GAM San Ignacio de Velasco, Proyecto Construccion Tinglado, Cancha y Graderias en U.E. Facundo Flores Jimenez (San Ignacio de V</t>
  </si>
  <si>
    <t>De: 00099024113 Transferencia en cumplimiento al DS N0913 de 15/06/2011 y el Convenio Interinstitucional de Financiamiento UPRE-CIF-IG 231/2017, suscrito entre la UPRE y el GAM Sapahaqui, Proyecto Construccion Tinglado U.E. Cacha - Sapahaqui, correspondiente al pago de la planilla N3 de cierre, segu</t>
  </si>
  <si>
    <t>TRANSFERENCIA DEL EXTERIOR SEGUN SWIFT 08284 DE FECHA 14/06/2018 ORDENANTE: CONSULADO GENERAL DE BOLIVIA BARCELONA REF.: GESTORIA CONSULAR VICECONSULADO DE BOLIVIA EN PALMA DE MALLORCA LIB. 00010011102 MIN.RELACIONES EXTERIORES - GESTORIA CONSULAR LEY Nº 3108</t>
  </si>
  <si>
    <t>De: 00099024113 Transferencia en cumplimiento al DS N0913 de 15/06/2011 y el Convenio Intergubernativo de Financiamiento UPRE-CIF-IG 671/2017, suscrito entre la UPRE y el GAM de Cocapata proyecto Const. 4 Aulas U.E. Tocorani Region Altamachi - Cocapata, correspondiente a saldos no ejecutados gestion</t>
  </si>
  <si>
    <t>De: 00099024113 Transferencia en cumplimiento al DS N0913 de 15/06/2011 y el Convenio Intergubernativo de Financiamiento UPRE-CIF-IG 668/2017, suscrito entre la UPRE y el GAM de Cocapata proyecto Const. 2 Aulas y Bateria de Banos U.E. Huajchamayu Region Choro - Cocapata, correspondiente a saldos no</t>
  </si>
  <si>
    <t>De: 00099024113 Transferencia en cumplimiento al DS N0913 de 15/06/2011 y el Convenio Intergubernativo de Financiamiento UPRE-CIF-IG 670/2017, suscrito entre la UPRE y el GAM de Cocapata proyecto Const. 2 Aulas, Tinglado y Graderias U.E. Lagunillas Region Choro - Cocapata, correspondiente a saldos n</t>
  </si>
  <si>
    <t>De: 00099024113 Transferencia en cumplimiento al DS N0913 de 15/06/2011 y el Convenio Intergubernativo de Financiamiento UPRE-CIF-IG 669/2017, suscrito entre la UPRE y el GAM de Cocapata proyecto Const. Cancha Polifuncional, Tinglado y Graderias U.E. Huerta Pampa - Cocapata, correspondiente a saldos</t>
  </si>
  <si>
    <t>De: 00099024113 Transferencia en cumplimiento al DS N0913 de 15/06/2011 y el Convenio Intergubernativo de Financiamiento UPRE-CIF-IG 672/2017, suscrito entre la UPRE y el GAM de Cocapata proyecto Const. Cancha Polifuncional, Tinglado y Graderias U.E. Villa San Isidro Region Altamachi - Cocapata, cor</t>
  </si>
  <si>
    <t>De: 00099024113 Transferencia en cumplimiento al DS N0913 de 15/06/2011 y el Convenio Intergubernativo de Financiamiento UPRE-CIF-IG 695/2017, suscrito entre la UPRE y el GAM de Vila Vila proyecto Const. Fronton Municipal Vila Vila, correspondiente a saldos no ejecutados gestion 2017 segun la UPRE.</t>
  </si>
  <si>
    <t>De: 00099024113 Transferencia en cumplimiento al DS N0913 de 15/06/2011 y el Convenio Intergubernativo de Financiamiento UPRE-CIF-IG 693/2017, suscrito entre la UPRE y el GAM de Vila Vila proyecto Const. Aulas Unidad Educativa Pocotaica, correspondiente a saldos no ejecutados gestion 2017 segun la U</t>
  </si>
  <si>
    <t>De: 00099024113 Transferencia en cumplimiento al DS N0913 de 15/06/2011 y el Convenio Intergubernativo de Financiamiento UPRE-CIF-IG 694/2017, suscrito entre la UPRE y el GAM de Vila Vila proyecto Const. 4 Aulas Unidad Educativa Sivingani, correspondiente a saldos no ejecutados gestion 2017 segun la</t>
  </si>
  <si>
    <t>De: 00099024113 Transferencia en cumplimiento al DS N0913 de 15/06/2011 y el Convenio Intergubernativo de Financiamiento UPRE-CIF-IG 904/2017, suscrito entre la UPRE y el GAM de Vila Vila proyecto Construccion Viviendas para Maestros y Sala de Computacion U.E. Pocotaica, correspondiente a saldos no</t>
  </si>
  <si>
    <t>De: 00099024113 Transferencia en cumplimiento al DS N0913 de 15/06/2011 y el Convenio Intergubernativo de Financiamiento UPRE-CIF-IG 692/2017, suscrito entre la UPRE y el GAM de Vila Vila proyecto Const. Cancha Multiple y Tinglado con Graderias Unidad Educativa Pocotaica, correspondiente a saldos no</t>
  </si>
  <si>
    <t>De: 00099024113 Transferencia en cumplimiento al DS N0913 de 15/06/2011 y el Convenio Intergubernativo de Financiamiento UPRE-CIF-IG 696/2017, suscrito entre la UPRE y el GAM de Vila Vila proyecto Const. 2 Aulas Unidad Educativa Arumani Cucho, correspondiente a saldos no ejecutados gestion 2017 segu</t>
  </si>
  <si>
    <t>De: 00099024113 Transferencia en cumplimiento al DS N0913 de 15/06/2011 y el Convenio Intergubernativo de Financiamiento UPRE-CIF-IG 520/2015, suscrito entre la UPRE y el GAM de Vila Vila proyecto Construccion Cancha de Futbol con Cesped Sintetico en Sikimira, correspondiente a saldos no ejecutados</t>
  </si>
  <si>
    <t>De: 00099024113 Transferencia en cumplimiento al DS N0913 de 15/06/2011 y el Convenio Intergubernativo de Financiamiento UPRE-CIF-IG 315/2016, suscrito entre la UPRE y el GAM de Vila Vila proyecto Construccion Aulas Unidad Educativa Sivingani, correspondiente a saldos no ejecutados gestion 2017 segu</t>
  </si>
  <si>
    <t>De: 00099024113 Transferencia en cumplimiento al DS N0913 de 15/06/2011 y el Convenio Intergubernativo de Financiamiento UPRE-CIF-IG 314/2016, suscrito entre la UPRE y el GAM de Vila Vila proyecto Construccion Unidad Educativa Sivingani Sud, correspondiente a saldos no ejecutados gestion 2017 segun</t>
  </si>
  <si>
    <t>De: 00099024113 Transferencia en cumplimiento al DS N0913 de 15/06/2011 y el Convenio Intergubernativo de Financiamiento UPRE-CIF-IG 521/2015, suscrito entre la UPRE y el GAM de Vilas Vila proyecto Construccion Internado para la U.E. Humberto Nogales Vila Vila, correspondiente a saldos no ejecutados</t>
  </si>
  <si>
    <t>De: 00099024113 Transferencia en cumplimiento al DS N0913 de 15/06/2011 y el Convenio Intergubernativo de Financiamiento UPRE-CIF-IG 637/2017, suscrito entre la UPRE y el GAM de Tapacari proyecto Construccion Unidad Educativa Sucre Tapacari, correspondiente a saldos no ejecutados gestion 2017 segun</t>
  </si>
  <si>
    <t>COBRO COSTOS DE PAPELERIA SEGUN TRANSFERENCIA DEL EXTERIOR POR ORDEN DE CONSULADO GENERAL DE BOLIVIA BARCELONA REF.: GESTORIA CONSULAR VICECONSULADO DE BOLIVIA EN PALMA DE MALLORCA LIB. 00010011102 MIN.RELACIONES EXTERIORES - GESTORIA CONSULAR LEY Nº 3108</t>
  </si>
  <si>
    <t>VENTA DE DIVISAS CON TRANSFERENCIA DE FONDOS A SOLICITUD DE MINISTERIO DE ECONOMIA Y FINANZAS PUBLICAS SEGUN SOLICITUD 5227 REF: PAGO A THE BANK OF NEW YORK MELLON - CUENTA 8901245259, POR COMISION DE ADMINISTRACION ANUAL DE SERVICIOS ESPECIALIZADOS TRUSTEE, PERIODO DEL 20/03/2018 AL 19/03/2019, SEG LIB. 00099021001 TGN-RECURSOS ORDINARIOS (3987)</t>
  </si>
  <si>
    <t>VENTA DE DIVISAS CON TRANSFERENCIA DE FONDOS A SOLICITUD DE MINISTERIO DE LA PRESIDENCIA SEGUN SOLICITUD 5228 REF: DIVISAS USD 59,749.10 PAGO A AND S INTERNATIONAL SUPPLY INC. POR ADQUISICION DE REPUESTOS, LUBRICANTES Y MATERIALES CONSUMIBLES PARA AERONAVES FAB 047 Y FAB 048, SEGUN INVOICE 1061, PAG LIB. 00099021001 TGN-RECURSOS ORDINARIOS (3987)</t>
  </si>
  <si>
    <t>VENTA DE DIVISAS CON TRANSFERENCIA DE FONDOS A SOLICITUD DE MINISTERIO DE RELACIONES EXTERIORES SEGUN SOLICITUD 5215 REF: COMPRA DE 1500 PASAPORTES EN BLANCO PARA LOS CENTROS EMISORES 1000 PARA EL CENTRO EMISOR DE PASAPORTES MADRID Y 500 PARA EL CENTRO EMISOR DE PASAPORTES WASHINGTON SEGUN NOTA UAD LIB. 00010011102 MIN.RELACIONES EXTERIORES - GESTORIA CONSULAR LEY Nº 3108</t>
  </si>
  <si>
    <t>VENTA DE DIVISAS CON TRANSFERENCIA DE FONDOS A SOLICITUD DE SERVICIO GENERAL DE IDENTIFICACION PERSONAL - SEGIP SEGUN SOLICITUD 5224 REF: ENTREGA DE FONDOS A LA OFICINA DE WASHINGTON DC PARA COMPRA DE ACTIVOS FIJOS, SEGUN NOTA 27/2018, CERTIF. 2227 LIB. 00340012003 RECAUDACION EXTRANJERIA - C.I. -L.C.</t>
  </si>
  <si>
    <t>VENTA DE DIVISAS CON TRANSFERENCIA DE FONDOS A SOLICITUD DE YACIMIENTOS PETROLIFEROS FISCALES BOLIVIANOS SEGUN SOLICITUD 5214 REF: PAGO A TRAFIGURA PTE SUMINISTROS ADITIVOS MES DE MAYO DE 2018 FACTURA 152943 LIB. 00513012004 LBP-YPFB-UNICOMERCIAL (4030005415/1-2188907)</t>
  </si>
  <si>
    <t>VENTA DE DIVISAS CON TRANSFERENCIA DE FONDOS A SOLICITUD DE SERVICIO GENERAL DE IDENTIFICACION PERSONAL - SEGIP SEGUN SOLICITUD 5225 REF: ENTREGA DE FONDOS A LA OFICINA DE WASHINGTON DC PARA GASTOS EN BIENES Y SERVICIOS, SEGUN NOTA 27/2018, CERTIF. 2226 LIB. 00340012003 RECAUDACION EXTRANJERIA - C.I. -L.C.</t>
  </si>
  <si>
    <t>VENTA DE DIVISAS CON TRANSFERENCIA DE FONDOS A SOLICITUD DE SERVICIO GENERAL DE IDENTIFICACION PERSONAL - SEGIP SEGUN SOLICITUD 5226 REF: ENTREGA DE FONDOS A LA OFICINA DE MADRID ESPANA, PARA PAGO DE PLANILLA COMPENSACION COSTO DE VIDA MES DE MAYO 2018, SEGUN INF. TECNICO 0199/2018 RR.HH. Y CERTIFIC LIB. 00340012003 RECAUDACION EXTRANJERIA - C.I. -L.C.</t>
  </si>
  <si>
    <t>TRANSFERENCIA DEL EXTERIOR SEGUN SWIFT 08312 DE FECHA 14/06/2018 ORDENANTE: CONSULADO DE BOLIVIA EN MADRID LIB. 00010011102 MIN.RELACIONES EXTERIORES - GESTORIA CONSULAR LEY Nº 3108</t>
  </si>
  <si>
    <t>A:00373024105 DESEMBOLSO DE RECURSOS AL FONDO DE DESARROLLO INDIGENA PARA PROGRAMAS Y/O PROYECTOS DE LOS GOBIERNOS AUTONOMOS MUNICIPALES DE CHUQUISACA Y COCHABAMBA S/G NOTAS CITE: FDI/DGE/EXT/N303 y 304/2018 E INFORME MEFP/VTCP/DGPOT/UPCFTGN/INF/N63/2018. HR 6-16868-R y 6-16869-R</t>
  </si>
  <si>
    <t>NÚMERO DE LIBRETA CUT: 99031009.00 OPERACIÓN T01 TRANSFERENCIA DE FONDOS A LA CUT - TESORO DIRECTO DE BANCO UNION S.A. A CUENTA UNICA DEL TESORO CON NUMERO DE SOLICITUD = 2820200 Y NUMERO CORRELATIVO = 91320014062018367 TRANSFERENCIA POR OPERACIONES DE VENTA BONOS BTX</t>
  </si>
  <si>
    <t>TRANSFERENCIA DE FONDOS AL EXTERIOR A SOLICITUD DE MINISTERIO DE MINERIA Y METALURGIA SEGUN SOLICITUD 5231 REF: EN CUMPLIMIENTO A DECRETO SUPREMO 3582-2018 PAGO A LA EMPRESA QUIBORAX SA Y NON METALLIC MINERALS SA REFERENTE AL CONTRATO DE CUMPLIMIENTO DE LAUDO ARBITRAL POR PARTE DEL ESTADO PLURINA LIB. 00099021001 TGN-RECURSOS ORDINARIOS (3987)</t>
  </si>
  <si>
    <t>COBRO COSTOS DE PAPELERIA SEGUN TRANSFERENCIA DEL EXTERIOR POR ORDEN DE CONSULADO DE BOLIVIA EN MADRID LIB. 00010011102 MIN.RELACIONES EXTERIORES - GESTORIA CONSULAR LEY Nº 3108</t>
  </si>
  <si>
    <t>A:00373024105 DESEMBOLSO DE RECURSOS AL FONDO DE DESARROLLO INDIGENA PARA PROGRAMAS Y/O PROYECTOS DE LOS GOBIERNOS AUTONOMOS MUNICIPALES S/G NOTA CITE: FDI/DGE/EXT/N308/2018 E INFORME MEFP/VTCP/DGPOT/UPCFTGN/INF/N65/2018. HR 6-17332-R</t>
  </si>
  <si>
    <t>TRANSFERENCIA DEL EXTERIOR SEGUN SWIFT NOS.8387-8385 DE FECHA 14/06/2018 ORDENANTE: CONSULADO GENERAL DE BOLIVIA BOGOTA-COLOMBIA REF:GESTORIA CONSULAR MAYO 18 LIB. 00010011102 MIN.RELACIONES EXTERIORES - GESTORIA CONSULAR LEY Nº 3108</t>
  </si>
  <si>
    <t>||TRANSFERENCIA DE FONDOS S/G. FORMULARIO CITE: BUN/CF246/18 DE LA FECHA.(HRE-TSO-3257), DEVOLUCION SALDOS NO EJECUTADOS PROYECTO MANEJO INTEGRAL DE LA SUBCUENCA RIO JARUMA-MMAYA. A SOLICITUD GOB.AUT.MCPAL.LA PAZ, LIBRETA N°00990201001 RECURSOS ORDINARIOS; BUN.</t>
  </si>
  <si>
    <t>COBRO COSTOS DE PAPELERIA SEGUN TRANSFERENCIA DEL EXTERIOR POR ORDEN DE PETROBRAS PARAGUAY GAS SRL REF.: OPE 0/398388 LIB. 00513062001 YPFB-OPERACIONES PLANTA DE SEPARACION DE LIQUIDOS RIO GRANDE</t>
  </si>
  <si>
    <t>COBRO COSTOS DE PAPELERIA SEGUN TRANSFERENCIA DEL EXTERIOR POR ORDEN DE CONSULADO GENERAL DE BOLIVIA BOGOTA-COLOMBIA REF:GESTORIA CONSULAR MAYO 18 LIB. 00010011102 MIN.RELACIONES EXTERIORES - GESTORIA CONSULAR LEY Nº 3108</t>
  </si>
  <si>
    <t>||TRANSFERENCIA DE FONDOS DE BS443.470.90 S/G SOLICITUD EN NOTA MPD/VIPFE/DGPP/UP-000450/2018 EN EL MARCO DEL D.S. 0210 QUE AUTORIZA AL MIN.PLANIF.DE DESARROLLO LA REASIGNACION DE RECUR.CRED.BID 480 Y 733/SF HASTA 9MM. LIBRETA CUT N°00015011001 MIN.GOBIERNO-OTROS ORGANISMOS FINANCIADORES (OT-GOB) DEL MIN.GOBIERNO</t>
  </si>
  <si>
    <t>TRANSFERENCIA DE FONDOS S/G CITE Nº' MEFP/VTCP/DGAFT/||UOIET/TES/3309/18 DE LA FECHA, DEL MIN.DE ECONOMIA Y FINANZAS PUBLICAS(HRE-TSO-3262),PAGO PATENTES PETROLERAS A LOS GOB.AUT.MCPALES BENEFICIARIOS Y AL GAIOC CHARAGUA IYAMBAE GESTIONES 2015,2016 Y 2017. DEBITO DE LA LIBRETA N° 00099021001 TGN-RECURSOS ORDINARIOS, REPOSICION UTILES DE ESCRITORIO.</t>
  </si>
  <si>
    <t>00099021001 DEPOSITO DE EFECTIVO, DEPOSITANTE: ADEMAF ARCENIO ORLANDO PEREZ RIVERA, CONCEPTO: ADEMAF DEVOLUCION DE RECURSOS DEL PREV. 402, CUENTA DE DEPOSITO: CUENTA UNICA DEL TESORO</t>
  </si>
  <si>
    <t>00046024204 DEPOSITO DE EFECTIVO, DEPOSITANTE: RICARDO GABRIEL FLORES SAAVEDRA, CONCEPTO: SALDO NO EJECUTADO, CUENTA DE DEPOSITO: CUENTA UNICA DEL TESORO</t>
  </si>
  <si>
    <t>00526012001 DEPOSITO DE EFECTIVO, DEPOSITANTE: BOLIVIA TV - FREDDY HUAYPE LOPEZ, CONCEPTO: DEVOLUCION DE PASAJES, CUENTA DE DEPOSITO: CUENTA UNICA DEL TESORO</t>
  </si>
  <si>
    <t>00099021001 DEPOSITO DE EFECTIVO, DEPOSITANTE: MACEDONIO ENRRIQUE VERA SANJINES, CONCEPTO: DEVOLUCION SALDO ASIGNACION PASAJES COMISION DE FECHA 28/05/2018, CUENTA DE DEPOSITO: CUENTA UNICA DEL TESORO</t>
  </si>
  <si>
    <t>00526012001 DEPOSITO DE EFECTIVO, DEPOSITANTE: FELIPE DE NERY SANTANDER ZEBALLOS, CONCEPTO: DEVOLUCION DE PASAJES, CUENTA DE DEPOSITO: CUENTA UNICA DEL TESORO</t>
  </si>
  <si>
    <t>00086018049 DEPOSITO DE EFECTIVO, DEPOSITANTE:  MARTHA LOURDES NIURA ZURITA, CONCEPTO: DEVOLUCION POR CONCEPTO DE FONDOS EN AVANCE, CUENTA DE DEPOSITO: CUENTA UNICA DEL TESORO</t>
  </si>
  <si>
    <t>00591012001 DEPOSITO DE EFECTIVO, DEPOSITANTE: MARIA DEL CARMEN GUTIERREZ CHOQUE, CONCEPTO: AGUA POTABLE, CUENTA DE DEPOSITO: CUENTA UNICA DEL TESORO</t>
  </si>
  <si>
    <t>00099021001 DEPOSITO DE EFECTIVO, DEPOSITANTE: LIDIA GLADYS BENICIA VALENCIA LOPEZ, CONCEPTO: DEVOLUCION POR DOBLE PERCEPCION ABRIL Y MAYO 2017, CUENTA DE DEPOSITO: CUENTA UNICA DEL TESORO</t>
  </si>
  <si>
    <t>00099021001 DEPOSITO DE EFECTIVO, DEPOSITANTE: EDIFICIO CONAVI COOPROPIETARIOS, CONCEPTO: PAGO EPSAS-JUNIO-2017, CUENTA DE DEPOSITO: CUENTA UNICA DEL TESORO</t>
  </si>
  <si>
    <t>00099021001 DEPOSITO DE EFECTIVO, DEPOSITANTE: EDIFICIO CONAVI COOPROPIETARIOS, CONCEPTO: PAGO EPSAS-FEBRERO-2017, CUENTA DE DEPOSITO: CUENTA UNICA DEL TESORO</t>
  </si>
  <si>
    <t>00099021001 DEPOSITO DE EFECTIVO, DEPOSITANTE: EDIFICIO CONAVI COOPROPIETARIOS, CONCEPTO: PAGO EPSAS-MARZO-2017, CUENTA DE DEPOSITO: CUENTA UNICA DEL TESORO</t>
  </si>
  <si>
    <t>00099021001 DEPOSITO DE EFECTIVO, DEPOSITANTE: EDIFICIO CONAVI COOPROPIETARIOS, CONCEPTO: PAGO EPSAS-MAYO-2018, CUENTA DE DEPOSITO: CUENTA UNICA DEL TESORO</t>
  </si>
  <si>
    <t>00526012001 DEPOSITO DE EFECTIVO, DEPOSITANTE: CESAR GOMEZ CONDORI - BOLIVIA TV, CONCEPTO: DEVOLUCION DE FONDOS EN AVANCE, CUENTA DE DEPOSITO: CUENTA UNICA DEL TESORO</t>
  </si>
  <si>
    <t>00099021001 DEPOSITO DE EFECTIVO, DEPOSITANTE: JAIME LORENZO HIDALGO POZO, CONCEPTO: DOBLE PERCEPCION, CUENTA DE DEPOSITO: CUENTA UNICA DEL TESORO</t>
  </si>
  <si>
    <t>00099021001 DEPOSITO DE EFECTIVO, DEPOSITANTE: MACEDONIO ENRRIQUE VERA SANJINES, CONCEPTO: DEVOLUCION SALDO ASIGNACION PASAJES COMISION DE FECHA 04/06/2018, CUENTA DE DEPOSITO: CUENTA UNICA DEL TESORO</t>
  </si>
  <si>
    <t>00099021001 DEPOSITO DE EFECTIVO, DEPOSITANTE: MIN DE DEPORTES-RONAL REMERINO SANTOS HUANCA, CONCEPTO: DEVOL SALDOS NO UTILIZADOS DE LA 3RA VERSION DE LA COPA ESTADO PLURINACIONAL SUB18 1RA RONDA, CUENTA DE DEPOSITO: CUENTA UNICA DEL TESORO</t>
  </si>
  <si>
    <t>00099021001 DEPOSITO DE EFECTIVO, DEPOSITANTE: MIN DE DEPORTES-RONAL REMERINO SANTOS HUANCA, CONCEPTO: DEVOL SALDOS NO UTILIZADOS 3RA VERSION DE LA COPA DE FUTBOL ESTADO PLURINACIONAL DE BOLIVIA 2DA ROND, CUENTA DE DEPOSITO: CUENTA UNICA DEL TESORO</t>
  </si>
  <si>
    <t>00041044201 DEPOSITO DE EFECTIVO, DEPOSITANTE: PATRICIA INES HUARAYA CABRERA, CONCEPTO: DEVOLUCION FONDOS NO UTILIZADOS, CUENTA DE DEPOSITO: CUENTA UNICA DEL TESORO</t>
  </si>
  <si>
    <t>00373024105 DEPOSITO DE EFECTIVO, DEPOSITANTE: FONDO DESARROLLO INDIGENA FDI, CONCEPTO: DEVOLUCION DE SALDOS NO EJECUTADOS, CUENTA DE DEPOSITO: CUENTA UNICA DEL TESORO</t>
  </si>
  <si>
    <t>00526012001 DEPOSITO DE EFECTIVO, DEPOSITANTE: DAVID OSCAR LAURA MAMANI  CI.  6033418  LP., CONCEPTO: DEVOLUCION FONDOS EN AVANCE  BOLIVIA TV, CUENTA DE DEPOSITO: CUENTA UNICA DEL TESORO</t>
  </si>
  <si>
    <t>00526012001 DEPOSITO DE EFECTIVO, DEPOSITANTE: RODRIGO GUIBARRA PARRADO, CONCEPTO: DEVOLUCION DE FONDOS EN AVANCE, CUENTA DE DEPOSITO: CUENTA UNICA DEL TESORO</t>
  </si>
  <si>
    <t>00099021001 DEPOSITO DE EFECTIVO, DEPOSITANTE: IRENE BALLADARES VELAZQUEZ, CONCEPTO: DEVOLUCION AL SENASIR (COACTIVO SOCIAL), CUENTA DE DEPOSITO: CUENTA UNICA DEL TESORO</t>
  </si>
  <si>
    <t>00099021001 DEPOSITO DE EFECTIVO, DEPOSITANTE: MIN.DE DEPORTES - RENE ACARAPI GUTIERREZ, CONCEPTO: DEVOLUCION SALDO NO UTILIZADO, CUENTA DE DEPOSITO: CUENTA UNICA DEL TESORO</t>
  </si>
  <si>
    <t>00373024105 DEPOSITO DE EFECTIVO, DEPOSITANTE: PABLO GASTON IBAÑEZ USTAREZ, CONCEPTO: DEVOLUCION DE SALDO, CUENTA DE DEPOSITO: CUENTA UNICA DEL TESORO</t>
  </si>
  <si>
    <t>00099021001 DEPOSITO DE EFECTIVO, DEPOSITANTE: RUBEN ORLANDO LEONARDINI URIONA, CONCEPTO: VIATICOS CUMBRE DEL GAS, CUENTA DE DEPOSITO: CUENTA UNICA DEL TESORO</t>
  </si>
  <si>
    <t>00099021001 DEPOSITO DE EFECTIVO, DEPOSITANTE: JUAN BUSTOS CELIS, CONCEPTO: REVERSION PASAJES PREV N° 2995/18, CUENTA DE DEPOSITO: CUENTA UNICA DEL TESORO</t>
  </si>
  <si>
    <t>00592012001 DEPOSITO DE EFECTIVO, DEPOSITANTE: KAREN LIA DURAN ACARAPI, CONCEPTO: SALDO BOLETO BOA REEMBOLSADO N° 930-1382038208, CUENTA DE DEPOSITO: CUENTA UNICA DEL TESORO</t>
  </si>
  <si>
    <t>00099021001 DEPOSITO DE EFECTIVO, DEPOSITANTE: JUAN TAPIA GALVAN- MIN OBRAS PUBLICAS, CONCEPTO: SERVICIO DE AGUA POTABLE EDIFICIO EX CONAVI, CUENTA DE DEPOSITO: CUENTA UNICA DEL TESORO</t>
  </si>
  <si>
    <t>00099021001 DEP.DE CHEQ.AJENOS,RET.DE CAM.,CONCEPTO: DEV.DE RECURSOS POR EXTRAVIO DE CREDENCIAL(ARCIL GABRIEL LACUNZA-GIOVANNA CHOQUE),DEP.: CAMARA DE SENADORES , PROCEDENCIA: BANCO UNION S.A., CHEQUE: 6956, FECHA DE EMISION:15/06/2018</t>
  </si>
  <si>
    <t>00291054101 DEP.DE CHEQ.AJENOS,RET.DE CAM.,CONCEPTO: APORTE LOCAL PROYECTO LLALLAGUA-RAVELO GAD-PT,DEP.: ADMINISTRADORA BOLIVIANA DE CARRETERAS , PROCEDENCIA: BANCO UNION S.A., CHEQUE: 3121, FECHA DE EMISION:07/06/2018</t>
  </si>
  <si>
    <t>00041011101 DEP.DE CHEQ.AJENOS,RET.DE CAM.,CONCEPTO: GACETA ELECTRONICA,DEP.: FUNDEMPRESA , PROCEDENCIA: BANCO MERCANTIL SANTA CRUZ SA., CHEQUE: 6223, FECHA DE EMISION:13/06/2018</t>
  </si>
  <si>
    <t>00041011101 DEP.DE CHEQ.AJENOS,RET.DE CAM.,CONCEPTO: DERECHO DE CONCESION,DEP.: FUNDEMPRESA , PROCEDENCIA: BANCO MERCANTIL SANTA CRUZ SA., CHEQUE: 6222, FECHA DE EMISION:13/06/2018</t>
  </si>
  <si>
    <t>00015011108 DEP.DE CHEQ.AJENOS,RET.DE CAM.,CONCEPTO: DEVOLUCION DE FONDOS,DEP.: MIN. GOBIERNO , PROCEDENCIA: BANCO UNION S.A., CHEQUE: 51101, FECHA DE EMISION:07/06/2018</t>
  </si>
  <si>
    <t>00015011108 DEP.DE CHEQ.AJENOS,RET.DE CAM.,CONCEPTO: DEVOLUCION DE FONDOS,DEP.: MIN. GOBIERNO , PROCEDENCIA: BANCO UNION S.A., CHEQUE: 51104, FECHA DE EMISION:11/06/2018</t>
  </si>
  <si>
    <t>00099021001 DEP.DE CHEQ.AJENOS,RET.DE CAM.,CONCEPTO: POR CORRECCION EN APLICACION DE MULTA MANTENIMIENTO OFICINA BENI C-31 3735 GESTION 2017,DEP.: SEGIP-OF NACIONAL DANIEL SERGIO TAPIA PACAMIA</t>
  </si>
  <si>
    <t>00099021001 DEPOSITO DE EFECTIVO, DEPOSITANTE: SOF 2DO DEPSS-JUAN CARLOS UGARTE VARGAS, CONCEPTO: DEVOLUCION DE VIATICOS DEL IV FORO DE PAISES DE GAS DE LA GESTION 2017, CUENTA DE DEPOSITO: CUENTA UNICA DEL TESORO</t>
  </si>
  <si>
    <t>00099021001 DEPOSITO DE EFECTIVO, DEPOSITANTE: MIN.DE DEPORTES-ROBERTO PEREZ VILLCA, CONCEPTO: DEV.SALDO NO UTILIZADO TERCERA VERSION COPA ESTADO PLURINACIONAL DE BOLIVIA SEGUNDA RONDA 2017-2018, CUENTA DE DEPOSITO: CUENTA UNICA DEL TESORO</t>
  </si>
  <si>
    <t>00099021001 DEPOSITO DE EFECTIVO, DEPOSITANTE: MIN.DE DEPORTES - ROBERTO PEREZ VILLCA, CONCEPTO: DEV.SALDO NO UTILIZADO TERCERA VERSION COPA ESTADO PLURINACIONAL DE BOLIVIA PRIMERA RONDA 2017-2018, CUENTA DE DEPOSITO: CUENTA UNICA DEL TESORO</t>
  </si>
  <si>
    <t>00020011103 DEPOSITO DE EFECTIVO, DEPOSITANTE: DISTRITO ACHACACHI, CONCEPTO: REVERSION PARTIDA 21600 PREVENTIVO 3832, CUENTA DE DEPOSITO: CUENTA UNICA DEL TESORO</t>
  </si>
  <si>
    <t>00099021001 DEPOSITO DE EFECTIVO, DEPOSITANTE: MINISTERIO DE DEPORTES - ABRAHAN ROJAS, CONCEPTO: DEVOL SALDOS NO UTILIZADOS 3RA VERSION DE LA COPA DE FUTBOL ESTADO PLURINACIONAL DE BOL 2017-2018, CUENTA DE DEPOSITO: CUENTA UNICA DEL TESORO</t>
  </si>
  <si>
    <t>00099021001 DEPOSITO DE EFECTIVO, DEPOSITANTE: MINISTERIO DE DEPORTES-ABRAHAN ROJAS, CONCEPTO: DEVOL SALDOS NO UTLIZADOS DE LA III COPA DE FUTBOL ESTADO PLURINACIONAL DE BOL 1RA RONDA 2017-2018, CUENTA DE DEPOSITO: CUENTA UNICA DEL TESORO</t>
  </si>
  <si>
    <t>00099021001 DEPOSITO DE EFECTIVO, DEPOSITANTE: WILFRAN SANCHEZ GUZMAN, CONCEPTO: DEVOLUCION DE PASAJE AEREO CCA-CBBA N° 930-2559627129, CUENTA DE DEPOSITO: CUENTA UNICA DEL TESORO</t>
  </si>
  <si>
    <t>00099021001 DEPOSITO DE EFECTIVO, DEPOSITANTE: MPD - JUAN JOSE ESPINOZA DEL VILLAR, CONCEPTO: DEVOLUCION DE FONDOS EN AVANCE, CUENTA DE DEPOSITO: CUENTA UNICA DEL TESORO</t>
  </si>
  <si>
    <t>00015011108 DEPOSITO DE EFECTIVO, DEPOSITANTE: MINISTERIO DE GOBIERNO, CONCEPTO: DEVOLUCION DE FONDOS NO EJECUTADOS, CUENTA DE DEPOSITO: CUENTA UNICA DEL TESORO</t>
  </si>
  <si>
    <t>TRANSFERENCIA DE FONDOS AL EXTERIOR A SOLICITUD DE INSTITUTO NACIONAL DE ESTADISTICA SEGUN SOLICITUD 5233 REF: REGISTRO DE TRANSFERENCIA AL BANCO MUNDIAL POR LA DEVOLUCION DE RECURSOS NO EJECUTADOS DEL PROYECTO FCEBIPBE - CONVENIO DE FINANCIAMIENTO 4845-BO, SEGUN INFORME PFCEBIPBE/INF/14/2018, NOTA LIB. 00206012001 INE-INSTITUTO NAL.DE ESTADISTICAS (0794-03E307)</t>
  </si>
  <si>
    <t>VENTA DE DIVISAS CON TRANSFERENCIA DE FONDOS A SOLICITUD DE INSTITUTO NACIONAL DE ESTADISTICA SEGUN SOLICITUD 5232 REF: REGISTRO DE TRANSFERENCIA AL BANCO MUNDIAL POR LA DIFERENCIA CAMBIARIA EN LA DEVOLUCION DE RECURSOS NO EJECUTADOS DEL PROYECTO FCEBIPBE - CONVENIO DE FINANCIAMIENTO 4845-BO, SEGUN LIB. 00206012001 INE-INSTITUTO NAL.DE ESTADISTICAS (0794-03E307)</t>
  </si>
  <si>
    <t>VENTA DE DIVISAS CON TRANSFERENCIA DE FONDOS A SOLICITUD DE INSTITUTO NACIONAL DE ESTADISTICA SEGUN SOLICITUD 5234 REF: REGISTRO DE TRANSFERENCIA AL BANCO MUNDIAL POR LA DEVOLUCION DE RECURSOS NO EJECUTADOS DEL PROYECTO FCEBIPBE - CONVENIO DE FINANCIAMIENTO 4845-BO, SEGUN INFORME PFCEBIPBE/INF/14/20 LIB. 00206012001 INE-INSTITUTO NAL.DE ESTADISTICAS (0794-03E307)</t>
  </si>
  <si>
    <t>PAGO A IDA PRÉSTAMO 5461-BO VCTO. 15-06-2018 POR CUENTA DE TGN , NTI. 010909 VALOR 15-06-2018 INTERESES USD 13.579,64 CTA. 3987 CUENTA UNICA DEL TESORO-3987 LIB. 00099021001 REF.: COMISIONES BANCARIAS</t>
  </si>
  <si>
    <t>COBRO COSTOS DE PAPELERIA SEGUN TRANSFERENCIA DEL EXTERIOR POR ORDEN DE GAS CORONA S.A.E.C.A. ASUNCION-PARAGUAY LIB. 00513062001 YPFB-OPERACIONES PLANTA DE SEPARACION DE LIQUIDOS RIO GRANDE</t>
  </si>
  <si>
    <t>COBRO COSTOS DE PAPELERIA SEGUN TRANSFERENCIA DEL EXTERIOR POR ORDEN DE HERCO COMBUSTIBLES SA REF.: CONTRATO DE CONDENSADO DE GAAS 30/18 LIB. 00513062001 YPFB-OPERACIONES PLANTA DE SEPARACION DE LIQUIDOS RIO GRANDE</t>
  </si>
  <si>
    <t>VENTA DE DIVISAS CON TRANSFERENCIA DE FONDOS A SOLICITUD DE YACIMIENTOS PETROLIFEROS FISCALES BOLIVIANOS SEGUN SOLICITUD 5244 REF: PRE PAGO A EMPRESA NACIONAL DE ENERGIA ENEX SA SUMINISTRO DE PRODUCTO JUNIO 2018 SEGUN FACTURA PROFORMA NO 05 Y 06 LIB. 00513012004 LBP-YPFB-UNICOMERCIAL (4030005415/1-2188907)</t>
  </si>
  <si>
    <t>TRANSFERENCIA DE FONDOS AL EXTERIOR A SOLICITUD DE MINISTERIO DE SALUD SEGUN SOLICITUD 5230 REF: PAGO AL CONSORCIO PGI-ANTARES-CASA SOLO, FV18230029 POR CONCEPTO DE SUPERVISION CONSTRUCCION HOSPITAL DE TERCER NIVEL EL ALTO SUR -INFORME DE SUPERVISION NRO. 10, CORRESPONDIENTE AL MES DE MARZO DE 2018, LIB. 00046054208 CPL. IN. SALUD-IMPLEMENTACION PMASSEA BID 3151 Bs.</t>
  </si>
  <si>
    <t>VENTA DE DIVISAS CON TRANSFERENCIA DE FONDOS A SOLICITUD DE MINISTERIO DE ECONOMIA Y FINANZAS PUBLICAS SEGUN SOLICITUD 5236 REF: PAGO A FAVOR DE BLOOMBERG FINANCE LP FACTURA 5604413078, MES DE JUNIO/2018, POR SERVICIOS ESPECIALES BLOOMBERG DOS TERMINALES DE OPERACIONES DEUDA PUBLICA EN MERCADOS DE LIB. 00099021001 TGN-RECURSOS ORDINARIOS (3987)</t>
  </si>
  <si>
    <t>VENTA DE DIVISAS CON TRANSFERENCIA DE FONDOS A SOLICITUD DE MINISTERIO DE RELACIONES EXTERIORES SEGUN SOLICITUD 5241 REF: REMISION DE RECURSOS A FAVOR DEL CONSULADO EN WASHINGTON PARA EL PAGO POR EL SERVICIO DE IMPRESION DE CINTAS ADHESIVAS PARA IMPRESORAS TERMICAS CON RECURSOS DE GESTORIA CONSULAR LIB. 00010011102 MIN.RELACIONES EXTERIORES - GESTORIA CONSULAR LEY Nº 3108</t>
  </si>
  <si>
    <t>VENTA DE DIVISAS CON TRANSFERENCIA DE FONDOS A SOLICITUD DE MINISTERIO DE RELACIONES EXTERIORES SEGUN SOLICITUD 5240 REF: REMISION DE RECURSOS POR PENDIENTES DEL PRIMER TRIMESTRE A FAVOR DE LAS EMBAJADAS EN SUECIA Y FRANCIA Y REMESAS ADICIONALES A FAVOR DE ALS EMBAJADAS EN SUECIA COLOMBIA PERU AUSTR LIB. 00099021001 TGN-RECURSOS ORDINARIOS (3987)</t>
  </si>
  <si>
    <t>'COBRO DE'||UTILES DE ESCRITORIO POR EL COMPROBANTE CONTABLE NRO. 0924574 DE LA FECHA. (SECTOR PÚBLICO). DEBITO DE LA LIBRETA 00513022001 YPFB - OPERACIONES.</t>
  </si>
  <si>
    <t>De: 00016011101 TRANSFERENCIA DE RECURSOS A SOLICITUD DEL MINISTERIO DE EDUCACION S/G NOTA CITE ME/DGAA/UF/T/No.005/2018, POR DEPOSITOS ERRONEOS DEL SR. YURI POTYRA DO SOCORRO SACRAMENTO PROCEDIMIENTO PARA LA TRANSFERENCIA DE LA DGCF S/G NOTA CITE: MEFP/VPCF/DGCF/UCCF N617/2018. C-21 SIP 871, 872,</t>
  </si>
  <si>
    <t>||TRANSFERENCIA DE FONDOS S/G. FORMULARIO CITE: BUN360/18 DE LA FECHA.(HRE-TSO-3278), PARA LA EJECUCION DEL PROCESO DE REFERENDO DE CARTAS ORGANICAS DEL MUNICIPIO DE MIZQUE. A SOLICITUD GOB.AUT.MCPAL.MIZQUE, LIBRETA N°00670014101 O.E.P. TSE-REFERENDO; BUN.</t>
  </si>
  <si>
    <t>00035011105 DEPOSITO DE EFECTIVO, DEPOSITANTE: ANA MARIA RODRIGUEZ RIOS, CONCEPTO: DEVOLUCION DE FONDOS EN AVANCE ASIGNADOS POR GASTOS  DE SERVICIOS BASICOS MAYO-UCAS, CUENTA DE DEPOSITO: CUENTA UNICA DEL TESORO</t>
  </si>
  <si>
    <t>00099021001 DEPOSITO DE EFECTIVO, DEPOSITANTE: GUSTAVO JHOVANI MAMANI CORI, CONCEPTO: DEVOLUCION DE VIATICOS, CUENTA DE DEPOSITO: CUENTA UNICA DEL TESORO</t>
  </si>
  <si>
    <t>00099021001 DEPOSITO DE EFECTIVO, DEPOSITANTE: ERNESTO MILLAN OLIVA, CONCEPTO: DEVOLUCION SALDO NO UTILIZADO, CUENTA DE DEPOSITO: CUENTA UNICA DEL TESORO</t>
  </si>
  <si>
    <t>00155012001 DEPOSITO DE EFECTIVO, DEPOSITANTE: CLAUDIA MARTINEZ VILLA, CONCEPTO: DEVOLUCION DE FONDOS EN AVANCE, CUENTA DE DEPOSITO: CUENTA UNICA DEL TESORO</t>
  </si>
  <si>
    <t>00099021001 DEPOSITO DE EFECTIVO, DEPOSITANTE: AURELIO QUISPE TOLA, CONCEPTO: DEVOLUCION SALDO ASIGNACION PASAJES COMISION, CUENTA DE DEPOSITO: CUENTA UNICA DEL TESORO</t>
  </si>
  <si>
    <t>00592012001 DEPOSITO DE EFECTIVO, DEPOSITANTE: GRISEL MARCIA LAZARTE ARMAZA, CONCEPTO: PAGO TOTAL N.D. 149720, CUENTA DE DEPOSITO: CUENTA UNICA DEL TESORO</t>
  </si>
  <si>
    <t>00592012001 DEPOSITO DE EFECTIVO, DEPOSITANTE: GRISEL MARCIA LAZARTE ARMAZA, CONCEPTO: PAGO TOTAL N.D. 139813, CUENTA DE DEPOSITO: CUENTA UNICA DEL TESORO</t>
  </si>
  <si>
    <t>00099021001 DEPOSITO DE EFECTIVO, DEPOSITANTE: MATEO GERONIMO CHECA, CONCEPTO: PERCEPCION INDEBIDA DE HABERES CORRESP A 13 DIAS MES FEB Y MES COMPLETO MARZO 2017, CUENTA DE DEPOSITO: CUENTA UNICA DEL TESORO</t>
  </si>
  <si>
    <t>00592012001 DEPOSITO DE EFECTIVO, DEPOSITANTE: MARIA MARGARITA MENDOZA TANGARA, CONCEPTO: SALDO DE FONDO EN AVANCE NOTA INTERNA GE-JTR-RVDMR-0088-NI/18 REFRIGERIO TOUR AMACHUMA 17 DE JUNIO, CUENTA DE DEPOSITO: CUENTA UNICA DEL TESORO</t>
  </si>
  <si>
    <t>00099021001 DEPOSITO DE EFECTIVO, DEPOSITANTE: EYVER SARMIENTO TAPIA, CONCEPTO: DEVOLUCION SALDP NO UTILIZADO FONDO AVANCE, CUENTA DE DEPOSITO: CUENTA UNICA DEL TESORO</t>
  </si>
  <si>
    <t>00099021001 DEPOSITO DE EFECTIVO, DEPOSITANTE: ENDE EMPRESA NACIONAL ELECTRICIDAD, CONCEPTO: CUMPL DS 3430 REMUNERACION MES DE MAYO/2018 WILFREDO OVANDO ROJAS, CUENTA DE DEPOSITO: CUENTA UNICA DEL TESORO</t>
  </si>
  <si>
    <t>00099021001 DEPOSITO DE EFECTIVO, DEPOSITANTE: PABLO QUISPE URI, CONCEPTO: DEVOLUCION SALDO, CUENTA DE DEPOSITO: CUENTA UNICA DEL TESORO</t>
  </si>
  <si>
    <t>00099021001 DEPOSITO DE EFECTIVO, DEPOSITANTE: JOSE CARLOS ESCOBAR VASQUEZ, CONCEPTO: DEVOLUCION DEL SUBSIDIO UNIVERSAL, CUENTA DE DEPOSITO: CUENTA UNICA DEL TESORO</t>
  </si>
  <si>
    <t>00070011102 DEPOSITO DE EFECTIVO, DEPOSITANTE: TELMO MARIO ROMAN ROJAS C.I. 245453 LP, CONCEPTO: DEVOLUCION DE EXCEDENTE DE FONDO A CUENTA DOCUMENTADA, CUENTA DE DEPOSITO: CUENTA UNICA DEL TESORO</t>
  </si>
  <si>
    <t>00099021001 DEPOSITO DE EFECTIVO, DEPOSITANTE: WILSON QUISBERT LAYME, CONCEPTO: REVERSION DE PASAJES VIATICOS ALIMENTACION POR FORO DEL GAS GESTION 2017 P-6557, CUENTA DE DEPOSITO: CUENTA UNICA DEL TESORO</t>
  </si>
  <si>
    <t>00099021001 DEPOSITO DE EFECTIVO, DEPOSITANTE: HECTOR VILLAROEL GUEVARA, CONCEPTO: REVERSION DE PASAJES VIATICOS ALIMENTACION POR FORO DEL GAS GESTION 2017 P-6836, CUENTA DE DEPOSITO: CUENTA UNICA DEL TESORO</t>
  </si>
  <si>
    <t>00099021001 DEPOSITO DE EFECTIVO, DEPOSITANTE: OMAR SANTOS TICONA HUALLPARA, CONCEPTO: DEVOLUCION DE HABERES, CUENTA DE DEPOSITO: CUENTA UNICA DEL TESORO</t>
  </si>
  <si>
    <t>00099021001 DEPOSITO DE EFECTIVO, DEPOSITANTE: MY DIM CARLOS MIGUEL TORREZ, CONCEPTO: DEV. COMISION DEL SERVICIO, CUENTA DE DEPOSITO: CUENTA UNICA DEL TESORO</t>
  </si>
  <si>
    <t>00099021001 DEPOSITO DE EFECTIVO, DEPOSITANTE: MY DIM CARLOS MIGUEL TORREZ, CONCEPTO: DEV. DE PASAJES, CUENTA DE DEPOSITO: CUENTA UNICA DEL TESORO</t>
  </si>
  <si>
    <t>00099021001 DEPOSITO DE EFECTIVO, DEPOSITANTE: MY DIM CARLOS MIGUEL TORREZ, CONCEPTO: DEV DE PASAJES, CUENTA DE DEPOSITO: CUENTA UNICA DEL TESORO</t>
  </si>
  <si>
    <t>00130012002 DEPOSITO DE EFECTIVO, DEPOSITANTE: JUAN R. GUERREROS ROQUE, CONCEPTO: DEVOLUCION POR GASTOS DE PEAJES, CUENTA DE DEPOSITO: CUENTA UNICA DEL TESORO</t>
  </si>
  <si>
    <t>00099021001 DEPOSITO DE EFECTIVO, DEPOSITANTE: ALVARO MARCO ANTONIO CABA OLIVAREZ CI 2377522LP, CONCEPTO: CITE:MEFP/VTCP/DGPOT/UAIS-CPJ/N° 030/2016 REGULARIZACION ENERO-FEBRERO 2018, CUENTA DE DEPOSITO: CUENTA UNICA DEL TESORO</t>
  </si>
  <si>
    <t>00099021001 DEPOSITO DE EFECTIVO, DEPOSITANTE: CYNTHIA BUERGO, CONCEPTO: DEVOLUCION DE SALDOS MAYO 2018, CUENTA DE DEPOSITO: CUENTA UNICA DEL TESORO</t>
  </si>
  <si>
    <t>00099021001 DEPOSITO DE EFECTIVO, DEPOSITANTE: FEDERICO EDUARDO MENDIOLA GALLARDO, CONCEPTO: REVERSION, CUENTA DE DEPOSITO: CUENTA UNICA DEL TESORO</t>
  </si>
  <si>
    <t>00099021001 DEPOSITO DE EFECTIVO, DEPOSITANTE: MARIA DE LOS ANGELES ALAVE UZQUIANO, CONCEPTO: REVERSION, CUENTA DE DEPOSITO: CUENTA UNICA DEL TESORO</t>
  </si>
  <si>
    <t>00099021001 DEPOSITO DE EFECTIVO, DEPOSITANTE: ESCUELA MILITAR DE TOPOGRAFIA DEL EJERCITO, CONCEPTO: REVERSION SERVICIO TELEFONIA ABR/18, CUENTA DE DEPOSITO: CUENTA UNICA DEL TESORO</t>
  </si>
  <si>
    <t>00099021001 DEPOSITO DE EFECTIVO, DEPOSITANTE: EDWIN ALBARRACIN MOLINA, CONCEPTO: DEVOLUCION C-31 483, CUENTA DE DEPOSITO: CUENTA UNICA DEL TESORO</t>
  </si>
  <si>
    <t>00099021001 DEPOSITO DE EFECTIVO, DEPOSITANTE: JUAN PABLO BEJARANO CHOQUE, CONCEPTO: PERCEPCION INDEBIDA DE HABERES, CUENTA DE DEPOSITO: CUENTA UNICA DEL TESORO</t>
  </si>
  <si>
    <t>00099021001 DEPOSITO DE EFECTIVO, DEPOSITANTE: JUAN PABLO BEJARANO CHOQUE, CONCEPTO: PERCEPCION INDEBIDA DE HABERES COMISION, CUENTA DE DEPOSITO: CUENTA UNICA DEL TESORO</t>
  </si>
  <si>
    <t>00099021001 DEPOSITO DE EFECTIVO, DEPOSITANTE: GROVER QUIROGA GUTIERREZ, CONCEPTO: REVERSION PASAJES, CUENTA DE DEPOSITO: CUENTA UNICA DEL TESORO</t>
  </si>
  <si>
    <t>00099021001 DEPOSITO DE EFECTIVO, DEPOSITANTE: PRIMO EDDY TORREZ ESPINOZA - SENAPE, CONCEPTO: DEVOLUCION DE RECURSOS POR PAGO DE HABERES MES DE MAYO SIN CAMBIO DE ITEM, CUENTA DE DEPOSITO: CUENTA UNICA DEL TESORO</t>
  </si>
  <si>
    <t>00099021001 DEPOSITO DE EFECTIVO, DEPOSITANTE: LUPE ISABEL CONDORI M. 4361150 LP, CONCEPTO: DEVOLUCION DE RETROACTIVO 2018, CUENTA DE DEPOSITO: CUENTA UNICA DEL TESORO</t>
  </si>
  <si>
    <t>00212012001 DEPOSITO DE EFECTIVO, DEPOSITANTE: MILTON CHAMBI ZABALETA, CONCEPTO: REPOSICION DE CREDENCIAL, CUENTA DE DEPOSITO: CUENTA UNICA DEL TESORO</t>
  </si>
  <si>
    <t>00373024105 DEPOSITO DE EFECTIVO, DEPOSITANTE: GUALBERTO MAMANI CALLISAYA, CONCEPTO: DEVOLUCION, CUENTA DE DEPOSITO: CUENTA UNICA DEL TESORO</t>
  </si>
  <si>
    <t>00099021001 DEPOSITO DE EFECTIVO, DEPOSITANTE: RIGOBERTO PAREDES LLANOS-APS, CONCEPTO: DEVOLUCION VIATICOS, CUENTA DE DEPOSITO: CUENTA UNICA DEL TESORO</t>
  </si>
  <si>
    <t>00099021001 DEPOSITO DE EFECTIVO, DEPOSITANTE: JUAN MAMANI PACO, CONCEPTO: PAGO MULTAS EX DUF-SIN, CUENTA DE DEPOSITO: CUENTA UNICA DEL TESORO</t>
  </si>
  <si>
    <t>00212082001 DEPOSITO DE EFECTIVO, DEPOSITANTE: SOLEDAD CALDERON CONDORI, CONCEPTO: DEVOLUCION DE GASTOS OPERATIVOS C-31 N° 158, CUENTA DE DEPOSITO: CUENTA UNICA DEL TESORO</t>
  </si>
  <si>
    <t>00099021001 DEPOSITO DE EFECTIVO, DEPOSITANTE: DIETER GIOVANNI  BELMONTE MERCADO, CONCEPTO: REVERSION VIATICOS CUMBRE DEL GAS, CUENTA DE DEPOSITO: CUENTA UNICA DEL TESORO</t>
  </si>
  <si>
    <t>00526012001 DEPOSITO DE EFECTIVO, DEPOSITANTE: CESAR GOMEZ CONDORI-BOLIVIA TV, CONCEPTO: DEVOLUCION DE FONDOS EN AVANCE, CUENTA DE DEPOSITO: CUENTA UNICA DEL TESORO</t>
  </si>
  <si>
    <t>00670014101 DEP.DE CHEQ.AJENOS,RET.DE CAM.,CONCEPTO: TRANSFERENCIA,DEP.: GOBIERNO AUTONOMO MUNICIPAL DE SAN LUCAS , PROCEDENCIA: BANCO UNION S.A., CHEQUE: 16287, FECHA DE EMISION:11/06/2018</t>
  </si>
  <si>
    <t>00290012001 DEP.DE CHEQ.AJENOS,RET.DE CAM.,CONCEPTO: DEP. POR MULTAS Y ATRASOS DE CONSULTORES INDIVIDUALES DE LINEA DE LA GDPT/2018 C/C-31 N° 160,DEP.: SERVICIO DE IMPUESTOS NACIONALES</t>
  </si>
  <si>
    <t>00290012001 DEP.DE CHEQ.AJENOS,RET.DE CAM.,CONCEPTO: DEP POR RETENCION INCUMPLIMIENTO DE CONTRATO DE (C-31,44,9,1,1) SEGUN C-31 SIP N° 162 DE LA GDSCZ"I",DEP.: SERVICIO DE IMPUESTOS NACIONALES</t>
  </si>
  <si>
    <t>00047011104 DEP.DE CHEQ.AJENOS,RET.DE CAM.,CONCEPTO: DEP. PROCESO COACTIVO FISCAL CONTRA LUIS FREDDY CONDE LOPEZ,DEP.: LUIS FREDDY CONDE LOPEZ , PROCEDENCIA: BANCO UNION S.A., CHEQUE: 10670, FECHA DE EMISION:30/05/2018</t>
  </si>
  <si>
    <t>00015021101 DEP.DE CHEQ.AJENOS,RET.DE CAM.,CONCEPTO: POLICIA NACIONAL RECAUDACIONES,DEP.: DIRECCION NACIONAL DE SALUD Y BIENESTAR SOCIAL , PROCEDENCIA: BANCO UNION S.A., CHEQUE: 2898, FECHA DE EMISION:13/06/2018</t>
  </si>
  <si>
    <t>00373024105 DEP.DE CHEQ.AJENOS,RET.DE CAM.,CONCEPTO: ESTRADA CAMACHO GLORIA ANA,DEP.: BANCO UNION S.A. , PROCEDENCIA: BANCO UNION S.A., CHEQUE: 154539, FECHA DE EMISION:18/06/2018</t>
  </si>
  <si>
    <t>00291012006 DEP.DE CHEQ.AJENOS,RET.DE CAM.,CONCEPTO: BOLMARTEC SRL,DEP.: BANCO UNION S.A. , PROCEDENCIA: BANCO UNION S.A., CHEQUE: 154536, FECHA DE EMISION:18/06/2018</t>
  </si>
  <si>
    <t>00099021001 DEP.DE CHEQ.AJENOS,RET.DE CAM.,CONCEPTO: CONDORI EQUICE ROSALIA,DEP.: BANCO UNION S.A. , PROCEDENCIA: BANCO UNION S.A., CHEQUE: 154537, FECHA DE EMISION:18/06/2018</t>
  </si>
  <si>
    <t>00099021001 DEP.DE CHEQ.AJENOS,RET.DE CAM.,CONCEPTO: INTURIAS GUEVARA JOSE,DEP.: BANCO UNION S.A. , PROCEDENCIA: BANCO UNION S.A., CHEQUE: 154538, FECHA DE EMISION:18/06/2018</t>
  </si>
  <si>
    <t>00291012001 DEP.DE CHEQ.AJENOS,RET.DE CAM.,CONCEPTO: DEVOLUCION DE SALDO,DEP.: ABC - REGIONAL CHUQUISACA , PROCEDENCIA: BANCO UNION S.A., CHEQUE: 4695, FECHA DE EMISION:11/06/2018</t>
  </si>
  <si>
    <t>00595012001 DEP.DE CHEQ.AJENOS,RET.DE CAM.,CONCEPTO: PAGO DE REEMBOLSO POR BAJAS MEDICAS,DEP.: CAJA DE SALUD DE LA BANCA PRIVADA , PROCEDENCIA: BANCO NACIONAL DE BOLIVIA S.A., CHEQUE: 6895812, FECHA DE EMISION:22/05/2018</t>
  </si>
  <si>
    <t>00099021001 DEP.DE CHEQ.AJENOS,RET.DE CAM.,CONCEPTO: PAGO POR REEMBOLSO DE BAJAS MEDICAS,DEP.: CAJA DE SALUD DE LA BANCA PRIVADA , PROCEDENCIA: BANCO NACIONAL DE BOLIVIA S.A., CHEQUE: 6895811, FECHA DE EMISION:22/05/2018</t>
  </si>
  <si>
    <t>00099021001 DEP.DE CHEQ.AJENOS,RET.DE CAM.,CONCEPTO: PAGO POR REEMBOLSO POR BAJAS MEDICAS,DEP.: CAJA DE SALUD DE LA BANCA PRIVADA , PROCEDENCIA: BANCO NACIONAL DE BOLIVIA S.A., CHEQUE: 6895890, FECHA DE EMISION:29/05/2018</t>
  </si>
  <si>
    <t>00526012001 DEPOSITO DE EFECTIVO, DEPOSITANTE: BOLIVIA TV-HILARIO QUISPE PILLCO, CONCEPTO: DEVOLUCION POR FONDOS EN AVANCE, CUENTA DE DEPOSITO: CUENTA UNICA DEL TESORO</t>
  </si>
  <si>
    <t>00526012001 DEPOSITO DE EFECTIVO, DEPOSITANTE: BOLIVIA TV-HILARIO QUISPE PILLCO, CONCEPTO: DEVOLUCION POR CONCEPTO DE FONDOS EN AVANCE, CUENTA DE DEPOSITO: CUENTA UNICA DEL TESORO</t>
  </si>
  <si>
    <t>00046058003 DEPOSITO DE EFECTIVO, DEPOSITANTE: MINISTERIO DE SALUD UNIDAD COORDINADORA CT CONAN, CONCEPTO: DEVOLUCION SALDOS TALLER COMAN AIQUILE, CUENTA DE DEPOSITO: CUENTA UNICA DEL TESORO</t>
  </si>
  <si>
    <t>00046058003 DEPOSITO DE EFECTIVO, DEPOSITANTE: MINISTERIO DE SALUD UNIDAD COORDINADORA CT CONAN, CONCEPTO: DEVOLUCION SALDOS SEGUNDO TALLER CODAN ORURO, CUENTA DE DEPOSITO: CUENTA UNICA DEL TESORO</t>
  </si>
  <si>
    <t>00592012001 DEPOSITO DE EFECTIVO, DEPOSITANTE: ELIAS VIDAURRE, CONCEPTO: ND 179254, CUENTA DE DEPOSITO: CUENTA UNICA DEL TESORO</t>
  </si>
  <si>
    <t>00592012001 DEPOSITO DE EFECTIVO, DEPOSITANTE: ELIAS VIDAURRE, CONCEPTO: ND 143109  GEST. 2017, CUENTA DE DEPOSITO: CUENTA UNICA DEL TESORO</t>
  </si>
  <si>
    <t>00020011103 DEPOSITO DE EFECTIVO, DEPOSITANTE: CHRISTIAN OMAR ROCABADO VILLEGAS, CONCEPTO: REVERSION PASAJES PREV N° 4445 DESCARGO DE CUENTA, CUENTA DE DEPOSITO: CUENTA UNICA DEL TESORO</t>
  </si>
  <si>
    <t>00526012001 DEPOSITO DE EFECTIVO, DEPOSITANTE: RAUL FREDDY  CANO GUARACHI, CONCEPTO: DEVOLUCION PASAJE NO UTILIZADO GESTION 2018, CUENTA DE DEPOSITO: CUENTA UNICA DEL TESORO</t>
  </si>
  <si>
    <t>00099021001 DEPOSITO DE EFECTIVO, DEPOSITANTE: EYVER SARMIENTO TAPIA, CONCEPTO: DEVOLUCION SALDO NO UTILIZADO FONDO AVANCE, CUENTA DE DEPOSITO: CUENTA UNICA DEL TESORO</t>
  </si>
  <si>
    <t>00099021001 DEPOSITO DE EFECTIVO, DEPOSITANTE: JUAN CARLOS ROMERO MINISTERIO DE DEPORTES, CONCEPTO: DEVOLUCION DE VIATICOS, CUENTA DE DEPOSITO: CUENTA UNICA DEL TESORO</t>
  </si>
  <si>
    <t>00586012001 DEPOSITO DE EFECTIVO, DEPOSITANTE: RONALD OCHOA CHAMBILLA, CONCEPTO: DEVOLUCION FONDOS EN AVANCE C-31: 502, CUENTA DE DEPOSITO: CUENTA UNICA DEL TESORO</t>
  </si>
  <si>
    <t>00234014202 DEPOSITO DE EFECTIVO, DEPOSITANTE: JOSE LUIS VILLARROEL FERNANDEZ, CONCEPTO: DEVOLUCION AL C-31 N° 673 PARTIDA N° 345, CUENTA DE DEPOSITO: CUENTA UNICA DEL TESORO</t>
  </si>
  <si>
    <t>00099021001 DEPOSITO DE EFECTIVO, DEPOSITANTE: ANGEL MARTINEZ PAREDES, CONCEPTO: DEVOLUCION DEUDA POR DOBLE PERCEPCION, CUENTA DE DEPOSITO: CUENTA UNICA DEL TESORO</t>
  </si>
  <si>
    <t>VENTA DE DIVISAS CON TRANSFERENCIA DE FONDOS A SOLICITUD DE AGENCIA BOLIVIANA ESPACIAL - ABE SEGUN SOLICITUD 5246 REF: SE AUTORIZA EL PAGO A LA EMPRESA PEKASAT SE POR LA ADQUISICION DE UNA LICENCIA DE SOFTWARE PARA LA GESTION DE ORBITA Y FRECUENCIA, (1.500 EUROS), SEGUN INF - DID 18/2018, FACTURA 2 LIB. 00585012002 ABE - VENTA DE SERVICIOS COMUNICACIÓN POR DIFERENCIAL CAMBIARIO</t>
  </si>
  <si>
    <t>NÚMERO DE LIBRETA CUT: 99031009.00 OPERACIÓN T01 TRANSFERENCIA DE FONDOS A LA CUT - TESORO DIRECTO DE BANCO UNION S.A. A CUENTA UNICA DEL TESORO CON NUMERO DE SOLICITUD = 2826101 Y NUMERO CORRELATIVO = 91320018062018499 TRANSFERENCIA POR OPERACIONES DE VENTA BONOS BTX</t>
  </si>
  <si>
    <t>VENTA DE DIVISAS CON TRANSFERENCIA DE FONDOS A SOLICITUD DE AUTORIDAD DE REG.Y FISCALIZ.DE TELECOMUNICACIONES Y TRANSP. SEGUN SOLICITUD 5252 REF: TRANSFERENCIA DE FONDOS A LA UNION POSTAL DE LAS AMERICAS, ESPANA Y PORTUGAL - UPAEP, CORRESPONDIENTE A CUOTA CONTRIBUTIVA ANUAL GESTION 2018, DE ACUERDO LIB. 00099021001 TGN-RECURSOS ORDINARIOS (3987)</t>
  </si>
  <si>
    <t>VENTA DE DIVISAS CON TRANSFERENCIA DE FONDOS A SOLICITUD DE YACIMIENTOS DE LITIO BOLIVIANOS SEGUN SOLICITUD 5249 REF: SERVICIO DE INFORMACION ESPECIALIZADA DE PRECIOS DE LA EMPRESA ICIS FERTILIZAR MARKET REPORT. LIB. 00597019202 YLB-DES. INT. SALMUERA SALAR DE UYUNI PLANTA INDUSTRIAL</t>
  </si>
  <si>
    <t>A:00099021001 Debito automatico por incumplimiento del GAM Esmeralda, correspondiente al Convenio Interinstitucional de Financiamiento UPRE-CIF 0232/13 de fecha 26 de marzo de 2013, suscrito entre la Unidad de Proyectos Especiales y el GAM Esmeralda, proyecto Construccion Polifuncional Esmeralda Mun</t>
  </si>
  <si>
    <t>A:00099021001 Pago de capital e interes corriente a favor del TGN, adeudado por el GAD Oruro, correspondiente a los Prestamos Convenios Subsidiarios CAF 2324, Proyectos de Electrificacion Rural Belen de Choquecota, Ampliacion Qaqachaca, Realenga-Cochipampa-Carbuyo y Vilcani.</t>
  </si>
  <si>
    <t>||TRANSFERENCIA AL T.G.N. EN CUMPLIMIENTO AL ART.8 DE LA LEY 211, DISPOSICION FINAL 4TA.DE LA LEY 1006 Y ART.24 DEL D.S.3448 P/FINANC.DEL BONO JUANA AZURDUY P/MAYO/18 S/G BCB-HRE-TGL-2018-8401; DP 05/17; MEFP/VTCP /DGPOT/ UPCFTGN/N°1386/18 Y F.TRANSF. 4/18 DE LA GADM TRANSFERENCIA A LA LIBRETA 00099021001 TGN-RECURSOS ORDINARIOS (3987)</t>
  </si>
  <si>
    <t>'COBRO DE'||UTILES DE ESCRITORIO POR EL COMPROBANTE CONTABLE NRO. 0924687 DE LA FECHA S/G. NOTA DE YPFB, CITE' YPFB/GAFC-1216 DFC-1409 URT-733/2018 DE F. 14/06/2018 RECIBIDA EN LA FECHA. (HRE-TSO-3286). DEBITO DE LA LIBRETA 00513022001 YPFB - OPERACIONES.</t>
  </si>
  <si>
    <t>A:00373024105 DESEMBOLSO DE RECURSOS AL FONDO DE DESARROLLO INDIGENA PARA PROGRAMAS Y PROYECTOS DE GOBIERNOS AUTONOMOS MUNICIPALES DE CHUQUISACA, LA PAZ, COCHABAMBA Y ORURO S/G NOTA CITE FDI/DGE/EXT/N313/2018 E INFORME MEFP/VTCP/DGPOT/UPCFTGN N66/2018. H.R. 6-18215-R.</t>
  </si>
  <si>
    <t>||TRANSFERENCIA DE FONDOS S/G. FORMULARIO CITE: BUN0362/18 DE LA FECHA.(HRE-TSO-3292),AL MIN.DE SALUD Y DEPORTES DEL GOB.AUT.DPTAL.POTOSI, PARA EL BONO DE VACUNACION Y ESCALAFON DE AÑOS DE SERVICIO GESTION/2018. A SOLICITUD GOB.AUT.DPTAL.POTOSI, LIBRETA N° 00046024102 MS-TRANSFERENCIA GOBERNACIONES SEDES; BUN.</t>
  </si>
  <si>
    <t>De: 00016011101 Devolucion de saldos no ejecutados recursos FAEA, gestion 2016</t>
  </si>
  <si>
    <t>De: 00099021001 Transferencia de recursos al GAM Sucre para el pago del Bono de Discapacidad, en el marco de la Ley N977 de fecha 26 de septiembre de 2017, DS N3437 de 20 de diciembre de 2017 y Resolucion Ministerial N010 de fecha 10 de enero de 2018, segundo desembolso.</t>
  </si>
  <si>
    <t>De: 00099021001 Transferencia de recursos al GAM Yotala para el pago del Bono de Discapacidad, en el marco de la Ley N977 de fecha 26 de septiembre de 2017, DS N3437 de 20 de diciembre de 2017 y Resolucion Ministerial N010 de fecha 10 de enero de 2018, segundo desembolso.</t>
  </si>
  <si>
    <t>De: 00099021001 Transferencia de recursos al GAM Poroma para el pago del Bono de Discapacidad, en el marco de la Ley N977 de fecha 26 de septiembre de 2017, DS N3437 de 20 de diciembre de 2017 y Resolucion Ministerial N010 de fecha 10 de enero de 2018, segundo desembolso.</t>
  </si>
  <si>
    <t>De: 00099021001 Transferencia de recursos al GAM Villa Azurduy para el pago del Bono de Discapacidad, en el marco de la Ley N977 de fecha 26 de septiembre de 2017, DS N3437 de 20 de diciembre de 2017 y Resolucion Ministerial N010 de fecha 10 de enero de 2018, segundo desembolso.</t>
  </si>
  <si>
    <t>De: 00099021001 Transferencia de recursos al GAM Tarvita para el pago del Bono de Discapacidad, en el marco de la Ley N977 de fecha 26 de septiembre de 2017, DS N3437 de 20 de diciembre de 2017 y Resolucion Ministerial N010 de fecha 10 de enero de 2018, segundo desembolso.</t>
  </si>
  <si>
    <t>De: 00099021001 Transferencia de recursos al GAM Villa Zudanez para el pago del Bono de Discapacidad, en el marco de la Ley N977 de fecha 26 de septiembre de 2017, DS N3437 de 20 de diciembre de 2017 y Resolucion Ministerial N010 de fecha 10 de enero de 2018, segundo desembolso.</t>
  </si>
  <si>
    <t>De: 00099021001 Transferencia de recursos al GAM Presto para el pago del Bono de Discapacidad, en el marco de la Ley N977 de fecha 26 de septiembre de 2017, DS N3437 de 20 de diciembre de 2017 y Resolucion Ministerial N010 de fecha 10 de enero de 2018, segundo desembolso.</t>
  </si>
  <si>
    <t>De: 00099021001 Transferencia de recursos al GAM Villa Mojocaya para el pago del Bono de Discapacidad, en el marco de la Ley N977 de fecha 26 de septiembre de 2017, DS N3437 de 20 de diciembre de 2017 y Resolucion Ministerial N010 de fecha 10 de enero de 2018, segundo desembolso.</t>
  </si>
  <si>
    <t>De: 00099021001 Transferencia de recursos al GAM Icla para el pago del Bono de Discapacidad, en el marco de la Ley N977 de fecha 26 de septiembre de 2017, DS N3437 de 20 de diciembre de 2017 y Resolucion Ministerial N010 de fecha 10 de enero de 2018, segundo desembolso.</t>
  </si>
  <si>
    <t>De: 00099021001 Transferencia de recursos al GAM Padilla para el pago del Bono de Discapacidad, en el marco de la Ley N977 de fecha 26 de septiembre de 2017, DS N3437 de 20 de diciembre de 2017 y Resolucion Ministerial N010 de fecha 10 de enero de 2018, segundo desembolso.</t>
  </si>
  <si>
    <t>De: 00099021001 Transferencia de recursos al GAM Tomina para el pago del Bono de Discapacidad, en el marco de la Ley N977 de fecha 26 de septiembre de 2017, DS N3437 de 20 de diciembre de 2017 y Resolucion Ministerial N010 de fecha 10 de enero de 2018, segundo desembolso.</t>
  </si>
  <si>
    <t>De: 00099021001 Transferencia de recursos al GAM Sopachuy para el pago del Bono de Discapacidad, en el marco de la Ley N977 de fecha 26 de septiembre de 2017, DS N3437 de 20 de diciembre de 2017 y Resolucion Ministerial N010 de fecha 10 de enero de 2018, segundo desembolso.</t>
  </si>
  <si>
    <t>De: 00099021001 Transferencia de recursos al GAM Villa Alcala para el pago del Bono de Discapacidad, en el marco de la Ley N977 de fecha 26 de septiembre de 2017, DS N3437 de 20 de diciembre de 2017 y Resolucion Ministerial N010 de fecha 10 de enero de 2018, segundo desembolso.</t>
  </si>
  <si>
    <t>De: 00099021001 Transferencia de recursos al GAM El Villar para el pago del Bono de Discapacidad, en el marco de la Ley N977 de fecha 26 de septiembre de 2017, DS N3437 de 20 de diciembre de 2017 y Resolucion Ministerial N010 de fecha 10 de enero de 2018, segundo desembolso.</t>
  </si>
  <si>
    <t>De: 00099021001 Transferencia de recursos al GAM Monteagudo para el pago del Bono de Discapacidad, en el marco de la Ley N977 de fecha 26 de septiembre de 2017, DS N3437 de 20 de diciembre de 2017 y Resolucion Ministerial N010 de fecha 10 de enero de 2018, segundo desembolso.</t>
  </si>
  <si>
    <t>De: 00099021001 Transferencia de recursos al GAM San Pablo de Huacareta para el pago del Bono de Discapacidad, en el marco de la Ley N977 de fecha 26 de septiembre de 2017, DS N3437 de 20 de diciembre de 2017 y Resolucion Ministerial N010 de fecha 10 de enero de 2018, segundo desembolso.</t>
  </si>
  <si>
    <t>De: 00099021001 Transferencia de recursos al GAM Tarabuco para el pago del Bono de Discapacidad, en el marco de la Ley N977 de fecha 26 de septiembre de 2017, DS N3437 de 20 de diciembre de 2017 y Resolucion Ministerial N010 de fecha 10 de enero de 2018, segundo desembolso.</t>
  </si>
  <si>
    <t>De: 00099021001 Transferencia de recursos al GAM Yamparaez para el pago del Bono de Discapacidad, en el marco de la Ley N977 de fecha 26 de septiembre de 2017, DS N3437 de 20 de diciembre de 2017 y Resolucion Ministerial N010 de fecha 10 de enero de 2018, segundo desembolso.</t>
  </si>
  <si>
    <t>De: 00099021001 Transferencia de recursos al GAM Camargo para el pago del Bono de Discapacidad, en el marco de la Ley N977 de fecha 26 de septiembre de 2017, DS N3437 de 20 de diciembre de 2017 y Resolucion Ministerial N010 de fecha 10 de enero de 2018, segundo desembolso.</t>
  </si>
  <si>
    <t>De: 00099021001 Transferencia de recursos al GAM San Lucas para el pago del Bono de Discapacidad, en el marco de la Ley N977 de fecha 26 de septiembre de 2017, DS N3437 de 20 de diciembre de 2017 y Resolucion Ministerial N010 de fecha 10 de enero de 2018, segundo desembolso.</t>
  </si>
  <si>
    <t>De: 00099021001 Transferencia de recursos al GAM Incahuasi para el pago del Bono de Discapacidad, en el marco de la Ley N977 de fecha 26 de septiembre de 2017, DS N3437 de 20 de diciembre de 2017 y Resolucion Ministerial N010 de fecha 10 de enero de 2018, segundo desembolso.</t>
  </si>
  <si>
    <t>De: 00099021001 Transferencia de recursos al GAM Villa Serrano para el pago del Bono de Discapacidad, en el marco de la Ley N977 de fecha 26 de septiembre de 2017, DS N3437 de 20 de diciembre de 2017 y Resolucion Ministerial N010 de fecha 10 de enero de 2018, segundo desembolso.</t>
  </si>
  <si>
    <t>De: 00099021001 Transferencia de recursos al GAM Camataqui para el pago del Bono de Discapacidad, en el marco de la Ley N977 de fecha 26 de septiembre de 2017, DS N3437 de 20 de diciembre de 2017 y Resolucion Ministerial N010 de fecha 10 de enero de 2018, segundo desembolso.</t>
  </si>
  <si>
    <t>De: 00099021001 Transferencia de recursos al GAM Culpina para el pago del Bono de Discapacidad, en el marco de la Ley N977 de fecha 26 de septiembre de 2017, DS N3437 de 20 de diciembre de 2017 y Resolucion Ministerial N010 de fecha 10 de enero de 2018, segundo desembolso.</t>
  </si>
  <si>
    <t>De: 00099021001 Transferencia de recursos al GAM Las Carreras para el pago del Bono de Discapacidad, en el marco de la Ley N977 de fecha 26 de septiembre de 2017, DS N3437 de 20 de diciembre de 2017 y Resolucion Ministerial N010 de fecha 10 de enero de 2018, segundo desembolso.</t>
  </si>
  <si>
    <t>De: 00099021001 Transferencia de recursos al GAM Villa Vaca Guzman para el pago del Bono de Discapacidad, en el marco de la Ley N977 de fecha 26 de septiembre de 2017, DS N3437 de 20 de diciembre de 2017 y Resolucion Ministerial N010 de fecha 10 de enero de 2018, segundo desembolso.</t>
  </si>
  <si>
    <t>De: 00099021001 Transferencia de recursos al GAM Villa de Huacaya para el pago del Bono de Discapacidad, en el marco de la Ley N977 de fecha 26 de septiembre de 2017, DS N3437 de 20 de diciembre de 2017 y Resolucion Ministerial N010 de fecha 10 de enero de 2018, segundo desembolso.</t>
  </si>
  <si>
    <t>De: 00099021001 Transferencia de recursos al GAM Machareti para el pago del Bono de Discapacidad, en el marco de la Ley N977 de fecha 26 de septiembre de 2017, DS N3437 de 20 de diciembre de 2017 y Resolucion Ministerial N010 de fecha 10 de enero de 2018, segundo desembolso.</t>
  </si>
  <si>
    <t>De: 00099021001 Transferencia de recursos al GAM La Paz para el pago del Bono de Discapacidad, en el marco de la Ley N977 de fecha 26 de septiembre de 2017, DS N3437 de 20 de diciembre de 2017 y Resolucion Ministerial N010 de fecha 10 de enero de 2018, segundo desembolso.</t>
  </si>
  <si>
    <t>De: 00099021001 Transferencia de recursos al GAM El Alto de La Paz para el pago del Bono de Discapacidad, en el marco de la Ley N977 de fecha 26 de septiembre de 2017, DS N3437 de 20 de diciembre de 2017 y Resolucion Ministerial N010 de fecha 10 de enero de 2018, segundo desembolso.</t>
  </si>
  <si>
    <t>||TRANSFERENCIA DE FONDOS S/G. MENSAJE SWIFT NRO. 08530 DE LA FECHA. (SECTOR PÚBLICO). DEBITO DE LA LIBRETA 00117012001 DGAC, REPOSICION UTILES DE ESCRITORIO.</t>
  </si>
  <si>
    <t>||TRANSFERENCIA DE FONDOS S/G. MENSAJES SWIFT NROS. 08531 Y 08527 DE LA FECHA. (SECTOR PÚBLICO). DEBITO DE LA LIBRETA 00117012001 DGAC, REPOSICION UTILES DE ESCRITORIO.</t>
  </si>
  <si>
    <t>||4° DESEMBOLSO CRED,EXT. AL MEFP PROY. TRANSPORTE POR CABLE TELEFERICO SG RD N° 18/13, 50/14, 71/14, 18/15,CONT. SANO N° 156/14, ADENDAS N° 55/15 Y 461/15, NOTA DEL MEFP VTCP/DGCP/UEPS/812/2018 (TRAM-TGL-9252), INFORMES BCB GOM Y GAL 103 Y 174 RECIBIDOS EN FECHA 18/06/18 ABONO EN LA LIBRETA N°00099021001 TGN-RECURSOS ORDINARIOS (4° DESEMB.SIST.TRANSP. CABLE TELEFERICO</t>
  </si>
  <si>
    <t>COBRO DE||COSTO UTILES DE ESCRITORIO POR LA ELABORACION DEL COMPROBANTE CONTABLE NRO. 0924756 DE LA FECHA DE LA LIBRETA N° 00099021001 TGN RECURSOS ORDINARIOS COBRO COSTO UTILES DE ESCRITORIO</t>
  </si>
  <si>
    <t>00099021001 DEPOSITO DE EFECTIVO, DEPOSITANTE: FEDERACION BRIGADA MEDICA CUBANA, CONCEPTO: DEVOLUCION POR CONCEPTO DE VIATICOS CORRESPONDIENTE AL CITE 176, CUENTA DE DEPOSITO: CUENTA UNICA DEL TESORO</t>
  </si>
  <si>
    <t>00099021001 DEPOSITO DE EFECTIVO, DEPOSITANTE: MAXIMA CHOQUE DE MARQUEZ, CONCEPTO: PAGO POR COBRO INDEBIDO, CUENTA DE DEPOSITO: CUENTA UNICA DEL TESORO</t>
  </si>
  <si>
    <t>00099021001 DEPOSITO DE EFECTIVO, DEPOSITANTE: JESUS YUJRA MARTELA, CONCEPTO: DEVOLUCION DOBLE PERCEPCION, CUENTA DE DEPOSITO: CUENTA UNICA DEL TESORO</t>
  </si>
  <si>
    <t>00099021001 DEPOSITO DE EFECTIVO, DEPOSITANTE: RAUL MIGUEL ESPINOZA AGRAMONT, CONCEPTO: DEVOLUCION DE VIATICOS, CUENTA DE DEPOSITO: CUENTA UNICA DEL TESORO</t>
  </si>
  <si>
    <t>00099021001 DEPOSITO DE EFECTIVO, DEPOSITANTE: CARLOS MENDEZ QUISPE, CONCEPTO: PAGO POR CONSUMO DE AGUA CORRESPONDIENTE A MAYO 2018, CUENTA DE DEPOSITO: CUENTA UNICA DEL TESORO</t>
  </si>
  <si>
    <t>00020011103 DEPOSITO DE EFECTIVO, DEPOSITANTE: MARIO ANTONIO SALAZAR COLLQUE, CONCEPTO: REVERSION DE PASAJES, CUENTA DE DEPOSITO: CUENTA UNICA DEL TESORO</t>
  </si>
  <si>
    <t>00099018040 DEPOSITO DE EFECTIVO, DEPOSITANTE: JOSE LINARES DIAZ, CONCEPTO: SALDO PROGRAMA MISIONES DE FRANCIA, CUENTA DE DEPOSITO: CUENTA UNICA DEL TESORO</t>
  </si>
  <si>
    <t>00010011101 DEPOSITO DE EFECTIVO, DEPOSITANTE: JORGE RODOLFO MIRANDA LUIZAGA, CONCEPTO: DEVOLUCION C31 N° 1073, CUENTA DE DEPOSITO: CUENTA UNICA DEL TESORO</t>
  </si>
  <si>
    <t>00099021001 DEPOSITO DE EFECTIVO, DEPOSITANTE: GUIDO MARTIN APAZA QUISPE, CONCEPTO: REVERSION DE TELEFONIA, CUENTA DE DEPOSITO: CUENTA UNICA DEL TESORO</t>
  </si>
  <si>
    <t>00099021001 DEPOSITO DE EFECTIVO, DEPOSITANTE: NOGALES DORADO VICTOR HUGO, CONCEPTO: RETENCION DE IMPUESTO 410-570 MES ENERO/2018, CUENTA DE DEPOSITO: CUENTA UNICA DEL TESORO</t>
  </si>
  <si>
    <t>00099021001 DEPOSITO DE EFECTIVO, DEPOSITANTE: NOGALES DORADO VICTOR HUGO, CONCEPTO: RETENCION DE IMPUESTO 410-570 MES FEBRERO/2018, CUENTA DE DEPOSITO: CUENTA UNICA DEL TESORO</t>
  </si>
  <si>
    <t>00099021001 DEPOSITO DE EFECTIVO, DEPOSITANTE: NOGALES DORADO VICTOR HUGO, CONCEPTO: RETENCION DE IMPUESTO 410-570 MES MARZO/2018, CUENTA DE DEPOSITO: CUENTA UNICA DEL TESORO</t>
  </si>
  <si>
    <t>00099021001 DEPOSITO DE EFECTIVO, DEPOSITANTE: NOGALES DORADO VICTOR HUGO, CONCEPTO: RETENCION DE IMPUESTO 410-570 MES ABRIL/2018, CUENTA DE DEPOSITO: CUENTA UNICA DEL TESORO</t>
  </si>
  <si>
    <t>00290012001 DEPOSITO DE EFECTIVO, DEPOSITANTE: SIN - LUIS ALBERTO USTARES GOMEZ, CONCEPTO: DEVOLUCION DE VIATICOS EXTERIOR, CUENTA DE DEPOSITO: CUENTA UNICA DEL TESORO</t>
  </si>
  <si>
    <t>00526012001 DEPOSITO DE EFECTIVO, DEPOSITANTE: MARCELO BARRON BUSTILLO - BOLIVIA TV, CONCEPTO: DEVOLUCION VIATICOS, CUENTA DE DEPOSITO: CUENTA UNICA DEL TESORO</t>
  </si>
  <si>
    <t>00099021001 DEPOSITO DE EFECTIVO, DEPOSITANTE: WILFREDO RAFAEL ALAVE NINA, CONCEPTO: REVERSION PASAJES PREV. 3382, CUENTA DE DEPOSITO: CUENTA UNICA DEL TESORO</t>
  </si>
  <si>
    <t>00099021001 DEPOSITO DE EFECTIVO, DEPOSITANTE: GABRIELA NAYELY MITA ALIAGA, CONCEPTO: DEVOLUCION SUBSIDIO UNIVERSAL, CUENTA DE DEPOSITO: CUENTA UNICA DEL TESORO</t>
  </si>
  <si>
    <t>00099021001 DEPOSITO DE EFECTIVO, DEPOSITANTE: WILFREDO RAFAEL ALAVE NINA, CONCEPTO: REVERSION PASAJES PREV. 3430, CUENTA DE DEPOSITO: CUENTA UNICA DEL TESORO</t>
  </si>
  <si>
    <t>00099021001 DEPOSITO DE EFECTIVO, DEPOSITANTE: FREDDY OMAR VIA VALDIVIA, CONCEPTO: DEVOLUCION EXCEDENTE TELEFONIA MOVIL ABRIL 2018, CUENTA DE DEPOSITO: CUENTA UNICA DEL TESORO</t>
  </si>
  <si>
    <t>00099021001 DEPOSITO DE EFECTIVO, DEPOSITANTE: MERY EDITH GARCIA, CONCEPTO: DEVOLUCION VIATICOS, CUENTA DE DEPOSITO: CUENTA UNICA DEL TESORO</t>
  </si>
  <si>
    <t>00099021001 DEPOSITO DE EFECTIVO, DEPOSITANTE: JUAN JOSE MARQUEZ SANCHEZ, CONCEPTO: DEVOLUCION TASA DE EMBARQUE LPZ-RIB ANH, CUENTA DE DEPOSITO: CUENTA UNICA DEL TESORO</t>
  </si>
  <si>
    <t>00020011103 DEPOSITO DE EFECTIVO, DEPOSITANTE: MARCO ANTONIO SALAZAR COLLQUE, CONCEPTO: REVERSION DE PASAJES, CUENTA DE DEPOSITO: CUENTA UNICA DEL TESORO</t>
  </si>
  <si>
    <t>00099021001 DEPOSITO DE EFECTIVO, DEPOSITANTE: FEDERACION BRIGADA MEDICA CUBANA, CONCEPTO: DEVOLUCION POR CONCEPTO DE COMBUSTIBLE CORRESPONDIENTE AL MES DE MAYO/18, CUENTA DE DEPOSITO: CUENTA UNICA DEL TESORO</t>
  </si>
  <si>
    <t>00670012003 DEPOSITO DE EFECTIVO, DEPOSITANTE: ORGANO ELECTORAL PLURINACIONAL, CONCEPTO: RECUPERACION DE RECURSOS SR. JULIO VEGA, CUENTA DE DEPOSITO: CUENTA UNICA DEL TESORO</t>
  </si>
  <si>
    <t>00099021001 DEPOSITO DE EFECTIVO, DEPOSITANTE: FEDERACION BRIGADA MEDICA CUBANA, CONCEPTO: DEVOLUCION POR CONCEPTO DE MANTENIMIENTO Y REPARACION DE EQUIPOS CORRESPONDIENTE AL MES DE MAYO/18, CUENTA DE DEPOSITO: CUENTA UNICA DEL TESORO</t>
  </si>
  <si>
    <t>00378012002 DEPOSITO DE EFECTIVO, DEPOSITANTE: JUAN MARCELO MUÑOZ TROCHE, CONCEPTO: DEVOLUCION DE FONDOS NO EJECUTADOS PREVENTIVO N° 281, CUENTA DE DEPOSITO: CUENTA UNICA DEL TESORO</t>
  </si>
  <si>
    <t>00099021001 DEPOSITO DE EFECTIVO, DEPOSITANTE: FEDERACION BRIGADA MEDICA CUBANA, CONCEPTO: DEVOLUCION POR CONCEPTO DE COMUNICACIONES CORRESPONDIENTE AL MES DE MAYO/18, CUENTA DE DEPOSITO: CUENTA UNICA DEL TESORO</t>
  </si>
  <si>
    <t>00099021001 DEPOSITO DE EFECTIVO, DEPOSITANTE: FEDERACION BRIGADA MEDICA CUBANA, CONCEPTO: DEVOLUCION POR CONCEPTO DE MANTENIMIENTO Y REPARACION DE VEHICULOS CORRESPONDIENTE  MES DE MAYO/18, CUENTA DE DEPOSITO: CUENTA UNICA DEL TESORO</t>
  </si>
  <si>
    <t>00099021001 DEPOSITO DE EFECTIVO, DEPOSITANTE: FEDERACION BRIGADA MEDICA CUBANA, CONCEPTO: DEVOLUCION POR CONCEPTO DE GAS LICUADO CORRESPONDIENTE AL MES DE MAYO /18, CUENTA DE DEPOSITO: CUENTA UNICA DEL TESORO</t>
  </si>
  <si>
    <t>00099021001 DEPOSITO DE EFECTIVO, DEPOSITANTE: FEDERACION BRIGADA MEDICA CUBANA, CONCEPTO: DEVOLUCION POR CONCEPTO DE ALIMENTACION CORRESPONDIENTE AL MES DE MAYO /18, CUENTA DE DEPOSITO: CUENTA UNICA DEL TESORO</t>
  </si>
  <si>
    <t>00099021001 DEPOSITO DE EFECTIVO, DEPOSITANTE: FEDERACION BRIGADA MEDICA CUBANA, CONCEPTO: DEVOLUCION POR CONCEPTO DE TASAS (PEAJES) CORRESPONDIENTE AL MES DE MAYO /18, CUENTA DE DEPOSITO: CUENTA UNICA DEL TESORO</t>
  </si>
  <si>
    <t>00373024105 DEPOSITO DE EFECTIVO, DEPOSITANTE: NELSON EMILIO GOMEZ VARGAS, CONCEPTO: DEVOLUCION DE INTERESES CUENTA DE BANCO, CUENTA DE DEPOSITO: CUENTA UNICA DEL TESORO</t>
  </si>
  <si>
    <t>00099021001 DEPOSITO DE EFECTIVO, DEPOSITANTE: YOLANDA PANIAGUA-MINISTERIO DE DEPORTES, CONCEPTO: DEVOLUCION 1 DIA DE VIATICO VIAJE CBBA, CUENTA DE DEPOSITO: CUENTA UNICA DEL TESORO</t>
  </si>
  <si>
    <t>00291012002 DEPOSITO DE EFECTIVO, DEPOSITANTE: LESIA PATRICIA CUSTER CASZELY, CONCEPTO: DEVOLUCION POR CONCEPTO DE PASAJE AEREO, CUENTA DE DEPOSITO: CUENTA UNICA DEL TESORO</t>
  </si>
  <si>
    <t>00086011105 DEPOSITO DE EFECTIVO, DEPOSITANTE: MIN DE MEDIO AMBIENTE Y AGUA-JORGE LAURA CAMACHO, CONCEPTO: DEVOLUCION DE FONDOS EN AVANCE, CUENTA DE DEPOSITO: CUENTA UNICA DEL TESORO</t>
  </si>
  <si>
    <t>00016011101 DEPOSITO DE EFECTIVO, DEPOSITANTE: LUCY MONASTERIOS QUISPE, CONCEPTO: DEVOLUCION DE SALDO POR CARGO DE CUENTA DOCUMENTADA, CUENTA DE DEPOSITO: CUENTA UNICA DEL TESORO</t>
  </si>
  <si>
    <t>00342012001 DEPOSITO DE EFECTIVO, DEPOSITANTE: AGENCIA ESTATAL DE VIVIENDA, CONCEPTO: DEVOLUCION DE FONDOS EN AVANCE PARA EL PAGO DE VIATICOS DEL MES DE MAYO, CUENTA DE DEPOSITO: CUENTA UNICA DEL TESORO</t>
  </si>
  <si>
    <t>00373024105 DEPOSITO DE EFECTIVO, DEPOSITANTE: JULIA ELENA FLORES MAMANI, CONCEPTO: DEV.DE SALDOS DE CUENTA BANCARIA PROY.AP.IN.MAN.GANADO LECHERO, CUENTA DE DEPOSITO: CUENTA UNICA DEL TESORO</t>
  </si>
  <si>
    <t>00099021001 DEPOSITO DE EFECTIVO, DEPOSITANTE: UFI-ANH, CONCEPTO: DEVOLUCION DE RECURSOS-SERVICIO DE TELEFONIA 2017 ANH, CUENTA DE DEPOSITO: CUENTA UNICA DEL TESORO</t>
  </si>
  <si>
    <t>00099021001 DEPOSITO DE EFECTIVO, DEPOSITANTE: UTH-ANH, CONCEPTO: DEVOLUCION DE RECURSOS-SERVICIO DE TELEFONIA 2017 ANH, CUENTA DE DEPOSITO: CUENTA UNICA DEL TESORO</t>
  </si>
  <si>
    <t>00099021001 DEPOSITO DE EFECTIVO, DEPOSITANTE: DDT-ANH, CONCEPTO: DEVOLUCION DE RECURSOS-SERVICIO DE TELEFONIA 2017 ANH, CUENTA DE DEPOSITO: CUENTA UNICA DEL TESORO</t>
  </si>
  <si>
    <t>00099021001 DEPOSITO DE EFECTIVO, DEPOSITANTE: ASFI-JUAN CARLOS RADA GUZMAN, CONCEPTO: DEVOLUCION DE VIATICOS, CUENTA DE DEPOSITO: CUENTA UNICA DEL TESORO</t>
  </si>
  <si>
    <t>00099021001 DEPOSITO DE EFECTIVO, DEPOSITANTE: ALAIN ERICK CAMBEROS SALAZAR, CONCEPTO: DEVOLUCION VIATICOS, CUENTA DE DEPOSITO: CUENTA UNICA DEL TESORO</t>
  </si>
  <si>
    <t>00099021001 DEPOSITO DE EFECTIVO, DEPOSITANTE: JUAN CARLOS RODRIGUEZ CAMARA, CONCEPTO: DEVOLUCION HABERES DE SEPTIEMBRE 2015 A MAYO 2018, CUENTA DE DEPOSITO: CUENTA UNICA DEL TESORO</t>
  </si>
  <si>
    <t>00373024105 DEPOSITO DE EFECTIVO, DEPOSITANTE: MAGDALENA LAZARO, CONCEPTO: DEV.DE FONDOS EN AVANCE DE MAGDALENA LAZARO DEL PROG.N°CNMC-03-10-20003, CUENTA DE DEPOSITO: CUENTA UNICA DEL TESORO</t>
  </si>
  <si>
    <t>00099021001 DEPOSITO DE EFECTIVO, DEPOSITANTE: RONALD N. MACHACA ZARATE, CONCEPTO: PAGO POR EXCEDENTE DE LLAMADAS, CUENTA DE DEPOSITO: CUENTA UNICA DEL TESORO</t>
  </si>
  <si>
    <t>00574012002 DEPOSITO DE EFECTIVO, DEPOSITANTE: JOSE ANTONIO BORDA AGUILERA-LACTEOSBOL, CONCEPTO: DEVOLUCION POR FONDOS EN AVANCE, CUENTA DE DEPOSITO: CUENTA UNICA DEL TESORO</t>
  </si>
  <si>
    <t>00099021001 DEPOSITO DE EFECTIVO, DEPOSITANTE: AVILEZ ROCHA ANGEL, CONCEPTO: DEVOLUCION DE RECURSOS NO EJECUTADOS PREV. 656, CUENTA DE DEPOSITO: CUENTA UNICA DEL TESORO</t>
  </si>
  <si>
    <t>00046114201 DEPOSITO DE EFECTIVO, DEPOSITANTE: MARCO TICONA, CONCEPTO: DEVOLUCION DE PASAJES PREV. 684, CUENTA DE DEPOSITO: CUENTA UNICA DEL TESORO</t>
  </si>
  <si>
    <t>00046114201 DEPOSITO DE EFECTIVO, DEPOSITANTE: FABIOLA LECOÑA SARAVIA, CONCEPTO: DEVOLUCION DE PASAJES PREV. 684, CUENTA DE DEPOSITO: CUENTA UNICA DEL TESORO</t>
  </si>
  <si>
    <t>00299014101 DEPOSITO DE EFECTIVO, DEPOSITANTE: SERVICIO DEPARTAMENTAL DE RIEGO LA PAZ, CONCEPTO: DEVOLUCION DE SALDO DE CONSUMO DE GASOLINA DE VIAJE PRIMERA INSPECCION DE REGISTROS COLECTIVOS, CUENTA DE DEPOSITO: CUENTA UNICA DEL TESORO</t>
  </si>
  <si>
    <t>00190012003 DEPOSITO DE EFECTIVO, DEPOSITANTE: JAIME YAMPA ARANA, CONCEPTO: DEVOLUCION DE FONDOS EN AVANCE PARA COMPRAR GASOLINA PARA EL VEHICULO 3443-YNK, CUENTA DE DEPOSITO: CUENTA UNICA DEL TESORO</t>
  </si>
  <si>
    <t>00283022001 DEPOSITO DE EFECTIVO, DEPOSITANTE: ALVARO GERMAN VILLARROEL CONDORI, CONCEPTO: DEVOLUCION FONDO EN AVANCE, CUENTA DE DEPOSITO: CUENTA UNICA DEL TESORO</t>
  </si>
  <si>
    <t>00016071101 DEPOSITO DE EFECTIVO, DEPOSITANTE: CARLA ANDREA MORALES CHAVEZ, CONCEPTO: DEVOLUCION, CUENTA DE DEPOSITO: CUENTA UNICA DEL TESORO</t>
  </si>
  <si>
    <t>00016071101 DEPOSITO DE EFECTIVO, DEPOSITANTE: NATALY EXSALTACION ROJAS MENDOZA, CONCEPTO: DEVOLUCION, CUENTA DE DEPOSITO: CUENTA UNICA DEL TESORO</t>
  </si>
  <si>
    <t>00047364102 DEP.DE CHEQ.AJENOS,RET.DE CAM.,CONCEPTO: CONTRAPARTE : CONST SIST RIEGO CHACA MAYU PUNACACHI,DEP.: GAM MOROCHATA , PROCEDENCIA: BANCO UNION S.A., CHEQUE: 2663, FECHA DE EMISION:15/06/2018</t>
  </si>
  <si>
    <t>00047364102 DEP.DE CHEQ.AJENOS,RET.DE CAM.,CONCEPTO: CONTRAPARTE : CONST SIST DE RIEGO HUAYCU,DEP.: GAM MOROCHATA , PROCEDENCIA: BANCO UNION S.A., CHEQUE: 2662, FECHA DE EMISION:15/06/2018</t>
  </si>
  <si>
    <t>00020011103 DEP.DE CHEQ.AJENOS,RET.DE CAM.,CONCEPTO: PAGO P/DEVOLUCION DE COMISIONES BANCARIAS P/TRANSFERENCIAS AL EXTERIOR,DEP.: TRANSPORTE AEREO MILITAR , PROCEDENCIA: BANCO UNION S.A., CHEQUE: 19684, FECHA DE EMISION:07/06/2018</t>
  </si>
  <si>
    <t>00670012001 DEP.DE CHEQ.AJENOS,RET.DE CAM.,CONCEPTO: MULTAS ELECTORALES,DEP.: TRIBUNAL DEPARTAMENTAL DE SANTA CRUZ , PROCEDENCIA: BANCO UNION S.A., CHEQUE: 6981, FECHA DE EMISION:14/06/2018</t>
  </si>
  <si>
    <t>00670012004 DEP.DE CHEQ.AJENOS,RET.DE CAM.,CONCEPTO: PAGO CERTIFICADO DE NO MILITANCIA,DEP.: TRIBUNAL ELECTORAL DEPARTAMENTAL DE SANTA CRUZ , PROCEDENCIA: BANCO UNION S.A., CHEQUE: 6980, FECHA DE EMISION:14/06/2018</t>
  </si>
  <si>
    <t>00593012001 DEP.DE CHEQ.AJENOS,RET.DE CAM.,CONCEPTO: VENTA DE TOP (EXPORTACION),DEP.: EMPRESA ESTATAL YACANA , PROCEDENCIA: BANCO UNION S.A., CHEQUE: 231, FECHA DE EMISION:18/06/2018</t>
  </si>
  <si>
    <t>00099021001 DEP.DE CHEQ.AJENOS,RET.DE CAM.,CONCEPTO: CLAROS FERNANDEZ MARIA CRISTINA,DEP.: BANCO UNION  S.A. , PROCEDENCIA: BANCO UNION S.A., CHEQUE: 154546, FECHA DE EMISION:19/06/2018</t>
  </si>
  <si>
    <t>00099021001 DEP.DE CHEQ.AJENOS,RET.DE CAM.,CONCEPTO: NINAJA MOGRO DANIELA GILKA,DEP.: BANCO UNION  S.A. , PROCEDENCIA: BANCO UNION S.A., CHEQUE: 154545, FECHA DE EMISION:19/06/2018</t>
  </si>
  <si>
    <t>00593012001 DEP.DE CHEQ.AJENOS,RET.DE CAM.,CONCEPTO: VENTA DE TOP (EXPORTACION),DEP.: EMPRESA ESTATAL YACANA , PROCEDENCIA: BANCO UNION S.A., CHEQUE: 229, FECHA DE EMISION:18/06/2018</t>
  </si>
  <si>
    <t>00099021001 DEP.DE CHEQ.AJENOS,RET.DE CAM.,CONCEPTO: BLANCA ROCABADO RODRIGUEZ,DEP.: BANCO UNION  S.A. , PROCEDENCIA: BANCO UNION S.A., CHEQUE: 154544, FECHA DE EMISION:19/06/2018</t>
  </si>
  <si>
    <t>00593012001 DEP.DE CHEQ.AJENOS,RET.DE CAM.,CONCEPTO: VENTA DE TOP (EXPORTACION),DEP.: EMPRESA ESTATAL YACANA , PROCEDENCIA: BANCO UNION S.A., CHEQUE: 230, FECHA DE EMISION:18/06/2018</t>
  </si>
  <si>
    <t>00593012001 DEP.DE CHEQ.AJENOS,RET.DE CAM.,CONCEPTO: VENTA DE TOP (EXPORTACION),DEP.: EMPRESA ESTATAL YACANA , PROCEDENCIA: BANCO UNION S.A., CHEQUE: 233, FECHA DE EMISION:18/06/2018</t>
  </si>
  <si>
    <t>00253014207 DEP.DE CHEQ.AJENOS,RET.DE CAM.,CONCEPTO: TRANSFERENCIA DEL GOBIERNO AUTONOMO MUNICIPAL DE SANTA CRUZ PARA GASTOS DE INVERSION,DEP.: GAM-SANTA CRUZ , PROCEDENCIA: BANCO UNION S.A., CHEQUE: 1239, FECHA DE EMISION:18/06/2018</t>
  </si>
  <si>
    <t>00253014204 DEP.DE CHEQ.AJENOS,RET.DE CAM.,CONCEPTO: TRANSFERENCIA DEL GOBIERNO AUTONOMO MUNICIPAL DE SANTA CRUZ PARA GASTOS ADMINISTRATIVOS,DEP.: GAM-SANTA CRUZ , PROCEDENCIA: BANCO UNION S.A., CHEQUE: 1241, FECHA DE EMISION:18/06/2018</t>
  </si>
  <si>
    <t>00253014207 DEP.DE CHEQ.AJENOS,RET.DE CAM.,CONCEPTO: TRANSFERENCIA DEL GOBIERNO AUTONOMO MUNICIPAL DE SANTA CRUZ PARA GASTOS DE INVERSION,DEP.: GAM-SANTA CRUZ , PROCEDENCIA: BANCO UNION S.A., CHEQUE: 1240, FECHA DE EMISION:18/06/2018</t>
  </si>
  <si>
    <t>00253014207 DEP.DE CHEQ.AJENOS,RET.DE CAM.,CONCEPTO: TRANSFERENCIA DEL GOBIERNO AUTONOMO MUNICIPAL DE CAPINOTA PARA GASTOS DE INVERSION,DEP.: GAM-CAPINOTA , PROCEDENCIA: BANCO UNION S.A., CHEQUE: 1236, FECHA DE EMISION:18/06/2018</t>
  </si>
  <si>
    <t>00253014207 DEP.DE CHEQ.AJENOS,RET.DE CAM.,CONCEPTO: TRANSFERENCIA DEL GOBIERNO AUTONOMO MUNICIPAL DE MIZQUE PARA GASTOS DE INVERSION,DEP.: GAM-MIZQUE , PROCEDENCIA: BANCO UNION S.A., CHEQUE: 1235, FECHA DE EMISION:18/06/2018</t>
  </si>
  <si>
    <t>00253014204 DEP.DE CHEQ.AJENOS,RET.DE CAM.,CONCEPTO: TRANSFERENCIA DEL GOBIERNO AUTONOMO MUNICIPAL DE VINTO PARA GASTOS ADMINISTRATIVOS,DEP.: GAM-VINTO , PROCEDENCIA: BANCO UNION S.A., CHEQUE: 1238, FECHA DE EMISION:18/06/2018</t>
  </si>
  <si>
    <t>00253014207 DEP.DE CHEQ.AJENOS,RET.DE CAM.,CONCEPTO: TRANSFERENCIA DEL GOBIERNO AUTONOMO MUNICIPAL DE VINTO PARA GASTOS DE INVERSION,DEP.: GAM-VINTO , PROCEDENCIA: BANCO UNION S.A., CHEQUE: 1237, FECHA DE EMISION:18/06/2018</t>
  </si>
  <si>
    <t>00680012001 DEP.DE CHEQ.AJENOS,RET.DE CAM.,CONCEPTO: DEVOLUCION DE GASOLINA,DEP.: CONTRALORIA GENERAL DEL ESTADO , PROCEDENCIA: BANCO UNION S.A., CHEQUE: 5700, FECHA DE EMISION:13/06/2018</t>
  </si>
  <si>
    <t>00047364102 DEP.DE CHEQ.AJENOS,RET.DE CAM.,CONCEPTO: CONTRAPARTE MINUCIPAL " CONT. SIST. RIEGO POR ASPERSION COMUNIDAD ACHUMANI",DEP.: G.A.M. POCOATA , PROCEDENCIA: BANCO UNION S.A., CHEQUE: 4774, FECHA DE EMISION:14/06/2018</t>
  </si>
  <si>
    <t>00047364102 DEP.DE CHEQ.AJENOS,RET.DE CAM.,CONCEPTO: CONTRAPARTE CONST. SIST DE MICRORIEGO TOTORA,DEP.: G.A.M. POCOATA , PROCEDENCIA: BANCO UNION S.A., CHEQUE: 4776, FECHA DE EMISION:14/06/2018</t>
  </si>
  <si>
    <t>00526012001 DEP.DE CHEQ.AJENOS,RET.DE CAM.,CONCEPTO: DEP. DE OTROS INGRESOS POR FACTURAS NO DECLARADAS,DEP.: BOLIVIA TV , PROCEDENCIA: BANCO UNION S.A., CHEQUE: 16205, FECHA DE EMISION:15/06/2018</t>
  </si>
  <si>
    <t>00047364102 DEP.DE CHEQ.AJENOS,RET.DE CAM.,CONCEPTO: CONTRAPARTE :  CONST SISTE RIEGO COTACOTA,DEP.: G.A.M. POCOATA , PROCEDENCIA: BANCO UNION S.A., CHEQUE: 4775, FECHA DE EMISION:14/06/2018</t>
  </si>
  <si>
    <t>00526012001 DEP.DE CHEQ.AJENOS,RET.DE CAM.,CONCEPTO: DEP. DE PASAJES NO UTILIZADOS BTV PARA LA REVERSION DE PREVENTIVOS  SR PIÑACOBO,DEP.: BOLIVIA TV , PROCEDENCIA: BANCO UNION S.A., CHEQUE: 16204, FECHA DE EMISION:15/06/2018</t>
  </si>
  <si>
    <t>00526012001 DEP.DE CHEQ.AJENOS,RET.DE CAM.,CONCEPTO: DEV DE PASAJES AEREOS PENDIENTES DE USO 2017 P/BOA, SEGUN LO SOLICITADO CON NOTA BTV-GAF N° 571/2017,DEP.: BOLIVIA TV , PROCEDENCIA: BANCO UNION S.A., CHEQUE: 9025, FECHA DE EMISION:01/06/2018</t>
  </si>
  <si>
    <t>00526012001 DEP.DE CHEQ.AJENOS,RET.DE CAM.,CONCEPTO: DEP. DE SALDOS NO UTILIZADOS EN FAV-BTV, PARA LA REVERSION DE PREVENTIVOS ING MAGNE,DEP.: BOLIVIA TV , PROCEDENCIA: BANCO UNION S.A., CHEQUE: 16203, FECHA DE EMISION:15/06/2018</t>
  </si>
  <si>
    <t>00099021001 DEP.DE CHEQ.AJENOS,RET.DE CAM.,CONCEPTO: EJECUCION BOLETA DE GARANTIA DE SERIEDAD DE PROPUESTA ASOCIACION ACCIDENTAL TAMQUE,DEP.: MEFP - UCPP , PROCEDENCIA: BANCO UNION S.A., CHEQUE: 1279, FECHA DE EMISION:14/06/2018</t>
  </si>
  <si>
    <t>00035031101 DEP.DE CHEQ.AJENOS,RET.DE CAM.,CONCEPTO: INGRESOS POR EL 25% VENTA DE ENTRADAS AL EVENTO ANIMUSIC FESTIVAL 7 CONVENIO UCPP N° 08/2018,DEP.: MEFP - UCPP , PROCEDENCIA: BANCO UNION S.A., CHEQUE: 1283, FECHA DE EMISION:14/06/2018</t>
  </si>
  <si>
    <t>00035031101 DEP.DE CHEQ.AJENOS,RET.DE CAM.,CONCEPTO: SERVICIO DE LIMPIEZA AUDITORIO Y SALA E2 BLOQUE VERDE EVENTO ANIMUSIC FESTIVAL 7,DEP.: MEFP - UCPP , PROCEDENCIA: BANCO UNION S.A., CHEQUE: 1284, FECHA DE EMISION:14/06/2018</t>
  </si>
  <si>
    <t>00035031101 DEP.DE CHEQ.AJENOS,RET.DE CAM.,CONCEPTO: ARRENDAMIENTO DE SILLAS Y MESAS EVENTO ANIMUSIC FESTIVAL 7,DEP.: MEFP - UCPP , PROCEDENCIA: BANCO UNION S.A., CHEQUE: 1285, FECHA DE EMISION:14/06/2018</t>
  </si>
  <si>
    <t>00035031101 DEP.DE CHEQ.AJENOS,RET.DE CAM.,CONCEPTO: INGRESOS PARQUEO CAMPO FERIAL CHUQUIAGO MARCA POR EL MES DE MAYO 2018,DEP.: MEFP - UCPP , PROCEDENCIA: BANCO UNION S.A., CHEQUE: 1280, FECHA DE EMISION:14/06/2018</t>
  </si>
  <si>
    <t>00035031101 DEP.DE CHEQ.AJENOS,RET.DE CAM.,CONCEPTO: ARRENDAMIENTO ESPACIO PARQUEO CAMPO FERIAL ALEX ROJAS MES DE JUNIO 2018,DEP.: MEFP - UCPP , PROCEDENCIA: BANCO UNION S.A., CHEQUE: 1282, FECHA DE EMISION:14/06/2018</t>
  </si>
  <si>
    <t>00035031101 DEP.DE CHEQ.AJENOS,RET.DE CAM.,CONCEPTO: ARRENDAMIENTO ESPACIO PARQUEO CAMPO FERIAL OSCAR GALLARDO MES DE JUNIO 2018,DEP.: MEFP - UCPP , PROCEDENCIA: BANCO UNION S.A., CHEQUE: 1281, FECHA DE EMISION:14/06/2018</t>
  </si>
  <si>
    <t>De: 00099021001 Transferencia de recursos al GAM Padcaya para el pago del Bono de Discapacidad, en el marco de la Ley N977 de fecha 26 de septiembre de 2017, DS N3437 de 20 de diciembre de 2017 y Resolucion Ministerial N010 de fecha 10 de enero de 2018, segundo desembolso.</t>
  </si>
  <si>
    <t>De: 00099021001 Transferencia de recursos al GAM Bermejo para el pago del Bono de Discapacidad, en el marco de la Ley N977 de fecha 26 de septiembre de 2017, DS N3437 de 20 de diciembre de 2017 y Resolucion Ministerial N010 de fecha 10 de enero de 2018, segundo desembolso.</t>
  </si>
  <si>
    <t>De: 00099021001 Transferencia de recursos al GAM Yacuiba para el pago del Bono de Discapacidad, en el marco de la Ley N977 de fecha 26 de septiembre de 2017, DS N3437 de 20 de diciembre de 2017 y Resolucion Ministerial N010 de fecha 10 de enero de 2018, segundo desembolso.</t>
  </si>
  <si>
    <t>De: 00099021001 Transferencia de recursos al GAM Carapari para el pago del Bono de Discapacidad, en el marco de la Ley N977 de fecha 26 de septiembre de 2017, DS N3437 de 20 de diciembre de 2017 y Resolucion Ministerial N010 de fecha 10 de enero de 2018, segundo desembolso.</t>
  </si>
  <si>
    <t>De: 00099021001 Transferencia de recursos al GAM Villamontes para el pago del Bono de Discapacidad, en el marco de la Ley N977 de fecha 26 de septiembre de 2017, DS N3437 de 20 de diciembre de 2017 y Resolucion Ministerial N010 de fecha 10 de enero de 2018, segundo desembolso.</t>
  </si>
  <si>
    <t>De: 00099021001 Transferencia de recursos al GAM Uriondo (Concepcion) para el pago del Bono de Discapacidad, en el marco de la Ley N977 de fecha 26 de septiembre de 2017, DS N3437 de 20 de diciembre de 2017 y Resolucion Ministerial N010 de fecha 10 de enero de 2018, segundo desembolso.</t>
  </si>
  <si>
    <t>De: 00099021001 Transferencia de recursos al GAM Yunchara para el pago del Bono de Discapacidad, en el marco de la Ley N977 de fecha 26 de septiembre de 2017, DS N3437 de 20 de diciembre de 2017 y Resolucion Ministerial N010 de fecha 10 de enero de 2018, segundo desembolso.</t>
  </si>
  <si>
    <t>De: 00099021001 Transferencia de recursos al GAM San Lorenzo para el pago del Bono de Discapacidad, en el marco de la Ley N977 de fecha 26 de septiembre de 2017, DS N3437 de 20 de diciembre de 2017 y Resolucion Ministerial N010 de fecha 10 de enero de 2018, segundo desembolso.</t>
  </si>
  <si>
    <t>De: 00099021001 Transferencia de recursos al GAM El Puente para el pago del Bono de Discapacidad, en el marco de la Ley N977 de fecha 26 de septiembre de 2017, DS N3437 de 20 de diciembre de 2017 y Resolucion Ministerial N010 de fecha 10 de enero de 2018, segundo desembolso.</t>
  </si>
  <si>
    <t>De: 00099021001 Transferencia de recursos al GAM Entre Rios para el pago del Bono de Discapacidad, en el marco de la Ley N977 de fecha 26 de septiembre de 2017, DS N3437 de 20 de diciembre de 2017 y Resolucion Ministerial N010 de fecha 10 de enero de 2018, segundo desembolso.</t>
  </si>
  <si>
    <t>De: 00099021001 Transferencia de recursos al GAM Santa Cruz de La Sierra para el pago del Bono de Discapacidad, en el marco de la Ley N977 de fecha 26 de septiembre de 2017, DS N3437 de 20 de diciembre de 2017 y Resolucion Ministerial N010 de fecha 10 de enero de 2018, segundo desembolso.</t>
  </si>
  <si>
    <t>De: 00099021001 Transferencia de recursos al GAM Cotoca para el pago del Bono de Discapacidad, en el marco de la Ley N977 de fecha 26 de septiembre de 2017, DS N3437 de 20 de diciembre de 2017 y Resolucion Ministerial N010 de fecha 10 de enero de 2018, segundo desembolso.</t>
  </si>
  <si>
    <t>De: 00099021001 Transferencia de recursos al GAM La Guardia para el pago del Bono de Discapacidad, en el marco de la Ley N977 de fecha 26 de septiembre de 2017, DS N3437 de 20 de diciembre de 2017 y Resolucion Ministerial N010 de fecha 10 de enero de 2018, segundo desembolso.</t>
  </si>
  <si>
    <t>De: 00099021001 Transferencia de recursos al GAM El Torno para el pago del Bono de Discapacidad, en el marco de la Ley N977 de fecha 26 de septiembre de 2017, DS N3437 de 20 de diciembre de 2017 y Resolucion Ministerial N010 de fecha 10 de enero de 2018, segundo desembolso.</t>
  </si>
  <si>
    <t>De: 00099021001 Transferencia de recursos al GAM Warnes para el pago del Bono de Discapacidad, en el marco de la Ley N977 de fecha 26 de septiembre de 2017, DS N3437 de 20 de diciembre de 2017 y Resolucion Ministerial N010 de fecha 10 de enero de 2018, segundo desembolso.</t>
  </si>
  <si>
    <t>De: 00099021001 Transferencia de recursos al GAM San Ignacio (San Ignacio de Velasco) para el pago del Bono de Discapacidad, en el marco de la Ley N977 de fecha 26 de septiembre de 2017, DS N3437 de 20 de diciembre de 2017 y Resolucion Ministerial N010 de fecha 10 de enero de 2018, segundo desembols</t>
  </si>
  <si>
    <t>De: 00099021001 Transferencia de recursos al GAM Buena Vista para el pago del Bono de Discapacidad, en el marco de la Ley N977 de fecha 26 de septiembre de 2017, DS N3437 de 20 de diciembre de 2017 y Resolucion Ministerial N010 de fecha 10 de enero de 2018, segundo desembolso.</t>
  </si>
  <si>
    <t>De: 00099021001 Transferencia de recursos al GAM San Carlos para el pago del Bono de Discapacidad, en el marco de la Ley N977 de fecha 26 de septiembre de 2017, DS N3437 de 20 de diciembre de 2017 y Resolucion Ministerial N010 de fecha 10 de enero de 2018, segundo desembolso.</t>
  </si>
  <si>
    <t>De: 00099021001 Transferencia de recursos al GAM Viacha para el pago del Bono de Discapacidad, en el marco de la Ley N977 de fecha 26 de septiembre de 2017, DS N3437 de 20 de diciembre de 2017 y Resolucion Ministerial N010 de fecha 10 de enero de 2018, segundo desembolso.</t>
  </si>
  <si>
    <t>De: 00099021001 Transferencia de recursos al GAM Guaqui para el pago del Bono de Discapacidad, en el marco de la Ley N977 de fecha 26 de septiembre de 2017, DS N3437 de 20 de diciembre de 2017 y Resolucion Ministerial N010 de fecha 10 de enero de 2018, segundo desembolso.</t>
  </si>
  <si>
    <t>De: 00099021001 Transferencia de recursos al GAM Caranvi para el pago del Bono de Discapacidad, en el marco de la Ley N977 de fecha 26 de septiembre de 2017, DS N3437 de 20 de diciembre de 2017 y Resolucion Ministerial N010 de fecha 10 de enero de 2018, segundo desembolso.</t>
  </si>
  <si>
    <t>De: 00099021001 Transferencia de recursos al GAM Calamarca para el pago del Bono de Discapacidad, en el marco de la Ley N977 de fecha 26 de septiembre de 2017, DS N3437 de 20 de diciembre de 2017 y Resolucion Ministerial N010 de fecha 10 de enero de 2018, segundo desembolso.</t>
  </si>
  <si>
    <t>De: 00099021001 Transferencia de recursos al GAM Inquisivi para el pago del Bono de Discapacidad, en el marco de la Ley N977 de fecha 26 de septiembre de 2017, DS N3437 de 20 de diciembre de 2017 y Resolucion Ministerial N010 de fecha 10 de enero de 2018, segundo desembolso.</t>
  </si>
  <si>
    <t>De: 00099021001 Transferencia de recursos al GAM Achacachi para el pago del Bono de Discapacidad, en el marco de la Ley N977 de fecha 26 de septiembre de 2017, DS N3437 de 20 de diciembre de 2017 y Resolucion Ministerial N010 de fecha 10 de enero de 2018, segundo desembolso.</t>
  </si>
  <si>
    <t>De: 00099021001 Transferencia de recursos al GAM Guanay para el pago del Bono de Discapacidad, en el marco de la Ley N977 de fecha 26 de septiembre de 2017, DS N3437 de 20 de diciembre de 2017 y Resolucion Ministerial N010 de fecha 10 de enero de 2018, segundo desembolso.</t>
  </si>
  <si>
    <t>De: 00099021001 Transferencia de recursos al GAM Quiabaya para el pago del Bono de Discapacidad, en el marco de la Ley N977 de fecha 26 de septiembre de 2017, DS N3437 de 20 de diciembre de 2017 y Resolucion Ministerial N010 de fecha 10 de enero de 2018, segundo desembolso.</t>
  </si>
  <si>
    <t>De: 00099021001 Transferencia de recursos al GAM Combaya para el pago del Bono de Discapacidad, en el marco de la Ley N977 de fecha 26 de septiembre de 2017, DS N3437 de 20 de diciembre de 2017 y Resolucion Ministerial N010 de fecha 10 de enero de 2018, segundo desembolso.</t>
  </si>
  <si>
    <t>De: 00099021001 Transferencia de recursos al GAM Chuma para el pago del Bono de Discapacidad, en el marco de la Ley N977 de fecha 26 de septiembre de 2017, DS N3437 de 20 de diciembre de 2017 y Resolucion Ministerial N010 de fecha 10 de enero de 2018, segundo desembolso.</t>
  </si>
  <si>
    <t>De: 00099021001 Transferencia de recursos al GAM Corocoro para el pago del Bono de Discapacidad, en el marco de la Ley N977 de fecha 26 de septiembre de 2017, DS N3437 de 20 de diciembre de 2017 y Resolucion Ministerial N010 de fecha 10 de enero de 2018, segundo desembolso.</t>
  </si>
  <si>
    <t>De: 00099021001 Transferencia de recursos al GAM Comanche para el pago del Bono de Discapacidad, en el marco de la Ley N977 de fecha 26 de septiembre de 2017, DS N3437 de 20 de diciembre de 2017 y Resolucion Ministerial N010 de fecha 10 de enero de 2018, segundo desembolso.</t>
  </si>
  <si>
    <t>De: 00099021001 Transferencia de recursos al GAM Chulumani (Villa de la Libertad) para el pago del Bono de Discapacidad, en el marco de la Ley N977 de fecha 26 de septiembre de 2017, DS N3437 de 20 de diciembre de 2017 y Resolucion Ministerial N010 de fecha 10 de enero de 2018, segundo desembolso.</t>
  </si>
  <si>
    <t>De: 00099021001 Transferencia de recursos al GAM Irupana (Villa de Lanza) para el pago del Bono de Discapacidad, en el marco de la Ley N977 de fecha 26 de septiembre de 2017, DS N3437 de 20 de diciembre de 2017 y Resolucion Ministerial N010 de fecha 10 de enero de 2018, segundo desembolso.</t>
  </si>
  <si>
    <t>De: 00099021001 Transferencia de recursos al GAM Palos Blancos para el pago del Bono de Discapacidad, en el marco de la Ley N977 de fecha 26 de septiembre de 2017, DS N3437 de 20 de diciembre de 2017 y Resolucion Ministerial N010 de fecha 10 de enero de 2018, segundo desembolso.</t>
  </si>
  <si>
    <t>De: 00099021001 Transferencia de recursos al GAM Pucarani para el pago del Bono de Discapacidad, en el marco de la Ley N977 de fecha 26 de septiembre de 2017, DS N3437 de 20 de diciembre de 2017 y Resolucion Ministerial N010 de fecha 10 de enero de 2018, segundo desembolso.</t>
  </si>
  <si>
    <t>De: 00099021001 Transferencia de recursos al GAM Laja para el pago del Bono de Discapacidad, en el marco de la Ley N977 de fecha 26 de septiembre de 2017, DS N3437 de 20 de diciembre de 2017 y Resolucion Ministerial N010 de fecha 10 de enero de 2018, segundo desembolso.</t>
  </si>
  <si>
    <t>De: 00099021001 Transferencia de recursos al GAM Ixiamas para el pago del Bono de Discapacidad, en el marco de la Ley N977 de fecha 26 de septiembre de 2017, DS N3437 de 20 de diciembre de 2017 y Resolucion Ministerial N010 de fecha 10 de enero de 2018, segundo desembolso.</t>
  </si>
  <si>
    <t>De: 00099021001 Transferencia de recursos al GAM San Buenaventura para el pago del Bono de Discapacidad, en el marco de la Ley N977 de fecha 26 de septiembre de 2017, DS N3437 de 20 de diciembre de 2017 y Resolucion Ministerial N010 de fecha 10 de enero de 2018, segundo desembolso.</t>
  </si>
  <si>
    <t>De: 00099021001 Transferencia de recursos al GAM Santiago de Machaca para el pago del Bono de Discapacidad, en el marco de la Ley N977 de fecha 26 de septiembre de 2017, DS N3437 de 20 de diciembre de 2017 y Resolucion Ministerial N010 de fecha 10 de enero de 2018, segundo desembolso.</t>
  </si>
  <si>
    <t>De: 00099021001 Transferencia de recursos al GAM Huatajata para el pago del Bono de Discapacidad, en el marco de la Ley N977 de fecha 26 de septiembre de 2017, DS N3437 de 20 de diciembre de 2017 y Resolucion Ministerial N010 de fecha 10 de enero de 2018, segundo desembolso.</t>
  </si>
  <si>
    <t>De: 00099021001 Transferencia de recursos al GAM Cochabamba para el pago del Bono de Discapacidad, en el marco de la Ley N977 de fecha 26 de septiembre de 2017, DS N3437 de 20 de diciembre de 2017 y Resolucion Ministerial N010 de fecha 10 de enero de 2018, segundo desembolso.</t>
  </si>
  <si>
    <t>De: 00099021001 Transferencia de recursos al GAM Quillacollo para el pago del Bono de Discapacidad, en el marco de la Ley N977 de fecha 26 de septiembre de 2017, DS N3437 de 20 de diciembre de 2017 y Resolucion Ministerial N010 de fecha 10 de enero de 2018, segundo desembolso.</t>
  </si>
  <si>
    <t>De: 00099021001 Transferencia de recursos al GAM Sipe Sipe para el pago del Bono de Discapacidad, en el marco de la Ley N977 de fecha 26 de septiembre de 2017, DS N3437 de 20 de diciembre de 2017 y Resolucion Ministerial N010 de fecha 10 de enero de 2018, segundo desembolso.</t>
  </si>
  <si>
    <t>De: 00099021001 Transferencia de recursos al GAM Tiquipaya para el pago del Bono de Discapacidad, en el marco de la Ley N977 de fecha 26 de septiembre de 2017, DS N3437 de 20 de diciembre de 2017 y Resolucion Ministerial N010 de fecha 10 de enero de 2018, segundo desembolso.</t>
  </si>
  <si>
    <t>De: 00099021001 Transferencia de recursos al GAM Vinto para el pago del Bono de Discapacidad, en el marco de la Ley N977 de fecha 26 de septiembre de 2017, DS N3437 de 20 de diciembre de 2017 y Resolucion Ministerial N010 de fecha 10 de enero de 2018, segundo desembolso.</t>
  </si>
  <si>
    <t>De: 00099021001 Transferencia de recursos al GAM Colcapirhua para el pago del Bono de Discapacidad, en el marco de la Ley N977 de fecha 26 de septiembre de 2017, DS N3437 de 20 de diciembre de 2017 y Resolucion Ministerial N010 de fecha 10 de enero de 2018, segundo desembolso.</t>
  </si>
  <si>
    <t>De: 00099021001 Transferencia de recursos al GAM Aiquile para el pago del Bono de Discapacidad, en el marco de la Ley N977 de fecha 26 de septiembre de 2017, DS N3437 de 20 de diciembre de 2017 y Resolucion Ministerial N010 de fecha 10 de enero de 2018, segundo desembolso.</t>
  </si>
  <si>
    <t>De: 00099021001 Transferencia de recursos al GAM Sacaba para el pago del Bono de Discapacidad, en el marco de la Ley N977 de fecha 26 de septiembre de 2017, DS N3437 de 20 de diciembre de 2017 y Resolucion Ministerial N010 de fecha 10 de enero de 2018, segundo desembolso.</t>
  </si>
  <si>
    <t>De: 00099021001 Transferencia de recursos al GAM Villa Tunari para el pago del Bono de Discapacidad, en el marco de la Ley N977 de fecha 26 de septiembre de 2017, DS N3437 de 20 de diciembre de 2017 y Resolucion Ministerial N010 de fecha 10 de enero de 2018, segundo desembolso.</t>
  </si>
  <si>
    <t>De: 00099021001 Transferencia de recursos al GAM Punata para el pago del Bono de Discapacidad, en el marco de la Ley N977 de fecha 26 de septiembre de 2017, DS N3437 de 20 de diciembre de 2017 y Resolucion Ministerial N010 de fecha 10 de enero de 2018, segundo desembolso.</t>
  </si>
  <si>
    <t>De: 00099021001 Transferencia de recursos al GAM San Benito (Villa Jose Quintin Mendoza) para el pago del Bono de Discapacidad, en el marco de la Ley N977 de fecha 26 de septiembre de 2017, DS N3437 de 20 de diciembre de 2017 y Resolucion Ministerial N010 de fecha 10 de enero de 2018, segundo desemb</t>
  </si>
  <si>
    <t>De: 00099021001 Transferencia de recursos al GAM Tarata para el pago del Bono de Discapacidad, en el marco de la Ley N977 de fecha 26 de septiembre de 2017, DS N3437 de 20 de diciembre de 2017 y Resolucion Ministerial N010 de fecha 10 de enero de 2018, segundo desembolso.</t>
  </si>
  <si>
    <t>De: 00099021001 Transferencia de recursos al GAM Sacabamba para el pago del Bono de Discapacidad, en el marco de la Ley N977 de fecha 26 de septiembre de 2017, DS N3437 de 20 de diciembre de 2017 y Resolucion Ministerial N010 de fecha 10 de enero de 2018, segundo desembolso.</t>
  </si>
  <si>
    <t>De: 00099021001 Transferencia de recursos al GAM Cliza para el pago del Bono de Discapacidad, en el marco de la Ley N977 de fecha 26 de septiembre de 2017, DS N3437 de 20 de diciembre de 2017 y Resolucion Ministerial N010 de fecha 10 de enero de 2018, segundo desembolso.</t>
  </si>
  <si>
    <t>De: 00099021001 Transferencia de recursos al GAM Totora para el pago del Bono de Discapacidad, en el marco de la Ley N977 de fecha 26 de septiembre de 2017, DS N3437 de 20 de diciembre de 2017 y Resolucion Ministerial N010 de fecha 10 de enero de 2018, segundo desembolso.</t>
  </si>
  <si>
    <t>De: 00099021001 Transferencia de recursos al GAM Puerto Villarroel para el pago del Bono de Discapacidad, en el marco de la Ley N977 de fecha 26 de septiembre de 2017, DS N3437 de 20 de diciembre de 2017 y Resolucion Ministerial N010 de fecha 10 de enero de 2018, segundo desembolso.</t>
  </si>
  <si>
    <t>De: 00099021001 Transferencia de recursos al GAM Tiraque para el pago del Bono de Discapacidad, en el marco de la Ley N977 de fecha 26 de septiembre de 2017, DS N3437 de 20 de diciembre de 2017 y Resolucion Ministerial N010 de fecha 10 de enero de 2018, segundo desembolso.</t>
  </si>
  <si>
    <t>De: 00099021001 Transferencia de recursos al GAM Alalay para el pago del Bono de Discapacidad, en el marco de la Ley N977 de fecha 26 de septiembre de 2017, DS N3437 de 20 de diciembre de 2017 y Resolucion Ministerial N010 de fecha 10 de enero de 2018, segundo desembolso.</t>
  </si>
  <si>
    <t>De: 00099021001 Transferencia de recursos al GAM Oruro para el pago del Bono de Discapacidad, en el marco de la Ley N977 de fecha 26 de septiembre de 2017, DS N3437 de 20 de diciembre de 2017 y Resolucion Ministerial N010 de fecha 10 de enero de 2018, segundo desembolso.</t>
  </si>
  <si>
    <t>De: 00099021001 Transferencia de recursos al GAM Challapata para el pago del Bono de Discapacidad, en el marco de la Ley N977 de fecha 26 de septiembre de 2017, DS N3437 de 20 de diciembre de 2017 y Resolucion Ministerial N010 de fecha 10 de enero de 2018, segundo desembolso.</t>
  </si>
  <si>
    <t>De: 00099021001 Transferencia de recursos al GAM Santuario de Quillacas para el pago del Bono de Discapacidad, en el marco de la Ley N977 de fecha 26 de septiembre de 2017, DS N3437 de 20 de diciembre de 2017 y Resolucion Ministerial N010 de fecha 10 de enero de 2018, segundo desembolso.</t>
  </si>
  <si>
    <t>De: 00099021001 Transferencia de recursos al GAM Huanuni para el pago del Bono de Discapacidad, en el marco de la Ley N977 de fecha 26 de septiembre de 2017, DS N3437 de 20 de diciembre de 2017 y Resolucion Ministerial N010 de fecha 10 de enero de 2018, segundo desembolso.</t>
  </si>
  <si>
    <t>De: 00099021001 Transferencia de recursos al GAM Machacamarca para el pago del Bono de Discapacidad, en el marco de la Ley N977 de fecha 26 de septiembre de 2017, DS N3437 de 20 de diciembre de 2017 y Resolucion Ministerial N010 de fecha 10 de enero de 2018, segundo desembolso.</t>
  </si>
  <si>
    <t>De: 00099021001 Transferencia de recursos al GAM Curahuara de Carangas para el pago del Bono de Discapacidad, en el marco de la Ley N977 de fecha 26 de septiembre de 2017, DS N3437 de 20 de diciembre de 2017 y Resolucion Ministerial N010 de fecha 10 de enero de 2018, segundo desembolso.</t>
  </si>
  <si>
    <t>De: 00099021001 Transferencia de recursos al GAM Potosi para el pago del Bono de Discapacidad, en el marco de la Ley N977 de fecha 26 de septiembre de 2017, DS N3437 de 20 de diciembre de 2017 y Resolucion Ministerial N010 de fecha 10 de enero de 2018, segundo desembolso.</t>
  </si>
  <si>
    <t>De: 00099021001 Transferencia de recursos al GAM Urmiri para el pago del Bono de Discapacidad, en el marco de la Ley N977 de fecha 26 de septiembre de 2017, DS N3437 de 20 de diciembre de 2017 y Resolucion Ministerial N010 de fecha 10 de enero de 2018, segundo desembolso.</t>
  </si>
  <si>
    <t>De: 00099021001 Transferencia de recursos al GAM Uncia para el pago del Bono de Discapacidad, en el marco de la Ley N977 de fecha 26 de septiembre de 2017, DS N3437 de 20 de diciembre de 2017 y Resolucion Ministerial N010 de fecha 10 de enero de 2018, segundo desembolso.</t>
  </si>
  <si>
    <t>De: 00099021001 Transferencia de recursos al GAM Llallagua para el pago del Bono de Discapacidad, en el marco de la Ley N977 de fecha 26 de septiembre de 2017, DS N3437 de 20 de diciembre de 2017 y Resolucion Ministerial N010 de fecha 10 de enero de 2018, segundo desembolso.</t>
  </si>
  <si>
    <t>De: 00099021001 Transferencia de recursos al GAM Betanzos para el pago del Bono de Discapacidad, en el marco de la Ley N977 de fecha 26 de septiembre de 2017, DS N3437 de 20 de diciembre de 2017 y Resolucion Ministerial N010 de fecha 10 de enero de 2018, segundo desembolso.</t>
  </si>
  <si>
    <t>De: 00099021001 Transferencia de recursos al GAM San Pedro de Buena Vista para el pago del Bono de Discapacidad, en el marco de la Ley N977 de fecha 26 de septiembre de 2017, DS N3437 de 20 de diciembre de 2017 y Resolucion Ministerial N010 de fecha 10 de enero de 2018, segundo desembolso.</t>
  </si>
  <si>
    <t>De: 00099021001 Transferencia de recursos al GAM Cotagaita para el pago del Bono de Discapacidad, en el marco de la Ley N977 de fecha 26 de septiembre de 2017, DS N3437 de 20 de diciembre de 2017 y Resolucion Ministerial N010 de fecha 10 de enero de 2018, segundo desembolso.</t>
  </si>
  <si>
    <t>De: 00099021001 Transferencia de recursos al GAM Vitichi para el pago del Bono de Discapacidad, en el marco de la Ley N977 de fecha 26 de septiembre de 2017, DS N3437 de 20 de diciembre de 2017 y Resolucion Ministerial N010 de fecha 10 de enero de 2018, segundo desembolso.</t>
  </si>
  <si>
    <t>De: 00099021001 Transferencia de recursos al GAM Tupiza para el pago del Bono de Discapacidad, en el marco de la Ley N977 de fecha 26 de septiembre de 2017, DS N3437 de 20 de diciembre de 2017 y Resolucion Ministerial N010 de fecha 10 de enero de 2018, segundo desembolso.</t>
  </si>
  <si>
    <t>De: 00099021001 Transferencia de recursos al GAM Atocha para el pago del Bono de Discapacidad, en el marco de la Ley N977 de fecha 26 de septiembre de 2017, DS N3437 de 20 de diciembre de 2017 y Resolucion Ministerial N010 de fecha 10 de enero de 2018, segundo desembolso.</t>
  </si>
  <si>
    <t>De: 00099021001 Transferencia de recursos al GAM Puna (Villa Talavera) para el pago del Bono de Discapacidad, en el marco de la Ley N977 de fecha 26 de septiembre de 2017, DS N3437 de 20 de diciembre de 2017 y Resolucion Ministerial N010 de fecha 10 de enero de 2018, segundo desembolso.</t>
  </si>
  <si>
    <t>De: 00099021001 Transferencia de recursos al GAM CaizaD para el pago del Bono de Discapacidad, en el marco de la Ley N977 de fecha 26 de septiembre de 2017, DS N3437 de 20 de diciembre de 2017 y Resolucion Ministerial N010 de fecha 10 de enero de 2018, segundo desembolso.</t>
  </si>
  <si>
    <t>De: 00099021001 Transferencia de recursos al GAM Uyuni para el pago del Bono de Discapacidad, en el marco de la Ley N977 de fecha 26 de septiembre de 2017, DS N3437 de 20 de diciembre de 2017 y Resolucion Ministerial N010 de fecha 10 de enero de 2018, segundo desembolso.</t>
  </si>
  <si>
    <t>De: 00099021001 Transferencia de recursos al GAM Arampampa para el pago del Bono de Discapacidad, en el marco de la Ley N977 de fecha 26 de septiembre de 2017, DS N3437 de 20 de diciembre de 2017 y Resolucion Ministerial N010 de fecha 10 de enero de 2018, segundo desembolso.</t>
  </si>
  <si>
    <t>De: 00099021001 Transferencia de recursos al GAM Llica para el pago del Bono de Discapacidad, en el marco de la Ley N977 de fecha 26 de septiembre de 2017, DS N3437 de 20 de diciembre de 2017 y Resolucion Ministerial N010 de fecha 10 de enero de 2018, segundo desembolso.</t>
  </si>
  <si>
    <t>De: 00099021001 Transferencia de recursos al GAM Villazon para el pago del Bono de Discapacidad, en el marco de la Ley N977 de fecha 26 de septiembre de 2017, DS N3437 de 20 de diciembre de 2017 y Resolucion Ministerial N010 de fecha 10 de enero de 2018, segundo desembolso.</t>
  </si>
  <si>
    <t>De: 00099021001 Transferencia de recursos al GAM San Agustin para el pago del Bono de Discapacidad, en el marco de la Ley N977 de fecha 26 de septiembre de 2017, DS N3437 de 20 de diciembre de 2017 y Resolucion Ministerial N010 de fecha 10 de enero de 2018, segundo desembolso.</t>
  </si>
  <si>
    <t>De: 00099021001 Transferencia de recursos al GAM Tarija para el pago del Bono de Discapacidad, en el marco de la Ley N977 de fecha 26 de septiembre de 2017, DS N3437 de 20 de diciembre de 2017 y Resolucion Ministerial N010 de fecha 10 de enero de 2018, segundo desembolso.</t>
  </si>
  <si>
    <t>NUMERO DE LIBRETA CUT: 00206018001 OPERACIÓN E18 TRANSFERENCIA DEL SISTEMA FINANCIERO POR CUENTA DE TERCEROS A LA CUT INSTITUTO NACIONAL DE ESTADISTICA AVANCE DE FONDOS</t>
  </si>
  <si>
    <t>De: 00099021001 Transferencia de recursos al GAM Villa Nueva (Loma Alta) para el pago del Bono de Discapacidad, en el marco de la Ley N977 de fecha 26 de septiembre de 2017, DS N3437 de 20 de diciembre de 2017 y Resolucion Ministerial N010 de fecha 10 de enero de 2018, segundo desembolso.</t>
  </si>
  <si>
    <t>De: 00099021001 Transferencia de recursos al GAM Yapacani para el pago del Bono de Discapacidad, en el marco de la Ley N977 de fecha 26 de septiembre de 2017, DS N3437 de 20 de diciembre de 2017 y Resolucion Ministerial N010 de fecha 10 de enero de 2018, segundo desembolso.</t>
  </si>
  <si>
    <t>De: 00099021001 Transferencia de recursos al GAM Robore para el pago del Bono de Discapacidad, en el marco de la Ley N977 de fecha 26 de septiembre de 2017, DS N3437 de 20 de diciembre de 2017 y Resolucion Ministerial N010 de fecha 10 de enero de 2018, segundo desembolso.</t>
  </si>
  <si>
    <t>De: 00099021001 Transferencia de recursos al GAM Cabezas para el pago del Bono de Discapacidad, en el marco de la Ley N977 de fecha 26 de septiembre de 2017, DS N3437 de 20 de diciembre de 2017 y Resolucion Ministerial N010 de fecha 10 de enero de 2018, segundo desembolso.</t>
  </si>
  <si>
    <t>De: 00099021001 Transferencia de recursos al GAM Camiri para el pago del Bono de Discapacidad, en el marco de la Ley N977 de fecha 26 de septiembre de 2017, DS N3437 de 20 de diciembre de 2017 y Resolucion Ministerial N010 de fecha 10 de enero de 2018, segundo desembolso.</t>
  </si>
  <si>
    <t>De: 00099021001 Transferencia de recursos al GAM Vallegrande para el pago del Bono de Discapacidad, en el marco de la Ley N977 de fecha 26 de septiembre de 2017, DS N3437 de 20 de diciembre de 2017 y Resolucion Ministerial N010 de fecha 10 de enero de 2018, segundo desembolso.</t>
  </si>
  <si>
    <t>De: 00099021001 Transferencia de recursos al GAM Trigal para el pago del Bono de Discapacidad, en el marco de la Ley N977 de fecha 26 de septiembre de 2017, DS N3437 de 20 de diciembre de 2017 y Resolucion Ministerial N010 de fecha 10 de enero de 2018, segundo desembolso.</t>
  </si>
  <si>
    <t>De: 00099021001 Transferencia de recursos al GAM Moro Moro para el pago del Bono de Discapacidad, en el marco de la Ley N977 de fecha 26 de septiembre de 2017, DS N3437 de 20 de diciembre de 2017 y Resolucion Ministerial N010 de fecha 10 de enero de 2018, segundo desembolso.</t>
  </si>
  <si>
    <t>De: 00099021001 Transferencia de recursos al GAM Postrer Valle para el pago del Bono de Discapacidad, en el marco de la Ley N977 de fecha 26 de septiembre de 2017, DS N3437 de 20 de diciembre de 2017 y Resolucion Ministerial N010 de fecha 10 de enero de 2018, segundo desembolso.</t>
  </si>
  <si>
    <t>De: 00099021001 Transferencia de recursos al GAM Pucara para el pago del Bono de Discapacidad, en el marco de la Ley N977 de fecha 26 de septiembre de 2017, DS N3437 de 20 de diciembre de 2017 y Resolucion Ministerial N010 de fecha 10 de enero de 2018, segundo desembolso.</t>
  </si>
  <si>
    <t>De: 00099021001 Transferencia de recursos al GAM Samaipata para el pago del Bono de Discapacidad, en el marco de la Ley N977 de fecha 26 de septiembre de 2017, DS N3437 de 20 de diciembre de 2017 y Resolucion Ministerial N010 de fecha 10 de enero de 2018, segundo desembolso.</t>
  </si>
  <si>
    <t>De: 00099021001 Transferencia de recursos al GAM Mairana para el pago del Bono de Discapacidad, en el marco de la Ley N977 de fecha 26 de septiembre de 2017, DS N3437 de 20 de diciembre de 2017 y Resolucion Ministerial N010 de fecha 10 de enero de 2018, segundo desembolso.</t>
  </si>
  <si>
    <t>De: 00099021001 Transferencia de recursos al GAM Montero para el pago del Bono de Discapacidad, en el marco de la Ley N977 de fecha 26 de septiembre de 2017, DS N3437 de 20 de diciembre de 2017 y Resolucion Ministerial N010 de fecha 10 de enero de 2018, segundo desembolso.</t>
  </si>
  <si>
    <t>De: 00099021001 Transferencia de recursos al GAM General Agustin Saavedra para el pago del Bono de Discapacidad, en el marco de la Ley N977 de fecha 26 de septiembre de 2017, DS N3437 de 20 de diciembre de 2017 y Resolucion Ministerial N010 de fecha 10 de enero de 2018, segundo desembolso.</t>
  </si>
  <si>
    <t>De: 00099021001 Transferencia de recursos al GAM Mineros para el pago del Bono de Discapacidad, en el marco de la Ley N977 de fecha 26 de septiembre de 2017, DS N3437 de 20 de diciembre de 2017 y Resolucion Ministerial N010 de fecha 10 de enero de 2018, segundo desembolso.</t>
  </si>
  <si>
    <t>De: 00099021001 Transferencia de recursos al GAM Concepcion para el pago del Bono de Discapacidad, en el marco de la Ley N977 de fecha 26 de septiembre de 2017, DS N3437 de 20 de diciembre de 2017 y Resolucion Ministerial N010 de fecha 10 de enero de 2018, segundo desembolso.</t>
  </si>
  <si>
    <t>De: 00099021001 Transferencia de recursos al GAM San Julian para el pago del Bono de Discapacidad, en el marco de la Ley N977 de fecha 26 de septiembre de 2017, DS N3437 de 20 de diciembre de 2017 y Resolucion Ministerial N010 de fecha 10 de enero de 2018, segundo desembolso.</t>
  </si>
  <si>
    <t>De: 00099021001 Transferencia de recursos al GAM San Matias para el pago del Bono de Discapacidad, en el marco de la Ley N977 de fecha 26 de septiembre de 2017, DS N3437 de 20 de diciembre de 2017 y Resolucion Ministerial N010 de fecha 10 de enero de 2018, segundo desembolso.</t>
  </si>
  <si>
    <t>De: 00099021001 Transferencia de recursos al GAM Puerto Suarez para el pago del Bono de Discapacidad, en el marco de la Ley N977 de fecha 26 de septiembre de 2017, DS N3437 de 20 de diciembre de 2017 y Resolucion Ministerial N010 de fecha 10 de enero de 2018, segundo desembolso.</t>
  </si>
  <si>
    <t>De: 00099021001 Transferencia de recursos al GAM Ascencion de Guarayos para el pago del Bono de Discapacidad, en el marco de la Ley N977 de fecha 26 de septiembre de 2017, DS N3437 de 20 de diciembre de 2017 y Resolucion Ministerial N010 de fecha 10 de enero de 2018, segundo desembolso.</t>
  </si>
  <si>
    <t>De: 00099021001 Transferencia de recursos al GAM Trinidad para el pago del Bono de Discapacidad, en el marco de la Ley N977 de fecha 26 de septiembre de 2017, DS N3437 de 20 de diciembre de 2017 y Resolucion Ministerial N010 de fecha 10 de enero de 2018, segundo desembolso.</t>
  </si>
  <si>
    <t>De: 00099021001 Transferencia de recursos al GAM Riberalta para el pago del Bono de Discapacidad, en el marco de la Ley N977 de fecha 26 de septiembre de 2017, DS N3437 de 20 de diciembre de 2017 y Resolucion Ministerial N010 de fecha 10 de enero de 2018, segundo desembolso.</t>
  </si>
  <si>
    <t>De: 00099021001 Transferencia de recursos al GAM Puerto Guayaramerin para el pago del Bono de Discapacidad, en el marco de la Ley N977 de fecha 26 de septiembre de 2017, DS N3437 de 20 de diciembre de 2017 y Resolucion Ministerial N010 de fecha 10 de enero de 2018, segundo desembolso.</t>
  </si>
  <si>
    <t>De: 00099021001 Transferencia de recursos al GAM Reyes para el pago del Bono de Discapacidad, en el marco de la Ley N977 de fecha 26 de septiembre de 2017, DS N3437 de 20 de diciembre de 2017 y Resolucion Ministerial N010 de fecha 10 de enero de 2018, segundo desembolso.</t>
  </si>
  <si>
    <t>De: 00099021001 Transferencia de recursos al GAM San Borja para el pago del Bono de Discapacidad, en el marco de la Ley N977 de fecha 26 de septiembre de 2017, DS N3437 de 20 de diciembre de 2017 y Resolucion Ministerial N010 de fecha 10 de enero de 2018, segundo desembolso.</t>
  </si>
  <si>
    <t>De: 00099021001 Transferencia de recursos al GAM Santa Rosa para el pago del Bono de Discapacidad, en el marco de la Ley N977 de fecha 26 de septiembre de 2017, DS N3437 de 20 de diciembre de 2017 y Resolucion Ministerial N010 de fecha 10 de enero de 2018, segundo desembolso.</t>
  </si>
  <si>
    <t>De: 00099021001 Transferencia de recursos al GAM Santa Ana para el pago del Bono de Discapacidad, en el marco de la Ley N977 de fecha 26 de septiembre de 2017, DS N3437 de 20 de diciembre de 2017 y Resolucion Ministerial N010 de fecha 10 de enero de 2018, segundo desembolso.</t>
  </si>
  <si>
    <t>De: 00099021001 Transferencia de recursos al GAM San Ignacio para el pago del Bono de Discapacidad, en el marco de la Ley N977 de fecha 26 de septiembre de 2017, DS N3437 de 20 de diciembre de 2017 y Resolucion Ministerial N010 de fecha 10 de enero de 2018, segundo desembolso.</t>
  </si>
  <si>
    <t>De: 00099021001 Transferencia de recursos al GAM Loreto para el pago del Bono de Discapacidad, en el marco de la Ley N977 de fecha 26 de septiembre de 2017, DS N3437 de 20 de diciembre de 2017 y Resolucion Ministerial N010 de fecha 10 de enero de 2018, segundo desembolso.</t>
  </si>
  <si>
    <t>De: 00099021001 Transferencia de recursos al GAM San Joaquin para el pago del Bono de Discapacidad, en el marco de la Ley N977 de fecha 26 de septiembre de 2017, DS N3437 de 20 de diciembre de 2017 y Resolucion Ministerial N010 de fecha 10 de enero de 2018, segundo desembolso.</t>
  </si>
  <si>
    <t>De: 00099021001 Transferencia de recursos al GAM San Ramon para el pago del Bono de Discapacidad, en el marco de la Ley N977 de fecha 26 de septiembre de 2017, DS N3437 de 20 de diciembre de 2017 y Resolucion Ministerial N010 de fecha 10 de enero de 2018, segundo desembolso.</t>
  </si>
  <si>
    <t>De: 00099021001 Transferencia de recursos al GAM Magdalena para el pago del Bono de Discapacidad, en el marco de la Ley N977 de fecha 26 de septiembre de 2017, DS N3437 de 20 de diciembre de 2017 y Resolucion Ministerial N010 de fecha 10 de enero de 2018, segundo desembolso.</t>
  </si>
  <si>
    <t>De: 00099021001 Transferencia de recursos al GAM Huacaraje para el pago del Bono de Discapacidad, en el marco de la Ley N977 de fecha 26 de septiembre de 2017, DS N3437 de 20 de diciembre de 2017 y Resolucion Ministerial N010 de fecha 10 de enero de 2018, segundo desembolso.</t>
  </si>
  <si>
    <t>De: 00099021001 Transferencia de recursos al GAM Cobija para el pago del Bono de Discapacidad, en el marco de la Ley N977 de fecha 26 de septiembre de 2017, DS N3437 de 20 de diciembre de 2017 y Resolucion Ministerial N010 de fecha 10 de enero de 2018, segundo desembolso.</t>
  </si>
  <si>
    <t>De: 00099021001 Transferencia de recursos al GAM Porvenir para el pago del Bono de Discapacidad, en el marco de la Ley N977 de fecha 26 de septiembre de 2017, DS N3437 de 20 de diciembre de 2017 y Resolucion Ministerial N010 de fecha 10 de enero de 2018, segundo desembolso.</t>
  </si>
  <si>
    <t>De: 00099021001 Transferencia de recursos al GAM Bolpebra para el pago del Bono de Discapacidad, en el marco de la Ley N977 de fecha 26 de septiembre de 2017, DS N3437 de 20 de diciembre de 2017 y Resolucion Ministerial N010 de fecha 10 de enero de 2018, segundo desembolso.</t>
  </si>
  <si>
    <t>De: 00099021001 Transferencia de recursos al GAM Bella Flor para el pago del Bono de Discapacidad, en el marco de la Ley N977 de fecha 26 de septiembre de 2017, DS N3437 de 20 de diciembre de 2017 y Resolucion Ministerial N010 de fecha 10 de enero de 2018, segundo desembolso.</t>
  </si>
  <si>
    <t>De: 00099021001 Transferencia de recursos al GAM Santa Rosa del Abuna para el pago del Bono de Discapacidad, en el marco de la Ley N977 de fecha 26 de septiembre de 2017, DS N3437 de 20 de diciembre de 2017 y Resolucion Ministerial N010 de fecha 10 de enero de 2018, segundo desembolso.</t>
  </si>
  <si>
    <t>REGULARIZACION DE TRANSFERENCIA DEL EXTERIOR SEGUN SWIFT 08490 DE FECHA 19/06/2018 ORDENANTE: CONSULADO DE BOLIVIA EN CALALMA LIB. 00010011102 MIN.RELACIONES EXTERIORES - GESTORIA CONSULAR LEY Nº 3108</t>
  </si>
  <si>
    <t>De: 00041031107 A requerimiento del Instituto Boliviano de Metrologia (IBMETRO), con nota CITE: IBMETRO-DAF-CE-0596/2018, en la cual solicita la devolucion de depositos erroneos de acuerdo a la nota interna de la Direccion General de Contabilidad Fiscal, CITE: MEFP/VPCF/DGCF/UCCF N619/2018, HR. 6-1</t>
  </si>
  <si>
    <t>De: 00099024113 Transferencia en cumplimiento al DS N0913 de 15/06/2011 y el Convenio Intergubernativo de Financiamiento UPRE-CIF-IG 111/2017, suscrito entre la UPRE y el GAM La Asunta, Proyecto Construccion 15 Aulas y Tinglado Unidad Educativa San Jose, correspondiente al pago de la planilla N 3, s</t>
  </si>
  <si>
    <t>De: 00099024113 Transferencia en cumplimiento al DS N0913 de 15/06/2011 y el Convenio Intergubernativo de Financiamiento UPRE-CIF-IG 937/2017, suscrito entre la UPRE y el GAM Ocuri, Proyecto Const. Tinglado y Graderias U.E. 10 de Noviembre Secundario (Ocuri), correspondiente al pago de la planilla N</t>
  </si>
  <si>
    <t>De: 00099024113 Transferencia en cumplimiento al DS N0913 de 15/06/2011 y el Convenio Intergubernativo de Financiamiento UPRE-CIF-IG 1002/2017, suscrito entre la UPRE y el GAM San Pedro de Quemes, Proyecto Construccion Bloque de Aulas U.E. Eduardo Abaroa Comunidad Abaroa, correspondiente al pago de</t>
  </si>
  <si>
    <t>De: 00099024113 Transferencia en cumplimiento al DS N0913 de 15/06/2011 y el Convenio Intergubernativo de Financiamiento UPRE-CIF-IG 934/2017, suscrito entre la UPRE y el GAM Ocuri, Proyecto Const. Cuatro Aulas U.E. Juthy (Ocuri), correspondiente al pago de la planilla N 2, segun la UPRE.</t>
  </si>
  <si>
    <t>De: 00099024113 Transferencia en cumplimiento al DS N0913 de 15/06/2011 y el Convenio Intergubernativo de Financiamiento UPRE-CIF-IG 936/2017, suscrito entre la UPRE y el GAM Ocuri, Proyecto Const. Cuatro Aulas U.E. Tomas Katari de Fichicachi (Ocuri), correspondiente al pago de la planilla N 2, segu</t>
  </si>
  <si>
    <t>De: 00099024113 Transferencia en cumplimiento al DS N0913 de 15/06/2011 y el Convenio Interinstitucional de Financiamiento UPRE-CIF-662/2014, suscrito entre la UPRE y el GAM de Atocha proyecto Construccion Colegio Tecnico Humanistico Chorolque, correspondiente al pago de la planilla N 6 de cierre, s</t>
  </si>
  <si>
    <t>De: 00099024113 Transferencia en cumplimiento al DS N0913 de 15/06/2011 y el Convenio Intergubernativo de Financiamiento UPRE-CIF-IG 933/2017, suscrito entre la UPRE y el GAM Ocuri Proyecto Const. Tinglado U.E. Marcoma (Ocuri), correspondiente al pago de la planilla N1, segun la UPRE.</t>
  </si>
  <si>
    <t>De: 00099024113 Transferencia en cumplimiento al DS N0913 de 15/06/2011 y el Convenio Intergubernativo de Financiamiento UPRE-CIF-IG 352/2016, suscrito entre la UPRE y el GAM Chulumani Proyecto Construccion Unidad Educativa Pasto Pata - Chulumani, correspondiente al pago de la planilla N6, segun la</t>
  </si>
  <si>
    <t>De: 00099024113 Transferencia en cumplimiento al DS N0913 de 15/06/2011 y el Convenio Intergubernativo de Financiamiento UPRE-CIF-IG 251/2017, suscrito entre la UPRE y el GAM Coroico Proyecto Construccion Tinglado U.E. Farinas, correspondiente al pago de la planilla N2 de cierre, segun la UPRE.</t>
  </si>
  <si>
    <t>De: 00099024113 Transferencia en cumplimiento al DS N0913 de 15/06/2011 y el Convenio Intergubernativo de Financiamiento UPRE-CIF-IG 528/2017, suscrito entre la UPRE y el GAM General Juan Jose Perez (Charazani) Proyecto Construccion Aulas U.E. Yawar Mallku Caata, correspondiente al pago de la planil</t>
  </si>
  <si>
    <t>COBRO COSTOS DE PAPELERIA POR REGULARIZACION DE TRANSFERENCIA DEL EXTERIOR POR ORDEN DE CONSULADO DE BOLIVIA EN CALALMA LIB. 00010011102 MIN.RELACIONES EXTERIORES - GESTORIA CONSULAR LEY Nº 3108</t>
  </si>
  <si>
    <t>VENTA DE DIVISAS CON TRANSFERENCIA DE FONDOS A SOLICITUD DE INSTITUTO NACIONAL DE INNOVACION AGROPECUARIA Y FORESTAL (INIAF) SEGUN SOLICITUD 5229 REF: 80201010300 52 16 COMPROBANTE DE PAGO POR CONCEPTO DE ACREDITACION A LA ISTA CORRESPONDIENTE A LA GESTION 2018 POR UN MONTO DE 2.046,00 SWISS FRANCS LIB. 00222018011 INIAF-DANDA DESAR. CRECIM. ECO. INCLUSIVO Y SOSTENIBLE BOL. POR DIFERENCIAL CAMBIARIO</t>
  </si>
  <si>
    <t>VENTA DE DIVISAS CON TRANSFERENCIA DE FONDOS A SOLICITUD DE INSTITUTO NACIONAL DE INNOVACION AGROPECUARIA Y FORESTAL (INIAF) SEGUN SOLICITUD 5229 REF: 80201010300 52 16 COMPROBANTE DE PAGO POR CONCEPTO DE ACREDITACION A LA ISTA CORRESPONDIENTE A LA GESTION 2018 POR UN MONTO DE 2.046,00 SWISS FRANCS LIB. 00222018011 INIAF-DANDA DESAR. CRECIM. ECO. INCLUSIVO Y SOSTENIBLE BOL.</t>
  </si>
  <si>
    <t>TRANSFERENCIA RECIBIDA DEL EXTERIOR SEGÚN MENSAJES SWIFT Nos. 8546-8536 (REM.EXT.) DE FECHA 19-06-2018 POR DESEMBOLSO DE CAF PRÉSTAMO CFA009344 PROG.MAS INV.P/ RIEGO FASE IV FONDO ROTATORIO NRO 12 LIBRETA N° 00287102001 FPS-RECURSOS PROPIOS REF.: UTILES DE ESCRITORIO</t>
  </si>
  <si>
    <t>TRANSFERENCIA DEL EXTERIOR SEGUN SWIFT 08541 DE FECHA 19/06/2018 ORDENANTE: CONSULADO GENERAL DE BOLIVIA EN WASHINGTON DC REF.: RECAUDACION EXT. MAYO 18 CEDULAS DE IDENTIDAD LIB. 00340012005 SEGIP - RECAUDACION EXTERIOR - CEDULAS DE IDENTIDAD</t>
  </si>
  <si>
    <t>TRANSFERENCIA DEL EXTERIOR SEGUN SWIFT NO.8542 DE FECHA 19/06/2018 ORDENANTE: CONSULADO DE BOLIVIA EN VALENCIA REF:GESTORIA CONSULAR MAYO 18 LIB. 00010011102 MIN.RELACIONES EXTERIORES - GESTORIA CONSULAR LEY Nº 3108</t>
  </si>
  <si>
    <t>TRANSFERENCIA DEL EXTERIOR SEGUN SWIFT NO.8543 DE FECHA 19/06/2018 ORDENANTE: BOTSCHAFT DES PLURINATIONALEN ALEMANIA REF:GESTORIA CONSULAR MAYO 2018 LIB. 00010011102 MIN.RELACIONES EXTERIORES - GESTORIA CONSULAR LEY Nº 3108</t>
  </si>
  <si>
    <t>NÚMERO DE LIBRETA CUT: 99031009.00 OPERACIÓN T01 TRANSFERENCIA DE FONDOS A LA CUT - TESORO DIRECTO DE BANCO UNION S.A. A CUENTA UNICA DEL TESORO CON NUMERO DE SOLICITUD = 2830140 Y NUMERO CORRELATIVO = 91320019062018558 TRANSFERENCIA POR OPERACIONES DE VENTA BONOS BTX</t>
  </si>
  <si>
    <t>||TRANSFERENCIA DE FONDOS S/G FORMULARIO CITE: BUN/CF253/18 DE LA FECHA (HRE-TSO-3305), POR DEVOLUCION DE FONDOS POR RECURSOS NO EJECUTADOS. A SOLICITUD DEL GOB.AUT.MCPAL.DE CORIPATA, LIBRETA N°00099024113;</t>
  </si>
  <si>
    <t>VENTA DE DIVISAS CON TRANSFERENCIA DE FONDOS A SOLICITUD DE DIRECCION ESTRATEGICA DE REIVINDICACION MARITIMA DIREMAR SEGUN SOLICITUD 5268 REF: PAGO DE DIVISAS AL CONSULTOR POR PRODUCTO GABRIEL ECKSTEIN POR ASESORAMIENTO EN DERECHO INTERNACIONAL PUBLICO SILALA ANGLOFONO SOLICITADO CON INFORME IF DIRE LIB. 00099021001 TGN-RECURSOS ORDINARIOS (3987)</t>
  </si>
  <si>
    <t>VENTA DE DIVISAS CON TRANSFERENCIA DE FONDOS A SOLICITUD DE MINISTERIO DE EDUCACION SEGUN SOLICITUD 5263 REF: TRASPASO PARA AYLIN ANAHI POMA VERAMENDI LIB. 00099021001 TGN-RECURSOS ORDINARIOS (3987)</t>
  </si>
  <si>
    <t>VENTA DE DIVISAS CON TRANSFERENCIA DE FONDOS A SOLICITUD DE MINISTERIO DE DEFENSA SEGUN SOLICITUD 5264 REF: PAGO A EMPRESA THINK HOLDINGS POR LA DECIMA CUOTA DE LA ADQUISICION DE AERONAVE PARA TRANSPORTE AEREO MILITAR LIB. 00020011103 MINISTERIO DE DEFENSA - INGRESOS VARIOS</t>
  </si>
  <si>
    <t>VENTA DE DIVISAS CON TRANSFERENCIA DE FONDOS A SOLICITUD DE MINISTERIO DE HIDROCARBUROS SEGUN SOLICITUD 5265 REF: TRANSFERENCIA AL EXTERIOR PARA PAGO POR LA SUSCRIPCION A LA REVISTA DIGITAL PLATSS DEL 15 DE MAYO 2018 AL 14 DE FEBRERO DE 2019 , PARA EL VICEMINISTERIO DE EXPLORACION Y EXPLOTACION DE LIB. 00099021001 TGN-RECURSOS ORDINARIOS (3987)</t>
  </si>
  <si>
    <t>VENTA DE DIVISAS CON TRANSFERENCIA DE FONDOS A SOLICITUD DE YACIMIENTOS PETROLIFEROS FISCALES BOLIVIANOS SEGUN SOLICITUD 5261 REF: PAGO A EMPRESA NACIONAL DE ENERGIA ENEX SUMINISTRO PRODUCTO MAYO 2018 FACTURAS 3257 3258 3259 3260 INFORME UPCA 518 2018 LIB. 00513012004 LBP-YPFB-UNICOMERCIAL (4030005415/1-2188907)</t>
  </si>
  <si>
    <t>VENTA DE DIVISAS CON TRANSFERENCIA DE FONDOS A SOLICITUD DE ADMINISTRACION DE SERVICIOS PORTUARIOS BOLIVIA SEGUN SOLICITUD 5260 REF: H.R. 777-725-676 - PAGO DE RECURSOS AL TPA POR SERVICIO DE FAENAS EN EL PUERTO DE ARICA, CORRESPONDIENTE A LA SEGUNDA QUINCENA DE MAYO/2018, REFRIGERACION DE CONTENEDO LIB. 00594012001 ASP-B FONDO DE OPERACIONES</t>
  </si>
  <si>
    <t>VENTA DE DIVISAS CON TRANSFERENCIA DE FONDOS A SOLICITUD DE ADMINISTRACION DE SERVICIOS PORTUARIOS BOLIVIA SEGUN SOLICITUD 5259 REF: H.R. - 1934 - 1936 - ENVIO DE RECURSOS -A CUENTA - AL PUERTO DE ARICA PARA GASTOS DE FUNCIONAMIENTO Y GATE OUT, CORRESPONDIENTE A LA REPOSICION DE MAYO/2018, SEGUN COM LIB. 00594012001 ASP-B FONDO DE OPERACIONES</t>
  </si>
  <si>
    <t>VENTA DE DIVISAS CON TRANSFERENCIA DE FONDOS A SOLICITUD DE ADMINISTRACION DE SERVICIOS PORTUARIOS BOLIVIA SEGUN SOLICITUD 5258 REF: H.R. 1786 - ENVIO DE RECURSOS AL PUERTO DE ANTOFAGASTA GASTOS DE FUNCIONAMIENTO SERVICIOS BASICOS, CORRESPONDIENTE A LA REPOSICION DE ENERO/2018, SEGUN COMUNICACION IN LIB. 00594012001 ASP-B FONDO DE OPERACIONES</t>
  </si>
  <si>
    <t>VENTA DE DIVISAS CON TRANSFERENCIA DE FONDOS A SOLICITUD DE ADMINISTRACION DE SERVICIOS PORTUARIOS BOLIVIA SEGUN SOLICITUD 5257 REF: H.R. 1785 - PAGO DE FACTURAS A LAS EMPRESAS NAVIERAS EN EL PUERTO DE ANTOFAGASTA ATI - ESONKA FAUNDEZ POR FAENAS, SEGUN INFORME ASP-B/DOP/UAP-INF-58/2018 Y DEMAS DOCUM LIB. 00594012001 ASP-B FONDO DE OPERACIONES</t>
  </si>
  <si>
    <t>VENTA DE DIVISAS CON TRANSFERENCIA DE FONDOS A SOLICITUD DE ADMINISTRACION DE SERVICIOS PORTUARIOS BOLIVIA SEGUN SOLICITUD 5256 REF: H.R. 1897 - PAGO DE FACTURAS A EMPRESA NAVIERA TISUR S.A. EN EL PUERTO DE MATARANI POR SERVICIOS DE FAENAS SEGUN INFORME ASP-B/DOP-UAP/INF-63/2018 Y DEMAS DOCUMENTACIO LIB. 00594012001 ASP-B FONDO DE OPERACIONES</t>
  </si>
  <si>
    <t>COBRO COSTOS DE PAPELERIA SEGUN TRANSFERENCIA DEL EXTERIOR POR ORDEN DE CONSULADO GENERAL DE BOLIVIA EN WASHINGTON DC REF.: RECAUDACION EXT. MAYO 18 CEDULAS DE IDENTIDAD LIB. 00340012003 RECAUDACION EXTRANJERIA - C.I. -L.C.</t>
  </si>
  <si>
    <t>COBRO COSTOS DE PAPELERIA SEGUN TRANSFERENCIA DEL EXTERIOR POR ORDEN DE CONSULADO DE BOLIVIA EN VALENCIA REF:GESTORIA CONSULAR MAYO 18 LIB. 00010011102 MIN.RELACIONES EXTERIORES - GESTORIA CONSULAR LEY Nº 3108</t>
  </si>
  <si>
    <t>COBRO COSTOS DE PAPELERIA SEGUN TRANSFERENCIA DEL EXTERIOR POR ORDEN DE BOTSCHAFT DES PLURINATIONALEN ALEMANIA REF:GESTORIA CONSULAR MAYO 2018 LIB. 00010011102 MIN.RELACIONES EXTERIORES - GESTORIA CONSULAR LEY Nº 3108</t>
  </si>
  <si>
    <t>NUMERO DE LIBRETA CUT: 00650028002 OPERACIÓN E18 TRANSFERENCIA DEL SISTEMA FINANCIERO POR CUENTA DE TERCEROS A LA CUT UNICEF PAYMENT NUMBER: 3180145408</t>
  </si>
  <si>
    <t>TRANSFERENCIA RECIBIDA DEL EXTERIOR SEGÚN MENSAJES SWIFT Nos. 8580-8570 (REM.EXT.) DE FECHA 19-06-2018 POR DESEMBOLSO DE FONPLATA PRÉSTAMO BOL 21/2014 LIBRETA N° 00291012002 ABC-RECURSOS PROPIOS REF.: UTILES DE ESCRITORIO</t>
  </si>
  <si>
    <t>TRANSFERENCIA RECIBIDA DEL EXTERIOR SEGÚN MENSAJES SWIFT Nos. 8581-8571 (REM.EXT.) DE FECHA 19-06-2018 POR DESEMBOLSO DE FONPLATA PRÉSTAMO BOL 22/2014 LIBRETA N° 00291012002 ABC-RECURSOS PROPIOS REF.: UTILES DE ESCRITORIO</t>
  </si>
  <si>
    <t>||TRANSFERENCIA DE FONDOS S/G. MENSAJE SWIFT NRO. 08588 DE LA FECHA. (SECTOR PÚBLICO). DEBITO DE LA LIBRETA 00117012001 DGAC, REPOSICION UTILES DE ESCRITORIO.</t>
  </si>
  <si>
    <t>'COBRO DE'||UTILES DE ESCRITORIO POR EL COMPROBANTE CONTABLE NRO. 0924854 DE LA FECHA, SEGÚN CORREO ELECTRÓNICO DE YPFB DE F. 23/01/2018. DEBITO DE LA LIBRETA 00513022001 YPFB - OPERACIONES.</t>
  </si>
  <si>
    <t>00290012001 DEPOSITO DE EFECTIVO, DEPOSITANTE: CARLOS EUFRONIO CAMACHO VEGA, CONCEPTO: DEVOLUCION DE INTERINATO, CUENTA DE DEPOSITO: CUENTA UNICA DEL TESORO</t>
  </si>
  <si>
    <t>00290012001 DEPOSITO DE EFECTIVO, DEPOSITANTE: EVELIN TEJERINA SAN MIGUEL, CONCEPTO: DEVOLUCION DE INTERINATO, CUENTA DE DEPOSITO: CUENTA UNICA DEL TESORO</t>
  </si>
  <si>
    <t>00290012001 DEPOSITO DE EFECTIVO, DEPOSITANTE: MARIA CALDERON PARACAGUA, CONCEPTO: DEVOLUCION DE INTERINATO, CUENTA DE DEPOSITO: CUENTA UNICA DEL TESORO</t>
  </si>
  <si>
    <t>00046057005 DEPOSITO DE EFECTIVO, DEPOSITANTE: AYDE MACHACA TORREZ, CONCEPTO: DEVOLUCION DE HABERES MES DE MARZO AYDE MACHACA TORREZ, CUENTA DE DEPOSITO: CUENTA UNICA DEL TESORO</t>
  </si>
  <si>
    <t>00081011105 DEPOSITO DE EFECTIVO, DEPOSITANTE: EDDY DORIAN AYALA GOMEZ, CONCEPTO: DEVOLUCION DE FONDOS EN AVANCE, CUENTA DE DEPOSITO: CUENTA UNICA DEL TESORO</t>
  </si>
  <si>
    <t>00099021001 DEPOSITO DE EFECTIVO, DEPOSITANTE: OSCAR QUINTANA APARICIO, CONCEPTO: PASAJES,VIATICOS Y ALIMENTACION CUMBRE DEL GAS, CUENTA DE DEPOSITO: CUENTA UNICA DEL TESORO</t>
  </si>
  <si>
    <t>00526012001 DEPOSITO DE EFECTIVO, DEPOSITANTE: PABLO ALBERTO TAVEL SAAVEDRA, CONCEPTO: DEVOLUCION DE VIATICOS, CUENTA DE DEPOSITO: CUENTA UNICA DEL TESORO</t>
  </si>
  <si>
    <t>00099021001 DEPOSITO DE EFECTIVO, DEPOSITANTE: ADDA RIOVANA SANDY MENDEZ, CONCEPTO: DEVOLUCION SALDO FONDOS EN AVANCE, CUENTA DE DEPOSITO: CUENTA UNICA DEL TESORO</t>
  </si>
  <si>
    <t>00047081101 DEPOSITO DE EFECTIVO, DEPOSITANTE: ERIKA WUNDER HURTADO, CONCEPTO: DEVOLUCION DE VIATICOS, CUENTA DE DEPOSITO: CUENTA UNICA DEL TESORO</t>
  </si>
  <si>
    <t>00099021001 DEPOSITO DE EFECTIVO, DEPOSITANTE: OSCAR SENOVIO SIÑANI SANGALLI  CI.  4852012  LP., CONCEPTO: DEVOLUCION DE FONDO EN AVANCE DEPORTES DE COMBATE, CUENTA DE DEPOSITO: CUENTA UNICA DEL TESORO</t>
  </si>
  <si>
    <t>00099021001 DEPOSITO DE EFECTIVO, DEPOSITANTE: EDGAR AGUIRRE, CONCEPTO: REPOSICION DE EXEDENTE USO DE TEL MOVIL, CUENTA DE DEPOSITO: CUENTA UNICA DEL TESORO</t>
  </si>
  <si>
    <t>00099021001 DEPOSITO DE EFECTIVO, DEPOSITANTE: MAX DAVID CORRALES ROJAS  CI.  5245731  CBBA, CONCEPTO: DEVOLUCION DE FONDO EN AVANCE DEPORTES DE TIEMPO Y MARCA  I, CUENTA DE DEPOSITO: CUENTA UNICA DEL TESORO</t>
  </si>
  <si>
    <t>00099021001 DEPOSITO DE EFECTIVO, DEPOSITANTE: ARIEL QUISPE CALIZAYA  CI.  4883496  LP., CONCEPTO: DEVOLUCION DE FONDO EN AVANCE DEPORTES DE TIEMPO Y MARCA  II, CUENTA DE DEPOSITO: CUENTA UNICA DEL TESORO</t>
  </si>
  <si>
    <t>00099021001 DEPOSITO DE EFECTIVO, DEPOSITANTE: DANNY OVIDIO PORTILLO SALAZAR  CI. 3756875 CBBA, CONCEPTO: DEVOLUCION DE FONDO EN AVANCE DEPORTES CON BALON Y CONJUNTO, CUENTA DE DEPOSITO: CUENTA UNICA DEL TESORO</t>
  </si>
  <si>
    <t>00099021001 DEPOSITO DE EFECTIVO, DEPOSITANTE: JUAN MANUEL ABAL CUETO  CI. 3988862 PT., CONCEPTO: DEVOLUCION DE FONDO EN AVANCE DEPORTE DE ARTE Y PRESICION, CUENTA DE DEPOSITO: CUENTA UNICA DEL TESORO</t>
  </si>
  <si>
    <t>00283012002 DEPOSITO DE EFECTIVO, DEPOSITANTE: NEMESIO FLORES MAMANI, CONCEPTO: DEVOLUCION DE PASAJE AEREO, CUENTA DE DEPOSITO: CUENTA UNICA DEL TESORO</t>
  </si>
  <si>
    <t>00099021001 DEPOSITO DE EFECTIVO, DEPOSITANTE: SENDER TERRAZAS GUZMAN  CI.  5301190  CBBA, CONCEPTO: DEVOLUCION DE FONDO EN AVANCE DEPORTE CON PELOTA, CUENTA DE DEPOSITO: CUENTA UNICA DEL TESORO</t>
  </si>
  <si>
    <t>00283012002 DEPOSITO DE EFECTIVO, DEPOSITANTE: ARMANDO JULIAN CORO, CONCEPTO: DEVOLUCION DE PASAJE AEREO, CUENTA DE DEPOSITO: CUENTA UNICA DEL TESORO</t>
  </si>
  <si>
    <t>00526012001 DEPOSITO DE EFECTIVO, DEPOSITANTE: HILARIO QUISPE PILLCO BOLIVIA TV, CONCEPTO: DEV. POR FONDOS EN AVANCE, CUENTA DE DEPOSITO: CUENTA UNICA DEL TESORO</t>
  </si>
  <si>
    <t>00224012005 DEPOSITO DE EFECTIVO, DEPOSITANTE: WALTER QUISPE CALCINA, CONCEPTO: DEVOLUCION DE SALDO NO UTILIZADO EN FONDOS EN AVANCE, CUENTA DE DEPOSITO: CUENTA UNICA DEL TESORO</t>
  </si>
  <si>
    <t>00020011103 DEPOSITO DE EFECTIVO, DEPOSITANTE: INSTITUTO GEOGRAFICO MILITAR, CONCEPTO: REVERSION REFRIGERIOS ABRIL, CUENTA DE DEPOSITO: CUENTA UNICA DEL TESORO</t>
  </si>
  <si>
    <t>00099021001 DEPOSITO DE EFECTIVO, DEPOSITANTE: ALBARRACIN PAREDES MIGUEL ANGEL, CONCEPTO: DEVOLUCION DE VIATICOS C31-697, CUENTA DE DEPOSITO: CUENTA UNICA DEL TESORO</t>
  </si>
  <si>
    <t>00070011102 DEPOSITO DE EFECTIVO, DEPOSITANTE: INGRID IRACEMA ALARCON, CONCEPTO: DEVOLUCION DE SALDO POR COMPRA DE REFRIGERIO, CUENTA DE DEPOSITO: CUENTA UNICA DEL TESORO</t>
  </si>
  <si>
    <t>00099021001 DEPOSITO DE EFECTIVO, DEPOSITANTE: FRANZ LUIS ORDOÑEZ MENACHO, CONCEPTO: REVERSION 13 % VIATICOS, CUENTA DE DEPOSITO: CUENTA UNICA DEL TESORO</t>
  </si>
  <si>
    <t>00099021001 DEPOSITO DE EFECTIVO, DEPOSITANTE: RIMY CAMACHO GARCIA, CONCEPTO: REVERSION 13 % VIATICOS, CUENTA DE DEPOSITO: CUENTA UNICA DEL TESORO</t>
  </si>
  <si>
    <t>00099021001 DEPOSITO DE EFECTIVO, DEPOSITANTE: JULIO MAMANI BARRISUETA, CONCEPTO: REVERSION 13 % VIATICOS, CUENTA DE DEPOSITO: CUENTA UNICA DEL TESORO</t>
  </si>
  <si>
    <t>00099021001 DEPOSITO DE EFECTIVO, DEPOSITANTE: EDWIN REMBERTO ATTO CARDENAS, CONCEPTO: DEVOLUCION DE PASAJES, CUENTA DE DEPOSITO: CUENTA UNICA DEL TESORO</t>
  </si>
  <si>
    <t>00099021001 DEPOSITO DE EFECTIVO, DEPOSITANTE: MIGUEL ANGEL CALLPA SALINAS, CONCEPTO: DEVOLUCION DE PASAJES, CUENTA DE DEPOSITO: CUENTA UNICA DEL TESORO</t>
  </si>
  <si>
    <t>00099021001 DEPOSITO DE EFECTIVO, DEPOSITANTE: MAX GUSTAVO MONRROY FLORES, CONCEPTO: DEVOLUCION PASAJES, CUENTA DE DEPOSITO: CUENTA UNICA DEL TESORO</t>
  </si>
  <si>
    <t>00099021001 DEPOSITO DE EFECTIVO, DEPOSITANTE: NORAH TEREZA BOHORQUEZ VDA DE GONZALES, CONCEPTO: ACUERDO ANTE SENASIR, CUENTA DE DEPOSITO: CUENTA UNICA DEL TESORO</t>
  </si>
  <si>
    <t>00132052001 DEPOSITO DE EFECTIVO, DEPOSITANTE: EMPRESA ESTRATEGICA DE PRODUCCION DE SEMILLAS, CONCEPTO: DEVOLUCION DE FONDOS EN AVANCE PARA EL PAGO A JORNALEROS, CUENTA DE DEPOSITO: CUENTA UNICA DEL TESORO</t>
  </si>
  <si>
    <t>00099021001 DEPOSITO DE EFECTIVO, DEPOSITANTE: CARLA ADRIANA MOLINA VARGAS-CODESUR, CONCEPTO: DEVOLUCION DE FONDO DE AVANCE, CUENTA DE DEPOSITO: CUENTA UNICA DEL TESORO</t>
  </si>
  <si>
    <t>00099021001 DEPOSITO DE EFECTIVO, DEPOSITANTE: FNSE - RUBEN TORDOYA I., CONCEPTO: CONSUMO AGUA POTABLE  ENERO A MAYO /2018 FNSE, CUENTA DE DEPOSITO: CUENTA UNICA DEL TESORO</t>
  </si>
  <si>
    <t>00099021001 DEPOSITO DE EFECTIVO, DEPOSITANTE: SABINO MENDOZA QUISPE, CONCEPTO: REVERSION VIATICOS C-31 N° 785/17 SC - CONALTID, CUENTA DE DEPOSITO: CUENTA UNICA DEL TESORO</t>
  </si>
  <si>
    <t>00099021001 DEPOSITO DE EFECTIVO, DEPOSITANTE: PEDRO GUSTAVO CONCHA MUJICA, CONCEPTO: DEVOLUCION DE PASAJES NLS, CUENTA DE DEPOSITO: CUENTA UNICA DEL TESORO</t>
  </si>
  <si>
    <t>00099021001 DEPOSITO DE EFECTIVO, DEPOSITANTE: BETHSABE FLORES SOLIZ, CONCEPTO: DEVOLUCION DE REFRIGERIOS, CUENTA DE DEPOSITO: CUENTA UNICA DEL TESORO</t>
  </si>
  <si>
    <t>00212082001 DEPOSITO DE EFECTIVO, DEPOSITANTE: AMERICO MAMANI CORI, CONCEPTO: DEVOLUCION GASTOS OPERATIVOS, CUENTA DE DEPOSITO: CUENTA UNICA DEL TESORO</t>
  </si>
  <si>
    <t>00020011103 DEPOSITO DE EFECTIVO, DEPOSITANTE: CARLOS JAVIER VALVERDE FERRUFINO, CONCEPTO: REVERSION PASAJES PREV. 4094/18, CUENTA DE DEPOSITO: CUENTA UNICA DEL TESORO</t>
  </si>
  <si>
    <t>00212082004 DEPOSITO DE EFECTIVO, DEPOSITANTE: BRUNO RICHARD BLANCO ALARCON, CONCEPTO: DEVOLUCION DE VIATICOS, CUENTA DE DEPOSITO: CUENTA UNICA DEL TESORO</t>
  </si>
  <si>
    <t>00099021001 DEPOSITO DE EFECTIVO, DEPOSITANTE: LUIS DANIEL CHINCHE GUZMAN, CONCEPTO: REVERSION DE VIATICOS, CUENTA DE DEPOSITO: CUENTA UNICA DEL TESORO</t>
  </si>
  <si>
    <t>00099021001 DEPOSITO DE EFECTIVO, DEPOSITANTE: ARTURO JUAN FERNANDEZ PEÑA, CONCEPTO: DOBLE PERCEPCION, CUENTA DE DEPOSITO: CUENTA UNICA DEL TESORO</t>
  </si>
  <si>
    <t>00526012001 DEPOSITO DE EFECTIVO, DEPOSITANTE: JUAN CARLOS SUCASACA, CONCEPTO: DEVOLUCION DE VIATICOS, CUENTA DE DEPOSITO: CUENTA UNICA DEL TESORO</t>
  </si>
  <si>
    <t>00099021001 DEPOSITO DE EFECTIVO, DEPOSITANTE: ANGEL TAMBO - MIN.DE DEPORTES, CONCEPTO: DEV. DE 2 DIAS 1/2 DE VIATICOS VIAJE CBBA, CUENTA DE DEPOSITO: CUENTA UNICA DEL TESORO</t>
  </si>
  <si>
    <t>00099021001 DEPOSITO DE EFECTIVO, DEPOSITANTE: MIJAIL HINOJOSA - MIN. DE DEPORTES, CONCEPTO: DEV. 2 DIAS DE VIATICOS SUCRE - CARRERA PEDESTRE, CUENTA DE DEPOSITO: CUENTA UNICA DEL TESORO</t>
  </si>
  <si>
    <t>00099021001 DEPOSITO DE EFECTIVO, DEPOSITANTE: CLAROS ALMENDRAS EVERT, CONCEPTO: REVERSION DE PASAJES, VIATICOS ALIMENTACION POR EL FORO DEL GAS GESTION 2017 P-6969, CUENTA DE DEPOSITO: CUENTA UNICA DEL TESORO</t>
  </si>
  <si>
    <t>00373024105 DEPOSITO DE EFECTIVO, DEPOSITANTE: VICENTE BLANCO MAMANI, CONCEPTO: DEVOLUCION DE PROYECTO, CUENTA DE DEPOSITO: CUENTA UNICA DEL TESORO</t>
  </si>
  <si>
    <t>00099021001 DEPOSITO DE EFECTIVO, DEPOSITANTE: FRANZ ANTONIO NINA MACHACA, CONCEPTO: DEVOLUCION DE PASAJES, CUENTA DE DEPOSITO: CUENTA UNICA DEL TESORO</t>
  </si>
  <si>
    <t>00099021001 DEPOSITO DE EFECTIVO, DEPOSITANTE: OSCAR ARIAS APAZA, CONCEPTO: DEVOLUCION DE PASAJES, CUENTA DE DEPOSITO: CUENTA UNICA DEL TESORO</t>
  </si>
  <si>
    <t>00099021001 DEP.DE CHEQ.AJENOS,RET.DE CAM.,CONCEPTO: REVERSION POR PASAJES NO UTILIZADOS C-31 N° 47/17 SC- CONALTID,DEP.: BOLTUR - BOLIVIANA DE TURISMO , PROCEDENCIA: BANCO UNION S.A., CHEQUE: 9078, FECHA DE EMISION:11/06/2018</t>
  </si>
  <si>
    <t>00574014201 DEP.DE CHEQ.AJENOS,RET.DE CAM.,CONCEPTO: LIQUIDACION DE APORTES PRO LECHE DICIEMBRE 2017,DEP.: LACTEOSBOL , PROCEDENCIA: BANCO UNION S.A., CHEQUE: 4710, FECHA DE EMISION:18/06/2018</t>
  </si>
  <si>
    <t>00574014201 DEP.DE CHEQ.AJENOS,RET.DE CAM.,CONCEPTO: LIQUIDACION APORTES PRO LECHE NOVIEMBRE 2017,DEP.: LACTEOSBOL , PROCEDENCIA: BANCO UNION S.A., CHEQUE: 4709, FECHA DE EMISION:18/06/2018</t>
  </si>
  <si>
    <t>00862012001 DEP.DE CHEQ.AJENOS,RET.DE CAM.,CONCEPTO: DEVOLUCION DE PASAJE NO USADO POR BOA AL FONDO NACIONAL DE DESARROLLO REGIONAL (FNDR),DEP.: FONDO NACIONAL DE DESARROLLO REGIONAL , PROCEDENCIA: BANCO UNION S.A., CHEQUE: 9072, FECHA DE EMISION:11/06/2018</t>
  </si>
  <si>
    <t>00574014201 DEP.DE CHEQ.AJENOS,RET.DE CAM.,CONCEPTO: LIQUIDACION DE APORTES PRO LECHE - OCTUBRE 2017,DEP.: LACTEOSBOL , PROCEDENCIA: BANCO UNION S.A., CHEQUE: 4708, FECHA DE EMISION:18/06/2018</t>
  </si>
  <si>
    <t>00574014201 DEP.DE CHEQ.AJENOS,RET.DE CAM.,CONCEPTO: LIQUIDACION DE APORTES PRO LECHE ENERO 2018,DEP.: LACTEOSBOL , PROCEDENCIA: BANCO UNION S.A., CHEQUE: 4711, FECHA DE EMISION:18/06/2018</t>
  </si>
  <si>
    <t>00099021001 DEP.DE CHEQ.AJENOS,RET.DE CAM.,CONCEPTO: DEVOLUCION DE PRESTAMOS POR PARTE DEL SR. GUILLERMO ARAMAYO HERRERA CORRESP/ ENERO A MAYO 2018,DEP.: SENASIR , PROCEDENCIA: BANCO UNION S.A., CHEQUE: 8000, FECHA DE EMISION:19/06/2018</t>
  </si>
  <si>
    <t>00670012002 DEP.DE CHEQ.AJENOS,RET.DE CAM.,CONCEPTO: DEVOLUCION DE PASAJES , VIATICOS Y OTROS,DEP.: ORGANO ELECTORAL PLURINACIONAL , PROCEDENCIA: BANCO UNION S.A., CHEQUE: 10367, FECHA DE EMISION:14/06/2018</t>
  </si>
  <si>
    <t>00099021001 DEP.DE CHEQ.AJENOS,RET.DE CAM.,CONCEPTO: RIVERA ELSA BETZABE LAGUNA DE,DEP.: BANCO UNION S.A. , PROCEDENCIA: BANCO UNION S.A., CHEQUE: 154547, FECHA DE EMISION:20/06/2018</t>
  </si>
  <si>
    <t>00099021001 DEP.DE CHEQ.AJENOS,RET.DE CAM.,CONCEPTO: DEV.RET.IMPOSITIVA RC-IVA 13% POR DEVOLUCION DE VIATICOS ADELA CUSSI(PREV-695),DEP.: CAMARA DE SENADORES , PROCEDENCIA: BANCO UNION S.A., CHEQUE: 6969, FECHA DE EMISION:19/06/2018</t>
  </si>
  <si>
    <t>00070011102 DEP.DE CHEQ.AJENOS,RET.DE CAM.,CONCEPTO: DEP. POR DEMASIA PAGO IMPUESTOS MES DE MAYO/2018,DEP.: M.T.E.P.S. , PROCEDENCIA: BANCO UNION S.A., CHEQUE: 8748, FECHA DE EMISION:19/06/2018</t>
  </si>
  <si>
    <t>00070011102 DEP.DE CHEQ.AJENOS,RET.DE CAM.,CONCEPTO: DEVOLUCION VIATICOS-JHONNY RAMOS C-31 N°1230,DEP.: JHONNY RAMOS , PROCEDENCIA: BANCO UNION S.A., CHEQUE: 8738, FECHA DE EMISION:19/06/2018</t>
  </si>
  <si>
    <t>00070011102 DEP.DE CHEQ.AJENOS,RET.DE CAM.,CONCEPTO: DEVOLUCION VIATICOS-MARIO MAYORGA-C-31 N° 1230,DEP.: MARIO MAYORGA , PROCEDENCIA: BANCO UNION S.A., CHEQUE: 8737, FECHA DE EMISION:19/06/2018</t>
  </si>
  <si>
    <t>00070011102 DEP.DE CHEQ.AJENOS,RET.DE CAM.,CONCEPTO: DEP. POR PERDIDA PASE VISITA,DEP.: M.T.E.P.S. , PROCEDENCIA: BANCO UNION S.A., CHEQUE: 8746, FECHA DE EMISION:19/06/2018</t>
  </si>
  <si>
    <t>00287102001 DEP.DE CHEQ.AJENOS,RET.DE CAM.,CONCEPTO: DEVOLUCION DE RECURSOS POR PAGO DUPLICADO A BOLTUR,DEP.: FPS-OFICINA CENTRAL , PROCEDENCIA: BANCO UNION S.A., CHEQUE: 816, FECHA DE EMISION:19/06/2018</t>
  </si>
  <si>
    <t>00287102001 DEP.DE CHEQ.AJENOS,RET.DE CAM.,CONCEPTO: DEVOLUCION DE VIATICOS EN DEMASIA GESTION 2017,DEP.: FPS-OFICINA CENTRAL , PROCEDENCIA: BANCO UNION S.A., CHEQUE: 815, FECHA DE EMISION:19/06/2018</t>
  </si>
  <si>
    <t>00020011102 DEP.DE CHEQ.AJENOS,RET.DE CAM.,CONCEPTO: PAGO DE SUBSIDIOS DUODECIMAS DE NATALIDAD AL PERSONAL DE EP-TAM,DEP.: TRANSPORTE AEREO MILITAR , PROCEDENCIA: BANCO UNION S.A., CHEQUE: 19750, FECHA DE EMISION:19/06/2018</t>
  </si>
  <si>
    <t>00020011103 DEP.DE CHEQ.AJENOS,RET.DE CAM.,CONCEPTO: TRANSF EXT EMP AIR PARTS P/ADQUISICION DE ACEITE 2380 P/AERO BOEING B737-200 FAB 117,DEP.: TRANSPORTE AEREO MILITAR , PROCEDENCIA: BANCO UNION S.A., CHEQUE: 19751, FECHA DE EMISION:19/06/2018</t>
  </si>
  <si>
    <t>00020011103 DEP.DE CHEQ.AJENOS,RET.DE CAM.,CONCEPTO: TRANSF EMP AIR PARTS P/ADQUISICION DE LLANTAS MLG Y NLG P/AERO BAE 146-200 FAB-106,DEP.: TRANSPORTE AEREO MILITAR , PROCEDENCIA: BANCO UNION S.A., CHEQUE: 19752, FECHA DE EMISION:19/06/2018</t>
  </si>
  <si>
    <t>00526012001 DEP.DE CHEQ.AJENOS,RET.DE CAM.,CONCEPTO: DEPÓSITOS DE SALDOS NO UTILIZADOS AN FAV-BTV PARA LA REVERSION DE PREVENTIVOS ING.MAGNE,DEP.: BOLIVIA  TV , PROCEDENCIA: BANCO UNION S.A., CHEQUE: 16202, FECHA DE EMISION:15/06/2018</t>
  </si>
  <si>
    <t>VENTA DE DIVISAS CON TRANSFERENCIA DE FONDOS A SOLICITUD DE MINISTERIO DE RELACIONES EXTERIORES SEGUN SOLICITUD 5242 REF: REMISION DEL 1ER ENVIO DE RECURSOS A FAVOR DE CONSULADOS Y DE SECCIONES CONSULARES EN EMBAJADAS PARA EL PROGRAMA DE APOYO AL CIUDADANO BOLIVIANO QUE RESIDE EN EL EXTERIOR SEGU LIB. 00099021001 TGN-RECURSOS ORDINARIOS (3987)</t>
  </si>
  <si>
    <t>PAGO PRÉSTAMO JBIC BV-C1 VCTO. 20-06-2018 POR CUENTA DE TGN SEGÚN NOTA MEFP/VTCP/DGCP/UODP-551/2018 DE FECHA 20-06-2018, VALOR 20-06-2018 CAPITAL UFV 8.890.798,52 INTERESES UFV 332.137,64 LIBRETA N°00099021001 TGN-RECURSOS ORDINARIOS (3987)</t>
  </si>
  <si>
    <t>COMISIONES BANCARIAS POR PAGO PRÉSTAMO JBIC BV-C1 VCTO. 20-06-2018 POR CUENTA DE TGN SEGÚN NOTA MEFP/VTCP/DGCP/UODP-551/2018 DE FECHA 20-06-2018, VALOR 20-06-2018 CAPITAL UFV 8.890.798,52 INTERESES UFV 332.137,64 LIBRETA N°00099021001 TGN-RECURSOS ORDINARIOS (3987) REF.: COMISIONES BANCARIAS</t>
  </si>
  <si>
    <t>COBRO COSTOS DE PAPELERIA SEGUN TRANSFERENCIA DEL EXTERIOR POR ORDEN DE HERCO COMBUSTIBLES SA REF.: CONTRATO DE CONDENSADOS DE GAS 31/18 LIB. 00513062001 YPFB-OPERACIONES PLANTA DE SEPARACION DE LIQUIDOS RIO GRANDE</t>
  </si>
  <si>
    <t>De: 00099024113 Transferencia en cumplimiento al DS N0913 de 15/06/2011 y el Convenio Intergubernativo de Financiamiento UPRE-CIF-IG 970/2017, suscrito entre la UPRE y el GAM Belen de Urmiri, Proyecto Const. Centro de Formacion Alternativa Belen de Urmiri, correspondiente al pago de la planilla N2,</t>
  </si>
  <si>
    <t>De: 00099024113 Transferencia en cumplimiento al DS N0913 de 15/06/2011 y el Convenio Intergubernativo de Financiamiento UPRE-CIF-IG 929/2017, suscrito entre la UPRE y el GAM Ckochas, Proyecto Construccion de 6 Aulas, Sala de Profesores y Direccion U.E. Qhalapaya - Ckochas, correspondiente al pago d</t>
  </si>
  <si>
    <t>De: 00099024113 Transferencia en cumplimiento al DS N0913 de 15/06/2011 y el Convenio Intergubernativo de Financiamiento UPRE-CIF-IG/553/2016, suscrito entre la UPRE y el GAD Beni Proyecto Construccion U.E. El Retiro y Polifuncional - Comunidad Natividad del Retiro, correspondiente al pago de la pla</t>
  </si>
  <si>
    <t>De: 00099024113 Transferencia en cumplimiento al DS N0913 de 15/06/2011 y el Convenio Intergubernativo de Financiamiento UPRE-CIF-IG 442/2017, suscrito entre la UPRE y el GAM Chuma Proyecto Construccion Tinglado Polifuncional Unidad Educativa Sococoni B - Municipio de Chuma, correspondiente al pago</t>
  </si>
  <si>
    <t>De: 00099024113 Transferencia en cumplimiento al DS N0913 de 15/06/2011 y el Convenio Intergubernativo de Financiamiento UPRE-CIF-IG 483/2017, suscrito entre la UPRE y el GAM Teoponte Proyecto Construccion Tinglado Unidad Educativa Marcelo Quenta Ortiz, correspondiente al pago de la planilla N1 de c</t>
  </si>
  <si>
    <t>De: 00099024113 Transferencia en cumplimiento al DS N0913 de 15/06/2011 y el Convenio Intergubernativo de Financiamiento UPRE-CIF-IG 804/2017, suscrito entre la UPRE y el GAM San Javier Proyecto Const. Tinglado y Graderias U.E. Cachuela Espana - Comunidad Cachuela Espana, correspondiente al pago de</t>
  </si>
  <si>
    <t>De: 00099024113 Transferencia en cumplimiento al DS N0913 de 15/06/2011 y el Convenio Intergubernativo de Financiamiento UPRE-CIF-IG 110/2017, suscrito entre la UPRE y el GAM Chulumani (Villa de la Libertad) Proyecto Construccion Tinglado Polifuncional Unidad Educativa Antofagasta - Chorrillo, corre</t>
  </si>
  <si>
    <t>De: 00099024113 Transferencia en cumplimiento al DS N0913 de 15/06/2011 y el Convenio Intergubernativo de Financiamiento UPRE-CIF-IG 322/2017, suscrito entre la UPRE y el GAM Colquencha, Proyecto Construccion Dos Aulas U.E. Pedro Domingo Murillo A, correspondiente al pago de la planilla N3 de cierre</t>
  </si>
  <si>
    <t>De: 00099024113 Transferencia en cumplimiento al DS N0913 de 15/06/2011 y el Convenio Intergubernativo de Financiamiento UPRE-CIF-IG 662/2017, suscrito entre la UPRE y el GAM Arbieto, Proyecto Const. Cancha Multiple, Tinglado y Graderias Santa Rosa, correspondiente al pago de la planilla N2 de cierr</t>
  </si>
  <si>
    <t>De: 00099024113 Transferencia en cumplimiento al DS N0913 de 15/06/2011 y el Convenio Intergubernativo de Financiamiento UPRE-CIF-IG 225/2017, suscrito entre la UPRE y el GAM Tiahuanacu, Proyecto Construccion de 4 Aulas U.E. Naciones Unidas Pircuta, correspondiente al pago de la planilla N2 de cierr</t>
  </si>
  <si>
    <t>De: 00099024113 Transferencia en cumplimiento al DS N0913 de 15/06/2011 y el Convenio Intergubernativo de Financiamiento UPRE-CIF-IG 116/2017, suscrito entre la UPRE y el GAM La Asunta, Proyecto Construccion Tinglado Polifuncional Unidad Educativa Lic. Reynaldo Calcina Luna Siguani Chico, correspond</t>
  </si>
  <si>
    <t>NUMERO DE LIBRETA CUT: 00099021001 OPERACIÓN E18 TRANSFERENCIA DEL SISTEMA FINANCIERO POR CUENTA DE TERCEROS A LA CUT Devolucion de pagos CC no cobrados por afiliados Civiles y Militares correspondiente al periodo de febrero 2018 Libreta Nro 00099021001 TGN recursos ordinarios</t>
  </si>
  <si>
    <t>VENTA DE DIVISAS CON TRANSFERENCIA DE FONDOS A SOLICITUD DE MINISTERIO DE RELACIONES EXTERIORES SEGUN SOLICITUD 5274 REF: REMISION DE RECURSOS A FAVOR DE LOS CONSULADOS EN SEVILLA MADRID IQUIQUE Y ANTOFAGASTA PARA PAGO DE GASTOS DE ASISTENCIA TASAS AEREAS Y REPATRIACIONES DE RESTOS MORTALES SEGUN NO LIB. 00010011102 MIN.RELACIONES EXTERIORES - GESTORIA CONSULAR LEY Nº 3108</t>
  </si>
  <si>
    <t>VENTA DE DIVISAS CON TRANSFERENCIA DE FONDOS A SOLICITUD DE YACIMIENTOS PETROLIFEROS FISCALES BOLIVIANOS SEGUN SOLICITUD 5284 REF: PRE PAGO A PETROPERU SA SUMINISTRO DE DIESEL OIL MES JUNIO 2018 SEGUN INFORME TECNICO DE CONFORMIDAD DE PAGO UPCA 557 2018 LIB. 00513012004 LBP-YPFB-UNICOMERCIAL (4030005415/1-2188907)</t>
  </si>
  <si>
    <t>VENTA DE DIVISAS CON TRANSFERENCIA DE FONDOS A SOLICITUD DE SERVICIO GENERAL DE IDENTIFICACION PERSONAL - SEGIP SEGUN SOLICITUD 5281 REF: ENTREGA DE FONDOS A LA OFICINA DE BUENOS AIRES - ARGENTINA PARA ADQUISICION DE ACTIVOS, S/G NOTA 008/2018, SOLICITUD 3, CERT. 2317, 2316, 2320 LIB. 00340012003 RECAUDACION EXTRANJERIA - C.I. -L.C.</t>
  </si>
  <si>
    <t>VENTA DE DIVISAS CON TRANSFERENCIA DE FONDOS A SOLICITUD DE SERVICIO GENERAL DE IDENTIFICACION PERSONAL - SEGIP SEGUN SOLICITUD 5283 REF: ENTREGA DE FONDOS A LA OFICINA DE WASHINGTON DC, PARA COMPRA DE BIENES, SOLIC. 3, NOTA 34/2018, CERT. 2323 LIB. 00340012003 RECAUDACION EXTRANJERIA - C.I. -L.C.</t>
  </si>
  <si>
    <t>VENTA DE DIVISAS CON TRANSFERENCIA DE FONDOS A SOLICITUD DE SERVICIO GENERAL DE IDENTIFICACION PERSONAL - SEGIP SEGUN SOLICITUD 5271 REF: ENTREGA DE FONDOS A LA OFICINA DE BUENOS AIRES - ARGENTINA PARA GASTO EN MAT. ELECTRICO, S/G NOTA 008/2018, SOLIC. 3, CERT. 2318 - 2319 LIB. 00340012003 RECAUDACION EXTRANJERIA - C.I. -L.C.</t>
  </si>
  <si>
    <t>COBRO DE COMISIONES AL MEFP LIBRETA 00099021001 TGN RECURSOS ORDINARIOS (3987) POR PAGO PTMO. JBIC BV-C1 CRE.IMPOR.REAC. VCTO. 20/06/2018 YPFB TRANSPORTE S.A.</t>
  </si>
  <si>
    <t>VENTA DE DIVISAS CON TRANSFERENCIA DE FONDOS A SOLICITUD DE MINISTERIO DE RELACIONES EXTERIORES SEGUN SOLICITUD 5272 REF: REMESAS ADICIONALES A FAVOR DE LOS CONSULADOS EN EVALENCIA PARA PAGO DE ALQUILERES Y A MILAN PARA PAGO DEL SEGURO DEL VEHICULO SEGUN INFORMES 53 DE LA UNIDAD DE CONTROL FINANCIER LIB. 00099021001 TGN-RECURSOS ORDINARIOS (3987)</t>
  </si>
  <si>
    <t>VENTA DE DIVISAS CON TRANSFERENCIA DE FONDOS A SOLICITUD DE MINISTERIO DE RELACIONES EXTERIORES SEGUN SOLICITUD 5273 REF: REMESAS ADICIONALES A FAVOR DE LAS EMBAJADAS DE LA ONU POR 2DO ENVIO DE RECURSOS POR LA PARTICIPACION EN EL CONSEJO DE SEGURIDAD DE LAS NACIONES UNIDAS Y PASAJES Y VIATICOS BELG LIB. 00099021001 TGN-RECURSOS ORDINARIOS (3987)</t>
  </si>
  <si>
    <t>VENTA DE DIVISAS CON TRANSFERENCIA DE FONDOS A SOLICITUD DE SERVICIO GENERAL DE IDENTIFICACION PERSONAL - SEGIP SEGUN SOLICITUD 5282 REF: ENTREGA DE FONDOS A LA OFICINA DE MADRID ESPANA PARA GASTOS EN BIENES Y SERVICIOS, SOLICITUD 1, NOTA 46/2018, CERT. 2310, 2315 LIB. 00340012003 RECAUDACION EXTRANJERIA - C.I. -L.C.</t>
  </si>
  <si>
    <t>A:00373024105 DESEMBOLSO DE RECURSOS AL FONDO DE DESARROLLO INDIGENA PARA PROGRAMAS Y/O PROYECTOS DE LOS GOBIERNOS AUTONOMOS MUNICIPALES CHUQUISACA, LA PAZ, ORURO, POTOSI, SANTA CRUZ Y PANDO, S/G CITE FDI/DGE/EXT/N 316 Y 317/2018E INFORME MEFP/VTCP/DGPOT/UPCFTGN/INF/N 69/2018. H.R. 6-18525-R; 6-1852</t>
  </si>
  <si>
    <t>||FSFADM 017/18 DEL FONDESIF RECIBIDA EN LA FECHA (TRAM-TSO-3316) REF: TRANSF. AL TGN LA AMORTIZACION DE CAPITAL DE COOP. PAULO VI DE MAYO/2018 DEL PRPC TGN 9° ABONO EN LA LIB. N° 00099021001 TGN RECURSOS ORDINARIOS</t>
  </si>
  <si>
    <t>De: 00099024113 Transferencia en cumplimiento al DS N0913 de 15/06/2011 y el Convenio Intergubernativo de Financiamiento UPRE-CIF-IG 660/2017, suscrito entre la UPRE y el GAM Colcapirhua Proyecto Const. Centro de Formacion Cultural y Comunitaria Colcapirhua, correspondiente al pago de la planilla N1</t>
  </si>
  <si>
    <t>De: 00099024113 Transferencia en cumplimiento al DS N0913 de 15/06/2011 y el Convenio Intergubernativo de Financiamiento UPRE-CIF-IG 345/2017, suscrito entre la UPRE y el GAM Curva Proyecto Construccion Dos Aulas y Una Direccion U.E. Upinhuaya, correspondiente al pago de la planilla N3 de cierre, se</t>
  </si>
  <si>
    <t>De: 00099024113 Transferencia en cumplimiento al DS N0913 de 15/06/2011 y el Convenio Intergubernativo de Financiamiento UPRE-CIF-IG 284/2017, suscrito entre la UPRE y el GAM Santiago de Callapa, Proyecto Construccion Cancha Polifuncional Tinglado U.E. Romero Pampa A, correspondiente al pago de la p</t>
  </si>
  <si>
    <t>De: 00099024113 Transferencia en cumplimiento al DS N0913 de 15/06/2011 y el Convenio Intergubernativo de Financiamiento UPRE-CIF-IG 943/2017, suscrito entre la UPRE y el GAM Sacaca (Villa de Sacaca), Proyecto Construccion Tinglado y Campo Deportivo U.E. Alonso de Ibanez, correspondiente al pago de</t>
  </si>
  <si>
    <t>De: 00099024113 Transferencia en cumplimiento al DS N0913 de 15/06/2011 y el Convenio Intergubernativo de Financiamiento UPRE-CIF-IG 536/2016, suscrito entre la UPRE y el GAM Entre Rios Proyecto Construccion Puente Vehicular Chiquiaca Centro, correspondiente al pago de la planilla N7 de cierre, segu</t>
  </si>
  <si>
    <t>De: 00099024113 Transferencia en cumplimiento al DS N0913 de 15/06/2011 y el Convenio Intergubernativo de Financiamiento UPRE-CIF-IG-608/2017, suscrito entre la UPRE y el GAD Pando, Proyecto Construccion de Puentes Tipo Cajon y Alcantarillas en el Barrio Garcia Linera, correspondiente al pago de la</t>
  </si>
  <si>
    <t>De: 00099024113 Transferencia en cumplimiento al DS N0913 de 15/06/2011 y el Convenio Intergubernativo de Financiamiento UPRE-CIF-IG 535/2016, suscrito entre la UPRE y el GAM de Entre Rios proyecto Construccion Mercado Central Entre Rios (Zona Canaveral), correspondiente al pago de la planilla N 11,</t>
  </si>
  <si>
    <t>De: 00099024113 Transferencia en cumplimiento al DS N0913 de 15/06/2011 y el Convenio Intergubernativo de Financiamiento UPRE-CIF-IG 535/2016, suscrito entre la UPRE y el GAM Entre Rios, Proyecto Construccion Mercado Central Entre Rios (Zona Canaveral), correspondiente al pago de la planilla N 10, s</t>
  </si>
  <si>
    <t>De: 00099024113 Transferencia en cumplimiento al DS N0913 de 15/06/2011 y el Convenio Intergubernativo de Financiamiento UPRE-CIF-IG/008/2015, suscrito entre la UPRE y el GAM de Cobija proyecto Construccion Unidad Educativa Marcelo Quiroga Santa Cruz Barrio Garcia Linera, correspondiente al pago de</t>
  </si>
  <si>
    <t>De: 00099024113 Transferencia en cumplimiento al DS N0913 de 15/06/2011 y el Convenio Interinstitucional de Financiamiento UPRE-CIF-IG 964/2017, suscrito entre la UPRE y el GAM Vitichi, Proyecto Const. Tinglado Unidad Educativa San Miguel de Tusquina Tusquina, correspondiente al pago de la planilla</t>
  </si>
  <si>
    <t>De: 00099024113 Transferencia en cumplimiento al DS N0913 de 15/06/2011 y el Convenio Interinstitucional de Financiamiento UPRE-CIF-IG 963/2017, suscrito entre la UPRE y el GAM Vitichi, Proyecto Const. Tinglado Unidad Educativa Calcha - Calcha, correspondiente al pago de la planilla N1, segun la UPR</t>
  </si>
  <si>
    <t>De: 00099024113 Transferencia en cumplimiento al DS N0913 de 15/06/2011 y el Convenio Interinstitucional de Financiamiento UPRE-CIF-IG 026/2018, suscrito entre la UPRE y el GAM Antequera, Proyecto Const. Bloque Administrativo de Apoyo al Desarrollo Productivo Challhuamayu (Antequera), correspondient</t>
  </si>
  <si>
    <t>De: 00099024113 Transferencia en cumplimiento al DS N0913 de 15/06/2011 y el Convenio Interinstitucional de Financiamiento UPRE-CIF-IG 025/2018, suscrito entre la UPRE y el GAM Antequera, Proyecto Const. Tinglado Unidad Educativa Sebastian Pagador (Antequera), correspondiente al pago de la planilla</t>
  </si>
  <si>
    <t>De: 00099024113 Transferencia en cumplimiento al DS N0913 de 15/06/2011 y el Convenio Interinstitucional de Financiamiento UPRE-CIF-IG 965/2017, suscrito entre la UPRE y el GAM Vitichi, Proyecto Const. Tinglado Unidad Educativa Surumajchi - Surumajchi, correspondiente al pago de la planilla N1, segu</t>
  </si>
  <si>
    <t>De: 00099024113 Transferencia en cumplimiento al DS N0913 de 15/06/2011 y el Convenio Interinstitucional de Financiamiento UPRE-CIF-IG 233/2017, suscrito entre la UPRE y el GAM Sapahaqui, Proyecto Construccion Bloque de Aulas U.E. Tupac Katari, correspondiente al pago de la planilla N2 de cierre, se</t>
  </si>
  <si>
    <t>De: 00099024113 Transferencia en cumplimiento al DS N0913 de 15/06/2011 y el Convenio Intergubernativo de Financiamiento UPRE-CIF-IG 001/2018, suscrito entre la UPRE y el GAM Toledo, Proyecto Construccion Salon Comedor y Tinglado U.E. Nacional de Toledo - Toledo, correspondiente al pago de la planil</t>
  </si>
  <si>
    <t>De: 00099024113 Transferencia en cumplimiento al DS N0913 de 15/06/2011 y el Convenio Intergubernativo de Financiamiento UPRE-CIF-IG/426/2016, suscrito entre la UPRE y el GAM Potosi, Proyecto Construccion Centro de Educacion Virtual Pary Orcko D-8, correspondiente al pago de la planilla N10, segun l</t>
  </si>
  <si>
    <t>De: 00099024113 Transferencia en cumplimiento al DS N0913 de 15/06/2011 y el Convenio Intergubernativo de Financiamiento UPRE-CIF-IG 469/2017, suscrito entre la UPRE y el GAM San Pedro de Curahuara, Proyecto Construccion Tinglado Polifuncional U.E. Simon Bolivar de Thola Willque, correspondiente al</t>
  </si>
  <si>
    <t>De: 00099024113 Transferencia en cumplimiento al DS N0913 de 15/06/2011 y el Convenio Intergubernativo de Financiamiento UPRE-CIF-IG 846/2017, suscrito entre la UPRE y el GAM Gutierrez, Proyecto Construccion Tinglado, Graderia y Cancha Polifuncional Comunidad Pampa Yuro, correspondiente al pago de l</t>
  </si>
  <si>
    <t>De: 00099024113 Transferencia en cumplimiento al DS N0913 de 15/06/2011 y el Convenio Intergubernativo de Financiamiento UPRE-CIF-IG 755/2017, suscrito entre la UPRE y el GAM Pocona, Proyecto Construccion Aulas Unidad Educativa Mamahuasi Bajo, correspondiente al pago de la planilla N2 de cierre, seg</t>
  </si>
  <si>
    <t>De: 00099024113 Transferencia en cumplimiento al DS N0913 de 15/06/2011 y el Convenio Intergubernativo de Financiamiento UPRE-CIF-IG 494/2017, suscrito entre la UPRE y el GAM Mapiri, Proyecto Construccion Bloque de 4 Aulas U.E. Chimate, correspondiente al pago de la planilla N2 de cierre, segun la U</t>
  </si>
  <si>
    <t>De: 00099024113 Transferencia en cumplimiento al DS N0913 de 15/06/2011 y el Convenio Intergubernativo de Financiamiento UPRE-CIF-IG 495/2017, suscrito entre la UPRE y el GAM Mapiri, Proyecto Construccion Bloque de 4 Aulas U.E. Santa Rosa de Lima, correspondiente al pago de la planilla N2 de cierre,</t>
  </si>
  <si>
    <t>De: 00099024113 Transferencia en cumplimiento al DS N0913 de 15/06/2011 y el Convenio Intergubernativo de Financiamiento UPRE-CIF-IG 269/2017, suscrito entre la UPRE y el GAM Santiago de Huata, Proyecto Construccion Tinglado Unidad Educativa Hacia el Mar A - Millijata, correspondiente al pago de la</t>
  </si>
  <si>
    <t>De: 00099024113 Transferencia en cumplimiento al DS N0913 de 15/06/2011 y el Convenio Intergubernativo de Financiamiento UPRE-CIF-IG 437/2017, suscrito entre la UPRE y el GAM Teoponte, Proyecto Construccion Tinglado Unidad Educativa Tomachi, correspondiente al pago de la planilla N1 de cierre, segun</t>
  </si>
  <si>
    <t>De: 00099024113 Transferencia en cumplimiento al DS N0913 de 15/06/2011 y el Convenio Intergubernativo de Financiamiento UPRE-CIF-IG 493/2017, suscrito entre la UPRE y el GAM Mapiri, Proyecto Construccion Bloque de 4 Aulas U.E. Juan Jose Torrez, correspondiente al pago de la planilla N2 de cierre, s</t>
  </si>
  <si>
    <t>De: 00099024113 Transferencia en cumplimiento al DS N0913 de 15/06/2011 y el Convenio Intergubernativo de Financiamiento UPRE-CIF-IG 848/2017, suscrito entre la UPRE y el GAM Gutierrez, Proyecto Construccion Tinglado Polifuncional Comunidad Los Tajibos, correspondiente al pago de la planilla N1 de c</t>
  </si>
  <si>
    <t>De: 00099024113 Transferencia en cumplimiento al DS N0913 de 15/06/2011 y el Convenio Intergubernativo de Financiamiento UPRE-CIF-IG 448/2017, suscrito entre la UPRE y el GAM Ayata, Proyecto Construccion 6 Aulas U.E. Elizardo Perez Comunidad Mollo Grande, correspondiente al pago de la planilla N 2,</t>
  </si>
  <si>
    <t>De: 00099024113 Transferencia en cumplimiento al DS N0913 de 15/06/2011 y el Convenio Intergubernativo de Financiamiento UPRE-CIF-IG 1001/2017, suscrito entre la UPRE y el GAM San Pedro de Quemes, Proyecto Construccion Bloque de Aulas U.E. Cornelio Saavedra Comunidad Pelcoya, correspondiente al pago</t>
  </si>
  <si>
    <t>De: 00099024113 Transferencia en cumplimiento al DS N0913 de 15/06/2011 y el Convenio Intergubernativo de Financiamiento UPRE-CIF-IG 106/2017, suscrito entre la UPRE y el GAM Coroico, Proyecto Construccion Tinglado Unidad Educativa 17 de Agosto - Com. Polo Polo, correspondiente al pago de la planill</t>
  </si>
  <si>
    <t>De: 00099024113 Transferencia en cumplimiento al DS N0913 de 15/06/2011 y el Convenio Intergubernativo de Financiamiento UPRE-CIF-IG/058/2016, suscrito entre la UPRE y el GAM Quirusillas, Proyecto Construccion Graderias y Luminaria Estadio Municipal Quirusillas, correspondiente al pago de la planill</t>
  </si>
  <si>
    <t>De: 00099024113 Transferencia en cumplimiento al DS N0913 de 15/06/2011 y el Convenio Intergubernativo de Financiamiento UPRE-CIF-IG 958/2017, suscrito entre la UPRE y el GAM Vitichi, Proyecto Const. Tinglado Unidad Educativa Antonio Vique de Gelchi - Gelchi, correspondiente al pago de la planilla N</t>
  </si>
  <si>
    <t>De: 00099024113 Transferencia en cumplimiento al DS N0913 de 15/06/2011 y el Convenio Intergubernativo de Financiamiento UPRE-CIF-IG 728/2017, suscrito entre la UPRE y el GAM Bolivar, Proyecto Const. 2 Aulas y Bateria de Banos Unidad Educativa Yarvicoya - Bolivar, correspondiente al pago de la plani</t>
  </si>
  <si>
    <t>De: 00099024113 Transferencia en cumplimiento al DS N0913 de 15/06/2011 y el Convenio Intergubernativo de Financiamiento UPRE-CIF-IG 112/2017, suscrito entre la UPRE y el GAM La Asunta, Proyecto Construccion Tinglado Polifuncional Unidad Educativa Agua Clara, correspondiente al pago de la planilla N</t>
  </si>
  <si>
    <t>De: 00099024113 Transferencia en cumplimiento al DS N0913 de 15/06/2011 y el Convenio Intergubernativo de Financiamiento UPRE-CIF-IG 219/2017, suscrito entre la UPRE y el GAM Ancoraimes, Proyecto Construccion 1 Aula y Direccion U.E. Cancahuani - Ancoraimes, correspondiente al pago de la planilla N 2</t>
  </si>
  <si>
    <t>De: 00099024113 Transferencia en cumplimiento al DS N0913 de 15/06/2011 y el Convenio Intergubernativo de Financiamiento UPRE-CIF-IG 252/2017, suscrito entre la UPRE y el GAM Coroico, Proyecto Construccion Tinglado U.E. Glorieta, correspondiente al pago de la planilla N 2 de cierre, segun la UPRE.</t>
  </si>
  <si>
    <t>De: 00099024113 Transferencia en cumplimiento al DS N0913 de 15/06/2011 y el Convenio Intergubernativo de Financiamiento UPRE-CIF-IG 836/2017, suscrito entre la UPRE y el GAM San Miguel (San Miguel de Velasco), Proyecto Construccion de Tinglado y Graderias en la Unidad Educativa Monsenor Belisario S</t>
  </si>
  <si>
    <t>De: 00099024113 Transferencia en cumplimiento al DS N0913 de 15/06/2011 y el Convenio Intergubernativo de Financiamiento UPRE-CIF-IG 109/2017, suscrito entre la UPRE y el GAM Chulumani (Villa de la Libertad), Proyecto Construccion Tinglado Polifuncional Unidad Educativa Sanuni, correspondiente al pa</t>
  </si>
  <si>
    <t>De: 00099024113 Transferencia en cumplimiento al DS N0913 de 15/06/2011 y el Convenio Intergubernativo de Financiamiento UPRE-CIF-IG 498/2017, suscrito entre la UPRE y el GAM Alto Beni, Proyecto Construccion Tinglado Unidad Educativa Villa Litoral Alto Beni, correspondiente al pago de la planilla N</t>
  </si>
  <si>
    <t>De: 00099024113 Transferencia en cumplimiento al DS N0913 de 15/06/2011 y el Convenio Intergubernativo de Financiamiento UPRE-CIF-IG 847/2017, suscrito entre la UPRE y el GAM Gutierrez, Proyecto Construccion Tinglado Polideportivo Los Tajibos Gutierrez, correspondiente al pago de la planilla N 2 de</t>
  </si>
  <si>
    <t>De: 00099024113 Transferencia en cumplimiento al DS N0913 de 15/06/2011 y el Convenio Intergubernativo de Financiamiento UPRE-CIF-IG 200/2017, suscrito entre la UPRE y el GAM Viacha, Proyecto Construccion Tinglado U.E. Calama Com. Chacoma Irpa Grande D-3, correspondiente al pago de la planilla N 2 d</t>
  </si>
  <si>
    <t>De: 00099024113 Transferencia en cumplimiento al DS N0913 de 15/06/2011 y el Convenio Intergubernativo de Financiamiento UPRE-CIF-IG 618/2017, suscrito entre la UPRE y el GAM Tacopaya, Proyecto Construccion Coliseo U.E. Elizardo Perez - Totora Pampa, correspondiente al pago de la planilla N 2, segun</t>
  </si>
  <si>
    <t>De: 00099024113 Transferencia en cumplimiento al DS N0913 de 15/06/2011 y el Convenio Intergubernativo de Financiamiento UPRE-CIF-IG 298/2017, suscrito entre la UPRE y el GAM Patacamaya, Proyecto Construccion Bloque de Aulas U.E. Nacional de Patacamaya, correspondiente al pago de la planilla N 2 de</t>
  </si>
  <si>
    <t>De: 00099024113 Transferencia en cumplimiento al DS N0913 de 15/06/2011 y el Convenio Intergubernativo de Financiamiento UPRE-CIF-IG 439/2016, suscrito entre la UPRE y el GAM Puerto Villarroel, Proyecto Construccion Puente Vehicular 1 de Mayo, correspondiente al pago de la planilla N 6 de cierre, se</t>
  </si>
  <si>
    <t>De: 00099024113 Transferencia en cumplimiento al DS N0913 de 15/06/2011 y el Convenio Intergubernativo de Financiamiento UPRE-CIF-IG 212/2016, suscrito entre la UPRE y el GAM Desaguadero, Proyecto Construccion Mercado Central Desaguadero, correspondiente al pago de la planilla N 9 de cierre, segun l</t>
  </si>
  <si>
    <t>De: 00099024113 Transferencia en cumplimiento al DS N0913 de 15/06/2011 y el Convenio Intergubernativo de Financiamiento UPRE-CIF-IG/324/2015, suscrito entre la UPRE y el GAM Viacha, Proyecto Construccion Unidad Educativa Tecnico Humanistico Hugo Ordonez Saravia Distrito - 1 , correspondiente al pag</t>
  </si>
  <si>
    <t>De: 00099024113 Transferencia en cumplimiento al DS N0913 de 15/06/2011 y el Convenio Intergubernativo de Financiamiento UPRE-CIF-IG 567/2017, suscrito entre la UPRE y el GAM Caranavi, Proyecto Construccion Centro de Salud Nueva Llusta - Canton San Lorenzo, correspondiente al pago de la planilla N 2</t>
  </si>
  <si>
    <t>De: 00099024113 Transferencia en cumplimiento al DS N0913 de 15/06/2011 y el Convenio Intergubernativo de Financiamiento UPRE-CIF-IG 131/2017, suscrito entre la UPRE y el GAM San Pedro, Proyecto Const. Tinglado y Polifuncional con Graderias U.E. 12 de Abril - C.C. Loma Velarde , correspondiente al p</t>
  </si>
  <si>
    <t>De: 00099024113 Transferencia en cumplimiento al DS N0913 de 15/06/2011 y el Convenio Intergubernativo de Financiamiento UPRE-CIF-IG 698/2017, suscrito entre la UPRE y el GAM Sacabamba Proyecto Construccion Comedor y Biblioteca U.E. Jesus Maria de Matarani- Sacabamba, correspondiente al pago de la p</t>
  </si>
  <si>
    <t>De: 00099024113 Transferencia en cumplimiento al DS N0913 de 15/06/2011 y el Convenio Intergubernativo de Financiamiento UPRE-CIF-IG 344/2017, suscrito entre la UPRE y el GAM Curva Proyecto Construccion Dos Aulas y Una Direccion U.E. Canizaya, correspondiente al pago de la planilla N3 de cierre, seg</t>
  </si>
  <si>
    <t>De: 00099024113 Transferencia en cumplimiento al DS N0913 de 15/06/2011 y el Convenio Intergubernativo de Financiamiento UPRE-CIF-IG 246/2017, suscrito entre la UPRE y el GAM Desaguadero Proyecto Construccion Seis Aulas Unidad Educativa Yanari Desaguadero, correspondiente al pago de la planilla N3 d</t>
  </si>
  <si>
    <t>De: 00099024113 Transferencia en cumplimiento al DS N0913 de 15/06/2011 y el Convenio Intergubernativo de Financiamiento UPRE-CIF-IG 458/2015, suscrito entre la UPRE y el GAM Reyes Proyecto Construccion Unidad Educativa Monsenor Alfonzo Tcherrig Municipio de Reyes Zona Norte, correspondiente al pago</t>
  </si>
  <si>
    <t>De: 00099024113 Transferencia en cumplimiento al DS N0913 de 15/06/2011 y el Convenio Intergubernativo de Financiamiento UPRE-CIF-IG/288/2015, suscrito entre la UPRE y el GAM Reyes Proyecto Remodelacion Plaza Principal de Reyes Zona Central, correspondiente al pago de la planilla N3 de cierre, segun</t>
  </si>
  <si>
    <t>TRANSFERENCIA DEL EXTERIOR SEGUN SWIFT 08597 DE FECHA 20/06/2018 ORDENANTE: CONSULADO GENERAL DE BOLIVIA LIMA PERU LIB. 00010011102 MIN.RELACIONES EXTERIORES - GESTORIA CONSULAR LEY Nº 3108</t>
  </si>
  <si>
    <t>A:00099021001 Pago de capital e interes corriente a favor del TGN, adeudado por el GAD Potosi, correspondiente a los Prestamos Convenios Subsidiarios CAF 2324, Proyectos de Electrificacion Rural: ChayantaPanacachi, Distrito 1 TupizaTalina, Distrito 6 TupizaChuquiago, NazarenoSagnasti, San Pedro de O</t>
  </si>
  <si>
    <t>A:00373024104 TRANSFERENCIA DE RECURSOS AL FDI A FAVOR DE LAS UNIBOL CORRESPONDIENTE AL MES DE MAYO DE 2018, S/G INFORME MEFP/VTCP/DGPOT/UPCFTGN/N61/2018. (H.R.389-96-D)</t>
  </si>
  <si>
    <t>A:00373024101 TRANSFERENCIA DE RECURSOS PARA GASTOS DE FUNCIONAMIENTO DEL FDI CORRESPONDIENTE AL MES DE MAYO DE 2018, S/G INFORME MEFP/VTCP/DGPOT/UPCFTGN/N60/2018. (H.R. 389-95-D)</t>
  </si>
  <si>
    <t>De: 00099024113 Transferencia en cumplimiento al DS N0913 de 15/06/2011 y el Convenio Intergubernativo de Financiamiento UPRE-CIF-IG 336/2017, suscrito entre la UPRE y el GAM de Sorata proyecto Construccion Unidad Educativa Juan XXIII Fe y Alegria - Sorata, correspondiente al pago de la planilla N 2</t>
  </si>
  <si>
    <t>De: 00099024113 Transferencia en cumplimiento al DS N0913 de 15/06/2011 y el Convenio Intergubernativo de Financiamiento UPRE-CIF-IG/390/2016, suscrito entre la UPRE y el GAM de Colquiri proyecto Const. Internado Municipal Colquiri, correspondiente al pago de la planilla N 5, segun la UPRE.</t>
  </si>
  <si>
    <t>De: 00099024113 Transferencia en cumplimiento al DS N0913 de 15/06/2011 y el Convenio Intergubernativo de Financiamiento UPRE-CIF-IG 980/2017, suscrito entre la UPRE y el GAM de Arampampa proyecto Const. Cancha Polifuncional con Tinglado y Graderias U.E. Catacora Comunidad Catacora, correspondient</t>
  </si>
  <si>
    <t>De: 00099024113 Transferencia en cumplimiento al DS N0913 de 15/06/2011 y el Convenio Intergubernativo de Financiamiento UPRE-CIF-IG 323/2017, suscrito entre la UPRE y el GAM de Colquencha proyecto Construccion Centro de Salud con Internacion Marquirivi, correspondiente al pago de la planilla N 3, s</t>
  </si>
  <si>
    <t>De: 00099024113 Transferencia en cumplimiento al DS N0913 de 15/06/2011 y el Convenio Intergubernativo de Financiamiento UPRE-CIF-IG 407/2017, suscrito entre la UPRE y el GAM Puerto Acosta, Proyecto Construccion de 8 Viviendas P/Maestros U.E. Bolivia, correspondiente al pago de la planilla N 2 de ci</t>
  </si>
  <si>
    <t>De: 00099024113 Transferencia en cumplimiento al DS N0913 de 15/06/2011 y el Convenio Intergubernativo de Financiamiento UPRE-CIF-IG 743/2017, suscrito entre la UPRE y el GAM Cliza, Proyecto Construccion Tinglado y Graderias Vargas Rancho-Cliza, correspondiente al pago de la planilla N 2 de cierre,</t>
  </si>
  <si>
    <t>De: 00099024113 Transferencia en cumplimiento al DS N0913 de 15/06/2011 y el Convenio Intergubernativo de Financiamiento UPRE-CIF-IG 695/2017, suscrito entre la UPRE y el GAM Vila Vila, Proyecto Const. Fronton Municipal Vila Vila, correspondiente al pago de la planilla N 3, segun la UPRE</t>
  </si>
  <si>
    <t>De: 00099024113 Transferencia en cumplimiento al DS N0913 de 15/06/2011 y el Convenio Interinstitucional de Financiamiento UPRE-CIF-360/2014 suscrito entre la UPRE y el GAM Tupiza, Proyecto Construccion Unidad Educativa Tecnico Humanistico Gral. Rufino Carrasco, correspondiente al pago de la planill</t>
  </si>
  <si>
    <t>De: 00099024113 Transferencia en cumplimiento al DS N0913 de 15/06/2011 y el Convenio Intergubernativo de Financiamiento UPRE-CIF-IG 433/2016, suscrito entre la UPRE y el GAM Padcaya, Proyecto Construccion Unidad Educativa Simon Bolivar de Rejara, correspondiente al pago de la planilla N 6 de cierre</t>
  </si>
  <si>
    <t>De: 00099024113 Transferencia en cumplimiento al DS N0913 de 15/06/2011 y el Convenio Intergubernativo de Financiamiento UPRE-CIF-IG 129/2017, suscrito entre la UPRE y el GAM Entre Rios, Proyecto Construccion Estadium Carlos Villegas Entre Rios, correspondiente al pago de la planilla N3, segun la UP</t>
  </si>
  <si>
    <t>De: 00099024113 Transferencia en cumplimiento al DS N0913 de 15/06/2011 y el Convenio Intergubernativo de Financiamiento UPRE-CIF-IG 129/2017, suscrito entre la UPRE y el GAM Entre Rios, Proyecto Construccion Estadium Carlos Villegas Entre Rios, correspondiente al pago de la planilla N2, segun la UP</t>
  </si>
  <si>
    <t>De: 00099024113 Transferencia en cumplimiento al DS N0913 de 15/06/2011 y el Convenio Intergubernativo de Financiamiento UPRE-CIF-IG 060/2017, suscrito entre la UPRE y el GAM Carapari, Proyecto Construccion Tinglado y Graderias U.E. Aguarague la Central, correspondiente al pago de la planilla N 2 de</t>
  </si>
  <si>
    <t>De: 00099024113 Transferencia en cumplimiento al DS N0913 de 15/06/2011 y el Convenio Intergubernativo de Financiamiento UPRE-CIF-IG 595/2017, suscrito entre la UPRE y el GAD Beni, Proyecto Const. Complejo Deportivo de Raquet - Ball Patuju Trinidad - Beni, correspondiente al pago de la planilla N 2,</t>
  </si>
  <si>
    <t>De: 00099024113 Transferencia en cumplimiento al DS N0913 de 15/06/2011 y el Convenio Intergubernativo de Financiamiento UPRE-CIF-IG 790/2017, suscrito entre la UPRE y el GAM San Juan, Proyecto Const. de un Tinglado y una Graderia Lateral Barrio Samaritano (San Juan), correspondiente al pago de la p</t>
  </si>
  <si>
    <t>De: 00099024113 Transferencia en cumplimiento al DS N0913 de 15/06/2011 y el Convenio Intergubernativo de Financiamiento UPRE-CIF-IG 782/2017, suscrito entre la UPRE y el GAM Ascencion de Guarayos, Proyecto Const. Aulas Unidad Educativa Esteban Gebhard Guarayos, correspondiente al pago de la planill</t>
  </si>
  <si>
    <t>De: 00099024113 Transferencia en cumplimiento al DS N0913 de 15/06/2011 y el Convenio Intergubernativo de Financiamiento UPRE-CIF-IG 971/2017, suscrito entre la UPRE y el GAM Puna (Villa Talavera) , Proyecto Construccion 5 Aulas U.E. Mcal. Andres de Santa Cruz de Kepallo, correspondiente al pago de</t>
  </si>
  <si>
    <t>De: 00099024113 Transferencia en cumplimiento al DS N0913 de 15/06/2011 y el Convenio Intergubernativo de Financiamiento UPRE-CIF-IG/424/2016, suscrito entre la UPRE y el GAM Potosi, Proyecto Construccion Unidad Educativa Tecnico Humanistico La Chaca D-8, correspondiente al pago de la planilla N13,</t>
  </si>
  <si>
    <t>De: 00099024113 Transferencia en cumplimiento al DS N0913 de 15/06/2011 y el Convenio Intergubernativo de Financiamiento UPRE-CIF-IG 423/2017, suscrito entre la UPRE y el GAM Alto Beni, Proyecto Construccion Tinglado Unidad Educativa Palmar Suapi Alto Beni, correspondiente al pago de la planilla N2</t>
  </si>
  <si>
    <t>De: 00099024113 Transferencia en cumplimiento al DS N0913 de 15/06/2011 y el Convenio Intergubernativo de Financiamiento UPRE-CIF-IG 040/2017, suscrito entre la UPRE y el GAM Shinahota, Proyecto Construccion Infraestructura Educativa U.E. Colorado, correspondiente al pago de la planilla N3 de cierre</t>
  </si>
  <si>
    <t>De: 00099024113 Transferencia en cumplimiento al DS N0913 de 15/06/2011 y el Convenio Intergubernativo de Financiamiento UPRE-CIF-IG 422/2017, suscrito entre la UPRE y el GAM Alto Beni, Proyecto Construccion Tinglado Unidad Educativa Entre Rios Km 52 Alto Beni, correspondiente al pago de la planilla</t>
  </si>
  <si>
    <t>De: 00099024113 Transferencia en cumplimiento al DS N0913 de 15/06/2011 y el Convenio Intergubernativo de Financiamiento UPRE-CIF-IG 324/2017, suscrito entre la UPRE y el GAM Ayo Ayo Proyecto Construccion Tinglado y Cancha Polifuncional U.E. Simon Bolivar Comunidad Llalagua, correspondiente al pago</t>
  </si>
  <si>
    <t>De: 00099024113 Transferencia en cumplimiento al DS N0913 de 15/06/2011 y el Convenio Intergubernativo de Financiamiento UPRE-CIF-IG 074/2017, suscrito entre la UPRE y el GAM El Puente, Proyecto Construccion Terminal Iscayachi, correspondiente al pago de la planilla N4 de cierre, segun la UPRE.</t>
  </si>
  <si>
    <t>De: 00099024113 Transferencia en cumplimiento al DS N0913 de 15/06/2011 y el Convenio Intergubernativo de Financiamiento UPRE-CIF-IG 184/2017, suscrito entre la UPRE y el GAM Santa Rosa del Abuna, Proyecto Const. Unidad Educativa Genoveva Rios Com. Puerto Morales Ayma (Santa Rosa del Abuna), corresp</t>
  </si>
  <si>
    <t>De: 00099024113 Transferencia en cumplimiento al DS N0913 de 15/06/2011 y el Convenio Intergubernativo de Financiamiento UPRE-CIF-IG 212/2017, suscrito entre la UPRE y el GAM Guaqui, Proyecto Construccion Centro de Salud Integral Guaqui, correspondiente al pago de la planilla N2, segun la UPRE.</t>
  </si>
  <si>
    <t>De: 00099024113 Transferencia en cumplimiento al DS N0913 de 15/06/2011 y el Convenio Intergubernativo de Financiamiento UPRE-CIF-IG 182/2017, suscrito entre la UPRE y el GAM Boyuibe, Proyecto Const. del Matadero Municipal de Boyuibe, correspondiente al pago de la planilla N2, segun la UPRE.</t>
  </si>
  <si>
    <t>De: 00099024113 Transferencia en cumplimiento al DS N0913 de 15/06/2011 y el Convenio Intergubernativo de Financiamiento UPRE-CIF-IG/425/2016, suscrito entre la UPRE y el GAM Potosi, Proyecto Construccion Unidad Educativa Tecnico Humanistico Warisata D-12, correspondiente al pago de la planilla N12,</t>
  </si>
  <si>
    <t>De: 00099024113 Transferencia en cumplimiento al DS N0913 de 15/06/2011 y el Convenio Intergubernativo de Financiamiento UPRE-CIF-IG 800/2017, suscrito entre la UPRE y el GAM San Juan, Proyecto Const. de Un Tinglado y Una Graderia Lateral Unidad Educativa San Martin (San Juan), correspondiente al pa</t>
  </si>
  <si>
    <t>De: 00099024113 Transferencia en cumplimiento al DS N0913 de 15/06/2011 y el Convenio Intergubernativo de Financiamiento UPRE-CIF-IG 843/2017, suscrito entre la UPRE y el GAM San Juan, Proyecto Const. de Aulas U.E. Sagrado Corazon 1 (San Juan), correspondiente al pago de la planilla N2 de cierre, se</t>
  </si>
  <si>
    <t>De: 00099024113 Transferencia en cumplimiento al DS N0913 de 15/06/2011 y el Convenio Intergubernativo de Financiamiento UPRE-CIF-IG 346/2017, suscrito entre la UPRE y el GAM Curva Proyecto Construccion Dos Aulas y Una Direccion U.E. Sanachi, correspondiente al pago de la planilla N2 de cierre, segu</t>
  </si>
  <si>
    <t>De: 00099024113 Transferencia en cumplimiento al DS N0913 de 15/06/2011 y el Convenio Intergubernativo de Financiamiento UPRE-CIF-IG 060/2018, suscrito entre la UPRE y el GAM Salinas de Garci Mendoza Proyecto Construccion Tinglado U.E. Challuma D-2 Municipio Salinas Garci Mendoza, correspondiente al</t>
  </si>
  <si>
    <t>De: 00099024113 Transferencia en cumplimiento al DS N0913 de 15/06/2011 y el Convenio Intergubernativo de Financiamiento UPRE-CIF-IG 791/2017, suscrito entre la UPRE y el GAM San Juan Proyecto Const. de Un Tinglado y Una Graderia Lateral Unidad Educativa Chapaco (San Juan), correspondiente al pago d</t>
  </si>
  <si>
    <t>De: 00099024113 Transferencia en cumplimiento al DS N0913 de 15/06/2011 y el Convenio Intergubernativo de Financiamiento UPRE-CIF-IG 740/2017, suscrito entre la UPRE y el GAM Cliza Proyecto Construccion Tinglado y Graderias Villa Concepcion-Cliza, correspondiente al pago de la planilla N2 de cierre,</t>
  </si>
  <si>
    <t>De: 00099024113 Transferencia en cumplimiento al DS N0913 de 15/06/2011 y el Convenio Intergubernativo de Financiamiento UPRE-CIF-IG 685/2017, suscrito entre la UPRE y el GAM Alalay Proyecto Const. Puente Vehicular Rumi Corral - Rio Costal Mayu, correspondiente al pago de la planilla N2, segun la UP</t>
  </si>
  <si>
    <t>De: 00099024113 Transferencia en cumplimiento al DS N0913 de 15/06/2011 y el Convenio Intergubernativo de Financiamiento UPRE-CIF-IG 866/2017, suscrito entre la UPRE y el GAM Urubicha Proyecto Const. Tinglado, Graderias y Cancha Polifuncional U.E. Jose Cors Manana Distrito 1 Urubicha, correspondient</t>
  </si>
  <si>
    <t>De: 00099024113 Transferencia en cumplimiento al DS N0913 de 15/06/2011 y el Convenio Intergubernativo de Financiamiento UPRE-CIF-IG 365/2017, suscrito entre la UPRE y el GAM Cairoma Proyecto Construccion Seis Aulas Unidad Educativa Vicente Mercado Pardo Teneria, correspondiente al pago de la planil</t>
  </si>
  <si>
    <t>De: 00099024113 Transferencia en cumplimiento al DS N0913 de 15/06/2011 y el Convenio Intergubernativo de Financiamiento UPRE-CIF-IG 654/2017, suscrito entre la UPRE y el GAM Tarata Proyecto Construccion Nueve Aulas U.E. Mendez Mamata Tarata, correspondiente al pago de la planilla N3, segun la UPRE.</t>
  </si>
  <si>
    <t>De: 00099024113 Transferencia en cumplimiento al DS N0913 de 15/06/2011 y el Convenio Intergubernativo de Financiamiento UPRE-CIF-IG/540/2016, suscrito entre la UPRE y el GAM Arampampa Proyecto Const. Internado U.E. Nery Espinoza Mier Koaraca, correspondiente al pago de la planilla N2 de cierre, seg</t>
  </si>
  <si>
    <t>De: 00099024113 Transferencia en cumplimiento al DS N0913 de 15/06/2011 y el Convenio Intergubernativo de Financiamiento UPRE-CIF-IG 001/2017, suscrito entre la UPRE y el GAM Uriondo (Concepcion) Proyecto Construccion Centro de Capacitacion Productiva Calamuchita, correspondiente al pago de la plani</t>
  </si>
  <si>
    <t>De: 00099024113 Transferencia en cumplimiento al DS N0913 de 15/06/2011 y el Convenio Intergubernativo de Financiamiento UPRE-CIF-IG 0137/2016, suscrito entre la UPRE y el GAM de Chulumani (Villa de la Libertad) proyecto Const. Terminal Mixta Chulumani, correspondiente al pago de la planilla N 1, se</t>
  </si>
  <si>
    <t>De: 00099024113 Transferencia en cumplimiento al DS N0913 de 15/06/2011 y el Convenio Intergubernativo de Financiamiento UPRE-CIF-IG 573/2017, suscrito entre la UPRE y el GAM Caranavi, Proyecto Construccion Tinglado U.E. Union Berea Canton Chijchipani, correspondiente al pago de la planilla N2 de c</t>
  </si>
  <si>
    <t>De: 00099024113 Transferencia en cumplimiento al DS N0913 de 15/06/2011 y el Convenio Intergubernativo de Financiamiento UPRE-CIF-IG 270/2015, suscrito entre la UPRE y el GAM Incahuasi, Proyecto Ampliacion Unidad Educativa Nacional Junin (Bloque Nuevo) Municipio de Incahuasi, correspondiente al pago</t>
  </si>
  <si>
    <t>De: 00099024113 Transferencia en cumplimiento al DS N0913 de 15/06/2011 y el Convenio Intergubernativo de Financiamiento UPRE-CIF-IG 348/2017, suscrito entre la UPRE y el GAM Curva, Proyecto Construccion Dos Aulas y Una Direccion U.E. Taypi Canuhuma, correspondiente al pago de la planilla N3 de cier</t>
  </si>
  <si>
    <t>De: 00099024113 Transferencia en cumplimiento al DS N0913 de 15/06/2011 y el Convenio Intergubernativo de Financiamiento UPRE-CIF-IG 741/2017, suscrito entre la UPRE y el GAM Cliza, Proyecto Construccion Tinglado, Graderias y Cancha Multiple Capilla Ucurena-Cliza, correspondiente al pago de la plani</t>
  </si>
  <si>
    <t>De: 00099024113 Transferencia en cumplimiento al DS N0913 de 15/06/2011 y el Convenio Intergubernativo de Financiamiento UPRE-CIF-IG 059/2017, suscrito entre la UPRE y el GAM Padcaya, Proyecto Construccion Centro de Salud La Huerta, correspondiente al pago de la planilla N4, segun la UPRE.</t>
  </si>
  <si>
    <t>De: 00099024113 Transferencia en cumplimiento al DS N0913 de 15/06/2011 y el Convenio Intergubernativo de Financiamiento UPRE-CIF-IG 107/2017, suscrito entre la UPRE y el GAM Coroico Proyecto Construccion Tinglado Unidad Educativa San Pedro de La Loma, correspondiente al pago de la planilla N2 de ci</t>
  </si>
  <si>
    <t>De: 00099024113 Transferencia en cumplimiento al DS N0913 de 15/06/2011 y el Convenio Intergubernativo de Financiamiento UPRE-CIF-IG 258/2017, suscrito entre la UPRE y el GAM Coroico Proyecto Construccion Aulas U.E. Nigrillani, correspondiente al pago de la planilla N2 de cierre, segun la UPRE.</t>
  </si>
  <si>
    <t>De: 00099024113 Transferencia en cumplimiento al DS N0913 de 15/06/2011 y el Convenio Intergubernativo de Financiamiento UPRE-CIF-IG 661/2017, suscrito entre la UPRE y el GAM Arbieto Proyecto Const. Cancha Multiple, Tinglado y Graderias Liquinas, correspondiente al pago de la planilla N2 de cierre,</t>
  </si>
  <si>
    <t>De: 00099024113 Transferencia en cumplimiento al DS N0913 de 15/06/2011 y el Convenio Intergubernativo de Financiamiento UPRE-CIF-IG 363/2017, suscrito entre la UPRE y el GAM Cairoma Proyecto Construccion Dos Aulas Unidad Educativa Machacamarca, correspondiente al pago de la planilla N2 de cierre, s</t>
  </si>
  <si>
    <t>De: 00099024113 Transferencia en cumplimiento al DS N0913 de 15/06/2011 y el Convenio Intergubernativo de Financiamiento UPRE-CIF-IG 119/2017, suscrito entre la UPRE y el GAD Tarija (Subgobernacion Cercado) Proyecto Construccion Puente Vehicular Yesera Chiguaypolla, correspondiente al pago de la pla</t>
  </si>
  <si>
    <t>De: 00099024113 Transferencia en cumplimiento al DS N0913 de 15/06/2011 y el Convenio Intergubernativo de Financiamiento UPRE-CIF-IG 560/2017, suscrito entre la UPRE y el GAM Ixiamas Proyecto Construccion Tinglado Polifuncional U.E. Tomas Katari Comunidad El Tigre Dist. 1, correspondiente al pago de</t>
  </si>
  <si>
    <t>De: 00099024113 Transferencia en cumplimiento al DS N0913 de 15/06/2011 y el Convenio Intergubernativo de Financiamiento UPRE-CIF-IG 532/2017, suscrito entre la UPRE y el GAM Puerto Perez Proyecto Construccion Aulas Unidad Educativa Khanapata Comunidad Khanapata Distrito Khanapata, correspondiente a</t>
  </si>
  <si>
    <t>De: 00099024113 Transferencia en cumplimiento al DS N0913 de 15/06/2011 y el Convenio Intergubernativo de Financiamiento UPRE-CIF-IG 108/2017, suscrito entre la UPRE y el GAM Chulumani Proyecto Construccion Tinglado Polifuncional Unidad Educativa Ana Maria - Villa Belen, correspondiente al pago de l</t>
  </si>
  <si>
    <t>De: 00099024113 Transferencia en cumplimiento al DS N0913 de 15/06/2011 y el Convenio Intergubernativo de Financiamiento UPRE-CIF-IG 684/2017, suscrito entre la UPRE y el GAM Alalay, Proyecto Const. Puente Vehicular en Muyurina - Alalay, correspondiente al pago de la planilla N2, segun la UPRE.</t>
  </si>
  <si>
    <t>De: 00099024113 Transferencia en cumplimiento al DS N0913 de 15/06/2011 y el Convenio Intergubernativo de Financiamiento UPRE-CIF-IG 057/2017, suscrito entre la UPRE y el GAM Tiquipaya, Proyecto Const. Unidad Educativa Tecnico Humanistico San Rafael, correspondiente al pago de la planilla N4, segun</t>
  </si>
  <si>
    <t>De: 00099024113 Transferencia en cumplimiento al DS N0913 de 15/06/2011 y el Convenio Intergubernativo de Financiamiento UPRE-CIF-IG 494/2016, suscrito entre la UPRE y el GAM Tapacari, Proyecto Construccion Mini Coliseo Villa Pereira, correspondiente al pago de la planilla N3, segun la UPRE.</t>
  </si>
  <si>
    <t>De: 00099024113 Transferencia en cumplimiento al DS N0913 de 15/06/2011 y el Convenio Intergubernativo de Financiamiento UPRE-CIF-IG 117/2017, suscrito entre la UPRE y el GAM La Asunta, Proyecto Construccion Tinglado Polifuncional Unidad Educativa Alto Siguani, correspondiente al pago de la planilla</t>
  </si>
  <si>
    <t>De: 00099024113 Transferencia en cumplimiento al DS N0913 de 15/06/2011 y el Convenio Intergubernativo de Financiamiento UPRE-CIF-IG 027/2018, suscrito entre la UPRE y el GAM Antequera, Proyecto Const. Puente Vehicular Challhuamayu Ayllu Condor Apacheta (Antequera), correspondiente al pago de la pla</t>
  </si>
  <si>
    <t>De: 00099024113 Transferencia en cumplimiento al DS N0913 de 15/06/2011 y el Convenio Intergubernativo de Financiamiento UPRE-CIF-IG 895/2017, suscrito entre la UPRE y el GAM de Postrer Valle proyecto Const. Pavimento Articulado en Calles de Postrervalle, correspondiente al pago de la planilla N 2,</t>
  </si>
  <si>
    <t>De: 00099024113 Transferencia en cumplimiento al DS N0913 de 15/06/2011 y el Convenio Intergubernativo de Financiamiento UPRE-CIF-IG 837/2017, suscrito entre la UPRE y el GAM de San Miguel (San Miguel de Velasco) proyecto Construccion de Tinglado y Graderias en la Unidad Educativa Alta Mira San Mig</t>
  </si>
  <si>
    <t>De: 00099024113 Transferencia en cumplimiento al DS N0913 de 15/06/2011 y el Convenio Intergubernativo de Financiamiento UPRE-CIF-IG 420/2017, suscrito entre la UPRE y el GAM de Alto Beni proyecto Construccion Tinglado Unidad Educativa Republicca de Cuba Alto Beni, correspondiente al pago de la plan</t>
  </si>
  <si>
    <t>De: 00099024113 Transferencia en cumplimiento al DS N0913 de 15/06/2011 y el Convenio Intergubernativo de Financiamiento UPRE-CIF-IG 353/2016, suscrito entre la UPRE y el GAM de Chulumani (Villa de la Libertad) proyecto Construccion Unidad Educativa Chimasi - Chulumani, correspondiente al pago de la</t>
  </si>
  <si>
    <t>De: 00099024113 Transferencia en cumplimiento al DS N0913 de 15/06/2011 y el Convenio Intergubernativo de Financiamiento UPRE-CIF-IG 666/2017, suscrito entre la UPRE y el GAM de Arque proyecto Construccion de 4 Aulas y Bateria de Banos U.E. Adela Zamudio, correspondiente al pago de la planilla N 2,</t>
  </si>
  <si>
    <t>De: 00099024113 Transferencia en cumplimiento al DS N0913 de 15/06/2011 y el Convenio Intergubernativo de Financiamiento UPRE-CIF-IG 043/2017, suscrito entre la UPRE y el GAM de Shinahota proyecto Construccion 6 Aulas, Area Administrativa Bateria de Banos y Graderias U.E. Marcelo Quiroga Santa Cruz,</t>
  </si>
  <si>
    <t>De: 00099024113 Transferencia en cumplimiento al DS N0913 de 15/06/2011 y el Convenio Intergubernativo de Financiamiento UPRE-CIF-IG 497/2017, suscrito entre la UPRE y el GAM de Alto Beni proyecto Construccion Tinglado Unidad Educativa Bella Vista II Alto Beni, correspondiente al pago de la planilla</t>
  </si>
  <si>
    <t>De: 00099024113 Transferencia en cumplimiento al DS N0913 de 15/06/2011 y el Convenio Intergubernativo de Financiamiento UPRE-CIF-IG 419/2017, suscrito entre la UPRE y el GAM de Alto Beni proyecto Construccion Tinglado Unidad Educativa Sararia Alto Beni, correspondiente al pago de la planilla N 2 de</t>
  </si>
  <si>
    <t>De: 00099024113 Transferencia en cumplimiento al DS N0913 de 15/06/2011 y el Convenio Intergubernativo de Financiamiento UPRE-CIF-IG 692/2017, suscrito entre la UPRE y el GAM de Vila Vila proyecto Const. Cancha Multiple y Tinglado con Graderias Unidad Educativa Pocotaica, correspondiente al pago de</t>
  </si>
  <si>
    <t>De: 00099024113 Transferencia en cumplimiento al DS N0913 de 15/06/2011 y el Convenio Intergubernativo de Financiamiento UPRE-CIF-IG 897/2017, suscrito entre la UPRE y el GAM de Concepcion proyecto Const. Ampliacion Hospital Cesar Banzer (Area Maternidad) - Concepcion, correspondiente al pago de la</t>
  </si>
  <si>
    <t>De: 00099024113 Transferencia en cumplimiento al DS N0913 de 15/06/2011 y el Convenio Intergubernativo de Financiamiento UPRE-CIF-IG 757/2017, suscrito entre la UPRE y el GAM Pocona, Proyecto Construccion Tinglado y Graderias Unidad Educativa 23 de Marzo, correspondiente al pago de la planilla N2 de</t>
  </si>
  <si>
    <t>De: 00099024113 Transferencia en cumplimiento al DS N0913 de 15/06/2011 y el Convenio Intergubernativo de Financiamiento UPRE-CIF-IG 183/2017, suscrito entre la UPRE y el GAM Porvenir, Proyecto Const. Casa de la Juventud del Municipio de Porvenir, correspondiente al pago de la planilla N2, segun la</t>
  </si>
  <si>
    <t>De: 00099024113 Transferencia en cumplimiento al DS N0913 de 15/06/2011 y el Convenio Intergubernativo de Financiamiento UPRE-CIF-IG 858/2017, suscrito entre la UPRE y el GAM Independencia, Proyecto Construccion U.E. Simon Bolivar Kami D-6, correspondiente al pago de la planilla N2, segun la UPRE.</t>
  </si>
  <si>
    <t>De: 00099024113 Transferencia en cumplimiento al DS N0913 de 15/06/2011 y el Convenio Intergubernativo de Financiamiento UPRE-CIF-IG 721/2017, suscrito entre la UPRE y el GAM Mizque, Proyecto Const. Cancha Multiple, Graderias y Tinglado en la Unidad Educativa Thola Pampa (Tin Tin Mizque), correspon</t>
  </si>
  <si>
    <t>De: 00099024113 Transferencia en cumplimiento al DS N0913 de 15/06/2011 y el Convenio Intergubernativo de Financiamiento UPRE-CIF-IG 058/2017, suscrito entre la UPRE y el GAM Tiquipaya, Proyecto Const. Unidad Educativa Tecnico Humanistico San Gabriel, correspondiente al pago de la planilla N3, segun</t>
  </si>
  <si>
    <t>De: 00099024113 Transferencia en cumplimiento al DS N0913 de 15/06/2011 y el Convenio Intergubernativo de Financiamiento UPRE-CIF-IG 361/2017, suscrito entre la UPRE y el GAM Cairoma, Proyecto Construccion Cuatro Aulas Unidad Educativa Sacani Castilloma, correspondiente al pago de la planilla N2 de</t>
  </si>
  <si>
    <t>De: 00099024113 Transferencia en cumplimiento al DS N0913 de 15/06/2011 y el Convenio Intergubernativo de Financiamiento UPRE-CIF-IG 100/2018, suscrito entre la UPRE y el GAM Boyuibe, Proyecto Construccion Coliseo Municipal Barrio Lindo Municipio de Boyuibe, correspondiente al pago de la planilla N</t>
  </si>
  <si>
    <t>De: 00099024113 Transferencia en cumplimiento al DS N0913 de 15/06/2011 y el Convenio Intergubernativo de Financiamiento UPRE-CIF-IG 461/2017, suscrito entre la UPRE y el GAM Aucapata, Proyecto Construccion de Tinglado Polifuncional U.E. Hugo Camacho, correspondiente al pago de la planilla N 2, segu</t>
  </si>
  <si>
    <t>De: 00099024113 Transferencia en cumplimiento al DS N0913 de 15/06/2011 y el Convenio Intergubernativo de Financiamiento UPRE-CIF-IG 473/2017, suscrito entre la UPRE y el GAM Corocoro, Proyecto Construccion 2 Aulas, 6 Ambientes y Bateria Sanitaria en la UE German Busch - Pando Corocoro Gral. Jose Ma</t>
  </si>
  <si>
    <t>De: 00099024113 Transferencia en cumplimiento al DS N0913 de 15/06/2011 y el Convenio Intergubernativo de Financiamiento UPRE-CIF-IG 288/2017, suscrito entre la UPRE y el GAM Quiabaya, Proyecto Construccion Viviendas Para Maestros y Banos en U.E. Tarata - Quiabaya, correspondiente al pago de la plan</t>
  </si>
  <si>
    <t>De: 00099024113 Transferencia en cumplimiento al DS N0913 de 15/06/2011 y el Convenio Intergubernativo de Financiamiento UPRE-CIF-IG 792/2017, suscrito entre la UPRE y el GAM San Juan, Proyecto Const. De un Tinglado y Una Graderia Lateral Unidad Educativa Los Andes (San Juan), correspondiente al pag</t>
  </si>
  <si>
    <t>De: 00099024113 Transferencia en cumplimiento al DS N0913 de 15/06/2011 y el Convenio Intergubernativo de Financiamiento UPRE-CIF-IG/161/2016, suscrito entre la UPRE y el GAM Guanay, Proyecto Construccion Tinglado Polifuncional Unidad Educativa Pablo Amaya, correspondiente al pago de la planilla N 1</t>
  </si>
  <si>
    <t>De: 00099024113 Transferencia en cumplimiento al DS N0913 de 15/06/2011 y el Convenio Intergubernativo de Financiamiento UPRE-CIF-IG 736/2017, suscrito entre la UPRE y el GAM de Villa Rivero proyecto Construccion de Aulas U.E. Tecnico Humanistico Jesus Lara Villa Rivero, correspondiente al pago de l</t>
  </si>
  <si>
    <t>De: 00099024113 Transferencia en cumplimiento al DS N0913 de 15/06/2011 y el Convenio Interinstitucional de Financiamiento UPRE-CIF-IG 207/2017, suscrito entre la UPRE y el GAM Carabuco, Proyecto Construccion Centro de Salud Integral Chaguaya, correspondiente al pago de la planilla N1, segun la UPRE</t>
  </si>
  <si>
    <t>De: 00099024113 Transferencia en cumplimiento al DS N0913 de 15/06/2011 y el Convenio Intergubernativo de Financiamiento UPRE-CIF-IG 890/2017, suscrito entre la UPRE y el GAM Okinawa Uno, Proyecto Const. Cancha Polifuncional Tinglado y Graderia U.E. Modelo Okinawa - Okinawa Uno, correspondiente al p</t>
  </si>
  <si>
    <t>De: 00099024113 Transferencia en cumplimiento al DS N0913 de 15/06/2011 y el Convenio Intergubernativo de Financiamiento UPRE-CIF-IG 593/2017, suscrito entre la UPRE y el GAM Huatajata, Proyecto Construccion Coliseo Cerrado Huatajata, correspondiente al pago de la planilla N 2, segun la UPRE.</t>
  </si>
  <si>
    <t>De: 00099024113 Transferencia en cumplimiento al DS N0913 de 15/06/2011 y el Convenio Intergubernativo de Financiamiento UPRE-CIF-IG 178/2017, suscrito entre la UPRE y el GAM San Pedro, Proyecto Const. Casa de Acogida y Refugio Temporal San Pedro, correspondiente al pago de la planilla N 4 de cierre</t>
  </si>
  <si>
    <t>De: 00099024113 Transferencia en cumplimiento al DS N0913 de 15/06/2011 y el Convenio Intergubernativo de Financiamiento UPRE-CIF-IG 775/2017, suscrito entre la UPRE y el GAM Boyuibe, Proyecto Const. Aulas, Cocina-Comedor, Adm. y Baterias de Banos U.E. Tcnl. Rafael Pabon Municipio De Boyuibe, corres</t>
  </si>
  <si>
    <t>De: 00099024113 Transferencia en cumplimiento al DS N0913 de 15/06/2011 y el Convenio Intergubernativo de Financiamiento UPRE-CIF-IG 349/2017, suscrito entre la UPRE y el GAM Curva, Proyecto Construccion Dos Aulas y Una Direccion U.E. San Juan de Caalaya, correspondiente al pago de la planilla N 3 d</t>
  </si>
  <si>
    <t>De: 00099024113 Transferencia en cumplimiento al DS N0913 de 15/06/2011 y el Convenio Intergubernativo de Financiamiento UPRE-CIF-IG 003/2018, suscrito entre la UPRE y el GAM Toledo, Proyecto Construccion Unidad Educativa Isaac Portocarrero Challavito - Toledo, correspondiente al pago de la planilla</t>
  </si>
  <si>
    <t>De: 00099024113 Transferencia en cumplimiento al DS N0913 de 15/06/2011 y el Convenio Intergubernativo de Financiamiento UPRE-CIF-IG 156/2017, suscrito entre la UPRE y el GAM Santos Mercado, Proyecto Const. Tinglado y Polifuncional con Graderias U.E. 11 de Septiembre - C.C. Villa Victoria, correspon</t>
  </si>
  <si>
    <t>De: 00099024113 Transferencia en cumplimiento al DS N0913 de 15/06/2011 y el Convenio Intergubernativo de Financiamiento UPRE-CIF-IG 989/2017, suscrito entre la UPRE y el GAM de Atocha proyecto Const. Unidad Educativa Tecnico Humanistico Julio Urquieta San Vicente, correspondiente al pago de la plan</t>
  </si>
  <si>
    <t>De: 00099024113 Transferencia en cumplimiento al DS N0913 de 15/06/2011 y el Convenio Intergubernativo de Financiamiento UPRE-CIF-IG 003/2017, suscrito entre la UPRE y el GAM de Yacuiba proyecto Construccion U.E. Tierras Nuevas, correspondiente al pago de la planilla N 9, segun la UPRE.</t>
  </si>
  <si>
    <t>De: 00099024113 Transferencia en cumplimiento al DS N0913 de 15/06/2011 y el Convenio Intergubernativo de Financiamiento UPRE-CIF-IG 681/2017, suscrito entre la UPRE y el GAM de Omereque proyecto Const. Edificio Multifuncional Municipal Lic. Alvaro Garcia Linera - Omereque, correspondiente al pago d</t>
  </si>
  <si>
    <t>De: 00099024113 Transferencia en cumplimiento al DS N0913 de 15/06/2011 y el Convenio Intergubernativo de Financiamiento UPRE-CIF-IG 592/2017, suscrito entre la UPRE y el GAM de Vallegrande proyecto Const. de Pavimento de Calles de Santa Ana, correspondiente al pago de la planilla N 3, segun la UPRE</t>
  </si>
  <si>
    <t>De: 00099024113 Transferencia en cumplimiento al DS N0913 de 15/06/2011 y el Convenio Intergubernativo de Financiamiento UPRE-CIF-IG 633/2017, suscrito entre la UPRE y el GAM de Vinto proyecto Construccion Bloque de 12 Aulas U.E. Martin Cardenas, correspondiente al pago de la planilla N 3, segun la</t>
  </si>
  <si>
    <t>De: 00099024113 Transferencia en cumplimiento al DS N0913 de 15/06/2011 y el Convenio Intergubernativo de Financiamiento UPRE-CIF-IG 561/2017, suscrito entre la UPRE y el GAM de Ixiamas proyecto Construccion Bloque de Aulas U.E. Tahua Dist. 2 Carmen Tahua, correspondiente al pago de la planilla N 3</t>
  </si>
  <si>
    <t>De: 00099024113 Transferencia en cumplimiento al DS N0913 de 15/06/2011 y el Convenio Intergubernativo de Financiamiento UPRE-CIF-IG 317/2017, suscrito entre la UPRE y el GAM de Caquiaviri proyecto Construccion de 4 Aulas U.E. Nacional de Caquiaviri, correspondiente al pago de la planilla N 3 de cie</t>
  </si>
  <si>
    <t>De: 00099024113 Transferencia en cumplimiento al DS N0913 de 15/06/2011 y el Convenio Intergubernativo de Financiamiento UPRE-CIF-IG 377/2017, suscrito entre la UPRE y el GAM de Taraco proyecto Construccion Bloque de 6 Aulas Unidad Educativa Juan Jose Torrez, correspondiente al pago de la planilla N</t>
  </si>
  <si>
    <t>De: 00099024113 Transferencia en cumplimiento al DS N0913 de 15/06/2011 y el Convenio Intergubernativo de Financiamiento UPRE-CIF-IG 314/2017, suscrito entre la UPRE y el GAM de Caquiaviri proyecto Construccion de 4 Aulas U.E. Litoral de Jihuacuta, correspondiente al pago de la planilla N 4 de cierr</t>
  </si>
  <si>
    <t>De: 00099024113 Transferencia en cumplimiento al DS N0913 de 15/06/2011 y el Convenio Intergubernativo de Financiamiento UPRE-CIF-IG 831/2017, suscrito entre la UPRE y el GAM de San Rafael proyecto Construccion Casa Adulto Mayor San Rafael de Velasco, correspondiente al pago de la planilla N 2 de ci</t>
  </si>
  <si>
    <t>De: 00099024113 Transferencia en cumplimiento al DS N0913 de 15/06/2011 y el Convenio Interinstitucional de Financiamiento UPRE-CIF-146/2015, suscrito entre la UPRE y el GAM de Uriondo (Concepcion) proyecto Restauracion Iglesia Nuestra Senora de la Inmaculada Concepcion del Valle de la Concepcion, c</t>
  </si>
  <si>
    <t>De: 00099024113 Transferencia en cumplimiento al DS N0913 de 15/06/2011 y el Convenio Intergubernativo de Financiamiento UPRE-CIF-IG 279/2017, suscrito entre la UPRE y el GAM de Santiago de Callapa proyecto Construccion Cancha Polilfuncional Tinglado U.E. Nacional Santiago de Callapa, correspondient</t>
  </si>
  <si>
    <t>De: 00099024113 Transferencia en cumplimiento al DS N0913 de 15/06/2011 y el Convenio Intergubernativo de Financiamiento UPRE-CIF-IG/534/2016, suscrito entre la UPRE y el GAM de Tomave proyecto Const. Unidad Educativa Sagrado Corazon de Jesus, correspondiente al pago de la planilla N 3 de cierre, se</t>
  </si>
  <si>
    <t>De: 00099024113 Transferencia en cumplimiento al DS N0913 de 15/06/2011 y el Convenio Intergubernativo de Financiamiento UPRE-CIF-IG 347/2017, suscrito entre la UPRE y el GAM de Curva proyecto Construccion Dos Aulas y Una Direccion U.E. Pajan, correspondiente al pago de la planilla N 2 de cierre, se</t>
  </si>
  <si>
    <t>De: 00099024113 Transferencia en cumplimiento al DS N0913 de 15/06/2011 y el Convenio Intergubernativo de Financiamiento UPRE-CIF-IG 688/2017, suscrito entre la UPRE y el GAM de Alalay proyecto Const. Centro de Salud en Yanagaga - Alalay, correspondiente al pago de la planilla N 3 de cierre, segun l</t>
  </si>
  <si>
    <t>De: 00099024113 Transferencia en cumplimiento al DS N0913 de 15/06/2011 y el Convenio Intergubernativo de Financiamiento UPRE-CIF-IG 540/2017, suscrito entre la UPRE y el GAM de Irupana(Villa de Lanza) proyecto Construccion Tinglado U.E. Siquiljara - Irupana, correspondiente al pago de la planilla N</t>
  </si>
  <si>
    <t>De: 00099024113 Transferencia en cumplimiento al DS N0913 de 15/06/2011 y el Convenio Intergubernativo de Financiamiento UPRE-CIF-IG 995/2017, suscrito entre la UPRE y el GAM de Tupiza proyecto Const. de Aulas U.E. Genoveva Rios (Tupiza), correspondiente al pago de la planilla N 3, segun la UPRE.</t>
  </si>
  <si>
    <t>De: 00099024113 Transferencia en cumplimiento al DS N0913 de 15/06/2011 y el Convenio Intergubernativo de Financiamiento UPRE-CIF-IG 1001/2017, suscrito entre la UPRE y el GAM de San Pedro de Quemes proyecto Construccion Bloque de Aulas U.E. Cornelio Saavedra Comunidad Pelcoya, correspondiente al pa</t>
  </si>
  <si>
    <t>De: 00099024113 Transferencia en cumplimiento al DS N0913 de 15/06/2011 y el Convenio Intergubernativo de Financiamiento UPRE-CIF-IG 983/2017, suscrito entre la UPRE y el GAM de Arampampa proyecto Const. Cancha Polifuncional con Tinglado y Graderias U.E. Calachua Comunidad Calachua, correspondiente</t>
  </si>
  <si>
    <t>De: 00099024113 Transferencia en cumplimiento al DS N0913 de 15/06/2011 y el Convenio Intergubernativo de Financiamiento UPRE-CIF-IG/571/2016, suscrito entre la UPRE y el GAD de Potosi proyecto Construccion Mercado Campesino Cantumarca, correspondiente al pago de la planilla N 7, segun la UPRE.</t>
  </si>
  <si>
    <t>De: 00099024113 Transferencia en cumplimiento al DS N0913 de 15/06/2011 y el Convenio Intergubernativo de Financiamiento UPRE-CIF-IG 232/2017, suscrito entre la UPRE y el GAM de Sapahaqui proyecto Construccion Tinglado U.E. Khola - Sapahaqui, correspondiente al pago de la planilla N 3 de cierre, seg</t>
  </si>
  <si>
    <t>De: 00099024113 Transferencia en cumplimiento al DS N0913 de 15/06/2011 y el Convenio Intergubernativo de Financiamiento UPRE-CIF-IG/482/2016, suscrito entre la UPRE y el GAM de Santa Rosa del Sara proyecto Construccion Modulo Educativo U.E. Rodolfo Rivero Vaca, correspondiente al pago de la planill</t>
  </si>
  <si>
    <t>De: 00099024113 Transferencia en cumplimiento al DS N0913 de 15/06/2011 y el Convenio Intergubernativo de Financiamiento UPRE-CIF-IG 1077/2017, suscrito entre la UPRE y el GAD del Beni proyecto Const. U.E. La Palmera Las Palmas, correspondiente al pago de la planilla N 2, segun la UPRE.</t>
  </si>
  <si>
    <t>De: 00099024113 Transferencia en cumplimiento al DS N0913 de 15/06/2011 y el Convenio Intergubernativo de Financiamiento UPRE-CIF-IG 631/2017, suscrito entre la UPRE y el GAM de Pasorapa proyecto Construccion Unidad Educativa Nataniel Verduguez Pasorapa, correspondiente al pago de la planilla N 2, s</t>
  </si>
  <si>
    <t>De: 00099024113 Transferencia en cumplimiento al DS N0913 de 15/06/2011 y el Convenio Intergubernativo de Financiamiento UPRE-CIF-IG/163/2016, suscrito entre la UPRE y el GAM de Guanay proyecto Construccion Tinglado Polifuncional Unidad Educativa Amaguaya, correspondiente al pago de la planilla N 1,</t>
  </si>
  <si>
    <t>||REGISTRO COBRO COMISION AVISO ENMIENDA CARTA DE CREDITO STANDBY BS220.-Y EMISION COMP.CONTABLE BS50.-REF.:GC2009517000502 (BCB:SB-R-2017-51) A/F YACIMIENTOS DE LITIO BOLIVIANOS,S/G SWIFT 8636 ADJ.DE LA FECHA. LIB. 00597019202 FASE II REF.:COMISION AVISO ENMIENDA SBLC GC2009517000502</t>
  </si>
  <si>
    <t>TRANSFERENCIA AUTOMATICA SEGUN INSTRUCCION DEL MINISTERIO DE ECONOMIA Y FINANZAS PUBLICAS LIBRETA 00086057009</t>
  </si>
  <si>
    <t>00290012001 DEPOSITO DE EFECTIVO, DEPOSITANTE: ISABEL CRISTINA PADILLA TARDIO, CONCEPTO: DEVOLUCION DE UN DIA DE VIATICO AL EXTERIOR, CUENTA DE DEPOSITO: CUENTA UNICA DEL TESORO</t>
  </si>
  <si>
    <t>00086038003 DEPOSITO DE EFECTIVO, DEPOSITANTE: SERNAP-TUNARI, CONCEPTO: DEP. POR REVERSION DE FONDOS NO UTILIZADOS, CUENTA DE DEPOSITO: CUENTA UNICA DEL TESORO</t>
  </si>
  <si>
    <t>00086038007 DEPOSITO DE EFECTIVO, DEPOSITANTE: MARCO BEDOYA, CONCEPTO: DEP. POR REVERSION FONDOS NO UTILIZADOS, CUENTA DE DEPOSITO: CUENTA UNICA DEL TESORO</t>
  </si>
  <si>
    <t>00086038007 DEPOSITO DE EFECTIVO, DEPOSITANTE: CLARA CLAROS, CONCEPTO: DEP. POR REVERSION DE FONDOS NO UTILIZADOS, CUENTA DE DEPOSITO: CUENTA UNICA DEL TESORO</t>
  </si>
  <si>
    <t>00290012001 DEPOSITO DE EFECTIVO, DEPOSITANTE: JUANA PATRICIA JIMENEZ SOTO, CONCEPTO: DEVOLUCION DE UN DIA DE VIATICOS EXTERIOR, CUENTA DE DEPOSITO: CUENTA UNICA DEL TESORO</t>
  </si>
  <si>
    <t>00169014101 DEPOSITO DE EFECTIVO, DEPOSITANTE: AUTORIDAD DE IMPUGNACION TRIBUTARIA, CONCEPTO: DEVOLUCION DE FONDOS, CUENTA DE DEPOSITO: CUENTA UNICA DEL TESORO</t>
  </si>
  <si>
    <t>00099021001 DEPOSITO DE EFECTIVO, DEPOSITANTE: WILMER JAVIER POMA QUISPE, CONCEPTO: REVERSION DE PASAJES, CUENTA DE DEPOSITO: CUENTA UNICA DEL TESORO</t>
  </si>
  <si>
    <t>00046058009 DEPOSITO DE EFECTIVO, DEPOSITANTE: VANIA QUISPE FLORES, CONCEPTO: DEVOLUCION VIATICO ORURO 19-06-2018, CUENTA DE DEPOSITO: CUENTA UNICA DEL TESORO</t>
  </si>
  <si>
    <t>00047297001 DEPOSITO DE EFECTIVO, DEPOSITANTE: VICENTE PARRA VILLCA, CONCEPTO: DEVOLUCION SALDO NO EJECUTADO, CUENTA DE DEPOSITO: CUENTA UNICA DEL TESORO</t>
  </si>
  <si>
    <t>00099021001 DEPOSITO DE EFECTIVO, DEPOSITANTE: HADY WALKER MARCONI QUINO, CONCEPTO: REVERSION DE VIATICOS CUMBRE DEL GAS, CUENTA DE DEPOSITO: CUENTA UNICA DEL TESORO</t>
  </si>
  <si>
    <t>00086018043 DEPOSITO DE EFECTIVO, DEPOSITANTE: PABLO MURILLO CONDORI, CONCEPTO: DEVOLUCION FONDO EN AVANCE, CUENTA DE DEPOSITO: CUENTA UNICA DEL TESORO</t>
  </si>
  <si>
    <t>00099021001 DEPOSITO DE EFECTIVO, DEPOSITANTE: RENY LEAÑO BERRIOS, CONCEPTO: DOBLE PERCEPCION, CUENTA DE DEPOSITO: CUENTA UNICA DEL TESORO</t>
  </si>
  <si>
    <t>00099021001 DEPOSITO DE EFECTIVO, DEPOSITANTE: HENRRY AGUILA VELASQUEZ - MIN. DE DEPORTES, CONCEPTO: DEVOLUCION FONDO EN AVANCE, CUENTA DE DEPOSITO: CUENTA UNICA DEL TESORO</t>
  </si>
  <si>
    <t>00099021001 DEPOSITO DE EFECTIVO, DEPOSITANTE: JOSE IVAN MALDONADO CORTEZ, CONCEPTO: DEVOLUCION VIATICOS POR VIAJE AL EXTERIOR, CUENTA DE DEPOSITO: CUENTA UNICA DEL TESORO</t>
  </si>
  <si>
    <t>00099021001 DEPOSITO DE EFECTIVO, DEPOSITANTE: ROYER R. PINTO CANASA, CONCEPTO: DEVOLUCION PASAJES, CUENTA DE DEPOSITO: CUENTA UNICA DEL TESORO</t>
  </si>
  <si>
    <t>00099021001 DEPOSITO DE EFECTIVO, DEPOSITANTE: EDGAR J. SANCHEZ HUANCA, CONCEPTO: DEVOLUCION PASAJES, CUENTA DE DEPOSITO: CUENTA UNICA DEL TESORO</t>
  </si>
  <si>
    <t>00099021001 DEPOSITO DE EFECTIVO, DEPOSITANTE: JAVIER CLARES CHURA, CONCEPTO: DEVOLUCION PASAJES, CUENTA DE DEPOSITO: CUENTA UNICA DEL TESORO</t>
  </si>
  <si>
    <t>00099021001 DEPOSITO DE EFECTIVO, DEPOSITANTE: NELSON APAZA CALLATA, CONCEPTO: DEVOLUCION PASAJES, CUENTA DE DEPOSITO: CUENTA UNICA DEL TESORO</t>
  </si>
  <si>
    <t>00099021001 DEPOSITO DE EFECTIVO, DEPOSITANTE: SANTOS ACARAPI MAMANI, CONCEPTO: DEVOLUCION PASAJES, CUENTA DE DEPOSITO: CUENTA UNICA DEL TESORO</t>
  </si>
  <si>
    <t>00099021001 DEPOSITO DE EFECTIVO, DEPOSITANTE: FRANKLIN QUISPE MAYTA, CONCEPTO: DEVOLUCION PASAJES, CUENTA DE DEPOSITO: CUENTA UNICA DEL TESORO</t>
  </si>
  <si>
    <t>00099021001 DEPOSITO DE EFECTIVO, DEPOSITANTE: YURI V. SONCO BOTELO, CONCEPTO: DEVOLUCION PASAJES, CUENTA DE DEPOSITO: CUENTA UNICA DEL TESORO</t>
  </si>
  <si>
    <t>00283012002 DEPOSITO DE EFECTIVO, DEPOSITANTE: WILSON EVER HUANCA ROJAS, CONCEPTO: DEVOLUCION DE VIATICOS, CUENTA DE DEPOSITO: CUENTA UNICA DEL TESORO</t>
  </si>
  <si>
    <t>00099021001 DEPOSITO DE EFECTIVO, DEPOSITANTE: MINISTERIO DE DEFENSA, CONCEPTO: DEVOLUCION DE GASTOS, CUENTA DE DEPOSITO: CUENTA UNICA DEL TESORO</t>
  </si>
  <si>
    <t>00099021001 DEPOSITO DE EFECTIVO, DEPOSITANTE: WILSON QUINTEROS SANABRIA, CONCEPTO: DEVOLUCION PASAJES, CUENTA DE DEPOSITO: CUENTA UNICA DEL TESORO</t>
  </si>
  <si>
    <t>00099021001 DEPOSITO DE EFECTIVO, DEPOSITANTE: JUAN C. ZURITA ROSAS, CONCEPTO: DEVOLUCION PASAJES, CUENTA DE DEPOSITO: CUENTA UNICA DEL TESORO</t>
  </si>
  <si>
    <t>00099021001 DEPOSITO DE EFECTIVO, DEPOSITANTE: LORENZO M. LINARES VARGAS, CONCEPTO: DEVOLUCION PASAJES, CUENTA DE DEPOSITO: CUENTA UNICA DEL TESORO</t>
  </si>
  <si>
    <t>00099021001 DEPOSITO DE EFECTIVO, DEPOSITANTE: ROSENDO QUISPE ALI, CONCEPTO: DEVOLUCION PASAJES, CUENTA DE DEPOSITO: CUENTA UNICA DEL TESORO</t>
  </si>
  <si>
    <t>00070011102 DEPOSITO DE EFECTIVO, DEPOSITANTE: LILIAN LORENA ARANA QUIÑONEZ - MIN. DE TRABAJO, CONCEPTO: DEVOLUCION DE CARGO DE CUENTA, CUENTA DE DEPOSITO: CUENTA UNICA DEL TESORO</t>
  </si>
  <si>
    <t>00099021001 DEPOSITO DE EFECTIVO, DEPOSITANTE: RITA CLAUDIA PADILLA CACERES, CONCEPTO: DEVOLUCION DE SUELDO, CUENTA DE DEPOSITO: CUENTA UNICA DEL TESORO</t>
  </si>
  <si>
    <t>00099021001 DEPOSITO DE EFECTIVO, DEPOSITANTE: CARMEN ROSA ESCOBAR SORIA GALVARRO, CONCEPTO: DEVOLUCION SUELDO, CUENTA DE DEPOSITO: CUENTA UNICA DEL TESORO</t>
  </si>
  <si>
    <t>00099021001 DEPOSITO DE EFECTIVO, DEPOSITANTE: CLAUDIA UREÑA Z. - TRIBUNAL CONSTITUCIONAL, CONCEPTO: DEVOLUCION DE PASAJES DR. MARCOS CUTI PREV. 119, CUENTA DE DEPOSITO: CUENTA UNICA DEL TESORO</t>
  </si>
  <si>
    <t>00099021001 DEPOSITO DE EFECTIVO, DEPOSITANTE: CLAUDIA UREÑA Z. - TRIBUNAL CONSTITUCIONAL, CONCEPTO: DEVOLUCION DE FONDOS NO UTILIZADOS PREV. 115, CUENTA DE DEPOSITO: CUENTA UNICA DEL TESORO</t>
  </si>
  <si>
    <t>00099021001 DEPOSITO DE EFECTIVO, DEPOSITANTE: CLAUDIA UREÑA Z. - TRIBUNAL CONSTITUCIONAL, CONCEPTO: DEVOLUCION DE FONDOS NO UTILIZADOS PREVENTIVO  169, CUENTA DE DEPOSITO: CUENTA UNICA DEL TESORO</t>
  </si>
  <si>
    <t>00513722001 DEPOSITO DE EFECTIVO, DEPOSITANTE: EDWIN QUELCA, CONCEPTO: DEVOLUCION DE RETROACTIVO, CUENTA DE DEPOSITO: CUENTA UNICA DEL TESORO</t>
  </si>
  <si>
    <t>00526012001 DEPOSITO DE EFECTIVO, DEPOSITANTE: JESUS HENRY VILLCA MADENI, CONCEPTO: DEVOLUCION DE VIATICOS, CUENTA DE DEPOSITO: CUENTA UNICA DEL TESORO</t>
  </si>
  <si>
    <t>00099021001 DEPOSITO DE EFECTIVO, DEPOSITANTE: EDWIN ADRIAN GUZMAN ZARATE, CONCEPTO: SALDO NO EJECUTADO COPA SUB18-2017, CUENTA DE DEPOSITO: CUENTA UNICA DEL TESORO</t>
  </si>
  <si>
    <t>00016011101 DEPOSITO DE EFECTIVO, DEPOSITANTE: DELIA YNES CALLE MACUSAYA - MIN. DE EDUCACION, CONCEPTO: DEVOLUCION CARGO CUENTA, CUENTA DE DEPOSITO: CUENTA UNICA DEL TESORO</t>
  </si>
  <si>
    <t>00030018017 DEPOSITO DE EFECTIVO, DEPOSITANTE: LUIS ANTONIO CHOQUE GUTIERREZ, CONCEPTO: DEVOLUCION FONDOS EN AVANCE, CUENTA DE DEPOSITO: CUENTA UNICA DEL TESORO</t>
  </si>
  <si>
    <t>00290012001 DEPOSITO DE EFECTIVO, DEPOSITANTE: ERICK ANTONIO ZENTENO CAMACHO, CONCEPTO: DEVOLUCION DE UN DIA DE VIATICO AL EXTERIOR, CUENTA DE DEPOSITO: CUENTA UNICA DEL TESORO</t>
  </si>
  <si>
    <t>00099021001 DEPOSITO DE EFECTIVO, DEPOSITANTE: MARY LOZA VELASCO, CONCEPTO: DESEMBOLSOPOR CONSUMO DE AGUA CORRESPONDIENTE AL MES DE NOVIEMBRE /2017, CUENTA DE DEPOSITO: CUENTA UNICA DEL TESORO</t>
  </si>
  <si>
    <t>00070011102 DEPOSITO DE EFECTIVO, DEPOSITANTE: LILIAN ARANA QUIÑONEZ - MIN. DE TRABAJO, CONCEPTO: DEVOLUCION CARGO DE CUENTA, CUENTA DE DEPOSITO: CUENTA UNICA DEL TESORO</t>
  </si>
  <si>
    <t>00526012001 DEPOSITO DE EFECTIVO, DEPOSITANTE: BOLIVIA TV-EDUARDO LUIS CHAVEZ GUACHALLA, CONCEPTO: DEVOLUCION DE PASAJES, CUENTA DE DEPOSITO: CUENTA UNICA DEL TESORO</t>
  </si>
  <si>
    <t>00212082004 DEPOSITO DE EFECTIVO, DEPOSITANTE: DAVID SOCRATES MAMANI LOPEZ, CONCEPTO: DEVOLUCION DE GASTOS OPERATIVOS, CUENTA DE DEPOSITO: CUENTA UNICA DEL TESORO</t>
  </si>
  <si>
    <t>00212082001 DEPOSITO DE EFECTIVO, DEPOSITANTE: JUAN CARLOS CAMAYO URUCHI, CONCEPTO: DEVOLUCION DE GASTOS OPERATIVOS  C-31 N° 257 GESTION  2017, CUENTA DE DEPOSITO: CUENTA UNICA DEL TESORO</t>
  </si>
  <si>
    <t>00592012001 DEPOSITO DE EFECTIVO, DEPOSITANTE: RICARDO ALEJANDRO RUIZ CORTEZ, CONCEPTO: PAGO GESTION 2016, CUENTA DE DEPOSITO: CUENTA UNICA DEL TESORO</t>
  </si>
  <si>
    <t>00670014101 DEP.DE CHEQ.AJENOS,RET.DE CAM.,CONCEPTO: APROBACION DE CARTAS ORGANICAS,DEP.: GOB.AUTONOMO MUNICIPAL DE PUERTO QUIJARRO , PROCEDENCIA: BANCO UNION S.A., CHEQUE: 6191, FECHA DE EMISION:07/06/2018</t>
  </si>
  <si>
    <t>00670012001 DEP.DE CHEQ.AJENOS,RET.DE CAM.,CONCEPTO: MULTAS ELECTORALES,DEP.: TRIBUNAL ELECTORAL DEPARTAMENTAL DE CHUQUISACA , PROCEDENCIA: BANCO UNION S.A., CHEQUE: 4931, FECHA DE EMISION:13/06/2018</t>
  </si>
  <si>
    <t>00342012001 DEP.DE CHEQ.AJENOS,RET.DE CAM.,CONCEPTO: DEVOLUCION DE FONDOS,DEP.: AEVIVIENDA ORURO , PROCEDENCIA: BANCO UNION S.A., CHEQUE: 1045, FECHA DE EMISION:14/06/2018</t>
  </si>
  <si>
    <t>00099021001 DEP.DE CHEQ.AJENOS,RET.DE CAM.,CONCEPTO: DEVOLUCION DE RECURSOS,DEP.: AGENCIA NACIONAL DE HIDROCARBUROS , PROCEDENCIA: BANCO UNION S.A., CHEQUE: 5120, FECHA DE EMISION:19/06/2018</t>
  </si>
  <si>
    <t>00578012002 DEP.DE CHEQ.AJENOS,RET.DE CAM.,CONCEPTO: REVERSION,DEP.: BOLIVIANA AVIACION , PROCEDENCIA: BANCO UNION S.A., CHEQUE: 9147, FECHA DE EMISION:19/06/2018</t>
  </si>
  <si>
    <t>00099021001 DEP.DE CHEQ.AJENOS,RET.DE CAM.,CONCEPTO: DEVOLUCION DE 1DIA DE HOSPEDAJE DE CARLA ZAMORANO OCACIONADO POR SEDER LA HABITACION A OTRO HUESPED,DEP.: HOTEL HAMTON STA CRUZ , PROCEDENCIA: BANCO UNION S.A., CHEQUE: 6416, FECHA DE EMISION:20/06/2018</t>
  </si>
  <si>
    <t>00682018003 DEP.DE CHEQ.AJENOS,RET.DE CAM.,CONCEPTO: TRANSFERENCIA DE LA DONACION DE LA EMBAJADA DE SUECIA CONVENIO ESPECIFICO CONTRIBUCION 11812,DEP.: DEFENSORIA DEL PUEBLO , PROCEDENCIA: BANCO UNION S.A., CHEQUE: 21545, FECHA DE EMISION:12/06/2018</t>
  </si>
  <si>
    <t>00099021001 DEPOSITO DE EFECTIVO, DEPOSITANTE: RICHARD EMMIL ZAPATA MORALES, CONCEPTO: DEVOLUCION BONO ECONOMICO, CUENTA DE DEPOSITO: CUENTA UNICA DEL TESORO</t>
  </si>
  <si>
    <t>00373024105 DEPOSITO DE EFECTIVO, DEPOSITANTE: MARCELINO THOLA MENDOZA, CONCEPTO: DEVOL DE SALDOS PROYECTO PLANTA INDUSTRIALIZADORA DE AGUA MINERAL URMIRI POTOSI-FDPPJOYCC, CUENTA DE DEPOSITO: CUENTA UNICA DEL TESORO</t>
  </si>
  <si>
    <t>00020021102 DEPOSITO DE EFECTIVO, DEPOSITANTE: ERWIN FREDDY MAMANI MACHACA C.I 4005503 PT, CONCEPTO: DEVOLUCION PAGO, CUENTA DE DEPOSITO: CUENTA UNICA DEL TESORO</t>
  </si>
  <si>
    <t>00099021001 DEPOSITO DE EFECTIVO, DEPOSITANTE: WILSON YANARICO MAYTA  CI.  4254407  LP., CONCEPTO: REVERSION, CUENTA DE DEPOSITO: CUENTA UNICA DEL TESORO</t>
  </si>
  <si>
    <t>00099021001 DEPOSITO DE EFECTIVO, DEPOSITANTE: MARCELO ANTONIO VARGAS RIVERO  CI.  3130638  CBBA, CONCEPTO: REVERSION, CUENTA DE DEPOSITO: CUENTA UNICA DEL TESORO</t>
  </si>
  <si>
    <t>00099021001 DEPOSITO DE EFECTIVO, DEPOSITANTE: KARIDUEN FLORES, CONCEPTO: DEVOLUCION DE VIATICOS C 31 N° 1412, CUENTA DE DEPOSITO: CUENTA UNICA DEL TESORO</t>
  </si>
  <si>
    <t>00099021001 DEPOSITO DE EFECTIVO, DEPOSITANTE: MARUJA MAMANI COLQUE, CONCEPTO: DEVOLUCION, CUENTA DE DEPOSITO: CUENTA UNICA DEL TESORO</t>
  </si>
  <si>
    <t>00234014202 DEPOSITO DE EFECTIVO, DEPOSITANTE: SERGEOMIN FREDDY CABALLOTTY SARAVIA, CONCEPTO: DEVOLUCION AL C-31 N°766 PARTIDA N°24120 MANTENIMIENTO Y REPARACION DE VEHICULOS MAQUINARIA Y EQUIPO, CUENTA DE DEPOSITO: CUENTA UNICA DEL TESORO</t>
  </si>
  <si>
    <t>00234014202 DEPOSITO DE EFECTIVO, DEPOSITANTE: SERGEOMIN FREDDY CABALLOTTY SARAVIA, CONCEPTO: DEVOLUCION AL C-31 N°767 PARTIDA N°85100 TASAS, CUENTA DE DEPOSITO: CUENTA UNICA DEL TESORO</t>
  </si>
  <si>
    <t>00234014202 DEPOSITO DE EFECTIVO, DEPOSITANTE: SERGEOMIN FREDDY CABALLOTTY SARAVIA, CONCEPTO: DEVOLUCION AL C-31 N°764 PARTIDA N°24120 MANTENIMIENTO Y REPARACION DE VEHICULOS, CUENTA DE DEPOSITO: CUENTA UNICA DEL TESORO</t>
  </si>
  <si>
    <t>00234014202 DEPOSITO DE EFECTIVO, DEPOSITANTE: SERGEOMIN FREDDY CABALLOTTY SARAVIA, CONCEPTO: DEVOLUCION AL C-31 N°766 PARTIDA N°34110 COMBUSTIBLE LUBRICANTES Y DERIVADOS PARA CONSUMO, CUENTA DE DEPOSITO: CUENTA UNICA DEL TESORO</t>
  </si>
  <si>
    <t>00099021001 DEPOSITO DE EFECTIVO, DEPOSITANTE: CARLOS JORGE MURUCHI CONDORI, CONCEPTO: DEVOLUCION DE RECURSOS NO UTILIZADOS CAJA CHICA, CUENTA DE DEPOSITO: CUENTA UNICA DEL TESORO</t>
  </si>
  <si>
    <t>00234014202 DEPOSITO DE EFECTIVO, DEPOSITANTE: SERGEOMIN FREDDY CABALLOTTY SARAVIA, CONCEPTO: DEVOLUCION AL C-31 N°765 PARTIDA N°85100, CUENTA DE DEPOSITO: CUENTA UNICA DEL TESORO</t>
  </si>
  <si>
    <t>00234014202 DEPOSITO DE EFECTIVO, DEPOSITANTE: SERGEOMIN FREDDY CABALLOTTY SARAVIA, CONCEPTO: DEVOLUCION AL C-31 N°764 PARTIDA N°34110 COMBUSTIBLES LUBRICANTES Y DERIVADOS PARA CONSUMO, CUENTA DE DEPOSITO: CUENTA UNICA DEL TESORO</t>
  </si>
  <si>
    <t>00099021001 DEPOSITO DE EFECTIVO, DEPOSITANTE: JAIME ZEBALLOS MONTAÑO, CONCEPTO: DOBLE PERCEPCION, CUENTA DE DEPOSITO: CUENTA UNICA DEL TESORO</t>
  </si>
  <si>
    <t>00099021001 DEPOSITO DE EFECTIVO, DEPOSITANTE: CARLOS VLADIMIR MOSTAJO MEDRANO, CONCEPTO: PAGO CREDENCIAL, CUENTA DE DEPOSITO: CUENTA UNICA DEL TESORO</t>
  </si>
  <si>
    <t>De: 00099024113 Transferencia en cumplimiento al DS N0913 de 15/06/2011 y el Convenio Intergubernativo de Financiamiento UPRE-CIF-IG/551/2016, suscrito entre la UPRE y el GAD Beni, Proyecto Const. Piscina Olimpica Dptal. 18 De Noviembre - Trinidad, correspondiente al pago de la planilla N 8, segun l</t>
  </si>
  <si>
    <t>De: 00099024113 Transferencia en cumplimiento al DS N0913 de 15/06/2011 y el Convenio Intergubernativo de Financiamiento UPRE-CIF-IG 668/2017, suscrito entre la UPRE y el GAM Cocapata Proyecto Const. 2 Aulas y Bateria de Banos U.E. Huajchamayu Region Choro - Cocapata, correspondiente al pago de la p</t>
  </si>
  <si>
    <t>De: 00099024113 Transferencia en cumplimiento al DS N0913 de 15/06/2011 y el Convenio Intergubernativo de Financiamiento UPRE-CIF-IG 125/2017, suscrito entre la UPRE y el GAM Villa Tunari, Proyecto Construccion U.E. Tecnico Humanistico Avelino Sinani Villa 14 de Sept. D-3, correspondiente al pago de</t>
  </si>
  <si>
    <t>De: 00099024113 Transferencia en cumplimiento al DS N0913 de 15/06/2011 y el Convenio Intergubernativo de Financiamiento UPRE-CIF-IG 274/2017, suscrito entre la UPRE y el GAM Palos Blancos, Proyecto Construccion Aulas y Laboratorio U.E. Agua Dulce, correspondiente al pago de la planilla N 3, segun l</t>
  </si>
  <si>
    <t>De: 00099024113 Transferencia en cumplimiento al DS N0913 de 15/06/2011 y el Convenio Intergubernativo de Financiamiento UPRE-CIF-IG 371/2017, suscrito entre la UPRE y el GAM Coripata, Proyecto Construccion Centro de Capacitacion Municipal Coripata, correspondiente al pago de la planilla N 4 de cier</t>
  </si>
  <si>
    <t>De: 00099024113 Transferencia en cumplimiento al DS N0913 de 15/06/2011 y el Convenio Intergubernativo de Financiamiento UPRE-CIF-IG 638/2017, suscrito entre la UPRE y el GAM Sipe Sipe, Proyecto Construccion Aulas Unidad Educativa 27 de Mayo Pirhuas, correspondiente al pago de la planilla N 1, segun</t>
  </si>
  <si>
    <t>VENTA DE DIVISAS CON TRANSFERENCIA DE FONDOS A SOLICITUD DE DIRECCION ESTRATEGICA DE REIVINDICACION MARITIMA DIREMAR SEGUN SOLICITUD 5267 REF: PAYMENT CORRESPONDING TO THE FEES OF PRODUCT BASED CONSULTANT COUNSEL AMY SANDER FOR PERFORMANCE OF COUNSELLING SERVICES IN PUBLIC INTERNATIONAL LAW REQUESTE LIB. 00099021001 TGN-RECURSOS ORDINARIOS (3987) POR DIFERENCIAL CAMBIARIO</t>
  </si>
  <si>
    <t>VENTA DE DIVISAS CON TRANSFERENCIA DE FONDOS A SOLICITUD DE DIRECCION ESTRATEGICA DE REIVINDICACION MARITIMA DIREMAR SEGUN SOLICITUD 5267 REF: PAYMENT CORRESPONDING TO THE FEES OF PRODUCT BASED CONSULTANT COUNSEL AMY SANDER FOR PERFORMANCE OF COUNSELLING SERVICES IN PUBLIC INTERNATIONAL LAW REQUESTE LIB. 00099021001 TGN-RECURSOS ORDINARIOS (3987)</t>
  </si>
  <si>
    <t>De: 00099024113 Transferencia en cumplimiento al DS N0913 de 15/06/2011 y el Convenio Intergubernativo de Financiamiento UPRE-CIF-IG/546/2016, suscrito entre la UPRE y el GAM Arampampa, Proyecto Const. Dos Aulas U.E. Sarcuri, correspondiente al pago de la planilla N 2 de cierre, segun la UPRE.</t>
  </si>
  <si>
    <t>De: 00099024113 Transferencia en cumplimiento al DS N0913 de 15/06/2011 y el Convenio Intergubernativo de Financiamiento UPRE-CIF-IG 455/2017, suscrito entre la UPRE y el GAM Malla, Proyecto Construccion de 2 Aulas Unidad Educativa Atoroma, correspondiente al pago de la planilla N 2 de cierre, segun</t>
  </si>
  <si>
    <t>De: 00099024113 Transferencia en cumplimiento al DS N0913 de 15/06/2011 y el Convenio Intergubernativo de Financiamiento UPRE-CIF-IG 378/2017, suscrito entre la UPRE y el GAM Taraco, Proyecto Construccion Bloque de 4 Aulas Unidad Educativa Julian Apaza, correspondiente al pago de la planilla N 2 de</t>
  </si>
  <si>
    <t>De: 00099024113 Transferencia en cumplimiento al DS N0913 de 15/06/2011 y el Convenio Intergubernativo de Financiamiento UPRE-CIF-IG 243/2017, suscrito entre la UPRE y el GAM San Andres de Machaca, Proyecto Construccion Tinglado U.E. Boliviano Japones - Comunidad Villa Artasivi, correspondiente al p</t>
  </si>
  <si>
    <t>De: 00099024113 Transferencia en cumplimiento al DS N0913 de 15/06/2011 y el Convenio Intergubernativo de Financiamiento UPRE-CIF-IG 745/2017, suscrito entre la UPRE y el GAM Cliza, Proyecto Construccion Tinglado, Graderias y Cancha Multiple Banda Abajo-Cliza, correspondiente al pago de la planilla</t>
  </si>
  <si>
    <t>De: 00099024113 Transferencia en cumplimiento al DS N0913 de 15/06/2011 y el Convenio Intergubernativo de Financiamiento UPRE-CIF-IG 744/2017, suscrito entre la UPRE y el GAM Cliza, Proyecto Construccion Tinglado, Graderias y Cancha Multiple Barrios Unidos-Cliza, correspondiente al pago de la planil</t>
  </si>
  <si>
    <t>De: 00099024113 Transferencia en cumplimiento al DS N0913 de 15/06/2011 y el Convenio Intergubernativo de Financiamiento UPRE-CIF-IG/498/2016, suscrito entre la UPRE y el GAM Monteagudo, Proyecto Construccion Tinglado Unidad Educativa El Rodeo - Monteagudo, correspondiente al pago de la planilla N 3</t>
  </si>
  <si>
    <t>De: 00099024113 Transferencia en cumplimiento al DS N0913 de 15/06/2011 y el Convenio Intergubernativo de Financiamiento UPRE-CIF-IG 268/2017, suscrito entre la UPRE y el GAM Santiago de Huata, Proyecto Construccion de 2 Aulas Unidad Educativa Tajocachi, correspondiente al pago de la planilla N 3 de</t>
  </si>
  <si>
    <t>De: 00099024113 Transferencia en cumplimiento al DS N0913 de 15/06/2011 y el Convenio Intergubernativo de Financiamiento UPRE-CIF-IG 375/2017, suscrito entre la UPRE y el GAM Taraco, Proyecto Construccion Bloque de 6 Aulas Unidad Educativa Fray Jose Antonio Zampa, correspondiente al pago de la plani</t>
  </si>
  <si>
    <t>De: 00099024113 Transferencia en cumplimiento al DS N0913 de 15/06/2011 y el Convenio Intergubernativo de Financiamiento UPRE-CIF-IG 1076/2017, suscrito entre la UPRE y el GAD Beni, Proyecto Const. U.E. Arturo Chavez Perales - La Magdalena, correspondiente al pago de la planilla N 1, segun la UPRE.</t>
  </si>
  <si>
    <t>De: 00099024113 Transferencia en cumplimiento al DS N0913 de 15/06/2011 y el Convenio Intergubernativo de Financiamiento UPRE-CIF-IG 904/2017, suscrito entre la UPRE y el GAM Vila Vila, Proyecto Construccion Viviendas Para Maestros y Sala de Computacion U.E. Pocotaica, correspondiente al pago de la</t>
  </si>
  <si>
    <t>De: 00099024113 Transferencia en cumplimiento al DS N0913 de 15/06/2011 y el Convenio Intergubernativo de Financiamiento UPRE-CIF-IG 710/2017, suscrito entre la UPRE y el GAM Anzaldo, Proyecto Const. Tres Aulas y Direccion U.E. Julio Trigo Antezana Llallaguani (Anzaldo), correspondiente al pago de l</t>
  </si>
  <si>
    <t>De: 00099024113 Transferencia en cumplimiento al DS N0913 de 15/06/2011 y el Convenio Intergubernativo de Financiamiento UPRE-CIF-IG 343/2017, suscrito entre la UPRE y el GAM Curva, Proyecto Construccion Dos Aulas y Una Direccion U.E. Quellwacota, correspondiente al pago de la planilla N 3 de cierre</t>
  </si>
  <si>
    <t>De: 00099024113 Transferencia en cumplimiento al DS N0913 de 15/06/2011 y el Convenio Intergubernativo de Financiamiento UPRE-CIF-IG 342/2017, suscrito entre la UPRE y el GAM Curva, Proyecto Construccion Dos Aulas y Una Direccion U.E. Puli Pata, correspondiente al pago de la planilla N 3 de cierre,</t>
  </si>
  <si>
    <t>De: 00099024113 Transferencia en cumplimiento al DS N0913 de 15/06/2011 y el Convenio Intergubernativo de Financiamiento UPRE-CIF-IG 350/2017, suscrito entre la UPRE y el GAM Curva, Proyecto Construccion Dos Aulas y Una Direccion U.E. Medallani, correspondiente al pago de la planilla N 3 de cierre,</t>
  </si>
  <si>
    <t>De: 00099024113 Transferencia en cumplimiento al DS N0913 de 15/06/2011 y el Convenio Intergubernativo de Financiamiento UPRE-CIF-IG 579/2017, suscrito entre la UPRE y el GAM Teoponte, Proyecto Construccion Tinglado Unidad Educativa Uyapi, correspondiente al pago de la planilla N 1 de cierre, segun</t>
  </si>
  <si>
    <t>NUMERO DE LIBRETA CUT: 03420102001 OPERACIÓN E18 TRANSFERENCIA DEL SISTEMA FINANCIERO POR CUENTA DE TERCEROS A LA CUT TRANSFERENCIA DE RECURSOS DEL FIDEICOMISO AEVIVIENDA GASTOS DE FUNCINAMIENTO</t>
  </si>
  <si>
    <t>PROVISION DE FONDOS A SOLICITUD DE YACIMIENTOS PETROLIFEROS FISCALES BOLIVIANOS SEGUN SOLICITUD YPFB-0160-2018 REF: PAGO POR SERV ALM DE CRUDO RECONS DE 1 ENE A 26 FEB 2018 A YPFB TRANSPORTE SA LIB. 00513012007 YPFB - RECURSOS NACIONALIZACIÓN</t>
  </si>
  <si>
    <t>A:00099021001 Pago de capital e interes corriente a favor del TGN, adeudado por el GAD Santa Cruz, correspondiente al Prestamo Convenio Subsidiario CAF 2324, Proyecto de Electrificacion Rural Naciones Unidas - Nuevo Palmar Villanueva.</t>
  </si>
  <si>
    <t>De: 00099024113 Transferencia en cumplimiento al DS N0913 de 15/06/2011 y el Convenio Intergubernativo de Financiamiento UPRE-CIF-IG 986/2017, suscrito entre la UPRE y la GAM Villazon Proyecto Const. Centro de Salud Eliodoro Villazon correspondiente al pago de la planilla N1, segun la UPRE.</t>
  </si>
  <si>
    <t>De: 00099024113 Transferencia en cumplimiento al DS N0913 de 15/06/2011 y el Convenio Intergubernativo de Financiamiento UPRE-CIF-IG 859/2017, suscrito entre la UPRE y la GAM San Matias Proyecto Const. Bloque de Aulas U.E. Natividad Bahia San Matias correspondiente al pago de la planilla N2, segun</t>
  </si>
  <si>
    <t>De: 00099024113 Transferencia en cumplimiento al DS N0913 de 15/06/2011 y el Convenio Intergubernativo de Financiamiento UPRE-CIF-IG 105/2017, suscrito entre la UPRE y el GAM Coroico, Proyecto Construccion Tinglado Unidad Educativa Capellania, correspondiente al pago de la planilla N 3 de cierre, se</t>
  </si>
  <si>
    <t>De: 00099024113 Transferencia en cumplimiento al DS N0913 de 15/06/2011 y el Convenio Intergubernativo de Financiamiento UPRE-CIF-IG 993/2017, suscrito entre la UPRE y la GAM Colcha K (Villa Martin) Proyecto Const. Unidad Educativa Eduardo Abaroa de Villa Mar Mallcu Villa Mar correspondiente al pag</t>
  </si>
  <si>
    <t>De: 00099024113 Transferencia en cumplimiento al DS N0913 de 15/06/2011 y el Convenio Intergubernativo de Financiamiento UPRE-CIF-IG 398/2017, suscrito entre la UPRE y la GAM Villa Libertad Licoma Proyecto Construccion Enlosetado de Calles Licoma y Charapaxi correspondiente al pago de la planilla N2</t>
  </si>
  <si>
    <t>De: 00099024113 Transferencia en cumplimiento al DS N0913 de 15/06/2011 y el Convenio Intergubernativo de Financiamiento UPRE-CIF-IG 1102/2017, suscrito entre la UPRE y el GAM Warnes, Proyecto Const. Unidad Educativa El Manantial Warnes, correspondiente al pago de la planilla N 3, segun la UPRE.</t>
  </si>
  <si>
    <t>De: 00099024113 Transferencia en cumplimiento al DS N0913 de 15/06/2011 y el Convenio Intergubernativo de Financiamiento UPRE-CIF-IG 819/2017, suscrito entre la UPRE y el GAM Puerto Suarez, Proyecto Const. Pavimento Rigido Barrio Los Angeles Zona Costanera Municipio de Puerto Suarez, correspondiente</t>
  </si>
  <si>
    <t>De: 00099024113 Transferencia en cumplimiento al DS N0913 de 15/06/2011 y el Convenio Intergubernativo de Financiamiento UPRE-CIF-IG 019/2017, suscrito entre la UPRE y el GAM Oruro, Proyecto Construccion Unidad Educativa Mariano Baptista, correspondiente al pago de la planilla N 4, segun la UPRE.</t>
  </si>
  <si>
    <t>TRANSFERENCIA RECIBIDA DEL EXTERIOR SEGÚN MENSAJES SWIFT Nos. 8761-8732 (REM.EXT.) DE FECHA 22-06-2018 POR DESEMBOLSO DE CAF PRÉSTAMO CFA007860 CARRETERA CHACAPUCO RAVELO SOLICITUD DE DESEMBOLSO NRO. 45 LIBRETA N° 00291012002 ABC-RECURSOS PROPIOS REF.: UTILES DE ESCRITORIO</t>
  </si>
  <si>
    <t>TRANSFERENCIA RECIBIDA DEL EXTERIOR SEGÚN MENSAJES SWIFT Nos. 8760-8731 (REM.EXT.) DE FECHA 22-06-2018 POR DESEMBOLSO DE CAF PRÉSTAMO CFA009272 PROY.CARR.DOBLE VÍA SC-WARNES SOLICITUD DE DESEMBOLSO NRO. 15 LIBRETA N° 00291012002 ABC-RECURSOS PROPIOS REF.: UTILES DE ESCRITORIO</t>
  </si>
  <si>
    <t>TRANSFERENCIA RECIBIDA DEL EXTERIOR SEGÚN MENSAJES SWIFT Nos. 8762-8733 (REM.EXT.) DE FECHA 22-06-2018 POR DESEMBOLSO DE CAF PRÉSTAMO CFA008340 CONST.DOBLEVIA MONTERO-CRISTAL SOLICITUD DE DESEMBOLSO NRO. 21 LIBRETA N° 00291012002 ABC-RECURSOS PROPIOS REF.: UTILES DE ESCRITORIO</t>
  </si>
  <si>
    <t>TRANSFERENCIA RECIBIDA DEL EXTERIOR SEGÚN MENSAJES SWIFT Nos. 8763-8734 (REM.EXT.) DE FECHA 22-06-2018 POR DESEMBOLSO DE CAF PRÉSTAMO CFA009277 CONST.CARR.SAN BORJA-S.IGNACIO SOLICITUD DE DESEMBOLSO NRO. 5 LIBRETA N° 00291012002 ABC-RECURSOS PROPIOS REF.: UTILES DE ESCRITORIO</t>
  </si>
  <si>
    <t>PAGO A BANCO EUROPEO DE INV PRÉSTAMO FIN 82800 VCTO. 21-06-2018 POR CUENTA DE TGN , NTI. 010941 VALOR 22-06-2018 INTERESES USD 216.562,38 CTA. 3987 CUENTA UNICA DEL TESORO-3987 LIB. 00099021001 REF.: COMISIONES BANCARIAS</t>
  </si>
  <si>
    <t>TRANSFERENCIA DEL EXTERIOR SEGUN SWIFT 08747 DE FECHA 22/06/2018 ORDENANTE: CONSULADO GENERAL DE BOLIVIA EN WASHINGTON D.C. LIB. 00010011102 MIN.RELACIONES EXTERIORES - GESTORIA CONSULAR LEY Nº 3108</t>
  </si>
  <si>
    <t>NUMERO DE LIBRETA CUT: 86014407 OPERACIÓN E18 TRANSFERENCIA DEL SISTEMA FINANCIERO POR CUENTA DE TERCEROS A LA CUT A SOL ESC DE LA EMBAJADA DE SUIZA</t>
  </si>
  <si>
    <t>VENTA DE DIVISAS CON TRANSFERENCIA DE FONDOS A SOLICITUD DE YACIMIENTOS PETROLIFEROS FISCALES BOLIVIANOS SEGUN SOLICITUD 5293 REF: TRANSFERENCIA DE FONDOS SEGUNDO TRIMESTRE 2018 DE REPRESENTACIONES ARGENTINA SEGUN INFORME LEGAL YPFB GLC 509 DUER 372 2018 LIB. 00513012003 LBP-YPFB (2011349681373)</t>
  </si>
  <si>
    <t>TRANSFERENCIA DE FONDOS AL EXTERIOR A SOLICITUD DE MINISTERIO DE DEFENSA SEGUN SOLICITUD 5290 REF: TRANSFERENCIA VIA BCB A LA EMPRESA AIRPARTS COMPANY INC., PARA LA ADQUISICION DE REPUESTOS, MATERIAL ELECTRICO, LLANTAS Y NEUMATICOS PARA LAS AERONAVES DE LA FUERZA AEREA BOLIVIANA, SOLICITADO POR S.A LIB. 00099021001 TGN-RECURSOS ORDINARIOS (3987)</t>
  </si>
  <si>
    <t>COBRO COSTOS DE PAPELERIA SEGUN TRANSFERENCIA DEL EXTERIOR POR ORDEN DE CONSULADO GENERAL DE BOLIVIA EN WASHINGTON D.C. LIB. 00010011102 MIN.RELACIONES EXTERIORES - GESTORIA CONSULAR LEY Nº 3108</t>
  </si>
  <si>
    <t>De: 00099024113 Transferencia en cumplimiento al DS N0913 de 15/06/2011 y el Convenio Interinstitucional de Financiamiento UPRE-CIF-IG-663/2014, suscrito entre la UPRE y el GAM Atocha, Proyecto Construccion Coliseo Cerrado Animas, correspondiente al pago de la planilla N3, segun la UPRE.</t>
  </si>
  <si>
    <t>De: 00099024113 Transferencia en cumplimiento al DS N0913 de 15/06/2011 y el Convenio Interinstitucional de Financiamiento UPRE-CIF-IG 427/2017, suscrito entre la UPRE y el GAM Calacoto, Proyecto Construccion de Tinglado U.E. Simon Bolivar de Audiencia, correspondiente al pago de la planilla N2 de c</t>
  </si>
  <si>
    <t>De: 00099024113 Transferencia en cumplimiento al DS N0913 de 15/06/2011 y el Convenio Interinstitucional de Financiamiento UPRE-CIF-IG 253/2017, suscrito entre la UPRE y el GAM Coroico, Proyecto Construccion Tinglado U.E. San Felix, correspondiente al pago de la planilla N2 de cierre, segun la UPRE.</t>
  </si>
  <si>
    <t>De: 00099024113 Transferencia en cumplimiento al DS N0913 de 15/06/2011 y el Convenio Interinstitucional de Financiamiento UPRE-CIF-IG 653/2017, suscrito entre la UPRE y el GAM Santiago de Tarata, Proyecto Construccion Cancha y Tinglado U.E. Chaguarani Tarata, correspondiente al pago de la planilla</t>
  </si>
  <si>
    <t>De: 00099024113 Transferencia en cumplimiento al DS N0913 de 15/06/2011 y el Convenio Interinstitucional de Financiamiento UPRE-CIF-IG 280/2017, suscrito entre la UPRE y el GAM Santiago de Callapa, Proyecto Construccion Cancha Polifuncional Tinglado U.E. German Busch de Canuta, correspondiente al pa</t>
  </si>
  <si>
    <t>COBRO COSTOS DE PAPELERIA SEGUN TRANSFERENCIA DEL EXTERIOR POR ORDEN DE GAS CORONA S.A.E.C.A. REF:ANTICIPO SEGUN CONTRATO LIB. 00513062001 YPFB-OPERACIONES PLANTA DE SEPARACION DE LIQUIDOS RIO GRANDE</t>
  </si>
  <si>
    <t>COBRO COSTOS DE PAPELERIA SEGUN TRANSFERENCIA DEL EXTERIOR POR ORDEN DE HERCO COMBUSTIBLES S.A REF.: CONTRATO DE CONDENSADO DE GAS 32/18 LIB. 00513062001 YPFB-OPERACIONES PLANTA DE SEPARACION DE LIQUIDOS RIO GRANDE</t>
  </si>
  <si>
    <t>TRANSFERENCIA DEL EXTERIOR SEGUN SWIFT 08751 DE FECHA 22/06/2018 ORDENANTE: CONSULADO DE BOLIVIA EN SAO PAULO LIB. 00340012005 SEGIP - RECAUDACION EXTERIOR - CEDULAS DE IDENTIDAD</t>
  </si>
  <si>
    <t>COBRO COSTOS DE PAPELERIA SEGUN TRANSFERENCIA DEL EXTERIOR POR ORDEN DE CONSULADO DE BOLIVIA EN SAO PAULO LIB. 00340012003 RECAUDACION EXTRANJERIA - C.I. -L.C.</t>
  </si>
  <si>
    <t>||TRANSFERENCIA DE FONDOS S/G. MENSAJE SWIFT NRO. 08839 DE LA FECHA. (SECTOR PÚBLICO). DEBITO DE LA LIBRETA 00117012001 DGAC, REPOSICION UTILES DE ESCRITORIO.</t>
  </si>
  <si>
    <t>||TRANSFERENCIA DE FONDOS S/G. MENSAJE SWIFT NRO. 08838 DE LA FECHA. (SECTOR PÚBLICO). DEBITO DE LA LIBRETA 00117012001 DGAC, REPOSICION UTILES DE ESCRITORIO.</t>
  </si>
  <si>
    <t>||TRANSFERENCIA DE FONDOS S/G. MENSAJE SWIFT NRO. 08837 DE LA FECHA. (SECTOR PÚBLICO). DEBITO DE LA LIBRETA 00117012001 DGAC, REPOSICION UTILES DE ESCRITORIO.</t>
  </si>
  <si>
    <t>'COBRO DE'||UTILES DE ESCRITORIO POR EL COMPROBANTE CONTABLE NRO. 0925080 DE LA FECHA. S/G. CORREO ELECTRÓNICO DE YPFB DE F. 23/01/2018. DEBITO DE LA LIBRETA 00513022001 YPFB - OPERACIONES</t>
  </si>
  <si>
    <t>||AMPLIACION DE VALIDEZ 0,15% S/USD 1.149.165.- POR 92 DIAS, REEMB. GTOS DE COMUNICACION BS220.- Y EMISION DE CBTE. CONTABLE BS50.- S/G NOTA MH/EEC-GNV-0904/2018, REF.: I-2017-044 P/C MH-EEC-GNV A/F LOVATO GAS SPA A SOCIO UNICO LIB. 00078034201 MHE-EEC-GNV FONDO DE CONVERSION DE VEHICULOS REF.: COM. ENMIENDA LC I-2017-044</t>
  </si>
  <si>
    <t>00597019202 DEPOSITO DE EFECTIVO, DEPOSITANTE: LUIS ORLANDO FLORES VARGAS, CONCEPTO: CUENTAS POR COBRAR, CUENTA DE DEPOSITO: CUENTA UNICA DEL TESORO</t>
  </si>
  <si>
    <t>00099021001 DEPOSITO DE EFECTIVO, DEPOSITANTE: BETZABE ANTONIO ATAHUACHI, CONCEPTO: REVER DE BOLETA DE H. MENSUAL DE MAYO, CUENTA DE DEPOSITO: CUENTA UNICA DEL TESORO</t>
  </si>
  <si>
    <t>00099021001 DEPOSITO DE EFECTIVO, DEPOSITANTE: HUGO EDUARDO SAENZ GARCIA, CONCEPTO: DEVOLUCION SALDO CONCENTRACION EQUIPO BOLIVIA, CUENTA DE DEPOSITO: CUENTA UNICA DEL TESORO</t>
  </si>
  <si>
    <t>00099021001 DEPOSITO DE EFECTIVO, DEPOSITANTE: ERICK MANUEL VALENCIA CORONEL, CONCEPTO: DEV.FONDOS NO UTILIZADOS FONDO EN AVANCE CONCENTRACION FINAL EQUIPO BOLIVIA, CUENTA DE DEPOSITO: CUENTA UNICA DEL TESORO</t>
  </si>
  <si>
    <t>00099021001 DEPOSITO DE EFECTIVO, DEPOSITANTE: YOLANDA LILIANA GONZALES RIOS, CONCEPTO: DEVOLUCION DE HABERES MES FEBRERO, CUENTA DE DEPOSITO: CUENTA UNICA DEL TESORO</t>
  </si>
  <si>
    <t>00099021001 DEPOSITO DE EFECTIVO, DEPOSITANTE: EJERCITO DE BOLIVIA  NIT. 147956025, CONCEPTO: SALDO NO EJECUTADO TELEFONO FEBRERO, CUENTA DE DEPOSITO: CUENTA UNICA DEL TESORO</t>
  </si>
  <si>
    <t>00099021001 DEPOSITO DE EFECTIVO, DEPOSITANTE: EJERCITO DE BOLIVIA  NIT. 147956025, CONCEPTO: SALDO NO EJECUTADO TELEFONO ABRIL, CUENTA DE DEPOSITO: CUENTA UNICA DEL TESORO</t>
  </si>
  <si>
    <t>00526012001 DEPOSITO DE EFECTIVO, DEPOSITANTE: DAVID OSCAR LAURA MAMANI C.I. 6033418 LP, CONCEPTO: DEVOLUCION FONDOS EN AVANCE BOLIVIA TV, CUENTA DE DEPOSITO: CUENTA UNICA DEL TESORO</t>
  </si>
  <si>
    <t>00099021001 DEPOSITO DE EFECTIVO, DEPOSITANTE: EDGAR PALLY COTAÑA, CONCEPTO: SALDO DE FONDO EN AVANCE, CUENTA DE DEPOSITO: CUENTA UNICA DEL TESORO</t>
  </si>
  <si>
    <t>00099021001 DEPOSITO DE EFECTIVO, DEPOSITANTE: EVANS LIONEL PINTO CORDOVA, CONCEPTO: DEVOLUCION SALDO, CUENTA DE DEPOSITO: CUENTA UNICA DEL TESORO</t>
  </si>
  <si>
    <t>00099021001 DEPOSITO DE EFECTIVO, DEPOSITANTE: RAMIRO POLO CRUZ, CONCEPTO: DEVOLUCION SALDO, CUENTA DE DEPOSITO: CUENTA UNICA DEL TESORO</t>
  </si>
  <si>
    <t>00099021001 DEPOSITO DE EFECTIVO, DEPOSITANTE: BRIGIDA KANTUTA, CONCEPTO: DEVOLUCION SALDO, CUENTA DE DEPOSITO: CUENTA UNICA DEL TESORO</t>
  </si>
  <si>
    <t>00119012001 DEPOSITO DE EFECTIVO, DEPOSITANTE: MARTIN TEOFILO QUISPE CONDORI, CONCEPTO: DEVOLUCION DEL 13% DELA FACTURA #42902 DEL PERIODO AGOSTO 2017, CUENTA DE DEPOSITO: CUENTA UNICA DEL TESORO</t>
  </si>
  <si>
    <t>00046104203 DEPOSITO DE EFECTIVO, DEPOSITANTE: SARA SOTO HURTADO - PROGRAMA SAFCI, CONCEPTO: REVERSION, CUENTA DE DEPOSITO: CUENTA UNICA DEL TESORO</t>
  </si>
  <si>
    <t>00526012001 DEPOSITO DE EFECTIVO, DEPOSITANTE: JUVENAL ARNALDO ACARAPI MAGUEÑO, CONCEPTO: DEVOLUCION FONDOS EN AVANCE BOLIVIA TV, CUENTA DE DEPOSITO: CUENTA UNICA DEL TESORO</t>
  </si>
  <si>
    <t>00099021001 DEPOSITO DE EFECTIVO, DEPOSITANTE: MIN-PLANIFICACION-MARINA JIMENEZ VILLAR, CONCEPTO: DEVOLUCION FONDOS EN AVANCE, CUENTA DE DEPOSITO: CUENTA UNICA DEL TESORO</t>
  </si>
  <si>
    <t>00099021001 DEPOSITO DE EFECTIVO, DEPOSITANTE: VICTORIA APAZA BALDERRAMA, CONCEPTO: DEVOLUCION DE RECURSOS, CUENTA DE DEPOSITO: CUENTA UNICA DEL TESORO</t>
  </si>
  <si>
    <t>00099021001 DEPOSITO DE EFECTIVO, DEPOSITANTE: ERMERILDA BERTHA HEREDIA SALGUEIRO, CONCEPTO: DOBLE PERCEPCION, CUENTA DE DEPOSITO: CUENTA UNICA DEL TESORO</t>
  </si>
  <si>
    <t>00526012001 DEPOSITO DE EFECTIVO, DEPOSITANTE: BOLIVIA TV-CASIMIRO HUANCA QUISPE, CONCEPTO: DEVOLUCION FONDOS EN AVANCE, CUENTA DE DEPOSITO: CUENTA UNICA DEL TESORO</t>
  </si>
  <si>
    <t>00373024105 DEPOSITO DE EFECTIVO, DEPOSITANTE: DAVID CHOQUETOPA TORREZ, CONCEPTO: DEVOLUCION, CUENTA DE DEPOSITO: CUENTA UNICA DEL TESORO</t>
  </si>
  <si>
    <t>00225012014 DEPOSITO DE EFECTIVO, DEPOSITANTE: GENOVA SALAZAR, CONCEPTO: DEVOLUCION, CUENTA DE DEPOSITO: CUENTA UNICA DEL TESORO</t>
  </si>
  <si>
    <t>00597019202 DEPOSITO DE EFECTIVO, DEPOSITANTE: CHINA CAMC ENGINEERING CO LTD BOLIVIA BRANCH, CONCEPTO: REEMBOLSO DE COMISION AVISO ENMIENDA SBLC GC 2009517000502 EMISION COMP. CONTABLE, CUENTA DE DEPOSITO: CUENTA UNICA DEL TESORO</t>
  </si>
  <si>
    <t>00099021001 DEPOSITO DE EFECTIVO, DEPOSITANTE: JHAMIL RICARDO SILLO TORRICO, CONCEPTO: REVERSION PASAJE PREV 3127/18 N° DE CARGO DE CUENTA, CUENTA DE DEPOSITO: CUENTA UNICA DEL TESORO</t>
  </si>
  <si>
    <t>00212082001 DEPOSITO DE EFECTIVO, DEPOSITANTE: LIMBERTH JASMANI ARREDONDO VELASQUEZ, CONCEPTO: DEVOLUCION DE GASTOS OPERATIVOS, CUENTA DE DEPOSITO: CUENTA UNICA DEL TESORO</t>
  </si>
  <si>
    <t>00190012003 DEPOSITO DE EFECTIVO, DEPOSITANTE: ELIAS LINO QUISPE CAUNALLA, CONCEPTO: DEVOLUCION DE FONDOS EN AVANCE PARA COMPRA DE GASOLINA PARA EL VEHICULO 4422-BNG, CUENTA DE DEPOSITO: CUENTA UNICA DEL TESORO</t>
  </si>
  <si>
    <t>00373024101 DEPOSITO DE EFECTIVO, DEPOSITANTE: EUSEBIO MANUEL BALBOA SOLDADO .F.D.I., CONCEPTO: DEVOLUCION DE FONDOS EN AVANCE, CUENTA DE DEPOSITO: CUENTA UNICA DEL TESORO</t>
  </si>
  <si>
    <t>00099021001 DEPOSITO DE EFECTIVO, DEPOSITANTE: RONAL REMERINO SANTOS HUANCA - MIN DE DEPORTES, CONCEPTO: DEVOLUCION SALDO NO UTILIZADO DE LACONCENTRACION FINAL EQUIPO BOLIVIA - COCHABAMBA 2018, CUENTA DE DEPOSITO: CUENTA UNICA DEL TESORO</t>
  </si>
  <si>
    <t>00099021001 DEPOSITO DE EFECTIVO, DEPOSITANTE: ELIANA UGARTE PADILLA, CONCEPTO: DEVOLUCION DE SALDOS NO EJECUTADOS-MAYO, CUENTA DE DEPOSITO: CUENTA UNICA DEL TESORO</t>
  </si>
  <si>
    <t>00212082001 DEPOSITO DE EFECTIVO, DEPOSITANTE: JUAN GUSTAVO OROZCO RAMALLO, CONCEPTO: DEVOLUCION DE GASTOS OPERATIVOS INRA  C-31 N° 170, CUENTA DE DEPOSITO: CUENTA UNICA DEL TESORO</t>
  </si>
  <si>
    <t>00212012001 DEPOSITO DE EFECTIVO, DEPOSITANTE: EUFRACIO CHOQUE CORONEL, CONCEPTO: DEVOLUCION, CUENTA DE DEPOSITO: CUENTA UNICA DEL TESORO</t>
  </si>
  <si>
    <t>00099021001 DEPOSITO DE EFECTIVO, DEPOSITANTE: SERVICIO DEPARTAMENTAL DE LA PAZ, CONCEPTO: DESEMBOLSO POR CONSUMO DE AGUA CORRESPONDIENTE AL MES DE MAYO DE 2018, CUENTA DE DEPOSITO: CUENTA UNICA DEL TESORO</t>
  </si>
  <si>
    <t>00035011105 DEPOSITO DE EFECTIVO, DEPOSITANTE: ANA MARIA RODRIGUEZ, CONCEPTO: DEVOLUCION RECURSOS NO UTILIZADOS EN PAGO DE SERVICIOS BASICOS ABRIL-UCAS, CUENTA DE DEPOSITO: CUENTA UNICA DEL TESORO</t>
  </si>
  <si>
    <t>00099021001 DEPOSITO DE EFECTIVO, DEPOSITANTE: NOEMI NATIVIDAD DIAZ TABORGA, CONCEPTO: DEVOLUCION DE PASAJES TERRESTRES, CUENTA DE DEPOSITO: CUENTA UNICA DEL TESORO</t>
  </si>
  <si>
    <t>00373024105 DEPOSITO DE EFECTIVO, DEPOSITANTE: GREGORIO CHUQUICHAMBI APAZA, CONCEPTO: PROYECTO MEJORARM DE LA PROD DIVER DE CITRICO Y CACAO DE LA CENTRAL AGUA DULCE MUNIC. P. BLANCOS LP, CUENTA DE DEPOSITO: CUENTA UNICA DEL TESORO</t>
  </si>
  <si>
    <t>00099021001 DEPOSITO DE EFECTIVO, DEPOSITANTE: JOHONY YUCRA GUTIERREZ, CONCEPTO: REVERSION DE FONDOS PROY CARTOGRAFIA, CUENTA DE DEPOSITO: CUENTA UNICA DEL TESORO</t>
  </si>
  <si>
    <t>00015021104 DEP.DE CHEQ.AJENOS,RET.DE CAM.,CONCEPTO: MINISTERIO DE GOBIERNO DIRECCION NACIONAL DE SALUD Y BIEN ESTAR SOCIAL,DEP.: DIRECCION NACIONAL DE SALUD Y BIENESTAR SOCIAL , PROCEDENCIA: BANCO UNION S.A., CHEQUE: 2900, FECHA DE EMISION:20/06/2018</t>
  </si>
  <si>
    <t>00015021104 DEP.DE CHEQ.AJENOS,RET.DE CAM.,CONCEPTO: MINISTERIO DE GOBIERNO DIRECCION NACIONAL DE SALUD Y BIEN ESTAR SOCIAL,DEP.: DIRECCION NACIONAL DE SALUD Y BIENSTAR SOCIAL , PROCEDENCIA: BANCO UNION S.A., CHEQUE: 2899, FECHA DE EMISION:20/06/2018</t>
  </si>
  <si>
    <t>00015021104 DEP.DE CHEQ.AJENOS,RET.DE CAM.,CONCEPTO: MINISTERIO DE GOBIERNO DIRECCION NACIONAL DE SALUD Y BIEN ESTAR SOCIAL,DEP.: DIRECCION NACIONAL DE SALUD Y BIEN ESTAR SOCIAL , PROCEDENCIA: BANCO UNION S.A., CHEQUE: 2901, FECHA DE EMISION:20/06/2018</t>
  </si>
  <si>
    <t>00099021001 DEP.DE CHEQ.AJENOS,RET.DE CAM.,CONCEPTO: FLORES QUISPE JHONNY,DEP.: BANCO UNION S.A. , PROCEDENCIA: BANCO UNION S.A., CHEQUE: 154549, FECHA DE EMISION:25/06/2018</t>
  </si>
  <si>
    <t>00099021001 DEP.DE CHEQ.AJENOS,RET.DE CAM.,CONCEPTO: MUÑOZ ALVARADO VIGMAR,DEP.: BANCO UNION S.A. , PROCEDENCIA: BANCO UNION S.A., CHEQUE: 154548, FECHA DE EMISION:25/06/2018</t>
  </si>
  <si>
    <t>00099021001 DEP.DE CHEQ.AJENOS,RET.DE CAM.,CONCEPTO: FONDO AUXILIO EDUCATIVO ANUAL FAEA,DEP.: MINISTERIO DE EDUCACION , PROCEDENCIA: BANCO UNION S.A., CHEQUE: 22517, FECHA DE EMISION:19/06/2018</t>
  </si>
  <si>
    <t>00290012001 DEP.DE CHEQ.AJENOS,RET.DE CAM.,CONCEPTO: DEP.POR MULTAS Y ATRASOS DE LA GDYA DEL MES DE DICIEMBRE/2017 A CONS.DE LINEA CON C-31 SIP N°163,DEP.: SERVICIO DE IMPUESTOS NACIONALES</t>
  </si>
  <si>
    <t>00254014101 DEP.DE CHEQ.AJENOS,RET.DE CAM.,CONCEPTO: TRANFERENCIA DE RECURSOS DEL MUNICIPIO DE LAJA,DEP.: INSTITUTO DEL SEGURO AGRARIO , PROCEDENCIA: BANCO UNION S.A., CHEQUE: 1546, FECHA DE EMISION:22/06/2018</t>
  </si>
  <si>
    <t>00290012001 DEP.DE CHEQ.AJENOS,RET.DE CAM.,CONCEPTO: DEP.MULTAS Y ATRASOS A CONS.DE LINEA DE "GDLP-II" DE MAYO A DIC/2017 Y ENERO-ABR/2018 S/G C-31 N°165,DEP.: SERVICIOS CIENTIFICOS TECNICOS</t>
  </si>
  <si>
    <t>00290012001 DEP.DE CHEQ.AJENOS,RET.DE CAM.,CONCEPTO: DEP.POR MULTAS Y ATRASOS DE LA OFICINA CENTRAL DEL MES DE ABRIL/2018 S/G C-31 SIP N° 166,DEP.: SERVICIOS CIENTIFICOS TECNICOS , PROCEDENCIA: BANCO UNION S.A., CHEQUE: 4905, FECHA DE EMISION:18/06/2018</t>
  </si>
  <si>
    <t>00578012002 DEP.DE CHEQ.AJENOS,RET.DE CAM.,CONCEPTO: REVERSION,DEP.: BOLIVIANA DE AVIACION , PROCEDENCIA: BANCO UNION S.A., CHEQUE: 2514, FECHA DE EMISION:20/06/2018</t>
  </si>
  <si>
    <t>00287102012 DEP.DE CHEQ.AJENOS,RET.DE CAM.,CONCEPTO: INGRESO SUPERVISION HITO,DEP.: UCPP , PROCEDENCIA: BANCO UNION S.A., CHEQUE: 812, FECHA DE EMISION:15/06/2018</t>
  </si>
  <si>
    <t>00287102001 DEP.DE CHEQ.AJENOS,RET.DE CAM.,CONCEPTO: DEVOLUCION PASAJES NO UTILIZADOS GESTION 2017,DEP.: BOA , PROCEDENCIA: BANCO UNION S.A., CHEQUE: 9026, FECHA DE EMISION:01/06/2018</t>
  </si>
  <si>
    <t>00287102001 DEP.DE CHEQ.AJENOS,RET.DE CAM.,CONCEPTO: DEVOLUCION PASAJES NO UTILIZADOS GESTION 2017,DEP.: BOA , PROCEDENCIA: BANCO UNION S.A., CHEQUE: 9051, FECHA DE EMISION:06/06/2018</t>
  </si>
  <si>
    <t>00212012001 DEP.DE CHEQ.AJENOS,RET.DE CAM.,CONCEPTO: REPOSICION CREDENCIAL VIDAURRE DORIA MEDINA VALERIA Y FARFAN VELASQUEZ MAGALY,DEP.: VIDAURRE DORIA MEDINA V. Y FARFAN VELASQUEZ M.</t>
  </si>
  <si>
    <t>00660012006 DEP.DE CHEQ.AJENOS,RET.DE CAM.,CONCEPTO: CIERRE DE GAVETEROS DE RETENCION DEL 7% Y REFRIGERIO GESTION 2013,DEP.: ORGANO JUDICIAL DISTRITO SANTA CRUZ , PROCEDENCIA: BANCO UNION S.A., CHEQUE: 4216, FECHA DE EMISION:22/06/2018</t>
  </si>
  <si>
    <t>00015021101 DEP.DE CHEQ.AJENOS,RET.DE CAM.,CONCEPTO: ASIGNACIONES,DEP.: UNIPOL , PROCEDENCIA: BANCO UNION S.A., CHEQUE: 2063, FECHA DE EMISION:18/06/2018</t>
  </si>
  <si>
    <t>PROVISION DE FONDOS A SOLICITUD DE YACIMIENTOS PETROLIFEROS FISCALES BOLIVIANOS SEGUN SOLICITUD YPFB-0162-2018 REF: PAGO POR SER TRANS GN ME DE MAYO 2018 A GAS ORIENTE BOLIVIANO LTDA LIB. 00513012007 YPFB - RECURSOS NACIONALIZACIÓN</t>
  </si>
  <si>
    <t>VENTA DE DIVISAS CON TRANSFERENCIA DE FONDOS A SOLICITUD DE DIRECCION ESTRATEGICA DE REIVINDICACION MARITIMA DIREMAR SEGUN SOLICITUD 5285 REF: PAYMENT CORRESPONDING TO THE FEES OF PRODUCT BASED CONSULTANT COUNSEL ALAN VAUGHAN LOWE FOR PERFORMANCE OF COUNSELLING SERVICES IN PUBLIC INTERNATIONAL LAW R LIB. 00099021001 TGN-RECURSOS ORDINARIOS (3987) POR DIFERENCIAL CAMBIARIO</t>
  </si>
  <si>
    <t>VENTA DE DIVISAS CON TRANSFERENCIA DE FONDOS A SOLICITUD DE DIRECCION ESTRATEGICA DE REIVINDICACION MARITIMA DIREMAR SEGUN SOLICITUD 5285 REF: PAYMENT CORRESPONDING TO THE FEES OF PRODUCT BASED CONSULTANT COUNSEL ALAN VAUGHAN LOWE FOR PERFORMANCE OF COUNSELLING SERVICES IN PUBLIC INTERNATIONAL LAW R LIB. 00099021001 TGN-RECURSOS ORDINARIOS (3987)</t>
  </si>
  <si>
    <t>De: 00099024113 Transferencia en cumplimiento al DS N0913 de 15/06/2011 y el Convenio Intergubernativo de Financiamiento UPRE-CIF-IG 690/2017, suscrito entre la UPRE y el GAM Sipe Sipe, Proyecto Const. Aulas y Banos Unidad Educativa Mallco Rancho, correspondiente al pago de la planilla N1, segun la</t>
  </si>
  <si>
    <t>De: 00099024113 Transferencia en cumplimiento al DS N0913 de 15/06/2011 y el Convenio Intergubernativo de Financiamiento UPRE-CIF-IG/239/2016, suscrito entre la UPRE y el GAM Villa Gualberto Villarroel, Proyecto Const. de Graderias y Cancha de Cesped Natural Villa Gualberto Villarroel - Cuchumuela,</t>
  </si>
  <si>
    <t>De: 00099024113 Transferencia en cumplimiento al DS N0913 de 15/06/2011 y el Convenio Intergubernativo de Financiamiento UPRE-CIF-IG 911/2017, suscrito entre la UPRE y el GAM Chimore, Proyecto Construccion Infraestructura Unidad Educativa Senda III, correspondiente al pago de la planilla N2, segun l</t>
  </si>
  <si>
    <t>De: 00099024113 Transferencia en cumplimiento al DS N0913 de 15/06/2011 y el Convenio Intergubernativo de Financiamiento UPRE-CIF-IG 062/2017, suscrito entre la UPRE y el GAM Carapari, Proyecto Construccion Tinglado y Graderias U.E. Villa del Carmen Chirimollar, correspondiente al pago de la planill</t>
  </si>
  <si>
    <t>De: 00099024113 Transferencia en cumplimiento al DS N0913 de 15/06/2011 y el Convenio Intergubernativo de Financiamiento UPRE-CIF-IG 273/2017, suscrito entre la UPRE y el GAM Palos Blancos, Proyecto Construccion Centro de Salud Con Internacion Inicua - Distrito Inicua - Palos Blancos, correspondient</t>
  </si>
  <si>
    <t>De: 00099024113 Transferencia en cumplimiento al DS N0913 de 15/06/2011 y el Convenio Intergubernativo de Financiamiento UPRE-CIF-IG- 1105/2017, suscrito entre la UPRE y el GAM Shinahota, Proyecto Construccion Instituto Tecnologico Alvaro Garcia Linera, correspondiente al pago de la planilla N1, seg</t>
  </si>
  <si>
    <t>De: 00099024113 Transferencia en cumplimiento al DS N0913 de 15/06/2011 y el Convenio Intergubernativo de Financiamiento UPRE-CIF-IG/431/2016, suscrito entre la UPRE y el GAM Mineros, Proyecto Const. Modulo Educativo U.E. Juan Evo Morales Ayma, correspondiente al pago de la planilla N7 de cierre, se</t>
  </si>
  <si>
    <t>De: 00099024113 Transferencia en cumplimiento al DS N0913 de 15/06/2011 y el Convenio Intergubernativo de Financiamiento UPRE-CIF-IG 073/2017, suscrito entre la UPRE y el GAM El Puente, Proyecto Construccion Terminal El Puente, correspondiente al pago de la planilla N7 de cierre, segun la UPRE.</t>
  </si>
  <si>
    <t>De: 00099024113 Transferencia en cumplimiento al DS N0913 de 15/06/2011 y el Convenio Intergubernativo de Financiamiento UPRE-CIF-IG/432/2016, suscrito entre la UPRE y el GAM Mineros, Proyecto Const. Modulo Educativo U.E. Juana Azurduy de Padilla, correspondiente al pago de la planilla N7 de cierre,</t>
  </si>
  <si>
    <t>De: 00099024113 Transferencia en cumplimiento al DS N0913 de 15/06/2011 y el Convenio Intergubernativo de Financiamiento UPRE-CIF-IG/022/2016, suscrito entre la UPRE y el GAM Buena Vista, Proyecto Construccion Modulo Educativo Mariano Saucedo Sevilla 2 Nivel Primario, correspondiente al pago de la p</t>
  </si>
  <si>
    <t>De: 00099024113 Transferencia en cumplimiento al DS N0913 de 15/06/2011 y el Convenio Intergubernativo de Financiamiento UPRE-CIF-IG 304/2017, suscrito entre la UPRE y el GAM Palca, Proyecto Construccion de 6 Aulas U.E. Mutuhuaya, correspondiente al pago de la planilla N3 de cierre, segun la UPRE.</t>
  </si>
  <si>
    <t>De: 00099024113 Transferencia en cumplimiento al DS N0913 de 15/06/2011 y el Convenio Intergubernativo de Financiamiento UPRE-CIF-IG/351/2016, suscrito entre la UPRE y el GAM Irupana, Proyecto Const. Unidad Educativa German Busch - Irupana, correspondiente al pago de la planilla N6 de cierre, segun</t>
  </si>
  <si>
    <t>De: 00099024113 Transferencia en cumplimiento al DS N0913 de 15/06/2011 y el Convenio Intergubernativo de Financiamiento UPRE-CIF-IG 434/2016, suscrito entre la UPRE y el GAM Padcaya, Proyecto Construccion Unidad Educativa San Antonio de Mecoya, correspondiente al pago de la planilla N6 de cierre, s</t>
  </si>
  <si>
    <t>De: 00099024113 Transferencia en cumplimiento al DS N0913 de 15/06/2011 y el Convenio Intergubernativo de Financiamiento UPRE-CIF-IG 241/2017, suscrito entre la UPRE y el GAM San Andres de Machaca, Proyecto Construccion Tinglado U.E. 1ro de Mayo - Comunidad Kanapata, correspondiente al pago de la pl</t>
  </si>
  <si>
    <t>De: 00099024113 Transferencia en cumplimiento al DS N0913 de 15/06/2011 y el Convenio Intergubernativo de Financiamiento UPRE-CIF-IG 283/2017, suscrito entre la UPRE y el GAM Santiago de Callapa, Proyecto Construccion Cancha Polifuncional Tinglado U.E. Huayllapanta, correspondiente al pago de la pla</t>
  </si>
  <si>
    <t>De: 00099024113 Transferencia en cumplimiento al DS N0913 de 15/06/2011 y el Convenio Intergubernativo de Financiamiento UPRE-CIF-IG 903/2017, suscrito entre la UPRE y el GAM Montero, Proyecto Const. Terrapuerto Municipal de Montero, correspondiente al pago de la planilla N2, segun la UPRE.</t>
  </si>
  <si>
    <t>De: 00099024113 Transferencia en cumplimiento al DS N0913 de 15/06/2011 y el Convenio Interinstitucional de Financiamiento UPRE-CIF-IG 586/2017, suscrito entre la UPRE y el GAM La Guardia, Proyecto Construccion Unidad Educativa San Miguel del Rosario, correspondiente al pago de la planilla N2, segun</t>
  </si>
  <si>
    <t>De: 00099024113 Transferencia en cumplimiento al DS N0913 de 15/06/2011 y el Convenio Interinstitucional de Financiamiento UPRE-CIF-IG/319/2015, suscrito entre la UPRE y el GAM Potosi, Proyecto Construccion Coliseo Zonal Villa Costanera Distrito 5, correspondiente al pago de la planilla N6 de cierre</t>
  </si>
  <si>
    <t>De: 00099024113 Transferencia en cumplimiento al DS N0913 de 15/06/2011 y el Convenio Interinstitucional de Financiamiento UPRE-CIF-008/2015, suscrito entre la UPRE y el GAM Oruro, Proyecto Construccion Unidad Educativa Guido Villagomez, correspondiente al pago de la planilla N7 de cierre, segun la</t>
  </si>
  <si>
    <t>De: 00099024113 Transferencia en cumplimiento al DS N0913 de 15/06/2011 y el Convenio Interinstitucional de Financiamiento UPRE-CIF-IG 101/2017, suscrito entre la UPRE y el GAM Irupana, Proyecto Construccion Tinglado Unidad Educativa Cieneguillas - Irupana, correspondiente al pago de la planilla N2</t>
  </si>
  <si>
    <t>De: 00099024113 Transferencia en cumplimiento al DS N0913 de 15/06/2011 y el Convenio Interinstitucional de Financiamiento UPRE-CIF-IG 526/2017, suscrito entre la UPRE y el GAM General Juan Jose Perez (Charazani), Proyecto Construccion Aulas U.E. Apacheta, correspondiente al pago de la planilla N3,</t>
  </si>
  <si>
    <t>De: 00099024113 Transferencia en cumplimiento al DS N0913 de 15/06/2011 y el Convenio Interinstitucional de Financiamiento UPRE-CIF-IG 486/2017, suscrito entre la UPRE y el GAM San Buenaventura, Proyecto Construccion Cancha y Tinglado U.E. Buena Vista San Buenaventura, correspondiente al pago de la</t>
  </si>
  <si>
    <t>De: 00099024113 Transferencia en cumplimiento al DS N0913 de 15/06/2011 y el Convenio Interinstitucional de Financiamiento UPRE-CIF-IG 409/2017, suscrito entre la UPRE y el GAM Puerto Acosta, Proyecto Construccion de 4 Aulas U.E. Orurillo, correspondiente al pago de la planilla N2 de cierre, segun l</t>
  </si>
  <si>
    <t>De: 00099024113 Transferencia en cumplimiento al DS N0913 de 15/06/2011 y el Convenio Interinstitucional de Financiamiento UPRE-CIF-IG 443/2017, suscrito entre la UPRE y el GAM Chuma, Proyecto Construccion Tinglado Polifuncional Unidad Educativa Huallapa Municipio de Chuma, correspondiente al pago</t>
  </si>
  <si>
    <t>De: 00099024113 Transferencia en cumplimiento al DS N0913 de 15/06/2011 y el Convenio Interinstitucional de Financiamiento UPRE-CIF-IG 655/2017, suscrito entre la UPRE y el GAM Tarata, Proyecto Construccion Tinglado U.E. Wawa Wasi de Villa San Jose Tarata, correspondiente al pago de la planilla N2 d</t>
  </si>
  <si>
    <t>De: 00099024113 Transferencia en cumplimiento al DS N0913 de 15/06/2011 y el Convenio Interinstitucional de Financiamiento UPRE-CIF-IG/251/2016, suscrito entre la UPRE y el GAM Santivanez, Proyecto Const. Frontones Gemelos Santivanez, correspondiente al pago de la planilla N4 de cierre, segun la UPR</t>
  </si>
  <si>
    <t>De: 00099024113 Transferencia en cumplimiento al DS N0913 de 15/06/2011 y el Convenio Interinstitucional de Financiamiento UPRE-CIF-IG 264/2017, suscrito entre la UPRE y el GAM Comanche, Proyecto Construccion 4 Aulas U.E. Tocopilla Cantuyo B - Comanche, correspondiente al pago de la planilla N4, seg</t>
  </si>
  <si>
    <t>De: 00099024113 Transferencia en cumplimiento al DS N0913 de 15/06/2011 y el Convenio Interinstitucional de Financiamiento UPRE-CIF-IG 972/2017, suscrito entre la UPRE y el GAM Puna, Proyecto Construccion 2 Aulas, Tinglado y Polideportivo U.E. Montenegro, correspondiente al pago de la planilla N2, s</t>
  </si>
  <si>
    <t>De: 00099024113 Transferencia en cumplimiento al DS N0913 de 15/06/2011 y el Convenio Interinstitucional de Financiamiento UPRE-CIF-IG 007/2016 y UPRE-ADENDA-077/2017, suscrito entre la UPRE y el GAR Gran Chaco, Proyecto Construccion Instituto Tecnologico Industrial Agropecuario Yacuiba, correspondi</t>
  </si>
  <si>
    <t>VENTA DE DIVISAS CON TRANSFERENCIA DE FONDOS A SOLICITUD DE YACIMIENTOS PETROLIFEROS FISCALES BOLIVIANOS SEGUN SOLICITUD 5235 REF: PAGO A COPEC SA CHILE POR SUMINISTRO DE PRODUCTO FACTURAS FINALES CARGA MARZO ABRIL SEGUN FACTURAS 14088 AL 14103 E INFORME UPCA 504 LIB. 00513012004 LBP-YPFB-UNICOMERCIAL (4030005415/1-2188907)</t>
  </si>
  <si>
    <t>NUMERO DE LIBRETA CUT: 00099021001 OPERACIÓN E18 TRANSFERENCIA DEL SISTEMA FINANCIERO POR CUENTA DE TERCEROS A LA CUT TRANSFERENCIA PAGO DE MULTAS DEL MES DE MAYO 2018 SERVICIO RECAUDACION SEGIP</t>
  </si>
  <si>
    <t>TRANSFERENCIA DEL EXTERIOR SEGUN SWIFT 08885-08881 DE FECHA 25/06/2018 ORDENANTE: CONSULADO GENERAL DE BOLIVIA BUENOS AIRES AR REF.: SERVICIOS DEL GOBIERNO LIB. 00340012005 SEGIP - RECAUDACION EXTERIOR - CEDULAS DE IDENTIDAD</t>
  </si>
  <si>
    <t>NÚMERO DE LIBRETA CUT: 99031009.00 OPERACIÓN T01 TRANSFERENCIA DE FONDOS A LA CUT - TESORO DIRECTO DE BANCO UNION S.A. A CUENTA UNICA DEL TESORO CON NUMERO DE SOLICITUD = 2842111 Y NUMERO CORRELATIVO = 91320025062018715 TRANSFERENCIA POR OPERACIONES DE VENTA BONOS BTX</t>
  </si>
  <si>
    <t>PROVISION DE FONDOS A SOLICITUD DE YACIMIENTOS PETROLIFEROS FISCALES BOLIVIANOS SEGUN SOLICITUD YPFB-0163-2018 REF: PAGO SER TRANSPORTE DE GAS NATURAL MI FIRME INTERRUMPIBLE MAYO 2018 A GOB LIB. 00513012007 YPFB - RECURSOS NACIONALIZACIÓN</t>
  </si>
  <si>
    <t>COBRO COSTOS DE PAPELERIA SEGUN TRANSFERENCIA DEL EXTERIOR POR ORDEN DE CONSULADO GENERAL DE BOLIVIA BUENOS AIRES AR REF.: SERVICIOS DEL GOBIERNO LIB. 00340012003 RECAUDACION EXTRANJERIA - C.I. -L.C.</t>
  </si>
  <si>
    <t>||REGISTRO COBRO COMISION AVISO ENMIENDA CARTA DE CREDITO STANDBY BS220.- Y EMISION DE CBTE.: BS50.- REF.: 31133010014008 (BCB:SB-R-2017-02) A/F YPFB LIB. 00513012007 YPFB - RECURSOS DE NACIONALIZACION REF.: COM. ENMIENDA SBLC 31133010014008</t>
  </si>
  <si>
    <t>||REGISTRO COBRO COMISIONES NOT. ENMIENDA, CBTE. CONTABLE BS50.- Y COMISION AVISO STANDBY BS220.- REF.: SB-R-2017-037 CGO. LIB. N°00078034201 MH-EEC GNV FONDO DE CONVERSION DE VEHICULOS REF.: SB-R-2017-037</t>
  </si>
  <si>
    <t>||COBRO COMISION TRANSF. AL EXT. 0,10% S/USD 158,067.- REEMB. GTOS DE COMUNICACION BS220.- Y EMISION CBTE. CONTABLE BS50.- EN COMPLEMENTO A CBTE. CONTABLE ADJUNTO CGO. LIB. N°00132079201 SEDEM -PLANTA ENV. DE VIDRIO CH. MUN. ZUDAÑEZ REF.: COM. PAGO LC I-2018-04</t>
  </si>
  <si>
    <t>De: 00099024113 Transferencia en cumplimiento al DS N0913 de 15/06/2011 y el Convenio Intergubernativo de Financiamiento UPRE-CIF-IG 330/2017, suscrito entre la UPRE y el GAM Ayo Ayo, Proyecto Construccion Bloque de Tres Aulas U.E. Tupac Katari de Cumbre Vilacota, correspondiente al pago de la plani</t>
  </si>
  <si>
    <t>De: 00099024113 Transferencia en cumplimiento al DS N0913 de 15/06/2011 y el Convenio Intergubernativo de Financiamiento UPRE-CIF-IG 632/2017, suscrito entre la UPRE y el GAM Vinto, Proyecto Construccion Cancha Multiple y Cubierta U.E. Bartolina Sisa, correspondiente al pago de la planilla N2 de cie</t>
  </si>
  <si>
    <t>De: 00099024113 Transferencia en cumplimiento al DS N0913 de 15/06/2011 y el Convenio Intergubernativo de Financiamiento UPRE-CIF-IG 120/2017, suscrito entre la UPRE y el GAD Tarija, Proyecto Construccion y Equip Centro de Apoyo Integral Comunidad Santa Ana La Vieja, correspondiente al pago de la pl</t>
  </si>
  <si>
    <t>De: 00099024113 Transferencia en cumplimiento al DS N0913 de 15/06/2011 y el Convenio Intergubernativo de Financiamiento UPRE-CIF-IG 1075/2017, suscrito entre la UPRE y el GAD Beni, Proyecto Const. U.E. Arnaldo Lijeron Casanovas - Nueva Trinidad, correspondiente al pago de la planilla N2, segun la U</t>
  </si>
  <si>
    <t>A:00099021001 Transferencia que efectuamos a requerimiento de la Unidad de Administracion e Informacion Salarial segun notas CITE: MEFP/VTCP/DGPOT/UAIS/Nos.3474 y 3505/2018, por concepto de reversion definitiva correspondiente al SENASIR, mismas que se encuentran consignadas en los comprobantes de p</t>
  </si>
  <si>
    <t>A:00572012001 Transferencia que efectuamos a requerimiento de la Unidad de Administracion e Informacion Salarial segun nota CITE: MEFP/VTCP/DGPOT/UAIS/No.3521/2018, por concepto de reversion definitiva correspondiente a EMAPA, misma que se encuentra consignada en el comprobante de pago No.18747.H.R.</t>
  </si>
  <si>
    <t>A:00047018022 Transferencia que efectuamos a requerimiento de la Unidad de Administracion e Informacion Salarial segun nota CITE: MEFP/VTCP/DGPOT/UAIS/No.3521/2018, por concepto de reversion definitiva correspondiente al Ministerio de Desarrollo Rural y Tierras, misma que se encuentra consignada en</t>
  </si>
  <si>
    <t>A:00099021001 Transferencia que efectuamos a requerimiento de la Unidad de Administracion e Informacion Salarial segun nota CITE: MEFP/VTCP/DGPOT/UAIS/No.3521/2018, por concepto de reversion definitiva correspondiente al Ministerio de Educacion y a la Policia Boliviana, mismas que se encuentran cons</t>
  </si>
  <si>
    <t>A:00041044201 Transferencia que efectuamos a requerimiento de la Unidad de Administracion e Informacion Salarial segun nota CITE: MEFP/VTCP/DGPOT/UAIS/No.3521/2018, por concepto de reversion definitiva correspondiente a Pro Bolivia, misma que se encuentra consignada en el comprobante de pago No.1874</t>
  </si>
  <si>
    <t>A:00041048002 Transferencia que efectuamos a requerimiento de la Unidad de Administracion e Informacion Salarial segun nota CITE: MEFP/VTCP/DGPOT/UAIS/No.3521/2018, por concepto de reversion definitiva correspondiente a Pro Bolivia, misma que se encuentran consignada en el comprobante de pago No.187</t>
  </si>
  <si>
    <t>A:00591012001 Transferencia que efectuamos a requerimiento de la Unidad de Administracion e Informacion Salarial segun nota CITE: MEFP/VTCP/DGPOT/UAIS/No.3521/2018, por concepto de reversion definitiva correspondiente a La Empresa Estatal de Transporte por Cable - Mi Teleferico, misma que se encuent</t>
  </si>
  <si>
    <t>NUMERO DE LIBRETA CUT: 00099021001 OPERACIÓN E18 TRANSFERENCIA DEL SISTEMA FINANCIERO POR CUENTA DE TERCEROS A LA CUT Devolucion pagos en exceso Gobierno Autonomo Departamental de Potosí, Libreta Nro 00099021001 TGN Recursos Ordinarios</t>
  </si>
  <si>
    <t>||TRANSFERENCIA DE FONDOS S/G FORMULARIO CITE: BUN/CF261/18 DE LA FECHA (HRE-TSO-3368). PARA EL PAGO DE "BONO VIÁTICO DE VACUNACIÓN Y ESCALAFÓN AL MÉRITO-BECAS DE MEDICINA" A SOLICITUD DEL GOBIERNO AUTÓNOMO DEPARTAMENTAL DE LA PAZ, LIBRETA 00046024102.</t>
  </si>
  <si>
    <t>De: 00340012002 Transferencia que efectuamos a solicitud del Servicio General de Identificacion Personal mediante nota CITE: SEGIP/DGE/232/2018 y de acuerdo a la nota interna CITE: MEFP/VPCF/DGCF/UCCF No 648/2018</t>
  </si>
  <si>
    <t>De: 00340012003 Transferencia que efectuamos a solicitud del Servicio General de Identificacion Personal mediante nota CITE: SEGIP/DGE/232/2018 y de acuerdo a la nota interna CITE: MEFP/VPCF/DGCF/UCCF No 648/2018</t>
  </si>
  <si>
    <t>'COBRO DE'||UTILES DE ESCRITORIO POR EL COMPROBANTE CONTABLE NRO. 0925181 DE LA FECHA, SEGÚN NOTA DE YPFB, CITE' YPFB/GAFC-1254 DFC-1472 URT-785/2018 DE F. 22/06/18 RECIBIDA EN LA FECHA (HRE-TSO-3371). DEBITO DE LA LIBRETA 00513022001 YPFB - OPERACIONES.</t>
  </si>
  <si>
    <t>||TRANSFERENCIA DE FONDOS S/G FORMULARIO CITE: BUN0373/18 DE LA FECHA (HRE-TSO-3373). A SOLIC.GOB.AUT.MCPAL.SUCRE, LIBRETA N°00081094101 PROGRAMA MEJORAMIENTO GESTION MUNICIPAL; BUN.</t>
  </si>
  <si>
    <t>TRANSFERENCIA RECIBIDA DEL EXTERIOR SEGÚN MENSAJES SWIFT Nos. 08855-08851 (REM.EXT.) DE FECHA 25-06-2018 POR DESEMBOLSO DE BANCO EUROPEO DE INV PRÉSTAMO FIN 82800 L. 82800 ROAD F 21 UYUNI TUPIZA LIBRETA N° 00291012002 ABC-RECURSOS PROPIOS REF.: UTILES DE ESCRITORIO</t>
  </si>
  <si>
    <t>De: 00099024113 Transferencia en cumplimiento al DS N0913 de 15/06/2011 y el Convenio Intergubernativo de Financiamiento UPRE-CIF-IG 188/2017, suscrito entre la UPRE y el GAM San Joaquin Proyecto Const. Terminal Municipal San Joaquin, correspondiente al pago de la planilla N6, segun la UPRE.</t>
  </si>
  <si>
    <t>De: 00099024113 Transferencia en cumplimiento al DS N0913 de 15/06/2011 y el Convenio Intergubernativo de Financiamiento UPRE-CIF-IG 753/2017, suscrito entre la UPRE y el GAM Villa Gualberto Villarroel Proyecto Construccion Mercado Municipal Cuchumuela, correspondiente al pago de la planilla N2, seg</t>
  </si>
  <si>
    <t>De: 00099024113 Transferencia en cumplimiento al DS N0913 de 15/06/2011 y el Convenio Intergubernativo de Financiamiento UPRE-CIF-IG 909/2017, suscrito entre la UPRE y el GAM Entre Rios Proyecto Construccion Aulas, Tinglado y Graderias U.E. Ernesto Che Guevara, correspondiente al pago de la planilla</t>
  </si>
  <si>
    <t>De: 00099024113 Transferencia en cumplimiento al DS N0913 de 15/06/2011 y el Convenio Intergubernativo de Financiamiento UPRE-CIF-IG 123/2017, suscrito entre la UPRE y el GAM Cliza, Proyecto Construccion Unidad Educativa Calama, correspondiente al pago de la planilla N1, segun la UPRE.</t>
  </si>
  <si>
    <t>De: 00099024113 Transferencia en cumplimiento al DS N0913 de 15/06/2011 y el Convenio Intergubernativo de Financiamiento UPRE-CIF-IG 931/2017, suscrito entre la UPRE y el GAM Uncia, Proyecto Const. Bloque de Aulas U.E. Independencia (Uncia), correspondiente al pago de la planilla N2, segun la UPRE.</t>
  </si>
  <si>
    <t>De: 00099024113 Transferencia en cumplimiento al DS N0913 de 15/06/2011 y el Convenio Intergubernativo de Financiamiento UPRE-CIF-IG/342/2015, suscrito entre la UPRE y el GAM Tahua, Proyecto Construccion Casa de Gobierno Municipal Tahua, correspondiente al pago de la planilla N5 de cierre, segun la</t>
  </si>
  <si>
    <t>De: 00099024113 Transferencia en cumplimiento al DS N0913 de 15/06/2011 y el Convenio Intergubernativo de Financiamiento UPRE-CIF-IG 1035/2017, suscrito entre la UPRE y el GAD Potosi, Proyecto Construccion Unidad Educativa Manuel Ascencio Padilla - Potosi, correspondiente al pago de la planilla N1,</t>
  </si>
  <si>
    <t>De: 00099024113 Transferencia en cumplimiento al DS N0913 de 15/06/2011 y el Convenio Intergubernativo de Financiamiento UPRE-CIF-IG 0178/2016, suscrito entre la UPRE y el GAM Camargo, Proyecto Const. Unidad Educativa 25 de Mayo -Camargo, correspondiente al pago de la planilla N10 de cierre, segun l</t>
  </si>
  <si>
    <t>De: 00099024113 Transferencia en cumplimiento al DS N0913 de 15/06/2011 y el Convenio Intergubernativo de Financiamiento UPRE-CIF-IG 465/2016, suscrito entre la UPRE y el GAM Huanuni, Proyecto Construccion Unidad Educativa Bolivia Huanuni correspondiente al pago de la planilla N6 de cierre, segun l</t>
  </si>
  <si>
    <t>De: 00099024113 Transferencia en cumplimiento al DS N0913 de 15/06/2011 y el Convenio Intergubernativo de Financiamiento UPRE-CIF-IG/421/2016, suscrito entre la UPRE y el GAM Potosi, Proyecto Construccion Mercado Villa Banzer D-10 correspondiente al pago de la planilla N5 de cierre, segun la UPRE.</t>
  </si>
  <si>
    <t>De: 00099024113 Transferencia en cumplimiento al DS N0913 de 15/06/2011 y el Convenio Interinstitucional de Financiamiento UPRE-CIF-141/2015, suscrito entre la UPRE y el GAM San Lorenzo, Proyecto Construccion Asfaltado Canasmoro, correspondiente al pago de la planilla N18 de cierre, segun la UPRE.</t>
  </si>
  <si>
    <t>De: 00099024113 Transferencia en cumplimiento al DS N0913 de 15/06/2011 y el Convenio Intergubernativo de Financiamiento UPRE-CIF-IG 399/2017, suscrito entre la UPRE y el GAM Pelechuco, Proyecto Construccion Bloque de Seis Aulas U.E. Litoral de Agua Blanca, correspondiente al pago de la planilla N2</t>
  </si>
  <si>
    <t>De: 00099024113 Transferencia en cumplimiento al DS N0913 de 15/06/2011 y el Convenio Intergubernativo de Financiamiento UPRE-CIF-IG/341/2015, suscrito entre la UPRE y el GAM Mocomoco, Proyecto Construccion Cancha Cesped Sintetico Mocomoco correspondiente al pago de la planilla N2 de cierre, segun l</t>
  </si>
  <si>
    <t>De: 00099024113 Transferencia en cumplimiento al DS N0913 de 15/06/2011 y el Convenio Intergubernativo de Financiamiento UPRE-CIF-IG 415/2017, suscrito entre la UPRE y el GAM Combaya, Proyecto Construccion Ocho Aulas Unidad Educativa Ticamblaya Municipio Combaya correspondiente al pago de la planill</t>
  </si>
  <si>
    <t>De: 00099024113 Transferencia en cumplimiento al DS N0913 de 15/06/2011 y el Convenio Intergubernativo de Financiamiento UPRE-CIF-IG 987/2017, suscrito entre la UPRE y el GAM Uyuni, Proyecto Const. Unidad Educativa Campero Uyuni correspondiente al pago de la planilla N2, segun la UPRE.</t>
  </si>
  <si>
    <t>De: 00099024113 Transferencia en cumplimiento al DS N0913 de 15/06/2011 y el Convenio Intergubernativo de Financiamiento UPRE-CIF-IG 959/2017, suscrito entre la UPRE y el GAM Vitichi, Proyecto Const. Tinglado Unidad Educativa Demetrio Salas Mallo - Vitichi, correspondiente al pago de la planilla N1</t>
  </si>
  <si>
    <t>De: 00099024113 Transferencia en cumplimiento al DS N0913 de 15/06/2011 y el Convenio Intergubernativo de Financiamiento UPRE-CIF-IG 376/2017, suscrito entre la UPRE y el GAM Taraco, Proyecto Construccion Bloque de 6 Aulas Unidad Educativa Nacional Litoral, correspondiente al pago de la planilla N2</t>
  </si>
  <si>
    <t>De: 00099024113 Transferencia en cumplimiento al DS N0913 de 15/06/2011 y el Convenio Intergubernativo de Financiamiento UPRE-CIF-IG 059/2018, suscrito entre la UPRE y el GAM Salinas de Garci Mendoza, Proyecto Construccion Tinglado U.E. Aroma D-3 Municipio Salinas Garci Mendoza, correspondiente al</t>
  </si>
  <si>
    <t>De: 00099024113 Transferencia en cumplimiento al DS N0913 de 15/06/2011 y el Convenio Intergubernativo de Financiamiento UPRE-CIF-IG-612/2017, suscrito entre la UPRE y el GAD Pando, Proyecto Construccion de 1 Puente Tipo Cajon en el Barrio Petrolero, correspondiente al pago de la planilla N2, segun</t>
  </si>
  <si>
    <t>||TRANSFERENCIA DE FONDOS S/G FORMULARIO CITE: BUN0372/18 DE LA FECHA (HRE-TSO-3374). PARA CANCELAR DIFERENTES GASTOS ORIGINADOS EN SU NORMAL FUNCIONAMIENTO - "PROYECTO SUCRE CIUDAD UNIVERSITARIA" A SOLICITUD DEL PROYECTO CIUDAD UNIVERSITARIA, LIBRETA 01500104201 PSCU-GESTIÓN INSTITUCIONAL.</t>
  </si>
  <si>
    <t>TRANSFETENCIA DE FONDOS AL EXTERIOR A/F ROOTS FOR SUSTAINABILITY EN COMPLEMENTO AL COMPROBANTE G-0764034 DEL 19/06/18 ; SWIFT 4099/180618/RBU Y SOLICITUD 012917 5250 DEL MIN. DE MEDIO AMBIENTE Y AGUA &lt;LIB.00086057002 MMAYA-BS-PROG.GEST. INTEGRAL RESIDUOS SOLIDOS EN BOLIVIA (VENTA DE DIVISAS)&gt;</t>
  </si>
  <si>
    <t>00129012001 DEPOSITO DE EFECTIVO, DEPOSITANTE: SEVERINA MAMANI LEIVA, CONCEPTO: DEVOLUCION FONDOS REFRIGERIO, CUENTA DE DEPOSITO: CUENTA UNICA DEL TESORO</t>
  </si>
  <si>
    <t>00290012001 DEPOSITO DE EFECTIVO, DEPOSITANTE: VLADIMIR TERAN GUTIERREZ, CONCEPTO: DEVOLUCION DE UN DIA VIATICOS VIAJE AL EXTERIOR, CUENTA DE DEPOSITO: CUENTA UNICA DEL TESORO</t>
  </si>
  <si>
    <t>00099021001 DEPOSITO DE EFECTIVO, DEPOSITANTE: XIMENA ANA MARIA CENTELLAS ROJAS, CONCEPTO: DEVOLUCION COSTO TOTAL PASAJE, CUENTA DE DEPOSITO: CUENTA UNICA DEL TESORO</t>
  </si>
  <si>
    <t>00099021001 DEPOSITO DE EFECTIVO, DEPOSITANTE: RICHARD RIOJA CORDERO, CONCEPTO: RENDICION DE CUENTAS - MINISTERIO DE RELACIONES EXTERIORES, CUENTA DE DEPOSITO: CUENTA UNICA DEL TESORO</t>
  </si>
  <si>
    <t>00046041101 DEPOSITO DE EFECTIVO, DEPOSITANTE: EDWIN HUGO CHURA COARITE, CONCEPTO: DEVOLUCION DE REFRIGERIO, CUENTA DE DEPOSITO: CUENTA UNICA DEL TESORO</t>
  </si>
  <si>
    <t>00526012001 DEPOSITO DE EFECTIVO, DEPOSITANTE: JUAN SEBASTIAN QUISPE VELARDE, CONCEPTO: DEVOLUCION DE FONDOS EN AVANCE, CUENTA DE DEPOSITO: CUENTA UNICA DEL TESORO</t>
  </si>
  <si>
    <t>00373024105 DEPOSITO DE EFECTIVO, DEPOSITANTE: JUAN GUARACHI FLORES, CONCEPTO: DEVOLUCION DE SALDOS, CUENTA DE DEPOSITO: CUENTA UNICA DEL TESORO</t>
  </si>
  <si>
    <t>00373024105 DEPOSITO DE EFECTIVO, DEPOSITANTE: EDUARDO TICONA BENIQUE, CONCEPTO: SALDO DE PROYECTO, CUENTA DE DEPOSITO: CUENTA UNICA DEL TESORO</t>
  </si>
  <si>
    <t>00212082001 DEPOSITO DE EFECTIVO, DEPOSITANTE: NEULARIO ALTAMIRANO CONDORI, CONCEPTO: DEVOLUCION DE GASTO OPERATIVOS, CUENTA DE DEPOSITO: CUENTA UNICA DEL TESORO</t>
  </si>
  <si>
    <t>00130012002 DEPOSITO DE EFECTIVO, DEPOSITANTE: JUAN R. GUERREROS ROQUE, CONCEPTO: DEVOLUCION POR GASTOS DE GASOLINA Y LAVADO, CUENTA DE DEPOSITO: CUENTA UNICA DEL TESORO</t>
  </si>
  <si>
    <t>00070014201 DEPOSITO DE EFECTIVO, DEPOSITANTE: ANGEL GUSTAVO VARGAS VALENCIA, CONCEPTO: DEVOLUCION SALDO OTROS ALQUILERES SERVICIOS DE TRANSPORTE, CUENTA DE DEPOSITO: CUENTA UNICA DEL TESORO</t>
  </si>
  <si>
    <t>00212012001 DEPOSITO DE EFECTIVO, DEPOSITANTE: LUIS DAVID CHAMBI FLORES, CONCEPTO: DEVOLUCION DE FONDOS EN AVANCE, CUENTA DE DEPOSITO: CUENTA UNICA DEL TESORO</t>
  </si>
  <si>
    <t>00212012001 DEPOSITO DE EFECTIVO, DEPOSITANTE: ANA GABRIELA CHAMBILLA LUQUE, CONCEPTO: DEVOLUCION DE FONDOS EN AVANCE, CUENTA DE DEPOSITO: CUENTA UNICA DEL TESORO</t>
  </si>
  <si>
    <t>00020011103 DEPOSITO DE EFECTIVO, DEPOSITANTE: REGISTRO INTERNACIONAL BOLIVIANO DE BUQUES, CONCEPTO: REVERSION DE PASAJES VIAJE A ARGENTINA SEGUN PREVENTIVO 4431,1 DEL TN.CGON. DIEGO MORATO DEL AGUILA, CUENTA DE DEPOSITO: CUENTA UNICA DEL TESORO</t>
  </si>
  <si>
    <t>00099021001 DEPOSITO DE EFECTIVO, DEPOSITANTE: VALENTIN RAUL GUTIERREZ MONTERO, CONCEPTO: DOBLE PERCEPCION, CUENTA DE DEPOSITO: CUENTA UNICA DEL TESORO</t>
  </si>
  <si>
    <t>00212012001 DEPOSITO DE EFECTIVO, DEPOSITANTE: SIRLEY JUDITH IBAÑEZ JIMENEZ, CONCEPTO: REPOSICION DE CREDENCIAL, CUENTA DE DEPOSITO: CUENTA UNICA DEL TESORO</t>
  </si>
  <si>
    <t>00373024105 DEPOSITO DE EFECTIVO, DEPOSITANTE: ALWAY MAMANI QUISPE, CONCEPTO: DEVOLUCION DEL PROYECTO FONDO INDIGENA, CUENTA DE DEPOSITO: CUENTA UNICA DEL TESORO</t>
  </si>
  <si>
    <t>00099021001 DEPOSITO DE EFECTIVO, DEPOSITANTE: CLAUDIA UREÑA ZAMBRANA-TRIBUNAL CONST PLURINAL, CONCEPTO: REVERSION DE REFRIGERIO NO COBRADO PREV 444, CUENTA DE DEPOSITO: CUENTA UNICA DEL TESORO</t>
  </si>
  <si>
    <t>00526012001 DEPOSITO DE EFECTIVO, DEPOSITANTE: DAVID CORONEL MAMANI CI. 3341584 LP, CONCEPTO: DEVOLUCION PASAJES BOLIVIA TV, CUENTA DE DEPOSITO: CUENTA UNICA DEL TESORO</t>
  </si>
  <si>
    <t>00047081101 DEPOSITO DE EFECTIVO, DEPOSITANTE: RUDECINDO MARISCAL HILLMAN, CONCEPTO: DEVOLUCION GASTO POR COMBUSTIBLE, CUENTA DE DEPOSITO: CUENTA UNICA DEL TESORO</t>
  </si>
  <si>
    <t>00099021001 DEPOSITO DE EFECTIVO, DEPOSITANTE: MINISTERIO PUBLICO, CONCEPTO: DEVOLUCION DE GASTOS DE INVESTIGACION POR EL DR. LUIS F. COLQUE CHIRINOS, CUENTA DE DEPOSITO: CUENTA UNICA DEL TESORO</t>
  </si>
  <si>
    <t>00212082004 DEPOSITO DE EFECTIVO, DEPOSITANTE: FREDDY SEVERINO OCHOA, CONCEPTO: GASTOS OPERATIVOS, CUENTA DE DEPOSITO: CUENTA UNICA DEL TESORO</t>
  </si>
  <si>
    <t>00292012001 DEPOSITO DE EFECTIVO, DEPOSITANTE: MAGDA VANNIA HERBAS ARRIAZA, CONCEPTO: DEVOLUCION DE HABERES, CUENTA DE DEPOSITO: CUENTA UNICA DEL TESORO</t>
  </si>
  <si>
    <t>00078014205 DEPOSITO DE EFECTIVO, DEPOSITANTE: LIDIO CORVERA TARIFA, CONCEPTO: DEVOLUCION DE SALDOS DE FONDOS EN AVANCE NO UTILIZADOS, CUENTA DE DEPOSITO: CUENTA UNICA DEL TESORO</t>
  </si>
  <si>
    <t>00099021001 DEPOSITO DE EFECTIVO, DEPOSITANTE: JUAN TAPIA GALVAN MIN OBRAS PUB SERV Y VIVIENDA, CONCEPTO: PAGO RECONEXION AGUA POTABLE EDIF EX. CONAVI, CUENTA DE DEPOSITO: CUENTA UNICA DEL TESORO</t>
  </si>
  <si>
    <t>00099021001 DEPOSITO DE EFECTIVO, DEPOSITANTE: JUAN TAPIA GALVAN MIN OBRAS PUB SERV Y VIVIENDA, CONCEPTO: PAGO SERVICIOS AGUA POTABLE MES MAYO 2017 EX- CONAVI, CUENTA DE DEPOSITO: CUENTA UNICA DEL TESORO</t>
  </si>
  <si>
    <t>00047011104 DEPOSITO DE EFECTIVO, DEPOSITANTE: MINISTERIO DE DESARROLLO RURAL Y TIERRAS, CONCEPTO: PROCESO COACTIVO FISCAL; NOTA DE CARGO N° 69-A/2012, CUENTA DE DEPOSITO: CUENTA UNICA DEL TESORO</t>
  </si>
  <si>
    <t>00099021001 DEPOSITO DE EFECTIVO, DEPOSITANTE: NATIVIDAD CALZADILLAS LA FUENTE, CONCEPTO: RECUPERACION DE COBROS INDEVIDOS, CUENTA DE DEPOSITO: CUENTA UNICA DEL TESORO</t>
  </si>
  <si>
    <t>00373024105 DEPOSITO DE EFECTIVO, DEPOSITANTE: ARTURO GUTIERREZ QUINTEROS, CONCEPTO: DEVOLUCION DE SALDOS, CUENTA DE DEPOSITO: CUENTA UNICA DEL TESORO</t>
  </si>
  <si>
    <t>00580012001 DEPOSITO DE EFECTIVO, DEPOSITANTE: NEYZA SUSANA ALARCON ALARCON, CONCEPTO: DEVOLUCION HONORARIOS ABRIL, CUENTA DE DEPOSITO: CUENTA UNICA DEL TESORO</t>
  </si>
  <si>
    <t>00580012001 DEPOSITO DE EFECTIVO, DEPOSITANTE: NEYZA SUSANA ALARCON ALARCON, CONCEPTO: DEVOLUCION HONORARIOS MARZO, CUENTA DE DEPOSITO: CUENTA UNICA DEL TESORO</t>
  </si>
  <si>
    <t>00099021001 DEPOSITO DE EFECTIVO, DEPOSITANTE: ROYER A. FRANCO MONTAÑO, CONCEPTO: DEVOLUCION DE PASAJES, CUENTA DE DEPOSITO: CUENTA UNICA DEL TESORO</t>
  </si>
  <si>
    <t>00099021001 DEPOSITO DE EFECTIVO, DEPOSITANTE: REVELINO CALLIZAYA HUAYNOCA, CONCEPTO: DEVOLUCION PASAJES, CUENTA DE DEPOSITO: CUENTA UNICA DEL TESORO</t>
  </si>
  <si>
    <t>00290012001 DEPOSITO DE EFECTIVO, DEPOSITANTE: LUIS FERNANDO CONTRERAS CUAQUIRA, CONCEPTO: DEVOLUCION DE UN DIA DE VIATICO AL EXTERIOR, CUENTA DE DEPOSITO: CUENTA UNICA DEL TESORO</t>
  </si>
  <si>
    <t>00099021001 DEPOSITO DE EFECTIVO, DEPOSITANTE: GRETHEL PRIETO MONJE CI. 2336250 LP, CONCEPTO: REPOSICION DE LLAMADAS, CUENTA DE DEPOSITO: CUENTA UNICA DEL TESORO</t>
  </si>
  <si>
    <t>00099021001 DEPOSITO DE EFECTIVO, DEPOSITANTE: CRE RL., CONCEPTO: REVERCION CRE R.L. ENERO/18, CUENTA DE DEPOSITO: CUENTA UNICA DEL TESORO</t>
  </si>
  <si>
    <t>00099021001 DEPOSITO DE EFECTIVO, DEPOSITANTE: CRE R.L., CONCEPTO: REVERCION CRE RL. ABRIL/18, CUENTA DE DEPOSITO: CUENTA UNICA DEL TESORO</t>
  </si>
  <si>
    <t>00041041102 DEPOSITO DE EFECTIVO, DEPOSITANTE: JUAN CARLOS LAIME ROJAS, CONCEPTO: DEVOLUCION DE SALDOS NO UTILIZADOS, CUENTA DE DEPOSITO: CUENTA UNICA DEL TESORO</t>
  </si>
  <si>
    <t>00041048003 DEPOSITO DE EFECTIVO, DEPOSITANTE: JUAN CARLOS LAIME ROJAS, CONCEPTO: DEVOLUCION DE SALDOS NO UTILIZADOS, CUENTA DE DEPOSITO: CUENTA UNICA DEL TESORO</t>
  </si>
  <si>
    <t>00290012001 DEPOSITO DE EFECTIVO, DEPOSITANTE: REYNALDO JOVE RUFO, CONCEPTO: DEVOLUCION DE UN DIA DE VIATICOS - EXTERIOR, CUENTA DE DEPOSITO: CUENTA UNICA DEL TESORO</t>
  </si>
  <si>
    <t>00526012001 DEPOSITO DE EFECTIVO, DEPOSITANTE: CARLA EMILCE GIRALDEZ CHAVEZ, CONCEPTO: DEVOLUCION FDOS EN AVANCE NO EJECUTADOS CARLA E. GIRALDEZ-BOLIVIA TV, CUENTA DE DEPOSITO: CUENTA UNICA DEL TESORO</t>
  </si>
  <si>
    <t>00290012001 DEPOSITO DE EFECTIVO, DEPOSITANTE: NIELSEN VELASCO DAZA CI. 3693251 PT, CONCEPTO: DEVOLUCION DE UN DIA DE VIATICO AL EXTERIOR, CUENTA DE DEPOSITO: CUENTA UNICA DEL TESORO</t>
  </si>
  <si>
    <t>00670012002 DEPOSITO DE EFECTIVO, DEPOSITANTE: RAMIRO BALBOA APAZA, CONCEPTO: DEVOLUCION DE GASOLINA Y PEAJES, CUENTA DE DEPOSITO: CUENTA UNICA DEL TESORO</t>
  </si>
  <si>
    <t>00046058009 DEPOSITO DE EFECTIVO, DEPOSITANTE: NOEMI CELINA MENDOZA SARCO, CONCEPTO: DEVOLUCION DE VIATICOS, CUENTA DE DEPOSITO: CUENTA UNICA DEL TESORO</t>
  </si>
  <si>
    <t>00290012001 DEP.DE CHEQ.AJENOS,RET.DE CAM.,CONCEPTO: DEVOL DE HABERES PAGO EN DEMASIA A FREDDY MUÑUNI Y GIANCARLO CALVO DE LA GDSCZ-I SG C31 SIP N. 164,DEP.: SERVICIO DE IMPUESTOS NACIONALES</t>
  </si>
  <si>
    <t>00578012002 DEP.DE CHEQ.AJENOS,RET.DE CAM.,CONCEPTO: REVERSION,DEP.: BOLIVIANA DE AVIACION , PROCEDENCIA: BANCO UNION S.A., CHEQUE: 9165, FECHA DE EMISION:26/06/2018</t>
  </si>
  <si>
    <t>00578012002 DEP.DE CHEQ.AJENOS,RET.DE CAM.,CONCEPTO: REVERSION,DEP.: BOLIVIANA DE AVIACION , PROCEDENCIA: BANCO UNION S.A., CHEQUE: 9164, FECHA DE EMISION:26/06/2018</t>
  </si>
  <si>
    <t>00035031101 DEP.DE CHEQ.AJENOS,RET.DE CAM.,CONCEPTO: ARRENDAMIENTO SALA DE EXPOSICION E1 BLOQUE ROJO Y PANELERIA P/ EL EVENTO FERIA LA PAZ MODA Y BELLEZA,DEP.: MEFP - UCPP , PROCEDENCIA: BANCO UNION S.A., CHEQUE: 1291, FECHA DE EMISION:20/06/2018</t>
  </si>
  <si>
    <t>00292012001 DEP.DE CHEQ.AJENOS,RET.DE CAM.,CONCEPTO: DEVOLUCION DE SALDOS POR SERVICIOS BASICOS OFICINA NACIONAL,DEP.: VIAS  BOLIVIA , PROCEDENCIA: BANCO UNION S.A., CHEQUE: 3480, FECHA DE EMISION:25/06/2018</t>
  </si>
  <si>
    <t>00099021001 DEP.DE CHEQ.AJENOS,RET.DE CAM.,CONCEPTO: DEVOLUCION DE RECURSOS PREVENTIVO C-31 N° 2/2017 (C-8),DEP.: ADEMAF-MONICA VARGAS RUIZ , PROCEDENCIA: BANCO UNION S.A., CHEQUE: 1284, FECHA DE EMISION:25/06/2018</t>
  </si>
  <si>
    <t>00660062001 DEP.DE CHEQ.AJENOS,RET.DE CAM.,CONCEPTO: DEVOLUCION DE VIATICOS MIRANDA,ELENA,ESPINOZA,ORTEGA,DEP.: ORGANO JUDICIAL - DISTRITO CHUQUISACA , PROCEDENCIA: BANCO UNION S.A., CHEQUE: 1288, FECHA DE EMISION:22/06/2018</t>
  </si>
  <si>
    <t>00660062001 DEP.DE CHEQ.AJENOS,RET.DE CAM.,CONCEPTO: DEVOLUCION DE VIATICOS VELASQUEZ,BARRIOS,MANCILLA,MARI B. VASQUEZ,DEP.: ORGANO JUDICIAL - DISTRITO CHUQUISACA , PROCEDENCIA: BANCO UNION S.A., CHEQUE: 1286, FECHA DE EMISION:22/06/2018</t>
  </si>
  <si>
    <t>00660062001 DEP.DE CHEQ.AJENOS,RET.DE CAM.,CONCEPTO: DEVOLUCION DE VIATICOS WEIMAR ANDRADE , ANGEL CUBA,DEP.: ORGANO JUDICIAL - DISTRITO CHUQUISACA , PROCEDENCIA: BANCO UNION S.A., CHEQUE: 1284, FECHA DE EMISION:22/06/2018</t>
  </si>
  <si>
    <t>00660012006 DEP.DE CHEQ.AJENOS,RET.DE CAM.,CONCEPTO: RECUPERACION DE CUENTAS POR COBRAR GESTIONES ANTERIORES,DEP.: ORGANO JUDICIAL - DAF NACIONAL , PROCEDENCIA: BANCO UNION S.A., CHEQUE: 2530, FECHA DE EMISION:22/06/2018</t>
  </si>
  <si>
    <t>00660012005 DEP.DE CHEQ.AJENOS,RET.DE CAM.,CONCEPTO: DEVOLUCION DE VIATICOS DAVID ALEJANDRO VACA,DEP.: ORGANO JUDICIAL - DAF NACIONAL , PROCEDENCIA: BANCO UNION S.A., CHEQUE: 2527, FECHA DE EMISION:22/06/2018</t>
  </si>
  <si>
    <t>00660012005 DEP.DE CHEQ.AJENOS,RET.DE CAM.,CONCEPTO: DEVOLUCION DE VIATICO MARIA ROXANA DIAZ,DEP.: ORGANO JUDICIAL - DAF NACIONAL , PROCEDENCIA: BANCO UNION S.A., CHEQUE: 2526, FECHA DE EMISION:22/06/2018</t>
  </si>
  <si>
    <t>00015011108 DEP.DE CHEQ.AJENOS,RET.DE CAM.,CONCEPTO: DEVOLUCION DE FONDOS,DEP.: MIN. GOBIERNO , PROCEDENCIA: BANCO UNION S.A., CHEQUE: 51107, FECHA DE EMISION:19/06/2018</t>
  </si>
  <si>
    <t>00015011108 DEP.DE CHEQ.AJENOS,RET.DE CAM.,CONCEPTO: DEVOLUCION DE FONDOS,DEP.: MIN. GOBIERNO , PROCEDENCIA: BANCO UNION S.A., CHEQUE: 51109, FECHA DE EMISION:22/06/2018</t>
  </si>
  <si>
    <t>PROVISION DE FONDOS A SOLICITUD DE YACIMIENTOS PETROLIFEROS FISCALES BOLIVIANOS SEGUN SOLICITUD YPFB-0164-2018 REF: PAGO MI INTERRUMPIBLE CHIQUITOS MUTUN REDES YPFB Y YACUSES MAYO 18 A GAS TRANSBOLIVIANO SA LIB. 00513012007 YPFB - RECURSOS NACIONALIZACIÓN</t>
  </si>
  <si>
    <t>||TRANSFERENCIA DE FONDOS PARA LA "EMPRESA DE APOYO A LA PRODUCCION DE ALIMENTOS - EMAPA" (7° DESEMBOLSO), ABONO A LA CUT LIBRETA N° 00572019201 SEGÚN NOTA CITE: BDP/GOP/CART/2520/2018 DE 22/06/18 LIBRETA N° 00572019201-"EMPRESA DE APOYO A LA PRODUCCION DE ALIMENTOS - EMAPA"</t>
  </si>
  <si>
    <t>De: 00099024113 Transferencia en cumplimiento al DS N0913 de 15/06/2011 y el Convenio Intergubernativo de Financiamiento UPRE-CIF-IG 0196/2018, suscrito entre la UPRE y el GAM Guaqui, Proyecto Construccion Mercado Central Guaqui- Municipio Guaqui correspondiente al pago del 20% de anticipo del monto</t>
  </si>
  <si>
    <t>De: 00099024113 Transferencia en cumplimiento al DS N0913 de 15/06/2011 y el Convenio Intergubernativo de Financiamiento UPRE-CIF-IG/459/2016, suscrito entre la UPRE y el GAM Cobija , Proyecto Const. Unidad Educativa Cobija A Barrio Conavi, correspondiente al pago de la planilla N 6, segun la UPRE.</t>
  </si>
  <si>
    <t>De: 00099024113 Transferencia en cumplimiento al DS N0913 de 15/06/2011 y el Convenio Intergubernativo de Financiamiento UPRE-CIF-IG 057/2018, suscrito entre la UPRE y el GAM Salinas de Garci Mendoza, Proyecto Construccion Tinglado U.E. Antofagasta D-1 Municipio Salinas de Garci Mendoza, correspondi</t>
  </si>
  <si>
    <t>De: 00099024113 Transferencia en cumplimiento al DS N0913 de 15/06/2011 y el Convenio Intergubernativo de Financiamiento UPRE-CIF-IG 338/2017, suscrito entre la UPRE y el GAM Batallas, Proyecto Construccion Seis Aulas Unidad Educativa Cutusuma, correspondiente al pago de la planilla N 3 de cierre, s</t>
  </si>
  <si>
    <t>De: 00099024113 Transferencia en cumplimiento al DS N0913 de 15/06/2011 y el Convenio Intergubernativo de Financiamiento UPRE-CIF-IG 521/2017, suscrito entre la UPRE y el GAM Copacabana, Proyecto Construccion 6 Aulas y Direccion U.E. Huacuyo A y B correspondiente al pago de la planilla N2 de cierre,</t>
  </si>
  <si>
    <t>De: 00099024113 Transferencia en cumplimiento al DS N0913 de 15/06/2011 y el Convenio Intergubernativo de Financiamiento UPRE-CIF-IG 568/2017, suscrito entre la UPRE y el GAM Caranavi, Proyecto Construccion 1 Aula U.E. San Pablo de Huayrapata Canton Choro correspondiente al pago de la planilla N2 d</t>
  </si>
  <si>
    <t>De: 00099024113 Transferencia en cumplimiento al DS N0913 de 15/06/2011 y el Convenio Intergubernativo de Financiamiento UPRE-CIF-IG 585/2017, suscrito entre la UPRE y el GAM La Guardia, Proyecto Construccion Unidad Educativa Isaac Gutierrez Cruz C. Basilio, correspondiente al pago de la planilla N</t>
  </si>
  <si>
    <t>De: 00099024113 Transferencia en cumplimiento al DS N0913 de 15/06/2011 y el Convenio Intergubernativo de Financiamiento UPRE-CIF-IG 01772016, suscrito entre la UPRE y el GAM Sorata, Proyecto Const. Tinglado Polifuncional U.E. Nacional de Carazani Carazani (Sorata) correspondiente al pago de la pla</t>
  </si>
  <si>
    <t>De: 00099024113 Transferencia en cumplimiento al DS N0913 de 15/06/2011 y el Convenio Intergubernativo de Financiamiento UPRE-CIF-IG 774/2017, suscrito entre la UPRE y el GAM Cabezas , Proyecto Const. Ampliacion Hospital Fray Francisco del Pilar Cabezas, correspondiente al pago de la planilla N 2, s</t>
  </si>
  <si>
    <t>De: 00099024113 Transferencia en cumplimiento al DS N0913 de 15/06/2011 y el Convenio Intergubernativo de Financiamiento UPRE-CIF-IG 430/2016, suscrito entre la UPRE y el GAM Huanuni, Proyecto Construccion Unidad Educativa 12 de Abril Huanuni, correspondiente al pago de la planilla N 7 de cierre, se</t>
  </si>
  <si>
    <t>De: 00099024113 Transferencia en cumplimiento al DS N0913 de 15/06/2011 y el Convenio Intergubernativo de Financiamiento UPRE-CIF-IG/119/2016, suscrito entre la UPRE y el GAM Santiago de Huari, Proyecto Construccion Unidad Educativa Gualberto Villarroel Santiago de Huari,correspondiente al pago de l</t>
  </si>
  <si>
    <t>||TRANSFERENCIA DE FONDOS PARA LA "SEDEM - EMPRESA PUBLICA EDITORIAL DEL ESTADO PLURINACIONAL" (2° DESEMBOLSO), ABONO A LA CUT LIBRETA N° 00598019201 SEGÚN NOTA CITE: BDP/GOP/CART/2519/2018 DE 22/06/18 LIBRETA N° 00598019201 - "SEDEM - EMPRESA PUBLICA EDITORIAL DEL ESTADO PLURINACIONAL"</t>
  </si>
  <si>
    <t>De: 00099024113 Transferencia en cumplimiento al DS N0913 de 15/06/2011 y el Convenio Intergubernativo de Financiamiento UPRE-CIF-IG 266/2017, suscrito entre la UPRE y el GAM Mecapaca, Proyecto Construccion Aulas, Direccion y Tinglado U.E. Millocato correspondiente al pago de la planilla N4 de cierr</t>
  </si>
  <si>
    <t>De: 00099024113 Transferencia en cumplimiento al DS N0913 de 15/06/2011 y el Convenio Intergubernativo de Financiamiento UPRE-CIF-IG 002/2018, suscrito entre la UPRE y el GAM Toledo, Proyecto Construccion Aulas Multigrado U.E. Gualberto Villarroel Toma Toma Toledo, correspondiente al pago de la plan</t>
  </si>
  <si>
    <t>De: 00099024113 Transferencia en cumplimiento al DS N0913 de 15/06/2011 y el Convenio Intergubernativo de Financiamiento UPRE-CIF-IG 066/2018, suscrito entre la UPRE y el GAM Santuario de Quillacas, Proyecto Construccion Aulas Centro de Educacion Alternativa Vida Abundante - S. Quillacas, correspond</t>
  </si>
  <si>
    <t>De: 00099024113 Transferencia en cumplimiento al DS N0913 de 15/06/2011 y el Convenio Intergubernativo de Financiamiento UPRE-CIF-IG 950/2017, suscrito entre la UPRE y el GAM Ravelo, Proyecto Const. Unidad Educativa Antora Municipio Ravelo, correspondiente al pago de la planilla N 2, segun la UPRE.</t>
  </si>
  <si>
    <t>De: 00099024113 Transferencia en cumplimiento al DS N0913 de 15/06/2011 y el Convenio Intergubernativo de Financiamiento UPRE-CIF-IG 750/2017, suscrito entre la UPRE y el GAM Entre Rios, Proyecto Construccion Tinglado y Graderia U.E. Max Fernandez Entre Rios, correspondiente al pago de la planilla N</t>
  </si>
  <si>
    <t>De: 00099024113 Transferencia en cumplimiento al DS N0913 de 15/06/2011 y el Convenio Intergubernativo de Financiamiento UPRE-CIF-IG 956/2017, suscrito entre la UPRE y el GAM Chaqui, Proyecto Construccion de Aulas Unidad Educativa Jinchapulo (Jinchapulo), correspondiente al pago de la planilla N 2 d</t>
  </si>
  <si>
    <t>De: 00099024113 Transferencia en cumplimiento al DS N0913 de 15/06/2011 y el Convenio Intergubernativo de Financiamiento UPRE-CIF-IG 022/2015, suscrito entre la UPRE y el GAM Puerto Rico, Proyecto Construccion Balneario Turistico Puerto Rico, correspondiente al pago de la planilla N 2, segun la UPRE</t>
  </si>
  <si>
    <t>De: 00099024113 Transferencia en cumplimiento al DS N0913 de 15/06/2011 y el Convenio Intergubernativo de Financiamiento UPRE-CIF-IG 527/2017, suscrito entre la UPRE y el GAM General Juan Jose Perez (Charazani), Proyecto Construccion Aulas U.E. Moyapampa, correspondiente al pago de la planilla N 3,</t>
  </si>
  <si>
    <t>De: 00099024113 Transferencia en cumplimiento al DS N0913 de 15/06/2011 y el Convenio Intergubernativo de Financiamiento UPRE-CIF-IG 499/2017, suscrito entre la UPRE y el GAM Alto Beni, Proyecto Construccion Tinglado Unidad Educativa Puerto Linares Alto Beni, correspondiente al pago de la planilla N</t>
  </si>
  <si>
    <t>De: 00099024113 Transferencia en cumplimiento al DS N0913 de 15/06/2011 y el Convenio Intergubernativo de Financiamiento UPRE-CIF-IG/040/2016 y UPRE ADENDA-003/2018, suscrito entre la UPRE y el GAM San Julian, Proyecto Construccion Estadio Municipal San Julian , correspondiente al pago de la planill</t>
  </si>
  <si>
    <t>De: 00099024113 Transferencia en cumplimiento al DS N0913 de 15/06/2011 y el Convenio Intergubernativo de Financiamiento UPRE-CIF-IG 247/2017, suscrito entre la UPRE y el GAM Desaguadero, Proyecto Construccion Seis Aulas Unidad Educativa Daniel Sanchez Bustamante Desaguadero, correspondiente al pago</t>
  </si>
  <si>
    <t>De: 00099024113 Transferencia en cumplimiento al DS N0913 de 15/06/2011 y el Convenio Intergubernativo de Financiamiento UPRE-CIF-IG 664/2017, suscrito entre la UPRE y el GAM Arbieto, Proyecto Const. Aulas Unidad Educativa Pata Churigua, correspondiente al pago de la planilla N2 de cierre, segun la</t>
  </si>
  <si>
    <t>De: 00099024113 Transferencia en cumplimiento al DS N0913 de 15/06/2011 y el Convenio Intergubernativo de Financiamiento UPRE-CIF-IG-020/2014, suscrito entre la UPRE y el GAM Oruro, Proyecto Construccion Mercado Agustin Caqueo Municipio de Oruro, correspondiente al pago de la planilla N4 de cierre,</t>
  </si>
  <si>
    <t>De: 00099024113 Transferencia en cumplimiento al DS N0913 de 15/06/2011 y el Convenio Intergubernativo de Financiamiento UPRE-CIF-IG 086/2017, suscrito entre la UPRE y el GAM Villa Tunari, Proyecto Construccion Coliseo Isinuta - Distrito N 7, correspondiente al pago de la planilla N8, segun la UPRE.</t>
  </si>
  <si>
    <t>De: 00099024113 Transferencia en cumplimiento al DS N0913 de 15/06/2011 y el Convenio Intergubernativo de Financiamiento UPRE-CIF-IG 972/2017, suscrito entre la UPRE y el GAM Puna, Proyecto Construccion 2 Aulas, Tinglado y Polideportivo U.E. Montenegro, correspondiente al pago de la planilla N3, seg</t>
  </si>
  <si>
    <t>De: 00099024113 Transferencia en cumplimiento al DS N0913 de 15/06/2011 y el Convenio Intergubernativo de Financiamiento UPRE-CIF-IG 071/2018, suscrito entre la UPRE y el GAM Soracachi, Proyecto Construccion Tinglado Unidad Educativa Cotuhuma - Cotuhuma, correspondiente al pago de la planilla N2, s</t>
  </si>
  <si>
    <t>De: 00099024113 Transferencia en cumplimiento al DS N0913 de 15/06/2011 y el Convenio Intergubernativo de Financiamiento UPRE-CIF-IG 557/2017, suscrito entre la UPRE y el GAM Colquiri, Proyecto Construccion 2 Aulas y Direccion U.E. Alto Colquiri - Colquiri, correspondiente al pago de la planilla N2</t>
  </si>
  <si>
    <t>De: 00099024113 Transferencia en cumplimiento al DS N0913 de 15/06/2011 y el Convenio Intergubernativo de Financiamiento UPRE-CIF-IG 556/2017, suscrito entre la UPRE y el GAM Colquiri, Proyecto Construccion 2 Aulas y Direccion U.E. Chillijta - Chillijta, correspondiente al pago de la planilla N2 de</t>
  </si>
  <si>
    <t>De: 00099024113 Transferencia en cumplimiento al DS N0913 de 15/06/2011 y el Convenio Intergubernativo de Financiamiento UPRE-CIF-IG 516/2017, suscrito entre la UPRE y el GAM Copacabana, Proyecto Construccion 2 Aulas y Sala de Computacion U.E. Marca Kosco, correspondiente al pago de la planilla N2 d</t>
  </si>
  <si>
    <t>De: 00099024113 Transferencia en cumplimiento al DS N0913 de 15/06/2011 y el Convenio Intergubernativo de Financiamiento UPRE-CIF-IG 1110/2017, suscrito entre la UPRE y el GAD Chuquisaca, Proyecto Construccion Unidad Educativa Evo Morales Ayma D - 5, correspondiente al pago de la planilla N2, segun</t>
  </si>
  <si>
    <t>De: 00099024113 Transferencia en cumplimiento al DS N0913 de 15/06/2011 y el Convenio Intergubernativo de Financiamiento UPRE-CIF-IG 477/2017, suscrito entre la UPRE y el GAM Inquisivi, Proyecto Construccion de 6 Aulas Sala de Profesores y Direccion U.E. Siguas - Inquisivi, correspondiente al pago d</t>
  </si>
  <si>
    <t>De: 00099024113 Transferencia en cumplimiento al DS N0913 de 15/06/2011 y el Convenio Intergubernativo de Financiamiento UPRE-CIF-IG 131/2017, suscrito entre la UPRE y el GAM San Pedro, Proyecto Const. Tinglado y Polifuncional con Graderias U.E. 12 de Abril - C.C. Loma Velarde, correspondiente al pa</t>
  </si>
  <si>
    <t>De: 00099024113 Transferencia en cumplimiento al DS N0913 de 15/06/2011 y el Convenio Intergubernativo de Financiamiento UPRE-CIF-IG 390/2017, suscrito entre la UPRE y el GAM Yaco, Proyecto Construccion 6 Aulas U.E. Yaco, correspondiente al pago de la planilla N3 de cierre, segun la UPRE.</t>
  </si>
  <si>
    <t>De: 00099024113 Transferencia en cumplimiento al DS N0913 de 15/06/2011 y el Convenio Intergubernativo de Financiamiento UPRE-CIF-IG 124/2017, suscrito entre la UPRE y el GAM San Pablo de Huacareta, Proyecto Construccion Unidad Educativa Rafael Pabon Animbo, correspondiente al pago de la planilla N3</t>
  </si>
  <si>
    <t>De: 00099024113 Transferencia en cumplimiento al DS N0913 de 15/06/2011 y el Convenio Interinstitucional de Financiamiento UPRE-CIF-160/2015, suscrito entre la UPRE y el GAM Quillacollo, Proyecto Construccion Unidad Educativa El Paso D-8 Quillacollo, correspondiente al pago de la planilla N3 de cier</t>
  </si>
  <si>
    <t>De: 00099024113 Transferencia en cumplimiento al DS N0913 de 15/06/2011 y el Convenio Intergubernativo de Financiamiento UPRE-CIF-IG 401/2016, suscrito entre la UPRE y el GAM Villa Zudanez (Tacopaya), Proyecto Construccion Escuela Nacional de Salud Subsede Zudanez correspondiente al pago de la plani</t>
  </si>
  <si>
    <t>De: 00099024113 Transferencia en cumplimiento al DS N0913 de 15/06/2011 y el Convenio Intergubernativo de Financiamiento UPRE-CIF-IG 547/2017, suscrito entre la UPRE y el GAM Chacarilla, Proyecto Construccion Centro de Salud Chacarilla - Chacarilla correspondiente al pago de la planilla N2, segun la</t>
  </si>
  <si>
    <t>De: 00099024113 Transferencia en cumplimiento al DS N0913 de 15/06/2011 y el Convenio Intergubernativo de Financiamiento UPRE-CIF-IG 475/2017, suscrito entre la UPRE y el GAM Inquisivi, Proyecto Construccion de 6 Aulas Sala de Profesores y Direccion U.E. Kanamarca-Inquisivi correspondiente al pago d</t>
  </si>
  <si>
    <t>De: 00099024113 Transferencia en cumplimiento al DS N0913 de 15/06/2011 y el Convenio Intergubernativo de Financiamiento UPRE-CIF-IG 1100/2017, suscrito entre la UPRE y el GAM Warnes, Proyecto Const. de Centro Integral de Rehabilitacion Infantil Warnes correspondiente al pago de la planilla N1, segu</t>
  </si>
  <si>
    <t>De: 00099024113 Transferencia en cumplimiento al DS N0913 de 15/06/2011 y el Convenio Intergubernativo de Financiamiento UPRE-CIF-IG 446/2017, suscrito entre la UPRE y el GAM Ayata, Proyecto Construccion Internado U.E. Mariscal Andres de Santa Cruz Comunidad Camata correspondiente al pago de la plan</t>
  </si>
  <si>
    <t>De: 00099024113 Transferencia en cumplimiento al DS N0913 de 15/06/2011 y el Convenio Intergubernativo de Financiamiento UPRE-CIF-IG 245/2017, suscrito entre la UPRE y el GAM Desaguadero, Proyecto Construccion Seis Aulas Unidad Educativa Jose Ballivian Desaguadero correspondiente al pago de la plani</t>
  </si>
  <si>
    <t>De: 00099024113 Transferencia en cumplimiento al DS N0913 de 15/06/2011 y el Convenio Intergubernativo de Financiamiento UPRE-CIF-IG 513/2017, suscrito entre la UPRE y el GAM Chua Cocani, Proyecto Construccion Bloque de Aulas Tinglado U.E. Chua Cocani correspondiente al pago de la planilla N2, segun</t>
  </si>
  <si>
    <t>TRANSFERENCIA DEL EXTERIOR SEGUN SWIFT 08905 DE FECHA 26/06/2018 ORDENANTE: MINISTERIO DE RELACIONES EXTERIORES DE DINAMARCA LIB. 00086018041 MMAYA-BS-FORT PROM MANEJO SOST RRNN Y EJER DERECHOS</t>
  </si>
  <si>
    <t>TRANSFERENCIA DEL EXTERIOR SEGUN SWIFT 08906 DE FECHA 26/06/2018 ORDENANTE: MINISTERIO DE RELACIONES EXTERIORES DE DINAMARCA REF.: SEGUNDO DESEMBOLSO 2018950950 LIB. 00041018002 MDPYEP FORTALECIMIENTO DE LA GESTION Y CAPACI INST-DINAMARCA</t>
  </si>
  <si>
    <t>COBRO COSTOS DE PAPELERIA SEGUN TRANSFERENCIA DEL EXTERIOR POR ORDEN DE MINISTERIO DE RELACIONES EXTERIORES DE DINAMARCA LIB. 00086018041 MMAYA-BS-FORT PROM MANEJO SOST RRNN Y EJER DERECHOS</t>
  </si>
  <si>
    <t>COBRO COSTOS DE PAPELERIA SEGUN TRANSFERENCIA DEL EXTERIOR POR ORDEN DE HERCO COMBUSTIBLES S.A. REF.: CONTRATO DE CONDENSADO DE GAS 33/18 LIB. 00513062001 YPFB-OPERACIONES PLANTA DE SEPARACION DE LIQUIDOS RIO GRANDE</t>
  </si>
  <si>
    <t>De: 00099024113 Transferencia en cumplimiento al DS N0913 de 15/06/2011 y el Convenio Intergubernativo de Financiamiento UPRE-CIF-IG 555/2017 suscrito entre la UPRE y el GAM de Colquiri proyecto Construccion 2 Aulas y Direccion U.E. Pedro Domingo Murillo - Kocaya, correspondiente al pago de la plani</t>
  </si>
  <si>
    <t>De: 00099024113 Transferencia en cumplimiento al DS N0913 de 15/06/2011 y el Convenio Intergubernativo de Financiamiento UPRE-CIF-IG 061/2018 suscrito entre la UPRE y el GAM de Salinas de Garci Mendoza proyecto Construccion Tinglado U.E. Capuyo D-4 Municipio Salinas Garci Mendoza, correspondiente a</t>
  </si>
  <si>
    <t>De: 00099024113 Transferencia en cumplimiento al DS N0913 de 15/06/2011 y el Convenio Intergubernativo de Financiamiento UPRE-CIF-IG 145/2016 suscrito entre la UPRE y el GAM de Tipuani proyecto Construccion Centro de Salud Integral en Tipuani, correspondiente al pago de la planilla N 5, segun la UPR</t>
  </si>
  <si>
    <t>De: 00099024113 Transferencia en cumplimiento al DS N0913 de 15/06/2011 y el Convenio Intergubernativo de Financiamiento UPRE-CIF-IG 303/2017 suscrito entre la UPRE y el GAM de Palca proyecto Construccion de 8 Aulas U.E. Tahuapalca, correspondiente al pago de la planilla N 3 de cierre, segun la UPRE</t>
  </si>
  <si>
    <t>De: 00099024113 Transferencia en cumplimiento al DS N0913 de 15/06/2011 y el Convenio Intergubernativo de Financiamiento UPRE-CIF-IG 567/2016 suscrito entre la UPRE y el GAM de El Puente proyecto Construccion Unidad Educativa 12 de Abril Septapas Fase III, correspondiente al pago de la planilla N 4</t>
  </si>
  <si>
    <t>De: 00099024113 Transferencia en cumplimiento al DS N0913 de 15/06/2011 y el Convenio Intergubernativo de Financiamiento UPRE-CIF-IG 435/2017, suscrito entre la UPRE y el GAM de Teoponte proyecto Construccion Tinglado Unidad Educativa Bella Vista, correspondiente al pago de la planilla N 1 de cierre</t>
  </si>
  <si>
    <t>VENTA DE DIVISAS CON TRANSFERENCIA DE FONDOS A SOLICITUD DE YACIMIENTOS PETROLIFEROS FISCALES BOLIVIANOS SEGUN SOLICITUD 5307 REF: PRE PAGO A VITOL SA POR EL SUMINISTRO DE HIDROCARBUROS MES DE JUNIO 2018 SEGUN PROFORMA INVOICE PI 1705081 E INFORME TECNICO DE CONFORMIDAD DE PAGO UPCA 565 LIB. 00513012004 LBP-YPFB-UNICOMERCIAL (4030005415/1-2188907)</t>
  </si>
  <si>
    <t>VENTA DE DIVISAS CON TRANSFERENCIA DE FONDOS A SOLICITUD DE DIRECCION GENERAL DE AERONAUTICA CIVIL SEGUN SOLICITUD 5306 REF: 15708 TRANSFERENCIA DE RECURSOS A COCESNA POR CONCEPTO DEL COSTO DEL CURSO AIRPORT MANAGEMENT GESTION AEROPORTUARIA, A REALIZARCE LOS DIAS 25 A 29 DE JUNIO 2018, EN REPUBLICA LIB. 00117012001 LBP-DGAC-DIRECCION GRAL.DE AERONAUTICA CIVIL (4010430031)</t>
  </si>
  <si>
    <t>TRANSFERENCIA DE FONDOS AL EXTERIOR A SOLICITUD DE MINISTERIO DE DEFENSA SEGUN SOLICITUD 5301 REF: TRANSFERENCIA VIA BCB A LA EMPRESA CARIBE AVIATION USA, PARA LA ADQUISICION DE REPUESTOS, MATERIAL ELECTRICO, PRODUCTOS METALICOS Y LUBRICANTES PARA LA AERONAVE DE LA FUERZA AEREA, SOLICITADO POR G.A.C LIB. 00099021001 TGN-RECURSOS ORDINARIOS (3987)</t>
  </si>
  <si>
    <t>TRANSFERENCIA DE FONDOS AL EXTERIOR A SOLICITUD DE MINISTERIO DE DEFENSA SEGUN SOLICITUD 5291 REF: TRANSFERENCIA VIA BCB A LA EMPRESA AIRPARTS COMPANY INC., PARA LA ADQUISICION DE LUBRICANTES PARA LAS AERONAVES DE LA FUERZA AEREA BOLIVIANA, SOLICITADO POR S.A.A. 11, SEGUN PROCESO DE CONTRATACION DGA LIB. 00099021001 TGN-RECURSOS ORDINARIOS (3987)</t>
  </si>
  <si>
    <t>COBRO COSTOS DE PAPELERIA SEGUN TRANSFERENCIA DEL EXTERIOR POR ORDEN DE MINISTERIO DE RELACIONES EXTERIORES DE DINAMARCA REF.: SEGUNDO DESEMBOLSO 2018950950 LIB. 00041018002 MDPYEP FORTALECIMIENTO DE LA GESTION Y CAPACI INST-DINAMARCA</t>
  </si>
  <si>
    <t>De: 00099024113 Transferencia en cumplimiento al DS N0913 de 15/06/2011 y el Convenio Intergubernativo de Financiamiento UPRE-CIF-IG 193/2017, suscrito entre la UPRE y el GAM Sacaba, Proyecto Construccion Bloque de Apoyo y Servicios E.S.F.M. Simon Rodriguez - Unidad Academica - Sacaba, correspondien</t>
  </si>
  <si>
    <t>De: 00099024113 Transferencia en cumplimiento al DS N0913 de 15/06/2011 y el Convenio Intergubernativo de Financiamiento UPRE-CIF-IG/399/2016, suscrito entre la UPRE y el GAM Achocalla, Proyecto Const. U.E. Uypaca - Achocalla, correspondiente al pago de la planilla N 5 de cierre, segun la UPRE.</t>
  </si>
  <si>
    <t>De: 00099024113 Transferencia en cumplimiento al DS N0913 de 15/06/2011 y el Convenio Intergubernativo de Financiamiento UPRE-CIF-IG 403/2017, suscrito entre la UPRE y el GAM Puerto Acosta, Proyecto Construccion Laboratorio Fisica y Quimica U.E. Sallacucho, correspondiente al pago de la planilla N 2</t>
  </si>
  <si>
    <t>De: 00099024113 Transferencia en cumplimiento al DS N0913 de 15/06/2011 y el Convenio Intergubernativo de Financiamiento UPRE-CIF-IG 092/2017, suscrito entre la UPRE y el GAM Cajuata, Proyecto Construccion Tinglado Polifuncional Unidad Educativa Moxacoca - Cajuata, correspondiente al pago de la plan</t>
  </si>
  <si>
    <t>De: 00099024113 Transferencia en cumplimiento al DS N0913 de 15/06/2011 y el Convenio Intergubernativo de Financiamiento UPRE-CIF-IG 529/2017, suscrito entre la UPRE y el GAM Desaguadero, Proyecto Construccion Posta de Salud Kealluma - Desaguadero, correspondiente al pago de la planilla N 2 de cierr</t>
  </si>
  <si>
    <t>De: 00099024113 Transferencia en cumplimiento al DS N0913 de 15/06/2011 y el Convenio Intergubernativo de Financiamiento UPRE-CIF-IG 619/2017, suscrito entre la UPRE y el GAM Villa Tunari, Proyecto Construccion 8 Aulas U.E. San Lorenzo B D-2, correspondiente al pago de la planilla N 5, segun la UPRE</t>
  </si>
  <si>
    <t>De: 00099024113 Transferencia en cumplimiento al DS N0913 de 15/06/2011 y el Convenio Intergubernativo de Financiamiento UPRE-CIF-IG 082/2018 suscrito entre la UPRE y el GAM de Huanuni proyecto Construccion Tinglado y Graderias U.E. Franz Tamayo I - Huanuni, correspondiente al pago de la planilla N</t>
  </si>
  <si>
    <t>De: 00099024113 Transferencia en cumplimiento al DS N0913 de 15/06/2011 y el Convenio Intergubernativo de Financiamiento UPRE-CIF-IG 930/2017, suscrito entre la UPRE y el GAM de Ckochas proyecto Construccion de 6 Aulas, Tinglado y Campo Deportivo U.E. Virgen de Encarnacion Potreros - Ckochas, corres</t>
  </si>
  <si>
    <t>De: 00099024113 Transferencia en cumplimiento al DS N0913 de 15/06/2011 y el Convenio Interinstitucional de Financiamiento UPRE-CIF-376/2014, suscrito entre la UPRE y el GAM de Llallagua proyecto Construccion Colegio Tecnico Humanistico Llallagua, correspondiente al pago de la planilla N 6 de cierre</t>
  </si>
  <si>
    <t>A:00373024105 DESEMBOLSO DE RECURSOS AL FONDO DE DESARROLLO INDIGENA PARA PROGRAMAS Y/O PROYECTOS DE LOS GOBIERNOS AUTONOMOS MUNICIPALES S/G CITE FDI/DGE/EXT/N 318 Y 319/2018E INFORME MEFP/VTCP/DGPOT/UPCFTGN/INF/N 70/2018. H.R. 6-19022-R; 6-19023-R.</t>
  </si>
  <si>
    <t>NUMERO DE LIBRETA CUT: 01530108006 OPERACIÓN E18 TRANSFERENCIA DEL SISTEMA FINANCIERO POR CUENTA DE TERCEROS A LA CUT OPCE VALIDACION DE REFERENTES UNICEF FINANCIAMIENTO DE ASISTENCIA TECNICA, CUMPLIMIENTO DE ACUERDO DE COOPERACION 2018 2022</t>
  </si>
  <si>
    <t>NÚMERO DE LIBRETA CUT: 99031009.00 OPERACIÓN T01 TRANSFERENCIA DE FONDOS A LA CUT - TESORO DIRECTO DE BANCO UNION S.A. A CUENTA UNICA DEL TESORO CON NUMERO DE SOLICITUD = 2847177 Y NUMERO CORRELATIVO = 91320026062018770 TRANSFERENCIA POR OPERACIONES DE VENTA BONOS BTX</t>
  </si>
  <si>
    <t>||TRANSFERENCIA DE FONDOS S/G NOTA CITE: BUN0377/18 DE LA FECHA (HRE-TSO-3388), DEVOLUCION DE RECURSOS NO EJECUTADOS DEL CONVENIO INTERINSTITUCIONAL FINANCIAMIENTO Y OTORGACION DE INCENTIVOS PROGRAMA DE AGUA Y ALCANTARILLADO. A SOLIC. DEL GOB.AUT.MCPAL.LA GUARDIA, LIB. N°00086058001 MMAYA-BS-PROG.AGUA PERIURBANO-ESPAÑA; BUN.</t>
  </si>
  <si>
    <t>VENTA DE DIVISAS CON TRANSFERENCIA DE FONDOS A SOLICITUD DE DIRECCION ESTRATEGICA DE REIVINDICACION MARITIMA DIREMAR SEGUN SOLICITUD 5269 REF: PAGO A LA CONSULTORA POR PRODUCTO MELINA ANTONIADIS POR ASISTENCIA EN MATERIA DE DERECHO INTERNACIONAL PUBLICO SOLICITADO CON INFORME CONJUNTO IC DIREMAR INS LIB. 00099021001 TGN-RECURSOS ORDINARIOS (3987) POR DIFERENCIAL CAMBIARIO</t>
  </si>
  <si>
    <t>'COBRO DE'||UTILES DE ESCRITORIO POR EL COMPROBANTE CONTABLE NRO. 0925332 DE LA FECHA, SEGÚN CORREO ELECTRÓNICO DE YPFB DE F. 23/01/2018. DEBITO DE LA LIBRETA 00513022001 YPFB - OPERACIONES.</t>
  </si>
  <si>
    <t>VENTA DE DIVISAS CON TRANSFERENCIA DE FONDOS A SOLICITUD DE MINISTERIO DE EDUCACION SEGUN SOLICITUD 5262 REF: TRASPASO PARA PATRICIA CRISTINA QUIROGA YANEZ EQUIVALENTES 190,93 USD LIB. 00099021001 TGN-RECURSOS ORDINARIOS (3987) POR DIFERENCIAL CAMBIARIO</t>
  </si>
  <si>
    <t>VENTA DE DIVISAS CON TRANSFERENCIA DE FONDOS A SOLICITUD DE MINISTERIO DE EDUCACION SEGUN SOLICITUD 5262 REF: TRASPASO PARA PATRICIA CRISTINA QUIROGA YANEZ EQUIVALENTES 190,93 USD LIB. 00099021001 TGN-RECURSOS ORDINARIOS (3987)</t>
  </si>
  <si>
    <t>COBRO COSTOS DE PAPELERIA SEGUN TRANSFERENCIA DEL EXTERIOR POR ORDEN DE SHELL BOLIVIA CORPORATION SANTA CRUZ BOLIVIA LIB. 00513012007 YPFB - RECURSOS NACIONALIZACIÓN</t>
  </si>
  <si>
    <t>De: 00099024113 Transferencia en cumplimiento al DS N0913 de 15/06/2011 y el Convenio Intergubernativo de Financiamiento UPRE-CIF-IG 518/2016, suscrito entre la UPRE y el GAM Villa Tunari, Proyecto Construccion Ocho Aulas y Bateria de Banos en la U.E. Ichoa D-8, correspondiente al pago de la planill</t>
  </si>
  <si>
    <t>De: 00099024113 Transferencia en cumplimiento al DS N0913 de 15/06/2011 y el Convenio Intergubernativo de Financiamiento UPRE-CIF-IG/572/2016, suscrito entre la UPRE y el GAD Potosi, Proyecto Construccion Instituto Tecnologico Superior Vitichi, correspondiente al pago de la planilla N3, segun la UPR</t>
  </si>
  <si>
    <t>De: 00099024113 Transferencia en cumplimiento al DS N0913 de 15/06/2011 y el Convenio Interinstitucional de Financiamiento UPRE-CIF-372/2014, suscrito entre la UPRE y el GAM Montero, Proyecto Construccion Mercado Municipal de Montero, correspondiente al pago de la planilla N11 de cierre, segun la UP</t>
  </si>
  <si>
    <t>De: 00099024113 Transferencia en cumplimiento al DS N0913 de 15/06/2011 y el Convenio Intergubernativo de Financiamiento UPRE-CIF-IG 263/2017, suscrito entre la UPRE y el GAM Comanche, Proyecto Construccion 4 Aulas U.E. Tuli Grande - Comanche, correspondiente al pago de la planilla N 4, segun la UPR</t>
  </si>
  <si>
    <t>De: 00099024113 Transferencia en cumplimiento al DS N0913 de 15/06/2011 y el Convenio Intergubernativo de Financiamiento UPRE-CIF-IG 696/2017, suscrito entre la UPRE y el GAM Vila Vila, Proyecto Const. 2 Aulas Unidad Educativa Arumani Cucho, correspondiente al pago de la planilla N2 de cierre, segun</t>
  </si>
  <si>
    <t>De: 00099024113 Transferencia en cumplimiento al DS N0913 de 15/06/2011 y el Convenio Intergubernativo de Financiamiento UPRE-CIF-IG 128/2017, suscrito entre la UPRE y el GAM Villa Tunari, Proyecto Construccion U.E. Tecnico Humanistico Carlos Villegas Villa Tunari D-1, correspondiente al pago de la</t>
  </si>
  <si>
    <t>De: 00099024113 Transferencia en cumplimiento al DS N0913 de 15/06/2011 y el Convenio Intergubernativo de Financiamiento UPRE-CIF-IG 584/2017, suscrito entre la UPRE y el GAM La Guardia, Proyecto Construccion Unidad Educativa 23 de Diciembre, correspondiente al pago de la planilla N3, segun la UPRE.</t>
  </si>
  <si>
    <t>De: 00099024113 Transferencia en cumplimiento al DS N0913 de 15/06/2011 y el Convenio Intergubernativo de Financiamiento UPRE-CIF-IG 224/2017, suscrito entre la UPRE y el GAM Tiahuanacu, Proyecto Construccion de 4 Aulas U.E. Causaya Tiahuanacu, correspondiente al pago de la planilla N2 de cierre, se</t>
  </si>
  <si>
    <t>De: 00099024113 Transferencia en cumplimiento al DS N0913 de 15/06/2011 y el Convenio Intergubernativo de Financiamiento UPRE-CIF-IG 024/2017, suscrito entre la UPRE y el GAM Uyuni, Proyecto Construccion Coliseo Cerrado Rio Mulato, correspondiente al pago de la planilla N3, segun la UPRE.</t>
  </si>
  <si>
    <t>De: 00099024113 Transferencia en cumplimiento al DS N0913 de 15/06/2011 y el Convenio Intergubernativo de Financiamiento UPRE-CIF-IG 226/2017, suscrito entre la UPRE y el GAM Tiahuanacu, Proyecto Construccion de 6 Aulas U.E. Jose Ballivian Huacullani, correspondiente al pago de la planilla N2 de cie</t>
  </si>
  <si>
    <t>De: 00099024113 Transferencia en cumplimiento al DS N0913 de 15/06/2011 y el Convenio Intergubernativo de Financiamiento UPRE-CIF-IG/351/2015, suscrito entre la UPRE y el GAM Copacabana, Proyecto Construccion 6 Aulas y Direccion U.E. Yumani Isla del Sol, correspondiente al pago de la devolucion de</t>
  </si>
  <si>
    <t>De: 00099024113 Transferencia en cumplimiento al DS N0913 de 15/06/2011 y el Convenio Intergubernativo de Financiamiento UPRE-CIF-IG 480/2017, suscrito entre la UPRE y el GAM Tito Yupanqui, Proyecto Construccion Tinglado, Graderias y Cancha U.E. Nacional Tito Yupanqui, correspondiente al pago de la</t>
  </si>
  <si>
    <t>De: 00099024113 Transferencia en cumplimiento al DS N0913 de 15/06/2011 y el Convenio Intergubernativo de Financiamiento UPRE-CIF-IG 0245/2018, suscrito entre la UPRE y el GAD Beni, Proyecto Const. U.E. Nueva Galilea con Tinglado Polifuncional y Graderias - Com. Nueva Galilea, correspondiente al pag</t>
  </si>
  <si>
    <t>De: 00099024113 Transferencia en cumplimiento al DS N0913 de 15/06/2011 y el Convenio Intergubernativo de Financiamiento UPRE-CIF-IG 265/2017, suscrito entre la UPRE y el GAM Mecapaca, Proyecto Construccion Bloque de Aulas U.E. Sagrada Familia - Huajchilla, correspondiente al pago de la planilla N 2</t>
  </si>
  <si>
    <t>De: 00099024113 Transferencia en cumplimiento al DS N0913 de 15/06/2011 y el Convenio Intergubernativo de Financiamiento UPRE-CIF-IG 554/2017, suscrito entre la UPRE y el GAM Colquiri, Proyecto Construccion Tinglado U.E. Ladislao Cabrera - Colquiri, correspondiente al pago de la planilla N 3 de cier</t>
  </si>
  <si>
    <t>De: 00099024113 Transferencia en cumplimiento al DS N0913 de 15/06/2011 y el Convenio Intergubernativo de Financiamiento UPRE-CIF-IG 054/2017, suscrito entre la UPRE y el GAM Padcaya, Proyecto Construccion Unidad Educativa Oscar Hiza Bastias - La Mamora, correspondiente al pago de la planilla N 4, s</t>
  </si>
  <si>
    <t>De: 00099024113 Transferencia en cumplimiento al DS N0913 de 15/06/2011 y el Convenio Intergubernativo de Financiamiento UPRE-CIF-IG 957/2017, suscrito entre la UPRE y el GAM Yocalla, Proyecto Const. Unidad Educativa San Antonio - Yocalla, correspondiente al pago de la planilla N 1, segun la UPRE.</t>
  </si>
  <si>
    <t>De: 00099024113 Transferencia en cumplimiento al DS N0913 de 15/06/2011 y el Convenio Intergubernativo de Financiamiento UPRE-CIF-IG 176/2017, suscrito entre la UPRE y el GAM Puerto Gonzalo Moreno, Proyecto Const. Centro de Salud Integral Comunidad Gonzalo Moreno Municipio Puerto Gonzalo Moreno, cor</t>
  </si>
  <si>
    <t>De: 00099024113 Transferencia en cumplimiento al DS N0913 de 15/06/2011 y el Convenio Intergubernativo de Financiamiento UPRE-CIF-IG 973/2017, suscrito entre la UPRE y el GAM de Puna proyecto Construccion Tinglado y Graderias U.E. Litoral, correspondiente al pago de la planilla N 4, segun la UPRE.</t>
  </si>
  <si>
    <t>De: 00099024113 Transferencia en cumplimiento al DS N0913 de 15/06/2011 y el Convenio Interinstitucional de Financiamiento UPRE-CIF-055/2014, suscrito entre la UPRE y el GAM de Guaqui proyecto Construccion Coliseo Cerrado Guaqui, correspondiente al pago de la planilla N 5 de cierre, segun la UPRE.</t>
  </si>
  <si>
    <t>De: 00099024113 Transferencia en cumplimiento al DS N0913 de 15/06/2011 y el Convenio Intergubernativo de Financiamiento UPRE-CIF-IG 981/2017, suscrito entre la UPRE y el GAM de Esmoruco proyecto Construccion Unidad Educativa Juancito Pinto (Villa Florida), correspondiente al pago de la planilla N 2</t>
  </si>
  <si>
    <t>De: 00099024113 Transferencia en cumplimiento al DS N0913 de 15/06/2011 y el Convenio Intergubernativo de Financiamiento UPRE-CIF-IG 786/2017, suscrito entre la UPRE y el GAM de Vallegrande proyecto Const. Pavimento Rigido Calles de Vallegrande, correspondiente al pago de la planilla N 2, segun la U</t>
  </si>
  <si>
    <t>De: 00099024113 Transferencia en cumplimiento al DS N0913 de 15/06/2011 y el Convenio Intergubernativo de Financiamiento UPRE-CIF-IG 889/2017, suscrito entre la UPRE y el GAM de Okinawa Uno proyecto Const. Tinglado y Graderia U.E. San Miguel Comunidad San Miguel, correspondiente al pago de la plani</t>
  </si>
  <si>
    <t>De: 00099024113 Transferencia en cumplimiento al DS N0913 de 15/06/2011 y el Convenio Intergubernativo de Financiamiento UPRE-CIF-IG 0153/2016, suscrito entre la UPRE y el GAM de Sucre proyecto Const. Internado Zona Alto Lajas Tambo D-3, correspondiente al pago de la planilla N 6 de cierre, segun la</t>
  </si>
  <si>
    <t>De: 00099024113 Transferencia en cumplimiento al DS N0913 de 15/06/2011 y el Convenio Intergubernativo de Financiamiento UPRE-CIF-IG 450/2017, suscrito entre la UPRE y el GAM de Apolo proyecto Construccion Bloque de Aulas U.E. Puchahui, correspondiente al pago de la planilla N 4 de cierre, segun la</t>
  </si>
  <si>
    <t>De: 00099024113 Transferencia en cumplimiento al DS N0913 de 15/06/2011 y el Convenio Intergubernativo de Financiamiento UPRE-CIF-IG 914/2017, suscrito entre la UPRE y el GAM de Villa Tunari proyecto Construccion U.E. Tecnico Humanistico Nueva Tacopaya D-8, correspondiente al pago de la planilla N 2</t>
  </si>
  <si>
    <t>De: 00099024113 Transferencia en cumplimiento al DS N0913 de 15/06/2011 y el Convenio Intergubernativo de Financiamiento UPRE-CIF-IG 924/2017, suscrito entre la UPRE y el GAM de Tinguipaya proyecto Construccion U.E. Cienegoma, correspondiente al pago de la planilla N 2, segun la UPRE.</t>
  </si>
  <si>
    <t>De: 00099024113 Transferencia en cumplimiento al DS N0913 de 15/06/2011 y el Convenio Intergubernativo de Financiamiento UPRE-CIF-IG 362/2017, suscrito entre la UPRE y el GAM de Cairoma proyecto Construccion Dos Aulas Unidad Educativa Huichuraya, correspondiente al pago de la planilla N 2 de cierre,</t>
  </si>
  <si>
    <t>De: 00099024113 Transferencia en cumplimiento al DS N0913 de 15/06/2011 y el Convenio Intergubernativo de Financiamiento UPRE-CIF-IG 787/2017, suscrito entre la UPRE y el GAM de Vallegrande proyecto Const. Puente Canada de Arteaga Vallegrande, correspondiente al pago de la planilla N 2, segun la UPR</t>
  </si>
  <si>
    <t>De: 00099024113 Transferencia en cumplimiento al DS N0913 de 15/06/2011 y el Convenio Intergubernativo de Financiamiento UPRE-CIF-IG 910/2017, suscrito entre la UPRE y el GAM de Guaqui proyecto Construccion U.E. Tecnico Humanistico Tomas Katari, correspondiente al pago de la planilla N 1, segun la U</t>
  </si>
  <si>
    <t>De: 00099024113 Transferencia en cumplimiento al DS N0913 de 15/06/2011 y el Convenio Intergubernativo de Financiamiento UPRE-CIF-IG 570/2016, suscrito entre la UPRE y el GAM de Yunchara proyecto Construccion del Centro de Salud Integral Yunchara Municipio de Yunchara, correspondiente al pago de la</t>
  </si>
  <si>
    <t>De: 00099024113 Transferencia en cumplimiento al DS N0913 de 15/06/2011 y el Convenio Intergubernativo de Financiamiento UPRE-CIF-IG 262/2017, suscrito entre la UPRE y el GAM de Comanche proyecto Construccion 4 Aulas U.E. Jose Ballivian - Comanche, correspondiente al pago de la planilla N 4, segun l</t>
  </si>
  <si>
    <t>||REGISTRO COBRO COMISION AVISO CARTAS DE CREDITO STANDBY BS220.- Y EMISION CBTE. CONTABLE BS50.- REF.: FID00532 A/F DE ENVIBOL LIB. 00132019202 SEDEM PLANTA ENVASES DE VIDRIO CHUQUISACA MUN. ZUDAÑEZ REF: FID00532</t>
  </si>
  <si>
    <t>||TRANSFERENCIA DE FONDOS S/G. MENSAJE SWIFT NRO. 08937 DE LA FECHA. (SECTOR PÚBLICO). DEBITO DE LA LIBRETA 00117012001 DGAC, REPOSICION UTILES DE ESCRITORIO.</t>
  </si>
  <si>
    <t>VENTA DE DIVISAS CON TRANSFERENCIA DE FONDOS A SOLICITUD DE DIRECCION ESTRATEGICA DE REIVINDICACION MARITIMA DIREMAR SEGUN SOLICITUD 5269 REF: PAGO A LA CONSULTORA POR PRODUCTO MELINA ANTONIADIS POR ASISTENCIA EN MATERIA DE DERECHO INTERNACIONAL PUBLICO SOLICITADO CON INFORME CONJUNTO IC DIREMAR INS LIB. 00099021001 TGN-RECURSOS ORDINARIOS (3987)</t>
  </si>
  <si>
    <t>00099021001 DEPOSITO DE EFECTIVO, DEPOSITANTE: RAMIRO RENE LUQUE MOJICA, CONCEPTO: REPOSICION SEPTIEMBRE, CUENTA DE DEPOSITO: CUENTA UNICA DEL TESORO</t>
  </si>
  <si>
    <t>00099021001 DEPOSITO DE EFECTIVO, DEPOSITANTE: RAMIRO RENE LUQUE MOJICA, CONCEPTO: REPOSICION NOVIEMBRE, CUENTA DE DEPOSITO: CUENTA UNICA DEL TESORO</t>
  </si>
  <si>
    <t>00212082001 DEPOSITO DE EFECTIVO, DEPOSITANTE: GLORIA SILVA LAURA, CONCEPTO: GASTOS, CUENTA DE DEPOSITO: CUENTA UNICA DEL TESORO</t>
  </si>
  <si>
    <t>00526012001 DEPOSITO DE EFECTIVO, DEPOSITANTE: GABRIEL DENNYS MOLINA PEREZ, CONCEPTO: DEVOLUCION DE VIATICO, CUENTA DE DEPOSITO: CUENTA UNICA DEL TESORO</t>
  </si>
  <si>
    <t>00099021001 DEPOSITO DE EFECTIVO, DEPOSITANTE: MARCELO DAVID BALDERRAMA MONJE, CONCEPTO: DUODECIMA BONO ECONOMICO, CUENTA DE DEPOSITO: CUENTA UNICA DEL TESORO</t>
  </si>
  <si>
    <t>00070011102 DEPOSITO DE EFECTIVO, DEPOSITANTE: VICTOR HUGO GUACHALLA SURCO, CONCEPTO: DEVOLUCION DE EXAMEN PREOCUPACIONAL, CUENTA DE DEPOSITO: CUENTA UNICA DEL TESORO</t>
  </si>
  <si>
    <t>00099021001 DEPOSITO DE EFECTIVO, DEPOSITANTE: ROBER ESPINAL JIMENEZ, CONCEPTO: DEVOLUCION POR RETENCION DE HABERES POR LOS PERIODOS DE MAYO,JULIO,OCTUBRE Y NOVIEMBRE DE 2017, CUENTA DE DEPOSITO: CUENTA UNICA DEL TESORO</t>
  </si>
  <si>
    <t>00212012001 DEPOSITO DE EFECTIVO, DEPOSITANTE: VIRGILIO QUIROZ MATTA, CONCEPTO: REPOCISION DE CREDENCIAL, CUENTA DE DEPOSITO: CUENTA UNICA DEL TESORO</t>
  </si>
  <si>
    <t>00225028001 DEPOSITO DE EFECTIVO, DEPOSITANTE: ROCIO BERNAL LOPEZ, CONCEPTO: DEVOLUCION DE FONDOS EN AVANCE, CUENTA DE DEPOSITO: CUENTA UNICA DEL TESORO</t>
  </si>
  <si>
    <t>00099021001 DEPOSITO DE EFECTIVO, DEPOSITANTE: MILKA NINOSKA SIRPA COLQUE, CONCEPTO: DEVOLUCION DE FONDOS POR ASIGNACION VIATICOS, CUENTA DE DEPOSITO: CUENTA UNICA DEL TESORO</t>
  </si>
  <si>
    <t>00046024204 DEPOSITO DE EFECTIVO, DEPOSITANTE: VICENTE ERNESTO GONZALEZ ARAMAYO GUTIERREZ, CONCEPTO: RECURSOS NO UTILIZADOS C-31/1439/18 CBTE 804/18, CUENTA DE DEPOSITO: CUENTA UNICA DEL TESORO</t>
  </si>
  <si>
    <t>00020021102 DEPOSITO DE EFECTIVO, DEPOSITANTE: COMANDO EN JEFE DE LAS FFAA DEL ESTADO, CONCEPTO: REVERSION-PREVENTIVO 206, CUENTA DE DEPOSITO: CUENTA UNICA DEL TESORO</t>
  </si>
  <si>
    <t>00020021102 DEPOSITO DE EFECTIVO, DEPOSITANTE: COMANDO EN JEFE DE LAS FFAA DEL ESTADO, CONCEPTO: REVERSION-PREVENTIVO 202, CUENTA DE DEPOSITO: CUENTA UNICA DEL TESORO</t>
  </si>
  <si>
    <t>00099021001 DEPOSITO DE EFECTIVO, DEPOSITANTE: IRMA EDITH PATTY ARISPE, CONCEPTO: DEVOLUCION POR RETENCION DE HABERES CORRESPONDIENTE AL MES DE OCTUBRE 2017, CUENTA DE DEPOSITO: CUENTA UNICA DEL TESORO</t>
  </si>
  <si>
    <t>00212012001 DEPOSITO DE EFECTIVO, DEPOSITANTE: ARNOLD ISMAEL QUENALLATA PEREZ-INRA, CONCEPTO: DEVOLUCION DE FONDOS EN AVANCE, CUENTA DE DEPOSITO: CUENTA UNICA DEL TESORO</t>
  </si>
  <si>
    <t>00099021001 DEPOSITO DE EFECTIVO, DEPOSITANTE: EDMUNDO PRIMITIVO SANCHEZ ZURITA, CONCEPTO: REVERSION GASTOS INSTALACION, CUENTA DE DEPOSITO: CUENTA UNICA DEL TESORO</t>
  </si>
  <si>
    <t>00099021001 DEPOSITO DE EFECTIVO, DEPOSITANTE: OSUALDO MONTAÑO URQUIDI, CONCEPTO: USO TELEFONIA IP REPOSICION LLAMADAS, CUENTA DE DEPOSITO: CUENTA UNICA DEL TESORO</t>
  </si>
  <si>
    <t>00099021001 DEPOSITO DE EFECTIVO, DEPOSITANTE: ALEJANDRO ASPIAZU ARCE, CONCEPTO: USO TELEFONIA IP REPOSICION LLAMADAS, CUENTA DE DEPOSITO: CUENTA UNICA DEL TESORO</t>
  </si>
  <si>
    <t>00212082001 DEPOSITO DE EFECTIVO, DEPOSITANTE: REYNALDO SEGOVIA ALBORNOZ, CONCEPTO: DEVOLUCION GASTOS OPERATIVOS, CUENTA DE DEPOSITO: CUENTA UNICA DEL TESORO</t>
  </si>
  <si>
    <t>00212082004 DEPOSITO DE EFECTIVO, DEPOSITANTE: JOHANNA TERESA ALVAREZ NAVA, CONCEPTO: DEVOLUCION DE VIATICOS, CUENTA DE DEPOSITO: CUENTA UNICA DEL TESORO</t>
  </si>
  <si>
    <t>00099021001 DEPOSITO DE EFECTIVO, DEPOSITANTE: MINISTERIO DE MEDIO AMBIENTE Y AGUA, CONCEPTO: DEVOLUCION DE FONDOS, CUENTA DE DEPOSITO: CUENTA UNICA DEL TESORO</t>
  </si>
  <si>
    <t>00212012001 DEPOSITO DE EFECTIVO, DEPOSITANTE: SAMUEL GREGORIO CALLE RAMOS INRA, CONCEPTO: DEVOLUCION DE FONDOS EN AVANCE, CUENTA DE DEPOSITO: CUENTA UNICA DEL TESORO</t>
  </si>
  <si>
    <t>00526012001 DEPOSITO DE EFECTIVO, DEPOSITANTE: BOLIVIA TV - HILARIO QUISPE PILLCO, CONCEPTO: DEV. POR CONCEPTO DE FONDOS EN AVANCE, CUENTA DE DEPOSITO: CUENTA UNICA DEL TESORO</t>
  </si>
  <si>
    <t>00099021001 DEPOSITO DE EFECTIVO, DEPOSITANTE: ROSARIO FLORES VALDIVIA FPS, CONCEPTO: DEVOLUCION DE RECURSOS NO UTILIZADOS DE FONDOS EN AVANCE PARA REVERSION DE C-31 808, CUENTA DE DEPOSITO: CUENTA UNICA DEL TESORO</t>
  </si>
  <si>
    <t>00099021001 DEPOSITO DE EFECTIVO, DEPOSITANTE: ROSARIO FLORES VALDIVIA FPS, CONCEPTO: DEVOLUCION DE RECURSOS NO UTILIZADOS DE FONDOS EN AVANCE PARA REVERSION DE C-31 585, CUENTA DE DEPOSITO: CUENTA UNICA DEL TESORO</t>
  </si>
  <si>
    <t>00099021001 DEPOSITO DE EFECTIVO, DEPOSITANTE: BENIGNO MACIAS M., CONCEPTO: DEVOLUCION POR CONSUMO DE CELULAR, CUENTA DE DEPOSITO: CUENTA UNICA DEL TESORO</t>
  </si>
  <si>
    <t>00099021001 DEPOSITO DE EFECTIVO, DEPOSITANTE: RENE ALEJO PUCHO MIN DE LA PRESIDENCIA, CONCEPTO: DEVOLUCION DE COMBUSTIBLE, CUENTA DE DEPOSITO: CUENTA UNICA DEL TESORO</t>
  </si>
  <si>
    <t>00099021001 DEPOSITO DE EFECTIVO, DEPOSITANTE: WILSON LUIS ORTEGA MACHICADO, CONCEPTO: DEVOLUCION PAGO IMPUESTOS, CUENTA DE DEPOSITO: CUENTA UNICA DEL TESORO</t>
  </si>
  <si>
    <t>00212082001 DEPOSITO DE EFECTIVO, DEPOSITANTE: NEULARIO ALTAMIRANO CONDORI, CONCEPTO: DEVOLUCION DE GASTOS OPERATIVOS, CUENTA DE DEPOSITO: CUENTA UNICA DEL TESORO</t>
  </si>
  <si>
    <t>00212012001 DEPOSITO DE EFECTIVO, DEPOSITANTE: ELIZARDO OJEDA SANTOS, CONCEPTO: REPOSICION CREDENCIAL, CUENTA DE DEPOSITO: CUENTA UNICA DEL TESORO</t>
  </si>
  <si>
    <t>00070011102 DEPOSITO DE EFECTIVO, DEPOSITANTE: EFRAIN HILARION NINA AVALOS C.I. 4265698 LP, CONCEPTO: PERDIDA DE CREDENCIAL, CUENTA DE DEPOSITO: CUENTA UNICA DEL TESORO</t>
  </si>
  <si>
    <t>00373024105 DEPOSITO DE EFECTIVO, DEPOSITANTE: ERNESTO CRUZ QUISPE, CONCEPTO: DEVOLUCION DE SALDO DEL PROYOYECTO PRODUCCION LECHERA EN LA COMUNIDAD OR.CACHUMA, CUENTA DE DEPOSITO: CUENTA UNICA DEL TESORO</t>
  </si>
  <si>
    <t>00099021001 DEPOSITO DE EFECTIVO, DEPOSITANTE: HULDA CHUQUIMIA VDA DE CRESPO, CONCEPTO: DEVOLUCION POR RETENCION DE HABERES DEL MES DE OCTUBRE 2017 DE CYNTHIA CRESPO CHUQUIMIA 6836525 LP, CUENTA DE DEPOSITO: CUENTA UNICA DEL TESORO</t>
  </si>
  <si>
    <t>00290012001 DEPOSITO DE EFECTIVO, DEPOSITANTE: MIGUEL ANGEL LEON PACO, CONCEPTO: DEVOLUCION DE VIATICO AL EXTERIOR, CUENTA DE DEPOSITO: CUENTA UNICA DEL TESORO</t>
  </si>
  <si>
    <t>00290012001 DEPOSITO DE EFECTIVO, DEPOSITANTE: RUTH MILDRETH BASPINEIRO URIBE, CONCEPTO: DEVOLUCION DE UN DIA DE VIATICO, CUENTA DE DEPOSITO: CUENTA UNICA DEL TESORO</t>
  </si>
  <si>
    <t>00287104316 DEPOSITO DE EFECTIVO, DEPOSITANTE: FONDO NACIONAL DE INVERSION PRODUCTIVA Y SOCIAL, CONCEPTO: DEVOLUCION DE RECURSOS NO UTILIZADOS C-31 N° 654, CUENTA DE DEPOSITO: CUENTA UNICA DEL TESORO</t>
  </si>
  <si>
    <t>00099021001 DEPOSITO DE EFECTIVO, DEPOSITANTE: AGUSTIN HUANCA-MINISTERIO DE DEPORTES, CONCEPTO: DEV SALDOS NO EJECUTADOS COMPRA DE COMBUSTIBLE DE 24/5/18, CUENTA DE DEPOSITO: CUENTA UNICA DEL TESORO</t>
  </si>
  <si>
    <t>00099021001 DEPOSITO DE EFECTIVO, DEPOSITANTE: AGUSTIN HUANCA-MINISTERIO DE DEPORTES, CONCEPTO: DEV SALDOS NO EJECUTADOS COMPRA DE COMBUSTIBLE DE 25/4/18, CUENTA DE DEPOSITO: CUENTA UNICA DEL TESORO</t>
  </si>
  <si>
    <t>00099021001 DEPOSITO DE EFECTIVO, DEPOSITANTE: LUIS FERNANDO ESTRADA ELIO, CONCEPTO: DOBLE PERCEPCION, CUENTA DE DEPOSITO: CUENTA UNICA DEL TESORO</t>
  </si>
  <si>
    <t>00190012003 DEPOSITO DE EFECTIVO, DEPOSITANTE: JAIME YAMPA ARANA, CONCEPTO: DEVOLUCION DE FONDO EN AVANCE PARA LA GASOLINA PARA EL VEHICULO 2281AKA, CUENTA DE DEPOSITO: CUENTA UNICA DEL TESORO</t>
  </si>
  <si>
    <t>00212082001 DEPOSITO DE EFECTIVO, DEPOSITANTE: INRA-LUIS FERNANDO GUTIERREZ YUJRA, CONCEPTO: GASTOS OPERATIVOS C-31, CUENTA DE DEPOSITO: CUENTA UNICA DEL TESORO</t>
  </si>
  <si>
    <t>00212082001 DEPOSITO DE EFECTIVO, DEPOSITANTE: INRA-ABIGAIL MAYTA QUISPE, CONCEPTO: GASTOS OPERTATIVOS C-31, CUENTA DE DEPOSITO: CUENTA UNICA DEL TESORO</t>
  </si>
  <si>
    <t>00099021001 DEPOSITO DE EFECTIVO, DEPOSITANTE: JOSE LUIS MONZON-MEFP, CONCEPTO: DEVOLUCION PASAJES NO UTILIZADOS, CUENTA DE DEPOSITO: CUENTA UNICA DEL TESORO</t>
  </si>
  <si>
    <t>00212082001 DEPOSITO DE EFECTIVO, DEPOSITANTE: WLADIMIR CHURA ALIAGA INRA LA PAZ, CONCEPTO: DEVOLUCION DE GASTOS OPERATIVOS P N°359, CUENTA DE DEPOSITO: CUENTA UNICA DEL TESORO</t>
  </si>
  <si>
    <t>00572012001 DEPOSITO DE EFECTIVO, DEPOSITANTE: EMAPA, CONCEPTO: DEVOLUCION DE FONDOS, CUENTA DE DEPOSITO: CUENTA UNICA DEL TESORO</t>
  </si>
  <si>
    <t>00572012001 DEPOSITO DE EFECTIVO, DEPOSITANTE: BORIS MENDOZA VELASCO, CONCEPTO: DEVOLUCION DE VIATICOS, CUENTA DE DEPOSITO: CUENTA UNICA DEL TESORO</t>
  </si>
  <si>
    <t>00099021001 DEP.DE CHEQ.AJENOS,RET.DE CAM.,CONCEPTO: A.G.E.T.I.C. - DEVOL INCAPACIDAD TEMP - ABRIL/2018,DEP.: CAJA PETROLERA DE SALUD , PROCEDENCIA: BANCO UNION S.A., CHEQUE: 13486, FECHA DE EMISION:27/06/2018</t>
  </si>
  <si>
    <t>00155012001 DEP.DE CHEQ.AJENOS,RET.DE CAM.,CONCEPTO: DIRECCION NOTARIADO PLURINACIONAL - DEVOL INCAPACIDAD TEMP - ABRIL/2018,DEP.: CAJ PETROLERA DE SALUD , PROCEDENCIA: BANCO UNION S.A., CHEQUE: 13523, FECHA DE EMISION:27/06/2018</t>
  </si>
  <si>
    <t>00660072001 DEP.DE CHEQ.AJENOS,RET.DE CAM.,CONCEPTO: DEVOLUCION DE VIATICOS LIC. CHELA SALAS DELGADO VIAJE A COCHABAMBA,DEP.: ORGANO JUDICIAL , PROCEDENCIA: BANCO UNION S.A., CHEQUE: 2054, FECHA DE EMISION:26/06/2018</t>
  </si>
  <si>
    <t>00660072001 DEP.DE CHEQ.AJENOS,RET.DE CAM.,CONCEPTO: DEVOLUCION DE VIATICOS, LIC. CHELA SALAS DELGADO VIAJE A SUCRE,DEP.: ORGANO JUDICIAL , PROCEDENCIA: BANCO UNION S.A., CHEQUE: 2055, FECHA DE EMISION:26/06/2018</t>
  </si>
  <si>
    <t>00047247001 DEP.DE CHEQ.AJENOS,RET.DE CAM.,CONCEPTO: DEVOLUCION ASOCIACION DE FRUTICULTORES THOTA HITO 1 UOR VALLES SUR PREV. 2311(2017),DEP.: PROYECTO DE ALIANZAS RURALES , PROCEDENCIA: BANCO UNION S.A., CHEQUE: 73, FECHA DE EMISION:25/06/2018</t>
  </si>
  <si>
    <t>00047247001 DEP.DE CHEQ.AJENOS,RET.DE CAM.,CONCEPTO: DEVOLUCION ASOCIACION VID CARAPARI HITO 3 UOR CHACO PREV. 1570 (2017),DEP.: PROYECTO DE ALIANZAS RURALES , PROCEDENCIA: BANCO UNION S.A., CHEQUE: 23, FECHA DE EMISION:14/06/2018</t>
  </si>
  <si>
    <t>00047364102 DEP.DE CHEQ.AJENOS,RET.DE CAM.,CONCEPTO: TRANSFERENCIA DE RECURSOS,DEP.: GOBIERNO AUTONOMO MUNICIPAL DE ARBIETO , PROCEDENCIA: BANCO UNION S.A., CHEQUE: 5921, FECHA DE EMISION:12/06/2018</t>
  </si>
  <si>
    <t>00099021001 DEP.DE CHEQ.AJENOS,RET.DE CAM.,CONCEPTO: DEVOLUCION DE APORTES,DEP.: FUTURO BOLIVIA AFP , PROCEDENCIA: BANCO DE CREDITO DE BOLIVIA S.A., CHEQUE: 54393, FECHA DE EMISION:25/06/2018</t>
  </si>
  <si>
    <t>00290012001 DEP.DE CHEQ.AJENOS,RET.DE CAM.,CONCEPTO: DEP.DE AUXILIARES IDENTIFICADOS DE OTROS INGRESOS 2008 RECUPERACION DE GASTOS S/G C-31 SIP N°173,DEP.: SERVICIO DE IMPUESTOS NACIONALES</t>
  </si>
  <si>
    <t>00099021001 DEP.DE CHEQ.AJENOS,RET.DE CAM.,CONCEPTO: AUT. IMPUGNACION TRIBUTARIA - DEVOL. INCAPACIDAD TEMP. - ABRIL /2018,DEP.: CAJA PETROLERA DE SALUD , PROCEDENCIA: BANCO UNION S.A., CHEQUE: 13489, FECHA DE EMISION:27/06/2018</t>
  </si>
  <si>
    <t>00099021001 DEP.DE CHEQ.AJENOS,RET.DE CAM.,CONCEPTO: H.C. DIPUTADOS - DEVOL INCAPACIDAD TEM - ABRIL 2018,DEP.: CAJA PETROLERA DE SALUD , PROCEDENCIA: BANCO UNION S.A., CHEQUE: 13488, FECHA DE EMISION:27/06/2018</t>
  </si>
  <si>
    <t>00099021001 DEP.DE CHEQ.AJENOS,RET.DE CAM.,CONCEPTO: DEV. POR EXTRAVIO DE CREDENCIALES(G. GONZALES,H. VILLA, F. VALDIVIA,O. AGUILAR,J. TORREZ Y J. SIÑANI,DEP.: CAMARA DE SENADORES , PROCEDENCIA: BANCO UNION S.A., CHEQUE: 6975, FECHA DE EMISION:27/06/2018</t>
  </si>
  <si>
    <t>00862012001 DEP.DE CHEQ.AJENOS,RET.DE CAM.,CONCEPTO: F.N.D.R. - DEVOL INCAPACIDAD TEMP - ABRIL/2018,DEP.: CAJA PETROLERA DE SALUD , PROCEDENCIA: BANCO UNION S.A., CHEQUE: 13492, FECHA DE EMISION:27/06/2018</t>
  </si>
  <si>
    <t>00099021001 DEP.DE CHEQ.AJENOS,RET.DE CAM.,CONCEPTO: AUT. FISC. CONTROL DE EMPRESAS - DEVOL INCAPACIDAD TEMP - ABRIL /2018,DEP.: CAJA PETROLERA DE SALUD , PROCEDENCIA: BANCO UNION S.A., CHEQUE: 13485, FECHA DE EMISION:27/06/2018</t>
  </si>
  <si>
    <t>De: 00099024113 Transferencia en cumplimiento al DS N0913 de 15/06/2011 y el Convenio Intergubernativo de Financiamiento UPRE-CIF-IG 131/2017, suscrito entre la UPRE y el GAM Ingavi (Humaita), Proyecto Cont. Vivienda para Maestro Unidad Educativa San Luis - Comunidad Campesina San Luis, correspondie</t>
  </si>
  <si>
    <t>De: 00099024113 Transferencia en cumplimiento al DS N0913 de 15/06/2011 y el Convenio Intergubernativo de Financiamiento UPRE-CIF-IG 466/2016, suscrito entre la UPRE y el GAM Huanuni, Proyecto Construccion Terminal de Buses - Huanuni, correspondiente al pago de la planilla N 4, segun la UPRE.</t>
  </si>
  <si>
    <t>De: 00099024113 Transferencia en cumplimiento al DS N0913 de 15/06/2011 y el Convenio Intergubernativo de Financiamiento UPRE-CIF-IG 554/2017, suscrito entre la UPRE y el GAM Colquiri, Proyecto Construccion Tinglado U.E. Ladislao Cabrera - Colquiri, correspondiente al pago de la planilla N 2, segun</t>
  </si>
  <si>
    <t>De: 00099024113 Transferencia en cumplimiento al DS N0913 de 15/06/2011 y el Convenio Intergubernativo de Financiamiento UPRE-CIF-IG 055/2018, suscrito entre la UPRE y el GAM Salinas de Garci Mendoza, Proyecto Construccion Tinglado U.E. San Martin D-5 Municipio Salinas Garci Mendoza, correspondiente</t>
  </si>
  <si>
    <t>De: 00099024113 Transferencia en cumplimiento al DS N0913 de 15/06/2011 y el Convenio Intergubernativo de Financiamiento UPRE-CIF-IG 699/2017, suscrito entre la UPRE y el GAM Sacabamba, Proyecto Construccion Tinglado, Cancha Polifuncional y Graderias U.E. Eliseo Torrico - Sacabamba, correspondiente</t>
  </si>
  <si>
    <t>De: 00099024113 Transferencia en cumplimiento al DS N0913 de 15/06/2011 y el Convenio Intergubernativo de Financiamiento UPRE-CIF-IG 839/2017, suscrito entre la UPRE y el GAM San Julian, Proyecto Const. Unidad Educativa Jose David Berrios (San Julian), correspondiente al pago de la planilla N2, segu</t>
  </si>
  <si>
    <t>De: 00099024113 Transferencia en cumplimiento al DS N0913 de 15/06/2011 y el Convenio Intergubernativo de Financiamiento UPRE-CIF-IG 211/2017, suscrito entre la UPRE y el GAM Cajuata, Proyecto Construccion 6 Aulas U.E. Turculi - Cajuata, correspondiente al pago de la planilla N2, segun la UPRE.</t>
  </si>
  <si>
    <t>De: 00099024113 Transferencia en cumplimiento al DS N0913 de 15/06/2011 y el Convenio Intergubernativo de Financiamiento UPRE-CIF-IG 533/2017, suscrito entre la UPRE y el GAM Santiago de Machaca, Proyecto Construccion Coliseo Cerrado Santiago de Machaca, correspondiente al pago de la planilla N3, se</t>
  </si>
  <si>
    <t>De: 00099024113 Transferencia en cumplimiento al DS N0913 de 15/06/2011 y el Convenio Intergubernativo de Financiamiento UPRE-CIF-IG 451/2017, suscrito entre la UPRE y el GAM de Apolo proyecto Construccion Bloque de Aulas U.E. Apacheta, correspondiente al pago de la planilla N 4 de cierre, segun la</t>
  </si>
  <si>
    <t>De: 00099024113 Transferencia en cumplimiento al DS N0913 de 15/06/2011 y el Convenio Intergubernativo de Financiamiento UPRE-CIF-IG 569/2016, suscrito entre la UPRE y el GAM Tarabuco, Proyecto Construccion Cancha de Futbol con Cesped Sintetico y graderias E.S.F.M. Simon Bolivar Cororo-Tarabuco, cor</t>
  </si>
  <si>
    <t>De: 00099024113 Transferencia en cumplimiento al DS N0913 de 15/06/2011 y el Convenio Intergubernativo de Financiamiento UPRE-CIF-IG/469/2016, suscrito entre la UPRE y el GAM Cobija, Proyecto Const. Unidad Educativa Cobija A Barrio Conavi, correspondiente al pago de la planilla N5, segun la UPRE.</t>
  </si>
  <si>
    <t>De: 00099024113 Transferencia en cumplimiento al DS N0913 de 15/06/2011 y el Convenio Intergubernativo de Financiamiento UPRE-CIF-IG 097/2018, suscrito entre la UPRE y el GAIOC de la Nacion Originaria Uru Chipaya proyecto Construccion 8 Aulas Tinglado Graderias y Cancha Unidad Educativa Puente Topat</t>
  </si>
  <si>
    <t>De: 00099024113 Transferencia en cumplimiento al DS N0913 de 15/06/2011 y el Convenio Intergubernativo de Financiamiento UPRE-CIF-IG 098/2018, suscrito entre la UPRE y el GAIOC de la Nacion Originaria Uru Chipaya proyecto Construccion Centro de Acogida para Ninos Pan Ayparavi - Chipaya, correspondi</t>
  </si>
  <si>
    <t>De: 00099024113 Transferencia en cumplimiento al DS N0913 de 15/06/2011 y el Convenio Intergubernativo de Financiamiento UPRE-CIF-IG 823/2017, suscrito entre la UPRE y el GAM Moro Moro, Proyecto Construccion Matadero Municipal Moro Moro , correspondiente al pago de la planilla N1, segun la UPRE.</t>
  </si>
  <si>
    <t>De: 00099024113 Transferencia en cumplimiento al DS N0913 de 15/06/2011 y el Convenio Intergubernativo de Financiamiento UPRE-CIF-IG 393/2017, suscrito entre la UPRE y el GAM Tacacoma, Proyecto Construccion de 12 Aulas Unidad Educativa Tacachaca (Tacacoma) , correspondiente al pago de la planilla N3</t>
  </si>
  <si>
    <t>De: 00099024113 Transferencia en cumplimiento al DS N0913 de 15/06/2011 y el Convenio Interinstitucional de Financiamiento UPRE-CIF-663/2014, suscrito entre la UPRE y el GAM Atocha, Proyecto Construccion Coliseo Cerrado Animas, correspondiente al pago de la planilla N4, segun la UPRE.</t>
  </si>
  <si>
    <t>De: 00099024113 Transferencia en cumplimiento al DS N0913 de 15/06/2011 y el Convenio Intergubernativo de Financiamiento UPRE-CIF-IG 882/2017, suscrito entre la UPRE y el GAM Portachuelo, Proyecto Const. Centro de Educacion Especial Fatima Mendez Ribera - Portachuelo , correspondiente al pago de la</t>
  </si>
  <si>
    <t>De: 00099024113 Transferencia en cumplimiento al DS N0913 de 15/06/2011 y el Convenio Intergubernativo de Financiamiento UPRE-CIF-IG 525/2017, suscrito entre la UPRE y el GAM General Juan Jose Perez (Charazani), Proyecto Construccion Aulas U.E. Manuel Isauro Pasten Oblitas - Charazani, correspondien</t>
  </si>
  <si>
    <t>De: 00099024113 Transferencia en cumplimiento al DS N0913 de 15/06/2011 y el Convenio Intergubernativo de Financiamiento UPRE-CIF-IG 258/2018, suscrito entre la UPRE y el GAD de Pando proyecto Const. de Areas de Exhibicion Ganadera para el Campo Ferial Dptal. De Pando, correspondiente al primer dese</t>
  </si>
  <si>
    <t>De: 00099024113 Transferencia en cumplimiento al DS N0913 de 15/06/2011 y el Convenio Intergubernativo de Financiamiento UPRE-CIF-IG 0110/2018, suscrito entre la UPRE y el GAM de Uyuni proyecto Construccion Puesto de Salud Chacala Comunidad Chacala, correspondiente al primer desembolso equivalente</t>
  </si>
  <si>
    <t>De: 00099024113 Transferencia en cumplimiento al DS N0913 de 15/06/2011 y el Convenio Intergubernativo de Financiamiento UPRE-CIF-IG 119/2017, suscrito entre la UPRE y el GAD Tarija, Proyecto Construccion Puente Vehicular Yeseria Chiguaypolla, correspondiente al pago de la planilla N 5, segun la UPR</t>
  </si>
  <si>
    <t>De: 00099024113 Transferencia en cumplimiento al DS N0913 de 15/06/2011 y el Convenio Intergubernativo de Financiamiento UPRE-CIF-IG 406/2017, suscrito entre la UPRE y el GAM Puerto Acosta, Proyecto Construccion de 4 Viviendas P/Maestros U.E. Nacional Puerto Belen, correspondiente al pago de la plan</t>
  </si>
  <si>
    <t>De: 00099024113 Transferencia en cumplimiento al DS N0913 de 15/06/2011 y el Convenio Intergubernativo de Financiamiento UPRE-CIF-IG 628/2017, suscrito entre la UPRE y el GAM Vacas, Proyecto Const. U.E. David Morato Canadas - Vacas, correspondiente al pago de la planilla N 3, segun la UPRE.</t>
  </si>
  <si>
    <t>De: 00099024113 Transferencia en cumplimiento al DS N0913 de 15/06/2011 y el Convenio Intergubernativo de Financiamiento UPRE-CIF-IG 463/2017, suscrito entre la UPRE y el GAM Corocoro, Proyecto Construccion dos Aulas y Cuatro Ambientes en la Unidad Educativa Republica del Japon - Enequella Corocoro</t>
  </si>
  <si>
    <t>De: 00099024113 Transferencia en cumplimiento al DS N0913 de 15/06/2011 y el Convenio Intergubernativo de Financiamiento UPRE-CIF-IG 150/2017, suscrito entre la UPRE y el GAM Villa Nueva (Loma Alta), Proyecto Const. Casa de la Acogida y Refugio Temporal Para Mujeres en Situacion de Violencia - CC. L</t>
  </si>
  <si>
    <t>De: 00099024113 Transferencia en cumplimiento al DS N0913 de 15/06/2011 y el Convenio Intergubernativo de Financiamiento UPRE-CIF-IG 085/2017, suscrito entre la UPRE y el GAM Tarija, Proyecto Construccion Unidad Educ. Br. San Antonio de la Ciudad de Tarija, correspondiente al pago de la planilla N 9</t>
  </si>
  <si>
    <t>De: 00099024113 Transferencia en cumplimiento al DS N0913 de 15/06/2011 y el Convenio Intergubernativo de Financiamiento UPRE-CIF-IG 052/2017 y UPRE ADENDA-004/2018, suscrito entre la UPRE y el GAM de Villa Tunari proyecto Construccion Graderia en Cancha de Futbol San Francisco Km 21, correspondien</t>
  </si>
  <si>
    <t>De: 00099024113 Transferencia en cumplimiento al DS N0913 de 15/06/2011 y el Convenio Intergubernativo de Financiamiento UPRE-CIF-IG 506/2017, suscrito entre la UPRE y el GAM Ichoca, Proyecto Construccion Unidad Educativa German Busch de Challa Comunidad Challa, correspondiente al pago de la planill</t>
  </si>
  <si>
    <t>De: 00099024113 Transferencia en cumplimiento al DS N0913 de 15/06/2011 y el Convenio Interinstitucional de Financiamiento UPRE-CIF-134/2015, suscrito entre la UPRE y el GAM Santuario de Quillacas, Proyecto Construccion Coliseo Cerrado Santuario de Quillacas, correspondiente al pago de la planilla N</t>
  </si>
  <si>
    <t>De: 00099024113 Transferencia en cumplimiento al DS N0913 de 15/06/2011 y el Convenio Intergubernativo de Financiamiento UPRE-CIF-IG/349/2016, suscrito entre la UPRE y el GAM Coroico, Proyecto Const. Unidad Educativa Nueva Esperanza, correspondiente al pago de la planilla N 5 de cierre, segun la UPR</t>
  </si>
  <si>
    <t>De: 00099024113 Transferencia en cumplimiento al DS N0913 de 15/06/2011 y el Convenio Intergubernativo de Financiamiento UPRE-CIF-IG 079/2017, suscrito entre la UPRE y el GAM Potosi, Proyecto Construccion Centro de Educacion Especial Juan Evo Morales Ayma I D - 10, correspondiente al pago de la plan</t>
  </si>
  <si>
    <t>De: 00099024113 Transferencia en cumplimiento al DS N0913 de 15/06/2011 y el Convenio Intergubernativo de Financiamiento UPRE-CIF-IG/338/2015, suscrito entre la UPRE y el GAM Tito Yupanqui, Proyecto Construccion 6 Aulas U.E. Nacional Tito Yupanqui correspondiente al pago de la planilla N2 de cierre,</t>
  </si>
  <si>
    <t>De: 00099024113 Transferencia en cumplimiento al DS N0913 de 15/06/2011 y el Convenio Intergubernativo de Financiamiento UPRE-CIF-IG 517/2017, suscrito entre la UPRE y el GAM Copacabana, Proyecto Construccion 2 Aulas y Sala de Computacion U.E. Yampupata, correspondiente al pago de la planilla N 2 de</t>
  </si>
  <si>
    <t>De: 00099024113 Transferencia en cumplimiento al DS N0913 de 15/06/2011 y el Convenio Intergubernativo de Financiamiento UPRE-CIF-IG 081/2017, suscrito entre la UPRE y el GAM Potosi, Proyecto Construccion Unidad Educativa Kenny Prieto Melgarejo (Nivel Secundario) D-17, correspondiente al pago de la</t>
  </si>
  <si>
    <t>De: 00099024113 Transferencia en cumplimiento al DS N0913 de 15/06/2011 y el Convenio Intergubernativo de Financiamiento UPRE-CIF-IG 082/2017, suscrito entre la UPRE y el GAM Potosi, Proyecto Construccion Bloques Administrativos y Aulas Tecnicas Unidad Educativa Antonio Jose de Sucre A y B, D-5, cor</t>
  </si>
  <si>
    <t>De: 00099024113 Transferencia en cumplimiento al DS N0913 de 15/06/2011 y el Convenio Intergubernativo de Financiamiento UPRE-CIF-IG 073/2017, suscrito entre la UPRE y el GAM Soracachi, Proyecto Construccion Tinglado Unidad Educativa Cantu Santa Ana - Cantu Santa Ana, correspondiente al pago de la p</t>
  </si>
  <si>
    <t>De: 00099024113 Transferencia en cumplimiento al DS N0913 de 15/06/2011 y el Convenio Intergubernativo de Financiamiento UPRE-CIF-IG 058/2018, suscrito entre la UPRE y el GAM Salinas de Garci Mendoza, Proyecto Construccion Tinglado U.E. Orcoyo D-4 Municipio Salinas Garci Mendoza, correspondiente al</t>
  </si>
  <si>
    <t>De: 00099024113 Transferencia en cumplimiento al DS N0913 de 15/06/2011 y el Convenio Intergubernativo de Financiamiento UPRE-CIF-IG 072/2017, suscrito entre la UPRE y el GAM de Yacuiba proyecto Construccion U.E. 6 de Abril Quebrachal Nuevo, correspondiente al pago de la planilla N 5, segun la UPRE.</t>
  </si>
  <si>
    <t>TRANSFERENCIA DEL EXTERIOR SEGUN SWIFT 08952 DE FECHA 27/06/2018 ORDENANTE: CONSULADO DE BOLIVIA EN DINAMARCA LIB. 00010011102 MIN.RELACIONES EXTERIORES - GESTORIA CONSULAR LEY Nº 3108</t>
  </si>
  <si>
    <t>TRANSFERENCIA DEL EXTERIOR SEGUN SWIFT 08951 DE FECHA 27/06/2018 ORDENANTE: CONSULADO DE BOLIVIA EN BILBAO REF.: GESTORIA CONSULAR LIB. 00010011102 MIN.RELACIONES EXTERIORES - GESTORIA CONSULAR LEY Nº 3108</t>
  </si>
  <si>
    <t>VENTA DE DIVISAS A SOLICITUD DE YACIMIENTOS PETROLIFEROS FISCALES BOLIVIANOS SEGUN SOLICITUD 5310 REF: PAGO A EMPRESA BUREAU VERITAS ARGENTINA S.A. CERTIFICADO 15, POR EL SERVICIO DE FISCALIZACION DE PRECOMISIONADO, COMISIONADO, ARRANQUE Y PRUEBA DE DESEMPENO DE LAS PLANTAS DE AMONIACO Y UREA DE LIB. 00513022001 YPFB - "OPERACIONES"</t>
  </si>
  <si>
    <t>COBRO COSTOS DE PAPELERIA SEGUN TRANSFERENCIA DEL EXTERIOR POR ORDEN DE CONSULADO DE BOLIVIA EN DINAMARCA LIB. 00010011102 MIN.RELACIONES EXTERIORES - GESTORIA CONSULAR LEY Nº 3108</t>
  </si>
  <si>
    <t>TRANSFERENCIA DE FONDOS AL EXTERIOR A SOLICITUD DE AGENCIA BOLIVIANA DE ENERGIA SEGUN SOLICITUD 5311 REF: PAGO A SALT POR CONSULTORIA POR PRODUCTO MONITOREO RADIOLOGICO AMBIENTAL DEL AREA DE INFLUENCIA DEL CIDTN PRIMER PRODUCTO SEGUN INFORME DE CONFORMIDAD ABEN COM RECP SALT N 001 2018 Y DE ACUERDO LIB. 00099021001 TGN-RECURSOS ORDINARIOS (3987)</t>
  </si>
  <si>
    <t>NUMERO DE LIBRETA CUT: 00099021001 OPERACIÓN E18 TRANSFERENCIA DEL SISTEMA FINANCIERO POR CUENTA DE TERCEROS A LA CUT Reversion aporte patronal para la vivienta TGN Diciembre 2017 Libreta Nro 00099021001 TGN Recursos Ordinarios</t>
  </si>
  <si>
    <t>NUMERO DE LIBRETA CUT: 00099021001 OPERACIÓN E18 TRANSFERENCIA DEL SISTEMA FINANCIERO POR CUENTA DE TERCEROS A LA CUT Reversion aporte patronal para la vivienda TGN Marzo 2018 Libreta Nro 00099021001 TGN Recursos ordinarios</t>
  </si>
  <si>
    <t>De: 00099024113 Transferencia en cumplimiento al DS N0913 de 15/06/2011 y el Convenio Intergubernativo de Financiamiento UPRE-CIF-IG/449/2016, suscrito entre la UPRE y el GAM Villa Libertad Licoma, Proyecto Const. Cancha de Cesped Sintetico Licoma, correspondiente al pago de la planilla N 2, segun l</t>
  </si>
  <si>
    <t>NUMERO DE LIBRETA CUT: 00099021001 OPERACIÓN E18 TRANSFERENCIA DEL SISTEMA FINANCIERO POR CUENTA DE TERCEROS A LA CUT Reversion aporte patronal para la vivienda TGN ASFI Libreta nro 00099021001 TGN Recursos Ordinarios</t>
  </si>
  <si>
    <t>NUMERO DE LIBRETA CUT: 00099021001 OPERACIÓN E18 TRANSFERENCIA DEL SISTEMA FINANCIERO POR CUENTA DE TERCEROS A LA CUT Reversion aporte patronal para la vivienda TGN Ministerio de Educacion Libreta Nro 00099021001</t>
  </si>
  <si>
    <t>NUMERO DE LIBRETA CUT: 00099021001 OPERACIÓN E18 TRANSFERENCIA DEL SISTEMA FINANCIERO POR CUENTA DE TERCEROS A LA CUT Reversion aporte patronal para la vivienda TGN SIN Libreta Nro 00099021001 TGN Recursos ordinarios</t>
  </si>
  <si>
    <t>NUMERO DE LIBRETA CUT: 00099021001 OPERACIÓN E18 TRANSFERENCIA DEL SISTEMA FINANCIERO POR CUENTA DE TERCEROS A LA CUT Reversion aporte patronal para la vivienda TGN Ministerio de Educacion Libreta Nro 00099021001 TGN Recursos Ordinarios</t>
  </si>
  <si>
    <t>NUMERO DE LIBRETA CUT: 00099021001 OPERACIÓN E18 TRANSFERENCIA DEL SISTEMA FINANCIERO POR CUENTA DE TERCEROS A LA CUT Reversion aporte patronal para la vivienda TGN Vias Bolivia</t>
  </si>
  <si>
    <t>NUMERO DE LIBRETA CUT: 00099021001 OPERACIÓN E18 TRANSFERENCIA DEL SISTEMA FINANCIERO POR CUENTA DE TERCEROS A LA CUT Reversion aporte patronal para la vivienda TGN Abril 2018 Libreta Nro 00099021001 TGN Recursos ordinarios</t>
  </si>
  <si>
    <t>De: 00099024113 Transferencia en cumplimiento al DS N0913 de 15/06/2011 y el Convenio Interinstitucional de Financiamiento UPRE-CIF-1172/2013, suscrito entre la UPRE y la Universidad Nacional Siglo XX, Proyecto Construccion Edifico Academico, Extension de la Universidad Nacional Siglo XX en el Munic</t>
  </si>
  <si>
    <t>PAGO A BANCO EUROPEO DE INV PRÉSTAMO FIN 82800 VCTO. 27-06-2018 POR CUENTA DE TGN , NTI. 011024 VALOR 27-06-2018 COMISIONES USD 4.352,81 CTA. 3987 CUENTA UNICA DEL TESORO-3987 LIB. 00099021001 REF.: COMISIONES BANCARIAS</t>
  </si>
  <si>
    <t>NUMERO DE LIBRETA CUT: 00514010013 OPERACIÓN E18 TRANSFERENCIA DEL SISTEMA FINANCIERO POR CUENTA DE TERCEROS A LA CUT TRANSFERENCIA PROYECTO COMPLEMENTARIO CICLOS COMBINADOS PLANTA TERMOELECTRICA WARNES SOLICITUD ENDE ANDINA SAM</t>
  </si>
  <si>
    <t>NUMERO DE LIBRETA CUT: 00514010009 OPERACIÓN E18 TRANSFERENCIA DEL SISTEMA FINANCIERO POR CUENTA DE TERCEROS A LA CUT TRANSFERENCIA PROYECTO CICLOS COMBINADOS PLANTA TERMOELECTRICA DE ENTRE RIOS</t>
  </si>
  <si>
    <t>PROVISION DE FONDOS A SOLICITUD DE YACIMIENTOS PETROLIFEROS FISCALES BOLIVIANOS SEGUN SOLICITUD YPFB-0168-2018 REF: PAGO SERV TRANS GN MI FIRME E INTERRUMPIBLE ME FIRME MAYO 2018 A YPFB TRANSPORTE SA LIB. 00513012007 YPFB - RECURSOS NACIONALIZACIÓN</t>
  </si>
  <si>
    <t>PROVISION DE FONDOS A SOLICITUD DE YACIMIENTOS PETROLIFEROS FISCALES BOLIVIANOS SEGUN SOLICITUD YPFB-0167-2018 REF: PAGO SERV FIRME GN MAYO 2018 A YPFB TRANSIERRA SA LIB. 00513012007 YPFB - RECURSOS NACIONALIZACIÓN</t>
  </si>
  <si>
    <t>||TRANSFERENCIA DE FONDOS S/G. MENSAJES SWIFT NROS. 08990 Y 08987 DE LA FECHA. (SECTOR PÚBLICO). DEBITO DE LA LIBRETA 00117012001 DGAC, REPOSICION UTILES DE ESCRITORIO.</t>
  </si>
  <si>
    <t>00046021109 DEPOSITO DE EFECTIVO, DEPOSITANTE: MIGUEL SOTO MITA, CONCEPTO: DEVOLUCION DE DINEROS NO EJECUTADOS TALLER CBBA JUNIO 2018, CUENTA DE DEPOSITO: CUENTA UNICA DEL TESORO</t>
  </si>
  <si>
    <t>00046024204 DEPOSITO DE EFECTIVO, DEPOSITANTE: MIN. DE SALUD RODOLFO JOEL UZQUEDA BLAJOS, CONCEPTO: REVERSION DE FONDOS NO UTILIZADOS C-31-2794 COMP. CONTABLE 1735, CUENTA DE DEPOSITO: CUENTA UNICA DEL TESORO</t>
  </si>
  <si>
    <t>00046024204 DEPOSITO DE EFECTIVO, DEPOSITANTE: MIN SALUD GUILLERMO ALIAGA GUTIERREZ, CONCEPTO: REVERSION DE FONDOS NO UTILIZADOS, CUENTA DE DEPOSITO: CUENTA UNICA DEL TESORO</t>
  </si>
  <si>
    <t>00099021001 DEPOSITO DE EFECTIVO, DEPOSITANTE: PAMELA QUENTA ONOFRE, CONCEPTO: DEVOLUCION DE VIATICO, CUENTA DE DEPOSITO: CUENTA UNICA DEL TESORO</t>
  </si>
  <si>
    <t>00291012002 DEPOSITO DE EFECTIVO, DEPOSITANTE: MARCO ANTONIO MARTINEZ URIARTE, CONCEPTO: REPOSICION DE CREDENCIAL, CUENTA DE DEPOSITO: CUENTA UNICA DEL TESORO</t>
  </si>
  <si>
    <t>00225032001 DEPOSITO DE EFECTIVO, DEPOSITANTE: TERESA MENDOZA INDARA, CONCEPTO: DEVOLUCION FONDOS AVANCE, CUENTA DE DEPOSITO: CUENTA UNICA DEL TESORO</t>
  </si>
  <si>
    <t>00593019201 DEPOSITO DE EFECTIVO, DEPOSITANTE: DISAAT SOLUCIONES INTEGRALES SRL, CONCEPTO: RETENCION CUMPLIMIENTO DE CONTRATO, CUENTA DE DEPOSITO: CUENTA UNICA DEL TESORO</t>
  </si>
  <si>
    <t>00099021001 DEPOSITO DE EFECTIVO, DEPOSITANTE: MARIA RENE ROJAS CUTILI, CONCEPTO: DEVOLUCION DE VIATICOS, CUENTA DE DEPOSITO: CUENTA UNICA DEL TESORO</t>
  </si>
  <si>
    <t>00099021001 DEPOSITO DE EFECTIVO, DEPOSITANTE: CESAR ROLANDO MARADOT MARCA, CONCEPTO: DEVOLUCION DE PAS JES Y VIATICOS, CUENTA DE DEPOSITO: CUENTA UNICA DEL TESORO</t>
  </si>
  <si>
    <t>00587012007 DEPOSITO DE EFECTIVO, DEPOSITANTE: CESAR BARRENOSO, CONCEPTO: DEVOLUCION DE FONDOS NO UTILIZADOS, CUENTA DE DEPOSITO: CUENTA UNICA DEL TESORO</t>
  </si>
  <si>
    <t>00099021001 DEPOSITO DE EFECTIVO, DEPOSITANTE: ADELA CUSSI CAMATA, CONCEPTO: DEVOLUCION DE PASAJES AEREO, CUENTA DE DEPOSITO: CUENTA UNICA DEL TESORO</t>
  </si>
  <si>
    <t>00099021001 DEPOSITO DE EFECTIVO, DEPOSITANTE: ANA MARIA CAMPOS B., CONCEPTO: DEVOLUCION, CUENTA DE DEPOSITO: CUENTA UNICA DEL TESORO</t>
  </si>
  <si>
    <t>00041048002 DEPOSITO DE EFECTIVO, DEPOSITANTE: KAREN ROSSEL AQUINO, CONCEPTO: DEVOLUCION POR SALDOS NO EJECUTADOS GESTION 2017, CUENTA DE DEPOSITO: CUENTA UNICA DEL TESORO</t>
  </si>
  <si>
    <t>00572012001 DEPOSITO DE EFECTIVO, DEPOSITANTE: SAMUEL ABEL ZAMBRANA HIDALGO, CONCEPTO: DEVOLUCION DE VIATICOS, CUENTA DE DEPOSITO: CUENTA UNICA DEL TESORO</t>
  </si>
  <si>
    <t>00373024103 DEPOSITO DE EFECTIVO, DEPOSITANTE: ALWAY MAMANI QUISPE, CONCEPTO: DEVOLUCION DE PROYECTO FONDO INDIGENA, CUENTA DE DEPOSITO: CUENTA UNICA DEL TESORO</t>
  </si>
  <si>
    <t>00099021001 DEPOSITO DE EFECTIVO, DEPOSITANTE: RICARDO AGUILAR M., CONCEPTO: DEVOLUCION PAGO EN EXCESO POR SERVICIO DE SEGURO AL VIAJERO - GESTION / 2017, CUENTA DE DEPOSITO: CUENTA UNICA DEL TESORO</t>
  </si>
  <si>
    <t>00099021001 DEPOSITO DE EFECTIVO, DEPOSITANTE: JOSE JOAQUIN SAUCEDO HURTADO, CONCEPTO: DEVOLUCION DE SALDOS NO EJECUTADOS, CUENTA DE DEPOSITO: CUENTA UNICA DEL TESORO</t>
  </si>
  <si>
    <t>00373024105 DEPOSITO DE EFECTIVO, DEPOSITANTE: VITALIO CHARQUI ACARAPI, CONCEPTO: SALDO DEL PROYECTO, CUENTA DE DEPOSITO: CUENTA UNICA DEL TESORO</t>
  </si>
  <si>
    <t>00099021001 DEPOSITO DE EFECTIVO, DEPOSITANTE: FELIX JOHNNY FLORES RIOS, CONCEPTO: DOBLE PERCEPCION, CUENTA DE DEPOSITO: CUENTA UNICA DEL TESORO</t>
  </si>
  <si>
    <t>00046058003 DEPOSITO DE EFECTIVO, DEPOSITANTE: FLOR PATRICIA SORUCO MARCA, CONCEPTO: DEVOLUCION DE SALDOS NO UTILIZADOS, CUENTA DE DEPOSITO: CUENTA UNICA DEL TESORO</t>
  </si>
  <si>
    <t>00099021001 DEPOSITO DE EFECTIVO, DEPOSITANTE: FIDELA QUIUCHACA QUISPE, CONCEPTO: DEVOLUCION DE VIATICOS DETERMINADOS EN AUDITORIA 2015, CUENTA DE DEPOSITO: CUENTA UNICA DEL TESORO</t>
  </si>
  <si>
    <t>00348014401 DEPOSITO DE EFECTIVO, DEPOSITANTE: FIDELA QUIUCHACA QUISPE, CONCEPTO: DEVOLUCION DE VIATICOS DETERMINADO EN AUDITORIA 2015, CUENTA DE DEPOSITO: CUENTA UNICA DEL TESORO</t>
  </si>
  <si>
    <t>00597019202 DEPOSITO DE EFECTIVO, DEPOSITANTE: YACIMIENTOS DE LITIO BOLIVIANOS, CONCEPTO: DEVOLUCION DE FONDOS NO UTILIZADOS, CUENTA DE DEPOSITO: CUENTA UNICA DEL TESORO</t>
  </si>
  <si>
    <t>00099021001 DEPOSITO DE EFECTIVO, DEPOSITANTE: WILFREDO RIVERO RIVERO 3850724SC, CONCEPTO: REVERSION TELEFONIA (INTERNET), CUENTA DE DEPOSITO: CUENTA UNICA DEL TESORO</t>
  </si>
  <si>
    <t>00572012001 DEPOSITO DE EFECTIVO, DEPOSITANTE: CLAUDIA PEREZ PARDO, CONCEPTO: DEVOLUCION DE VIATICOS, CUENTA DE DEPOSITO: CUENTA UNICA DEL TESORO</t>
  </si>
  <si>
    <t>00574012002 DEPOSITO DE EFECTIVO, DEPOSITANTE: RONALD H. VASQUEZ T., CONCEPTO: DEVOLUCION FONDOS EN AVANCE, CUENTA DE DEPOSITO: CUENTA UNICA DEL TESORO</t>
  </si>
  <si>
    <t>00016011101 DEPOSITO DE EFECTIVO, DEPOSITANTE: LUCY MONASTERIO QUISPE, CONCEPTO: DEVOLUCION DE PASAJES VIATICO SOBRANTES, CUENTA DE DEPOSITO: CUENTA UNICA DEL TESORO</t>
  </si>
  <si>
    <t>00099021001 DEPOSITO DE EFECTIVO, DEPOSITANTE: GROVER QUIROZ MATTA, CONCEPTO: DEVOLUCION GASTOS OPERATIVOS, CUENTA DE DEPOSITO: CUENTA UNICA DEL TESORO</t>
  </si>
  <si>
    <t>00086058001 DEPOSITO DE EFECTIVO, DEPOSITANTE: INGENIERIA HIDRAULICA GUZMAN Y GARCIA  SRL, CONCEPTO: DEVOLUCION MULTA CTTO. 405, CUENTA DE DEPOSITO: CUENTA UNICA DEL TESORO</t>
  </si>
  <si>
    <t>00099021001 DEPOSITO DE EFECTIVO, DEPOSITANTE: BERNABE PHILCO QUISPE MIN DE PLAN DEL DESARROLLO, CONCEPTO: DEVOLUCION POR PAGO DE PEAJE VIAJE A ORURO EN FECHA 22-05-18, CUENTA DE DEPOSITO: CUENTA UNICA DEL TESORO</t>
  </si>
  <si>
    <t>00572012001 DEPOSITO DE EFECTIVO, DEPOSITANTE: MILKA DANNA FLORES BUSTILLOS, CONCEPTO: DEVOLUCION DE VIATICOS, CUENTA DE DEPOSITO: CUENTA UNICA DEL TESORO</t>
  </si>
  <si>
    <t>00099021001 DEPOSITO DE EFECTIVO, DEPOSITANTE: HIANNY ROMERO GOMEZ, CONCEPTO: PAGO POR GASTOS ADMINISTRATIVOS POR LA DEVOLUCION DE PASAJE AEREO DE LA GESTION 2017, CUENTA DE DEPOSITO: CUENTA UNICA DEL TESORO</t>
  </si>
  <si>
    <t>00099021001 DEPOSITO DE EFECTIVO, DEPOSITANTE: HIANNY ROMERO GOMEZ, CONCEPTO: PAGO POR GASTOS ADMINISTRATIVOS POR LA DEVOLUCION DE PASAJES AEREOS DE LA GESTION 2017, CUENTA DE DEPOSITO: CUENTA UNICA DEL TESORO</t>
  </si>
  <si>
    <t>00373024103 DEPOSITO DE EFECTIVO, DEPOSITANTE: JUAN CHOQUE BONIFACIO, CONCEPTO: DEVOLUCION DE SALDO PROYECTO COD. CSCI-01-03-60331, CUENTA DE DEPOSITO: CUENTA UNICA DEL TESORO</t>
  </si>
  <si>
    <t>00066011102 DEPOSITO DE EFECTIVO, DEPOSITANTE: KELLY WINY CASSO GOMEZ, CONCEPTO: REPOSICION DE CREDENCIAL, CUENTA DE DEPOSITO: CUENTA UNICA DEL TESORO</t>
  </si>
  <si>
    <t>00041031107 DEPOSITO DE EFECTIVO, DEPOSITANTE: ROVER DANIEL TAPIA VELASQUEZ, CONCEPTO: DEVOLUCION GASTOS OPERATIVOS, CUENTA DE DEPOSITO: CUENTA UNICA DEL TESORO</t>
  </si>
  <si>
    <t>00099021001 DEPOSITO DE EFECTIVO, DEPOSITANTE: SHIRLEY MARISOL FLORERO RIVERA C.I. 3570748 CBBA, CONCEPTO: DEVOLUCION DE VIATICOS, CUENTA DE DEPOSITO: CUENTA UNICA DEL TESORO</t>
  </si>
  <si>
    <t>00212022001 DEP.DE CHEQ.AJENOS,RET.DE CAM.,CONCEPTO: DEVOLUCION DE FONDOS INRA - SANTA CRUZ,DEP.: INRA - SANTA CRUZ , PROCEDENCIA: BANCO UNION S.A., CHEQUE: 14648, FECHA DE EMISION:12/06/2018</t>
  </si>
  <si>
    <t>00212022001 DEP.DE CHEQ.AJENOS,RET.DE CAM.,CONCEPTO: DEVOLUCION DE FONDOS INRA - SANTA CRUZ,DEP.: INRA - SANTA CRUZ , PROCEDENCIA: BANCO UNION S.A., CHEQUE: 14650, FECHA DE EMISION:12/06/2018</t>
  </si>
  <si>
    <t>00212022001 DEP.DE CHEQ.AJENOS,RET.DE CAM.,CONCEPTO: DEVOLUCION DE FONDOS INRA - SANTA CRUZ,DEP.: INRA - SANTA CRUZ , PROCEDENCIA: BANCO UNION S.A., CHEQUE: 14651, FECHA DE EMISION:16/06/2018</t>
  </si>
  <si>
    <t>00212022001 DEP.DE CHEQ.AJENOS,RET.DE CAM.,CONCEPTO: DEVOLUCION DE FONDOS INRA - SANTA CRUZ,DEP.: INRA - SANTA CRUZ , PROCEDENCIA: BANCO UNION S.A., CHEQUE: 14654, FECHA DE EMISION:16/06/2018</t>
  </si>
  <si>
    <t>00212022001 DEP.DE CHEQ.AJENOS,RET.DE CAM.,CONCEPTO: DEVOLUCION DE FONDOS INRA - SANTA CRUZ,DEP.: INRA - SANTA CRUZ , PROCEDENCIA: BANCO UNION S.A., CHEQUE: 14655, FECHA DE EMISION:16/06/2018</t>
  </si>
  <si>
    <t>00212022001 DEP.DE CHEQ.AJENOS,RET.DE CAM.,CONCEPTO: DEVOLUCION DE FONDOS INRA - SANTA CRUZ,DEP.: INRA - SANTA CRUZ , PROCEDENCIA: BANCO UNION S.A., CHEQUE: 14656, FECHA DE EMISION:16/06/2018</t>
  </si>
  <si>
    <t>00212022001 DEP.DE CHEQ.AJENOS,RET.DE CAM.,CONCEPTO: DEVOLUCION DE FONDOS INRA - SANTA CRUZ,DEP.: INRA - SANTA CRUZ , PROCEDENCIA: BANCO UNION S.A., CHEQUE: 14659, FECHA DE EMISION:16/06/2018</t>
  </si>
  <si>
    <t>00212022001 DEP.DE CHEQ.AJENOS,RET.DE CAM.,CONCEPTO: DEVOLUCION DE FONDOS INRA - SANTA CRUZ,DEP.: INRA - SANTA CRUZ , PROCEDENCIA: BANCO UNION S.A., CHEQUE: 14660, FECHA DE EMISION:20/06/2018</t>
  </si>
  <si>
    <t>00099021001 DEP.DE CHEQ.AJENOS,RET.DE CAM.,CONCEPTO: DEVOLUCION FONDOS EN AVANCE 2° DESEMBOLSO ANH,DEP.: DIRECCION DISTRITAL TARIJA , PROCEDENCIA: BANCO UNION S.A., CHEQUE: 997, FECHA DE EMISION:08/06/2018</t>
  </si>
  <si>
    <t>00287102001 DEP.DE CHEQ.AJENOS,RET.DE CAM.,CONCEPTO: INGRESO POR REPROBACION DE CURSO 2017-TARIJA,DEP.: FPS-OFICINA CENTRAL , PROCEDENCIA: BANCO UNION S.A., CHEQUE: 826, FECHA DE EMISION:27/06/2018</t>
  </si>
  <si>
    <t>00099021001 DEP.DE CHEQ.AJENOS,RET.DE CAM.,CONCEPTO: DEPÓSITO POR REVERSION DE FONDOS NO UTILIZADOS,DEP.: SERNAP - PILON LAJAS , PROCEDENCIA: BANCO UNION S.A., CHEQUE: 1209, FECHA DE EMISION:05/06/2018</t>
  </si>
  <si>
    <t>00287102012 DEP.DE CHEQ.AJENOS,RET.DE CAM.,CONCEPTO: INGRESO POR SUPERVISION MITO BR-94,DEP.: FPS-OFICINA CENTRAL , PROCEDENCIA: BANCO UNION S.A., CHEQUE: 829, FECHA DE EMISION:27/06/2018</t>
  </si>
  <si>
    <t>00099021001 DEP.DE CHEQ.AJENOS,RET.DE CAM.,CONCEPTO: DEPÓSITO POR REVERSION DE FONDOS NO UTILIZADOS,DEP.: SERNAP - PILON LAJAS , PROCEDENCIA: BANCO UNION S.A., CHEQUE: 1467, FECHA DE EMISION:05/06/2018</t>
  </si>
  <si>
    <t>00086031101 DEP.DE CHEQ.AJENOS,RET.DE CAM.,CONCEPTO: DEPÓSITO POR COBRO SISCO,DEP.: SERNAP - CARRASCO , PROCEDENCIA: BANCO UNION S.A., CHEQUE: 1074, FECHA DE EMISION:31/05/2018</t>
  </si>
  <si>
    <t>00287102013 DEP.DE CHEQ.AJENOS,RET.DE CAM.,CONCEPTO: PAGO FACTURAS N° 234, 235,236,237,243,250,251,282 Y 283 DE FDI SUPERVISION POTOSI,DEP.: FPS/SUPERVISION/FDI/PTS , PROCEDENCIA: BANCO UNION S.A., CHEQUE: 828, FECHA DE EMISION:27/06/2018</t>
  </si>
  <si>
    <t>00086031101 DEP.DE CHEQ.AJENOS,RET.DE CAM.,CONCEPTO: DEPÓSITO DE RECURSOS POR COBRO DE MULTAS,DEP.: SERNAP - CARRASCO , PROCEDENCIA: BANCO UNION S.A., CHEQUE: 1075, FECHA DE EMISION:30/05/2018</t>
  </si>
  <si>
    <t>00287102013 DEP.DE CHEQ.AJENOS,RET.DE CAM.,CONCEPTO: PAGO DE FACTURAS N° 345, 344,327,214, Y 215 DE FDI SUPERVISION CBBA,DEP.: FPS/SUPERVISION/FDI/CBBA , PROCEDENCIA: BANCO UNION S.A., CHEQUE: 827, FECHA DE EMISION:27/06/2018</t>
  </si>
  <si>
    <t>00587012008 DEP.DE CHEQ.AJENOS,RET.DE CAM.,CONCEPTO: PAGO POR SERVICIOS DE PAVIMENTACION-VILLA OLIMPICA,DEP.: CODESUR , PROCEDENCIA: BANCO UNION S.A., CHEQUE: 1189, FECHA DE EMISION:27/06/2018</t>
  </si>
  <si>
    <t>00660012006 DEP.DE CHEQ.AJENOS,RET.DE CAM.,CONCEPTO: DEPÓSITO POR DEVOLUCION DE SERVICIO DE TE GESTION 2016,DEP.: ORGANO JUDICIAL DISTRITO COCHABAMBA , PROCEDENCIA: BANCO UNION S.A., CHEQUE: 3124, FECHA DE EMISION:25/06/2018</t>
  </si>
  <si>
    <t>00660082001 DEP.DE CHEQ.AJENOS,RET.DE CAM.,CONCEPTO: DEVOLUCION DE VIATICOS GESTION 2018,DEP.: ORGANO JUDICIAL DISTRITO COCHABAMBA , PROCEDENCIA: BANCO UNION S.A., CHEQUE: 3126, FECHA DE EMISION:25/06/2018</t>
  </si>
  <si>
    <t>00660082001 DEP.DE CHEQ.AJENOS,RET.DE CAM.,CONCEPTO: DEP POR EXCEDENTE DE LLAMADAS DE FEBRERO A MAYO DE 2018,DEP.: ORGANO JUDICIAL DISTRITO COCHABAMBA , PROCEDENCIA: BANCO UNION S.A., CHEQUE: 3125, FECHA DE EMISION:25/06/2018</t>
  </si>
  <si>
    <t>00660122001 DEP.DE CHEQ.AJENOS,RET.DE CAM.,CONCEPTO: POR EXCEDENTE DE TELEFONO DEL MES DE JUNIO 2018,DEP.: ORGANO JUDICIAL DISTRITO  SANTA CRUZ , PROCEDENCIA: BANCO UNION S.A., CHEQUE: 4217, FECHA DE EMISION:25/06/2018</t>
  </si>
  <si>
    <t>00660122001 DEP.DE CHEQ.AJENOS,RET.DE CAM.,CONCEPTO: POR DEVOLUCION DE VIATICOS GESTION 2018,DEP.: ORGANO JUDICIAL DISTRITO SANTA CRUZ , PROCEDENCIA: BANCO UNION S.A., CHEQUE: 4218, FECHA DE EMISION:25/06/2018</t>
  </si>
  <si>
    <t>00099021001 DEP.DE CHEQ.AJENOS,RET.DE CAM.,CONCEPTO: LOPEZ ROJAS CRISOLOGO,DEP.: BANCO UNION S.A. , PROCEDENCIA: BANCO UNION S.A., CHEQUE: 154554, FECHA DE EMISION:28/06/2018</t>
  </si>
  <si>
    <t>00099021001 DEP.DE CHEQ.AJENOS,RET.DE CAM.,CONCEPTO: DEVOLUCION DE SALDOS NO EJECUTADOS,DEP.: PROGRAMA NACIONAL DE POSTALFABETIZACION , PROCEDENCIA: BANCO UNION S.A., CHEQUE: 5620, FECHA DE EMISION:28/06/2018</t>
  </si>
  <si>
    <t>00212032001 DEP.DE CHEQ.AJENOS,RET.DE CAM.,CONCEPTO: DEVOLUCION DE FONDOS INRA - COCHABAMBA,DEP.: INRA - COCHABAMBA , PROCEDENCIA: BANCO UNION S.A., CHEQUE: 5852, FECHA DE EMISION:06/06/2018</t>
  </si>
  <si>
    <t>00212022001 DEP.DE CHEQ.AJENOS,RET.DE CAM.,CONCEPTO: DEVOLUCION DE FONDOS INRA - SANTA CRUZ,DEP.: INRA - SANTA CRUZ , PROCEDENCIA: BANCO UNION S.A., CHEQUE: 14646, FECHA DE EMISION:07/06/2018</t>
  </si>
  <si>
    <t>00070011102 DEPOSITO DE EFECTIVO, DEPOSITANTE: EDDY MAIDANA CARVAJAL, CONCEPTO: DEVOLUCION DE RECURSOS, CUENTA DE DEPOSITO: CUENTA UNICA DEL TESORO</t>
  </si>
  <si>
    <t>00070011102 DEPOSITO DE EFECTIVO, DEPOSITANTE: CARLOS ORTEGA PANTOJA, CONCEPTO: DEVOLUCION, CUENTA DE DEPOSITO: CUENTA UNICA DEL TESORO</t>
  </si>
  <si>
    <t>00099021001 DEPOSITO DE EFECTIVO, DEPOSITANTE: ZULEMA GARCIA BELAUNDE, CONCEPTO: REVERSION DE BOLETA DE HABER MENSUAL MAYO 2018, CUENTA DE DEPOSITO: CUENTA UNICA DEL TESORO</t>
  </si>
  <si>
    <t>00099021001 DEPOSITO DE EFECTIVO, DEPOSITANTE: FEDERICO ROMAN VALDEZ TORREZ, CONCEPTO: DEVOLUCION POR CONSUMO CELULAR, CUENTA DE DEPOSITO: CUENTA UNICA DEL TESORO</t>
  </si>
  <si>
    <t>00212082001 DEPOSITO DE EFECTIVO, DEPOSITANTE: JOSE LUIS YUJRA BAUTISTA, CONCEPTO: DEVOLUCION DE GASTOS OPERATIVOS, CUENTA DE DEPOSITO: CUENTA UNICA DEL TESORO</t>
  </si>
  <si>
    <t>00572012001 DEPOSITO DE EFECTIVO, DEPOSITANTE: PETER RODRIGUEZ ZAPATA, CONCEPTO: DEVOLUCION DE VIATICOS, CUENTA DE DEPOSITO: CUENTA UNICA DEL TESORO</t>
  </si>
  <si>
    <t>00041048002 DEPOSITO DE EFECTIVO, DEPOSITANTE: KAREN ROSSEL AQUINO, CONCEPTO: DEVOLUCION DE SALDOS NO EJECUTADOS GESTION 2017, CUENTA DE DEPOSITO: CUENTA UNICA DEL TESORO</t>
  </si>
  <si>
    <t>00041048002 DEPOSITO DE EFECTIVO, DEPOSITANTE: MAURICIO IPORRE SALGUERO, CONCEPTO: DEVOLUCION DE SALDOS NO EJECUTADOS GESTION 2017, CUENTA DE DEPOSITO: CUENTA UNICA DEL TESORO</t>
  </si>
  <si>
    <t>00572012001 DEPOSITO DE EFECTIVO, DEPOSITANTE: ISRAEL ENRIQUE JIMENEZ ANTEZANA, CONCEPTO: DEVOLUCION DE VIATICOS, CUENTA DE DEPOSITO: CUENTA UNICA DEL TESORO</t>
  </si>
  <si>
    <t>00287102013 DEP.DE CHEQ.AJENOS,RET.DE CAM.,CONCEPTO: PAGO EN DEMASIA A COMPENSAR FDI SUPERVISION ORURO,DEP.: FPS/SUPERVISION/FDI/ORURO , PROCEDENCIA: BANCO UNION S.A., CHEQUE: 824, FECHA DE EMISION:20/06/2018</t>
  </si>
  <si>
    <t>00283012002 DEP.DE CHEQ.AJENOS,RET.DE CAM.,CONCEPTO: DEVOLUCION DE PASAJES AEREOS NO UTILIZADOS,DEP.: ADUANA NAL , PROCEDENCIA: BANCO UNION S.A., CHEQUE: 3065, FECHA DE EMISION:26/06/2018</t>
  </si>
  <si>
    <t>00099024113 DEP.DE CHEQ.AJENOS,RET.DE CAM.,CONCEPTO: DEVOLUCION DERECURSOS DE BOLIVIA CAMBIA,DEP.: GOB. AUTONOMO MUNICIPAL  PUERTO GONZALO MORENO , PROCEDENCIA: BANCO UNION S.A., CHEQUE: 1244, FECHA DE EMISION:25/06/2018</t>
  </si>
  <si>
    <t>00578012002 DEP.DE CHEQ.AJENOS,RET.DE CAM.,CONCEPTO: REVERSION,DEP.: BOLIVIANA DE AVIACION , PROCEDENCIA: BANCO UNION S.A., CHEQUE: 2525, FECHA DE EMISION:27/06/2018</t>
  </si>
  <si>
    <t>PROVISION DE FONDOS A SOLICITUD DE YACIMIENTOS PETROLIFEROS FISCALES BOLIVIANOS SEGUN SOLICITUD YPFB-0172-2018 REF: PAGO REGALIAS MARZO 2018 TGN LIB. 00099021001 TGN YPFB PARTICIPACION 6% PRODUCCIÓN BRUTA DE HIDROCARBUROS BOCA DE POZO</t>
  </si>
  <si>
    <t>PROVISION DE FONDOS A SOLICITUD DE YACIMIENTOS PETROLIFEROS FISCALES BOLIVIANOS SEGUN SOLICITUD YPFB-0170-2018 REF: PAGO IMPUESTO DIRECTO A LOS HIDROCARBUROS IDH PRODUCCION MARZO 2018 LIB. 00513012007 YPFB - RECURSOS NACIONALIZACIÓN</t>
  </si>
  <si>
    <t>TRANSFERENCIA DE FONDOS AL EXTERIOR A SOLICITUD DE AGENCIA BOLIVIANA DE ENERGIA SEGUN SOLICITUD 5312 REF: PAGO A LA UNIVERSIDAD POLITECNICA EL PEDRO EL GRANDE SAN PETERSBURGO POR CURSO QUE SE REALIZARA DEL 21 DE JULIO AL 7 DE AGOSTO 2018 SEGUN RA ABEN 049 18 Y DE ACUERDO A DOCUMETACION ADJUNTA EQ LIB. 00099021001 TGN-RECURSOS ORDINARIOS (3987)</t>
  </si>
  <si>
    <t>NUMERO DE LIBRETA CUT: 00046028011 OPERACIÓN E18 TRANSFERENCIA DEL SISTEMA FINANCIERO POR CUENTA DE TERCEROS A LA CUT A SOLICITUD DE UNICEF CUMPLIMIENTO DE ACUERDO DE COOPERACION 2018-2022 MIN SALUD Y DEP BS UNICEF</t>
  </si>
  <si>
    <t>A:00373024105 DESEMBOLSO DE RECURSOS AL FONDO DE DESARROLLO INDIGENA PARA PROGRAMAS Y/O PROYECTOS DE LOS GOBIERNOS AUTONOMOS MUNICIPALES S/G CITE FDI/DGE/EXT/N 320/2018 E INFORME MEFP/VTCP/DGPOT/UPCFTGN/INF/N 71/2018. H.R. 6-19196-R.</t>
  </si>
  <si>
    <t>NUMERO DE LIBRETA CUT: 3440108001 OPERACIÓN E18 TRANSFERENCIA DEL SISTEMA FINANCIERO POR CUENTA DE TERCEROS A LA CUT CUMPLIMIENTO DE ACUERDO DE COOPERACION 2018-2022. INSTITUTO PLURINACIONAL DE ESTUDIOS DE LENGUAS Y CULTURAS</t>
  </si>
  <si>
    <t>NUMERO DE LIBRETA CUT: 00035018001001 OPERACIÓN E18 TRANSFERENCIA DEL SISTEMA FINANCIERO POR CUENTA DE TERCEROS A LA CUT MEFF DONACION UNICEF SEGUN TRANSFER ORDER 0012811, DOCUMENT UNICEF PAYMENT NUMBER 3180155093, DATE 2018-06-28, FINANCIAMIENTO DE ASISTENCIA TÉCNICA, CUMPLIMIENTO DE ACUERDO DE</t>
  </si>
  <si>
    <t>De: 00016011101 Transferencia que realizamos a solicitud del Ministerio de Educacion mediante nota CITE: ME/DGAA/UF/T/No. 008/2018 y en virtud a la nota interna CITE: MEFP/VPCF/DGCF No 682/2018 H.R. 6-15045-R</t>
  </si>
  <si>
    <t>De: 00513012004 Transferencia que realizamos a solicitud de Yacimientos Petroliferos Fiscales Bolivianos mediante nota CITE: YPFB/DFC-1321 URT-0695/2018 y en virtud a la nota interna CITE: MEFP/VPCF/DGCF No 675/2018 H.R. 6-16404-R</t>
  </si>
  <si>
    <t>De: 00016011101 Transferencia que efectuamos a requerimiento del Ministerio de Educacion, segun nota CITE: ME/DGAA/UF/T/No.006/2018 y en virtud a la nota interna CITE: MEFP/VPCF/DGCF/ UCCF No.677/2018 de la Direccion General de Contabilidad Fiscal de esta Cartera de Estado y de acuerdo al Comprobant</t>
  </si>
  <si>
    <t>A:00099021001 Pago de capital e interes corriente a favor del TGN, adeudado por el GAD Santa Cruz, correspondiente al Prestamo Convenio Subsidiario CAF 2324, Proyecto Sistema de Electrificacion San Antonio del Lomerio Fases I y II (Sistema).</t>
  </si>
  <si>
    <t>TRANSFERENCIA DE FONDOS AL EXTERIOR A SOLICITUD DE TESORO GENERAL DE LA NACION SEGUN SOLICITUD 5323 REF: PAGO A LA ORGANIZACION DE LAS NACIONES UNIDAS PARA LA AGRICULTURA Y LA ALIMENTACION (FAO), POR CONCEPTO DE MEMBRESIA POR USD32.483,94, SEGUN SOLICITUD VRE-DGRM-CS-81/2018. LIB. 00099021001 TGN-RECURSOS ORDINARIOS (3987)</t>
  </si>
  <si>
    <t>TRANSFERENCIA DE FONDOS AL EXTERIOR A SOLICITUD DE TESORO GENERAL DE LA NACION SEGUN SOLICITUD 5324 REF: REF. BO-CONT18, PAGO A LA ORGANIZACION DE LAS NACIONES UNIDAS PARA LA EDUCACION, LA CIENCIA Y LA CULTURA (UNESCO), POR CONCEPTO DE MEMBRESIA POR USD20.765,00, SEGUN SOLICITUD VRE-DGRM-CS-102/2018 LIB. 00099021001 TGN-RECURSOS ORDINARIOS (3987)</t>
  </si>
  <si>
    <t>TRANSFERENCIA DE FONDOS AL EXTERIOR A SOLICITUD DE TESORO GENERAL DE LA NACION SEGUN SOLICITUD 5326 REF: REF. BO-ICH18, PAGO AL FONDO PARA LA SALVAGUARDIA DEL PATRIMONIO CULTURAL E INMATERIAL - UNESCO (FSPCI-UNESCO), POR CONCEPTO DE MEMBRESIA POR USD392,00, SEGUN SOLICITUD VRE-DGRM-CS-104/2018. LIB. 00099021001 TGN-RECURSOS ORDINARIOS (3987)</t>
  </si>
  <si>
    <t>TRANSFERENCIA DE FONDOS AL EXTERIOR A SOLICITUD DE TESORO GENERAL DE LA NACION SEGUN SOLICITUD 5322 REF: PAGO A LA AUTORIDAD INTERNACIONAL SOBRE ASUNTOS MARITIMOS (SEABED), POR CONCEPTO DE MEMBRESIA POR USD652,00, SEGUN SOLICITUD VRE-DGRM-CS-107/2018. LIB. 00099021001 TGN-RECURSOS ORDINARIOS (3987)</t>
  </si>
  <si>
    <t>TRANSFERENCIA DE FONDOS AL EXTERIOR A SOLICITUD DE TESORO GENERAL DE LA NACION SEGUN SOLICITUD 5321 REF: REF. 475RLA1000 LLECE, PAGO AL LABORATORIO LATINOAMERICANO DE EVALUACION DE LA CALIDAD DE LA EDUCACION - UNESCO (LLECE-UNESCO), POR CONCEPTO DE MEMBRESIA POR USD15.000,00, SEGUN SOLICITUD VRE-DGR LIB. 00099021001 TGN-RECURSOS ORDINARIOS (3987)</t>
  </si>
  <si>
    <t>TRANSFERENCIA DE FONDOS AL EXTERIOR A SOLICITUD DE TESORO GENERAL DE LA NACION SEGUN SOLICITUD 5320 REF: PAGO AL OPANAL (OPANAL), POR CONCEPTO DE MEMBRESIA POR USD1.543,00, SEGUN SOLICITUD VRE-DGRM-CS-93/2018. LIB. 00099021001 TGN-RECURSOS ORDINARIOS (3987)</t>
  </si>
  <si>
    <t>NÚMERO DE LIBRETA CUT: 99031009.00 OPERACIÓN T01 TRANSFERENCIA DE FONDOS A LA CUT - TESORO DIRECTO DE BANCO UNION S.A. A CUENTA UNICA DEL TESORO CON NUMERO DE SOLICITUD = 2854822 Y NUMERO CORRELATIVO = 91320028062018873 TRANSFERENCIA POR OPERACIONES DE VENTA BONOS BTX</t>
  </si>
  <si>
    <t>||TRANSFERENCIA DE FONDOS S/G FORMULARIO CITE: BUN381/18 DE LA FECHA.(HRE-TSO-3409). REVOLUCIÓN TECNOLÓGICA EN EDUCACIÓN, ADQUISICIÓN COMPUTADORAS QUIPUS, CONTRAPARTE 50%. A SOLICITUD DE G.A.M DE CUATRO CAÑADAS, LIBRETA N°00041014101.,</t>
  </si>
  <si>
    <t>||TRANSFERENCIA DE FONDOS S/G. MENSAJE SWIFT NRO. 09051 DE LA FECHA. (SECTOR PÚBLICO). DEBITO DE LA LIBRETA 00117012001 DGAC, REPOSICION UTILES DE ESCRITORIO.</t>
  </si>
  <si>
    <t>||TRANSFERENCIA DE FONDOS S/G. MENSAJE SWIFT NRO. 09044 Y CORREO ELECTRÓNICO DE LA DGAC DE LA FECHA. (SECTOR PÚBLICO). DEBITO DE LA LIBRETA 00117012001 DGAC, REPOSICION UTILES DE ESCRITORIO.</t>
  </si>
  <si>
    <t>||TRANSFERENCIA DE FONDOS SG.NOTA DEL MINISTERIO DE ECONOMIA Y FINANZAS PUBLICAS CITE: MEFP/VTCP/DGAFT/USCFT/N°0859/18 RECIB.EN LA F. REF.CANCEL. SERV.DE DEUDA QUE EFECTUA EL G.A.M.DE VINTO AL FNDR CORRESP.AL PRESTMO N° 100830 REPROG. DE DEUDA (TRAM-TSO-3404) VCTO. EN F. 30-06-18. ABONO EN LA LIB. NRO. 00862012002 CUT LBP-FNDR-INVERSIONES FINANZAS (2015001493363)</t>
  </si>
  <si>
    <t>||TRANSF. FDOS. SG.NOTA DEL MINISTERIO DE ECONOMIA Y FINANZAS PUBLICAS CITE: MEFP/VTCP/DGAFT/USCFT/N°0860/18 RECIB.EN LA F.REF.CANCEL. SERV.DE DEUDA QUE EFECTUA EL G.A.M.DE UYUNI AL FNDR CORRESP.AL PRESTMO N° 100831 REPROG.DE DEUDA (TRAM-TSO-3405) VCTO. EN F. 30-06-18. ABONO EN LA LIB. NRO. 00862012002 CUT LBP-FNDR-INVERSIONES FINANZAS (2015001493363)</t>
  </si>
  <si>
    <t>||TRANSF. FDOS. SG.NOTA DEL MINISTERIO DE ECONOMIA Y FINANZAS PUBLICAS CITE: MEFP/VTCP/DGAFT/USCFT/857/18 RECIB.EN LA F.REF.CANCEL.SERV.DE DEUDA QUE EFECTUA EL G.A.M.DE CONCEPCION AL FNDR CORRESP.AL PRESTMO N° 100572 REPROG.DE DEUDA (TRAM-TSO-3406) VCTO. EN F. 30-06-18. ABONO EN LA LIB. NRO. 00862012002 CUT LBP-FNDR-INVERSIONES FINANZAS (2015001493363)</t>
  </si>
  <si>
    <t>||TRANSF. FDOS. SG.NOTA DEL MINISTERIO DE ECONOMIA Y FINANZAS PUBLICAS CITE: MEFP/VTCP/DGAFT/USCFT/858/18 RECIB.EN LA F.REF.CANCEL.SERV.DE DEUDA QUE EFECTUA EL G.A.M.DE PUNATA AL FNDR CORRESP.AL PRESTMO N° 100837 REPROG.DE DEUDA (TRAM-TSO-3407) VCTO. EN F. 30-06-18. ABONO EN LA LIB. NRO. 00862012002 CUT FNDR-INVERSIONES FINANZAS (2015001493363)</t>
  </si>
  <si>
    <t>REGULARIZACION DE TRANSFERENCIA DE FONDOS AL EXTERIOR SEGUN NOTA YLB-GEE 0602/2018, RECIBIDA EN FECHA 22/06/2018 POR CONCEPTO DE SERV. DE INFORMACION ESPECIALIZADA DE PRECIOS. LIB.00597019202 YLB-DES, INT. SALMUERA SALAR DE UYUNI PLANTA INDUSTRIAL</t>
  </si>
  <si>
    <t>00070011102 DEPOSITO DE EFECTIVO, DEPOSITANTE: SARA ALEJANDRA CESPEDES RAMOS, CONCEPTO: DEVOLUCION SALDO PARA COMPRA DE COMBUSTIBLE, CUENTA DE DEPOSITO: CUENTA UNICA DEL TESORO</t>
  </si>
  <si>
    <t>00030018017 DEPOSITO DE EFECTIVO, DEPOSITANTE: MIRIAM MAMANI GONZALES, CONCEPTO: DEVOLUCION DE SALDO NO EJECUTADO (REFRIGERIO), CUENTA DE DEPOSITO: CUENTA UNICA DEL TESORO</t>
  </si>
  <si>
    <t>00212082001 DEPOSITO DE EFECTIVO, DEPOSITANTE: OSCAR FERNANDO ARCE VELASQUEZ, CONCEPTO: DEVOLUCION DE DINERO POR COMBUSTIBLE C-31 447, CUENTA DE DEPOSITO: CUENTA UNICA DEL TESORO</t>
  </si>
  <si>
    <t>00099021001 DEPOSITO DE EFECTIVO, DEPOSITANTE: GIOVANNA PAOLA YEPEZ RIOS, CONCEPTO: DEVOLUCION POR RETENCION HABERES CORRESP A NOVIEMBRE/2017, CUENTA DE DEPOSITO: CUENTA UNICA DEL TESORO</t>
  </si>
  <si>
    <t>00020011103 DEPOSITO DE EFECTIVO, DEPOSITANTE: REGISTRO INTERNACIONAL BOLIVIANO DE BUQUES, CONCEPTO: REVERSION DE PASAJES VIAJE A ARGENTINA SEGUN PREV 4432.1 DEL TF CGON EDUARDO OMAR VASQUEZ PADILLA, CUENTA DE DEPOSITO: CUENTA UNICA DEL TESORO</t>
  </si>
  <si>
    <t>00348014401 DEPOSITO DE EFECTIVO, DEPOSITANTE: DAVID MANUEL KOPP VALDIVIA, CONCEPTO: DEVOLUCION DE FONDOS EN AVANCE, CUENTA DE DEPOSITO: CUENTA UNICA DEL TESORO</t>
  </si>
  <si>
    <t>00041031107 DEPOSITO DE EFECTIVO, DEPOSITANTE: ROGER FERNANDO RAMIREZ CALLE, CONCEPTO: DEVOLUCION DE PASAJE, CUENTA DE DEPOSITO: CUENTA UNICA DEL TESORO</t>
  </si>
  <si>
    <t>00099021001 DEPOSITO DE EFECTIVO, DEPOSITANTE: EFRAIN YADIR ARUQUIPA CHUQUIMIA, CONCEPTO: DEVOLUCION SUBSIDIO UNIVERSAL, CUENTA DE DEPOSITO: CUENTA UNICA DEL TESORO</t>
  </si>
  <si>
    <t>00099021001 DEPOSITO DE EFECTIVO, DEPOSITANTE: F. MONICA EGUILOS VIVADO, CONCEPTO: DEVOLUCION DE RETENCION DE HABERES CORRESPONDIENTE A LOS MESES DE FEB MAYO Y JUNIO2017, CUENTA DE DEPOSITO: CUENTA UNICA DEL TESORO</t>
  </si>
  <si>
    <t>00099021001 DEPOSITO DE EFECTIVO, DEPOSITANTE: ABC-OFICINA CENTRAL, CONCEPTO: DEVOLUCION DE SALDO VIATICO, CUENTA DE DEPOSITO: CUENTA UNICA DEL TESORO</t>
  </si>
  <si>
    <t>00099021001 DEPOSITO DE EFECTIVO, DEPOSITANTE: PERCY L. TERAN CAREAGA, CONCEPTO: DEVOLUCION VIATICOS, CUENTA DE DEPOSITO: CUENTA UNICA DEL TESORO</t>
  </si>
  <si>
    <t>00099021001 DEPOSITO DE EFECTIVO, DEPOSITANTE: JOSE PLATA VICENTE, CONCEPTO: REVERTIR PASAJES, CUENTA DE DEPOSITO: CUENTA UNICA DEL TESORO</t>
  </si>
  <si>
    <t>00225012014 DEPOSITO DE EFECTIVO, DEPOSITANTE: DANIEL MAURICIO VACA HEREDIA, CONCEPTO: DEVOLUCION DE FONDOS EN AVANCE, CUENTA DE DEPOSITO: CUENTA UNICA DEL TESORO</t>
  </si>
  <si>
    <t>00099021001 DEPOSITO DE EFECTIVO, DEPOSITANTE: MARCO ANTONIO PINTO CALIZAYA, CONCEPTO: DEVOLUCION DE SALDO NO UTILIZADO EN PASAJES, CUENTA DE DEPOSITO: CUENTA UNICA DEL TESORO</t>
  </si>
  <si>
    <t>00010011102 DEPOSITO DE EFECTIVO, DEPOSITANTE: EMBAJADA DE BOLIVIA EN LA HABANA CUBA, CONCEPTO: RECAUD- GESTORIA CONSULAR - ABRIL A JUNIO/18 - LA HABANA CUBA, CUENTA DE DEPOSITO: CUENTA UNICA DEL TESORO</t>
  </si>
  <si>
    <t>00046024204 DEPOSITO DE EFECTIVO, DEPOSITANTE: XIMENA ZURITA, CONCEPTO: DEVOLUCION "TALLER METODOLOGIAS..", CUENTA DE DEPOSITO: CUENTA UNICA DEL TESORO</t>
  </si>
  <si>
    <t>00099021001 DEPOSITO DE EFECTIVO, DEPOSITANTE: FERNANDA MARIEL FUENTES SENA, CONCEPTO: DEVOLUCION POR OBSERVACION EN FACTURA, CUENTA DE DEPOSITO: CUENTA UNICA DEL TESORO</t>
  </si>
  <si>
    <t>00099021001 DEPOSITO DE EFECTIVO, DEPOSITANTE: MINISTERIO PUBLICO, CONCEPTO: DEVOLUCION DE FONDOS DE LA FERIA INSTITUCIONAL, CUENTA DE DEPOSITO: CUENTA UNICA DEL TESORO</t>
  </si>
  <si>
    <t>00046024204 DEPOSITO DE EFECTIVO, DEPOSITANTE: ROCIO AMPARO RAMOS ROJAS, CONCEPTO: DEVOLUCION DE SALDO NO EJECUTADO, CUENTA DE DEPOSITO: CUENTA UNICA DEL TESORO</t>
  </si>
  <si>
    <t>00099021001 DEPOSITO DE EFECTIVO, DEPOSITANTE: DIRECCION DEPARTAMENTAL DE COCHABAMBA, CONCEPTO: DEVOLUCION DE SALDO NO EJECUTADO C31 N° 1076, CUENTA DE DEPOSITO: CUENTA UNICA DEL TESORO</t>
  </si>
  <si>
    <t>00010011101 DEPOSITO DE EFECTIVO, DEPOSITANTE: DIRECCION DEPARTAMENTAL DE COCHABAMBA, CONCEPTO: DEVOLUCION DE SALDO NO EJECUTADO C31 N° 1076, CUENTA DE DEPOSITO: CUENTA UNICA DEL TESORO</t>
  </si>
  <si>
    <t>00015011108 DEPOSITO DE EFECTIVO, DEPOSITANTE: SANTOS MANUEL MIRANDA RODRIGUEZ, CONCEPTO: DEVOLUCION DE FONDOS EN AVANCE, CUENTA DE DEPOSITO: CUENTA UNICA DEL TESORO</t>
  </si>
  <si>
    <t>00132012006 DEPOSITO DE EFECTIVO, DEPOSITANTE: CRISTOBAL FIDEL SALAZAR RODRIGUEZ, CONCEPTO: DEVOLUCION DE FONDOS, CUENTA DE DEPOSITO: CUENTA UNICA DEL TESORO</t>
  </si>
  <si>
    <t>00041031107 DEPOSITO DE EFECTIVO, DEPOSITANTE: LUIS ESTEBAN FLORES SAMO, CONCEPTO: DEVOLUCION DE PASAJES, CUENTA DE DEPOSITO: CUENTA UNICA DEL TESORO</t>
  </si>
  <si>
    <t>00133012001 DEPOSITO DE EFECTIVO, DEPOSITANTE: LOTERIA NACIONAL DE B Y S, CONCEPTO: V.C. SALDO PAGO PREMIOS " 90 AÑOS DE SOLIDARIDAD ", CUENTA DE DEPOSITO: CUENTA UNICA DEL TESORO</t>
  </si>
  <si>
    <t>00212082001 DEPOSITO DE EFECTIVO, DEPOSITANTE: HAFID HILARION QUISPE CALLEJAS, CONCEPTO: DEVOLUCION DE GASTOS OPERATIVOS C-31 N° 481, CUENTA DE DEPOSITO: CUENTA UNICA DEL TESORO</t>
  </si>
  <si>
    <t>00099021001 DEPOSITO DE EFECTIVO, DEPOSITANTE: SILVERIA RODRIGUEZ MAMANI CI. 6148568 LP, CONCEPTO: COBROS INDEBIDOS, CUENTA DE DEPOSITO: CUENTA UNICA DEL TESORO</t>
  </si>
  <si>
    <t>00373024105 DEPOSITO DE EFECTIVO, DEPOSITANTE: ANA ISABEL CONDORI RAMOS, CONCEPTO: DEVOLUCION PROY. COD: 20-200, CUENTA DE DEPOSITO: CUENTA UNICA DEL TESORO</t>
  </si>
  <si>
    <t>00099021001 DEPOSITO DE EFECTIVO, DEPOSITANTE: WENDY JULIETA ANDRADE LOZA, CONCEPTO: DEPÓSITO DE SALDO NO EJECUTADO, CUENTA DE DEPOSITO: CUENTA UNICA DEL TESORO</t>
  </si>
  <si>
    <t>00373024105 DEPOSITO DE EFECTIVO, DEPOSITANTE: ANA ISABEL CONDORI RAMOS, CONCEPTO: DEVOLUCION PROY.COD:20-200, CUENTA DE DEPOSITO: CUENTA UNICA DEL TESORO</t>
  </si>
  <si>
    <t>00070011102 DEPOSITO DE EFECTIVO, DEPOSITANTE: FREDY GERMAN CHOQUE MENDOZA, CONCEPTO: DEVOLUCION REFRIGERIOS, CUENTA DE DEPOSITO: CUENTA UNICA DEL TESORO</t>
  </si>
  <si>
    <t>00373024103 DEPOSITO DE EFECTIVO, DEPOSITANTE: APOYO A LA PRD PISIC SIND AGRAR VILLA GRAL BARRIE, CONCEPTO: FDI - CIERRE PROYECTOS VIGENTES TRANFERIDOS POR EL FDPPIOYCC, CUENTA DE DEPOSITO: CUENTA UNICA DEL TESORO</t>
  </si>
  <si>
    <t>00526012001 DEPOSITO DE EFECTIVO, DEPOSITANTE: BOLIVIA TV - LUIS CERRUTO MEDINA, CONCEPTO: DEVOLUCION FONDOS AVANCE, CUENTA DE DEPOSITO: CUENTA UNICA DEL TESORO</t>
  </si>
  <si>
    <t>00587012006 DEP.DE CHEQ.AJENOS,RET.DE CAM.,CONCEPTO: PLANILLA DE AVANCE NRO 20 DE LA OBRA PISCINA-OLIMPICA,DEP.: GOBIERNO AUTONOMO DEPARTAMENTAL TARIJA , PROCEDENCIA: BANCO UNION S.A., CHEQUE: 1191, FECHA DE EMISION:29/06/2018</t>
  </si>
  <si>
    <t>00587012006 DEP.DE CHEQ.AJENOS,RET.DE CAM.,CONCEPTO: PLANILLA DE AVANCE NRO 21 DE LA OBRA PISCINA-OLIMPICA,DEP.: GOBIERNO AUTONOMO DEPARTAMENTAL TARIJA , PROCEDENCIA: BANCO UNION S.A., CHEQUE: 1192, FECHA DE EMISION:29/06/2018</t>
  </si>
  <si>
    <t>00047364201 DEP.DE CHEQ.AJENOS,RET.DE CAM.,CONCEPTO: CONTRAPARTE:CONST PUENTE VEHICULAR TRES CRUCES MUN CHIMORE,DEP.: G.A.M. CHIMORE , PROCEDENCIA: BANCO UNION S.A., CHEQUE: 7888, FECHA DE EMISION:15/06/2018</t>
  </si>
  <si>
    <t>00660102001 DEP.DE CHEQ.AJENOS,RET.DE CAM.,CONCEPTO: DEVOLUCION DE VIATICOS Y EXCESO DE LLAMADAS GESTION 2018,DEP.: ORGANO JUDICIAL-DISTRITO POTOSI , PROCEDENCIA: BANCO UNION S.A., CHEQUE: 1205, FECHA DE EMISION:28/06/2018</t>
  </si>
  <si>
    <t>00047364102 DEP.DE CHEQ.AJENOS,RET.DE CAM.,CONCEPTO: CONTRAPARTE: CONST MICRORIEGO CARPANI MUN-BOLIVAR,DEP.: G.A.M. BOLIVAR , PROCEDENCIA: BANCO UNION S.A., CHEQUE: 306, FECHA DE EMISION:25/06/2018</t>
  </si>
  <si>
    <t>00660102001 DEP.DE CHEQ.AJENOS,RET.DE CAM.,CONCEPTO: DEVOLUCION DE EXCESO DE LLAMADAS TELEFONICAS GESTION 2013,DEP.: ORGANO JUDICIAL-DISTRITO POTOSI , PROCEDENCIA: BANCO UNION S.A., CHEQUE: 1204, FECHA DE EMISION:28/06/2018</t>
  </si>
  <si>
    <t>00047364102 DEP.DE CHEQ.AJENOS,RET.DE CAM.,CONCEPTO: CONTRAPARTE: CONST PUENTE VEHICULAR TRES CRUCES MUN CHIMORE,DEP.: G.A.M. CHIMORE , PROCEDENCIA: BANCO UNION S.A., CHEQUE: 7889, FECHA DE EMISION:15/06/2018</t>
  </si>
  <si>
    <t>00212022001 DEP.DE CHEQ.AJENOS,RET.DE CAM.,CONCEPTO: DEVOLUCION DE FONDOS INRA - SANTA CRUZ,DEP.: INRA - SANTA CRUZ , PROCEDENCIA: BANCO UNION S.A., CHEQUE: 14647, FECHA DE EMISION:12/06/2018</t>
  </si>
  <si>
    <t>00099021001 DEP.DE CHEQ.AJENOS,RET.DE CAM.,CONCEPTO: DEVOLUCION DE SALDOS NO EJECUTADOS,DEP.: PROGRAMA NACIONAL DE POSTALFABETIZACION , PROCEDENCIA: BANCO UNION S.A., CHEQUE: 5623, FECHA DE EMISION:29/06/2018</t>
  </si>
  <si>
    <t>00099021001 DEP.DE CHEQ.AJENOS,RET.DE CAM.,CONCEPTO: REVERSION,DEP.: INSA , PROCEDENCIA: BANCO UNION S.A., CHEQUE: 1342, FECHA DE EMISION:28/06/2018</t>
  </si>
  <si>
    <t>00099021001 DEP.DE CHEQ.AJENOS,RET.DE CAM.,CONCEPTO: REVERSION,DEP.: INSA , PROCEDENCIA: BANCO UNION S.A., CHEQUE: 1341, FECHA DE EMISION:28/06/2018</t>
  </si>
  <si>
    <t>00099021001 DEP.DE CHEQ.AJENOS,RET.DE CAM.,CONCEPTO: CARRANZA AMUSQUIVAR MARIA EUGENIA,DEP.: BANCO UNION S.A. , PROCEDENCIA: BANCO UNION S.A., CHEQUE: 154556, FECHA DE EMISION:29/06/2018</t>
  </si>
  <si>
    <t>00660012006 DEP.DE CHEQ.AJENOS,RET.DE CAM.,CONCEPTO: DEVOLUCION DE SERVICIO DE TE GESTION 2017, JOSE MANCILLA,DEP.: ORGANO JUDICIAL-DAF NACIONAL , PROCEDENCIA: BANCO UNION S.A., CHEQUE: 2535, FECHA DE EMISION:27/06/2018</t>
  </si>
  <si>
    <t>00254014101 DEP.DE CHEQ.AJENOS,RET.DE CAM.,CONCEPTO: TRANSFERENCIA DE RECURSOS DEL MUNICIPIO DE PUCARANI,DEP.: INSTITUTO DEL SEGURO AGRARIO , PROCEDENCIA: BANCO UNION S.A., CHEQUE: 1547, FECHA DE EMISION:29/06/2018</t>
  </si>
  <si>
    <t>00660012006 DEP.DE CHEQ.AJENOS,RET.DE CAM.,CONCEPTO: DEVOLUCION DE SERVICIO DE TE GESTION 2017, FRANCISCA ORELLANA,DEP.: ORGANO JUDICIAL-DAF NACIONAL , PROCEDENCIA: BANCO UNION S.A., CHEQUE: 2536, FECHA DE EMISION:27/06/2018</t>
  </si>
  <si>
    <t>00099021001 DEP.DE CHEQ.AJENOS,RET.DE CAM.,CONCEPTO: DEPÓSITO POR INCAPACIDAD TEMPORAL POR MATERNIDAD,DEP.: COMITE ORGA DE LOS JUEGOS SURAMERICANOS CBBA 2018 , PROCEDENCIA: BANCO UNION S.A., CHEQUE: 4723, FECHA DE EMISION:27/06/2018</t>
  </si>
  <si>
    <t>00099021001 DEP.DE CHEQ.AJENOS,RET.DE CAM.,CONCEPTO: VENTA DE LIBROS MEMORIA DE LA ECONOMIA 2017 MES DE JUNIO/18,DEP.: MEFP , PROCEDENCIA: BANCO UNION S.A., CHEQUE: 731, FECHA DE EMISION:29/06/2018</t>
  </si>
  <si>
    <t>00526012001 DEP.DE CHEQ.AJENOS,RET.DE CAM.,CONCEPTO: DEP. DE PASAJES NO UTILIZADOS BTV PARA LA REVERSION DE PREVENTIVOS SR PIÑACOBO,DEP.: BOLIVIA TV , PROCEDENCIA: BANCO UNION S.A., CHEQUE: 16225, FECHA DE EMISION:27/06/2018</t>
  </si>
  <si>
    <t>00526012001 DEP.DE CHEQ.AJENOS,RET.DE CAM.,CONCEPTO: DEP. DE SALDOS NO UTILIZADOS EN FAV-BTV PARA LA REVERSION DE PREVENTIVOS ING MAGNE,DEP.: BOLIVIA TV , PROCEDENCIA: BANCO UNION S.A., CHEQUE: 16224, FECHA DE EMISION:27/06/2018</t>
  </si>
  <si>
    <t>00070011102 DEP.DE CHEQ.AJENOS,RET.DE CAM.,CONCEPTO: DEVOLUCION PASAJE AEREO LUIS BUSTILLOS GESTION 2017,DEP.: MTEPS , PROCEDENCIA: BANCO UNION S.A., CHEQUE: 8755, FECHA DE EMISION:28/06/2018</t>
  </si>
  <si>
    <t>00070011102 DEP.DE CHEQ.AJENOS,RET.DE CAM.,CONCEPTO: DEVOLUCION PASAJE AEREO ROSSE MARY SANCHEZ C-31 N° 8,65,DEP.: MTEPS , PROCEDENCIA: BANCO UNION S.A., CHEQUE: 8754, FECHA DE EMISION:28/06/2018</t>
  </si>
  <si>
    <t>00035031101 DEP.DE CHEQ.AJENOS,RET.DE CAM.,CONCEPTO: ARRENDAMIENTO SALAS DE EXPOSICION BLOQUE AMARILLO P/EVENTO FEXPO SOLO PARA ELLAS,DEP.: MEFP UCPP , PROCEDENCIA: BANCO UNION S.A., CHEQUE: 1292, FECHA DE EMISION:26/06/2018</t>
  </si>
  <si>
    <t>00070014201 DEP.DE CHEQ.AJENOS,RET.DE CAM.,CONCEPTO: DEVOLUCION DE PASAJES AEREOS DE JORGE MERCADO TUDOR C-31 N. 8,18,DEP.: MTEPS , PROCEDENCIA: BANCO UNION S.A., CHEQUE: 8756, FECHA DE EMISION:28/06/2018</t>
  </si>
  <si>
    <t>00587012006 DEP.DE CHEQ.AJENOS,RET.DE CAM.,CONCEPTO: PLANILLA DE AVANCE NRO 19 DE LA OBRA PISCINA-OLIMPICA,DEP.: GOBIERNO AUTONOMO DEPARTAMENTAL TARIJA , PROCEDENCIA: BANCO UNION S.A., CHEQUE: 1193, FECHA DE EMISION:29/06/2018</t>
  </si>
  <si>
    <t>00660072001 DEP.DE CHEQ.AJENOS,RET.DE CAM.,CONCEPTO: RECUPERACION CTA P/ EXCEDENTES DE LLAMADAS TELE DEL PERIODO ENERO/2003 SR. JESUS CHAVEZ EX FUNCIONAR,DEP.: ORGANO JUDICIAL , PROCEDENCIA: BANCO UNION S.A., CHEQUE: 2058, FECHA DE EMISION:29/06/2018</t>
  </si>
  <si>
    <t>00099021001 DEPOSITO DE EFECTIVO, DEPOSITANTE: ERWIN CRUZ, CONCEPTO: PREV. 822, CUENTA DE DEPOSITO: CUENTA UNICA DEL TESORO</t>
  </si>
  <si>
    <t>00099021001 DEPOSITO DE EFECTIVO, DEPOSITANTE: ERWIN CRUZ, CONCEPTO: PREV. 852, CUENTA DE DEPOSITO: CUENTA UNICA DEL TESORO</t>
  </si>
  <si>
    <t>00099021001 DEPOSITO DE EFECTIVO, DEPOSITANTE: DIMAR MERIDA, CONCEPTO: PREV. 559, CUENTA DE DEPOSITO: CUENTA UNICA DEL TESORO</t>
  </si>
  <si>
    <t>00099021001 DEPOSITO DE EFECTIVO, DEPOSITANTE: DIMAR MERIDA, CONCEPTO: PREV. 552, CUENTA DE DEPOSITO: CUENTA UNICA DEL TESORO</t>
  </si>
  <si>
    <t>00099021001 DEPOSITO DE EFECTIVO, DEPOSITANTE: DAVID FLORES, CONCEPTO: PREV. 895, CUENTA DE DEPOSITO: CUENTA UNICA DEL TESORO</t>
  </si>
  <si>
    <t>00099021001 DEPOSITO DE EFECTIVO, DEPOSITANTE: DAVID FLORES, CONCEPTO: PREV. 893, CUENTA DE DEPOSITO: CUENTA UNICA DEL TESORO</t>
  </si>
  <si>
    <t>00099021001 DEPOSITO DE EFECTIVO, DEPOSITANTE: KELLY RODRIGUEZ, CONCEPTO: PREV. 912, CUENTA DE DEPOSITO: CUENTA UNICA DEL TESORO</t>
  </si>
  <si>
    <t>00099021001 DEPOSITO DE EFECTIVO, DEPOSITANTE: VICTOR HUGO SMHMDIT, CONCEPTO: PREV. 578, CUENTA DE DEPOSITO: CUENTA UNICA DEL TESORO</t>
  </si>
  <si>
    <t>00312014401 DEPOSITO DE EFECTIVO, DEPOSITANTE: VICTOR HUGO SMHMDT, CONCEPTO: PREV. 577, CUENTA DE DEPOSITO: CUENTA UNICA DEL TESORO</t>
  </si>
  <si>
    <t>00099021001 DEPOSITO DE EFECTIVO, DEPOSITANTE: JAQUELINE CONDORI DE CABRERA, CONCEPTO: DEVOLUCION DE SUBSIDIO UNIVERSAL, CUENTA DE DEPOSITO: CUENTA UNICA DEL TESORO</t>
  </si>
  <si>
    <t>00312014401 DEPOSITO DE EFECTIVO, DEPOSITANTE: SERGIO CARDONA VACA, CONCEPTO: PREV. 1247, CUENTA DE DEPOSITO: CUENTA UNICA DEL TESORO</t>
  </si>
  <si>
    <t>00312014401 DEPOSITO DE EFECTIVO, DEPOSITANTE: SERGIO CARDONA VACA, CONCEPTO: PREV. 1245, CUENTA DE DEPOSITO: CUENTA UNICA DEL TESORO</t>
  </si>
  <si>
    <t>00312014401 DEPOSITO DE EFECTIVO, DEPOSITANTE: TERESA ARISPE OSINAGA, CONCEPTO: PREV. 1244, CUENTA DE DEPOSITO: CUENTA UNICA DEL TESORO</t>
  </si>
  <si>
    <t>00016011101 DEPOSITO DE EFECTIVO, DEPOSITANTE: MARTIN ZARATE POCA, CONCEPTO: DEVOLUCION COMPRA DE COMBUSTIBLE, CUENTA DE DEPOSITO: CUENTA UNICA DEL TESORO</t>
  </si>
  <si>
    <t>00099021001 DEPOSITO DE EFECTIVO, DEPOSITANTE: CAMARA DE DIPUTADOS, CONCEPTO: DEPÓSITO POR RAFAEL CACHI , DEVOL. POR SALDOS NO EJECUTADOS, CUENTA DE DEPOSITO: CUENTA UNICA DEL TESORO</t>
  </si>
  <si>
    <t>00312014401 DEPOSITO DE EFECTIVO, DEPOSITANTE: TERESA ARISPE OSINAGA, CONCEPTO: PREV. 1243, CUENTA DE DEPOSITO: CUENTA UNICA DEL TESORO</t>
  </si>
  <si>
    <t>00312014401 DEPOSITO DE EFECTIVO, DEPOSITANTE: AQUILINO FLORIAN GUZMAN, CONCEPTO: PREV. 1190, CUENTA DE DEPOSITO: CUENTA UNICA DEL TESORO</t>
  </si>
  <si>
    <t>00312014401 DEPOSITO DE EFECTIVO, DEPOSITANTE: ALEXANDER SEJAS RIVERO, CONCEPTO: PREV. 1287, CUENTA DE DEPOSITO: CUENTA UNICA DEL TESORO</t>
  </si>
  <si>
    <t>00312014401 DEPOSITO DE EFECTIVO, DEPOSITANTE: DEYSY PAMELA BRAVO CABRAL, CONCEPTO: PREV. 888, CUENTA DE DEPOSITO: CUENTA UNICA DEL TESORO</t>
  </si>
  <si>
    <t>00312014401 DEPOSITO DE EFECTIVO, DEPOSITANTE: SERGIO CARDONA VACA, CONCEPTO: PREV. 417, CUENTA DE DEPOSITO: CUENTA UNICA DEL TESORO</t>
  </si>
  <si>
    <t>00670012002 DEPOSITO DE EFECTIVO, DEPOSITANTE: RAQUEL FANNY CAMPOS FERNANDEZ, CONCEPTO: DEVOLUCION DEL 60% DE VIATICOS, CUENTA DE DEPOSITO: CUENTA UNICA DEL TESORO</t>
  </si>
  <si>
    <t>00099021001 DEPOSITO DE EFECTIVO, DEPOSITANTE: VICTOR RAMIREZ MADRIGAL, CONCEPTO: DEV.FONDOS EN AVANCE POR CONCEPTO DE COMBUSTIBLE ENTIDAD:80;DA:7 PARTIDA 34110, CUENTA DE DEPOSITO: CUENTA UNICA DEL TESORO</t>
  </si>
  <si>
    <t>00099021001 DEPOSITO DE EFECTIVO, DEPOSITANTE: MOISES EMILIO AREVALO CABRERA - ASFI, CONCEPTO: DEVOLUCION FONDOS POR VIATICOS, CUENTA DE DEPOSITO: CUENTA UNICA DEL TESORO</t>
  </si>
  <si>
    <t>00099021001 DEPOSITO DE EFECTIVO, DEPOSITANTE: GONZALO MONTAÑO PEÑA, CONCEPTO: PREV. 151, CUENTA DE DEPOSITO: CUENTA UNICA DEL TESORO</t>
  </si>
  <si>
    <t>00099021001 DEPOSITO DE EFECTIVO, DEPOSITANTE: GONZALO MONTAÑO PEÑA, CONCEPTO: PREV. 150, CUENTA DE DEPOSITO: CUENTA UNICA DEL TESORO</t>
  </si>
  <si>
    <t>00099021001 DEPOSITO DE EFECTIVO, DEPOSITANTE: JEANGLER ARELY PEREZ CALLER, CONCEPTO: PREV. 255, CUENTA DE DEPOSITO: CUENTA UNICA DEL TESORO</t>
  </si>
  <si>
    <t>00099021001 DEPOSITO DE EFECTIVO, DEPOSITANTE: EDWIN ZAPATA MAYTA, CONCEPTO: PREV. 60, CUENTA DE DEPOSITO: CUENTA UNICA DEL TESORO</t>
  </si>
  <si>
    <t>00099021001 DEPOSITO DE EFECTIVO, DEPOSITANTE: YHOBAN SALGUERO ORETEA, CONCEPTO: PREV. 523, CUENTA DE DEPOSITO: CUENTA UNICA DEL TESORO</t>
  </si>
  <si>
    <t>00099021001 DEPOSITO DE EFECTIVO, DEPOSITANTE: YHOBAN SALGUERO ORETEA, CONCEPTO: PREV. 522, CUENTA DE DEPOSITO: CUENTA UNICA DEL TESORO</t>
  </si>
  <si>
    <t>00099021001 DEPOSITO DE EFECTIVO, DEPOSITANTE: MIGUEL ANGEL RUIZ CRUZ, CONCEPTO: PREV. 593, CUENTA DE DEPOSITO: CUENTA UNICA DEL TESORO</t>
  </si>
  <si>
    <t>00099021001 DEPOSITO DE EFECTIVO, DEPOSITANTE: MIGUEL ANGEL RUIZ CRUZ, CONCEPTO: PREV. 592, CUENTA DE DEPOSITO: CUENTA UNICA DEL TESORO</t>
  </si>
  <si>
    <t>00099021001 DEPOSITO DE EFECTIVO, DEPOSITANTE: GABRIEL MONTAÑO, CONCEPTO: PREV. 437, CUENTA DE DEPOSITO: CUENTA UNICA DEL TESORO</t>
  </si>
  <si>
    <t>00099021001 DEPOSITO DE EFECTIVO, DEPOSITANTE: GABRIEL MONTAÑO, CONCEPTO: PREV. 436, CUENTA DE DEPOSITO: CUENTA UNICA DEL TESORO</t>
  </si>
  <si>
    <t>00099021001 DEPOSITO DE EFECTIVO, DEPOSITANTE: GONZALO MONTAÑO PEÑA, CONCEPTO: PREV. 486, CUENTA DE DEPOSITO: CUENTA UNICA DEL TESORO</t>
  </si>
  <si>
    <t>00099021001 DEPOSITO DE EFECTIVO, DEPOSITANTE: GONZALO MONTAÑO PEÑA, CONCEPTO: PREV. 485, CUENTA DE DEPOSITO: CUENTA UNICA DEL TESORO</t>
  </si>
  <si>
    <t>00099021001 DEPOSITO DE EFECTIVO, DEPOSITANTE: ERWIN CRUZ, CONCEPTO: PREV. 1038, CUENTA DE DEPOSITO: CUENTA UNICA DEL TESORO</t>
  </si>
  <si>
    <t>00099021001 DEPOSITO DE EFECTIVO, DEPOSITANTE: KELLY RODRIGUEZ, CONCEPTO: PREV. 913, CUENTA DE DEPOSITO: CUENTA UNICA DEL TESORO</t>
  </si>
  <si>
    <t>00099021001 DEPOSITO DE EFECTIVO, DEPOSITANTE: KELLY RODRIGUEZ, CONCEPTO: PREV. 914, CUENTA DE DEPOSITO: CUENTA UNICA DEL TESORO</t>
  </si>
  <si>
    <t>00099021001 DEPOSITO DE EFECTIVO, DEPOSITANTE: YAMIL FARFAN, CONCEPTO: PREV. 825, CUENTA DE DEPOSITO: CUENTA UNICA DEL TESORO</t>
  </si>
  <si>
    <t>00099021001 DEPOSITO DE EFECTIVO, DEPOSITANTE: YAMIL FARFAN, CONCEPTO: PREV. 1142, CUENTA DE DEPOSITO: CUENTA UNICA DEL TESORO</t>
  </si>
  <si>
    <t>00099021001 DEPOSITO DE EFECTIVO, DEPOSITANTE: YAMIL FARFAN, CONCEPTO: PREV.866, CUENTA DE DEPOSITO: CUENTA UNICA DEL TESORO</t>
  </si>
  <si>
    <t>00283022001 DEPOSITO DE EFECTIVO, DEPOSITANTE: ARMANDO SOSSA RIVERA, CONCEPTO: DEVOLUCION VIATICOS, CUENTA DE DEPOSITO: CUENTA UNICA DEL TESORO</t>
  </si>
  <si>
    <t>00099021001 DEPOSITO DE EFECTIVO, DEPOSITANTE: GABRIEL ALFREDO ZAMORANO RODRIGUEZ, CONCEPTO: REPOSICION DE LLAMADAS PERSONALES, CUENTA DE DEPOSITO: CUENTA UNICA DEL TESORO</t>
  </si>
  <si>
    <t>00572012001 DEPOSITO DE EFECTIVO, DEPOSITANTE: ROGER ALBERTO ARANDIA MONTENEGRO, CONCEPTO: DEVOLUCION DE VIATICOS, CUENTA DE DEPOSITO: CUENTA UNICA DEL TESORO</t>
  </si>
  <si>
    <t>00312014401 DEPOSITO DE EFECTIVO, DEPOSITANTE: SERGIO CARDONA VACA, CONCEPTO: PREV. 416, CUENTA DE DEPOSITO: CUENTA UNICA DEL TESORO</t>
  </si>
  <si>
    <t>00312014401 DEPOSITO DE EFECTIVO, DEPOSITANTE: VICTOR HUGO VELARDE LLANOS, CONCEPTO: PREV. 1014, CUENTA DE DEPOSITO: CUENTA UNICA DEL TESORO</t>
  </si>
  <si>
    <t>00312014401 DEPOSITO DE EFECTIVO, DEPOSITANTE: VICTOR HUGO VALVERDE LLANOS, CONCEPTO: PREV. 1013, CUENTA DE DEPOSITO: CUENTA UNICA DEL TESORO</t>
  </si>
  <si>
    <t>00312014401 DEPOSITO DE EFECTIVO, DEPOSITANTE: FREDDY FELIPE MAMANI, CONCEPTO: PREV. 1128, CUENTA DE DEPOSITO: CUENTA UNICA DEL TESORO</t>
  </si>
  <si>
    <t>00099021001 DEPOSITO DE EFECTIVO, DEPOSITANTE: ESCUELA MILITAR DE EQUITACION DEL EJERCITO, CONCEPTO: REVERSION COMBUSTIBLE JUN/2018, CUENTA DE DEPOSITO: CUENTA UNICA DEL TESORO</t>
  </si>
  <si>
    <t>00312014401 DEPOSITO DE EFECTIVO, DEPOSITANTE: ERWIN PARDO TOLEDO, CONCEPTO: PREV. 1017, CUENTA DE DEPOSITO: CUENTA UNICA DEL TESORO</t>
  </si>
  <si>
    <t>00312014401 DEPOSITO DE EFECTIVO, DEPOSITANTE: ERWIN PARDO TOLEDO, CONCEPTO: PREV. 1015, CUENTA DE DEPOSITO: CUENTA UNICA DEL TESORO</t>
  </si>
  <si>
    <t>00312014401 DEPOSITO DE EFECTIVO, DEPOSITANTE: DEYSY PAMELA BRAVO CABRAL, CONCEPTO: PREV 1257, CUENTA DE DEPOSITO: CUENTA UNICA DEL TESORO</t>
  </si>
  <si>
    <t>00312014401 DEPOSITO DE EFECTIVO, DEPOSITANTE: TERESA ARISPE OSINAGA, CONCEPTO: PREV 927, CUENTA DE DEPOSITO: CUENTA UNICA DEL TESORO</t>
  </si>
  <si>
    <t>00312014401 DEPOSITO DE EFECTIVO, DEPOSITANTE: TERESA ARISPE OSINAGA, CONCEPTO: PREV. 926, CUENTA DE DEPOSITO: CUENTA UNICA DEL TESORO</t>
  </si>
  <si>
    <t>00099021001 DEPOSITO DE EFECTIVO, DEPOSITANTE: JUSTINO WILLIAMS CALDERON RODRIGUEZ, CONCEPTO: DEVOLUCION REINTEGRO POR DEMACIA, CUENTA DE DEPOSITO: CUENTA UNICA DEL TESORO</t>
  </si>
  <si>
    <t>00099021001 DEPOSITO DE EFECTIVO, DEPOSITANTE: MARIBEL GUARACHI QUISPE, CONCEPTO: DEVOLUCION COBRO INDEBIDO, CUENTA DE DEPOSITO: CUENTA UNICA DEL TESORO</t>
  </si>
  <si>
    <t>00283022001 DEPOSITO DE EFECTIVO, DEPOSITANTE: MARIA EUGENIA LOVERA SANDI, CONCEPTO: DEVOLUCION FONDOS EN AVANCE, CUENTA DE DEPOSITO: CUENTA UNICA DEL TESORO</t>
  </si>
  <si>
    <t>00373024103 DEPOSITO DE EFECTIVO, DEPOSITANTE: LUCIA JIMENEZ DE LIMACHI, CONCEPTO: DEVOLUCION SALDO, CUENTA DE DEPOSITO: CUENTA UNICA DEL TESORO</t>
  </si>
  <si>
    <t>00312014401 DEPOSITO DE EFECTIVO, DEPOSITANTE: JEANGLER ARELY PEREZ CALLER, CONCEPTO: PREV 814, CUENTA DE DEPOSITO: CUENTA UNICA DEL TESORO</t>
  </si>
  <si>
    <t>00312014401 DEPOSITO DE EFECTIVO, DEPOSITANTE: DEYSY PAMELA BRAVO CABRAL, CONCEPTO: PREV. 887, CUENTA DE DEPOSITO: CUENTA UNICA DEL TESORO</t>
  </si>
  <si>
    <t>00312014401 DEPOSITO DE EFECTIVO, DEPOSITANTE: AQUILINO FLORIAN GUZMAN QUIROZ, CONCEPTO: PREV. 826, CUENTA DE DEPOSITO: CUENTA UNICA DEL TESORO</t>
  </si>
  <si>
    <t>00312014401 DEPOSITO DE EFECTIVO, DEPOSITANTE: FREDDY FELIPE MAMANI, CONCEPTO: PREV. 831, CUENTA DE DEPOSITO: CUENTA UNICA DEL TESORO</t>
  </si>
  <si>
    <t>00312014401 DEPOSITO DE EFECTIVO, DEPOSITANTE: FREDDY FELIPE MAMANI, CONCEPTO: PREV. 832, CUENTA DE DEPOSITO: CUENTA UNICA DEL TESORO</t>
  </si>
  <si>
    <t>A:00099021001 DEVOLUCION RETENCION DE DESCUENTOS EFECTUADOS POR RECUPERACION DEL P.R.A. (PAGO DE REPARTO ANTICIPADO), CORRESPONDIENTE AL MES DE MAYO/2018. S/G. CITE SENASIR UAF-TTES N 0049/2018, DE FECHA 25/06/2018</t>
  </si>
  <si>
    <t>A:00099021001 DEVOLUCION RETENCION DE DESCUENTOS EFECTUADOS POR COBROS Y PAGOS INDEBIDOS, CORRESPONDIENTE AL MES DE MAYO/2018. S/G. CITE SENASIR UAF-TTES N 0048/2018, DE FECHA 25/06/2018</t>
  </si>
  <si>
    <t>A:00099021001 DEVOLUCION RETENCION DE DESCUENTOS EFECTUADOS POR CONVENIOS DE COMPENSACION DE COTIZACIONES CON BBVA PREVISION S.A. AFP, CORRESPONDIENTE A ABRIL/2018 Y AGUINALDO 2013 AL 2017. S/G. CITE SENASIR UAF-TTES N 0047/2018, DE FECHA 25/06/2018.</t>
  </si>
  <si>
    <t>A:00099021001 DEVOLUCION RETENCION DE DESCUENTOS EFECTUADOS POR CONVENIOS DE COMPENSACION DE COTIZACIONES CON FUTURO DE BOLIVIA AFP S.A., CORRESPONDIENTE A ABRIL/2018 Y AGUINALDO 2013, 2015 AL 2017. S/G. CITE SENASIR UAF-TTES N 0046/2018, DE FECHA 25/06/2018.</t>
  </si>
  <si>
    <t>A:00099021001 DEVOLUCION RETENCION DE DESCUENTOS EFECTUADOS POR CONVENIOS DE COMPENSACION DE COTIZACIONES CON LA VITALICIA SEGUROS Y REASEGUROS DE VIDA S.A., CORRESPONDIENTE A ABRIL/2018 Y AGUINALDO 2015 AL 2017. S/G. CITE SENASIR UAF-TTES N 0045/2018, DE FECHA 25/06/2018.</t>
  </si>
  <si>
    <t>A:00099021001 DEVOLUCION RETENCION DE DESCUENTOS EFECTUADOS POR CONVENIOS DE COMPENSACION DE COTIZACIONES CON SEGUROS PROVIDA S.A., CORRESPONDIENTE A ABRIL/2018 Y AGUINALDO 2012 AL 2017. S/G. CITE SENASIR UAF-TTES N 0044/2018, DE FECHA 25/06/2018.</t>
  </si>
  <si>
    <t>PAGO A NATIXIS FRANCIA PRÉSTAMO 931-OB1 VCTO. 30-06-2018 POR CUENTA DE SEMAPA , VALOR 29-06-2018 CAPITAL EUR 43.698,00 INTERESES EUR 4.423,66 LIB. 00099031002 RECUP.DIFERENCIALES CAPITAL E INTERES-CRED.EXT.</t>
  </si>
  <si>
    <t>PAGO A NATIXIS FRANCIA PRÉSTAMO 931-OA1 VCTO. 30-06-2018 POR CUENTA DE GMSCZ , VALOR 29-06-2018 CAPITAL EUR 121.964,64 INTERESES EUR 21.076,05 LIB. 00099031002 RECUP.DIFERENCIALES CAPITAL E INTERES-CRED.EXT.</t>
  </si>
  <si>
    <t>PAGO A KFW ALEMANIA PRÉSTAMO KfW 199565359 VCTO. 30-06-2018 POR CUENTA DE GOB.AUT.DEPT.STCRUZ , VALOR 29-06-2018 CAPITAL EUR 42.000,00 INTERESES EUR 28.881,32 LIB. 00099031002 RECUP.DIFERENCIALES CAPITAL E INTERES-CRED.EXT.</t>
  </si>
  <si>
    <t>VENTA DE DIVISAS CON TRANSFERENCIA DE FONDOS A SOLICITUD DE DIRECCION ESTRATEGICA DE REIVINDICACION MARITIMA DIREMAR SEGUN SOLICITUD 5339 REF: PAYMENT CORRESPONDING TO THE FEES OF COUNSEL FRANCESCO SINDICO FOR PERFORMANCE OF SPECIALIZED COUNSELLING SERVICES IN PUBLIC INTERNATIONAL LAW REQUESTED THRO LIB. 00099021001 TGN-RECURSOS ORDINARIOS (3987) POR DIFERENCIAL CAMBIARIO</t>
  </si>
  <si>
    <t>PAGO A KFW ALEMANIA PRÉSTAMO KfW 199565037 VCTO. 30-06-2018 POR CUENTA DE TGN , NTI. 010828 VALOR 29-06-2018 CAPITAL EUR 10.000,00 INTERESES EUR 3.176,22 CTA. 3987 CUENTA UNICA DEL TESORO-3987 LIB. 00099021001 REF.: COMISIONES BANCARIAS</t>
  </si>
  <si>
    <t>TRANSFERENCIA DE FONDOS AL EXTERIOR A SOLICITUD DE TESORO GENERAL DE LA NACION SEGUN SOLICITUD 5315 REF: PAGO AL GRUPO DE ACCION FINANCIERA DE LATINOAMERICA (GAFILAT), POR CONCEPTO DE MEMBRESIA POR USD42.400,00, SEGUN SOLICITUD VRE-DGRM-CS-89/2018. LIB. 00099021001 TGN-RECURSOS ORDINARIOS (3987)</t>
  </si>
  <si>
    <t>PAGO A KFW ALEMANIA PRÉSTAMO KfW 200965608 VCTO. 30-06-2018 POR CUENTA DE TGN , NTI. 010844 VALOR 29-06-2018 INTERESES EUR 1.714,43 COMISIONES EUR 11.928,52 CTA. 3987 CUENTA UNICA DEL TESORO-3987 LIB. 00099021001 REF.: COMISIONES BANCARIAS</t>
  </si>
  <si>
    <t>TRANSFERENCIA DE FONDOS AL EXTERIOR A SOLICITUD DE TESORO GENERAL DE LA NACION SEGUN SOLICITUD 5313 REF: REF. BO-WHC18, PAGO AL FONDO DEL PATRIMONIO MUNDIAL, CULTURAL Y NATURAL - UNESCO (FPM- UNESCO), POR CONCEPTO DE MEMBRESIA POR USD392,00, SEGUN SOLICITUD VRE-DGRM-CS-103/2018. LIB. 00099021001 TGN-RECURSOS ORDINARIOS (3987)</t>
  </si>
  <si>
    <t>VENTA DE DIVISAS CON TRANSFERENCIA DE FONDOS A SOLICITUD DE DIRECCION ESTRATEGICA DE REIVINDICACION MARITIMA DIREMAR SEGUN SOLICITUD 5339 REF: PAYMENT CORRESPONDING TO THE FEES OF COUNSEL FRANCESCO SINDICO FOR PERFORMANCE OF SPECIALIZED COUNSELLING SERVICES IN PUBLIC INTERNATIONAL LAW REQUESTED THRO LIB. 00099021001 TGN-RECURSOS ORDINARIOS (3987)</t>
  </si>
  <si>
    <t>TRANSFERENCIA DE FONDOS AL EXTERIOR A SOLICITUD DE TESORO GENERAL DE LA NACION SEGUN SOLICITUD 5316 REF: PAGO AL INSTITUTO PANAMERICANO DE GEOGRAFIA E HISTORIA (IPGH), POR CONCEPTO DE MEMBRESIA POR USD5.509,00, SEGUN SOLICITUD VRE-DGRM-CS-91/2018. LIB. 00099021001 TGN-RECURSOS ORDINARIOS (3987)</t>
  </si>
  <si>
    <t>TRANSFERENCIA DE FONDOS AL EXTERIOR A SOLICITUD DE TESORO GENERAL DE LA NACION SEGUN SOLICITUD 5318 REF: PAGO A LA ORGANIZACION LATINOAMERICANA DE ENERGIA (OLADE), POR CONCEPTO DE MEMBRESIA POR USD26.695,81, SEGUN SOLICITUD VRE-DGRM-CS-98/2018. LIB. 00099021001 TGN-RECURSOS ORDINARIOS (3987)</t>
  </si>
  <si>
    <t>TRANSFERENCIA DE FONDOS AL EXTERIOR A SOLICITUD DE TESORO GENERAL DE LA NACION SEGUN SOLICITUD 5319 REF: REF. CONTRIBUTIONS 1/18/1, PAGO A LA ORGANIZACION DE LAS NACIONES UNIDAS (ONU), POR CONCEPTO DE MEMBRESIA POR USD291.685,00, SEGUN SOLICITUD VRE-DGRM-CS-94/2018. LIB. 00099021001 TGN-RECURSOS ORDINARIOS (3987)</t>
  </si>
  <si>
    <t>VENTA DE DIVISAS CON TRANSFERENCIA DE FONDOS A SOLICITUD DE ADMINISTRACION DE SERVICIOS PORTUARIOS BOLIVIA SEGUN SOLICITUD 5341 REF: H.R. 1875 - PAGO DE FACTURAS DE LA EMPRESA NAVIERA FAPOSA - FACILIDAD PORTUARIA S.A.C. EN EL PUERTO DE ILO - PERU, SEGUN INFORME ASP-B/DOP-UAP/INF-64/2018 Y DEMAS DOCU LIB. 00594012001 ASP-B FONDO DE OPERACIONES</t>
  </si>
  <si>
    <t>VENTA DE DIVISAS CON TRANSFERENCIA DE FONDOS A SOLICITUD DE EMPRESA PUBLICA PRODUCTIVA CARTONES DE BOLIVIA-CARTONBOL SEGUN SOLICITUD 5343 REF: PAGO POR TRANSFERENCIA AL EXTERIOR AL BCB, POR PAGO DE INSCRIPCION DE CARTONBOL A LA ASOCIACION DE CORRUGADORES DEL CARIBE, CENTRO Y SUD AMERICA, SEGUN NI/GG LIB. 00576012001 CARTONBOL</t>
  </si>
  <si>
    <t>||TRANSFERENCIA DE FONDOS S/G. MENSAJES SWIFT NROS. 09081 Y 09063 DE LA FECHA. (SECTOR PÚBLICO). DEBITO DE LA LIBRETA 00117012001 DGAC, REPOSICION UTILES DE ESCRITORIO.</t>
  </si>
  <si>
    <t>||TRANSFERENCIA DE FONDOS S/G. MENSAJE SWIFT NRO. 09083 DE LA FECHA. (SECTOR PÚBLICO). DEBITO DE LA LIBRETA 00117012001 DGAC, REPOSICION UTILES DE ESCRITORIO.</t>
  </si>
  <si>
    <t>||REGISTRO COBRO COMISION TRANSF. AL EXTERIOR 0,010% S/USD476.020,70, REEMB. GTOS DE COMUNICACION BS220.- Y EMISION DE CBTE. CONTABLE BS50.- EN COMPLEMENTO A CBTE. ADJUNTO DE LA FECHA CGO. LIB. N°00132079201 SEDEM - PLANTA ENVASES DE VIDRIO CH MUN ZUDAÑEZ REF.: PAGO LC I-2017-051</t>
  </si>
  <si>
    <t>NÚMERO DE LIBRETA CUT: 99031009.00 OPERACIÓN T01 TRANSFERENCIA DE FONDOS A LA CUT - TESORO DIRECTO DE BANCO UNION S.A. A CUENTA UNICA DEL TESORO CON NUMERO DE SOLICITUD = 2857723 Y NUMERO CORRELATIVO = 91320029062018986 TRANSFERENCIA POR OPERACIONES DE VENTA BONOS BTX</t>
  </si>
  <si>
    <t>VENTA DE DIVISAS CON TRANSFERENCIA DE FONDOS A SOLICITUD DE EMPRESA PUBLICA PRODUCTIVA CARTONES DE BOLIVIA-CARTONBOL SEGUN SOLICITUD 5353 REF: TRANSFERENCIA DE RECURSOS AL BCB PARA LA EMPRESA CRIPACK, POR LA COMPRA DE TROQUELES COFAR 5 ML, AUTORIZADO SEGUN HOJA DE SEGUIMIENTO I/2018-19990, NI/GG/CB/ LIB. 00576012001 CARTONBOL</t>
  </si>
  <si>
    <t>VENTA DE DIVISAS CON TRANSFERENCIA DE FONDOS A SOLICITUD DE MINISTERIO DE DEFENSA SEGUN SOLICITUD 5351 REF: PAGO A EMPRESA AIR PARTS POR ADQUISICION DE ACEITE PARA AERONAVE DE EPTAM LIB. 00020011103 MINISTERIO DE DEFENSA - INGRESOS VARIOS</t>
  </si>
  <si>
    <t>A:00099021001 Pago de capital e interes corriente a favor del TGN, adeudado por el GAD Santa Cruz, correspondiente a los Prestamos Convenios Subsidiarios CAF 2324, Proyectos Sistema de Electrificacion Rural: San Andres-Villa Victoria, Itacua-Charagua, San Antonio de Lomerio.</t>
  </si>
  <si>
    <t>||TRANSFERENCIA DE FONDOS S/G FORMULARIO CITE: BUN/CF/271/18 DE LA FECHA (HRE-TSO-3426). POR DEVOLUCION DE RECURSOS NO EJECUTADOS DEL PROGRAMA "BOLIVIA CAMBIA" A SOLICITUD GOB.AUT.MCPAL.DE LA ASUNTA, LIBRETA N°00099024113 BOLIVIA CAMBIA.</t>
  </si>
  <si>
    <t>||TRANSFERENCIA DE FONDOS S/G FORMULARIO CITE: BUN/CF270/18 DE LA FECHA (HRE-TSO-3428). A SOLICITUD DEL GOB.AUT.MCPAL.DE EL ALTO, LIBRETA N°00015068001 MIN.GOB.INSTITU.CONALTID UE-CUT;BUN.</t>
  </si>
  <si>
    <t>PAGO PRÉSTAMO KFW ALEMANIA 9365263 VCTO. 30-06-2018 POR CUENTA DE TGN SEGÚN NOTA COD.LIQ.010899 DE FECHA 26-06-2018, VALOR 30-06-2018 CAPITAL EUR 60.857,12 INTERESES EUR 7.302,76 LIBRETA 0099021001 RECURSOS ORDINARIOS - 3987</t>
  </si>
  <si>
    <t>COMISIONES BANCARIAS POR PAGO PRÉSTAMO KFW ALEMANIA 9365263 VCTO. 30-06-2018 POR CUENTA DE TGN SEGÚN NOTA COD.LIQ.010899 DE FECHA 26-06-2018, VALOR 30-06-2018 LIBRETA 0099021001 RECURSOS ORDINARIOS - 3987 REF.: COMISIONES BANCARIAS</t>
  </si>
  <si>
    <t>DIFERENCIAL POR PAGO PRÉSTAMO KFW ALEMANIA 9065947 VCTO. 30-06-2018 POR CUENTA DE EMPRESA CORANI SA SEGÚN NOTA COD.LIQ.010896 DE FECHA 19-06-2018, VALOR 30-06-2018 CAPITAL EUR 42,528 INTERESES 24.036,26 LIBRETA N° 0099031002 RECUP.DIFERENCIALES CAPITAL E INT. CRED. EXT.</t>
  </si>
  <si>
    <t>DIFERENCIAL POR PAGO PRÉSTAMO KFW ALEMANIA 9265711 VCTO. 30-06-2018 POR CUENTA DE ENDE GUARACACHI S.A. SEGÚN NOTA COD.LIQ.010897 DE FECHA 22-06-2018, VALOR 30-06-2018 CAPITAL EUR 20.805,65 INTERESES EUR 20.037,28 LIBRETA N° 0099031002 RECUP.DIFERENCIALES CAPITAL E INT. CRED. EXT.</t>
  </si>
  <si>
    <t>DIFERENCIAL POR PAGO PRÉSTAMO KFW ALEMANIA 9365263 VCTO. 30-06-2018 POR CUENTA DE EMPRESA CORANI SA SEGÚN NOTA COD.LIQ.010898 DE FECHA 19-06-2018, VALOR 30-06-2018 CAPITAL EUR 21.514,46 INTERESES EUR 27.753,65 LIBRETA N° 0099031002 RECUP.DIFERENCIALES CAPITAL E INT. CRED. EXT.</t>
  </si>
  <si>
    <t>DIFERENCIAL POR PAGO PRÉSTAMO KFW ALEMANIA 8766453 VCTO. 30-06-2018 POR CUENTA DE GOB.AUT.DEPT.CHUQUIS SEGÚN NOTA COD.LIQ. 010904 DE FECHA 18-06-2018, VALOR 30-06-2018 INTERESES UFV 83.455,54 LIBRETA N° 0099031002 RECUP.DIFERENCIALES CAPITAL E INT. CRED. EXT.</t>
  </si>
  <si>
    <t>TRANSFERENCIA DE FONDOS AL EXTERIOR A SOLICITUD DE TESORO GENERAL DE LA NACION SEGUN SOLICITUD 5317 REF: PAGO AL GRUPO DE LOS 77 (G-77), POR CONCEPTO DE MEMBRESIA POR USD5.000,00, SEGUN SOLICITUD VRE-DGRM-CS-106/2018. LIB. 00099021001 TGN-RECURSOS ORDINARIOS (3987)</t>
  </si>
  <si>
    <t>||REGISTRO COBRO COMISION AVISO ENMIENDA CARTA DE CREDITO STANDBY BS220.- Y EMISION DE CBTE. CONTABLE BS50.- REF.: 40GA-G43418-4DGN (BCB: SB-R-2016-70) A/F YPFB LIB. 00513012007 YPFB -RECURSOS DE NACIONALIZACION REF: COM. AVISO ENMIENDA SBLC 40GA-G43418-4DGN</t>
  </si>
  <si>
    <t>||REGISTRO COBRO COMISION AVISO ENMIENDA CARTA DE CREDITO STANDBY BS220.- Y EMISION CBTE. CONTABLE BS50.- REF: 40GA-G43424-4DGN (BCB: SB-R-2016-071) A/F YPFB CGO. LIB. N°00513012007 YPFB - RECURSOS DE NACIONALIZACION REF: COM. AVISO ENMIENDA SB-R-2016-71</t>
  </si>
  <si>
    <t>De: 00099024113 Transferencia en cumplimiento al DS N0913 de 15/06/2011 y el Convenio Integubernativo de Financiamiento UPRE-CIF-IG 772/2017, suscrito entre la UPRE y el GAM de Comarapa proyecto Const. Unidad Educativa La Palizada - Comarapa, correspondiente a saldos no ejecutados gestion 2017, segu</t>
  </si>
  <si>
    <t>De: 00099024113 Transferencia en cumplimiento al DS N0913 de 15/06/2011 y el Convenio Integubernativo de Financiamiento UPRE-CIF-IG 084/2017, suscrito entre la UPRE y el GAM de Tarija proyecto Construccion Unidad Educ. Urb. Los Laureles de la Ciudad de Tarija, correspondiente a saldos no ejecutados</t>
  </si>
  <si>
    <t>De: 00099024113 Transferencia en cumplimiento al DS N0913 de 15/06/2011 y el Convenio Integubernativo de Financiamiento UPRE-CIF-IG 070/2017, suscrito entre la UPRE y el GAM de Tarija proyecto Construccion Centro de Salud Ambulatorio Barrio 15 de Noviembre Ciudad de Tarija, correspondiente a saldos</t>
  </si>
  <si>
    <t>De: 00099024113 Transferencia en cumplimiento al DS N0913 de 15/06/2011 y el Convenio Integubernativo de Financiamiento UPRE-CIF-IG/161/2016, suscrito entre la UPRE y el GAM de Guanay proyecto Construccion Tinglado Polifuncional Unidad Educativa Pablo Amaya, correspondiente a saldos no ejecutados ge</t>
  </si>
  <si>
    <t>De: 00099024113 Transferencia en cumplimiento al DS N0913 de 15/06/2011 y el Convenio Integubernativo de Financiamiento UPRE-CIF-IG/163/2016, suscrito entre la UPRE y el GAM de Guanay proyecto Construccion Tinglado Polifuncional Unidad Educativa Amaguaya, correspondiente a saldos no ejecutados gesti</t>
  </si>
  <si>
    <t>De: 00099024113 Transferencia en cumplimiento al DS N0913 de 15/06/2011 y el Convenio Integubernativo de Financiamiento UPRE-CIF-IG 500/2017, suscrito entre la UPRE y el GAM de Guanay proyecto Construccion de Albergue Estudiantil Guanay, correspondiente a saldos no ejecutados gestion 2017, segun la</t>
  </si>
  <si>
    <t>De: 00099024113 Transferencia en cumplimiento al DS N0913 de 15/06/2011 y el Convenio Interintitucional de Financiamiento UPRE-CIF-226/12, suscrito entre la UPRE y el GAM de Cochabamba proyecto Construccion Estadio Evo Morales Ayma Villa Sebastian Pagador, correspondiente a saldos no ejecutados ges</t>
  </si>
  <si>
    <t>De: 00016011101 Transferencia que efectuamos a requerimiento del Ministerio de Educacion, segun notas CITE: ME/DGAA/UF/T/No.009 y 010/2018 y en virtud a la nota interna CITE: MEFP/VPCF/DGCF/ UCCF No.684/2018 de la Direccion General de Contabilidad Fiscal de esta Cartera de Estado y de acuerdo a los</t>
  </si>
  <si>
    <t>De: 00016011101 Transferencia que realizamos a solicitud del Ministerio de Educacion mediante nota CITE: ME/DGAA/UF/T/No. 007/2018 y en virtud a la nota interna CITE: MEFP/VPCF/DGCF/UCCF No 685/2018 H.R. 6-15046-R</t>
  </si>
  <si>
    <t>COMISIONES BANCARIAS POR PAGO PRÉSTAMO KFW ALEMANIA I-H-047 VCTO. 30-06-2018 POR CUENTA DE TGN SEGÚN NOTA MEFP/VTCP/DGCP/UODP-569/2018 DE FECHA 26-06-2018, VALOR 30-06-2018 LIBRETA N° 0099021001 RECURSOS ORDINARIOS - 3987 REF.: COMISIONES BANCARIAS</t>
  </si>
  <si>
    <t>PAGO PRÉSTAMO KFW ALEMANIA I-H-047 VCTO. 30-06-2018 POR CUENTA DE TGN SEGÚN NOTA MEFP/VTCP/DGCP/UODP-569/2018 DE FECHA 26-06-2018, VALOR 30-06-2018 CAPITAL UFV 943.562,09 INTERESES UFV 102.910,43 LIBRETA N° 0099021001 RECURSOS ORDINARIOS -3987</t>
  </si>
  <si>
    <t>COMISIONES BANCARIAS POR PAGO PRÉSTAMO KFW ALEMANIA I-H-051 VCTO. 30-06-2018 POR CUENTA DE TGN SEGÚN NOTA MEFP/VTCP/DGCP/UODP-569/2018 DE FECHA 26-06-2018, VALOR 30-06-2018 LIBRETA N° 0099021001 RECURSOS ORDINARIOS - 3987 REF.: COMISIONES BANCARIAS</t>
  </si>
  <si>
    <t>PAGO PRÉSTAMO KFW ALEMANIA I-H-051 VCTO. 30-06-2018 POR CUENTA DE TGN SEGÚN NOTA MEFP/VTCP/DGCP/UODP-569/2018 DE FECHA 26-06-2018, VALOR 30-06-2018 CAPITAL UFV 663.953,72 INTERESES UFV 79.674,47 LIBRETA N° 00990021001 RECURSOS ORDINARIOS -3987</t>
  </si>
  <si>
    <t>DIFERENCIAL POR PAGO PRÉSTAMO KFW ALEMANIA 9565359 VCTO. 30-06-2018 POR CUENTA DE GOB.AUT.DEPT.STCRUZ SEGÚN NOTA COD.LIQ. 010901 DE FECHA 25-06-2018, VALOR 30-06-2018 INTERESES UFV 503.515,08 LIBRETA N° 0099031002 RECUP.DIFERENCIALES CAPITAL E INT. CRED. EXT.</t>
  </si>
  <si>
    <t>DIFERENCIAL POR PAGO PRÉSTAMO KFW ALEMANIA 9665928 VCTO. 30-06-2018 POR CUENTA DE GOB.AUT.DEPT.CBBA SEGÚN NOTA COD.LIQ. 010905 DE FECHA 22-06-2018, VALOR 30-06-2018 INTERESES UFV 149.438,70 LIBRETA N° 0099031002 RECUP.DIFERENCIALES CAPITAL E INT. CRED. EXT.</t>
  </si>
  <si>
    <t>DIFERENCIAL POR PAGO PRÉSTAMO KFW ALEMANIA 9865734 VCTO. 30-06-2018 POR CUENTA DE GOB.AUT.DEPT.CHUQUIS SEGÚN NOTA COD.LIQ. 010906 DE FECHA 18-06-2018, VALOR 30-06-2018 INTERESES UFV 217.481,15 LIBRETA N° 0099031002 RECUP.DIFERENCIALES CAPITAL E INT. CRED. EXT.</t>
  </si>
  <si>
    <t>||TRANSFERENCIA DE FONDOS S/G NOTA CITE: BUN0384/18 DE LA FECHA (HRE-TSO-3436). ADQUISICION DE COMPUTADORAS QUIPUS, CONTRAPARTE 50%. A SOLICITUD DE G.A.M DE BOYUIBE, LIBRETA N°00041014101.</t>
  </si>
  <si>
    <t>||TRANSFERENCIA DE FONDOS S/G FORMULARIO CITE: BUN0386/18 DE LA FECHA (HRE-TSO-3434). CONTRAPARTE CONVENIO INTERGUBERNATIVO DE EQUIPOS DE COMPUTACION. A SOLICITUD GOB.AUT.MCPAL.SANTIAGO DE ANDAMARCA, LIBRETA N°00041014401; BUN.</t>
  </si>
  <si>
    <t>||TRANSFERENCIA DE FONDOS S/G NOTA CITE: BUN0385/18 DE LA FECHA (HRE-TSO-3432). CONTRAPARTE DEL CONVENIO INTERGUBERNATIVO DE EQUIPOS DE COMPUTACIÓN. A SOLICITUD DE G.A.M SANTIAGO DE ANDAMARCA, LIBRETA N°00041014401.</t>
  </si>
  <si>
    <t>||TRANSFERENCIA DE FONDOS S/G NOTA CITE: BUN0387/18 DE LA FECHA (HRE-TSO-3433). CONTRAPARTE DEL CONVENIO INTERGUBERNATIVO DE EQUIPOS DE COMPUTACIÓN. A SOLICITUD DE G.A.M DE SANTIAGO DE ANDAMARCA, LIBRETA N°00041014401.</t>
  </si>
  <si>
    <t>PAGO PRÉSTAMO KFW ALEMANIA I-H-035 VCTO. 30-06-2018 POR CUENTA DE TGN , NTI. 010947 VALOR 29-06-2018 CAPITAL UFV 1.239.910,76 INTERESES UFV 32.905,33 CTA. 3987 CUENTA UNICA DEL TESORO-3987 LIBRETA 00099021001</t>
  </si>
  <si>
    <t>PAGO PRÉSTAMO KFW ALEMANIA I-H-035 VCTO. 30-06-2018 POR CUENTA DE TGN , NTI. 010947 VALOR 29-06-2018 CAPITAL UFV 1.239.910,76 INTERESES UFV 32.905,33 CTA. 3987 CUENTA UNICA DEL TESORO-3987 LIBRETA 00099021001 REF.: COMISIONES BANCARIAS</t>
  </si>
  <si>
    <t>||TRANSFERENCIA DE FONDOS S/G. MENSAJES SWIFT NROS. 09128 Y 09111 DE LA FECHA. (SECTOR PÚBLICO). DEBITO DE LA LIBRETA 00117012001 DGAC, REPOSICION UTILES DE ESCRITORIO.</t>
  </si>
  <si>
    <t>||COMPLEMENTO AL PAGO PTMO. BI-H-043 POR CUENTA DEL TGN, CAPITAL BS 102.104,25 E INTERESES BS 131.118,54 SEGÚN NOTA MEFP/VTCP/DGCP/UODP-569/2018 DE FECHA 26/06/2018 DEL MEFP. LIBRETA N° 00099021001 TGN RECURSOS ORDINARIOS (3987)</t>
  </si>
  <si>
    <t>||COMPLEMENTO AL PAGO PTMO. BI-H-043 POR CUENTA DEL TGN, SEGÚN NOTA MEFP/VTCP/DGCP/UODP-569/2018 DE FECHA 26/06/2018 DEL MEFP. LIBRETA N° 00099021001 TGN RECURSOS ORDINARIOS (3987)</t>
  </si>
  <si>
    <t>||TRANSFERENCIA DE FONDOS S/G. MENSAJES SWIFT NROS. 09127 Y 09110 DE LA FECHA. (SECTOR PÚBLICO). DEBITO DE LA LIBRETA 00117012001 DGAC, REPOSICION UTILES DE ESCRITORIO.</t>
  </si>
  <si>
    <t>'TRANSFERENCIA DE FONDOS||S/G. NOTA CITE: MH/VTCP/DGT/UO/OB NO.1844/2008 DE F.21-10-2008 DEL MIN.DE HACIENDA S/G. DETALLE ADJUNTO. DEBITO DE LA LIBRETA N°00099021001, REPOSICION UTILES DE ESCRITORIO.</t>
  </si>
  <si>
    <t>COBRO DE COMISIONES AL MEFP LIBRETA N° 0099021001 TGN RECURSOS ORDINARIOS M/N CUT (3987) POR PAGO PRESTAMO KFW 9165986 IMPORTACIONES BIENES Y SERVICIOS VCTO. 30/06/2018 EXCORDEPAZ</t>
  </si>
  <si>
    <t>COBRO DE COMISIONES AL MEFP LIBRETA N° 0099021001 TGN RECURSOS ORDINARIOS M/N CUT (3987) POR PAGO PRESTAMO KFW 9165986 IMPORTACIONES BIENES Y SERVICIOS VCTO. 30/06/2018 EMPRESA METALURGICA VINTO</t>
  </si>
  <si>
    <t>COBRO DE COMISIONES AL MEFP LIBRETA N° 0099021001 TGN RECURSOS ORDINARIOS M/N CUT (3987) POR PAGO PRESTAMO KFW 9165986 IMPORTACIONES BIENES Y SERVICIOS VCTO. 30/06/2018 AAPOS</t>
  </si>
  <si>
    <t>TRANSFERENCIA DE FONDOS AL EXTERIOR A SOLICITUD DE TESORO GENERAL DE LA NACION SEGUN SOLICITUD 5080 REF: REF. BOL, PAGO A LA ORGANIZACION INTERNACIONAL DE POLICIA CRIMINAL - INTERPOL (OIPC-INTERPOL), POR CONCEPTO DE MEMBRESIA POR EUR40.499,00, SEGUN SOLICITUD VRE-DGRM-CS-65/2018. EQUIVALENTES 47.24 LIB. 00099021001 TGN-RECURSOS ORDINARIOS (3987) POR DIFERENCIAL CAMBIARIO</t>
  </si>
  <si>
    <t>PAGO A BANCO EUROPEO DE INV PRÉSTAMO FIN 82800 VCTO. 31-05-2018 POR CUENTA DE TGN , NTI. 010948 VALOR 01-06-2018 INTERESES USD 133.332,31 CTA. 5970 CUENTA UNICA DEL TESORO DOLARES AMERICANOS LIB. 00099021001</t>
  </si>
  <si>
    <t>TRANSFERENCIA DE FONDOS AL EXTERIOR A SOLICITUD DE TESORO GENERAL DE LA NACION SEGUN SOLICITUD 5079 REF: REF. BO/2018038, PAGO A LA CORTE PERMANENTE DE ARBITRAJE (CPA), POR CONCEPTO DE MEMBRESIA POR EUR1.103,00, SEGUN SOLICITUD VRE-DGRM-CS-67/2018. EQUIVALENTES 1.286,64 USD LIB. 00099021001 TGN-RECURSOS ORDINARIOS (3987) POR DIFERENCIAL CAMBIARIO</t>
  </si>
  <si>
    <t>TRANSFERENCIA DE FONDOS AL EXTERIOR A SOLICITUD DE TESORO GENERAL DE LA NACION SEGUN SOLICITUD 5081 REF: REF. BOLIVIA (PLURINATIONAL STATE OF) CONTRIBUTION, PAGO A LA CORTE PENAL INTERNACIONAL (CPI), POR CONCEPTO DE MEMBRESIA POR EUR29.345,00, SEGUN SOLICITUD VRE-DGRM-CS-66/2018. EQUIVALENTES 34.23 LIB. 00099021001 TGN-RECURSOS ORDINARIOS (3987) POR DIFERENCIAL CAMBIARIO</t>
  </si>
  <si>
    <t>PAGO A IDA PRÉSTAMO 4923-BO VCTO. 01-06-2018 POR CUENTA DE TGN , NTI. 010821 VALOR 01-06-2018 INTERESES USD 196.306,46 CTA. 5970 CUENTA UNICA DEL TESORO DOLARES AMERICANOS LIB. 00099021001</t>
  </si>
  <si>
    <t>TRANSFERENCIA RECIBIDA DEL EXTERIOR SEGÚN MENSAJES SWIFT Nos. 07719-07710 (REM.EXT.) DE FECHA 01-06-2018 POR DESEMBOLSO DE BID PRÉSTAMO 3385/BL-BO REQ 0013 OPS0201823021A LIBRETA N° 00291014352 ABC-US-BID 3385/BL-BO PROG.INFRAEST. VIAL APOYO GESTION RVF</t>
  </si>
  <si>
    <t>TRANSFERENCIA RECIBIDA DEL EXTERIOR SEGÚN MENSAJES SWIFT Nos. 07718-07709 (REM.EXT.) DE FECHA 01-06-2018 POR DESEMBOLSO DE BID PRÉSTAMO 3385/BL-BO REQ 0013 OPS0201823021A LIBRETA N° 00291014352 ABC-US-BID 3385/BL-BO PROG.INFRAEST. VIAL APOYO GESTION RVF</t>
  </si>
  <si>
    <t>||REGULARIZACION DE NUESTRO COMPROBANTE CONTABLE N° S 0923394 DE FECHA 30-05-2018 SEGUN NOTA ABC/GNA/SAF/ATE/2018-1403 DE FECHA 30-05-2018, POR DESEMBOLSO DE FONPLATA PRESTAMO BOL-23/2014, VALOR 30-05-2018. LIBRETA 00291014348 ABC-US-BOL23/2014 CONST CARR NAZACARA HITO IV SN.ANDRES MACH</t>
  </si>
  <si>
    <t>NUMERO DE LIBRETACUT: 00291012001 OPERACIÓN E46 TRANSFERENCIA DEL SISTEMA FINANCIERO POR CUENTA DE TERCEROS A LA CUT EN DOLARES AMERICANOS CUENTA UNICA DEL TESORO EN DOLARES NRO. 5970034001 LIBRETA 00291012001 A NOMBRE DE US ABC OTROS RECURSOS ESPECIFICOS EJECUCION DE BOLETA DE GARANTIA 1000113025</t>
  </si>
  <si>
    <t>TRANSFERENCIA RECIBIDA DEL EXTERIOR SEGÚN MENSAJES SWIFT Nos. 7841-7827 (REM.EXT.) DE FECHA 05-06-2018 POR DESEMBOLSO DE FONPLATA PRÉSTAMO BOL 30/2017 INFRAESTRUCTURA URBANA GAF BOL 044 2018 DESEMB. NRO.2, 3, 4 Y 5 LIBRETA N° 00287104320 FPS-USD-BOL 30 - PIU - 180</t>
  </si>
  <si>
    <t>AJUSTE COMPLEMENTARIO POR REVALORIZACION SALDOS DE ACTIVOS DE RESERVA Y OBLIGACIONES MONEDA EXTRANJERA (DOLARES) Saldo MO = -1107069086.41 ;Bs/Mo: 6.86000000000 ;Saldo Bs: -7594493932.81</t>
  </si>
  <si>
    <t>TRANSFERENCIA RECIBIDA DEL EXTERIOR SEGÚN MENSAJES SWIFT Nos. 7870-7859 (REM.EXT.) DE FECHA 06-06-2018 POR DESEMBOLSO DE CAF PRÉSTAMO CFA008785 PROGRAMA MI RIEGO LIBRETA N° 00287104314 FPS - U$ - MI RIEGO CAF</t>
  </si>
  <si>
    <t>TRANSFERENCIA RECIBIDA DEL EXTERIOR SEGÚN MENSAJES SWIFT Nos. 7871-7860 (REM.EXT.) DE FECHA 06-06-2018 POR DESEMBOLSO DE CAF PRÉSTAMO CFA008785 PROGRAMA MI RIEGO LIBRETA N° 00086047003 MMAYA-USD-MAS INVERSION PARA RIEGO-MI RIEGO</t>
  </si>
  <si>
    <t>TRANSFERENCIA RECIBIDA DEL EXTERIOR SEGÚN MENSAJES SWIFT Nos. 7871-7860 (REM.EXT.) DE FECHA 06-06-2018 POR DESEMBOLSO DE CAF PRÉSTAMO CFA008785 PROGRAMA MI RIEGO LIBRETA N° 00086047003 MMAYA-USD-MAS INVERSION PARA RIEGO-MI RIEGO REF.: UTILES DE ESCRITORIO</t>
  </si>
  <si>
    <t>AJUSTE COMPLEMENTARIO POR REVALORIZACION SALDOS DE ACTIVOS DE RESERVA Y OBLIGACIONES MONEDA EXTRANJERA (DOLARES) Saldo MO = -801190550.82 ;Bs/Mo: 6.86000000000 ;Saldo Bs: -5496167178.62</t>
  </si>
  <si>
    <t>PAGO A BID PRÉSTAMO 1701-SF-BO VCTO. 07-06-2018 POR CUENTA DE TGN , NTI. 010824 VALOR 07-06-2018 CAPITAL USD 250.000,00 INTERESES USD 139.616,44 CTA. 5970 CUENTA UNICA DEL TESORO DOLARES AMERICANOS LIB. 00099021001</t>
  </si>
  <si>
    <t>PAGO A GOB.CHINA PRÉSTAMO CDB 23/12/2010 VCTO. 12-06-2018 POR CUENTA DE TGN , NTI. 010932 VALOR 07-06-2018 CAPITAL USD 10.397.500,00 INTERESES USD 4.195.302,76 CTA. 5970 CUENTA UNICA DEL TESORO DOLARES AMERICANOS LIB. 00099021001</t>
  </si>
  <si>
    <t>||COBRO DE COMISIONES POR EL BANCO DE ESPAÑA, REF.: PAGO PTMO. FIDA E-7-BO, NTI. 010755, VCTO. 15-05-2018 VALOR 16-05-2018 POR CUENTA DEL MEFP LIBRETA N° 00099021001 TGN RECURSOS ORDINARIOS - DOLARES AMERICANOS</t>
  </si>
  <si>
    <t>AJUSTE COMPLEMENTARIO POR REVALORIZACION SALDOS DE ACTIVOS DE RESERVA Y OBLIGACIONES MONEDA EXTRANJERA (DOLARES) Saldo MO = -782180614.97 ;Bs/Mo: 6.86000000000 ;Saldo Bs: -5365759018.70</t>
  </si>
  <si>
    <t>TRANSFERENCIA RECIBIDA DEL EXTERIOR SEGÚN MENSAJES SWIFT Nos. 08068 - 08056 (REM.EXT.) DE FECHA 08-06-2018 POR DESEMBOLSO DE IDA PRÉSTAMO 5712-BO 001 PICAR12-08 AC626272 LIBRETA N° 00047137002 MDRyT-PROY. INVERSION COM. AR</t>
  </si>
  <si>
    <t>TRANSFERENCIA RECIBIDA DEL EXTERIOR SEGÚN MENSAJES SWIFT Nos. 08068 - 08056 (REM.EXT.) DE FECHA 08-06-2018 POR DESEMBOLSO DE IDA PRÉSTAMO 5712-BO 001 PICAR12-08 AC626272 LIBRETA N° 00047137002 MDRyT-PROY. INVERSION COM. AR REF.: UTILES DE ESCRITORIO</t>
  </si>
  <si>
    <t>AJUSTE COMPLEMENTARIO POR REVALORIZACION SALDOS DE ACTIVOS DE RESERVA Y OBLIGACIONES MONEDA EXTRANJERA (DOLARES) Saldo MO = -829820257.74 ;Bs/Mo: 6.86000000000 ;Saldo Bs: -5692566968.09</t>
  </si>
  <si>
    <t>TRANSFERENCIA RECIBIDA DEL EXTERIOR SEGÚN MENSAJES SWIFT Nos. 08083-08082 (REM.EXT.) DE FECHA 11-06-2018 POR DESEMBOLSO DE IDA PRÉSTAMO 5461-BO 001 1 AC627373 LIBRETA N° 00066117002 MPD-USD BM-IMPLEM.PROGRAMA DE INSERCIÓN LABORAL</t>
  </si>
  <si>
    <t>TRANSFERENCIA RECIBIDA DEL EXTERIOR SEGÚN MENSAJES SWIFT Nos. 08083-08082 (REM.EXT.) DE FECHA 11-06-2018 POR DESEMBOLSO DE IDA PRÉSTAMO 5461-BO 001 1 AC627373 LIBRETA N° 00066117002 MPD-USD BM-IMPLEM.PROGRAMA DE INSERCIÓN LABORAL REF.: UTILES DE ESCRITORIO</t>
  </si>
  <si>
    <t>AJUSTE COMPLEMENTARIO POR REVALORIZACION SALDOS DE ACTIVOS DE RESERVA Y OBLIGACIONES MONEDA EXTRANJERA (DOLARES) Saldo MO = -827577329.07 ;Bs/Mo: 6.86000000000 ;Saldo Bs: -5677180477.44</t>
  </si>
  <si>
    <t>AJUSTE COMPLEMENTARIO POR REVALORIZACION SALDOS DE ACTIVOS DE RESERVA Y OBLIGACIONES MONEDA EXTRANJERA (DOLARES) Saldo MO = -826732636.74 ;Bs/Mo: 6.86000000000 ;Saldo Bs: -5671385888.01</t>
  </si>
  <si>
    <t>TRANSFERENCIA RECIBIDA DEL EXTERIOR SEGÚN MENSAJES SWIFT Nos. 8210-8204 (REM.EXT.) DE FECHA 13-06-2018 POR DESEMBOLSO DE CAF PRÉSTAMO CFA008417 PROY. HIDROELECTRICO SAN JOSÉ TRANSFERENCIA DIRECTA LIBRETA N° 00514017004 ENDE-USD PROY. CONST. CENTRAL HIDROELECT. SAN JOSE - CAF</t>
  </si>
  <si>
    <t>TRANSFERENCIA RECIBIDA DEL EXTERIOR SEGÚN MENSAJES SWIFT Nos. 8210-8204 (REM.EXT.) DE FECHA 13-06-2018 POR DESEMBOLSO DE CAF PRÉSTAMO CFA008417 PROY. HIDROELECTRICO SAN JOSÉ TRANSFERENCIA DIRECTA LIBRETA N° 00514017004 ENDE-USD PROY. CONST. CENTRAL HIDROELECT. SAN JOSE - CAF REF.: UTILES DE ESCRITORIO</t>
  </si>
  <si>
    <t>PAGO A IDA PRÉSTAMO 5461-BO VCTO. 15-06-2018 POR CUENTA DE TGN , NTI. 010909 VALOR 15-06-2018 INTERESES USD 13.579,64 CTA. 5970 CUENTA UNICA DEL TESORO DOLARES AMERICANOS LIB. 00099021001</t>
  </si>
  <si>
    <t>TRANSFERENCIA RECIBIDA DEL EXTERIOR SEGÚN MENSAJES SWIFT Nos. 08416-08410 (REM.EXT.) DE FECHA 15-06-2018 POR DESEMBOLSO DE IDA PRÉSTAMO 5712-BO 001 PICAR12-09 AC635328 LIBRETA N° 00047137002 MDRyT-PROY. INVERSION COM. AR</t>
  </si>
  <si>
    <t>TRANSFERENCIA RECIBIDA DEL EXTERIOR SEGÚN MENSAJES SWIFT Nos. 08415-08409 (REM.EXT.) DE FECHA 15-06-2018 POR DESEMBOLSO DE IDA PRÉSTAMO 5454-BO 001 18 AC635294 LIBRETA N° 00085024301 MEN USD PROY IDTR II GOB CHUQ CONVENIO 5454 BO</t>
  </si>
  <si>
    <t>TRANSFERENCIA RECIBIDA DEL EXTERIOR SEGÚN MENSAJES SWIFT Nos. 08416-08410 (REM.EXT.) DE FECHA 15-06-2018 POR DESEMBOLSO DE IDA PRÉSTAMO 5712-BO 001 PICAR12-09 AC635328 LIBRETA N° 00047137002 MDRyT-PROY. INVERSION COM. AR REF.: UTILES DE ESCRITORIO</t>
  </si>
  <si>
    <t>TRANSFERENCIA RECIBIDA DEL EXTERIOR SEGÚN MENSAJES SWIFT Nos. 08415-08409 (REM.EXT.) DE FECHA 15-06-2018 POR DESEMBOLSO DE IDA PRÉSTAMO 5454-BO 001 18 AC635294 LIBRETA N° 00085024301 MEN USD PROY IDTR II GOB CHUQ CONVENIO 5454 BO REF.: UTILES DE ESCRITORIO</t>
  </si>
  <si>
    <t>AJUSTE COMPLEMENTARIO POR REVALORIZACION SALDOS DE ACTIVOS DE RESERVA Y OBLIGACIONES MONEDA EXTRANJERA (DOLARES) Saldo MO = -768308910.85 ;Bs/Mo: 6.86000000000 ;Saldo Bs: -5270599128.44</t>
  </si>
  <si>
    <t>TRANSFERENCIA RECIBIDA DEL EXTERIOR SEGÚN MENSAJES SWIFT Nos. 08495-08487 (REM.EXT.) DE FECHA 18-06-2018 POR DESEMBOLSO DE BIRF PRÉSTAMO BIRF 8735-BO 001 PAR II 02 AC637019 LIBRETA N° 00047247003 MDRyT-PAR II F.A. EN $US (IBRD 8735-BO)</t>
  </si>
  <si>
    <t>TRANSFERENCIA RECIBIDA DEL EXTERIOR SEGÚN MENSAJES SWIFT Nos. 08495-08487 (REM.EXT.) DE FECHA 18-06-2018 POR DESEMBOLSO DE BIRF PRÉSTAMO BIRF 8735-BO 001 PAR II 02 AC637019 LIBRETA N° 00047247003 MDRyT-PAR II F.A. EN $US (IBRD 8735-BO) REF.: UTILES DE ESCRITORIO</t>
  </si>
  <si>
    <t>AJUSTE COMPLEMENTARIO POR REVALORIZACION SALDOS DE ACTIVOS DE RESERVA Y OBLIGACIONES MONEDA EXTRANJERA (DOLARES) Saldo MO = -764326358.97 ;Bs/Mo: 6.86000000000 ;Saldo Bs: -5243278822.54</t>
  </si>
  <si>
    <t>TRANSFERENCIA RECIBIDA DEL EXTERIOR SEGÚN MENSAJES SWIFT Nos. 8546-8536 (REM.EXT.) DE FECHA 19-06-2018 POR DESEMBOLSO DE CAF PRÉSTAMO CFA009344 PROG.MAS INV.P/ RIEGO FASE IV FONDO ROTATORIO NRO 12 LIBRETA N° 00287104316 FPS-USD-MIAGUA CAF FASE IV</t>
  </si>
  <si>
    <t>TRANSFERENCIA RECIBIDA DEL EXTERIOR SEGÚN MENSAJES SWIFT Nos. 08547-08537 (REM.EXT.) DE FECHA 19-06-2018 POR DESEMBOLSO DE IDA PRÉSTAMO 5712-BO 001 PICAR12-10 AC641545 LIBRETA N° 00047137002 MDRyT-PROY. INVERSION COM. AR</t>
  </si>
  <si>
    <t>TRANSFERENCIA RECIBIDA DEL EXTERIOR SEGÚN MENSAJES SWIFT Nos. 08547-08537 (REM.EXT.) DE FECHA 19-06-2018 POR DESEMBOLSO DE IDA PRÉSTAMO 5712-BO 001 PICAR12-10 AC641545 LIBRETA N° 00047137002 MDRyT-PROY. INVERSION COM. AR REF.: UTILES DE ESCRITORIO</t>
  </si>
  <si>
    <t>TRANSFERENCIA RECIBIDA DEL EXTERIOR SEGÚN MENSAJES SWIFT Nos. 8581-8571 (REM.EXT.) DE FECHA 19-06-2018 POR DESEMBOLSO DE FONPLATA PRÉSTAMO BOL 22/2014 LIBRETA N° 000291014349 ABC-US-BOL22/2014 PROY. PUENTE MARIPOSAS PUENTE CHIMORE</t>
  </si>
  <si>
    <t>TRANSFERENCIA RECIBIDA DEL EXTERIOR SEGÚN MENSAJES SWIFT Nos. 8580-8570 (REM.EXT.) DE FECHA 19-06-2018 POR DESEMBOLSO DE FONPLATA PRÉSTAMO BOL 21/2014 LIBRETA N° 00291014347 ABC-$US-BOL21/2014 DOBLE VIA MONTERO CRISTALMAYU PTE MARIPOS</t>
  </si>
  <si>
    <t>AJUSTE COMPLEMENTARIO POR REVALORIZACION SALDOS DE ACTIVOS DE RESERVA Y OBLIGACIONES MONEDA EXTRANJERA (DOLARES) Saldo MO = -771381808.25 ;Bs/Mo: 6.86000000000 ;Saldo Bs: -5291679204.58</t>
  </si>
  <si>
    <t>TRANSFERENCIA RECIBIDA DEL EXTERIOR SEGÚN MENSAJES SWIFT Nos. 8761-8732 (REM.EXT.) DE FECHA 22-06-2018 POR DESEMBOLSO DE CAF PRÉSTAMO CFA007860 CARRETERA CHACAPUCO RAVELO SOLICITUD DE DESEMBOLSO NRO. 45 LIBRETA N° 00291014337 ABC-USD CFA 7860 CONST. CARRETERA CHACAPUCO RAVELO</t>
  </si>
  <si>
    <t>TRANSFERENCIA RECIBIDA DEL EXTERIOR SEGÚN MENSAJES SWIFT Nos. 8760-8731 (REM.EXT.) DE FECHA 22-06-2018 POR DESEMBOLSO DE CAF PRÉSTAMO CFA009272 PROY.CARR.DOBLE VÍA SC-WARNES SOLICITUD DE DESEMBOLSO NRO. 15 LIBRETA N° 00291014358 ABC-USD-CAF 9272 CONSTRUCCION DOBLE VIA SANTA CRUZ WARNES (LADO ESTE)</t>
  </si>
  <si>
    <t>TRANSFERENCIA RECIBIDA DEL EXTERIOR SEGÚN MENSAJES SWIFT Nos. 8762-8733 (REM.EXT.) DE FECHA 22-06-2018 POR DESEMBOLSO DE CAF PRÉSTAMO CFA008340 CONST.DOBLEVIA MONTERO-CRISTAL SOLICITUD DE DESEMBOLSO NRO. 21 LIBRETA N° 00291014342 ABC-US-CAF 8340 PROY MONTERO TR II PTE YAPACANI PTE ICHILO</t>
  </si>
  <si>
    <t>TRANSFERENCIA RECIBIDA DEL EXTERIOR SEGÚN MENSAJES SWIFT Nos. 8763-8734 (REM.EXT.) DE FECHA 22-06-2018 POR DESEMBOLSO DE CAF PRÉSTAMO CFA009277 CONST.CARR.SAN BORJA-S.IGNACIO SOLICITUD DE DESEMBOLSO NRO. 5 LIBRETA N° 00291014364 ABC-USD-CAF 9277 CONS. DE LA CARRETERA SANBORJA SAN IGNACIO DE MOXOS</t>
  </si>
  <si>
    <t>TRANSFERENCIA RECIBIDA DEL EXTERIOR SEGÚN MENSAJES SWIFT Nos. 08759-08730 (REM.EXT.) DE FECHA 22-06-2018 POR DESEMBOLSO DE BID PRÉSTAMO 3536/BL-BO REQ 0010 OPS0201826497A LIBRETA N° 00047347001 MDRYT-IPD-SA CRIAR II, CONTRATO DE PRESTAMO 3536 BL/BO DOLARES</t>
  </si>
  <si>
    <t>TRANSFERENCIA RECIBIDA DEL EXTERIOR SEGÚN MENSAJES SWIFT Nos. 08758-08729 (REM.EXT.) DE FECHA 22-06-2018 POR DESEMBOLSO DE BID PRÉSTAMO 3536/BL-BO REQ 0010 OPS0201826497A LIBRETA N° 00047347001 MDRYT-IPD-SA CRIAR II, CONTRATO DE PRESTAMO 3536 BL/BO DOLARES</t>
  </si>
  <si>
    <t>PAGO A BANCO EUROPEO DE INV PRÉSTAMO FIN 82800 VCTO. 21-06-2018 POR CUENTA DE TGN , NTI. 010941 VALOR 22-06-2018 INTERESES USD 216.562,38 CTA. 5970 CUENTA UNICA DEL TESORO DOLARES AMERICANOS LIB. 00099021001</t>
  </si>
  <si>
    <t>TRANSFERENCIA RECIBIDA DEL EXTERIOR SEGÚN MENSAJES SWIFT Nos. 08759-08730 (REM.EXT.) DE FECHA 22-06-2018 POR DESEMBOLSO DE BID PRÉSTAMO 3536/BL-BO REQ 0010 OPS0201826497A LIBRETA N° 00047347001 MDRYT-IPD-SA CRIAR II, CONTRATO DE PRESTAMO 3536 BL/BO DOLARES REF.: UTILES DE ESCRITORIO</t>
  </si>
  <si>
    <t>TRANSFERENCIA RECIBIDA DEL EXTERIOR SEGÚN MENSAJES SWIFT Nos. 08758-08729 (REM.EXT.) DE FECHA 22-06-2018 POR DESEMBOLSO DE BID PRÉSTAMO 3536/BL-BO REQ 0010 OPS0201826497A LIBRETA N° 00047347001 MDRYT-IPD-SA CRIAR II, CONTRATO DE PRESTAMO 3536 BL/BO DOLARES REF.: UTILES DE ESCRITORIO</t>
  </si>
  <si>
    <t>AJUSTE COMPLEMENTARIO POR REVALORIZACION SALDOS DE ACTIVOS DE RESERVA Y OBLIGACIONES MONEDA EXTRANJERA (DOLARES) Saldo MO = -767280789.12 ;Bs/Mo: 6.86000000000 ;Saldo Bs: -5263546213.33</t>
  </si>
  <si>
    <t>TRANSFERENCIA RECIBIDA DEL EXTERIOR SEGÚN MENSAJES SWIFT Nos. 08855-08851 (REM.EXT.) DE FECHA 25-06-2018 POR DESEMBOLSO DE BANCO EUROPEO DE INV PRÉSTAMO FIN 82800 L. 82800 ROAD F 21 UYUNI TUPIZA LIBRETA N° 002910104355 ESTADO PLURINACIONAL DE BOLIVIA MINISTERIO DE PLANIFICACION DEL DESARROLLO LA PAZ</t>
  </si>
  <si>
    <t>NUMERO DE LIBRETACUT: 05850102001 OPERACIÓN E46 TRANSFERENCIA DEL SISTEMA FINANCIERO POR CUENTA DE TERCEROS A LA CUT EN DOLARES AMERICANOS PAGO A PROVEEDORES A SOLITUD DE YPFB TRANSPORTES SA</t>
  </si>
  <si>
    <t>TRANSFERENCIA RECIBIDA DEL EXTERIOR SEGÚN MENSAJES SWIFT Nos. 08908-08902 (REM.EXT.) DE FECHA 26-06-2018 POR DESEMBOLSO DE IDA PRÉSTAMO TF-16083 001 11 AC654046 LIBRETA N° 00861007001 MMAYA-UCP PPCR TF 16083 USD</t>
  </si>
  <si>
    <t>TRANSFERENCIA RECIBIDA DEL EXTERIOR SEGÚN MENSAJES SWIFT Nos. 08908-08902 (REM.EXT.) DE FECHA 26-06-2018 POR DESEMBOLSO DE IDA PRÉSTAMO TF-16083 001 11 AC654046 LIBRETA N° 00861007001 MMAYA-UCP PPCR TF 16083 USD REF.: UTILES DE ESCRITORIO</t>
  </si>
  <si>
    <t>PAGO A BANCO EUROPEO DE INV PRÉSTAMO FIN 82800 VCTO. 27-06-2018 POR CUENTA DE TGN , NTI. 011024 VALOR 27-06-2018 COMISIONES USD 4.352,81 CTA. 5970 CUENTA UNICA DEL TESORO DOLARES AMERICANOS LIB. 00099021001</t>
  </si>
  <si>
    <t>AJUSTE COMPLEMENTARIO POR REVALORIZACION SALDOS DE ACTIVOS DE RESERVA Y OBLIGACIONES MONEDA EXTRANJERA (DOLARES) Saldo MO = -750109639.84 ;Bs/Mo: 6.86000000000 ;Saldo Bs: -5145752129.31</t>
  </si>
  <si>
    <t>TRANSFERENCIA DE FONDOS AL EXTERIOR A SOLICITUD DE AGENCIA BOLIVIANA DE ENERGIA SEGUN SOLICITUD 5312 REF: PAGO A LA UNIVERSIDAD POLITECNICA EL PEDRO EL GRANDE SAN PETERSBURGO POR CURSO QUE SE REALIZARA DEL 21 DE JULIO AL 7 DE AGOSTO 2018 SEGUN RA ABEN 049 18 Y DE ACUERDO A DOCUMETACION ADJUNTA EQ LIB. 00099021001 TGN-RECURSOS ORDINARIOS (3987) POR DIFERENCIAL CAMBIARIO</t>
  </si>
  <si>
    <t>REGULARIZACION DE TRANSFERENCIA DEL EXTERIOR SEGUN SWIFT 07741 DE FECHA 28/06/2018 ORDENANTE: DEVOLUCION DE FONDOS PAGO 4851/070716/RBU DEL 07-07-2016 POR INSTRUCCIONES DEL BENEFICIARIO (ABB LTDA) LIB. 00514010001 ENDE - PAGO A PROVEEDORES</t>
  </si>
  <si>
    <t>00514017004 DEPOSITO DE EFECTIVO, DEPOSITANTE: ENDE (RUBEN VARGAS), CONCEPTO: COMISION BANCARIA, CUENTA DE DEPOSITO: CUENTA UNICA DEL TESORO EN DOLARES AMERICANOS</t>
  </si>
  <si>
    <t>TRANSFERENCIA RECIBIDA DEL EXTERIOR SEGÚN MENSAJES SWIFT Nos. 09007-09005 (REM.EXT.) DE FECHA 28-06-2018 POR DESEMBOLSO DE BID PRÉSTAMO 3722/BL-BO REQ 0005 OPS0201828309A LIBRETA N° 00212014302 INRA -USD-BID PRESTAMO Nº 3722/BL-BO</t>
  </si>
  <si>
    <t>TRANSFERENCIA RECIBIDA DEL EXTERIOR SEGÚN MENSAJES SWIFT Nos. 09006-09004 (REM.EXT.) DE FECHA 28-06-2018 POR DESEMBOLSO DE BID PRÉSTAMO 3722/BL-BO REQ 0005 OPS0201828309A LIBRETA N° 00212014302 INRA -USD-BID PRESTAMO Nº 3722/BL-BO</t>
  </si>
  <si>
    <t>TRANSFERENCIA RECIBIDA DEL EXTERIOR SEGÚN MENSAJES SWIFT Nos. 09007-09005 (REM.EXT.) DE FECHA 28-06-2018 POR DESEMBOLSO DE BID PRÉSTAMO 3722/BL-BO REQ 0005 OPS0201828309A LIBRETA N° 00212014302 INRA -USD-BID PRESTAMO Nº 3722/BL-BO REF.: UTILES DE ESCRITORIO</t>
  </si>
  <si>
    <t>TRANSFERENCIA RECIBIDA DEL EXTERIOR SEGÚN MENSAJES SWIFT Nos. 09006-09004 (REM.EXT.) DE FECHA 28-06-2018 POR DESEMBOLSO DE BID PRÉSTAMO 3722/BL-BO REQ 0005 OPS0201828309A LIBRETA N° 00212014302 INRA -USD-BID PRESTAMO Nº 3722/BL-BO REF.: UTILES DE ESCRITORIO</t>
  </si>
  <si>
    <t>AJUSTE COMPLEMENTARIO POR REVALORIZACION SALDOS DE ACTIVOS DE RESERVA Y OBLIGACIONES MONEDA EXTRANJERA (DOLARES) Saldo MO = -749762819.88 ;Bs/Mo: 6.86000000000 ;Saldo Bs: -5143372944.37</t>
  </si>
  <si>
    <t>PAGO A KFW ALEMANIA PRÉSTAMO KfW 200965608 VCTO. 30-06-2018 POR CUENTA DE TGN , NTI. 010844 VALOR 29-06-2018 INTERESES EUR 1.714,43 COMISIONES EUR 11.928,52 CTA. 5970 CUENTA UNICA DEL TESORO DOLARES AMERICANOS LIB. 00099021001</t>
  </si>
  <si>
    <t>PAGO A KFW ALEMANIA PRÉSTAMO KfW 199565037 VCTO. 30-06-2018 POR CUENTA DE TGN , NTI. 010828 VALOR 29-06-2018 CAPITAL EUR 10.000,00 INTERESES EUR 3.176,22 CTA. 5970 CUENTA UNICA DEL TESORO DOLARES AMERICANOS LIB. 00099021001</t>
  </si>
  <si>
    <t>TRANSFERENCIA RECIBIDA DEL EXTERIOR SEGÚN MENSAJES SWIFT Nos. 09077-09066 (REM.EXT.) DE FECHA 29-06-2018 POR DESEMBOLSO DE BID PRÉSTAMO 3091/BL-BO REQ 0008 OPS0201828991A LIBRETA N° 00086057003 MMAYA-$US. PRGO.AGUA Y ALCANT.PERIURBANO FASE II</t>
  </si>
  <si>
    <t>TRANSFERENCIA RECIBIDA DEL EXTERIOR SEGÚN MENSAJES SWIFT Nos. 09075-09064 (REM.EXT.) DE FECHA 29-06-2018 POR DESEMBOLSO DE BID PRÉSTAMO 3091/BL-BO REQ 0008 OPS0201828991A LIBRETA N° 00086057003 MMAYA-$US. PRGO.AGUA Y ALCANT.PERIURBANO FASE II</t>
  </si>
  <si>
    <t>TRANSFERENCIA RECIBIDA DEL EXTERIOR SEGÚN MENSAJES SWIFT Nos. 09076-09065 (REM.EXT.) DE FECHA 29-06-2018 POR DESEMBOLSO DE BID PRÉSTAMO 3599/BL-BO REQ 0005 OPS0201828855A LIBRETA N° 00253014301 EMAGUA-BID CREDITO USD</t>
  </si>
  <si>
    <t>TRANSFERENCIA RECIBIDA DEL EXTERIOR SEGÚN MENSAJES SWIFT Nos. 09078-09067 (REM.EXT.) DE FECHA 29-06-2018 POR DESEMBOLSO DE BID PRÉSTAMO 3599/BL-BO REQ 0005 OPS0201828855A LIBRETA N° 00253014301 EMAGUA-BID CREDITO USD</t>
  </si>
  <si>
    <t>'TRANSFERENCIA'||RECIBIDA DEL EXTERIOR POR DESEMBOLSO DEL BID REF.: GRT-SX-15362-BO REQ. 0003 OPS0201828851A EMAGUA LIBRETA N°00253018001 EMAGUA - DONACION BID</t>
  </si>
  <si>
    <t>TRANSFERENCIA RECIBIDA DEL EXTERIOR SEGÚN MENSAJES SWIFT Nos. 09078-09067 (REM.EXT.) DE FECHA 29-06-2018 POR DESEMBOLSO DE BID PRÉSTAMO 3599/BL-BO REQ 0005 OPS0201828855A LIBRETA N° 00253014301 EMAGUA-BID CREDITO USD REF.: UTILES DE ESCRITORIO</t>
  </si>
  <si>
    <t>'TRANSFERENCIA'||RECIBIDA DEL EXTERIOR POR DESEMBOLSO DEL BID REF.: GRT-SX-15362-BO REQ. 0003 OPS0201828851A EMAGUA LIBRETA N°00253018001 EMAGUA - DONACION BID REF.: UTILES DE ESCRITORIO</t>
  </si>
  <si>
    <t>TRANSFERENCIA RECIBIDA DEL EXTERIOR SEGÚN MENSAJES SWIFT Nos. 09075-09064 (REM.EXT.) DE FECHA 29-06-2018 POR DESEMBOLSO DE BID PRÉSTAMO 3091/BL-BO REQ 0008 OPS0201828991A LIBRETA N° 00086057003 MMAYA-$US. PRGO.AGUA Y ALCANT.PERIURBANO FASE II REF.: UTILES DE ESCRITORIO</t>
  </si>
  <si>
    <t>TRANSFERENCIA RECIBIDA DEL EXTERIOR SEGÚN MENSAJES SWIFT Nos. 09077-09066 (REM.EXT.) DE FECHA 29-06-2018 POR DESEMBOLSO DE BID PRÉSTAMO 3091/BL-BO REQ 0008 OPS0201828991A LIBRETA N° 00086057003 MMAYA-$US. PRGO.AGUA Y ALCANT.PERIURBANO FASE II REF.: UTILES DE ESCRITORIO</t>
  </si>
  <si>
    <t>TRANSFERENCIA RECIBIDA DEL EXTERIOR SEGÚN MENSAJES SWIFT Nos. 09076-09065 (REM.EXT.) DE FECHA 29-06-2018 POR DESEMBOLSO DE BID PRÉSTAMO 3599/BL-BO REQ 0005 OPS0201828855A LIBRETA N° 00253014301 EMAGUA-BID CREDITO USD REF.: UTILES DE ESCRITORIO</t>
  </si>
  <si>
    <t>AJUSTE COMPLEMENTARIO POR REVALORIZACION SALDOS DE ACTIVOS DE RESERVA Y OBLIGACIONES MONEDA EXTRANJERA (DOLARES) Saldo MO = -788824763.31 ;Bs/Mo: 6.86000000000 ;Saldo Bs: -5411337876.30</t>
  </si>
  <si>
    <t>07</t>
  </si>
  <si>
    <t>00312012001</t>
  </si>
  <si>
    <t>00287104320</t>
  </si>
  <si>
    <t>00291012001</t>
  </si>
  <si>
    <t>00578012002</t>
  </si>
  <si>
    <t>00223012001</t>
  </si>
  <si>
    <t>00292012001</t>
  </si>
  <si>
    <t>31/01/2018</t>
  </si>
  <si>
    <t>5/03/2018</t>
  </si>
  <si>
    <t>929</t>
  </si>
  <si>
    <t>00342012001</t>
  </si>
  <si>
    <t>9/03/2018</t>
  </si>
  <si>
    <t>1016</t>
  </si>
  <si>
    <t>27/03/2018</t>
  </si>
  <si>
    <t>1220</t>
  </si>
  <si>
    <t>00597012001</t>
  </si>
  <si>
    <t>00291014203</t>
  </si>
  <si>
    <t>00081077001</t>
  </si>
  <si>
    <t>00099017003</t>
  </si>
  <si>
    <t>00041018004</t>
  </si>
  <si>
    <t>00041018005</t>
  </si>
  <si>
    <t>00041018006</t>
  </si>
  <si>
    <t>De: 00099021001 A:00287102002 DEVOLUCIÓN DE RECURSOS AL FPS SOLICITUD REALIZADA MEDIANTE NOTA CITE: FPS/GFA/FI/TES/046/2018 Y NOTA DE PROCEDIMIENTO MEFP/VPCF/DGCF/UCCF Nº 465/2018, C-21 Nº 13552 Y 13553 REGISTRADO Y CONCILIADO POR LA DGCF.</t>
  </si>
  <si>
    <t>De: 00099021001 A:00597012001 TRASPASO DE RECURSOS A SOLICITUD DE YLB S/G NOTA CITE: YLB-GEE: 518/2018,COD DE OPERACIÓN CRV Nº 920254 Y COMISIONES BANCARIAS COD DE OPERACIÓN COB Nº 920256 POR $US215.000,00, H.R. 6-16378-R.</t>
  </si>
  <si>
    <t>De: 00312012001 A:00099021001 TRANSFERENCIA DE RECURSOS A SOLICITUD DE LA ABT S/G NOTA CITE: ABT-DGAF-074/2018, DEVOLUCIÓN AL TGN POR ERROR DE CIERRE DEL FONDO ROTATIVO EN LA GESTIÓN 2015, NOTA MEFP/VPCF/DGCF/UCCF Nº 248/2018, MEFP/VTCP/DG</t>
  </si>
  <si>
    <t>De: 00287104320 A:00099021001 TRANSFERENCIA A SOLICITUD DEL FPS CON NOTA CITE: FPS/GFA/UFP/315/2018; POR LA DEVOLUCION DE RECURSOS AL TGN PROGRAMA DE INFRAESTRUCTURA URBANA PARA LA GENERACION DE EMPLEO (H.R.6-19456)</t>
  </si>
  <si>
    <t>De: 00291012001 A:00099021001 TRANSFERENCIA A SOLICITUD DE LA ADMINISTRADORA BOLIVANA DE CARRETERAS CON NOTA CITE: ABC/GNA/SAF/ATE/2018/1706; EN EL MARCO DEL DECRETO SUPREMO N° 3606 QUE CREA EL FONDO ROTATORIO A CARGO DE LA ABC PARA EL P</t>
  </si>
  <si>
    <t>De: 00099021001 A:00291014203 TRANSFERENCIA A SOLICITUD DE LA ADMINISTRADORA BOLIVANA DE CARRETERAS CON NOTA CITE: ABC/GNA/SAF/ATE/2018/1706; EN EL MARCO DEL DECRETO SUPREMO N° 3606 QUE CREA EL FONDO ROTATORIO A CARGO DE LA ABC PARA EL P</t>
  </si>
  <si>
    <t>De: 00099014102 A:00582012001 DEVOLUCION DE RECUPERACIONES DE RECLAMOS DE ACREEDORES A FAVOR DE EBA GESTION 2015 A SOLICITUD DE EBA S/G NOTA CITE:SEDEM/GG/EBA/RAF/2017-0296 Y PROCEDIMIENTO MEFP/VPCF/UCCF Nº1307/2017 Y MEFP/VTCP/DGPOT/UAIS</t>
  </si>
  <si>
    <t>De: 00099014102 A:00578012002 DEVOLUCION DE RECUPERACIONES DE RECLAMOS DE ACREEDORES A FAVOR DE BOA GESTION 2016 A SOLICITUD DE BOA S/G NOTA CITE:OB.AH.NE.641.2017 Y PROCEDIMIENTO MEFP/VPCF/UCCF Nº1282/2017 Y MEFP/VTCP/DGPOT/UAIS/Nº7430/2</t>
  </si>
  <si>
    <t>De: 00099014102 A:00223012001 DEVOLUCION DE RECUPERACIONES DE RECLAMOS DE ACREEDORES A FAVOR DE FONABOSQUE GESTIONES 2016-2017 A SOLICITUD DE FONABOSQUE S/G NOTA CITE:FONABOSQUE/DGE/Nº1014 Y 1018/2017 Y PROCEDIMIENTO MEFP/VPCF/UCCF Nº1303</t>
  </si>
  <si>
    <t>De: 00099014102 A:00292012001 TRANSFERENCIA A SOLICITUD DEL VIAS BOLIVIA (VB) S/G NOTA VB/DAF/2017-0973 Y PROCEDIMIENTO MEFP/VPCF/DGCF/UCCF Nº106/2018; DEVOLUCIÓN DE RECUPERACIONES DE RECLAMOS DE ACREEDORES A FAVOR DEL VB GESTIÓN 2016. (H</t>
  </si>
  <si>
    <t>De: 00099014102 A:00292012001 TRANSFERENCIA A SOLICITUD DEL VIAS BOLIVIA (VB) S/G NOTA VB/DAF/2018-0028 Y PROCEDIMIENTO MEFP/VPCF/DGCF/UCCF Nº116/2018; DEVOLUCIÓN DE RECUPERACIONES DE RECLAMOS DE ACREEDORES A FAVOR DEL VB GESTIÓN 2016. (H.</t>
  </si>
  <si>
    <t>De: 00099014102 A:00342012001 DEVOLUCIÓN DE RECUPERACIONES DE RECLAMOS DE ACREEDORES A FAVOR DE LA AGENCIA ESTATAL DE VIVIENDA GESTIÓN 2016, S/G SOLICITUD AEV/UFF_CRT/Nº0019/2018 Y PROCEDIMIENTO MEFP/VPCF/DGCF/UCCF Nº 186/2018 Y MEFP/VTCP/</t>
  </si>
  <si>
    <t>De: 00523012001 A:00099021001 TRASPASO DE RECURSOS A SOLICITUD DEL MINISTERIO DE OBRAS PUBLICAS, SERVICIOS Y VIVIENDA MEDIANTE NOTA CITE: MOPSV/DGAA Nº 187/2018 Y NOTA CITE MEFP/VPCF/DGPGP/USP/Nº 0065/18.HR. 6-6574-R.</t>
  </si>
  <si>
    <t>De: 00099014102 A:00572012001 DEVOLUCIÓN DE RECURSOS A SOLICITUD DE EMAPA S/G NOTA CITE: EMAPA/GAF/UF N°020/18 Y PROCEDIMIENTO MEFP/VPCF/DGCF/UCCF Nº 264/2018 Y MEFP/VTCP/DGPOT/UAIS/Nº1511/2018. HR 31-1620-R.</t>
  </si>
  <si>
    <t>De: 00099014102 A:00660012002 DEVOLUCIÓN DE RECUPERACIONES DE RECLAMOS DE ACREEDORES A FAVOR DELORGANO JUDICIAL GESTIÓN 2017, S/G PROCEDIMIENTO MEFP/VPCF/DGCF/UCCF Nº 401/2018 Y MEFP/VTCP/DGPOT/UAIS/Nº2168/2018.HR 6-7098-R.</t>
  </si>
  <si>
    <t>De: 00099014102 A:00660012002 DEVOLUCIÓN DE RECUPERACIONES DE RECLAMOS DE ACREEDORES A FAVOR DEL ORGANO JUDICIAL GESTIONES 2016 Y 2017, S/G PROCEDIMIENTO MEFP/VPCF/DGCF/UCCF Nº 406/2018 Y MEFP/VTCP/DGPOT/UAIS/Nº2365/2018.HR 6-6527-R.</t>
  </si>
  <si>
    <t>De: 00099014102 A:00660012002 DEVOLUCIÓN DE RECUPERACIONES DE RECLAMOS DE ACREEDORES A FAVOR DEL ORGANO JUDICIAL GESTION 2017, S/G PROCEDIMIENTO MEFP/VPCF/DGCF/UCCF Nº 405/2018 Y MEFP/VTCP/DGPOT/UAIS/Nº2332/2018.HR 6-7099-R.</t>
  </si>
  <si>
    <t>De: 00099014102 A:00660012002 DEVOLUCIÓN DE RECUPERACIONES DE RECLAMOS DE ACREEDORES A FAVOR DEL ORGANO JUDICIAL GESTIÓN 2017, S/G PROCEDIMIENTO MEFP/VPCF/DGCF/UCCF Nº 403/2018 Y MEFP/VTCP/DGPOT/UAIS/Nº2245/2018. (HR 31-2957-R; 31-2958-R Y</t>
  </si>
  <si>
    <t>De: 00099014102 A:00222012001 DEVOLUCIÓN DE RECUPERACIONES DE RECLAMOS DE ACREEDORES A FAVOR DEL INIAF GESTIÓN 2017, S/G PROCEDIMIENTO MEFP/VPCF/DGCF/UCCF Nº 404/2018 Y MEFP/VTCP/DGPOT/UAIS/Nº2241/2018. (HR 31-3071-R Y 31-3072-R)</t>
  </si>
  <si>
    <t>De: 00099014102 A:00572012001 DEVOLUCIÓN DE RECUPERACIONES DE RECLAMOS DE ACREEDORES A FAVOR DE EMAPA GESTIÓN 2017, S/G PROCEDIMIENTO MEFP/VPCF/DGCF/UCCF Nº 397/2018 Y MEFP/VTCP/DGPOT/UAIS/Nº2240/2018. (HR 31-2973-R)</t>
  </si>
  <si>
    <t>De: 00081077001 A:00099021001 TRASPASO A SOL. DE LA DGCP MEDIANTE NOTA CITE: MEFP/VTCP/DGCP/UODP-486/2018 Y NOTA MINISTERIO DEL MINISTERIO DE OBRAS PÚBLICAS SERVICIOS Y VIVIENDA CITE: CAR/MOPSV/VMT/DGTTFL/UTF N° 479/2018, EN CUMPLIMIENTO A</t>
  </si>
  <si>
    <t>De: 00099017003 A:00041018004 TRASPASO DE RECURSOS A SOLICITUD DEL MINISTERIO DE PLANIFICACIÓN DEL DESARROLLO S/G NOTA CITE: MEFP/VIPFE/DGGFE/UAP-001402/2018, DESEMBOLSO UAP/022/2018 ESTUDIO PREINVERSIÓN - PLANTA PISCICOLA EN LA AMAZONIA U</t>
  </si>
  <si>
    <t>De: 00099017003 A:00041018005 TRASPASO DE RECURSOS A SOLICITUD DEL MINISTERIO DE PLANIFICACIÓN DEL DESARROLLO S/G NOTA CITE: MDP/VIPFE/DGGFE/UAP-001399/2018, DESEMBOLSO UAP/021/2018 ESTUDIO PREINVERSIÓN - PLANTA PISCICOLA EN EL CHACO UAP/C</t>
  </si>
  <si>
    <t>De: 00099017003 A:00041018006 TRASPASO DE RECURSOS A SOLICITUD DEL MINISTERIO DE PLANIFICACIÓN DEL DESARROLLO S/G NOTA CITE: MDP/VIPFE/DGGFE/UAP-001405/2018, DESEMBOLSO UAP/023/2018 ESTUDIO PREINVERSIÓN - PLANTA PISCICOLA EN EL LAGO TITICA</t>
  </si>
  <si>
    <t>Dirección General de Crédito Público</t>
  </si>
  <si>
    <t>Direc. Dptal. de Educación Chuquisaca</t>
  </si>
  <si>
    <t>Autoridad de Fiscalización de Empresas</t>
  </si>
  <si>
    <t>ACTUALIZADO AL : 4 de julio de 2018</t>
  </si>
  <si>
    <t>Nº Correlativo: 7</t>
  </si>
  <si>
    <r>
      <t xml:space="preserve">Fecha: </t>
    </r>
    <r>
      <rPr>
        <b/>
        <sz val="12"/>
        <rFont val="Arial"/>
        <family val="2"/>
      </rPr>
      <t xml:space="preserve"> 4 - JULIO - 2018</t>
    </r>
  </si>
  <si>
    <t>Lic. Emma Ticonipa Condori</t>
  </si>
  <si>
    <t>Responsable  del Área de Conciliación y Recolección de Datos a.i.
Unidad de Contabilidad y Cuentas Fiscales
Dirección General de Contabilidad Fiscal</t>
  </si>
  <si>
    <t>CORRESPONDIENTE AL PERIODO DE ENERO A JUNIO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</si>
</sst>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00_-;\-* #,##0.00_-;_-* &quot;-&quot;??_-;_-@_-"/>
    <numFmt numFmtId="166" formatCode="#,##0.00;[Red]\(#,##0.00\);\ \-\ \ \ \ "/>
    <numFmt numFmtId="167" formatCode="#,##0.00;\(#,##0.00\);\ \-\ \ \ \ \ "/>
  </numFmts>
  <fonts count="88">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sz val="8"/>
      <name val="Tahoma"/>
      <family val="2"/>
    </font>
    <font>
      <b/>
      <sz val="10"/>
      <color rgb="FFFF0000"/>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sz val="9"/>
      <color theme="1"/>
      <name val="Calibri"/>
      <family val="2"/>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b/>
      <sz val="12"/>
      <color theme="1"/>
      <name val="Arial"/>
      <family val="2"/>
    </font>
    <font>
      <u/>
      <sz val="9"/>
      <color theme="1"/>
      <name val="Calibri"/>
      <family val="2"/>
    </font>
    <font>
      <b/>
      <sz val="9"/>
      <color theme="1"/>
      <name val="Calibri"/>
      <family val="2"/>
    </font>
    <font>
      <b/>
      <u/>
      <sz val="9"/>
      <color theme="1"/>
      <name val="Calibri"/>
      <family val="2"/>
    </font>
    <font>
      <sz val="8"/>
      <color theme="1"/>
      <name val="Calibri"/>
      <family val="2"/>
    </font>
    <font>
      <b/>
      <sz val="8"/>
      <color theme="1"/>
      <name val="Calibri"/>
      <family val="2"/>
    </font>
    <font>
      <sz val="7"/>
      <color theme="1"/>
      <name val="Times New Roman"/>
      <family val="1"/>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b/>
      <u/>
      <sz val="10"/>
      <color rgb="FFFF0000"/>
      <name val="Calibri"/>
      <family val="2"/>
      <scheme val="minor"/>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
      <b/>
      <u/>
      <sz val="8"/>
      <color theme="1"/>
      <name val="Calibri"/>
      <family val="2"/>
      <scheme val="minor"/>
    </font>
    <font>
      <sz val="11"/>
      <color theme="0" tint="-0.34998626667073579"/>
      <name val="Calibri"/>
      <family val="2"/>
    </font>
    <font>
      <b/>
      <sz val="10"/>
      <name val="Calibri"/>
      <family val="2"/>
      <scheme val="minor"/>
    </font>
    <font>
      <b/>
      <sz val="10"/>
      <color theme="1"/>
      <name val="Calibri"/>
      <family val="2"/>
      <scheme val="minor"/>
    </font>
    <font>
      <sz val="10"/>
      <color theme="1"/>
      <name val="Calibri"/>
      <family val="2"/>
      <scheme val="minor"/>
    </font>
    <font>
      <sz val="9"/>
      <color indexed="81"/>
      <name val="Tahoma"/>
      <family val="2"/>
    </font>
    <font>
      <sz val="10"/>
      <name val="Calibri"/>
      <family val="2"/>
      <scheme val="minor"/>
    </font>
    <font>
      <b/>
      <i/>
      <u/>
      <sz val="10"/>
      <color rgb="FFFF0000"/>
      <name val="Calibri"/>
      <family val="2"/>
      <scheme val="minor"/>
    </font>
    <font>
      <b/>
      <sz val="8"/>
      <color indexed="10"/>
      <name val="Tahoma"/>
      <family val="2"/>
    </font>
    <font>
      <b/>
      <sz val="8"/>
      <color indexed="81"/>
      <name val="Tahoma"/>
      <family val="2"/>
    </font>
    <font>
      <b/>
      <sz val="11"/>
      <color indexed="10"/>
      <name val="Calibri"/>
      <family val="2"/>
    </font>
    <font>
      <sz val="8"/>
      <color indexed="81"/>
      <name val="Tahoma"/>
      <family val="2"/>
    </font>
    <font>
      <sz val="8"/>
      <color theme="1"/>
      <name val="Calibri"/>
      <family val="2"/>
      <scheme val="minor"/>
    </font>
    <font>
      <sz val="11"/>
      <color rgb="FFFF0000"/>
      <name val="Calibri"/>
      <family val="2"/>
    </font>
    <font>
      <b/>
      <i/>
      <sz val="9"/>
      <color indexed="10"/>
      <name val="Tahoma"/>
      <family val="2"/>
    </font>
    <font>
      <b/>
      <sz val="12"/>
      <name val="Calibri"/>
      <family val="2"/>
      <scheme val="minor"/>
    </font>
    <font>
      <b/>
      <sz val="12"/>
      <color rgb="FFFF0000"/>
      <name val="Calibri"/>
      <family val="2"/>
      <scheme val="minor"/>
    </font>
    <font>
      <b/>
      <sz val="14"/>
      <color rgb="FFFF0000"/>
      <name val="Calibri"/>
      <family val="2"/>
      <scheme val="minor"/>
    </font>
    <font>
      <sz val="10"/>
      <color theme="0"/>
      <name val="Calibri"/>
      <family val="2"/>
      <scheme val="minor"/>
    </font>
    <font>
      <sz val="10"/>
      <color rgb="FFFF0000"/>
      <name val="Calibri"/>
      <family val="2"/>
      <scheme val="minor"/>
    </font>
    <font>
      <sz val="16"/>
      <color rgb="FFFF000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36">
    <xf numFmtId="0" fontId="0" fillId="0" borderId="0"/>
    <xf numFmtId="0" fontId="5" fillId="0" borderId="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2"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7" fillId="0" borderId="6" applyNumberFormat="0" applyFill="0" applyAlignment="0" applyProtection="0"/>
    <xf numFmtId="0" fontId="18" fillId="0" borderId="0" applyNumberFormat="0" applyFill="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9" fillId="5" borderId="4" applyNumberFormat="0" applyAlignment="0" applyProtection="0"/>
    <xf numFmtId="0" fontId="20" fillId="3" borderId="0" applyNumberFormat="0" applyBorder="0" applyAlignment="0" applyProtection="0"/>
    <xf numFmtId="165"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1"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22" fillId="0" borderId="0">
      <alignment vertical="center"/>
    </xf>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8" borderId="8" applyNumberFormat="0" applyFont="0" applyAlignment="0" applyProtection="0"/>
    <xf numFmtId="0" fontId="23" fillId="6"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18" fillId="0" borderId="3" applyNumberFormat="0" applyFill="0" applyAlignment="0" applyProtection="0"/>
    <xf numFmtId="0" fontId="28" fillId="0" borderId="9" applyNumberFormat="0" applyFill="0" applyAlignment="0" applyProtection="0"/>
    <xf numFmtId="0" fontId="3" fillId="0" borderId="0"/>
    <xf numFmtId="164" fontId="3" fillId="0" borderId="0" applyFont="0" applyFill="0" applyBorder="0" applyAlignment="0" applyProtection="0"/>
    <xf numFmtId="0" fontId="3" fillId="0" borderId="0"/>
    <xf numFmtId="0" fontId="42" fillId="0" borderId="0" applyNumberFormat="0" applyFill="0" applyBorder="0" applyAlignment="0" applyProtection="0"/>
    <xf numFmtId="0" fontId="2" fillId="0" borderId="0"/>
    <xf numFmtId="0" fontId="2" fillId="0" borderId="0"/>
    <xf numFmtId="0" fontId="1" fillId="0" borderId="0"/>
    <xf numFmtId="0" fontId="1" fillId="0" borderId="0"/>
    <xf numFmtId="43" fontId="4" fillId="0" borderId="0" applyFont="0" applyFill="0" applyBorder="0" applyAlignment="0" applyProtection="0"/>
  </cellStyleXfs>
  <cellXfs count="359">
    <xf numFmtId="0" fontId="0" fillId="0" borderId="0" xfId="0"/>
    <xf numFmtId="0" fontId="34" fillId="0" borderId="23" xfId="152" applyNumberFormat="1" applyFont="1" applyFill="1" applyBorder="1" applyAlignment="1" applyProtection="1">
      <alignment horizontal="center"/>
    </xf>
    <xf numFmtId="0" fontId="34" fillId="0" borderId="23" xfId="152" applyNumberFormat="1" applyFont="1" applyFill="1" applyBorder="1" applyAlignment="1" applyProtection="1"/>
    <xf numFmtId="0" fontId="34" fillId="0" borderId="24" xfId="152" applyNumberFormat="1" applyFont="1" applyFill="1" applyBorder="1" applyAlignment="1" applyProtection="1">
      <alignment horizontal="center"/>
    </xf>
    <xf numFmtId="0" fontId="34" fillId="0" borderId="24" xfId="152" applyNumberFormat="1" applyFont="1" applyFill="1" applyBorder="1" applyAlignment="1" applyProtection="1"/>
    <xf numFmtId="0" fontId="34" fillId="0" borderId="25" xfId="152" applyNumberFormat="1" applyFont="1" applyFill="1" applyBorder="1" applyAlignment="1" applyProtection="1">
      <alignment horizontal="center"/>
    </xf>
    <xf numFmtId="0" fontId="34" fillId="0" borderId="26" xfId="152" applyNumberFormat="1" applyFont="1" applyFill="1" applyBorder="1" applyAlignment="1" applyProtection="1"/>
    <xf numFmtId="0" fontId="34" fillId="0" borderId="24" xfId="152" applyNumberFormat="1" applyFont="1" applyFill="1" applyBorder="1" applyAlignment="1" applyProtection="1">
      <alignment horizontal="left"/>
    </xf>
    <xf numFmtId="0" fontId="40" fillId="40" borderId="13" xfId="157" applyNumberFormat="1" applyFont="1" applyFill="1" applyBorder="1" applyAlignment="1" applyProtection="1">
      <alignment vertical="center" wrapText="1"/>
    </xf>
    <xf numFmtId="0" fontId="40" fillId="40" borderId="21" xfId="157" applyNumberFormat="1" applyFont="1" applyFill="1" applyBorder="1" applyAlignment="1" applyProtection="1">
      <alignment vertical="center" wrapText="1"/>
    </xf>
    <xf numFmtId="0" fontId="45" fillId="0" borderId="0" xfId="0" applyFont="1" applyProtection="1">
      <protection locked="0"/>
    </xf>
    <xf numFmtId="0" fontId="47" fillId="0" borderId="0" xfId="0" applyFont="1" applyProtection="1">
      <protection locked="0"/>
    </xf>
    <xf numFmtId="0" fontId="4" fillId="0" borderId="0" xfId="81" applyFont="1" applyAlignment="1" applyProtection="1">
      <alignment horizontal="center" vertical="center"/>
      <protection locked="0"/>
    </xf>
    <xf numFmtId="0" fontId="4" fillId="0" borderId="0" xfId="81" applyFont="1" applyAlignment="1" applyProtection="1">
      <alignment vertical="center" wrapText="1"/>
      <protection locked="0"/>
    </xf>
    <xf numFmtId="0" fontId="4" fillId="0" borderId="0" xfId="81" applyFont="1" applyAlignment="1" applyProtection="1">
      <alignment horizontal="center" vertical="center" wrapText="1"/>
      <protection locked="0"/>
    </xf>
    <xf numFmtId="0" fontId="4" fillId="0" borderId="0" xfId="81" applyFont="1" applyAlignment="1" applyProtection="1">
      <alignment vertical="center"/>
      <protection locked="0"/>
    </xf>
    <xf numFmtId="0" fontId="4" fillId="0" borderId="0" xfId="81" applyFont="1" applyProtection="1">
      <protection locked="0"/>
    </xf>
    <xf numFmtId="0" fontId="39" fillId="0" borderId="0" xfId="81" applyFont="1" applyProtection="1">
      <protection locked="0"/>
    </xf>
    <xf numFmtId="4" fontId="4" fillId="0" borderId="0" xfId="81" applyNumberFormat="1" applyFont="1" applyProtection="1">
      <protection locked="0"/>
    </xf>
    <xf numFmtId="4" fontId="4" fillId="0" borderId="0" xfId="81" applyNumberFormat="1" applyFont="1" applyAlignment="1" applyProtection="1">
      <alignment vertical="center"/>
      <protection locked="0"/>
    </xf>
    <xf numFmtId="3" fontId="4" fillId="0" borderId="0" xfId="81" applyNumberFormat="1" applyFont="1" applyAlignment="1" applyProtection="1">
      <alignment vertical="center"/>
      <protection locked="0"/>
    </xf>
    <xf numFmtId="0" fontId="36" fillId="0" borderId="0" xfId="81" applyFont="1" applyAlignment="1" applyProtection="1">
      <alignment vertical="center"/>
      <protection locked="0"/>
    </xf>
    <xf numFmtId="4" fontId="36" fillId="0" borderId="20" xfId="81" applyNumberFormat="1" applyFont="1" applyBorder="1" applyAlignment="1" applyProtection="1">
      <alignment vertical="center"/>
      <protection locked="0"/>
    </xf>
    <xf numFmtId="0" fontId="4" fillId="0" borderId="0" xfId="81" applyFont="1" applyAlignment="1" applyProtection="1">
      <alignment horizontal="center" vertical="center"/>
    </xf>
    <xf numFmtId="0" fontId="4" fillId="0" borderId="0" xfId="81" applyFont="1" applyAlignment="1" applyProtection="1">
      <alignment vertical="center" wrapText="1"/>
    </xf>
    <xf numFmtId="0" fontId="4" fillId="0" borderId="0" xfId="81" applyFont="1" applyAlignment="1" applyProtection="1">
      <alignment horizontal="center" vertical="center" wrapText="1"/>
    </xf>
    <xf numFmtId="0" fontId="4" fillId="0" borderId="0" xfId="81" applyFont="1" applyAlignment="1" applyProtection="1">
      <alignment vertical="center"/>
    </xf>
    <xf numFmtId="0" fontId="4" fillId="0" borderId="0" xfId="81" applyFont="1" applyProtection="1"/>
    <xf numFmtId="0" fontId="37" fillId="0" borderId="0" xfId="81" applyFont="1" applyAlignment="1" applyProtection="1">
      <alignment vertical="center" wrapText="1"/>
    </xf>
    <xf numFmtId="0" fontId="37" fillId="0" borderId="0" xfId="81" applyFont="1" applyAlignment="1" applyProtection="1">
      <alignment horizontal="center" vertical="center" wrapText="1"/>
    </xf>
    <xf numFmtId="40" fontId="4" fillId="0" borderId="0" xfId="81" applyNumberFormat="1" applyFont="1" applyAlignment="1" applyProtection="1">
      <alignment vertical="center"/>
      <protection locked="0"/>
    </xf>
    <xf numFmtId="0" fontId="45" fillId="0" borderId="0" xfId="0" applyFont="1" applyProtection="1"/>
    <xf numFmtId="0" fontId="5" fillId="0" borderId="0" xfId="1" applyFont="1" applyProtection="1"/>
    <xf numFmtId="0" fontId="5" fillId="0" borderId="0" xfId="1" applyFont="1" applyFill="1" applyAlignment="1" applyProtection="1">
      <alignment horizontal="center"/>
    </xf>
    <xf numFmtId="0" fontId="7" fillId="0" borderId="0" xfId="1" applyFont="1" applyFill="1" applyAlignment="1" applyProtection="1"/>
    <xf numFmtId="0" fontId="7" fillId="0" borderId="0" xfId="1" applyFont="1" applyFill="1" applyBorder="1" applyAlignment="1" applyProtection="1">
      <alignment horizontal="center"/>
    </xf>
    <xf numFmtId="49" fontId="5" fillId="0" borderId="0" xfId="1" applyNumberFormat="1" applyFont="1" applyFill="1" applyBorder="1" applyAlignment="1" applyProtection="1">
      <alignment horizontal="center"/>
    </xf>
    <xf numFmtId="0" fontId="7" fillId="0" borderId="0" xfId="1" applyFont="1" applyFill="1" applyAlignment="1" applyProtection="1">
      <alignment horizontal="center"/>
    </xf>
    <xf numFmtId="0" fontId="31" fillId="0" borderId="0" xfId="1" applyFont="1" applyFill="1" applyAlignment="1" applyProtection="1">
      <alignment horizontal="center"/>
    </xf>
    <xf numFmtId="0" fontId="31" fillId="0" borderId="0" xfId="1" applyFont="1" applyFill="1" applyAlignment="1" applyProtection="1">
      <alignment horizontal="left"/>
    </xf>
    <xf numFmtId="0" fontId="32" fillId="0" borderId="0" xfId="1" applyFont="1" applyFill="1" applyBorder="1" applyAlignment="1" applyProtection="1">
      <alignment horizontal="center"/>
    </xf>
    <xf numFmtId="0" fontId="32" fillId="0" borderId="0" xfId="1" applyFont="1" applyFill="1" applyAlignment="1" applyProtection="1">
      <alignment horizontal="center"/>
    </xf>
    <xf numFmtId="0" fontId="32" fillId="0" borderId="0" xfId="1" applyFont="1" applyFill="1" applyAlignment="1" applyProtection="1">
      <alignment horizontal="left"/>
    </xf>
    <xf numFmtId="0" fontId="7" fillId="0" borderId="0" xfId="1" applyFont="1" applyFill="1" applyAlignment="1" applyProtection="1">
      <alignment horizontal="justify" vertical="top" wrapText="1"/>
    </xf>
    <xf numFmtId="0" fontId="11" fillId="0" borderId="0" xfId="1" applyFont="1" applyFill="1" applyAlignment="1" applyProtection="1">
      <alignment horizontal="left" vertical="top"/>
    </xf>
    <xf numFmtId="0" fontId="0" fillId="0" borderId="0" xfId="0" applyProtection="1">
      <protection locked="0"/>
    </xf>
    <xf numFmtId="0" fontId="0" fillId="0" borderId="0" xfId="0" applyProtection="1"/>
    <xf numFmtId="0" fontId="48" fillId="0" borderId="0" xfId="0" applyFont="1" applyAlignment="1" applyProtection="1">
      <alignment horizontal="center" vertical="center"/>
    </xf>
    <xf numFmtId="0" fontId="41" fillId="0" borderId="0" xfId="0" applyFont="1" applyAlignment="1" applyProtection="1">
      <alignment horizontal="justify" vertical="center"/>
    </xf>
    <xf numFmtId="0" fontId="50" fillId="0" borderId="27" xfId="0" applyFont="1" applyBorder="1" applyAlignment="1" applyProtection="1">
      <alignment horizontal="justify" vertical="center" wrapText="1"/>
    </xf>
    <xf numFmtId="0" fontId="52" fillId="0" borderId="28" xfId="0" applyFont="1" applyBorder="1" applyAlignment="1" applyProtection="1">
      <alignment horizontal="justify" vertical="center" wrapText="1"/>
    </xf>
    <xf numFmtId="0" fontId="52" fillId="0" borderId="29" xfId="0" applyFont="1" applyBorder="1" applyAlignment="1" applyProtection="1">
      <alignment horizontal="justify" vertical="center" wrapText="1"/>
    </xf>
    <xf numFmtId="0" fontId="50" fillId="0" borderId="28" xfId="0" applyFont="1" applyBorder="1" applyAlignment="1" applyProtection="1">
      <alignment horizontal="justify" vertical="center" wrapText="1"/>
    </xf>
    <xf numFmtId="0" fontId="53" fillId="0" borderId="0" xfId="0" applyFont="1" applyProtection="1"/>
    <xf numFmtId="0" fontId="9" fillId="0" borderId="0" xfId="1" applyFont="1" applyFill="1" applyAlignment="1" applyProtection="1">
      <alignment horizontal="center" vertical="top" wrapText="1"/>
    </xf>
    <xf numFmtId="0" fontId="37" fillId="0" borderId="0" xfId="81" applyFont="1" applyAlignment="1" applyProtection="1">
      <alignment horizontal="center" vertical="center"/>
    </xf>
    <xf numFmtId="0" fontId="38" fillId="38" borderId="13" xfId="81" applyFont="1" applyFill="1" applyBorder="1" applyAlignment="1" applyProtection="1">
      <alignment horizontal="center" vertical="center"/>
    </xf>
    <xf numFmtId="0" fontId="38" fillId="38" borderId="13" xfId="81" applyFont="1" applyFill="1" applyBorder="1" applyAlignment="1" applyProtection="1">
      <alignment vertical="center" wrapText="1"/>
    </xf>
    <xf numFmtId="0" fontId="38" fillId="38" borderId="13" xfId="81" applyFont="1" applyFill="1" applyBorder="1" applyAlignment="1" applyProtection="1">
      <alignment horizontal="center" vertical="center" wrapText="1"/>
    </xf>
    <xf numFmtId="0" fontId="4" fillId="0" borderId="13" xfId="81" applyFont="1" applyBorder="1" applyAlignment="1" applyProtection="1">
      <alignment horizontal="center" vertical="center"/>
    </xf>
    <xf numFmtId="0" fontId="4" fillId="0" borderId="13" xfId="81" applyFont="1" applyBorder="1" applyAlignment="1" applyProtection="1">
      <alignment vertical="center" wrapText="1"/>
    </xf>
    <xf numFmtId="0" fontId="4" fillId="0" borderId="13" xfId="81" applyFont="1" applyBorder="1" applyAlignment="1" applyProtection="1">
      <alignment horizontal="center" vertical="center" wrapText="1"/>
    </xf>
    <xf numFmtId="166" fontId="4" fillId="0" borderId="13" xfId="81" applyNumberFormat="1" applyFont="1" applyBorder="1" applyAlignment="1" applyProtection="1">
      <alignment vertical="center"/>
    </xf>
    <xf numFmtId="166" fontId="4" fillId="0" borderId="13" xfId="81" applyNumberFormat="1" applyFont="1" applyBorder="1" applyProtection="1"/>
    <xf numFmtId="0" fontId="0" fillId="0" borderId="13" xfId="81" applyFont="1" applyBorder="1" applyAlignment="1" applyProtection="1">
      <alignment horizontal="center" vertical="center" wrapText="1"/>
    </xf>
    <xf numFmtId="166" fontId="4" fillId="0" borderId="21" xfId="81" applyNumberFormat="1" applyFont="1" applyBorder="1" applyAlignment="1" applyProtection="1">
      <alignment vertical="center"/>
    </xf>
    <xf numFmtId="166" fontId="4" fillId="0" borderId="0" xfId="81" applyNumberFormat="1" applyFont="1" applyBorder="1" applyProtection="1"/>
    <xf numFmtId="0" fontId="36" fillId="0" borderId="13" xfId="81" applyFont="1" applyBorder="1" applyAlignment="1" applyProtection="1">
      <alignment vertical="center" wrapText="1"/>
    </xf>
    <xf numFmtId="0" fontId="36" fillId="0" borderId="13" xfId="81" applyFont="1" applyBorder="1" applyAlignment="1" applyProtection="1">
      <alignment horizontal="center" vertical="center" wrapText="1"/>
    </xf>
    <xf numFmtId="166" fontId="4" fillId="39" borderId="22" xfId="81" applyNumberFormat="1" applyFont="1" applyFill="1" applyBorder="1" applyAlignment="1" applyProtection="1">
      <alignment vertical="center"/>
    </xf>
    <xf numFmtId="40" fontId="4" fillId="0" borderId="0" xfId="81" applyNumberFormat="1" applyFont="1" applyProtection="1">
      <protection locked="0"/>
    </xf>
    <xf numFmtId="0" fontId="33" fillId="0" borderId="13" xfId="0" applyNumberFormat="1" applyFont="1" applyFill="1" applyBorder="1" applyAlignment="1" applyProtection="1">
      <alignment horizontal="center" vertical="center"/>
    </xf>
    <xf numFmtId="0" fontId="37" fillId="0" borderId="0" xfId="81" applyFont="1" applyAlignment="1" applyProtection="1">
      <alignment horizontal="center" vertical="center"/>
    </xf>
    <xf numFmtId="0" fontId="4" fillId="36" borderId="13" xfId="81" applyFont="1" applyFill="1" applyBorder="1" applyAlignment="1" applyProtection="1">
      <alignment horizontal="center" vertical="center"/>
    </xf>
    <xf numFmtId="0" fontId="4" fillId="36" borderId="13" xfId="81" applyFont="1" applyFill="1" applyBorder="1" applyAlignment="1" applyProtection="1">
      <alignment vertical="center" wrapText="1"/>
    </xf>
    <xf numFmtId="0" fontId="4" fillId="36" borderId="13" xfId="81" applyFont="1" applyFill="1" applyBorder="1" applyAlignment="1" applyProtection="1">
      <alignment horizontal="center" vertical="center" wrapText="1"/>
    </xf>
    <xf numFmtId="166" fontId="4" fillId="36" borderId="13" xfId="81" applyNumberFormat="1" applyFont="1" applyFill="1" applyBorder="1" applyAlignment="1" applyProtection="1">
      <alignment vertical="center"/>
    </xf>
    <xf numFmtId="166" fontId="4" fillId="36" borderId="13" xfId="81" applyNumberFormat="1" applyFont="1" applyFill="1" applyBorder="1" applyProtection="1"/>
    <xf numFmtId="0" fontId="0" fillId="36" borderId="13" xfId="81" applyFont="1" applyFill="1" applyBorder="1" applyAlignment="1" applyProtection="1">
      <alignment horizontal="center" vertical="center" wrapText="1"/>
    </xf>
    <xf numFmtId="0" fontId="7" fillId="0" borderId="0" xfId="1" applyFont="1" applyFill="1" applyAlignment="1" applyProtection="1">
      <alignment horizontal="center"/>
      <protection locked="0"/>
    </xf>
    <xf numFmtId="0" fontId="9" fillId="0" borderId="0" xfId="1" applyFont="1" applyFill="1" applyAlignment="1" applyProtection="1">
      <alignment horizontal="center" vertical="top" wrapText="1"/>
      <protection locked="0"/>
    </xf>
    <xf numFmtId="0" fontId="11" fillId="0" borderId="0" xfId="1" applyFont="1" applyFill="1" applyAlignment="1" applyProtection="1">
      <alignment horizontal="left" vertical="top"/>
      <protection locked="0"/>
    </xf>
    <xf numFmtId="0" fontId="10" fillId="0" borderId="0" xfId="1" applyFont="1" applyFill="1" applyAlignment="1" applyProtection="1">
      <alignment horizontal="left"/>
      <protection locked="0"/>
    </xf>
    <xf numFmtId="0" fontId="32" fillId="0" borderId="0" xfId="1" applyFont="1" applyFill="1" applyAlignment="1" applyProtection="1">
      <alignment horizontal="left"/>
      <protection locked="0"/>
    </xf>
    <xf numFmtId="0" fontId="6" fillId="0" borderId="0" xfId="1" applyFont="1" applyFill="1" applyAlignment="1" applyProtection="1">
      <alignment horizontal="center"/>
    </xf>
    <xf numFmtId="0" fontId="31" fillId="0" borderId="0" xfId="1" applyFont="1" applyFill="1" applyAlignment="1" applyProtection="1">
      <alignment horizontal="center"/>
      <protection locked="0"/>
    </xf>
    <xf numFmtId="0" fontId="31" fillId="0" borderId="0" xfId="1" applyFont="1" applyFill="1" applyAlignment="1" applyProtection="1">
      <alignment horizontal="justify" vertical="top" wrapText="1"/>
      <protection locked="0"/>
    </xf>
    <xf numFmtId="0" fontId="4" fillId="0" borderId="13" xfId="81" applyFont="1" applyFill="1" applyBorder="1" applyAlignment="1">
      <alignment horizontal="center" vertical="center"/>
    </xf>
    <xf numFmtId="0" fontId="4" fillId="0" borderId="13" xfId="81" applyFont="1" applyFill="1" applyBorder="1" applyAlignment="1">
      <alignment vertical="center" wrapText="1"/>
    </xf>
    <xf numFmtId="0" fontId="4" fillId="0" borderId="13" xfId="81" applyFont="1" applyFill="1" applyBorder="1" applyAlignment="1">
      <alignment horizontal="center" vertical="center" wrapText="1"/>
    </xf>
    <xf numFmtId="0" fontId="4" fillId="0" borderId="13" xfId="81" applyFont="1" applyBorder="1" applyAlignment="1">
      <alignment vertical="center" wrapText="1"/>
    </xf>
    <xf numFmtId="43" fontId="4" fillId="0" borderId="0" xfId="435" applyFont="1" applyAlignment="1" applyProtection="1">
      <alignment vertical="center"/>
    </xf>
    <xf numFmtId="43" fontId="4" fillId="0" borderId="0" xfId="435" applyFont="1" applyProtection="1"/>
    <xf numFmtId="43" fontId="38" fillId="38" borderId="13" xfId="435" applyFont="1" applyFill="1" applyBorder="1" applyAlignment="1" applyProtection="1">
      <alignment horizontal="center" vertical="center" wrapText="1"/>
    </xf>
    <xf numFmtId="43" fontId="38" fillId="38" borderId="13" xfId="435" applyFont="1" applyFill="1" applyBorder="1" applyAlignment="1" applyProtection="1">
      <alignment horizontal="center" vertical="center"/>
    </xf>
    <xf numFmtId="43" fontId="4" fillId="0" borderId="0" xfId="435" applyFont="1" applyAlignment="1" applyProtection="1">
      <alignment vertical="center"/>
      <protection locked="0"/>
    </xf>
    <xf numFmtId="43" fontId="4" fillId="0" borderId="0" xfId="435" applyFont="1" applyProtection="1">
      <protection locked="0"/>
    </xf>
    <xf numFmtId="43" fontId="36" fillId="0" borderId="20" xfId="435" applyFont="1" applyBorder="1" applyAlignment="1" applyProtection="1">
      <alignment vertical="center"/>
      <protection locked="0"/>
    </xf>
    <xf numFmtId="0" fontId="34" fillId="0" borderId="24" xfId="152" applyNumberFormat="1" applyFont="1" applyFill="1" applyBorder="1" applyAlignment="1" applyProtection="1">
      <alignment wrapText="1"/>
    </xf>
    <xf numFmtId="0" fontId="52" fillId="41" borderId="0" xfId="0" applyFont="1" applyFill="1"/>
    <xf numFmtId="0" fontId="67" fillId="41" borderId="0" xfId="0" applyFont="1" applyFill="1" applyAlignment="1" applyProtection="1">
      <alignment horizontal="center" vertical="center"/>
    </xf>
    <xf numFmtId="0" fontId="59" fillId="41" borderId="0" xfId="0" applyFont="1" applyFill="1" applyAlignment="1" applyProtection="1">
      <alignment horizontal="center" vertical="center"/>
    </xf>
    <xf numFmtId="0" fontId="52" fillId="41" borderId="0" xfId="0" applyFont="1" applyFill="1" applyAlignment="1" applyProtection="1">
      <alignment horizontal="justify" vertical="center"/>
    </xf>
    <xf numFmtId="0" fontId="53" fillId="41" borderId="27" xfId="0" applyFont="1" applyFill="1" applyBorder="1" applyAlignment="1" applyProtection="1">
      <alignment horizontal="justify" vertical="center" wrapText="1"/>
    </xf>
    <xf numFmtId="0" fontId="52" fillId="41" borderId="28" xfId="0" applyFont="1" applyFill="1" applyBorder="1" applyAlignment="1" applyProtection="1">
      <alignment horizontal="justify" vertical="center" wrapText="1"/>
    </xf>
    <xf numFmtId="0" fontId="52" fillId="41" borderId="29" xfId="0" applyFont="1" applyFill="1" applyBorder="1" applyAlignment="1" applyProtection="1">
      <alignment horizontal="justify" vertical="center" wrapText="1"/>
    </xf>
    <xf numFmtId="0" fontId="53" fillId="41" borderId="28" xfId="0" applyFont="1" applyFill="1" applyBorder="1" applyAlignment="1" applyProtection="1">
      <alignment horizontal="justify" vertical="center" wrapText="1"/>
    </xf>
    <xf numFmtId="0" fontId="52" fillId="41" borderId="38" xfId="0" applyFont="1" applyFill="1" applyBorder="1" applyAlignment="1" applyProtection="1">
      <alignment horizontal="justify" vertical="center" wrapText="1"/>
    </xf>
    <xf numFmtId="0" fontId="64" fillId="41" borderId="38" xfId="0" applyFont="1" applyFill="1" applyBorder="1" applyAlignment="1" applyProtection="1">
      <alignment horizontal="justify" vertical="center" wrapText="1"/>
    </xf>
    <xf numFmtId="0" fontId="53" fillId="41" borderId="38" xfId="0" applyFont="1" applyFill="1" applyBorder="1" applyAlignment="1" applyProtection="1">
      <alignment horizontal="justify" vertical="center" wrapText="1"/>
    </xf>
    <xf numFmtId="2" fontId="53" fillId="41" borderId="0" xfId="0" applyNumberFormat="1" applyFont="1" applyFill="1" applyAlignment="1" applyProtection="1">
      <alignment horizontal="justify" vertical="justify" wrapText="1"/>
    </xf>
    <xf numFmtId="0" fontId="60" fillId="41" borderId="0" xfId="429" applyFont="1" applyFill="1" applyAlignment="1" applyProtection="1">
      <alignment horizontal="left" vertical="center"/>
    </xf>
    <xf numFmtId="167" fontId="68" fillId="0" borderId="0" xfId="0" applyNumberFormat="1" applyFont="1" applyProtection="1"/>
    <xf numFmtId="166" fontId="4" fillId="0" borderId="13" xfId="81" applyNumberFormat="1" applyFont="1" applyFill="1" applyBorder="1" applyAlignment="1">
      <alignment vertical="center"/>
    </xf>
    <xf numFmtId="166" fontId="4" fillId="0" borderId="13" xfId="81" applyNumberFormat="1" applyFont="1" applyBorder="1" applyAlignment="1">
      <alignment vertical="center"/>
    </xf>
    <xf numFmtId="0" fontId="0" fillId="0" borderId="13" xfId="81" applyFont="1" applyFill="1" applyBorder="1" applyAlignment="1">
      <alignment horizontal="center" vertical="center" wrapText="1"/>
    </xf>
    <xf numFmtId="0" fontId="69" fillId="41" borderId="0" xfId="427" applyNumberFormat="1" applyFont="1" applyFill="1" applyBorder="1" applyAlignment="1" applyProtection="1">
      <alignment horizontal="left" vertical="center" wrapText="1"/>
    </xf>
    <xf numFmtId="43" fontId="69" fillId="41" borderId="0" xfId="435" applyFont="1" applyFill="1" applyBorder="1" applyAlignment="1" applyProtection="1">
      <alignment horizontal="left" vertical="center"/>
    </xf>
    <xf numFmtId="0" fontId="71" fillId="0" borderId="0" xfId="0" applyFont="1"/>
    <xf numFmtId="14" fontId="73" fillId="0" borderId="13" xfId="0" applyNumberFormat="1" applyFont="1" applyBorder="1" applyAlignment="1">
      <alignment horizontal="center" vertical="center"/>
    </xf>
    <xf numFmtId="0" fontId="73" fillId="0" borderId="13" xfId="0" applyFont="1" applyBorder="1" applyAlignment="1">
      <alignment horizontal="center" vertical="center"/>
    </xf>
    <xf numFmtId="0" fontId="74" fillId="41" borderId="0" xfId="427" applyFont="1" applyFill="1" applyBorder="1" applyAlignment="1" applyProtection="1">
      <alignment horizontal="left" vertical="center"/>
    </xf>
    <xf numFmtId="0" fontId="71" fillId="0" borderId="0" xfId="0" applyFont="1" applyAlignment="1">
      <alignment horizontal="center" vertical="center"/>
    </xf>
    <xf numFmtId="0" fontId="71" fillId="41" borderId="0" xfId="0" applyFont="1" applyFill="1" applyAlignment="1">
      <alignment horizontal="center" vertical="center"/>
    </xf>
    <xf numFmtId="0" fontId="71" fillId="0" borderId="13" xfId="0" applyFont="1" applyBorder="1" applyAlignment="1">
      <alignment horizontal="center" vertical="center"/>
    </xf>
    <xf numFmtId="0" fontId="71" fillId="0" borderId="13" xfId="0" applyFont="1" applyBorder="1" applyAlignment="1">
      <alignment horizontal="center" vertical="center" wrapText="1"/>
    </xf>
    <xf numFmtId="43" fontId="69" fillId="41" borderId="0" xfId="435" applyFont="1" applyFill="1" applyBorder="1" applyAlignment="1" applyProtection="1">
      <alignment horizontal="left" vertical="center" wrapText="1"/>
    </xf>
    <xf numFmtId="0" fontId="71" fillId="41" borderId="0" xfId="0" applyFont="1" applyFill="1" applyAlignment="1">
      <alignment horizontal="left" vertical="center" wrapText="1"/>
    </xf>
    <xf numFmtId="0" fontId="71" fillId="0" borderId="13" xfId="0" applyFont="1" applyBorder="1" applyAlignment="1">
      <alignment horizontal="left" vertical="center" wrapText="1"/>
    </xf>
    <xf numFmtId="0" fontId="71" fillId="0" borderId="0" xfId="0" applyFont="1" applyAlignment="1">
      <alignment horizontal="left" vertical="center" wrapText="1"/>
    </xf>
    <xf numFmtId="0" fontId="71" fillId="41" borderId="0" xfId="0" applyFont="1" applyFill="1" applyAlignment="1">
      <alignment horizontal="left" vertical="center"/>
    </xf>
    <xf numFmtId="0" fontId="71" fillId="0" borderId="0" xfId="0" applyFont="1" applyAlignment="1">
      <alignment horizontal="left"/>
    </xf>
    <xf numFmtId="14" fontId="69" fillId="41" borderId="0" xfId="427" applyNumberFormat="1" applyFont="1" applyFill="1" applyBorder="1" applyAlignment="1" applyProtection="1">
      <alignment horizontal="left" vertical="center" wrapText="1"/>
    </xf>
    <xf numFmtId="0" fontId="70" fillId="35" borderId="13" xfId="0" applyFont="1" applyFill="1" applyBorder="1" applyAlignment="1">
      <alignment horizontal="center" vertical="center"/>
    </xf>
    <xf numFmtId="0" fontId="70" fillId="0" borderId="0" xfId="0" applyFont="1" applyFill="1" applyBorder="1" applyAlignment="1">
      <alignment horizontal="center" vertical="center"/>
    </xf>
    <xf numFmtId="0" fontId="71" fillId="0" borderId="0" xfId="0" applyFont="1" applyBorder="1"/>
    <xf numFmtId="0" fontId="71" fillId="41" borderId="0" xfId="429" applyFont="1" applyFill="1" applyAlignment="1" applyProtection="1">
      <alignment vertical="center"/>
    </xf>
    <xf numFmtId="0" fontId="70" fillId="41" borderId="0" xfId="429" applyFont="1" applyFill="1" applyAlignment="1" applyProtection="1">
      <alignment horizontal="center" vertical="center"/>
    </xf>
    <xf numFmtId="14" fontId="70" fillId="41" borderId="0" xfId="429" applyNumberFormat="1" applyFont="1" applyFill="1" applyAlignment="1" applyProtection="1">
      <alignment horizontal="center" vertical="center"/>
    </xf>
    <xf numFmtId="0" fontId="70" fillId="41" borderId="0" xfId="429" applyFont="1" applyFill="1" applyAlignment="1" applyProtection="1">
      <alignment horizontal="center"/>
    </xf>
    <xf numFmtId="43" fontId="70" fillId="41" borderId="0" xfId="435" applyFont="1" applyFill="1" applyAlignment="1" applyProtection="1">
      <alignment horizontal="center" vertical="center"/>
    </xf>
    <xf numFmtId="43" fontId="70" fillId="41" borderId="0" xfId="435" applyFont="1" applyFill="1" applyAlignment="1" applyProtection="1">
      <alignment horizontal="center" wrapText="1"/>
    </xf>
    <xf numFmtId="0" fontId="71" fillId="41" borderId="0" xfId="429" applyFont="1" applyFill="1" applyAlignment="1" applyProtection="1">
      <alignment horizontal="center" vertical="center"/>
    </xf>
    <xf numFmtId="14" fontId="71" fillId="41" borderId="0" xfId="429" applyNumberFormat="1" applyFont="1" applyFill="1" applyAlignment="1" applyProtection="1">
      <alignment horizontal="center" vertical="center"/>
    </xf>
    <xf numFmtId="0" fontId="71" fillId="41" borderId="0" xfId="429" applyFont="1" applyFill="1" applyProtection="1"/>
    <xf numFmtId="43" fontId="71" fillId="41" borderId="0" xfId="435" applyFont="1" applyFill="1" applyAlignment="1" applyProtection="1">
      <alignment vertical="center"/>
    </xf>
    <xf numFmtId="43" fontId="71" fillId="41" borderId="0" xfId="435" applyFont="1" applyFill="1" applyAlignment="1" applyProtection="1">
      <alignment horizontal="center" wrapText="1"/>
    </xf>
    <xf numFmtId="0" fontId="69" fillId="34" borderId="13" xfId="1" applyNumberFormat="1" applyFont="1" applyFill="1" applyBorder="1" applyAlignment="1" applyProtection="1">
      <alignment horizontal="center" vertical="center" wrapText="1"/>
    </xf>
    <xf numFmtId="14" fontId="69" fillId="34" borderId="13" xfId="1" applyNumberFormat="1" applyFont="1" applyFill="1" applyBorder="1" applyAlignment="1" applyProtection="1">
      <alignment horizontal="center" vertical="center"/>
    </xf>
    <xf numFmtId="43" fontId="69" fillId="34" borderId="13" xfId="435" applyFont="1" applyFill="1" applyBorder="1" applyAlignment="1" applyProtection="1">
      <alignment horizontal="center" vertical="center" wrapText="1"/>
    </xf>
    <xf numFmtId="1" fontId="73" fillId="0" borderId="13" xfId="435" applyNumberFormat="1" applyFont="1" applyFill="1" applyBorder="1" applyAlignment="1">
      <alignment horizontal="center" vertical="center"/>
    </xf>
    <xf numFmtId="14" fontId="73" fillId="0" borderId="13" xfId="435" applyNumberFormat="1" applyFont="1" applyFill="1" applyBorder="1" applyAlignment="1">
      <alignment horizontal="center" vertical="center"/>
    </xf>
    <xf numFmtId="1" fontId="73" fillId="0" borderId="13" xfId="435" applyNumberFormat="1" applyFont="1" applyFill="1" applyBorder="1" applyAlignment="1">
      <alignment horizontal="left" vertical="center" wrapText="1"/>
    </xf>
    <xf numFmtId="0" fontId="71" fillId="0" borderId="0" xfId="0" applyFont="1" applyAlignment="1">
      <alignment vertical="center"/>
    </xf>
    <xf numFmtId="43" fontId="70" fillId="39" borderId="13" xfId="435" applyFont="1" applyFill="1" applyBorder="1"/>
    <xf numFmtId="0" fontId="71" fillId="41" borderId="0" xfId="429" applyFont="1" applyFill="1" applyAlignment="1" applyProtection="1">
      <alignment horizontal="center"/>
    </xf>
    <xf numFmtId="0" fontId="71" fillId="0" borderId="0" xfId="429" applyFont="1" applyProtection="1">
      <protection locked="0"/>
    </xf>
    <xf numFmtId="0" fontId="70" fillId="0" borderId="0" xfId="0" applyFont="1" applyFill="1" applyBorder="1" applyAlignment="1">
      <alignment vertical="center" wrapText="1"/>
    </xf>
    <xf numFmtId="43" fontId="69" fillId="0" borderId="0" xfId="435" applyFont="1" applyFill="1" applyBorder="1" applyAlignment="1" applyProtection="1">
      <alignment horizontal="center" vertical="center" wrapText="1"/>
    </xf>
    <xf numFmtId="0" fontId="70" fillId="0" borderId="13" xfId="0" applyFont="1" applyFill="1" applyBorder="1" applyAlignment="1">
      <alignment horizontal="center" vertical="center"/>
    </xf>
    <xf numFmtId="0" fontId="69" fillId="0" borderId="0" xfId="1" applyNumberFormat="1" applyFont="1" applyFill="1" applyBorder="1" applyAlignment="1" applyProtection="1">
      <alignment horizontal="center" vertical="center"/>
    </xf>
    <xf numFmtId="14" fontId="69" fillId="0" borderId="0" xfId="1" applyNumberFormat="1" applyFont="1" applyFill="1" applyBorder="1" applyAlignment="1" applyProtection="1">
      <alignment horizontal="center" vertical="center"/>
    </xf>
    <xf numFmtId="0" fontId="69" fillId="0" borderId="0" xfId="1" applyNumberFormat="1" applyFont="1" applyFill="1" applyBorder="1" applyAlignment="1" applyProtection="1">
      <alignment horizontal="center" vertical="center" wrapText="1"/>
    </xf>
    <xf numFmtId="43" fontId="70" fillId="0" borderId="0" xfId="435" applyFont="1" applyFill="1" applyBorder="1" applyAlignment="1">
      <alignment vertical="center" wrapText="1"/>
    </xf>
    <xf numFmtId="0" fontId="71" fillId="0" borderId="0" xfId="0" applyFont="1" applyFill="1" applyBorder="1"/>
    <xf numFmtId="0" fontId="70" fillId="0" borderId="15" xfId="429" applyFont="1" applyFill="1" applyBorder="1" applyAlignment="1" applyProtection="1">
      <protection locked="0"/>
    </xf>
    <xf numFmtId="0" fontId="71" fillId="0" borderId="0" xfId="429" applyFont="1" applyFill="1" applyAlignment="1" applyProtection="1">
      <alignment horizontal="center"/>
      <protection locked="0"/>
    </xf>
    <xf numFmtId="0" fontId="70" fillId="0" borderId="0" xfId="429" applyFont="1" applyFill="1" applyBorder="1" applyAlignment="1" applyProtection="1">
      <protection locked="0"/>
    </xf>
    <xf numFmtId="0" fontId="71" fillId="0" borderId="0" xfId="429" applyFont="1" applyFill="1" applyBorder="1" applyAlignment="1" applyProtection="1">
      <alignment horizontal="center"/>
      <protection locked="0"/>
    </xf>
    <xf numFmtId="0" fontId="71" fillId="0" borderId="0" xfId="433" applyFont="1" applyProtection="1"/>
    <xf numFmtId="0" fontId="35" fillId="0" borderId="0" xfId="433" applyFont="1" applyFill="1" applyAlignment="1" applyProtection="1">
      <alignment horizontal="left"/>
    </xf>
    <xf numFmtId="0" fontId="70" fillId="0" borderId="0" xfId="433" applyFont="1" applyFill="1" applyAlignment="1" applyProtection="1">
      <alignment horizontal="left"/>
    </xf>
    <xf numFmtId="0" fontId="70" fillId="0" borderId="0" xfId="433" applyFont="1" applyFill="1" applyAlignment="1" applyProtection="1">
      <alignment horizontal="center" wrapText="1"/>
    </xf>
    <xf numFmtId="0" fontId="71" fillId="0" borderId="0" xfId="433" applyFont="1" applyAlignment="1" applyProtection="1">
      <alignment wrapText="1"/>
    </xf>
    <xf numFmtId="0" fontId="69" fillId="35" borderId="13" xfId="434" applyNumberFormat="1" applyFont="1" applyFill="1" applyBorder="1" applyAlignment="1" applyProtection="1">
      <alignment horizontal="center" vertical="center" wrapText="1"/>
      <protection locked="0"/>
    </xf>
    <xf numFmtId="0" fontId="69" fillId="34" borderId="13" xfId="433" applyFont="1" applyFill="1" applyBorder="1" applyAlignment="1" applyProtection="1">
      <alignment horizontal="center" vertical="center" wrapText="1"/>
      <protection locked="0"/>
    </xf>
    <xf numFmtId="0" fontId="69" fillId="35" borderId="13" xfId="433" applyFont="1" applyFill="1" applyBorder="1" applyAlignment="1" applyProtection="1">
      <alignment horizontal="center" vertical="center"/>
      <protection locked="0"/>
    </xf>
    <xf numFmtId="0" fontId="71" fillId="0" borderId="0" xfId="433" applyFont="1" applyProtection="1">
      <protection locked="0"/>
    </xf>
    <xf numFmtId="0" fontId="73" fillId="0" borderId="13" xfId="0" applyFont="1" applyFill="1" applyBorder="1" applyAlignment="1">
      <alignment horizontal="center" vertical="center" wrapText="1"/>
    </xf>
    <xf numFmtId="0" fontId="73" fillId="0" borderId="13" xfId="0" applyFont="1" applyFill="1" applyBorder="1" applyAlignment="1">
      <alignment vertical="center" wrapText="1"/>
    </xf>
    <xf numFmtId="43" fontId="73" fillId="0" borderId="13" xfId="435" applyFont="1" applyFill="1" applyBorder="1" applyAlignment="1">
      <alignment wrapText="1"/>
    </xf>
    <xf numFmtId="0" fontId="71" fillId="0" borderId="0" xfId="433" applyFont="1" applyAlignment="1" applyProtection="1">
      <alignment wrapText="1"/>
      <protection locked="0"/>
    </xf>
    <xf numFmtId="0" fontId="39" fillId="0" borderId="0" xfId="81" applyFont="1" applyAlignment="1" applyProtection="1">
      <alignment horizontal="center"/>
      <protection locked="0"/>
    </xf>
    <xf numFmtId="43" fontId="36" fillId="39" borderId="22" xfId="435" applyFont="1" applyFill="1" applyBorder="1" applyAlignment="1" applyProtection="1">
      <alignment vertical="center"/>
    </xf>
    <xf numFmtId="0" fontId="36" fillId="39" borderId="13" xfId="81" applyFont="1" applyFill="1" applyBorder="1" applyAlignment="1" applyProtection="1">
      <alignment horizontal="center" vertical="center" wrapText="1"/>
    </xf>
    <xf numFmtId="0" fontId="70" fillId="34" borderId="21" xfId="0" applyFont="1" applyFill="1" applyBorder="1" applyAlignment="1">
      <alignment horizontal="center" vertical="center"/>
    </xf>
    <xf numFmtId="0" fontId="70" fillId="34" borderId="13" xfId="0" applyFont="1" applyFill="1" applyBorder="1" applyAlignment="1">
      <alignment horizontal="center" vertical="center" wrapText="1"/>
    </xf>
    <xf numFmtId="43" fontId="70" fillId="34" borderId="13" xfId="435" applyFont="1" applyFill="1" applyBorder="1" applyAlignment="1">
      <alignment horizontal="center" vertical="center" wrapText="1"/>
    </xf>
    <xf numFmtId="0" fontId="71" fillId="41" borderId="0" xfId="0" applyFont="1" applyFill="1" applyAlignment="1">
      <alignment horizontal="center" vertical="center" wrapText="1"/>
    </xf>
    <xf numFmtId="0" fontId="71" fillId="0" borderId="0" xfId="0" applyFont="1" applyAlignment="1">
      <alignment horizontal="center" vertical="center" wrapText="1"/>
    </xf>
    <xf numFmtId="14" fontId="79" fillId="0" borderId="13" xfId="0" applyNumberFormat="1" applyFont="1" applyFill="1" applyBorder="1" applyAlignment="1">
      <alignment horizontal="center" vertical="center"/>
    </xf>
    <xf numFmtId="0" fontId="70" fillId="41" borderId="0" xfId="429" applyFont="1" applyFill="1" applyAlignment="1" applyProtection="1">
      <alignment horizontal="center" wrapText="1"/>
    </xf>
    <xf numFmtId="0" fontId="71" fillId="41" borderId="0" xfId="429" applyFont="1" applyFill="1" applyAlignment="1" applyProtection="1">
      <alignment wrapText="1"/>
    </xf>
    <xf numFmtId="0" fontId="71" fillId="0" borderId="13" xfId="0" applyFont="1" applyBorder="1" applyAlignment="1">
      <alignment wrapText="1"/>
    </xf>
    <xf numFmtId="0" fontId="71" fillId="0" borderId="0" xfId="0" applyFont="1" applyAlignment="1">
      <alignment wrapText="1"/>
    </xf>
    <xf numFmtId="14" fontId="71" fillId="0" borderId="13" xfId="0" applyNumberFormat="1" applyFont="1" applyBorder="1" applyAlignment="1">
      <alignment horizontal="center" vertical="center"/>
    </xf>
    <xf numFmtId="43" fontId="71" fillId="41" borderId="0" xfId="435" applyFont="1" applyFill="1" applyAlignment="1" applyProtection="1">
      <alignment horizontal="center" vertical="center"/>
    </xf>
    <xf numFmtId="43" fontId="71" fillId="0" borderId="13" xfId="435" applyFont="1" applyBorder="1" applyAlignment="1">
      <alignment horizontal="center" vertical="center"/>
    </xf>
    <xf numFmtId="43" fontId="71" fillId="0" borderId="0" xfId="435" applyFont="1" applyAlignment="1">
      <alignment horizontal="center" vertical="center"/>
    </xf>
    <xf numFmtId="43" fontId="70" fillId="41" borderId="0" xfId="435" applyFont="1" applyFill="1" applyAlignment="1" applyProtection="1">
      <alignment horizontal="center" vertical="center" wrapText="1"/>
    </xf>
    <xf numFmtId="43" fontId="71" fillId="41" borderId="0" xfId="435" applyFont="1" applyFill="1" applyAlignment="1" applyProtection="1">
      <alignment horizontal="center" vertical="center" wrapText="1"/>
    </xf>
    <xf numFmtId="43" fontId="71" fillId="41" borderId="0" xfId="435" applyFont="1" applyFill="1" applyAlignment="1">
      <alignment horizontal="center" vertical="center"/>
    </xf>
    <xf numFmtId="43" fontId="70" fillId="39" borderId="11" xfId="435" applyFont="1" applyFill="1" applyBorder="1" applyAlignment="1">
      <alignment horizontal="center" vertical="center"/>
    </xf>
    <xf numFmtId="0" fontId="71" fillId="41" borderId="0" xfId="0" applyFont="1" applyFill="1"/>
    <xf numFmtId="0" fontId="70" fillId="0" borderId="0" xfId="0" applyFont="1" applyFill="1" applyBorder="1" applyAlignment="1">
      <alignment horizontal="center" vertical="center"/>
    </xf>
    <xf numFmtId="0" fontId="70" fillId="39" borderId="12" xfId="0" applyFont="1" applyFill="1" applyBorder="1" applyAlignment="1">
      <alignment horizontal="center" wrapText="1"/>
    </xf>
    <xf numFmtId="0" fontId="69" fillId="41" borderId="0" xfId="427" applyNumberFormat="1" applyFont="1" applyFill="1" applyBorder="1" applyAlignment="1" applyProtection="1">
      <alignment vertical="center"/>
    </xf>
    <xf numFmtId="0" fontId="70" fillId="35" borderId="13" xfId="0" applyFont="1" applyFill="1" applyBorder="1" applyAlignment="1">
      <alignment horizontal="center" vertical="center" wrapText="1"/>
    </xf>
    <xf numFmtId="0" fontId="70" fillId="0" borderId="0" xfId="0" applyFont="1" applyFill="1" applyBorder="1" applyAlignment="1">
      <alignment vertical="center"/>
    </xf>
    <xf numFmtId="0" fontId="69" fillId="41" borderId="0" xfId="427" applyNumberFormat="1" applyFont="1" applyFill="1" applyBorder="1" applyAlignment="1" applyProtection="1">
      <alignment horizontal="left" vertical="center"/>
    </xf>
    <xf numFmtId="0" fontId="70" fillId="41" borderId="0" xfId="429" applyFont="1" applyFill="1" applyAlignment="1" applyProtection="1">
      <alignment horizontal="left"/>
    </xf>
    <xf numFmtId="43" fontId="73" fillId="0" borderId="13" xfId="435" applyFont="1" applyFill="1" applyBorder="1" applyAlignment="1">
      <alignment vertical="center"/>
    </xf>
    <xf numFmtId="43" fontId="73" fillId="0" borderId="13" xfId="435" applyFont="1" applyFill="1" applyBorder="1" applyAlignment="1">
      <alignment vertical="center" wrapText="1"/>
    </xf>
    <xf numFmtId="14" fontId="69" fillId="41" borderId="0" xfId="427" applyNumberFormat="1" applyFont="1" applyFill="1" applyBorder="1" applyAlignment="1" applyProtection="1">
      <alignment vertical="center"/>
    </xf>
    <xf numFmtId="14" fontId="74" fillId="41" borderId="0" xfId="427" applyNumberFormat="1" applyFont="1" applyFill="1" applyBorder="1" applyAlignment="1" applyProtection="1">
      <alignment horizontal="left" vertical="center"/>
    </xf>
    <xf numFmtId="14" fontId="71" fillId="41" borderId="0" xfId="0" applyNumberFormat="1" applyFont="1" applyFill="1" applyAlignment="1">
      <alignment horizontal="center" vertical="center"/>
    </xf>
    <xf numFmtId="14" fontId="71" fillId="0" borderId="0" xfId="0" applyNumberFormat="1" applyFont="1" applyAlignment="1">
      <alignment horizontal="center" vertical="center"/>
    </xf>
    <xf numFmtId="40" fontId="69" fillId="41" borderId="0" xfId="427" applyNumberFormat="1" applyFont="1" applyFill="1" applyBorder="1" applyAlignment="1" applyProtection="1">
      <alignment vertical="center"/>
    </xf>
    <xf numFmtId="0" fontId="70" fillId="41" borderId="0" xfId="429" applyFont="1" applyFill="1" applyAlignment="1" applyProtection="1"/>
    <xf numFmtId="43" fontId="69" fillId="41" borderId="0" xfId="435" applyFont="1" applyFill="1" applyBorder="1" applyAlignment="1" applyProtection="1">
      <alignment vertical="center"/>
    </xf>
    <xf numFmtId="43" fontId="70" fillId="41" borderId="0" xfId="435" applyFont="1" applyFill="1" applyAlignment="1" applyProtection="1"/>
    <xf numFmtId="43" fontId="70" fillId="41" borderId="0" xfId="435" applyFont="1" applyFill="1" applyAlignment="1" applyProtection="1">
      <alignment horizontal="left" vertical="center"/>
    </xf>
    <xf numFmtId="43" fontId="70" fillId="41" borderId="0" xfId="435" applyFont="1" applyFill="1" applyAlignment="1" applyProtection="1">
      <alignment horizontal="center"/>
    </xf>
    <xf numFmtId="43" fontId="35" fillId="0" borderId="0" xfId="435" applyFont="1" applyFill="1" applyAlignment="1" applyProtection="1">
      <alignment horizontal="center" vertical="center"/>
    </xf>
    <xf numFmtId="43" fontId="69" fillId="35" borderId="13" xfId="435" applyFont="1" applyFill="1" applyBorder="1" applyAlignment="1" applyProtection="1">
      <alignment horizontal="center" vertical="center"/>
      <protection locked="0"/>
    </xf>
    <xf numFmtId="43" fontId="71" fillId="0" borderId="13" xfId="435" applyFont="1" applyBorder="1" applyAlignment="1" applyProtection="1">
      <alignment vertical="center"/>
      <protection locked="0"/>
    </xf>
    <xf numFmtId="43" fontId="71" fillId="0" borderId="0" xfId="435" applyFont="1" applyAlignment="1" applyProtection="1">
      <alignment vertical="center"/>
      <protection locked="0"/>
    </xf>
    <xf numFmtId="0" fontId="69" fillId="41" borderId="0" xfId="427" applyNumberFormat="1" applyFont="1" applyFill="1" applyBorder="1" applyAlignment="1" applyProtection="1">
      <alignment horizontal="center" vertical="center"/>
    </xf>
    <xf numFmtId="0" fontId="74" fillId="41" borderId="0" xfId="427" applyFont="1" applyFill="1" applyBorder="1" applyAlignment="1" applyProtection="1">
      <alignment horizontal="center" vertical="center"/>
    </xf>
    <xf numFmtId="0" fontId="70" fillId="0" borderId="15" xfId="429" applyFont="1" applyFill="1" applyBorder="1" applyAlignment="1" applyProtection="1">
      <alignment horizontal="center" vertical="center"/>
      <protection locked="0"/>
    </xf>
    <xf numFmtId="0" fontId="71" fillId="0" borderId="0" xfId="429" applyFont="1" applyFill="1" applyAlignment="1" applyProtection="1">
      <alignment horizontal="center" vertical="center"/>
      <protection locked="0"/>
    </xf>
    <xf numFmtId="43" fontId="71" fillId="0" borderId="13" xfId="435" applyFont="1" applyFill="1" applyBorder="1" applyAlignment="1">
      <alignment vertical="center" wrapText="1"/>
    </xf>
    <xf numFmtId="43" fontId="70" fillId="0" borderId="0" xfId="435" applyFont="1" applyFill="1" applyAlignment="1" applyProtection="1">
      <alignment horizontal="center" vertical="center"/>
    </xf>
    <xf numFmtId="43" fontId="71" fillId="0" borderId="0" xfId="435" applyFont="1" applyAlignment="1" applyProtection="1">
      <alignment vertical="center"/>
    </xf>
    <xf numFmtId="43" fontId="69" fillId="34" borderId="13" xfId="435" applyFont="1" applyFill="1" applyBorder="1" applyAlignment="1" applyProtection="1">
      <alignment horizontal="center" vertical="center"/>
      <protection locked="0"/>
    </xf>
    <xf numFmtId="43" fontId="74" fillId="41" borderId="0" xfId="435" applyFont="1" applyFill="1" applyBorder="1" applyAlignment="1" applyProtection="1">
      <alignment horizontal="left" vertical="center"/>
    </xf>
    <xf numFmtId="43" fontId="73" fillId="0" borderId="13" xfId="435" applyFont="1" applyFill="1" applyBorder="1" applyAlignment="1" applyProtection="1">
      <alignment horizontal="right" vertical="center"/>
    </xf>
    <xf numFmtId="43" fontId="73" fillId="0" borderId="13" xfId="435" applyFont="1" applyFill="1" applyBorder="1" applyAlignment="1" applyProtection="1">
      <alignment horizontal="center" vertical="center"/>
    </xf>
    <xf numFmtId="43" fontId="73" fillId="0" borderId="13" xfId="435" applyFont="1" applyFill="1" applyBorder="1" applyAlignment="1" applyProtection="1">
      <alignment horizontal="center" vertical="center" wrapText="1"/>
    </xf>
    <xf numFmtId="0" fontId="69" fillId="41" borderId="0" xfId="427" applyNumberFormat="1" applyFont="1" applyFill="1" applyBorder="1" applyAlignment="1" applyProtection="1">
      <alignment vertical="center" wrapText="1"/>
    </xf>
    <xf numFmtId="0" fontId="74" fillId="41" borderId="0" xfId="427" applyFont="1" applyFill="1" applyBorder="1" applyAlignment="1" applyProtection="1">
      <alignment horizontal="left" vertical="center" wrapText="1"/>
    </xf>
    <xf numFmtId="0" fontId="71" fillId="0" borderId="0" xfId="429" applyFont="1" applyAlignment="1" applyProtection="1">
      <alignment wrapText="1"/>
      <protection locked="0"/>
    </xf>
    <xf numFmtId="43" fontId="80" fillId="0" borderId="0" xfId="435" applyFont="1" applyBorder="1" applyAlignment="1" applyProtection="1">
      <alignment vertical="center"/>
    </xf>
    <xf numFmtId="43" fontId="80" fillId="0" borderId="0" xfId="435" applyFont="1" applyBorder="1" applyProtection="1">
      <protection locked="0"/>
    </xf>
    <xf numFmtId="43" fontId="39" fillId="0" borderId="0" xfId="435" applyFont="1" applyAlignment="1" applyProtection="1">
      <alignment horizontal="center"/>
      <protection locked="0"/>
    </xf>
    <xf numFmtId="0" fontId="70" fillId="39" borderId="11" xfId="0" applyFont="1" applyFill="1" applyBorder="1" applyAlignment="1">
      <alignment wrapText="1"/>
    </xf>
    <xf numFmtId="0" fontId="4" fillId="41" borderId="13" xfId="81" applyFont="1" applyFill="1" applyBorder="1" applyAlignment="1">
      <alignment horizontal="center" vertical="center"/>
    </xf>
    <xf numFmtId="0" fontId="4" fillId="41" borderId="13" xfId="81" applyFont="1" applyFill="1" applyBorder="1" applyAlignment="1">
      <alignment vertical="center" wrapText="1"/>
    </xf>
    <xf numFmtId="0" fontId="0" fillId="41" borderId="13" xfId="81" applyFont="1" applyFill="1" applyBorder="1" applyAlignment="1">
      <alignment horizontal="center" vertical="center" wrapText="1"/>
    </xf>
    <xf numFmtId="166" fontId="4" fillId="41" borderId="21" xfId="81" applyNumberFormat="1" applyFont="1" applyFill="1" applyBorder="1" applyAlignment="1">
      <alignment vertical="center"/>
    </xf>
    <xf numFmtId="43" fontId="4" fillId="41" borderId="0" xfId="435" applyFont="1" applyFill="1" applyBorder="1" applyProtection="1"/>
    <xf numFmtId="0" fontId="4" fillId="41" borderId="0" xfId="81" applyFont="1" applyFill="1" applyProtection="1">
      <protection locked="0"/>
    </xf>
    <xf numFmtId="43" fontId="4" fillId="41" borderId="0" xfId="435" applyFont="1" applyFill="1" applyProtection="1">
      <protection locked="0"/>
    </xf>
    <xf numFmtId="4" fontId="4" fillId="41" borderId="0" xfId="81" applyNumberFormat="1" applyFont="1" applyFill="1" applyProtection="1">
      <protection locked="0"/>
    </xf>
    <xf numFmtId="0" fontId="0" fillId="0" borderId="13" xfId="81" applyFont="1" applyFill="1" applyBorder="1" applyAlignment="1">
      <alignment vertical="center" wrapText="1"/>
    </xf>
    <xf numFmtId="43" fontId="4" fillId="0" borderId="0" xfId="81" applyNumberFormat="1" applyFont="1" applyProtection="1">
      <protection locked="0"/>
    </xf>
    <xf numFmtId="0" fontId="83" fillId="0" borderId="0" xfId="433" applyFont="1" applyAlignment="1" applyProtection="1">
      <alignment horizontal="right"/>
      <protection locked="0"/>
    </xf>
    <xf numFmtId="1" fontId="33" fillId="0" borderId="13" xfId="435" applyNumberFormat="1" applyFont="1" applyFill="1" applyBorder="1" applyAlignment="1">
      <alignment horizontal="center" vertical="center"/>
    </xf>
    <xf numFmtId="0" fontId="71" fillId="0" borderId="13" xfId="0" applyFont="1" applyBorder="1" applyAlignment="1">
      <alignment vertical="center"/>
    </xf>
    <xf numFmtId="0" fontId="71" fillId="0" borderId="13" xfId="0" applyFont="1" applyBorder="1"/>
    <xf numFmtId="0" fontId="70" fillId="0" borderId="13" xfId="0" applyFont="1" applyFill="1" applyBorder="1" applyAlignment="1">
      <alignment wrapText="1"/>
    </xf>
    <xf numFmtId="43" fontId="70" fillId="0" borderId="13" xfId="435" applyFont="1" applyFill="1" applyBorder="1" applyAlignment="1">
      <alignment horizontal="center" vertical="center"/>
    </xf>
    <xf numFmtId="0" fontId="71" fillId="0" borderId="13" xfId="0" applyFont="1" applyFill="1" applyBorder="1" applyAlignment="1">
      <alignment horizontal="center" vertical="center"/>
    </xf>
    <xf numFmtId="0" fontId="84" fillId="0" borderId="0" xfId="0" applyFont="1" applyAlignment="1">
      <alignment horizontal="center" vertical="center"/>
    </xf>
    <xf numFmtId="166" fontId="0" fillId="0" borderId="13" xfId="81" applyNumberFormat="1" applyFont="1" applyFill="1" applyBorder="1" applyAlignment="1">
      <alignment vertical="center"/>
    </xf>
    <xf numFmtId="0" fontId="71" fillId="0" borderId="0" xfId="0" applyFont="1" applyFill="1" applyBorder="1" applyAlignment="1">
      <alignment horizontal="center" vertical="center"/>
    </xf>
    <xf numFmtId="0" fontId="71" fillId="0" borderId="0" xfId="0" applyFont="1" applyBorder="1" applyAlignment="1">
      <alignment horizontal="center" vertical="center"/>
    </xf>
    <xf numFmtId="0" fontId="71" fillId="0" borderId="0" xfId="0" applyFont="1" applyBorder="1" applyAlignment="1">
      <alignment horizontal="center" vertical="center" wrapText="1"/>
    </xf>
    <xf numFmtId="0" fontId="71" fillId="0" borderId="0" xfId="0" applyFont="1" applyBorder="1" applyAlignment="1">
      <alignment horizontal="left" vertical="center" wrapText="1"/>
    </xf>
    <xf numFmtId="43" fontId="71" fillId="0" borderId="0" xfId="435" applyFont="1" applyBorder="1" applyAlignment="1">
      <alignment horizontal="center" vertical="center"/>
    </xf>
    <xf numFmtId="0" fontId="71" fillId="0" borderId="13" xfId="433" applyFont="1" applyBorder="1" applyAlignment="1" applyProtection="1">
      <alignment horizontal="center"/>
      <protection locked="0"/>
    </xf>
    <xf numFmtId="0" fontId="71" fillId="0" borderId="13" xfId="433" applyFont="1" applyBorder="1" applyAlignment="1" applyProtection="1">
      <alignment wrapText="1"/>
      <protection locked="0"/>
    </xf>
    <xf numFmtId="0" fontId="71" fillId="0" borderId="0" xfId="433" applyFont="1" applyAlignment="1" applyProtection="1">
      <alignment vertical="center"/>
      <protection locked="0"/>
    </xf>
    <xf numFmtId="0" fontId="85" fillId="0" borderId="0" xfId="0" applyFont="1" applyFill="1" applyBorder="1" applyAlignment="1">
      <alignment horizontal="center" vertical="center"/>
    </xf>
    <xf numFmtId="0" fontId="86" fillId="0" borderId="13" xfId="0" applyFont="1" applyBorder="1" applyAlignment="1">
      <alignment horizontal="center" vertical="center"/>
    </xf>
    <xf numFmtId="0" fontId="85" fillId="0" borderId="0" xfId="0" applyFont="1" applyBorder="1" applyAlignment="1">
      <alignment horizontal="center" vertical="center"/>
    </xf>
    <xf numFmtId="0" fontId="70" fillId="34" borderId="13" xfId="0" applyFont="1" applyFill="1" applyBorder="1" applyAlignment="1">
      <alignment horizontal="center" vertical="center" wrapText="1"/>
    </xf>
    <xf numFmtId="0" fontId="70" fillId="35" borderId="13" xfId="0" applyFont="1" applyFill="1" applyBorder="1" applyAlignment="1">
      <alignment horizontal="center" vertical="center"/>
    </xf>
    <xf numFmtId="43" fontId="70" fillId="34" borderId="13" xfId="435" applyFont="1" applyFill="1" applyBorder="1" applyAlignment="1">
      <alignment horizontal="center" vertical="center" wrapText="1"/>
    </xf>
    <xf numFmtId="0" fontId="71" fillId="0" borderId="0" xfId="433" applyFont="1" applyBorder="1" applyAlignment="1" applyProtection="1">
      <alignment horizontal="center"/>
      <protection locked="0"/>
    </xf>
    <xf numFmtId="0" fontId="71" fillId="0" borderId="0" xfId="433" applyFont="1" applyBorder="1" applyAlignment="1" applyProtection="1">
      <alignment wrapText="1"/>
      <protection locked="0"/>
    </xf>
    <xf numFmtId="43" fontId="71" fillId="0" borderId="0" xfId="435" applyFont="1" applyBorder="1" applyAlignment="1" applyProtection="1">
      <alignment vertical="center"/>
      <protection locked="0"/>
    </xf>
    <xf numFmtId="0" fontId="71" fillId="0" borderId="13" xfId="433" applyFont="1" applyBorder="1" applyAlignment="1" applyProtection="1">
      <alignment horizontal="center" vertical="center"/>
      <protection locked="0"/>
    </xf>
    <xf numFmtId="0" fontId="71" fillId="0" borderId="13" xfId="433" applyFont="1" applyBorder="1" applyAlignment="1" applyProtection="1">
      <alignment vertical="center" wrapText="1"/>
      <protection locked="0"/>
    </xf>
    <xf numFmtId="0" fontId="80" fillId="0" borderId="13" xfId="81" applyFont="1" applyFill="1" applyBorder="1" applyAlignment="1">
      <alignment horizontal="center" vertical="center"/>
    </xf>
    <xf numFmtId="167" fontId="46" fillId="0" borderId="10" xfId="430" applyNumberFormat="1" applyFont="1" applyFill="1" applyBorder="1" applyAlignment="1" applyProtection="1">
      <alignment horizontal="right" vertical="center"/>
    </xf>
    <xf numFmtId="167" fontId="46" fillId="0" borderId="11" xfId="430" applyNumberFormat="1" applyFont="1" applyFill="1" applyBorder="1" applyAlignment="1" applyProtection="1">
      <alignment horizontal="right" vertical="center"/>
    </xf>
    <xf numFmtId="167" fontId="46" fillId="0" borderId="12" xfId="430" applyNumberFormat="1" applyFont="1" applyFill="1" applyBorder="1" applyAlignment="1" applyProtection="1">
      <alignment horizontal="right" vertical="center"/>
    </xf>
    <xf numFmtId="0" fontId="6" fillId="0" borderId="10" xfId="1" applyFont="1" applyFill="1" applyBorder="1" applyAlignment="1" applyProtection="1">
      <alignment horizontal="left"/>
      <protection locked="0"/>
    </xf>
    <xf numFmtId="0" fontId="6" fillId="0" borderId="11" xfId="1" applyFont="1" applyFill="1" applyBorder="1" applyAlignment="1" applyProtection="1">
      <alignment horizontal="left"/>
      <protection locked="0"/>
    </xf>
    <xf numFmtId="0" fontId="6" fillId="0" borderId="12" xfId="1" applyFont="1" applyFill="1" applyBorder="1" applyAlignment="1" applyProtection="1">
      <alignment horizontal="left"/>
      <protection locked="0"/>
    </xf>
    <xf numFmtId="0" fontId="7" fillId="0" borderId="10" xfId="1" applyFont="1" applyFill="1" applyBorder="1" applyAlignment="1" applyProtection="1">
      <alignment horizontal="left"/>
      <protection locked="0"/>
    </xf>
    <xf numFmtId="0" fontId="7" fillId="0" borderId="11" xfId="1" applyFont="1" applyFill="1" applyBorder="1" applyAlignment="1" applyProtection="1">
      <alignment horizontal="left"/>
      <protection locked="0"/>
    </xf>
    <xf numFmtId="0" fontId="7" fillId="0" borderId="12" xfId="1" applyFont="1" applyFill="1" applyBorder="1" applyAlignment="1" applyProtection="1">
      <alignment horizontal="left"/>
      <protection locked="0"/>
    </xf>
    <xf numFmtId="0" fontId="8" fillId="0" borderId="0" xfId="1" applyFont="1" applyFill="1" applyAlignment="1" applyProtection="1">
      <alignment horizontal="center"/>
    </xf>
    <xf numFmtId="0" fontId="8" fillId="0" borderId="0" xfId="1" applyFont="1" applyFill="1" applyAlignment="1" applyProtection="1">
      <alignment horizontal="center" wrapText="1"/>
    </xf>
    <xf numFmtId="0" fontId="31" fillId="0" borderId="0" xfId="1" applyFont="1" applyFill="1" applyAlignment="1" applyProtection="1">
      <alignment horizontal="justify" vertical="top" wrapText="1"/>
    </xf>
    <xf numFmtId="0" fontId="6" fillId="33" borderId="13" xfId="1" applyFont="1" applyFill="1" applyBorder="1" applyAlignment="1" applyProtection="1">
      <alignment horizontal="center" vertical="center" wrapText="1"/>
    </xf>
    <xf numFmtId="0" fontId="6" fillId="33" borderId="19" xfId="1" applyFont="1" applyFill="1" applyBorder="1" applyAlignment="1" applyProtection="1">
      <alignment horizontal="center" vertical="center" wrapText="1"/>
    </xf>
    <xf numFmtId="0" fontId="6" fillId="33" borderId="18" xfId="1" applyFont="1" applyFill="1" applyBorder="1" applyAlignment="1" applyProtection="1">
      <alignment horizontal="center" vertical="center" wrapText="1"/>
    </xf>
    <xf numFmtId="0" fontId="6" fillId="33" borderId="17" xfId="1" applyFont="1" applyFill="1" applyBorder="1" applyAlignment="1" applyProtection="1">
      <alignment horizontal="center" vertical="center" wrapText="1"/>
    </xf>
    <xf numFmtId="0" fontId="6" fillId="33" borderId="16" xfId="1" applyFont="1" applyFill="1" applyBorder="1" applyAlignment="1" applyProtection="1">
      <alignment horizontal="center" vertical="center" wrapText="1"/>
    </xf>
    <xf numFmtId="0" fontId="6" fillId="33" borderId="15" xfId="1" applyFont="1" applyFill="1" applyBorder="1" applyAlignment="1" applyProtection="1">
      <alignment horizontal="center" vertical="center" wrapText="1"/>
    </xf>
    <xf numFmtId="0" fontId="6" fillId="33" borderId="14" xfId="1" applyFont="1" applyFill="1" applyBorder="1" applyAlignment="1" applyProtection="1">
      <alignment horizontal="center" vertical="center" wrapText="1"/>
    </xf>
    <xf numFmtId="14" fontId="32" fillId="0" borderId="10" xfId="1" applyNumberFormat="1" applyFont="1" applyFill="1" applyBorder="1" applyAlignment="1" applyProtection="1">
      <alignment horizontal="center"/>
      <protection locked="0"/>
    </xf>
    <xf numFmtId="0" fontId="32" fillId="0" borderId="11" xfId="1" applyFont="1" applyFill="1" applyBorder="1" applyAlignment="1" applyProtection="1">
      <alignment horizontal="center"/>
      <protection locked="0"/>
    </xf>
    <xf numFmtId="0" fontId="32" fillId="0" borderId="12" xfId="1" applyFont="1" applyFill="1" applyBorder="1" applyAlignment="1" applyProtection="1">
      <alignment horizontal="center"/>
      <protection locked="0"/>
    </xf>
    <xf numFmtId="0" fontId="6" fillId="33" borderId="13" xfId="1" applyFont="1" applyFill="1" applyBorder="1" applyAlignment="1" applyProtection="1">
      <alignment horizontal="center" vertical="top" wrapText="1"/>
    </xf>
    <xf numFmtId="0" fontId="29" fillId="33" borderId="13" xfId="1" applyFont="1" applyFill="1" applyBorder="1" applyAlignment="1" applyProtection="1">
      <alignment horizontal="center" vertical="top" wrapText="1"/>
    </xf>
    <xf numFmtId="0" fontId="32" fillId="0" borderId="10" xfId="1" applyFont="1" applyFill="1" applyBorder="1" applyAlignment="1" applyProtection="1">
      <alignment horizontal="center"/>
      <protection locked="0"/>
    </xf>
    <xf numFmtId="0" fontId="32" fillId="0" borderId="18" xfId="1" applyFont="1" applyFill="1" applyBorder="1" applyAlignment="1" applyProtection="1">
      <alignment horizontal="center"/>
      <protection locked="0"/>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horizontal="left" vertical="center" wrapText="1"/>
    </xf>
    <xf numFmtId="0" fontId="5" fillId="0" borderId="12" xfId="1" applyFont="1" applyFill="1" applyBorder="1" applyAlignment="1" applyProtection="1">
      <alignment horizontal="left" vertical="center" wrapText="1"/>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32" fillId="0" borderId="0" xfId="1" applyFont="1" applyFill="1" applyAlignment="1" applyProtection="1">
      <alignment horizontal="left" vertical="top" wrapText="1"/>
      <protection locked="0"/>
    </xf>
    <xf numFmtId="0" fontId="58" fillId="0" borderId="0" xfId="1" applyFont="1" applyFill="1" applyAlignment="1" applyProtection="1">
      <alignment horizontal="center" vertical="top" wrapText="1"/>
    </xf>
    <xf numFmtId="0" fontId="5" fillId="0" borderId="30" xfId="1" applyFont="1" applyFill="1" applyBorder="1" applyAlignment="1" applyProtection="1">
      <alignment horizontal="justify" vertical="top" wrapText="1"/>
      <protection locked="0"/>
    </xf>
    <xf numFmtId="0" fontId="5" fillId="0" borderId="31" xfId="1" applyFont="1" applyFill="1" applyBorder="1" applyAlignment="1" applyProtection="1">
      <alignment horizontal="justify" vertical="top" wrapText="1"/>
      <protection locked="0"/>
    </xf>
    <xf numFmtId="0" fontId="5" fillId="0" borderId="32" xfId="1" applyFont="1" applyFill="1" applyBorder="1" applyAlignment="1" applyProtection="1">
      <alignment horizontal="justify" vertical="top" wrapText="1"/>
      <protection locked="0"/>
    </xf>
    <xf numFmtId="0" fontId="5" fillId="0" borderId="33" xfId="1" applyFont="1" applyFill="1" applyBorder="1" applyAlignment="1" applyProtection="1">
      <alignment horizontal="justify" vertical="top" wrapText="1"/>
      <protection locked="0"/>
    </xf>
    <xf numFmtId="0" fontId="5" fillId="0" borderId="0" xfId="1" applyFont="1" applyFill="1" applyBorder="1" applyAlignment="1" applyProtection="1">
      <alignment horizontal="justify" vertical="top" wrapText="1"/>
      <protection locked="0"/>
    </xf>
    <xf numFmtId="0" fontId="5" fillId="0" borderId="34" xfId="1" applyFont="1" applyFill="1" applyBorder="1" applyAlignment="1" applyProtection="1">
      <alignment horizontal="justify" vertical="top" wrapText="1"/>
      <protection locked="0"/>
    </xf>
    <xf numFmtId="0" fontId="5" fillId="0" borderId="35" xfId="1" applyFont="1" applyFill="1" applyBorder="1" applyAlignment="1" applyProtection="1">
      <alignment horizontal="justify" vertical="top" wrapText="1"/>
      <protection locked="0"/>
    </xf>
    <xf numFmtId="0" fontId="5" fillId="0" borderId="36" xfId="1" applyFont="1" applyFill="1" applyBorder="1" applyAlignment="1" applyProtection="1">
      <alignment horizontal="justify" vertical="top" wrapText="1"/>
      <protection locked="0"/>
    </xf>
    <xf numFmtId="0" fontId="5" fillId="0" borderId="37" xfId="1" applyFont="1" applyFill="1" applyBorder="1" applyAlignment="1" applyProtection="1">
      <alignment horizontal="justify" vertical="top" wrapText="1"/>
      <protection locked="0"/>
    </xf>
    <xf numFmtId="0" fontId="6" fillId="0" borderId="0" xfId="1" applyFont="1" applyFill="1" applyAlignment="1" applyProtection="1">
      <alignment horizontal="center"/>
    </xf>
    <xf numFmtId="0" fontId="57" fillId="0" borderId="0" xfId="1" applyFont="1" applyFill="1" applyAlignment="1" applyProtection="1">
      <alignment horizontal="center"/>
    </xf>
    <xf numFmtId="0" fontId="5" fillId="0" borderId="0" xfId="1" applyFont="1" applyFill="1" applyAlignment="1" applyProtection="1">
      <alignment horizontal="justify" vertical="top" wrapText="1"/>
      <protection locked="0"/>
    </xf>
    <xf numFmtId="0" fontId="37" fillId="0" borderId="0" xfId="81" applyFont="1" applyAlignment="1" applyProtection="1">
      <alignment horizontal="center" vertical="center"/>
    </xf>
    <xf numFmtId="43" fontId="37" fillId="36" borderId="10" xfId="435" applyFont="1" applyFill="1" applyBorder="1" applyAlignment="1" applyProtection="1">
      <alignment horizontal="center" vertical="center"/>
    </xf>
    <xf numFmtId="43" fontId="37" fillId="36" borderId="11" xfId="435" applyFont="1" applyFill="1" applyBorder="1" applyAlignment="1" applyProtection="1">
      <alignment horizontal="center" vertical="center"/>
    </xf>
    <xf numFmtId="43" fontId="37" fillId="36" borderId="12" xfId="435" applyFont="1" applyFill="1" applyBorder="1" applyAlignment="1" applyProtection="1">
      <alignment horizontal="center" vertical="center"/>
    </xf>
    <xf numFmtId="43" fontId="37" fillId="37" borderId="15" xfId="435" applyFont="1" applyFill="1" applyBorder="1" applyAlignment="1" applyProtection="1">
      <alignment horizontal="center" vertical="center"/>
    </xf>
    <xf numFmtId="43" fontId="37" fillId="37" borderId="14" xfId="435" applyFont="1" applyFill="1" applyBorder="1" applyAlignment="1" applyProtection="1">
      <alignment horizontal="center" vertical="center"/>
    </xf>
    <xf numFmtId="0" fontId="70" fillId="39" borderId="11" xfId="0" applyFont="1" applyFill="1" applyBorder="1" applyAlignment="1">
      <alignment horizontal="center" wrapText="1"/>
    </xf>
    <xf numFmtId="0" fontId="70" fillId="34" borderId="13" xfId="0" applyFont="1" applyFill="1" applyBorder="1" applyAlignment="1">
      <alignment horizontal="center" vertical="center" wrapText="1"/>
    </xf>
    <xf numFmtId="0" fontId="70" fillId="35" borderId="13" xfId="0" applyFont="1" applyFill="1" applyBorder="1" applyAlignment="1">
      <alignment horizontal="center" vertical="center"/>
    </xf>
    <xf numFmtId="43" fontId="70" fillId="34" borderId="13" xfId="435" applyFont="1" applyFill="1" applyBorder="1" applyAlignment="1">
      <alignment horizontal="center" vertical="center" wrapText="1"/>
    </xf>
    <xf numFmtId="0" fontId="70" fillId="35" borderId="10" xfId="0" applyFont="1" applyFill="1" applyBorder="1" applyAlignment="1">
      <alignment horizontal="center" vertical="center"/>
    </xf>
    <xf numFmtId="0" fontId="70" fillId="35" borderId="12" xfId="0" applyFont="1" applyFill="1" applyBorder="1" applyAlignment="1">
      <alignment horizontal="center" vertical="center"/>
    </xf>
    <xf numFmtId="43" fontId="70" fillId="0" borderId="0" xfId="435" applyFont="1" applyFill="1" applyBorder="1" applyAlignment="1">
      <alignment horizontal="center" vertical="center"/>
    </xf>
    <xf numFmtId="14" fontId="70" fillId="34" borderId="13" xfId="0" applyNumberFormat="1" applyFont="1" applyFill="1" applyBorder="1" applyAlignment="1">
      <alignment horizontal="center" vertical="center" wrapText="1"/>
    </xf>
    <xf numFmtId="0" fontId="70" fillId="35" borderId="21" xfId="0" applyFont="1" applyFill="1" applyBorder="1" applyAlignment="1">
      <alignment horizontal="center" vertical="center"/>
    </xf>
    <xf numFmtId="0" fontId="70" fillId="39" borderId="13" xfId="0" applyFont="1" applyFill="1" applyBorder="1" applyAlignment="1">
      <alignment horizontal="center" wrapText="1"/>
    </xf>
    <xf numFmtId="0" fontId="70" fillId="0" borderId="0" xfId="0" applyFont="1" applyFill="1" applyBorder="1" applyAlignment="1">
      <alignment horizontal="center" vertical="center"/>
    </xf>
    <xf numFmtId="0" fontId="70" fillId="39" borderId="10" xfId="0" applyFont="1" applyFill="1" applyBorder="1" applyAlignment="1">
      <alignment horizontal="center" wrapText="1"/>
    </xf>
    <xf numFmtId="0" fontId="70" fillId="39" borderId="12" xfId="0" applyFont="1" applyFill="1" applyBorder="1" applyAlignment="1">
      <alignment horizontal="center" wrapText="1"/>
    </xf>
    <xf numFmtId="43" fontId="69" fillId="35" borderId="13" xfId="435" applyFont="1" applyFill="1" applyBorder="1" applyAlignment="1" applyProtection="1">
      <alignment horizontal="center" vertical="center" wrapText="1"/>
      <protection locked="0"/>
    </xf>
    <xf numFmtId="0" fontId="37" fillId="37" borderId="15" xfId="81" applyFont="1" applyFill="1" applyBorder="1" applyAlignment="1" applyProtection="1">
      <alignment horizontal="center" vertical="center"/>
    </xf>
    <xf numFmtId="0" fontId="37" fillId="37" borderId="14" xfId="81" applyFont="1" applyFill="1" applyBorder="1" applyAlignment="1" applyProtection="1">
      <alignment horizontal="center" vertical="center"/>
    </xf>
    <xf numFmtId="0" fontId="37" fillId="36" borderId="10" xfId="81" applyFont="1" applyFill="1" applyBorder="1" applyAlignment="1" applyProtection="1">
      <alignment horizontal="center" vertical="center"/>
    </xf>
    <xf numFmtId="0" fontId="37" fillId="36" borderId="11" xfId="81" applyFont="1" applyFill="1" applyBorder="1" applyAlignment="1" applyProtection="1">
      <alignment horizontal="center" vertical="center"/>
    </xf>
    <xf numFmtId="0" fontId="37" fillId="36" borderId="12" xfId="81" applyFont="1" applyFill="1" applyBorder="1" applyAlignment="1" applyProtection="1">
      <alignment horizontal="center" vertical="center"/>
    </xf>
  </cellXfs>
  <cellStyles count="43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2" xfId="33"/>
    <cellStyle name="Millares 2 2" xfId="34"/>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000" b="1">
              <a:solidFill>
                <a:schemeClr val="dk1"/>
              </a:solidFill>
              <a:effectLst/>
              <a:latin typeface="+mn-lt"/>
              <a:ea typeface="+mn-ea"/>
              <a:cs typeface="+mn-cs"/>
            </a:rPr>
            <a:t>DIRECCIÓN</a:t>
          </a:r>
          <a:r>
            <a:rPr lang="es-ES" sz="1000" b="1" baseline="0">
              <a:solidFill>
                <a:schemeClr val="dk1"/>
              </a:solidFill>
              <a:effectLst/>
              <a:latin typeface="+mn-lt"/>
              <a:ea typeface="+mn-ea"/>
              <a:cs typeface="+mn-cs"/>
            </a:rPr>
            <a:t> GENERAL DE CONTABILIDAD FISCAL</a:t>
          </a:r>
          <a:endParaRPr lang="es-ES" sz="1050">
            <a:effectLst/>
          </a:endParaRPr>
        </a:p>
      </xdr:txBody>
    </xdr:sp>
    <xdr:clientData/>
  </xdr:twoCellAnchor>
  <xdr:twoCellAnchor>
    <xdr:from>
      <xdr:col>0</xdr:col>
      <xdr:colOff>82444</xdr:colOff>
      <xdr:row>0</xdr:row>
      <xdr:rowOff>57630</xdr:rowOff>
    </xdr:from>
    <xdr:to>
      <xdr:col>1</xdr:col>
      <xdr:colOff>1569134</xdr:colOff>
      <xdr:row>5</xdr:row>
      <xdr:rowOff>40821</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44" y="57630"/>
          <a:ext cx="2030976" cy="101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661150</xdr:colOff>
      <xdr:row>3</xdr:row>
      <xdr:rowOff>134470</xdr:rowOff>
    </xdr:from>
    <xdr:to>
      <xdr:col>35</xdr:col>
      <xdr:colOff>56029</xdr:colOff>
      <xdr:row>6</xdr:row>
      <xdr:rowOff>0</xdr:rowOff>
    </xdr:to>
    <xdr:sp macro="" textlink="">
      <xdr:nvSpPr>
        <xdr:cNvPr id="2" name="2 CuadroTexto"/>
        <xdr:cNvSpPr txBox="1"/>
      </xdr:nvSpPr>
      <xdr:spPr>
        <a:xfrm>
          <a:off x="1199032" y="705970"/>
          <a:ext cx="2689409"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1</xdr:col>
      <xdr:colOff>1030941</xdr:colOff>
      <xdr:row>0</xdr:row>
      <xdr:rowOff>33618</xdr:rowOff>
    </xdr:from>
    <xdr:to>
      <xdr:col>1</xdr:col>
      <xdr:colOff>2615922</xdr:colOff>
      <xdr:row>4</xdr:row>
      <xdr:rowOff>43143</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3" y="33618"/>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bloLaura\Desktop\PRLS\OPERACIONES%20PENDIENTES%20EN%20LA%20CUT\2017\PT%20-%20ELABORACI&#211;N%20FORMULARIO%20N&#176;9%202017\DICIEMBRE%20-%20CIERRE\FORM.%209%20-%20ENERO%20A%20DICIEMBRE%20-%20CIERRE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9"/>
      <sheetName val="CONCEPTOS"/>
      <sheetName val="bd_lista"/>
      <sheetName val="RESUMEN"/>
      <sheetName val="CONCEPTOS."/>
      <sheetName val="CUT MN"/>
      <sheetName val="CUT ME"/>
      <sheetName val="TRL MN"/>
      <sheetName val="TRL ME"/>
      <sheetName val="CDI"/>
      <sheetName val="LISTA"/>
    </sheetNames>
    <sheetDataSet>
      <sheetData sheetId="0"/>
      <sheetData sheetId="1"/>
      <sheetData sheetId="2"/>
      <sheetData sheetId="3">
        <row r="11">
          <cell r="A11">
            <v>6</v>
          </cell>
          <cell r="B11" t="str">
            <v>Vicepresidencia Del Estado Plurinacional</v>
          </cell>
          <cell r="C11" t="str">
            <v>YAP</v>
          </cell>
          <cell r="D11">
            <v>0</v>
          </cell>
          <cell r="E11">
            <v>0</v>
          </cell>
          <cell r="F11">
            <v>0</v>
          </cell>
          <cell r="G11">
            <v>5162.7299999999996</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row>
        <row r="12">
          <cell r="A12">
            <v>10</v>
          </cell>
          <cell r="B12" t="str">
            <v>Ministerio De Relaciones Exteriores</v>
          </cell>
          <cell r="C12" t="str">
            <v>PLS</v>
          </cell>
          <cell r="D12">
            <v>0</v>
          </cell>
          <cell r="E12">
            <v>0</v>
          </cell>
          <cell r="F12">
            <v>0</v>
          </cell>
          <cell r="G12">
            <v>452.40000000000003</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row>
        <row r="13">
          <cell r="A13">
            <v>15</v>
          </cell>
          <cell r="B13" t="str">
            <v>Ministerio De Gobierno</v>
          </cell>
          <cell r="C13" t="str">
            <v>WAM</v>
          </cell>
          <cell r="D13">
            <v>0</v>
          </cell>
          <cell r="E13">
            <v>34815.39</v>
          </cell>
          <cell r="F13">
            <v>0</v>
          </cell>
          <cell r="G13">
            <v>197257.96000000005</v>
          </cell>
          <cell r="H13">
            <v>0</v>
          </cell>
          <cell r="I13">
            <v>0</v>
          </cell>
          <cell r="J13">
            <v>0</v>
          </cell>
          <cell r="K13">
            <v>0</v>
          </cell>
          <cell r="L13">
            <v>0</v>
          </cell>
          <cell r="M13">
            <v>227393.29</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A14">
            <v>16</v>
          </cell>
          <cell r="B14" t="str">
            <v>Ministerio De Educación</v>
          </cell>
          <cell r="C14" t="str">
            <v>JAD</v>
          </cell>
          <cell r="D14">
            <v>1610155.3</v>
          </cell>
          <cell r="E14">
            <v>5814694.3999999994</v>
          </cell>
          <cell r="F14">
            <v>11509355.49</v>
          </cell>
          <cell r="G14">
            <v>981417.13000000024</v>
          </cell>
          <cell r="H14">
            <v>0</v>
          </cell>
          <cell r="I14">
            <v>0</v>
          </cell>
          <cell r="J14">
            <v>696.75</v>
          </cell>
          <cell r="K14">
            <v>0</v>
          </cell>
          <cell r="L14">
            <v>0</v>
          </cell>
          <cell r="M14">
            <v>0</v>
          </cell>
          <cell r="N14">
            <v>0</v>
          </cell>
          <cell r="O14">
            <v>0</v>
          </cell>
          <cell r="P14">
            <v>0</v>
          </cell>
          <cell r="Q14">
            <v>11390</v>
          </cell>
          <cell r="R14">
            <v>0</v>
          </cell>
          <cell r="S14">
            <v>0</v>
          </cell>
          <cell r="T14">
            <v>0</v>
          </cell>
          <cell r="U14">
            <v>0</v>
          </cell>
          <cell r="V14">
            <v>0</v>
          </cell>
          <cell r="W14">
            <v>0</v>
          </cell>
          <cell r="X14">
            <v>0</v>
          </cell>
          <cell r="Y14">
            <v>0</v>
          </cell>
          <cell r="Z14">
            <v>0</v>
          </cell>
          <cell r="AA14">
            <v>0</v>
          </cell>
          <cell r="AB14">
            <v>467048.15</v>
          </cell>
          <cell r="AC14">
            <v>0</v>
          </cell>
          <cell r="AD14">
            <v>0</v>
          </cell>
          <cell r="AE14">
            <v>0</v>
          </cell>
          <cell r="AF14">
            <v>0</v>
          </cell>
          <cell r="AG14">
            <v>0</v>
          </cell>
          <cell r="AH14">
            <v>0</v>
          </cell>
          <cell r="AI14">
            <v>0</v>
          </cell>
          <cell r="AJ14">
            <v>0</v>
          </cell>
          <cell r="AK14">
            <v>0</v>
          </cell>
          <cell r="AL14">
            <v>0</v>
          </cell>
        </row>
        <row r="15">
          <cell r="A15">
            <v>20</v>
          </cell>
          <cell r="B15" t="str">
            <v>Ministerio De Defensa</v>
          </cell>
          <cell r="C15" t="str">
            <v>PLS</v>
          </cell>
          <cell r="D15">
            <v>0</v>
          </cell>
          <cell r="E15">
            <v>0</v>
          </cell>
          <cell r="F15">
            <v>4644.16</v>
          </cell>
          <cell r="G15">
            <v>9762202.629999999</v>
          </cell>
          <cell r="H15">
            <v>0</v>
          </cell>
          <cell r="I15">
            <v>50</v>
          </cell>
          <cell r="J15">
            <v>0</v>
          </cell>
          <cell r="K15">
            <v>0</v>
          </cell>
          <cell r="L15">
            <v>409.53000000000003</v>
          </cell>
          <cell r="M15">
            <v>0</v>
          </cell>
          <cell r="N15">
            <v>0</v>
          </cell>
          <cell r="O15">
            <v>82.13</v>
          </cell>
          <cell r="P15">
            <v>1771.94</v>
          </cell>
          <cell r="Q15">
            <v>0</v>
          </cell>
          <cell r="R15">
            <v>0</v>
          </cell>
          <cell r="S15">
            <v>0</v>
          </cell>
          <cell r="T15">
            <v>0</v>
          </cell>
          <cell r="U15">
            <v>0</v>
          </cell>
          <cell r="V15">
            <v>0</v>
          </cell>
          <cell r="W15">
            <v>0</v>
          </cell>
          <cell r="X15">
            <v>0</v>
          </cell>
          <cell r="Y15">
            <v>0</v>
          </cell>
          <cell r="Z15">
            <v>0</v>
          </cell>
          <cell r="AA15">
            <v>0</v>
          </cell>
          <cell r="AB15">
            <v>108817.44</v>
          </cell>
          <cell r="AC15">
            <v>0</v>
          </cell>
          <cell r="AD15">
            <v>49255.21</v>
          </cell>
          <cell r="AE15">
            <v>0</v>
          </cell>
          <cell r="AF15">
            <v>0</v>
          </cell>
          <cell r="AG15">
            <v>0</v>
          </cell>
          <cell r="AH15">
            <v>0</v>
          </cell>
          <cell r="AI15">
            <v>0</v>
          </cell>
          <cell r="AJ15">
            <v>0</v>
          </cell>
          <cell r="AK15">
            <v>0</v>
          </cell>
          <cell r="AL15">
            <v>0</v>
          </cell>
        </row>
        <row r="16">
          <cell r="A16">
            <v>25</v>
          </cell>
          <cell r="B16" t="str">
            <v>Ministerio De La Presidencia</v>
          </cell>
          <cell r="C16" t="str">
            <v>JAD</v>
          </cell>
          <cell r="D16">
            <v>0</v>
          </cell>
          <cell r="E16">
            <v>0</v>
          </cell>
          <cell r="F16">
            <v>0</v>
          </cell>
          <cell r="G16">
            <v>7669069.5699999994</v>
          </cell>
          <cell r="H16">
            <v>0</v>
          </cell>
          <cell r="I16">
            <v>2145.11</v>
          </cell>
          <cell r="J16">
            <v>19125712.020000007</v>
          </cell>
          <cell r="K16">
            <v>0</v>
          </cell>
          <cell r="L16">
            <v>21549.72</v>
          </cell>
          <cell r="M16">
            <v>3561651.36</v>
          </cell>
          <cell r="N16">
            <v>0</v>
          </cell>
          <cell r="O16">
            <v>0</v>
          </cell>
          <cell r="P16">
            <v>62866.710000000006</v>
          </cell>
          <cell r="Q16">
            <v>138958252.84000003</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A17">
            <v>30</v>
          </cell>
          <cell r="B17" t="str">
            <v>Ministerio De Justicia Y Transparencia Institucional</v>
          </cell>
          <cell r="C17" t="str">
            <v>WAM</v>
          </cell>
          <cell r="D17">
            <v>0</v>
          </cell>
          <cell r="E17">
            <v>0</v>
          </cell>
          <cell r="F17">
            <v>0</v>
          </cell>
          <cell r="G17">
            <v>684</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50.01</v>
          </cell>
          <cell r="AB17">
            <v>0</v>
          </cell>
          <cell r="AC17">
            <v>0</v>
          </cell>
          <cell r="AD17">
            <v>0</v>
          </cell>
          <cell r="AE17">
            <v>0</v>
          </cell>
          <cell r="AF17">
            <v>0</v>
          </cell>
          <cell r="AG17">
            <v>0</v>
          </cell>
          <cell r="AH17">
            <v>0</v>
          </cell>
          <cell r="AI17">
            <v>0</v>
          </cell>
          <cell r="AJ17">
            <v>0</v>
          </cell>
          <cell r="AK17">
            <v>0</v>
          </cell>
          <cell r="AL17">
            <v>0</v>
          </cell>
        </row>
        <row r="18">
          <cell r="A18">
            <v>35</v>
          </cell>
          <cell r="B18" t="str">
            <v>Ministerio De Economía Y Finanzas Públicas</v>
          </cell>
          <cell r="C18" t="str">
            <v>MVP</v>
          </cell>
          <cell r="D18">
            <v>0</v>
          </cell>
          <cell r="E18">
            <v>0</v>
          </cell>
          <cell r="F18">
            <v>0</v>
          </cell>
          <cell r="G18">
            <v>4484454.4200000009</v>
          </cell>
          <cell r="H18">
            <v>0</v>
          </cell>
          <cell r="I18">
            <v>0</v>
          </cell>
          <cell r="J18">
            <v>372373331.70999998</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274400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A19">
            <v>41</v>
          </cell>
          <cell r="B19" t="str">
            <v>Ministerio De Desarrollo Productivo Y Economía Plural</v>
          </cell>
          <cell r="C19" t="str">
            <v>BCC</v>
          </cell>
          <cell r="D19">
            <v>0</v>
          </cell>
          <cell r="E19">
            <v>1048311.43</v>
          </cell>
          <cell r="F19">
            <v>42306532.380000003</v>
          </cell>
          <cell r="G19">
            <v>855157.58</v>
          </cell>
          <cell r="H19">
            <v>0</v>
          </cell>
          <cell r="I19">
            <v>50</v>
          </cell>
          <cell r="J19">
            <v>10018371.85</v>
          </cell>
          <cell r="K19">
            <v>0</v>
          </cell>
          <cell r="L19">
            <v>2008.6100000000001</v>
          </cell>
          <cell r="M19">
            <v>0</v>
          </cell>
          <cell r="N19">
            <v>0</v>
          </cell>
          <cell r="O19">
            <v>414.47</v>
          </cell>
          <cell r="P19">
            <v>5825.41</v>
          </cell>
          <cell r="Q19">
            <v>33288</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row>
        <row r="20">
          <cell r="A20">
            <v>46</v>
          </cell>
          <cell r="B20" t="str">
            <v>Ministerio De Salud</v>
          </cell>
          <cell r="C20" t="str">
            <v>JMT</v>
          </cell>
          <cell r="D20">
            <v>1042241.91</v>
          </cell>
          <cell r="E20">
            <v>0</v>
          </cell>
          <cell r="F20">
            <v>0</v>
          </cell>
          <cell r="G20">
            <v>1632912.37</v>
          </cell>
          <cell r="H20">
            <v>0</v>
          </cell>
          <cell r="I20">
            <v>0</v>
          </cell>
          <cell r="J20">
            <v>84885.26</v>
          </cell>
          <cell r="K20">
            <v>0</v>
          </cell>
          <cell r="L20">
            <v>9559.7900000000009</v>
          </cell>
          <cell r="M20">
            <v>0</v>
          </cell>
          <cell r="N20">
            <v>0</v>
          </cell>
          <cell r="O20">
            <v>0</v>
          </cell>
          <cell r="P20">
            <v>0</v>
          </cell>
          <cell r="Q20">
            <v>205081</v>
          </cell>
          <cell r="R20">
            <v>0</v>
          </cell>
          <cell r="S20">
            <v>0</v>
          </cell>
          <cell r="T20">
            <v>0</v>
          </cell>
          <cell r="U20">
            <v>0</v>
          </cell>
          <cell r="V20">
            <v>0</v>
          </cell>
          <cell r="W20">
            <v>0</v>
          </cell>
          <cell r="X20">
            <v>0</v>
          </cell>
          <cell r="Y20">
            <v>0</v>
          </cell>
          <cell r="Z20">
            <v>0</v>
          </cell>
          <cell r="AA20">
            <v>100.02</v>
          </cell>
          <cell r="AB20">
            <v>63842521.399999999</v>
          </cell>
          <cell r="AC20">
            <v>0</v>
          </cell>
          <cell r="AD20">
            <v>0</v>
          </cell>
          <cell r="AE20">
            <v>0</v>
          </cell>
          <cell r="AF20">
            <v>0</v>
          </cell>
          <cell r="AG20">
            <v>0</v>
          </cell>
          <cell r="AH20">
            <v>0</v>
          </cell>
          <cell r="AI20">
            <v>0</v>
          </cell>
          <cell r="AJ20">
            <v>0</v>
          </cell>
          <cell r="AK20">
            <v>0</v>
          </cell>
          <cell r="AL20">
            <v>0</v>
          </cell>
        </row>
        <row r="21">
          <cell r="A21">
            <v>47</v>
          </cell>
          <cell r="B21" t="str">
            <v>Ministerio De Desarrollo Rural Y Tierras</v>
          </cell>
          <cell r="C21" t="str">
            <v>SGP</v>
          </cell>
          <cell r="D21">
            <v>619127</v>
          </cell>
          <cell r="E21">
            <v>822475.53</v>
          </cell>
          <cell r="F21">
            <v>3475229</v>
          </cell>
          <cell r="G21">
            <v>0.03</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A22">
            <v>48</v>
          </cell>
          <cell r="B22" t="str">
            <v>Ministerio De Deportes</v>
          </cell>
          <cell r="C22" t="str">
            <v>RCC</v>
          </cell>
          <cell r="D22">
            <v>0</v>
          </cell>
          <cell r="E22">
            <v>0</v>
          </cell>
          <cell r="F22">
            <v>0</v>
          </cell>
          <cell r="G22">
            <v>5575.8899999999994</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A23">
            <v>50</v>
          </cell>
          <cell r="B23" t="str">
            <v>Min De Transparencia Inst. Y Lucha Contra La Corrupción</v>
          </cell>
          <cell r="C23" t="str">
            <v>-</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row>
        <row r="24">
          <cell r="A24">
            <v>51</v>
          </cell>
          <cell r="B24" t="str">
            <v>Viceministerio De Autonomías</v>
          </cell>
          <cell r="C24" t="str">
            <v>YAP</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row>
        <row r="25">
          <cell r="A25">
            <v>52</v>
          </cell>
          <cell r="B25" t="str">
            <v>Ministerio De Culturas Y Turismo</v>
          </cell>
          <cell r="C25" t="str">
            <v>DCS</v>
          </cell>
          <cell r="D25">
            <v>0</v>
          </cell>
          <cell r="E25">
            <v>0</v>
          </cell>
          <cell r="F25">
            <v>0</v>
          </cell>
          <cell r="G25">
            <v>1130.29</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A26">
            <v>66</v>
          </cell>
          <cell r="B26" t="str">
            <v>Ministerio De Planificación Del Desarrollo</v>
          </cell>
          <cell r="C26" t="str">
            <v>ETC</v>
          </cell>
          <cell r="D26">
            <v>0</v>
          </cell>
          <cell r="E26">
            <v>0</v>
          </cell>
          <cell r="F26">
            <v>7928.75</v>
          </cell>
          <cell r="G26">
            <v>56643.82</v>
          </cell>
          <cell r="H26">
            <v>0</v>
          </cell>
          <cell r="I26">
            <v>0</v>
          </cell>
          <cell r="J26">
            <v>0</v>
          </cell>
          <cell r="K26">
            <v>0</v>
          </cell>
          <cell r="L26">
            <v>8311.5299999999988</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row>
        <row r="27">
          <cell r="A27">
            <v>70</v>
          </cell>
          <cell r="B27" t="str">
            <v>Ministerio De Trabajo, Empleo Y Previsión Social</v>
          </cell>
          <cell r="C27" t="str">
            <v>ETC</v>
          </cell>
          <cell r="D27">
            <v>30564.359999999997</v>
          </cell>
          <cell r="E27">
            <v>0</v>
          </cell>
          <cell r="F27">
            <v>5354.78</v>
          </cell>
          <cell r="G27">
            <v>1705.25</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row>
        <row r="28">
          <cell r="A28">
            <v>76</v>
          </cell>
          <cell r="B28" t="str">
            <v>Ministerio De Minería Y Metalurgia</v>
          </cell>
          <cell r="C28" t="str">
            <v>YAP</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row>
        <row r="29">
          <cell r="A29">
            <v>78</v>
          </cell>
          <cell r="B29" t="str">
            <v>Ministerio De Hidrocarburos</v>
          </cell>
          <cell r="C29" t="str">
            <v>WAM</v>
          </cell>
          <cell r="D29">
            <v>0</v>
          </cell>
          <cell r="E29">
            <v>0</v>
          </cell>
          <cell r="F29">
            <v>1164572.31</v>
          </cell>
          <cell r="G29">
            <v>684</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1234418.1000000001</v>
          </cell>
          <cell r="AC29">
            <v>0</v>
          </cell>
          <cell r="AD29">
            <v>0</v>
          </cell>
          <cell r="AE29">
            <v>0</v>
          </cell>
          <cell r="AF29">
            <v>0</v>
          </cell>
          <cell r="AG29">
            <v>0</v>
          </cell>
          <cell r="AH29">
            <v>0</v>
          </cell>
          <cell r="AI29">
            <v>0</v>
          </cell>
          <cell r="AJ29">
            <v>0</v>
          </cell>
          <cell r="AK29">
            <v>0</v>
          </cell>
          <cell r="AL29">
            <v>0</v>
          </cell>
        </row>
        <row r="30">
          <cell r="A30">
            <v>80</v>
          </cell>
          <cell r="B30" t="str">
            <v>Ministerio De Defensa Legal Del Estado</v>
          </cell>
          <cell r="C30" t="str">
            <v>-</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row>
        <row r="31">
          <cell r="A31">
            <v>81</v>
          </cell>
          <cell r="B31" t="str">
            <v>Ministerio De Obras Públicas, Servicios Y Vivienda</v>
          </cell>
          <cell r="C31" t="str">
            <v>YAP</v>
          </cell>
          <cell r="D31">
            <v>3545.18</v>
          </cell>
          <cell r="E31">
            <v>144858503.30000001</v>
          </cell>
          <cell r="F31">
            <v>0</v>
          </cell>
          <cell r="G31">
            <v>54006.14</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row>
        <row r="32">
          <cell r="A32">
            <v>85</v>
          </cell>
          <cell r="B32" t="str">
            <v>Ministerio De Energias</v>
          </cell>
          <cell r="C32" t="str">
            <v>WAM</v>
          </cell>
          <cell r="D32">
            <v>329538.58</v>
          </cell>
          <cell r="E32">
            <v>0</v>
          </cell>
          <cell r="F32">
            <v>0</v>
          </cell>
          <cell r="G32">
            <v>0</v>
          </cell>
          <cell r="H32">
            <v>0</v>
          </cell>
          <cell r="I32">
            <v>0</v>
          </cell>
          <cell r="J32">
            <v>0</v>
          </cell>
          <cell r="K32">
            <v>0</v>
          </cell>
          <cell r="L32">
            <v>2734.44</v>
          </cell>
          <cell r="M32">
            <v>0</v>
          </cell>
          <cell r="N32">
            <v>0</v>
          </cell>
          <cell r="O32">
            <v>0</v>
          </cell>
          <cell r="P32">
            <v>0</v>
          </cell>
          <cell r="Q32">
            <v>0</v>
          </cell>
          <cell r="R32">
            <v>0</v>
          </cell>
          <cell r="S32">
            <v>0</v>
          </cell>
          <cell r="T32">
            <v>0</v>
          </cell>
          <cell r="U32">
            <v>0</v>
          </cell>
          <cell r="V32">
            <v>0</v>
          </cell>
          <cell r="W32">
            <v>0</v>
          </cell>
          <cell r="X32">
            <v>311578.9362</v>
          </cell>
          <cell r="Y32">
            <v>0</v>
          </cell>
          <cell r="Z32">
            <v>0</v>
          </cell>
          <cell r="AA32">
            <v>50.01</v>
          </cell>
          <cell r="AB32">
            <v>1534933.51</v>
          </cell>
          <cell r="AC32">
            <v>0</v>
          </cell>
          <cell r="AD32">
            <v>0</v>
          </cell>
          <cell r="AE32">
            <v>0</v>
          </cell>
          <cell r="AF32">
            <v>0</v>
          </cell>
          <cell r="AG32">
            <v>0</v>
          </cell>
          <cell r="AH32">
            <v>0</v>
          </cell>
          <cell r="AI32">
            <v>0</v>
          </cell>
          <cell r="AJ32">
            <v>0</v>
          </cell>
          <cell r="AK32">
            <v>0</v>
          </cell>
          <cell r="AL32">
            <v>0</v>
          </cell>
        </row>
        <row r="33">
          <cell r="A33">
            <v>86</v>
          </cell>
          <cell r="B33" t="str">
            <v>Ministerio De Medio Ambiente Y Agua</v>
          </cell>
          <cell r="C33" t="str">
            <v>JAD</v>
          </cell>
          <cell r="D33">
            <v>0</v>
          </cell>
          <cell r="E33">
            <v>0</v>
          </cell>
          <cell r="F33">
            <v>0</v>
          </cell>
          <cell r="G33">
            <v>8059981.5500000007</v>
          </cell>
          <cell r="H33">
            <v>0</v>
          </cell>
          <cell r="I33">
            <v>0</v>
          </cell>
          <cell r="J33">
            <v>10557056.359999999</v>
          </cell>
          <cell r="K33">
            <v>0</v>
          </cell>
          <cell r="L33">
            <v>200</v>
          </cell>
          <cell r="M33">
            <v>0</v>
          </cell>
          <cell r="N33">
            <v>0</v>
          </cell>
          <cell r="O33">
            <v>0</v>
          </cell>
          <cell r="P33">
            <v>0</v>
          </cell>
          <cell r="Q33">
            <v>0</v>
          </cell>
          <cell r="R33">
            <v>0</v>
          </cell>
          <cell r="S33">
            <v>0</v>
          </cell>
          <cell r="T33">
            <v>0</v>
          </cell>
          <cell r="U33">
            <v>0</v>
          </cell>
          <cell r="V33">
            <v>0</v>
          </cell>
          <cell r="W33">
            <v>0</v>
          </cell>
          <cell r="X33">
            <v>0</v>
          </cell>
          <cell r="Y33">
            <v>200.04</v>
          </cell>
          <cell r="Z33">
            <v>0</v>
          </cell>
          <cell r="AA33">
            <v>700.14</v>
          </cell>
          <cell r="AB33">
            <v>207154614.76999998</v>
          </cell>
          <cell r="AC33">
            <v>0</v>
          </cell>
          <cell r="AD33">
            <v>0</v>
          </cell>
          <cell r="AE33">
            <v>0</v>
          </cell>
          <cell r="AF33">
            <v>0</v>
          </cell>
          <cell r="AG33">
            <v>0</v>
          </cell>
          <cell r="AH33">
            <v>0</v>
          </cell>
          <cell r="AI33">
            <v>0</v>
          </cell>
          <cell r="AJ33">
            <v>0</v>
          </cell>
          <cell r="AK33">
            <v>0</v>
          </cell>
          <cell r="AL33">
            <v>0</v>
          </cell>
        </row>
        <row r="34">
          <cell r="A34">
            <v>87</v>
          </cell>
          <cell r="B34" t="str">
            <v>Ministerio De Comunicación</v>
          </cell>
          <cell r="C34" t="str">
            <v>ETC</v>
          </cell>
          <cell r="D34">
            <v>144858503.30000001</v>
          </cell>
          <cell r="E34">
            <v>0</v>
          </cell>
          <cell r="F34">
            <v>0</v>
          </cell>
          <cell r="G34">
            <v>14351.43</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A35">
            <v>95</v>
          </cell>
          <cell r="B35" t="str">
            <v>Consejo Supremo De Defensa Plurinacional</v>
          </cell>
          <cell r="C35" t="str">
            <v>RCC</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t="str">
            <v>99 - 01</v>
          </cell>
          <cell r="B36" t="str">
            <v>Dirección General De Programación Y Operaciones Del Tesoro</v>
          </cell>
          <cell r="C36" t="str">
            <v>JMT</v>
          </cell>
          <cell r="D36">
            <v>7189578.8300000001</v>
          </cell>
          <cell r="E36">
            <v>3943282.4299999997</v>
          </cell>
          <cell r="F36">
            <v>4335.1400000000003</v>
          </cell>
          <cell r="G36">
            <v>0</v>
          </cell>
          <cell r="H36">
            <v>0</v>
          </cell>
          <cell r="I36">
            <v>0</v>
          </cell>
          <cell r="J36">
            <v>179434.8</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row>
        <row r="37">
          <cell r="A37" t="str">
            <v>99 - 02</v>
          </cell>
          <cell r="B37" t="str">
            <v>Dirección General De Programación Y Operaciones Del Tesoro</v>
          </cell>
          <cell r="C37" t="str">
            <v>JMT</v>
          </cell>
          <cell r="D37">
            <v>3188473.37</v>
          </cell>
          <cell r="E37">
            <v>76030550.419999987</v>
          </cell>
          <cell r="F37">
            <v>1094507824.8699999</v>
          </cell>
          <cell r="G37">
            <v>36145281.219999939</v>
          </cell>
          <cell r="H37">
            <v>0</v>
          </cell>
          <cell r="I37">
            <v>4807.1400000000003</v>
          </cell>
          <cell r="J37">
            <v>117666436.60000007</v>
          </cell>
          <cell r="K37">
            <v>0</v>
          </cell>
          <cell r="L37">
            <v>0</v>
          </cell>
          <cell r="M37">
            <v>2148290.4</v>
          </cell>
          <cell r="N37">
            <v>0</v>
          </cell>
          <cell r="O37">
            <v>3936599.0900000003</v>
          </cell>
          <cell r="P37">
            <v>0</v>
          </cell>
          <cell r="Q37">
            <v>22899310.150000002</v>
          </cell>
          <cell r="R37">
            <v>0</v>
          </cell>
          <cell r="S37">
            <v>0</v>
          </cell>
          <cell r="T37">
            <v>0</v>
          </cell>
          <cell r="U37">
            <v>0</v>
          </cell>
          <cell r="V37">
            <v>0</v>
          </cell>
          <cell r="W37">
            <v>311578.9362</v>
          </cell>
          <cell r="X37">
            <v>72670615.749200001</v>
          </cell>
          <cell r="Y37">
            <v>232239.27000000002</v>
          </cell>
          <cell r="Z37">
            <v>0</v>
          </cell>
          <cell r="AA37">
            <v>0</v>
          </cell>
          <cell r="AB37">
            <v>807789998.46000004</v>
          </cell>
          <cell r="AC37">
            <v>0</v>
          </cell>
          <cell r="AD37">
            <v>1201891.48</v>
          </cell>
          <cell r="AE37">
            <v>0</v>
          </cell>
          <cell r="AF37">
            <v>0</v>
          </cell>
          <cell r="AG37">
            <v>0</v>
          </cell>
          <cell r="AH37">
            <v>0</v>
          </cell>
          <cell r="AI37">
            <v>0</v>
          </cell>
          <cell r="AJ37">
            <v>1.2800000000000009</v>
          </cell>
          <cell r="AK37">
            <v>0</v>
          </cell>
          <cell r="AL37">
            <v>0</v>
          </cell>
        </row>
        <row r="38">
          <cell r="A38" t="str">
            <v>99 - 03</v>
          </cell>
          <cell r="B38" t="str">
            <v>Dirección General De Crédito Público</v>
          </cell>
          <cell r="C38" t="str">
            <v>SGP</v>
          </cell>
          <cell r="D38">
            <v>0</v>
          </cell>
          <cell r="E38">
            <v>0</v>
          </cell>
          <cell r="F38">
            <v>0</v>
          </cell>
          <cell r="G38">
            <v>103.87</v>
          </cell>
          <cell r="H38">
            <v>0</v>
          </cell>
          <cell r="I38">
            <v>104046.08000000002</v>
          </cell>
          <cell r="J38">
            <v>1709684842.8899999</v>
          </cell>
          <cell r="K38">
            <v>0</v>
          </cell>
          <cell r="L38">
            <v>270</v>
          </cell>
          <cell r="M38">
            <v>0</v>
          </cell>
          <cell r="N38">
            <v>0</v>
          </cell>
          <cell r="O38">
            <v>185028690.14000002</v>
          </cell>
          <cell r="P38">
            <v>0</v>
          </cell>
          <cell r="Q38">
            <v>1743.46</v>
          </cell>
          <cell r="R38">
            <v>169425101.28999999</v>
          </cell>
          <cell r="S38">
            <v>0</v>
          </cell>
          <cell r="T38">
            <v>0</v>
          </cell>
          <cell r="U38">
            <v>0</v>
          </cell>
          <cell r="V38">
            <v>0</v>
          </cell>
          <cell r="W38">
            <v>0</v>
          </cell>
          <cell r="X38">
            <v>0</v>
          </cell>
          <cell r="Y38">
            <v>0</v>
          </cell>
          <cell r="Z38">
            <v>0</v>
          </cell>
          <cell r="AA38">
            <v>100.02</v>
          </cell>
          <cell r="AB38">
            <v>174240716.87</v>
          </cell>
          <cell r="AC38">
            <v>0</v>
          </cell>
          <cell r="AD38">
            <v>0</v>
          </cell>
          <cell r="AE38">
            <v>717397.54</v>
          </cell>
          <cell r="AF38">
            <v>0</v>
          </cell>
          <cell r="AG38">
            <v>0</v>
          </cell>
          <cell r="AH38">
            <v>4362565.55</v>
          </cell>
          <cell r="AI38">
            <v>0</v>
          </cell>
          <cell r="AJ38">
            <v>0</v>
          </cell>
          <cell r="AK38">
            <v>0</v>
          </cell>
          <cell r="AL38">
            <v>0</v>
          </cell>
        </row>
        <row r="39">
          <cell r="A39" t="str">
            <v>99 - 04</v>
          </cell>
          <cell r="B39" t="str">
            <v>Dirección General De Administración Y Finanzas Territoriales</v>
          </cell>
          <cell r="C39" t="str">
            <v>RCC</v>
          </cell>
          <cell r="D39">
            <v>0</v>
          </cell>
          <cell r="E39">
            <v>0</v>
          </cell>
          <cell r="F39">
            <v>0</v>
          </cell>
          <cell r="G39">
            <v>2333523.1800000002</v>
          </cell>
          <cell r="H39">
            <v>0</v>
          </cell>
          <cell r="I39">
            <v>0</v>
          </cell>
          <cell r="J39">
            <v>652177.3899999999</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row>
        <row r="40">
          <cell r="A40" t="str">
            <v>99 - 07</v>
          </cell>
          <cell r="B40" t="str">
            <v>Dirección General De Pensiones Y Jubilaciones</v>
          </cell>
          <cell r="C40" t="str">
            <v>RCC</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row>
        <row r="41">
          <cell r="A41">
            <v>108</v>
          </cell>
          <cell r="B41" t="str">
            <v>Orquesta Sinfónica Nacional</v>
          </cell>
          <cell r="C41" t="str">
            <v>MVP</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row>
        <row r="42">
          <cell r="A42">
            <v>109</v>
          </cell>
          <cell r="B42" t="str">
            <v>Conservatorio Plurinacional De Música</v>
          </cell>
          <cell r="C42" t="str">
            <v>MVP</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row>
        <row r="43">
          <cell r="A43">
            <v>111</v>
          </cell>
          <cell r="B43" t="str">
            <v>Instituto Boliviano De La Ceguera</v>
          </cell>
          <cell r="C43" t="str">
            <v>JMT</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row>
        <row r="44">
          <cell r="A44">
            <v>112</v>
          </cell>
          <cell r="B44" t="str">
            <v>Comité Nacional De La Persona Con Discapacidad</v>
          </cell>
          <cell r="C44" t="str">
            <v>JMT</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A45">
            <v>113</v>
          </cell>
          <cell r="B45" t="str">
            <v>Fondo De Inversión Para El Deporte</v>
          </cell>
          <cell r="C45" t="str">
            <v>-</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A46">
            <v>115</v>
          </cell>
          <cell r="B46" t="str">
            <v>Inst. Boliviano Del Dep. La Educ. Física Y La Recreación</v>
          </cell>
          <cell r="C46" t="str">
            <v>JMT</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A47">
            <v>117</v>
          </cell>
          <cell r="B47" t="str">
            <v>Dirección General De Aeronáutica Civil</v>
          </cell>
          <cell r="C47" t="str">
            <v>ETC</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row>
        <row r="48">
          <cell r="A48">
            <v>119</v>
          </cell>
          <cell r="B48" t="str">
            <v>Agencia Para El Des. De La Soc. De La Información En Bolivia</v>
          </cell>
          <cell r="C48" t="str">
            <v>ETC</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row>
        <row r="49">
          <cell r="A49">
            <v>121</v>
          </cell>
          <cell r="B49" t="str">
            <v>Instituto Boliviano De Ciencia Y Tecnología Nuclear</v>
          </cell>
          <cell r="C49" t="str">
            <v>DCS</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row>
        <row r="50">
          <cell r="A50">
            <v>124</v>
          </cell>
          <cell r="B50" t="str">
            <v>Academia Nacional De Ciencias</v>
          </cell>
          <cell r="C50" t="str">
            <v>MVP</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A51">
            <v>129</v>
          </cell>
          <cell r="B51" t="str">
            <v>Escuela De Gestión Pública Plurinacional</v>
          </cell>
          <cell r="C51" t="str">
            <v>PLS</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A52">
            <v>130</v>
          </cell>
          <cell r="B52" t="str">
            <v>Fondo De Financiamiento Para La Minería</v>
          </cell>
          <cell r="C52" t="str">
            <v>YAP</v>
          </cell>
          <cell r="D52">
            <v>0</v>
          </cell>
          <cell r="E52">
            <v>0</v>
          </cell>
          <cell r="F52">
            <v>440642.52</v>
          </cell>
          <cell r="G52">
            <v>1127497.67</v>
          </cell>
          <cell r="H52">
            <v>0</v>
          </cell>
          <cell r="I52">
            <v>0</v>
          </cell>
          <cell r="J52">
            <v>0</v>
          </cell>
          <cell r="K52">
            <v>0</v>
          </cell>
          <cell r="L52">
            <v>0</v>
          </cell>
          <cell r="M52">
            <v>8912</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A53">
            <v>132</v>
          </cell>
          <cell r="B53" t="str">
            <v>Servicio De Desarrollo De Las Empresas Púb. Productivas</v>
          </cell>
          <cell r="C53" t="str">
            <v>PLS</v>
          </cell>
          <cell r="D53">
            <v>0</v>
          </cell>
          <cell r="E53">
            <v>0</v>
          </cell>
          <cell r="F53">
            <v>0</v>
          </cell>
          <cell r="G53">
            <v>1</v>
          </cell>
          <cell r="H53">
            <v>0</v>
          </cell>
          <cell r="I53">
            <v>0</v>
          </cell>
          <cell r="J53">
            <v>0</v>
          </cell>
          <cell r="K53">
            <v>0</v>
          </cell>
          <cell r="L53">
            <v>0</v>
          </cell>
          <cell r="M53">
            <v>0</v>
          </cell>
          <cell r="N53">
            <v>0</v>
          </cell>
          <cell r="O53">
            <v>458043.34</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A54">
            <v>133</v>
          </cell>
          <cell r="B54" t="str">
            <v>Lotería Nacional De Beneficencia Y Salubridad</v>
          </cell>
          <cell r="C54" t="str">
            <v>BCC</v>
          </cell>
          <cell r="D54">
            <v>0</v>
          </cell>
          <cell r="E54">
            <v>0</v>
          </cell>
          <cell r="F54">
            <v>0</v>
          </cell>
          <cell r="G54">
            <v>634</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A55">
            <v>134</v>
          </cell>
          <cell r="B55" t="str">
            <v>Consejo Nacional De Vivienda Policial</v>
          </cell>
          <cell r="C55" t="str">
            <v>WAM</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row>
        <row r="56">
          <cell r="A56">
            <v>137</v>
          </cell>
          <cell r="B56" t="str">
            <v>Comité Ejecutivo De La Universidad Boliviana</v>
          </cell>
          <cell r="C56" t="str">
            <v>PLS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row>
        <row r="57">
          <cell r="A57">
            <v>138</v>
          </cell>
          <cell r="B57" t="str">
            <v>Universidad Mayor Real Y Pontificia De San Francisco Xavier</v>
          </cell>
          <cell r="C57" t="str">
            <v>-</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row>
        <row r="58">
          <cell r="A58">
            <v>139</v>
          </cell>
          <cell r="B58" t="str">
            <v>Universidad Mayor De San Andrés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row>
        <row r="59">
          <cell r="A59">
            <v>140</v>
          </cell>
          <cell r="B59" t="str">
            <v>Universidad Pública De El Alto</v>
          </cell>
          <cell r="C59" t="str">
            <v>-</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row>
        <row r="60">
          <cell r="A60">
            <v>141</v>
          </cell>
          <cell r="B60" t="str">
            <v>Universidad Mayor De San Simón</v>
          </cell>
          <cell r="C60" t="str">
            <v>-</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row>
        <row r="61">
          <cell r="A61">
            <v>142</v>
          </cell>
          <cell r="B61" t="str">
            <v>Universidad Técnica De Oruro</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row>
        <row r="62">
          <cell r="A62">
            <v>143</v>
          </cell>
          <cell r="B62" t="str">
            <v>Universidad Autónoma Tomás Frías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row>
        <row r="63">
          <cell r="A63">
            <v>144</v>
          </cell>
          <cell r="B63" t="str">
            <v>Universidad Nacional Siglo Xx</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row>
        <row r="64">
          <cell r="A64">
            <v>145</v>
          </cell>
          <cell r="B64" t="str">
            <v>Universidad Autónoma Juan Misael Saracho</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row>
        <row r="65">
          <cell r="A65">
            <v>146</v>
          </cell>
          <cell r="B65" t="str">
            <v>Universidad Autónoma Gabriel René Moreno</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A66">
            <v>147</v>
          </cell>
          <cell r="B66" t="str">
            <v>Universidad Autónoma Del Beni José  Ballivián</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row>
        <row r="67">
          <cell r="A67">
            <v>148</v>
          </cell>
          <cell r="B67" t="str">
            <v>Universidad Amazónica De Pando</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row>
        <row r="68">
          <cell r="A68">
            <v>149</v>
          </cell>
          <cell r="B68" t="str">
            <v>Consejo Nacional Del Cine</v>
          </cell>
          <cell r="C68" t="str">
            <v>MVP</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row>
        <row r="69">
          <cell r="A69">
            <v>150</v>
          </cell>
          <cell r="B69" t="str">
            <v>Proyecto Sucre Ciudad Universitaria</v>
          </cell>
          <cell r="C69" t="str">
            <v>MVP</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A70">
            <v>152</v>
          </cell>
          <cell r="B70" t="str">
            <v>Servicio Plurinacional De Defensa Pública</v>
          </cell>
          <cell r="C70" t="str">
            <v>PLS</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A71">
            <v>153</v>
          </cell>
          <cell r="B71" t="str">
            <v>Observatorio Plurinacional De La Calidad  Educativa</v>
          </cell>
          <cell r="C71" t="str">
            <v>PLS</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row>
        <row r="72">
          <cell r="A72">
            <v>154</v>
          </cell>
          <cell r="B72" t="str">
            <v>Museo Nacional De Historia Natural</v>
          </cell>
          <cell r="C72" t="str">
            <v>PLS</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row>
        <row r="73">
          <cell r="A73">
            <v>155</v>
          </cell>
          <cell r="B73" t="str">
            <v>Dirección Del Notariado Plurinacional</v>
          </cell>
          <cell r="C73" t="str">
            <v>RCC</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row>
        <row r="74">
          <cell r="A74">
            <v>156</v>
          </cell>
          <cell r="B74" t="str">
            <v>Servicio Plurinacional De Asistencia A La Víctima</v>
          </cell>
          <cell r="C74" t="str">
            <v>RCC</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row>
        <row r="75">
          <cell r="A75">
            <v>157</v>
          </cell>
          <cell r="B75" t="str">
            <v>Servicio Para La Prevención De La Tortura</v>
          </cell>
          <cell r="C75" t="str">
            <v>RCC</v>
          </cell>
          <cell r="D75">
            <v>0</v>
          </cell>
          <cell r="E75">
            <v>0</v>
          </cell>
          <cell r="F75">
            <v>0</v>
          </cell>
          <cell r="G75">
            <v>554.95000000000005</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row>
        <row r="76">
          <cell r="A76">
            <v>159</v>
          </cell>
          <cell r="B76" t="str">
            <v>Oficinatécnica Para El Fortalecimiento De La Empresa Pública</v>
          </cell>
          <cell r="C76" t="str">
            <v>RCC</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row>
        <row r="77">
          <cell r="A77">
            <v>163</v>
          </cell>
          <cell r="B77" t="str">
            <v>Agencia Nacional De Hidrocarburos</v>
          </cell>
          <cell r="C77" t="str">
            <v>WAM</v>
          </cell>
          <cell r="D77">
            <v>0</v>
          </cell>
          <cell r="E77">
            <v>0</v>
          </cell>
          <cell r="F77">
            <v>0</v>
          </cell>
          <cell r="G77">
            <v>9710.32</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row>
        <row r="78">
          <cell r="A78">
            <v>169</v>
          </cell>
          <cell r="B78" t="str">
            <v>Autoridad General De Impugnación Tributaria</v>
          </cell>
          <cell r="C78" t="str">
            <v>DCS</v>
          </cell>
          <cell r="D78">
            <v>0</v>
          </cell>
          <cell r="E78">
            <v>0</v>
          </cell>
          <cell r="F78">
            <v>0</v>
          </cell>
          <cell r="G78">
            <v>2958.9</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row>
        <row r="79">
          <cell r="A79">
            <v>170</v>
          </cell>
          <cell r="B79" t="str">
            <v>Escuela Militar De Ingeniería</v>
          </cell>
          <cell r="C79" t="str">
            <v>BCC</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row>
        <row r="80">
          <cell r="A80">
            <v>171</v>
          </cell>
          <cell r="B80" t="str">
            <v>Centro De Investigación Agrícola Tropical</v>
          </cell>
          <cell r="C80" t="str">
            <v>-</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row>
        <row r="81">
          <cell r="A81">
            <v>188</v>
          </cell>
          <cell r="B81" t="str">
            <v>Complejo Indus. De Los Rec.Evaporíticos Del Salar De Uyuni</v>
          </cell>
          <cell r="C81" t="str">
            <v>RCC</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row>
        <row r="82">
          <cell r="A82">
            <v>190</v>
          </cell>
          <cell r="B82" t="str">
            <v>Autoridad Jurisdiccional Administrativa Minera</v>
          </cell>
          <cell r="C82" t="str">
            <v>YAP</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row>
        <row r="83">
          <cell r="A83">
            <v>192</v>
          </cell>
          <cell r="B83" t="str">
            <v>Servicio Al Mejoramiento De La Navegación Amazónica</v>
          </cell>
          <cell r="C83" t="str">
            <v>RCC</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row>
        <row r="84">
          <cell r="A84">
            <v>197</v>
          </cell>
          <cell r="B84" t="str">
            <v>Dirección Estratégica De Reivindicación Marítima, Silala Y Recursos Hídricos Internacionales</v>
          </cell>
          <cell r="C84" t="str">
            <v>BCC</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row>
        <row r="85">
          <cell r="A85">
            <v>200</v>
          </cell>
          <cell r="B85" t="str">
            <v>Registro Único Para La Administración Tributaria Municipal</v>
          </cell>
          <cell r="C85" t="str">
            <v>ETC</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row>
        <row r="86">
          <cell r="A86">
            <v>201</v>
          </cell>
          <cell r="B86" t="str">
            <v>Agencia Para El Des. De Las Macroreg. Y Zonas Fronterizas</v>
          </cell>
          <cell r="C86" t="str">
            <v>BCC</v>
          </cell>
          <cell r="D86">
            <v>0</v>
          </cell>
          <cell r="E86">
            <v>0</v>
          </cell>
          <cell r="F86">
            <v>0</v>
          </cell>
          <cell r="G86">
            <v>39049.279999999999</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row>
        <row r="87">
          <cell r="A87">
            <v>203</v>
          </cell>
          <cell r="B87" t="str">
            <v>Autoridad De Supervisión Del Sistema Financiero</v>
          </cell>
          <cell r="C87" t="str">
            <v>DCS</v>
          </cell>
          <cell r="D87">
            <v>0</v>
          </cell>
          <cell r="E87">
            <v>0</v>
          </cell>
          <cell r="F87">
            <v>0</v>
          </cell>
          <cell r="G87">
            <v>28.7</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row>
        <row r="88">
          <cell r="A88">
            <v>206</v>
          </cell>
          <cell r="B88" t="str">
            <v>Instituto Nacional De Estadística</v>
          </cell>
          <cell r="C88" t="str">
            <v>MVP</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row>
        <row r="89">
          <cell r="A89">
            <v>209</v>
          </cell>
          <cell r="B89" t="str">
            <v>Administración De Servicios Portuarios - Bolivia</v>
          </cell>
          <cell r="C89" t="str">
            <v>-</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row>
        <row r="90">
          <cell r="A90">
            <v>210</v>
          </cell>
          <cell r="B90" t="str">
            <v>Unidad De Análisis De Políticas Sociales Y Económicas</v>
          </cell>
          <cell r="C90" t="str">
            <v>DCS</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row>
        <row r="91">
          <cell r="A91">
            <v>212</v>
          </cell>
          <cell r="B91" t="str">
            <v>Instituto Nacional De Reforma Agraria</v>
          </cell>
          <cell r="C91" t="str">
            <v>SGP</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row>
        <row r="92">
          <cell r="A92">
            <v>213</v>
          </cell>
          <cell r="B92" t="str">
            <v>Servicio Nacional De Meteorología E Hidrología</v>
          </cell>
          <cell r="C92" t="str">
            <v>BCC</v>
          </cell>
          <cell r="D92">
            <v>114</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row>
        <row r="93">
          <cell r="A93">
            <v>221</v>
          </cell>
          <cell r="B93" t="str">
            <v>Serv. Nal. De Reg. Y Control De La Comer. De Minerales Y Metales</v>
          </cell>
          <cell r="C93" t="str">
            <v>RCC</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row>
        <row r="94">
          <cell r="A94">
            <v>222</v>
          </cell>
          <cell r="B94" t="str">
            <v>Instituto Nacional De Innovación Agropecuaria Y Forestal</v>
          </cell>
          <cell r="C94" t="str">
            <v>SGP</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row>
        <row r="95">
          <cell r="A95">
            <v>223</v>
          </cell>
          <cell r="B95" t="str">
            <v>Fondo Nacional De Desarrollo Forestal</v>
          </cell>
          <cell r="C95" t="str">
            <v>SGP</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row>
        <row r="96">
          <cell r="A96">
            <v>224</v>
          </cell>
          <cell r="B96" t="str">
            <v>Insumos Bolivia</v>
          </cell>
          <cell r="C96" t="str">
            <v>YAP</v>
          </cell>
          <cell r="D96">
            <v>0</v>
          </cell>
          <cell r="E96">
            <v>0</v>
          </cell>
          <cell r="F96">
            <v>0</v>
          </cell>
          <cell r="G96">
            <v>1400000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row>
        <row r="97">
          <cell r="A97">
            <v>225</v>
          </cell>
          <cell r="B97" t="str">
            <v>Serv. Nal. Para La Sostenibilidad En Saneamiento Básico</v>
          </cell>
          <cell r="C97" t="str">
            <v>DCS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row>
        <row r="98">
          <cell r="A98">
            <v>226</v>
          </cell>
          <cell r="B98" t="str">
            <v>Servicio Estatal De Autonomías</v>
          </cell>
          <cell r="C98" t="str">
            <v>YAP</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row>
        <row r="99">
          <cell r="A99">
            <v>227</v>
          </cell>
          <cell r="B99" t="str">
            <v>Zona Franca Comercial E Industrial De Cobija</v>
          </cell>
          <cell r="C99" t="str">
            <v>BCC</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row>
        <row r="100">
          <cell r="A100">
            <v>234</v>
          </cell>
          <cell r="B100" t="str">
            <v>Servicio Geológico Minero</v>
          </cell>
          <cell r="C100" t="str">
            <v>JAD</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row>
        <row r="101">
          <cell r="A101">
            <v>242</v>
          </cell>
          <cell r="B101" t="str">
            <v>Comando De Ingeniería Del Ejército</v>
          </cell>
          <cell r="C101" t="str">
            <v>RCC</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row>
        <row r="102">
          <cell r="A102">
            <v>243</v>
          </cell>
          <cell r="B102" t="str">
            <v>Servicio Nacional De Hidrografía Naval</v>
          </cell>
          <cell r="C102" t="str">
            <v>JAD</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row>
        <row r="103">
          <cell r="A103">
            <v>244</v>
          </cell>
          <cell r="B103" t="str">
            <v>Servicio Nacional De Aerofotogrametría</v>
          </cell>
          <cell r="C103" t="str">
            <v>ETC</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row>
        <row r="104">
          <cell r="A104">
            <v>245</v>
          </cell>
          <cell r="B104" t="str">
            <v>Servicio Geodésico De Mapas</v>
          </cell>
          <cell r="C104" t="str">
            <v>ETC</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row>
        <row r="105">
          <cell r="A105">
            <v>247</v>
          </cell>
          <cell r="B105" t="str">
            <v>Corporación Gestora Del Proyecto Abapo - Izozog</v>
          </cell>
          <cell r="C105" t="str">
            <v>JAD</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row>
        <row r="106">
          <cell r="A106">
            <v>248</v>
          </cell>
          <cell r="B106" t="str">
            <v>Centro De Investigación Y Desarrollo Acuícola Boliviano</v>
          </cell>
          <cell r="C106" t="str">
            <v>-</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row>
        <row r="107">
          <cell r="A107">
            <v>249</v>
          </cell>
          <cell r="B107" t="str">
            <v>Central De Abastecimiento Y Suministros De Salud</v>
          </cell>
          <cell r="C107" t="str">
            <v>JMT</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row>
        <row r="108">
          <cell r="A108">
            <v>250</v>
          </cell>
          <cell r="B108" t="str">
            <v>Fondo De Des. Para Los Pueblos Indígenas, Orig. Y Com. Camp.</v>
          </cell>
          <cell r="C108" t="str">
            <v>-</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row>
        <row r="109">
          <cell r="A109">
            <v>251</v>
          </cell>
          <cell r="B109" t="str">
            <v>Instituto Nacional De Salud Ocupacional</v>
          </cell>
          <cell r="C109" t="str">
            <v>JMT</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row>
        <row r="110">
          <cell r="A110">
            <v>253</v>
          </cell>
          <cell r="B110" t="str">
            <v>Entidad Ejecutora De Medio Ambiente Y Agua</v>
          </cell>
          <cell r="C110" t="str">
            <v>DCS</v>
          </cell>
          <cell r="D110">
            <v>1444478.86</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1188453.8400000001</v>
          </cell>
          <cell r="AC110">
            <v>0</v>
          </cell>
          <cell r="AD110">
            <v>0</v>
          </cell>
          <cell r="AE110">
            <v>0</v>
          </cell>
          <cell r="AF110">
            <v>0</v>
          </cell>
          <cell r="AG110">
            <v>0</v>
          </cell>
          <cell r="AH110">
            <v>0</v>
          </cell>
          <cell r="AI110">
            <v>0</v>
          </cell>
          <cell r="AJ110">
            <v>0</v>
          </cell>
          <cell r="AK110">
            <v>0</v>
          </cell>
          <cell r="AL110">
            <v>0</v>
          </cell>
        </row>
        <row r="111">
          <cell r="A111">
            <v>254</v>
          </cell>
          <cell r="B111" t="str">
            <v>Instituto Del Seguro Agrario</v>
          </cell>
          <cell r="C111" t="str">
            <v>YAP</v>
          </cell>
          <cell r="D111">
            <v>0</v>
          </cell>
          <cell r="E111">
            <v>0</v>
          </cell>
          <cell r="F111">
            <v>0</v>
          </cell>
          <cell r="G111">
            <v>613</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row>
        <row r="112">
          <cell r="A112">
            <v>265</v>
          </cell>
          <cell r="B112" t="str">
            <v>Direc. Dptal. De Educación  Chuquisaca</v>
          </cell>
          <cell r="C112" t="str">
            <v>BCC</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row>
        <row r="113">
          <cell r="A113">
            <v>266</v>
          </cell>
          <cell r="B113" t="str">
            <v>Direc. Dptal. De Educación La Paz</v>
          </cell>
          <cell r="C113" t="str">
            <v>BCC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A114">
            <v>267</v>
          </cell>
          <cell r="B114" t="str">
            <v>Direc. Dptal. De Educación Cochabamba</v>
          </cell>
          <cell r="C114" t="str">
            <v>BCC</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A115">
            <v>268</v>
          </cell>
          <cell r="B115" t="str">
            <v>Direc. Dptal. De Educación Oruro</v>
          </cell>
          <cell r="C115" t="str">
            <v>BCC</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row>
        <row r="116">
          <cell r="A116">
            <v>269</v>
          </cell>
          <cell r="B116" t="str">
            <v>Direc. Dptal. De Educación Potosí</v>
          </cell>
          <cell r="C116" t="str">
            <v>BCC</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A117">
            <v>270</v>
          </cell>
          <cell r="B117" t="str">
            <v>Direc. Dptal. De Educación Tarija</v>
          </cell>
          <cell r="C117" t="str">
            <v>BCC</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A118">
            <v>271</v>
          </cell>
          <cell r="B118" t="str">
            <v>Direc. Dptal. De Educación Santa Cruz</v>
          </cell>
          <cell r="C118" t="str">
            <v>BCC</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row>
        <row r="119">
          <cell r="A119">
            <v>272</v>
          </cell>
          <cell r="B119" t="str">
            <v>Direc. Dptal. De Educación Beni</v>
          </cell>
          <cell r="C119" t="str">
            <v>BCC</v>
          </cell>
          <cell r="D119">
            <v>0</v>
          </cell>
          <cell r="E119">
            <v>0</v>
          </cell>
          <cell r="F119">
            <v>828206</v>
          </cell>
          <cell r="G119">
            <v>0</v>
          </cell>
          <cell r="H119">
            <v>0</v>
          </cell>
          <cell r="I119">
            <v>0</v>
          </cell>
          <cell r="J119">
            <v>139256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row>
        <row r="120">
          <cell r="A120">
            <v>273</v>
          </cell>
          <cell r="B120" t="str">
            <v>Direc. Dptal. De Educación Pando</v>
          </cell>
          <cell r="C120" t="str">
            <v>BCC</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A121">
            <v>281</v>
          </cell>
          <cell r="B121" t="str">
            <v>Oficina Técnica Nacional De Los Ríos Pilcomayo Y Bermejo</v>
          </cell>
          <cell r="C121" t="str">
            <v>SGP</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row>
        <row r="122">
          <cell r="A122">
            <v>283</v>
          </cell>
          <cell r="B122" t="str">
            <v>Aduana Nacional</v>
          </cell>
          <cell r="C122" t="str">
            <v>BCC</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row>
        <row r="123">
          <cell r="A123">
            <v>287</v>
          </cell>
          <cell r="B123" t="str">
            <v>Fondo Nacional De Inversión Productiva Y Social</v>
          </cell>
          <cell r="C123" t="str">
            <v>PLS</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row>
        <row r="124">
          <cell r="A124">
            <v>288</v>
          </cell>
          <cell r="B124" t="str">
            <v>Servicio Nacional De Riego</v>
          </cell>
          <cell r="C124" t="str">
            <v>RCC</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row>
        <row r="125">
          <cell r="A125">
            <v>289</v>
          </cell>
          <cell r="B125" t="str">
            <v>Mutual De Seguros Del Policía</v>
          </cell>
          <cell r="C125" t="str">
            <v>WAM</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row>
        <row r="126">
          <cell r="A126">
            <v>290</v>
          </cell>
          <cell r="B126" t="str">
            <v>Servicio De Impuestos Nacionales</v>
          </cell>
          <cell r="C126" t="str">
            <v>BCC</v>
          </cell>
          <cell r="D126">
            <v>4399.29</v>
          </cell>
          <cell r="E126">
            <v>288.95999999999998</v>
          </cell>
          <cell r="F126">
            <v>24982.29</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row>
        <row r="127">
          <cell r="A127">
            <v>291</v>
          </cell>
          <cell r="B127" t="str">
            <v>Administradora Boliviana De Carreteras</v>
          </cell>
          <cell r="C127" t="str">
            <v>SGP</v>
          </cell>
          <cell r="D127">
            <v>1324019.0900000001</v>
          </cell>
          <cell r="E127">
            <v>0</v>
          </cell>
          <cell r="F127">
            <v>21820631.800000001</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row>
        <row r="128">
          <cell r="A128">
            <v>292</v>
          </cell>
          <cell r="B128" t="str">
            <v>Vías Bolivia</v>
          </cell>
          <cell r="C128" t="str">
            <v>JMT</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row>
        <row r="129">
          <cell r="A129">
            <v>293</v>
          </cell>
          <cell r="B129" t="str">
            <v>Fundación Cultural Del Banco Central De Bolivia</v>
          </cell>
          <cell r="C129" t="str">
            <v>JMT</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row>
        <row r="130">
          <cell r="A130">
            <v>294</v>
          </cell>
          <cell r="B130" t="str">
            <v>Univ. Indígena Bol. Comun. Intercultl Prod. Tupak Katari</v>
          </cell>
          <cell r="C130" t="str">
            <v>-</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row>
        <row r="131">
          <cell r="A131">
            <v>295</v>
          </cell>
          <cell r="B131" t="str">
            <v>Univ. Indígena Bol. Comun. Intercult Prod. Casimiro Huanca</v>
          </cell>
          <cell r="C131" t="str">
            <v>-</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row>
        <row r="132">
          <cell r="A132">
            <v>296</v>
          </cell>
          <cell r="B132" t="str">
            <v>Univ. Indígena Bol. Comun. Intercult Prod. Apiaguaiki Tupa</v>
          </cell>
          <cell r="C132" t="str">
            <v>-</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row>
        <row r="133">
          <cell r="A133">
            <v>297</v>
          </cell>
          <cell r="B133" t="str">
            <v>Servicio Nacional De Caminos Residual</v>
          </cell>
          <cell r="C133" t="str">
            <v>-</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row>
        <row r="134">
          <cell r="A134">
            <v>298</v>
          </cell>
          <cell r="B134" t="str">
            <v>Servicio Departamental De Riego - Chuquisaca</v>
          </cell>
          <cell r="C134" t="str">
            <v>RCC</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row>
        <row r="135">
          <cell r="A135">
            <v>299</v>
          </cell>
          <cell r="B135" t="str">
            <v>Servicio Departamental De Riego - La Paz</v>
          </cell>
          <cell r="C135" t="str">
            <v>RCC</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row>
        <row r="136">
          <cell r="A136">
            <v>300</v>
          </cell>
          <cell r="B136" t="str">
            <v>Servicio Departamental De Riego - Cochabamba</v>
          </cell>
          <cell r="C136" t="str">
            <v>RCC</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row>
        <row r="137">
          <cell r="A137">
            <v>301</v>
          </cell>
          <cell r="B137" t="str">
            <v>Servicio Departamental De Riego - Oruro</v>
          </cell>
          <cell r="C137" t="str">
            <v>RCC</v>
          </cell>
          <cell r="D137">
            <v>0</v>
          </cell>
          <cell r="E137">
            <v>0</v>
          </cell>
          <cell r="F137">
            <v>0</v>
          </cell>
          <cell r="G137">
            <v>0</v>
          </cell>
          <cell r="H137">
            <v>0</v>
          </cell>
          <cell r="I137">
            <v>0</v>
          </cell>
          <cell r="J137">
            <v>0</v>
          </cell>
          <cell r="K137">
            <v>0</v>
          </cell>
          <cell r="L137">
            <v>0</v>
          </cell>
          <cell r="M137">
            <v>9689</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row>
        <row r="138">
          <cell r="A138">
            <v>302</v>
          </cell>
          <cell r="B138" t="str">
            <v>Servicio Departamental De Riego - Potosí</v>
          </cell>
          <cell r="C138" t="str">
            <v>RCC</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row>
        <row r="139">
          <cell r="A139">
            <v>303</v>
          </cell>
          <cell r="B139" t="str">
            <v>Servicio Departamental De Riego - Tarija</v>
          </cell>
          <cell r="C139" t="str">
            <v>RCC</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row>
        <row r="140">
          <cell r="A140">
            <v>304</v>
          </cell>
          <cell r="B140" t="str">
            <v>Servicio Departamental De Riego - Santa Cruz</v>
          </cell>
          <cell r="C140" t="str">
            <v>RCC</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row>
        <row r="141">
          <cell r="A141">
            <v>305</v>
          </cell>
          <cell r="B141" t="str">
            <v>Servicio Departamental De Riego - Beni</v>
          </cell>
          <cell r="C141" t="str">
            <v>RCC</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row>
        <row r="142">
          <cell r="A142">
            <v>306</v>
          </cell>
          <cell r="B142" t="str">
            <v>Servicio Departamental De Riego - Pando</v>
          </cell>
          <cell r="C142" t="str">
            <v>RCC</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row>
        <row r="143">
          <cell r="A143">
            <v>309</v>
          </cell>
          <cell r="B143" t="str">
            <v>Autoridad De Fiscalización Y Control Social Del Juego</v>
          </cell>
          <cell r="C143" t="str">
            <v>JAD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row>
        <row r="144">
          <cell r="A144">
            <v>310</v>
          </cell>
          <cell r="B144" t="str">
            <v>Autoridad De Regulación Y Fiscalización De Telecomunicaciones Y Transportes</v>
          </cell>
          <cell r="C144" t="str">
            <v>ETC</v>
          </cell>
          <cell r="D144">
            <v>0</v>
          </cell>
          <cell r="E144">
            <v>0</v>
          </cell>
          <cell r="F144">
            <v>0</v>
          </cell>
          <cell r="G144">
            <v>35894.86</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row>
        <row r="145">
          <cell r="A145">
            <v>311</v>
          </cell>
          <cell r="B145" t="str">
            <v>Autoridad De Fisc Y Ctrol Soc De Agua Potable Saneam.Básico</v>
          </cell>
          <cell r="C145" t="str">
            <v>ETC</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row>
        <row r="146">
          <cell r="A146">
            <v>312</v>
          </cell>
          <cell r="B146" t="str">
            <v>Autoridad De Fiscalizac. Y Control Soc De Bosques Y Tierras</v>
          </cell>
          <cell r="C146" t="str">
            <v>JMT</v>
          </cell>
          <cell r="D146">
            <v>0</v>
          </cell>
          <cell r="E146">
            <v>0</v>
          </cell>
          <cell r="F146">
            <v>29217587.850000001</v>
          </cell>
          <cell r="G146">
            <v>190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row>
        <row r="147">
          <cell r="A147">
            <v>313</v>
          </cell>
          <cell r="B147" t="str">
            <v>Autoridad De Fiscalización Y Control De Pensiones Y Seguros - Aps</v>
          </cell>
          <cell r="C147" t="str">
            <v>DCS</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row>
        <row r="148">
          <cell r="A148">
            <v>314</v>
          </cell>
          <cell r="B148" t="str">
            <v>Autoridad De Fiscalización Y Control Social De Electricidad</v>
          </cell>
          <cell r="C148" t="str">
            <v>PLS</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row>
        <row r="149">
          <cell r="A149">
            <v>315</v>
          </cell>
          <cell r="B149" t="str">
            <v>Autoridad De Fiscalización Y Control Social De Empresas</v>
          </cell>
          <cell r="C149" t="str">
            <v>YAP</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row>
        <row r="150">
          <cell r="A150">
            <v>324</v>
          </cell>
          <cell r="B150" t="str">
            <v>Escuela Boliviana Intercultural De Música</v>
          </cell>
          <cell r="C150" t="str">
            <v>YAP</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row>
        <row r="151">
          <cell r="A151">
            <v>340</v>
          </cell>
          <cell r="B151" t="str">
            <v>Servicio General De Identificación Personal</v>
          </cell>
          <cell r="C151" t="str">
            <v>DCS</v>
          </cell>
          <cell r="D151">
            <v>0</v>
          </cell>
          <cell r="E151">
            <v>0</v>
          </cell>
          <cell r="F151">
            <v>0</v>
          </cell>
          <cell r="G151">
            <v>85300.9</v>
          </cell>
          <cell r="H151">
            <v>0</v>
          </cell>
          <cell r="I151">
            <v>0</v>
          </cell>
          <cell r="J151">
            <v>161.35000000000002</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row>
        <row r="152">
          <cell r="A152">
            <v>341</v>
          </cell>
          <cell r="B152" t="str">
            <v>Servicio General De Licencias De Conducir</v>
          </cell>
          <cell r="C152" t="str">
            <v>DCS</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row>
        <row r="153">
          <cell r="A153">
            <v>342</v>
          </cell>
          <cell r="B153" t="str">
            <v>Agencia Estatal De Vivienda</v>
          </cell>
          <cell r="C153" t="str">
            <v>JAD</v>
          </cell>
          <cell r="D153">
            <v>0</v>
          </cell>
          <cell r="E153">
            <v>91.35</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row>
        <row r="154">
          <cell r="A154">
            <v>343</v>
          </cell>
          <cell r="B154" t="str">
            <v>Escuela De Jueces Del Estado</v>
          </cell>
          <cell r="C154" t="str">
            <v>JAD</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row>
        <row r="155">
          <cell r="A155">
            <v>344</v>
          </cell>
          <cell r="B155" t="str">
            <v>Instituto Plurinacional De Estudio De Lenguas Y Culturas</v>
          </cell>
          <cell r="C155" t="str">
            <v>PLS</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row>
        <row r="156">
          <cell r="A156">
            <v>345</v>
          </cell>
          <cell r="B156" t="str">
            <v>Mutual De Servicios Al Policía</v>
          </cell>
          <cell r="C156" t="str">
            <v>WAM</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row>
        <row r="157">
          <cell r="A157">
            <v>346</v>
          </cell>
          <cell r="B157" t="str">
            <v>Unidad De Investigaciones Financieras</v>
          </cell>
          <cell r="C157" t="str">
            <v>WAM</v>
          </cell>
          <cell r="D157">
            <v>0</v>
          </cell>
          <cell r="E157">
            <v>0</v>
          </cell>
          <cell r="F157">
            <v>0</v>
          </cell>
          <cell r="G157">
            <v>45050.19</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row>
        <row r="158">
          <cell r="A158">
            <v>347</v>
          </cell>
          <cell r="B158" t="str">
            <v>Autoridad De Fiscalización Y Control De Cooperativas</v>
          </cell>
          <cell r="C158" t="str">
            <v>WAM</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row>
        <row r="159">
          <cell r="A159">
            <v>348</v>
          </cell>
          <cell r="B159" t="str">
            <v>Autoridad Plurinacional De La Madre Tierra</v>
          </cell>
          <cell r="C159" t="str">
            <v>JMT</v>
          </cell>
          <cell r="D159">
            <v>0</v>
          </cell>
          <cell r="E159">
            <v>0</v>
          </cell>
          <cell r="F159">
            <v>0</v>
          </cell>
          <cell r="G159">
            <v>52804.5</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A160">
            <v>349</v>
          </cell>
          <cell r="B160" t="str">
            <v>Centro De Inv.Arqueológicas,Antropológicas Y Adm.De Tiwanaku</v>
          </cell>
          <cell r="C160" t="str">
            <v>MVP</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A161">
            <v>371</v>
          </cell>
          <cell r="B161" t="str">
            <v>Centro Internacional De La Quinua</v>
          </cell>
          <cell r="C161" t="str">
            <v>JAD</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row>
        <row r="162">
          <cell r="A162">
            <v>372</v>
          </cell>
          <cell r="B162" t="str">
            <v>Unidad de Liquidación del Fondo de Desarrollo para los Pueblos Indígenas, Originarios y Comunidades Campesinas</v>
          </cell>
          <cell r="C162" t="str">
            <v>BCC</v>
          </cell>
          <cell r="D162">
            <v>21536348.399999999</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A163">
            <v>373</v>
          </cell>
          <cell r="B163" t="str">
            <v>Fondo de Desarrollo Indigena</v>
          </cell>
          <cell r="C163" t="str">
            <v>BCC</v>
          </cell>
          <cell r="D163">
            <v>0</v>
          </cell>
          <cell r="E163">
            <v>21536348.399999999</v>
          </cell>
          <cell r="F163">
            <v>0</v>
          </cell>
          <cell r="G163">
            <v>4414</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row>
        <row r="164">
          <cell r="A164">
            <v>374</v>
          </cell>
          <cell r="B164" t="str">
            <v>Agencia de Gobierno Electrónico y Tecnologías de Información y Comunicación</v>
          </cell>
          <cell r="C164" t="str">
            <v>ETC</v>
          </cell>
          <cell r="D164">
            <v>0</v>
          </cell>
          <cell r="E164">
            <v>0</v>
          </cell>
          <cell r="F164">
            <v>0</v>
          </cell>
          <cell r="G164">
            <v>2620.66</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row>
        <row r="165">
          <cell r="A165">
            <v>375</v>
          </cell>
          <cell r="B165" t="str">
            <v>Comité Organizador de los XI Juegos Suramericanos Cochabamba 2018</v>
          </cell>
          <cell r="C165" t="str">
            <v>-</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row>
        <row r="166">
          <cell r="A166">
            <v>376</v>
          </cell>
          <cell r="B166" t="str">
            <v>Agencia Boliviana de Energía Nuclear</v>
          </cell>
          <cell r="C166" t="str">
            <v>WAM</v>
          </cell>
          <cell r="D166">
            <v>0</v>
          </cell>
          <cell r="E166">
            <v>0</v>
          </cell>
          <cell r="F166">
            <v>0</v>
          </cell>
          <cell r="G166">
            <v>0</v>
          </cell>
          <cell r="H166">
            <v>0</v>
          </cell>
          <cell r="I166">
            <v>270</v>
          </cell>
          <cell r="J166">
            <v>0</v>
          </cell>
          <cell r="K166">
            <v>0</v>
          </cell>
          <cell r="L166">
            <v>298017.22000000003</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row>
        <row r="167">
          <cell r="A167">
            <v>377</v>
          </cell>
          <cell r="B167" t="str">
            <v>Dir. Estrg. de Defensa de los Manantiales del Silala y todos los Rec. Hídricos en frontera con la Rep.de Chile</v>
          </cell>
          <cell r="C167" t="str">
            <v>-</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68">
          <cell r="A168">
            <v>378</v>
          </cell>
          <cell r="B168" t="str">
            <v>Servicio Nacional Textil</v>
          </cell>
          <cell r="C168" t="str">
            <v>DCS</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row>
        <row r="169">
          <cell r="A169">
            <v>380</v>
          </cell>
          <cell r="B169" t="str">
            <v>Autoridad De Fiscalización Y Control Del Sistema Nacional De Salud</v>
          </cell>
          <cell r="C169" t="str">
            <v>JMT</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row>
        <row r="170">
          <cell r="A170">
            <v>411</v>
          </cell>
          <cell r="B170" t="str">
            <v>Corporación Del Seguro Social Militar</v>
          </cell>
          <cell r="C170" t="str">
            <v>-</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1">
          <cell r="A171">
            <v>417</v>
          </cell>
          <cell r="B171" t="str">
            <v>Caja Nacional De Salud</v>
          </cell>
          <cell r="C171" t="str">
            <v>-</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row>
        <row r="172">
          <cell r="A172">
            <v>418</v>
          </cell>
          <cell r="B172" t="str">
            <v>Caja Petrolera De Salud</v>
          </cell>
          <cell r="C172" t="str">
            <v>-</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A173">
            <v>422</v>
          </cell>
          <cell r="B173" t="str">
            <v>Caja Bancaria Estatal De Salud</v>
          </cell>
          <cell r="C173" t="str">
            <v>-</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A174">
            <v>423</v>
          </cell>
          <cell r="B174" t="str">
            <v>Caja De Salud Del Servicio Nal. De Caminos Y Ramas Anexas</v>
          </cell>
          <cell r="C174" t="str">
            <v>-</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A175">
            <v>424</v>
          </cell>
          <cell r="B175" t="str">
            <v>Caja De Salud Cordes</v>
          </cell>
          <cell r="C175" t="str">
            <v>-</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A176">
            <v>425</v>
          </cell>
          <cell r="B176" t="str">
            <v>Seguro Social Universitario De Cochabamba</v>
          </cell>
          <cell r="C176" t="str">
            <v>-</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A177">
            <v>426</v>
          </cell>
          <cell r="B177" t="str">
            <v>Seguro Social Universitario De Oruro</v>
          </cell>
          <cell r="C177" t="str">
            <v>-</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row>
        <row r="178">
          <cell r="A178">
            <v>427</v>
          </cell>
          <cell r="B178" t="str">
            <v>Seguro Social Universitario De Santa Cruz</v>
          </cell>
          <cell r="C178" t="str">
            <v>-</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row>
        <row r="179">
          <cell r="A179">
            <v>428</v>
          </cell>
          <cell r="B179" t="str">
            <v>Seguro Social Universitario De Sucre</v>
          </cell>
          <cell r="C179" t="str">
            <v>-</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row>
        <row r="180">
          <cell r="A180">
            <v>429</v>
          </cell>
          <cell r="B180" t="str">
            <v>Seguro Social Universitario De La Paz</v>
          </cell>
          <cell r="C180" t="str">
            <v>-</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row>
        <row r="181">
          <cell r="A181">
            <v>432</v>
          </cell>
          <cell r="B181" t="str">
            <v>Seguro Social Universitario De Tarija</v>
          </cell>
          <cell r="C181" t="str">
            <v>-</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row>
        <row r="182">
          <cell r="A182">
            <v>433</v>
          </cell>
          <cell r="B182" t="str">
            <v>Seguro Social Universitario De Potosí</v>
          </cell>
          <cell r="C182" t="str">
            <v>-</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row>
        <row r="183">
          <cell r="A183">
            <v>434</v>
          </cell>
          <cell r="B183" t="str">
            <v>Seguro Social Universitario De Beni</v>
          </cell>
          <cell r="C183" t="str">
            <v>-</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row>
        <row r="184">
          <cell r="A184">
            <v>435</v>
          </cell>
          <cell r="B184" t="str">
            <v>Seguro Integral De Salud</v>
          </cell>
          <cell r="C184" t="str">
            <v>-</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row>
        <row r="185">
          <cell r="A185">
            <v>512</v>
          </cell>
          <cell r="B185" t="str">
            <v>Adm.De Aeropuertos Y Servicios Auxiliares A La Naveg. Aérea</v>
          </cell>
          <cell r="C185" t="str">
            <v>MVP</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row>
        <row r="186">
          <cell r="A186">
            <v>513</v>
          </cell>
          <cell r="B186" t="str">
            <v>Yacimientos Petrolíferos Fiscales Bolivianos</v>
          </cell>
          <cell r="C186" t="str">
            <v>BCC</v>
          </cell>
          <cell r="D186">
            <v>0</v>
          </cell>
          <cell r="E186">
            <v>0</v>
          </cell>
          <cell r="F186">
            <v>0</v>
          </cell>
          <cell r="G186">
            <v>8.31</v>
          </cell>
          <cell r="H186">
            <v>0</v>
          </cell>
          <cell r="I186">
            <v>5923.95</v>
          </cell>
          <cell r="J186">
            <v>0</v>
          </cell>
          <cell r="K186">
            <v>0</v>
          </cell>
          <cell r="L186">
            <v>600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row>
        <row r="187">
          <cell r="A187">
            <v>514</v>
          </cell>
          <cell r="B187" t="str">
            <v>Empresa Nacional De Electricidad</v>
          </cell>
          <cell r="C187" t="str">
            <v>DCS</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A188">
            <v>517</v>
          </cell>
          <cell r="B188" t="str">
            <v>Corporación Minera De Bolivia</v>
          </cell>
          <cell r="C188" t="str">
            <v>DCS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A189">
            <v>520</v>
          </cell>
          <cell r="B189" t="str">
            <v>Empresa Metalúrgica Vinto - Nacionalizada</v>
          </cell>
          <cell r="C189" t="str">
            <v>YAP</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A190">
            <v>522</v>
          </cell>
          <cell r="B190" t="str">
            <v>Empresa Nacional De Ferrocarriles - Residual</v>
          </cell>
          <cell r="C190" t="str">
            <v>YAP</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A191">
            <v>523</v>
          </cell>
          <cell r="B191" t="str">
            <v>Empresa De Correos De Bolivia</v>
          </cell>
          <cell r="C191" t="str">
            <v>PLS</v>
          </cell>
          <cell r="D191">
            <v>0</v>
          </cell>
          <cell r="E191">
            <v>0</v>
          </cell>
          <cell r="F191">
            <v>22855</v>
          </cell>
          <cell r="G191">
            <v>1011654.5300000001</v>
          </cell>
          <cell r="H191">
            <v>0</v>
          </cell>
          <cell r="I191">
            <v>0</v>
          </cell>
          <cell r="J191">
            <v>2928</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A192">
            <v>525</v>
          </cell>
          <cell r="B192" t="str">
            <v>Transportes Aéreos Bolivianos</v>
          </cell>
          <cell r="C192" t="str">
            <v>ETC</v>
          </cell>
          <cell r="D192">
            <v>0</v>
          </cell>
          <cell r="E192">
            <v>0</v>
          </cell>
          <cell r="F192">
            <v>10780.32</v>
          </cell>
          <cell r="G192">
            <v>7000000</v>
          </cell>
          <cell r="H192">
            <v>0</v>
          </cell>
          <cell r="I192">
            <v>0</v>
          </cell>
          <cell r="J192">
            <v>1075954.23</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A193">
            <v>526</v>
          </cell>
          <cell r="B193" t="str">
            <v>Bolivia Tv</v>
          </cell>
          <cell r="C193" t="str">
            <v>YAP</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A194">
            <v>548</v>
          </cell>
          <cell r="B194" t="str">
            <v>Corporación De Las Fuerzas Armadas P/ El Des. Nacional</v>
          </cell>
          <cell r="C194" t="str">
            <v>SGP</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A195">
            <v>551</v>
          </cell>
          <cell r="B195" t="str">
            <v>Empresa Naviera Boliviana</v>
          </cell>
          <cell r="C195" t="str">
            <v>ETC</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A196">
            <v>572</v>
          </cell>
          <cell r="B196" t="str">
            <v>Empresa De Apoyo A La Producción De Alimentos</v>
          </cell>
          <cell r="C196" t="str">
            <v>SGP</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A197">
            <v>573</v>
          </cell>
          <cell r="B197" t="str">
            <v>Empresa Siderúrgica Del Mutún</v>
          </cell>
          <cell r="C197" t="str">
            <v>YAP</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row>
        <row r="198">
          <cell r="A198">
            <v>574</v>
          </cell>
          <cell r="B198" t="str">
            <v>Lácteos De Bolivia</v>
          </cell>
          <cell r="C198" t="str">
            <v>JMT</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row>
        <row r="199">
          <cell r="A199">
            <v>575</v>
          </cell>
          <cell r="B199" t="str">
            <v>Papeles De Bolivia</v>
          </cell>
          <cell r="C199" t="str">
            <v>PLS</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row>
        <row r="200">
          <cell r="A200">
            <v>576</v>
          </cell>
          <cell r="B200" t="str">
            <v>Cartones De Bolivia</v>
          </cell>
          <cell r="C200" t="str">
            <v>JMT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row>
        <row r="201">
          <cell r="A201">
            <v>578</v>
          </cell>
          <cell r="B201" t="str">
            <v>Boliviana De Aviación</v>
          </cell>
          <cell r="C201" t="str">
            <v>YAP</v>
          </cell>
          <cell r="D201">
            <v>0</v>
          </cell>
          <cell r="E201">
            <v>0</v>
          </cell>
          <cell r="F201">
            <v>0</v>
          </cell>
          <cell r="G201">
            <v>1054.1400000000001</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row>
        <row r="202">
          <cell r="A202">
            <v>579</v>
          </cell>
          <cell r="B202" t="str">
            <v>Empresa Púb. Nal. Estratégica Cementos De Bolivia</v>
          </cell>
          <cell r="C202" t="str">
            <v>JMT</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row>
        <row r="203">
          <cell r="A203">
            <v>580</v>
          </cell>
          <cell r="B203" t="str">
            <v>Depósitos Aduaneros Bolivianos</v>
          </cell>
          <cell r="C203" t="str">
            <v>DCS</v>
          </cell>
          <cell r="D203">
            <v>0</v>
          </cell>
          <cell r="E203">
            <v>0</v>
          </cell>
          <cell r="F203">
            <v>0</v>
          </cell>
          <cell r="G203">
            <v>55789.33</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row>
        <row r="204">
          <cell r="A204">
            <v>581</v>
          </cell>
          <cell r="B204" t="str">
            <v>Empresa Púb. Nal. Estratégica Azúcar De Bolivia - Bermejo</v>
          </cell>
          <cell r="C204" t="str">
            <v>ETC</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row>
        <row r="205">
          <cell r="A205">
            <v>582</v>
          </cell>
          <cell r="B205" t="str">
            <v>Empresa Boliviana De Almendras Y Derivados</v>
          </cell>
          <cell r="C205" t="str">
            <v>BCC</v>
          </cell>
          <cell r="D205">
            <v>10500000</v>
          </cell>
          <cell r="E205">
            <v>10504325.200000001</v>
          </cell>
          <cell r="F205">
            <v>25</v>
          </cell>
          <cell r="G205">
            <v>5601.2000000000007</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A206">
            <v>584</v>
          </cell>
          <cell r="B206" t="str">
            <v>Empresa Boliviana De Industrializacion De Hidrocarburos</v>
          </cell>
          <cell r="C206" t="str">
            <v>MVP</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row>
        <row r="207">
          <cell r="A207">
            <v>585</v>
          </cell>
          <cell r="B207" t="str">
            <v>Agencia Boliviana Espacial</v>
          </cell>
          <cell r="C207" t="str">
            <v>BCC</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row>
        <row r="208">
          <cell r="A208">
            <v>586</v>
          </cell>
          <cell r="B208" t="str">
            <v>Empresa Azucarera San Buenaventura</v>
          </cell>
          <cell r="C208" t="str">
            <v>BCC</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A209">
            <v>587</v>
          </cell>
          <cell r="B209" t="str">
            <v>Empresa Estratégica Boliviana De Construcción Y Conservación De Infraestructura Civil</v>
          </cell>
          <cell r="C209" t="str">
            <v>DCS</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A210">
            <v>588</v>
          </cell>
          <cell r="B210" t="str">
            <v>Empresa Pública Nacional Textil</v>
          </cell>
          <cell r="C210" t="str">
            <v>DCS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row>
        <row r="211">
          <cell r="A211">
            <v>589</v>
          </cell>
          <cell r="B211" t="str">
            <v>Empresa De Construcciones Del Ejército</v>
          </cell>
          <cell r="C211" t="str">
            <v>JAD</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row>
        <row r="212">
          <cell r="A212">
            <v>590</v>
          </cell>
          <cell r="B212" t="str">
            <v>Empresa Pública "Quipus"</v>
          </cell>
          <cell r="C212" t="str">
            <v>JAD</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row>
        <row r="213">
          <cell r="A213">
            <v>591</v>
          </cell>
          <cell r="B213" t="str">
            <v>Empresa Estatal De Transporte Por Cable Mi Teleférico</v>
          </cell>
          <cell r="C213" t="str">
            <v>WAM</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row>
        <row r="214">
          <cell r="A214">
            <v>592</v>
          </cell>
          <cell r="B214" t="str">
            <v>Empresa Estatal Boliviana De Turismo</v>
          </cell>
          <cell r="C214" t="str">
            <v>JMT</v>
          </cell>
          <cell r="D214">
            <v>0</v>
          </cell>
          <cell r="E214">
            <v>0</v>
          </cell>
          <cell r="F214">
            <v>66283373.75</v>
          </cell>
          <cell r="G214">
            <v>370858.33000000007</v>
          </cell>
          <cell r="H214">
            <v>0</v>
          </cell>
          <cell r="I214">
            <v>0</v>
          </cell>
          <cell r="J214">
            <v>13099.81</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A215">
            <v>593</v>
          </cell>
          <cell r="B215" t="str">
            <v>Empresa Pública Yacana</v>
          </cell>
          <cell r="C215" t="str">
            <v>JMT</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A216">
            <v>594</v>
          </cell>
          <cell r="B216" t="str">
            <v>Administración de Servicios Portuarios - Bolivia</v>
          </cell>
          <cell r="C216" t="str">
            <v>YAP</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A217">
            <v>595</v>
          </cell>
          <cell r="B217" t="str">
            <v>Gestora Pública de la Seguridad Social de Largo Plazo</v>
          </cell>
          <cell r="C217" t="str">
            <v>YAP</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A218">
            <v>598</v>
          </cell>
          <cell r="B218" t="str">
            <v>Empresa Pública "Editorial del Estado Plurinacional de Bolivia"</v>
          </cell>
          <cell r="C218" t="str">
            <v>RCC</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A219">
            <v>620</v>
          </cell>
          <cell r="B219" t="str">
            <v>Complejo Agroindustrial De San Buena Aventura</v>
          </cell>
          <cell r="C219" t="str">
            <v>PLS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A220">
            <v>633</v>
          </cell>
          <cell r="B220" t="str">
            <v>Empresa Misicuni</v>
          </cell>
          <cell r="C220" t="str">
            <v>SGP</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row>
        <row r="221">
          <cell r="A221">
            <v>634</v>
          </cell>
          <cell r="B221" t="str">
            <v>Empresa Púb. Deptal. Hotel Terminal-Terminal De Buses Oruro</v>
          </cell>
          <cell r="C221" t="str">
            <v>RCC</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row>
        <row r="222">
          <cell r="A222">
            <v>650</v>
          </cell>
          <cell r="B222" t="str">
            <v>Asamblea Legislativa Plurinacional</v>
          </cell>
          <cell r="C222" t="str">
            <v>DCS</v>
          </cell>
          <cell r="D222">
            <v>0</v>
          </cell>
          <cell r="E222">
            <v>0</v>
          </cell>
          <cell r="F222">
            <v>0</v>
          </cell>
          <cell r="G222">
            <v>91595.23000000001</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row>
        <row r="223">
          <cell r="A223">
            <v>660</v>
          </cell>
          <cell r="B223" t="str">
            <v>Órgano Judicial</v>
          </cell>
          <cell r="C223" t="str">
            <v>SGP</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row>
        <row r="224">
          <cell r="A224">
            <v>661</v>
          </cell>
          <cell r="B224" t="str">
            <v>Tribunal Constitucional Plurinacional</v>
          </cell>
          <cell r="C224" t="str">
            <v>SGP</v>
          </cell>
          <cell r="D224">
            <v>0</v>
          </cell>
          <cell r="E224">
            <v>0</v>
          </cell>
          <cell r="F224">
            <v>0</v>
          </cell>
          <cell r="G224">
            <v>20050.38</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row>
        <row r="225">
          <cell r="A225">
            <v>670</v>
          </cell>
          <cell r="B225" t="str">
            <v>Órgano Electoral Plurinacional</v>
          </cell>
          <cell r="C225" t="str">
            <v>PLS</v>
          </cell>
          <cell r="D225">
            <v>0</v>
          </cell>
          <cell r="E225">
            <v>0</v>
          </cell>
          <cell r="F225">
            <v>117282.63</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row>
        <row r="226">
          <cell r="A226">
            <v>680</v>
          </cell>
          <cell r="B226" t="str">
            <v>Contraloria General Del Estado</v>
          </cell>
          <cell r="C226" t="str">
            <v>MVP</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A227">
            <v>681</v>
          </cell>
          <cell r="B227" t="str">
            <v>Ministerio Público</v>
          </cell>
          <cell r="C227" t="str">
            <v>RCC</v>
          </cell>
          <cell r="D227">
            <v>0</v>
          </cell>
          <cell r="E227">
            <v>0</v>
          </cell>
          <cell r="F227">
            <v>0</v>
          </cell>
          <cell r="G227">
            <v>4387904.59</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row>
        <row r="228">
          <cell r="A228">
            <v>682</v>
          </cell>
          <cell r="B228" t="str">
            <v>Defensoría Del Pueblo</v>
          </cell>
          <cell r="C228" t="str">
            <v>SGP</v>
          </cell>
          <cell r="D228">
            <v>0</v>
          </cell>
          <cell r="E228">
            <v>0</v>
          </cell>
          <cell r="F228">
            <v>0</v>
          </cell>
          <cell r="G228">
            <v>100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row>
        <row r="229">
          <cell r="A229">
            <v>683</v>
          </cell>
          <cell r="B229" t="str">
            <v>Procuraduría General Del Estado</v>
          </cell>
          <cell r="C229" t="str">
            <v>MVP</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row>
        <row r="230">
          <cell r="A230">
            <v>716</v>
          </cell>
          <cell r="B230" t="str">
            <v>Empresa Tarijeña Del Gas</v>
          </cell>
          <cell r="C230" t="str">
            <v>-</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row>
        <row r="231">
          <cell r="A231">
            <v>718</v>
          </cell>
          <cell r="B231" t="str">
            <v>Complejo Agroindustrial Buena Vista</v>
          </cell>
          <cell r="C231" t="str">
            <v>-</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row>
        <row r="232">
          <cell r="A232">
            <v>761</v>
          </cell>
          <cell r="B232" t="str">
            <v>Servicio Autónomo Municipal De Agua Potable Y Alcantarillado</v>
          </cell>
          <cell r="C232" t="str">
            <v>-</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row>
        <row r="233">
          <cell r="A233">
            <v>781</v>
          </cell>
          <cell r="B233" t="str">
            <v>Servicio Municipal De Agua Potable Y Alcantarillado</v>
          </cell>
          <cell r="C233" t="str">
            <v>-</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row>
        <row r="234">
          <cell r="A234">
            <v>802</v>
          </cell>
          <cell r="B234" t="str">
            <v>Empresa Local De Agua Potable Y Alcantarillado Sucre</v>
          </cell>
          <cell r="C234" t="str">
            <v>-</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row>
        <row r="235">
          <cell r="A235">
            <v>821</v>
          </cell>
          <cell r="B235" t="str">
            <v>Administración Autónoma Para Obras Sanitarias - Potosí</v>
          </cell>
          <cell r="C235" t="str">
            <v>-</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row>
        <row r="236">
          <cell r="A236">
            <v>831</v>
          </cell>
          <cell r="B236" t="str">
            <v>Servicio Local De Acueductos Y Alcantarillado - Oruro</v>
          </cell>
          <cell r="C236" t="str">
            <v>-</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row>
        <row r="237">
          <cell r="A237">
            <v>862</v>
          </cell>
          <cell r="B237" t="str">
            <v>Fondo Nacional De Desarrollo Regional</v>
          </cell>
          <cell r="C237" t="str">
            <v>MVP</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row>
        <row r="238">
          <cell r="A238">
            <v>865</v>
          </cell>
          <cell r="B238" t="str">
            <v>Fondo De Desarrollo Del Sist.Fin. Y Apoyo Al Sec.Productivo</v>
          </cell>
          <cell r="C238" t="str">
            <v>SGP</v>
          </cell>
          <cell r="D238">
            <v>0</v>
          </cell>
          <cell r="E238">
            <v>0</v>
          </cell>
          <cell r="F238">
            <v>0</v>
          </cell>
          <cell r="G238">
            <v>0</v>
          </cell>
          <cell r="H238">
            <v>0</v>
          </cell>
          <cell r="I238">
            <v>0</v>
          </cell>
          <cell r="J238">
            <v>16377.92</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A239">
            <v>866</v>
          </cell>
          <cell r="B239" t="str">
            <v>Directorio Unico De Fondos</v>
          </cell>
          <cell r="C239" t="str">
            <v>-</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row>
        <row r="240">
          <cell r="A240">
            <v>867</v>
          </cell>
          <cell r="B240" t="str">
            <v>Fondo Rotatorio De Fomento Productivo Regional</v>
          </cell>
          <cell r="C240" t="str">
            <v>SGP</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row>
        <row r="241">
          <cell r="A241">
            <v>901</v>
          </cell>
          <cell r="B241" t="str">
            <v>Gobierno Autónomo Departamental De Chuquisaca</v>
          </cell>
          <cell r="C241" t="str">
            <v>RCC</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row>
        <row r="242">
          <cell r="A242">
            <v>902</v>
          </cell>
          <cell r="B242" t="str">
            <v>Gobierno Autónomo Departamental De La Paz</v>
          </cell>
          <cell r="C242" t="str">
            <v>RCC</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A243">
            <v>903</v>
          </cell>
          <cell r="B243" t="str">
            <v>Gobierno Autónomo Departamental De Cochabamba</v>
          </cell>
          <cell r="C243" t="str">
            <v>RCC</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A244">
            <v>904</v>
          </cell>
          <cell r="B244" t="str">
            <v>Gobierno Autónomo Departamental De Oruro</v>
          </cell>
          <cell r="C244" t="str">
            <v>RCC</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A245">
            <v>905</v>
          </cell>
          <cell r="B245" t="str">
            <v>Gobierno Autónomo Departamental De Potosí</v>
          </cell>
          <cell r="C245" t="str">
            <v>RCC</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A246">
            <v>906</v>
          </cell>
          <cell r="B246" t="str">
            <v>Gobierno Autónomo Departamental De Tarija</v>
          </cell>
          <cell r="C246" t="str">
            <v>RCC</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row>
        <row r="247">
          <cell r="A247">
            <v>907</v>
          </cell>
          <cell r="B247" t="str">
            <v>Gobierno Autónomo Departamental De Santa Cruz</v>
          </cell>
          <cell r="C247" t="str">
            <v>RCC</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row>
        <row r="248">
          <cell r="A248">
            <v>908</v>
          </cell>
          <cell r="B248" t="str">
            <v>Gobierno Autónomo Departamental Del Beni</v>
          </cell>
          <cell r="C248" t="str">
            <v>RCC</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row>
        <row r="249">
          <cell r="A249">
            <v>909</v>
          </cell>
          <cell r="B249" t="str">
            <v>Gobierno Autónomo Departamental De Pando</v>
          </cell>
          <cell r="C249" t="str">
            <v>RCC</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row>
        <row r="250">
          <cell r="A250">
            <v>950</v>
          </cell>
          <cell r="B250" t="str">
            <v>Banco Vivienda</v>
          </cell>
          <cell r="C250" t="str">
            <v>-</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row>
        <row r="251">
          <cell r="A251">
            <v>951</v>
          </cell>
          <cell r="B251" t="str">
            <v>Banco Central De Bolivia</v>
          </cell>
          <cell r="C251" t="str">
            <v>-</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row>
        <row r="252">
          <cell r="A252">
            <v>999</v>
          </cell>
          <cell r="B252" t="str">
            <v>Sector Privado</v>
          </cell>
          <cell r="C252" t="str">
            <v>-</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row>
        <row r="253">
          <cell r="A253">
            <v>1101</v>
          </cell>
          <cell r="B253" t="str">
            <v>Gobierno Autónomo Municipal De Sucre</v>
          </cell>
          <cell r="C253" t="str">
            <v>RCC</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row>
        <row r="254">
          <cell r="A254">
            <v>1102</v>
          </cell>
          <cell r="B254" t="str">
            <v>Gobierno Autónomo Municipal De Yotala</v>
          </cell>
          <cell r="C254" t="str">
            <v>RCC</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row>
        <row r="255">
          <cell r="A255">
            <v>1103</v>
          </cell>
          <cell r="B255" t="str">
            <v>Gobierno Autónomo Municipal De Poroma</v>
          </cell>
          <cell r="C255" t="str">
            <v>RCC</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row>
        <row r="256">
          <cell r="A256">
            <v>1104</v>
          </cell>
          <cell r="B256" t="str">
            <v>Gobierno Autónomo Municipal De Villa Azurduy</v>
          </cell>
          <cell r="C256" t="str">
            <v>RCC</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row>
        <row r="257">
          <cell r="A257">
            <v>1105</v>
          </cell>
          <cell r="B257" t="str">
            <v>Gobierno Autónomo Municipal De Tarvita (Villa Orías)</v>
          </cell>
          <cell r="C257" t="str">
            <v>RCC</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row>
        <row r="258">
          <cell r="A258">
            <v>1106</v>
          </cell>
          <cell r="B258" t="str">
            <v>Gobierno Autónomo Municipal De Villa Zudañez (Tacopaya)</v>
          </cell>
          <cell r="C258" t="str">
            <v>RCC</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row>
        <row r="259">
          <cell r="A259">
            <v>1107</v>
          </cell>
          <cell r="B259" t="str">
            <v>Gobierno Autónomo Municipal De Presto</v>
          </cell>
          <cell r="C259" t="str">
            <v>RCC</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row>
        <row r="260">
          <cell r="A260">
            <v>1108</v>
          </cell>
          <cell r="B260" t="str">
            <v>Gobierno Autónomo Municipal De Villa Mojocoya</v>
          </cell>
          <cell r="C260" t="str">
            <v>RCC</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row>
        <row r="261">
          <cell r="A261">
            <v>1109</v>
          </cell>
          <cell r="B261" t="str">
            <v>Gobierno Autónomo Municipal De Icla</v>
          </cell>
          <cell r="C261" t="str">
            <v>RCC</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row>
        <row r="262">
          <cell r="A262">
            <v>1110</v>
          </cell>
          <cell r="B262" t="str">
            <v>Gobierno Autónomo Municipal De Padilla</v>
          </cell>
          <cell r="C262" t="str">
            <v>RCC</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row>
        <row r="263">
          <cell r="A263">
            <v>1111</v>
          </cell>
          <cell r="B263" t="str">
            <v>Gobierno Autónomo Municipal De Tomina</v>
          </cell>
          <cell r="C263" t="str">
            <v>RCC</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1112</v>
          </cell>
          <cell r="B264" t="str">
            <v>Gobierno Autónomo Municipal De Sopachuy</v>
          </cell>
          <cell r="C264" t="str">
            <v>RCC</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1113</v>
          </cell>
          <cell r="B265" t="str">
            <v>Gobierno Autónomo Municipal De Villa Alcalá</v>
          </cell>
          <cell r="C265" t="str">
            <v>RCC</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row>
        <row r="266">
          <cell r="A266">
            <v>1114</v>
          </cell>
          <cell r="B266" t="str">
            <v>Gobierno Autónomo Municipal De El Villar</v>
          </cell>
          <cell r="C266" t="str">
            <v>RCC</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row>
        <row r="267">
          <cell r="A267">
            <v>1115</v>
          </cell>
          <cell r="B267" t="str">
            <v>Gobierno Autónomo Municipal De Monteagudo</v>
          </cell>
          <cell r="C267" t="str">
            <v>RCC</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row>
        <row r="268">
          <cell r="A268">
            <v>1116</v>
          </cell>
          <cell r="B268" t="str">
            <v>Gobierno Autónomo Municipal De San Pablo De Huacareta</v>
          </cell>
          <cell r="C268" t="str">
            <v>RCC</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row>
        <row r="269">
          <cell r="A269">
            <v>1117</v>
          </cell>
          <cell r="B269" t="str">
            <v>Gobierno Autónomo Municipal De Tarabuco</v>
          </cell>
          <cell r="C269" t="str">
            <v>RCC</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row>
        <row r="270">
          <cell r="A270">
            <v>1118</v>
          </cell>
          <cell r="B270" t="str">
            <v>Gobierno Autónomo Municipal De Yamparáez</v>
          </cell>
          <cell r="C270" t="str">
            <v>RCC</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row>
        <row r="271">
          <cell r="A271">
            <v>1119</v>
          </cell>
          <cell r="B271" t="str">
            <v>Gobierno Autónomo Municipal De Camargo</v>
          </cell>
          <cell r="C271" t="str">
            <v>RCC</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row>
        <row r="272">
          <cell r="A272">
            <v>1120</v>
          </cell>
          <cell r="B272" t="str">
            <v>Gobierno Autónomo Municipal De San Lucas</v>
          </cell>
          <cell r="C272" t="str">
            <v>RCC</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row>
        <row r="273">
          <cell r="A273">
            <v>1121</v>
          </cell>
          <cell r="B273" t="str">
            <v>Gobierno Autónomo Municipal De Incahuasi</v>
          </cell>
          <cell r="C273" t="str">
            <v>RCC</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row>
        <row r="274">
          <cell r="A274">
            <v>1122</v>
          </cell>
          <cell r="B274" t="str">
            <v>Gobierno Autónomo Municipal De Villa Serrano</v>
          </cell>
          <cell r="C274" t="str">
            <v>RCC</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row>
        <row r="275">
          <cell r="A275">
            <v>1123</v>
          </cell>
          <cell r="B275" t="str">
            <v>Gobierno Autónomo Municipal De Camataqui (Villa Abecia)</v>
          </cell>
          <cell r="C275" t="str">
            <v>RCC</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row>
        <row r="276">
          <cell r="A276">
            <v>1124</v>
          </cell>
          <cell r="B276" t="str">
            <v>Gobierno Autónomo Municipal De Culpina</v>
          </cell>
          <cell r="C276" t="str">
            <v>RCC</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row>
        <row r="277">
          <cell r="A277">
            <v>1125</v>
          </cell>
          <cell r="B277" t="str">
            <v>Gobierno Autónomo Municipal De Las Carreras</v>
          </cell>
          <cell r="C277" t="str">
            <v>RCC</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row>
        <row r="278">
          <cell r="A278">
            <v>1126</v>
          </cell>
          <cell r="B278" t="str">
            <v>Gobierno Autónomo Municipal De Villa Vaca Guzmán</v>
          </cell>
          <cell r="C278" t="str">
            <v>RCC</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row>
        <row r="279">
          <cell r="A279">
            <v>1127</v>
          </cell>
          <cell r="B279" t="str">
            <v>Gobierno Autónomo Municipal De Villa De Huacaya</v>
          </cell>
          <cell r="C279" t="str">
            <v>RCC</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row>
        <row r="280">
          <cell r="A280">
            <v>1128</v>
          </cell>
          <cell r="B280" t="str">
            <v>Gobierno Autónomo Municipal De Machareti</v>
          </cell>
          <cell r="C280" t="str">
            <v>RCC</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row>
        <row r="281">
          <cell r="A281">
            <v>1129</v>
          </cell>
          <cell r="B281" t="str">
            <v>Gobierno Autónomo Municipal De Villa Charcas</v>
          </cell>
          <cell r="C281" t="str">
            <v>RCC</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row>
        <row r="282">
          <cell r="A282">
            <v>1201</v>
          </cell>
          <cell r="B282" t="str">
            <v>Gobierno Autónomo Municipal De La Paz</v>
          </cell>
          <cell r="C282" t="str">
            <v>RCC</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row>
        <row r="283">
          <cell r="A283">
            <v>1202</v>
          </cell>
          <cell r="B283" t="str">
            <v>Gobierno Autónomo Municipal De Palca</v>
          </cell>
          <cell r="C283" t="str">
            <v>RCC</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row>
        <row r="284">
          <cell r="A284">
            <v>1203</v>
          </cell>
          <cell r="B284" t="str">
            <v>Gobierno Autónomo Municipal De Mecapaca</v>
          </cell>
          <cell r="C284" t="str">
            <v>RCC</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row>
        <row r="285">
          <cell r="A285">
            <v>1204</v>
          </cell>
          <cell r="B285" t="str">
            <v>Gobierno Autónomo Municipal De Achocalla</v>
          </cell>
          <cell r="C285" t="str">
            <v>RCC</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row>
        <row r="286">
          <cell r="A286">
            <v>1205</v>
          </cell>
          <cell r="B286" t="str">
            <v>Gobierno Autónomo Municipal De El Alto De La Paz</v>
          </cell>
          <cell r="C286" t="str">
            <v>RCC</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row>
        <row r="287">
          <cell r="A287">
            <v>1206</v>
          </cell>
          <cell r="B287" t="str">
            <v>Gobierno Autónomo Municipal De Viacha</v>
          </cell>
          <cell r="C287" t="str">
            <v>RCC</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row>
        <row r="288">
          <cell r="A288">
            <v>1207</v>
          </cell>
          <cell r="B288" t="str">
            <v>Gobierno Autónomo Municipal De Guaqui</v>
          </cell>
          <cell r="C288" t="str">
            <v>RCC</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row>
        <row r="289">
          <cell r="A289">
            <v>1208</v>
          </cell>
          <cell r="B289" t="str">
            <v>Gobierno Autónomo Municipal De Tiahuanacu</v>
          </cell>
          <cell r="C289" t="str">
            <v>RCC</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row>
        <row r="290">
          <cell r="A290">
            <v>1209</v>
          </cell>
          <cell r="B290" t="str">
            <v>Gobierno Autónomo Municipal De Desaguadero</v>
          </cell>
          <cell r="C290" t="str">
            <v>RCC</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row>
        <row r="291">
          <cell r="A291">
            <v>1210</v>
          </cell>
          <cell r="B291" t="str">
            <v>Gobierno Autónomo Municipal De Caranavi</v>
          </cell>
          <cell r="C291" t="str">
            <v>RCC</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row>
        <row r="292">
          <cell r="A292">
            <v>1211</v>
          </cell>
          <cell r="B292" t="str">
            <v>Gobierno Autónomo Municipal De Sica Sica (Villa Aroma)</v>
          </cell>
          <cell r="C292" t="str">
            <v>RCC</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row>
        <row r="293">
          <cell r="A293">
            <v>1212</v>
          </cell>
          <cell r="B293" t="str">
            <v>Gobierno Autónomo Municipal De Umala</v>
          </cell>
          <cell r="C293" t="str">
            <v>RCC</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row>
        <row r="294">
          <cell r="A294">
            <v>1213</v>
          </cell>
          <cell r="B294" t="str">
            <v>Gobierno Autónomo Municipal De Ayo Ayo</v>
          </cell>
          <cell r="C294" t="str">
            <v>RCC</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row>
        <row r="295">
          <cell r="A295">
            <v>1214</v>
          </cell>
          <cell r="B295" t="str">
            <v>Gobierno Autónomo Municipal De Calamarca</v>
          </cell>
          <cell r="C295" t="str">
            <v>RCC</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row>
        <row r="296">
          <cell r="A296">
            <v>1215</v>
          </cell>
          <cell r="B296" t="str">
            <v>Gobierno Autónomo Municipal De Patacamaya</v>
          </cell>
          <cell r="C296" t="str">
            <v>RCC</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row>
        <row r="297">
          <cell r="A297">
            <v>1216</v>
          </cell>
          <cell r="B297" t="str">
            <v>Gobierno Autónomo Municipal De Colquencha</v>
          </cell>
          <cell r="C297" t="str">
            <v>RCC</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row>
        <row r="298">
          <cell r="A298">
            <v>1217</v>
          </cell>
          <cell r="B298" t="str">
            <v>Gobierno Autónomo Municipal De Collana</v>
          </cell>
          <cell r="C298" t="str">
            <v>RCC</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row>
        <row r="299">
          <cell r="A299">
            <v>1218</v>
          </cell>
          <cell r="B299" t="str">
            <v>Gobierno Autónomo Municipal De Inquisivi</v>
          </cell>
          <cell r="C299" t="str">
            <v>RCC</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row>
        <row r="300">
          <cell r="A300">
            <v>1219</v>
          </cell>
          <cell r="B300" t="str">
            <v>Gobierno Autónomo Municipal De Quime</v>
          </cell>
          <cell r="C300" t="str">
            <v>RCC</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row>
        <row r="301">
          <cell r="A301">
            <v>1220</v>
          </cell>
          <cell r="B301" t="str">
            <v>Gobierno Autónomo Municipal De Cajuata</v>
          </cell>
          <cell r="C301" t="str">
            <v>RCC</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row>
        <row r="302">
          <cell r="A302">
            <v>1221</v>
          </cell>
          <cell r="B302" t="str">
            <v>Gobierno Autónomo Municipal De Colquiri</v>
          </cell>
          <cell r="C302" t="str">
            <v>RCC</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row>
        <row r="303">
          <cell r="A303">
            <v>1222</v>
          </cell>
          <cell r="B303" t="str">
            <v>Gobierno Autónomo Municipal De Ichoca</v>
          </cell>
          <cell r="C303" t="str">
            <v>RCC</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row>
        <row r="304">
          <cell r="A304">
            <v>1223</v>
          </cell>
          <cell r="B304" t="str">
            <v>Gobierno Autónomo Municipal De Villa Libertad Licoma</v>
          </cell>
          <cell r="C304" t="str">
            <v>RCC</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row>
        <row r="305">
          <cell r="A305">
            <v>1224</v>
          </cell>
          <cell r="B305" t="str">
            <v>Gobierno Autónomo Municipal De Achacachi</v>
          </cell>
          <cell r="C305" t="str">
            <v>RCC</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row>
        <row r="306">
          <cell r="A306">
            <v>1225</v>
          </cell>
          <cell r="B306" t="str">
            <v>Gobierno Autónomo Municipal De Ancoraimes</v>
          </cell>
          <cell r="C306" t="str">
            <v>RCC</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row>
        <row r="307">
          <cell r="A307">
            <v>1226</v>
          </cell>
          <cell r="B307" t="str">
            <v>Gobierno Autónomo Municipal De Sorata</v>
          </cell>
          <cell r="C307" t="str">
            <v>RCC</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row>
        <row r="308">
          <cell r="A308">
            <v>1227</v>
          </cell>
          <cell r="B308" t="str">
            <v>Gobierno Autónomo Municipal De Guanay</v>
          </cell>
          <cell r="C308" t="str">
            <v>RCC</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row>
        <row r="309">
          <cell r="A309">
            <v>1228</v>
          </cell>
          <cell r="B309" t="str">
            <v>Gobierno Autónomo Municipal De Tacacoma</v>
          </cell>
          <cell r="C309" t="str">
            <v>RCC</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row>
        <row r="310">
          <cell r="A310">
            <v>1229</v>
          </cell>
          <cell r="B310" t="str">
            <v>Gobierno Autónomo Municipal De Tipuani</v>
          </cell>
          <cell r="C310" t="str">
            <v>RCC</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row>
        <row r="311">
          <cell r="A311">
            <v>1230</v>
          </cell>
          <cell r="B311" t="str">
            <v>Gobierno Autónomo Municipal De Quiabaya</v>
          </cell>
          <cell r="C311" t="str">
            <v>RCC</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row>
        <row r="312">
          <cell r="A312">
            <v>1231</v>
          </cell>
          <cell r="B312" t="str">
            <v>Gobierno Autónomo Municipal De Combaya</v>
          </cell>
          <cell r="C312" t="str">
            <v>RCC</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row>
        <row r="313">
          <cell r="A313">
            <v>1232</v>
          </cell>
          <cell r="B313" t="str">
            <v>Gobierno Autónomo Municipal De Copacabana</v>
          </cell>
          <cell r="C313" t="str">
            <v>RCC</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row>
        <row r="314">
          <cell r="A314">
            <v>1233</v>
          </cell>
          <cell r="B314" t="str">
            <v>Gobierno Autónomo Municipal De San Pedro De Tiquina</v>
          </cell>
          <cell r="C314" t="str">
            <v>RCC</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row>
        <row r="315">
          <cell r="A315">
            <v>1234</v>
          </cell>
          <cell r="B315" t="str">
            <v>Gobierno Autónomo Municipal De Tito Yupanqui</v>
          </cell>
          <cell r="C315" t="str">
            <v>RCC</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row>
        <row r="316">
          <cell r="A316">
            <v>1235</v>
          </cell>
          <cell r="B316" t="str">
            <v>Gobierno Autónomo Municipal De Chuma</v>
          </cell>
          <cell r="C316" t="str">
            <v>RCC</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row>
        <row r="317">
          <cell r="A317">
            <v>1236</v>
          </cell>
          <cell r="B317" t="str">
            <v>Gobierno Autónomo Municipal De Ayata</v>
          </cell>
          <cell r="C317" t="str">
            <v>RCC</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row>
        <row r="318">
          <cell r="A318">
            <v>1237</v>
          </cell>
          <cell r="B318" t="str">
            <v>Gobierno Autónomo Municipal De Aucapata</v>
          </cell>
          <cell r="C318" t="str">
            <v>RCC</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row>
        <row r="319">
          <cell r="A319">
            <v>1238</v>
          </cell>
          <cell r="B319" t="str">
            <v>Gobierno Autónomo Municipal De Corocoro</v>
          </cell>
          <cell r="C319" t="str">
            <v>RCC</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row>
        <row r="320">
          <cell r="A320">
            <v>1239</v>
          </cell>
          <cell r="B320" t="str">
            <v>Gobierno Autónomo Municipal De Caquiaviri</v>
          </cell>
          <cell r="C320" t="str">
            <v>RCC</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row>
        <row r="321">
          <cell r="A321">
            <v>1240</v>
          </cell>
          <cell r="B321" t="str">
            <v>Gobierno Autónomo Municipal De Calacoto</v>
          </cell>
          <cell r="C321" t="str">
            <v>RCC</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row>
        <row r="322">
          <cell r="A322">
            <v>1241</v>
          </cell>
          <cell r="B322" t="str">
            <v>Gobierno Autónomo Municipal De Comanche</v>
          </cell>
          <cell r="C322" t="str">
            <v>RCC</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row>
        <row r="323">
          <cell r="A323">
            <v>1242</v>
          </cell>
          <cell r="B323" t="str">
            <v>Gobierno Autónomo Municipal De Charaña</v>
          </cell>
          <cell r="C323" t="str">
            <v>RCC</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row>
        <row r="324">
          <cell r="A324">
            <v>1243</v>
          </cell>
          <cell r="B324" t="str">
            <v>Gobierno Autónomo Municipal De Waldo Ballivián</v>
          </cell>
          <cell r="C324" t="str">
            <v>RCC</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row>
        <row r="325">
          <cell r="A325">
            <v>1244</v>
          </cell>
          <cell r="B325" t="str">
            <v>Gobierno Autónomo Municipal De Nazacara De Pacajes</v>
          </cell>
          <cell r="C325" t="str">
            <v>RCC</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row>
        <row r="326">
          <cell r="A326">
            <v>1245</v>
          </cell>
          <cell r="B326" t="str">
            <v>Gobierno Autónomo Municipal De Santiago De Callapa</v>
          </cell>
          <cell r="C326" t="str">
            <v>RCC</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row>
        <row r="327">
          <cell r="A327">
            <v>1246</v>
          </cell>
          <cell r="B327" t="str">
            <v>Gobierno Autónomo Municipal De Puerto Acosta</v>
          </cell>
          <cell r="C327" t="str">
            <v>RCC</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row>
        <row r="328">
          <cell r="A328">
            <v>1247</v>
          </cell>
          <cell r="B328" t="str">
            <v>Gobierno Autónomo Municipal De Mocomoco</v>
          </cell>
          <cell r="C328" t="str">
            <v>RCC</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row>
        <row r="329">
          <cell r="A329">
            <v>1248</v>
          </cell>
          <cell r="B329" t="str">
            <v>Gobierno Autónomo Municipal De Carabuco</v>
          </cell>
          <cell r="C329" t="str">
            <v>RCC</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row>
        <row r="330">
          <cell r="A330">
            <v>1249</v>
          </cell>
          <cell r="B330" t="str">
            <v>Gobierno Autónomo Municipal De Apolo</v>
          </cell>
          <cell r="C330" t="str">
            <v>RCC</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row>
        <row r="331">
          <cell r="A331">
            <v>1250</v>
          </cell>
          <cell r="B331" t="str">
            <v>Gobierno Autónomo Municipal De Pelechuco</v>
          </cell>
          <cell r="C331" t="str">
            <v>RCC</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row>
        <row r="332">
          <cell r="A332">
            <v>1251</v>
          </cell>
          <cell r="B332" t="str">
            <v>Gobierno Autónomo Municipal De Luribay</v>
          </cell>
          <cell r="C332" t="str">
            <v>RCC</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row>
        <row r="333">
          <cell r="A333">
            <v>1252</v>
          </cell>
          <cell r="B333" t="str">
            <v>Gobierno Autónomo Municipal De Sapahaqui</v>
          </cell>
          <cell r="C333" t="str">
            <v>RCC</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row>
        <row r="334">
          <cell r="A334">
            <v>1253</v>
          </cell>
          <cell r="B334" t="str">
            <v>Gobierno Autónomo Municipal De Yaco</v>
          </cell>
          <cell r="C334" t="str">
            <v>RCC</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row>
        <row r="335">
          <cell r="A335">
            <v>1254</v>
          </cell>
          <cell r="B335" t="str">
            <v>Gobierno Autónomo Municipal De Malla</v>
          </cell>
          <cell r="C335" t="str">
            <v>RCC</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row>
        <row r="336">
          <cell r="A336">
            <v>1255</v>
          </cell>
          <cell r="B336" t="str">
            <v>Gobierno Autónomo Municipal De Cairoma</v>
          </cell>
          <cell r="C336" t="str">
            <v>RCC</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row>
        <row r="337">
          <cell r="A337">
            <v>1256</v>
          </cell>
          <cell r="B337" t="str">
            <v>Gobierno Autónomo Municipal De Chulumani (Villa De La Libertad)</v>
          </cell>
          <cell r="C337" t="str">
            <v>RCC</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row>
        <row r="338">
          <cell r="A338">
            <v>1257</v>
          </cell>
          <cell r="B338" t="str">
            <v>Gobierno Autónomo Municipal De Irupana (Villa De Lanza)</v>
          </cell>
          <cell r="C338" t="str">
            <v>RCC</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row>
        <row r="339">
          <cell r="A339">
            <v>1258</v>
          </cell>
          <cell r="B339" t="str">
            <v>Gobierno Autónomo Municipal De Yanacachi</v>
          </cell>
          <cell r="C339" t="str">
            <v>RCC</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row>
        <row r="340">
          <cell r="A340">
            <v>1259</v>
          </cell>
          <cell r="B340" t="str">
            <v>Gobierno Autónomo Municipal De Palos Blancos</v>
          </cell>
          <cell r="C340" t="str">
            <v>RCC</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row>
        <row r="341">
          <cell r="A341">
            <v>1260</v>
          </cell>
          <cell r="B341" t="str">
            <v>Gobierno Autónomo Municipal De La Asunta</v>
          </cell>
          <cell r="C341" t="str">
            <v>RCC</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row>
        <row r="342">
          <cell r="A342">
            <v>1261</v>
          </cell>
          <cell r="B342" t="str">
            <v>Gobierno Autónomo Municipal De Pucarani</v>
          </cell>
          <cell r="C342" t="str">
            <v>RCC</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row>
        <row r="343">
          <cell r="A343">
            <v>1262</v>
          </cell>
          <cell r="B343" t="str">
            <v>Gobierno Autónomo Municipal De Laja</v>
          </cell>
          <cell r="C343" t="str">
            <v>RCC</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row>
        <row r="344">
          <cell r="A344">
            <v>1263</v>
          </cell>
          <cell r="B344" t="str">
            <v>Gobierno Autónomo Municipal De Batallas</v>
          </cell>
          <cell r="C344" t="str">
            <v>RCC</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row>
        <row r="345">
          <cell r="A345">
            <v>1264</v>
          </cell>
          <cell r="B345" t="str">
            <v>Gobierno Autónomo Municipal De Puerto Pérez</v>
          </cell>
          <cell r="C345" t="str">
            <v>RCC</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row>
        <row r="346">
          <cell r="A346">
            <v>1265</v>
          </cell>
          <cell r="B346" t="str">
            <v>Gobierno Autónomo Municipal De Coroico</v>
          </cell>
          <cell r="C346" t="str">
            <v>RCC</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row>
        <row r="347">
          <cell r="A347">
            <v>1266</v>
          </cell>
          <cell r="B347" t="str">
            <v>Gobierno Autónomo Municipal De Coripata</v>
          </cell>
          <cell r="C347" t="str">
            <v>RCC</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row>
        <row r="348">
          <cell r="A348">
            <v>1267</v>
          </cell>
          <cell r="B348" t="str">
            <v>Gobierno Autónomo Municipal De Ixiamas</v>
          </cell>
          <cell r="C348" t="str">
            <v>RCC</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row>
        <row r="349">
          <cell r="A349">
            <v>1268</v>
          </cell>
          <cell r="B349" t="str">
            <v>Gobierno Autónomo Municipal De San Buenaventura</v>
          </cell>
          <cell r="C349" t="str">
            <v>RCC</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row>
        <row r="350">
          <cell r="A350">
            <v>1269</v>
          </cell>
          <cell r="B350" t="str">
            <v>Gobierno Autónomo Municipal De General Juan José Pérez (Charazani)</v>
          </cell>
          <cell r="C350" t="str">
            <v>RCC</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row>
        <row r="351">
          <cell r="A351">
            <v>1270</v>
          </cell>
          <cell r="B351" t="str">
            <v>Gobierno Autónomo Municipal De Curva</v>
          </cell>
          <cell r="C351" t="str">
            <v>RCC</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row>
        <row r="352">
          <cell r="A352">
            <v>1271</v>
          </cell>
          <cell r="B352" t="str">
            <v>Gobierno Autónomo Municipal De San Pedro De Curahuara</v>
          </cell>
          <cell r="C352" t="str">
            <v>RCC</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row>
        <row r="353">
          <cell r="A353">
            <v>1272</v>
          </cell>
          <cell r="B353" t="str">
            <v>Gobierno Autónomo Municipal De Papel Pampa</v>
          </cell>
          <cell r="C353" t="str">
            <v>RCC</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row>
        <row r="354">
          <cell r="A354">
            <v>1273</v>
          </cell>
          <cell r="B354" t="str">
            <v>Gobierno Autónomo Municipal De Chacarilla</v>
          </cell>
          <cell r="C354" t="str">
            <v>RCC</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row>
        <row r="355">
          <cell r="A355">
            <v>1274</v>
          </cell>
          <cell r="B355" t="str">
            <v>Gobierno Autónomo Municipal De Santiago De Machaca</v>
          </cell>
          <cell r="C355" t="str">
            <v>RCC</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row>
        <row r="356">
          <cell r="A356">
            <v>1275</v>
          </cell>
          <cell r="B356" t="str">
            <v>Gobierno Autónomo Municipal De Catacora</v>
          </cell>
          <cell r="C356" t="str">
            <v>RCC</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row>
        <row r="357">
          <cell r="A357">
            <v>1276</v>
          </cell>
          <cell r="B357" t="str">
            <v>Gobierno Autónomo Municipal De Mapiri</v>
          </cell>
          <cell r="C357" t="str">
            <v>RCC</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row>
        <row r="358">
          <cell r="A358">
            <v>1277</v>
          </cell>
          <cell r="B358" t="str">
            <v>Gobierno Autónomo Municipal De Teoponte</v>
          </cell>
          <cell r="C358" t="str">
            <v>RCC</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row>
        <row r="359">
          <cell r="A359">
            <v>1278</v>
          </cell>
          <cell r="B359" t="str">
            <v>Gobierno Autónomo Municipal De San Andrés De Machaca</v>
          </cell>
          <cell r="C359" t="str">
            <v>RCC</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row>
        <row r="360">
          <cell r="A360">
            <v>1279</v>
          </cell>
          <cell r="B360" t="str">
            <v>Gobierno Autónomo Municipal De Jesús De Machaca</v>
          </cell>
          <cell r="C360" t="str">
            <v>RCC</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row>
        <row r="361">
          <cell r="A361">
            <v>1280</v>
          </cell>
          <cell r="B361" t="str">
            <v>Gobierno Autónomo Municipal De Taraco</v>
          </cell>
          <cell r="C361" t="str">
            <v>RCC</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row>
        <row r="362">
          <cell r="A362">
            <v>1281</v>
          </cell>
          <cell r="B362" t="str">
            <v>Gobierno Autónomo Municipal De Huarina</v>
          </cell>
          <cell r="C362" t="str">
            <v>RCC</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row>
        <row r="363">
          <cell r="A363">
            <v>1282</v>
          </cell>
          <cell r="B363" t="str">
            <v>Gobierno Autónomo Municipal De Santiago De Huata</v>
          </cell>
          <cell r="C363" t="str">
            <v>RCC</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row>
        <row r="364">
          <cell r="A364">
            <v>1283</v>
          </cell>
          <cell r="B364" t="str">
            <v>Gobierno Autónomo Municipal De Escoma</v>
          </cell>
          <cell r="C364" t="str">
            <v>RCC</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row>
        <row r="365">
          <cell r="A365">
            <v>1284</v>
          </cell>
          <cell r="B365" t="str">
            <v>Gobierno Autónomo Municipal De Humanata</v>
          </cell>
          <cell r="C365" t="str">
            <v>RCC</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row>
        <row r="366">
          <cell r="A366">
            <v>1285</v>
          </cell>
          <cell r="B366" t="str">
            <v>Gobierno Autónomo Municipal De Alto Beni</v>
          </cell>
          <cell r="C366" t="str">
            <v>RCC</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row>
        <row r="367">
          <cell r="A367">
            <v>1286</v>
          </cell>
          <cell r="B367" t="str">
            <v>Gobierno Autónomo Municipal De Huatajata</v>
          </cell>
          <cell r="C367" t="str">
            <v>RCC</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row>
        <row r="368">
          <cell r="A368">
            <v>1287</v>
          </cell>
          <cell r="B368" t="str">
            <v>Gobierno Autónomo Municipal De Chua Cocani</v>
          </cell>
          <cell r="C368" t="str">
            <v>RCC</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row>
        <row r="369">
          <cell r="A369">
            <v>1301</v>
          </cell>
          <cell r="B369" t="str">
            <v>Gobierno Autónomo Municipal De Cochabamba</v>
          </cell>
          <cell r="C369" t="str">
            <v>RCC</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row>
        <row r="370">
          <cell r="A370">
            <v>1302</v>
          </cell>
          <cell r="B370" t="str">
            <v>Gobierno Autónomo Municipal De Quillacollo</v>
          </cell>
          <cell r="C370" t="str">
            <v>RCC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row>
        <row r="371">
          <cell r="A371">
            <v>1303</v>
          </cell>
          <cell r="B371" t="str">
            <v>Gobierno Autónomo Municipal De Sipe Sipe</v>
          </cell>
          <cell r="C371" t="str">
            <v>RCC</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row>
        <row r="372">
          <cell r="A372">
            <v>1304</v>
          </cell>
          <cell r="B372" t="str">
            <v>Gobierno Autónomo Municipal De Tiquipaya</v>
          </cell>
          <cell r="C372" t="str">
            <v>RCC</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row>
        <row r="373">
          <cell r="A373">
            <v>1305</v>
          </cell>
          <cell r="B373" t="str">
            <v>Gobierno Autónomo Municipal De Vinto</v>
          </cell>
          <cell r="C373" t="str">
            <v>RCC</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row>
        <row r="374">
          <cell r="A374">
            <v>1306</v>
          </cell>
          <cell r="B374" t="str">
            <v>Gobierno Autónomo Municipal De Colcapirhua</v>
          </cell>
          <cell r="C374" t="str">
            <v>RCC</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row>
        <row r="375">
          <cell r="A375">
            <v>1307</v>
          </cell>
          <cell r="B375" t="str">
            <v>Gobierno Autónomo Municipal De Aiquile</v>
          </cell>
          <cell r="C375" t="str">
            <v>RCC</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row>
        <row r="376">
          <cell r="A376">
            <v>1308</v>
          </cell>
          <cell r="B376" t="str">
            <v>Gobierno Autónomo Municipal De Pasorapa</v>
          </cell>
          <cell r="C376" t="str">
            <v>RCC</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row>
        <row r="377">
          <cell r="A377">
            <v>1309</v>
          </cell>
          <cell r="B377" t="str">
            <v>Gobierno Autónomo Municipal De Omereque</v>
          </cell>
          <cell r="C377" t="str">
            <v>RCC</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row>
        <row r="378">
          <cell r="A378">
            <v>1310</v>
          </cell>
          <cell r="B378" t="str">
            <v>Gobierno Autónomo Municipal De Independencia</v>
          </cell>
          <cell r="C378" t="str">
            <v>RCC</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row>
        <row r="379">
          <cell r="A379">
            <v>1311</v>
          </cell>
          <cell r="B379" t="str">
            <v>Gobierno Autónomo Municipal De Morochata</v>
          </cell>
          <cell r="C379" t="str">
            <v>RCC</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row>
        <row r="380">
          <cell r="A380">
            <v>1312</v>
          </cell>
          <cell r="B380" t="str">
            <v>Gobierno Autónomo Municipal De Sacaba</v>
          </cell>
          <cell r="C380" t="str">
            <v>RCC</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row>
        <row r="381">
          <cell r="A381">
            <v>1313</v>
          </cell>
          <cell r="B381" t="str">
            <v>Gobierno Autónomo Municipal De Colomi</v>
          </cell>
          <cell r="C381" t="str">
            <v>RCC</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row>
        <row r="382">
          <cell r="A382">
            <v>1314</v>
          </cell>
          <cell r="B382" t="str">
            <v>Gobierno Autónomo Municipal De Villa Tunari</v>
          </cell>
          <cell r="C382" t="str">
            <v>RCC</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row>
        <row r="383">
          <cell r="A383">
            <v>1315</v>
          </cell>
          <cell r="B383" t="str">
            <v>Gobierno Autónomo Municipal De Punata</v>
          </cell>
          <cell r="C383" t="str">
            <v>RCC</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row>
        <row r="384">
          <cell r="A384">
            <v>1316</v>
          </cell>
          <cell r="B384" t="str">
            <v>Gobierno Autónomo Municipal De Villa Rivero</v>
          </cell>
          <cell r="C384" t="str">
            <v>RCC</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row>
        <row r="385">
          <cell r="A385">
            <v>1317</v>
          </cell>
          <cell r="B385" t="str">
            <v>Gobierno Autónomo Municipal De San Benito (Villa José Quintín Mendoza)</v>
          </cell>
          <cell r="C385" t="str">
            <v>RCC</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row>
        <row r="386">
          <cell r="A386">
            <v>1318</v>
          </cell>
          <cell r="B386" t="str">
            <v>Gobierno Autónomo Municipal De Tacachi</v>
          </cell>
          <cell r="C386" t="str">
            <v>RCC</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row>
        <row r="387">
          <cell r="A387">
            <v>1319</v>
          </cell>
          <cell r="B387" t="str">
            <v>Gobierno Autónomo Municipal Villa Gualberto Villarroel</v>
          </cell>
          <cell r="C387" t="str">
            <v>RCC</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row>
        <row r="388">
          <cell r="A388">
            <v>1320</v>
          </cell>
          <cell r="B388" t="str">
            <v>Gobierno Autónomo Municipal De Tarata</v>
          </cell>
          <cell r="C388" t="str">
            <v>RCC</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row>
        <row r="389">
          <cell r="A389">
            <v>1321</v>
          </cell>
          <cell r="B389" t="str">
            <v>Gobierno Autónomo Municipal De Anzaldo</v>
          </cell>
          <cell r="C389" t="str">
            <v>RCC</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row>
        <row r="390">
          <cell r="A390">
            <v>1322</v>
          </cell>
          <cell r="B390" t="str">
            <v>Gobierno Autónomo Municipal De Arbieto</v>
          </cell>
          <cell r="C390" t="str">
            <v>RCC</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row>
        <row r="391">
          <cell r="A391">
            <v>1323</v>
          </cell>
          <cell r="B391" t="str">
            <v>Gobierno Autónomo Municipal De Sacabamba</v>
          </cell>
          <cell r="C391" t="str">
            <v>RCC</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row>
        <row r="392">
          <cell r="A392">
            <v>1324</v>
          </cell>
          <cell r="B392" t="str">
            <v>Gobierno Autónomo Municipal De Cliza</v>
          </cell>
          <cell r="C392" t="str">
            <v>RCC</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row>
        <row r="393">
          <cell r="A393">
            <v>1325</v>
          </cell>
          <cell r="B393" t="str">
            <v>Gobierno Autónomo Municipal De Toco</v>
          </cell>
          <cell r="C393" t="str">
            <v>RCC</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row>
        <row r="394">
          <cell r="A394">
            <v>1326</v>
          </cell>
          <cell r="B394" t="str">
            <v>Gobierno Autónomo Municipal De Tolata</v>
          </cell>
          <cell r="C394" t="str">
            <v>RCC</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row>
        <row r="395">
          <cell r="A395">
            <v>1327</v>
          </cell>
          <cell r="B395" t="str">
            <v>Gobierno Autónomo Municipal De Capinota</v>
          </cell>
          <cell r="C395" t="str">
            <v>RCC</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row>
        <row r="396">
          <cell r="A396">
            <v>1328</v>
          </cell>
          <cell r="B396" t="str">
            <v>Gobierno Autónomo Municipal De Santivañez</v>
          </cell>
          <cell r="C396" t="str">
            <v>RCC</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row>
        <row r="397">
          <cell r="A397">
            <v>1329</v>
          </cell>
          <cell r="B397" t="str">
            <v>Gobierno Autónomo Municipal De Sicaya</v>
          </cell>
          <cell r="C397" t="str">
            <v>RCC</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row>
        <row r="398">
          <cell r="A398">
            <v>1330</v>
          </cell>
          <cell r="B398" t="str">
            <v>Gobierno Autónomo Municipal De Tapacari</v>
          </cell>
          <cell r="C398" t="str">
            <v>RCC</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row>
        <row r="399">
          <cell r="A399">
            <v>1331</v>
          </cell>
          <cell r="B399" t="str">
            <v>Gobierno Autónomo Municipal De Totora</v>
          </cell>
          <cell r="C399" t="str">
            <v>RCC</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row>
        <row r="400">
          <cell r="A400">
            <v>1332</v>
          </cell>
          <cell r="B400" t="str">
            <v>Gobierno Autónomo Municipal De Pojo</v>
          </cell>
          <cell r="C400" t="str">
            <v>RCC</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row>
        <row r="401">
          <cell r="A401">
            <v>1333</v>
          </cell>
          <cell r="B401" t="str">
            <v>Gobierno Autónomo Municipal De Pocona</v>
          </cell>
          <cell r="C401" t="str">
            <v>RCC</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row>
        <row r="402">
          <cell r="A402">
            <v>1334</v>
          </cell>
          <cell r="B402" t="str">
            <v>Gobierno Autónomo Municipal De Chimoré</v>
          </cell>
          <cell r="C402" t="str">
            <v>RCC</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row>
        <row r="403">
          <cell r="A403">
            <v>1335</v>
          </cell>
          <cell r="B403" t="str">
            <v>Gobierno Autónomo Municipal De Puerto Villarroel</v>
          </cell>
          <cell r="C403" t="str">
            <v>RCC</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row>
        <row r="404">
          <cell r="A404">
            <v>1336</v>
          </cell>
          <cell r="B404" t="str">
            <v>Gobierno Autónomo Municipal De Arani</v>
          </cell>
          <cell r="C404" t="str">
            <v>RCC</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row>
        <row r="405">
          <cell r="A405">
            <v>1337</v>
          </cell>
          <cell r="B405" t="str">
            <v>Gobierno Autónomo Municipal De Vacas</v>
          </cell>
          <cell r="C405" t="str">
            <v>RCC</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row>
        <row r="406">
          <cell r="A406">
            <v>1338</v>
          </cell>
          <cell r="B406" t="str">
            <v>Gobierno Autónomo Municipal De Arque</v>
          </cell>
          <cell r="C406" t="str">
            <v>RCC</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row>
        <row r="407">
          <cell r="A407">
            <v>1339</v>
          </cell>
          <cell r="B407" t="str">
            <v>Gobierno Autónomo Municipal De Tacopaya</v>
          </cell>
          <cell r="C407" t="str">
            <v>RCC</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row>
        <row r="408">
          <cell r="A408">
            <v>1340</v>
          </cell>
          <cell r="B408" t="str">
            <v>Gobierno Autónomo Municipal De Bolivar</v>
          </cell>
          <cell r="C408" t="str">
            <v>RCC</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row>
        <row r="409">
          <cell r="A409">
            <v>1341</v>
          </cell>
          <cell r="B409" t="str">
            <v>Gobierno Autónomo Municipal De Tiraque</v>
          </cell>
          <cell r="C409" t="str">
            <v>RCC</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row>
        <row r="410">
          <cell r="A410">
            <v>1342</v>
          </cell>
          <cell r="B410" t="str">
            <v>Gobierno Autónomo Municipal De Mizque</v>
          </cell>
          <cell r="C410" t="str">
            <v>RCC</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row>
        <row r="411">
          <cell r="A411">
            <v>1343</v>
          </cell>
          <cell r="B411" t="str">
            <v>Gobierno Autónomo Municipal De Vila Vila</v>
          </cell>
          <cell r="C411" t="str">
            <v>RCC</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row>
        <row r="412">
          <cell r="A412">
            <v>1344</v>
          </cell>
          <cell r="B412" t="str">
            <v>Gobierno Autónomo Municipal De Alalay</v>
          </cell>
          <cell r="C412" t="str">
            <v>RCC</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row>
        <row r="413">
          <cell r="A413">
            <v>1345</v>
          </cell>
          <cell r="B413" t="str">
            <v>Gobierno Autónomo Municipal De Entre Rios</v>
          </cell>
          <cell r="C413" t="str">
            <v>RCC</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row>
        <row r="414">
          <cell r="A414">
            <v>1346</v>
          </cell>
          <cell r="B414" t="str">
            <v>Gobierno Autónomo Municipal De Cocapata</v>
          </cell>
          <cell r="C414" t="str">
            <v>RCC</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row>
        <row r="415">
          <cell r="A415">
            <v>1347</v>
          </cell>
          <cell r="B415" t="str">
            <v>Gobierno Autónomo Municipal De Shinahota</v>
          </cell>
          <cell r="C415" t="str">
            <v>RCC</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row>
        <row r="416">
          <cell r="A416">
            <v>1401</v>
          </cell>
          <cell r="B416" t="str">
            <v>Gobierno Autónomo Municipal De Oruro</v>
          </cell>
          <cell r="C416" t="str">
            <v>RCC</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row>
        <row r="417">
          <cell r="A417">
            <v>1402</v>
          </cell>
          <cell r="B417" t="str">
            <v>Gobierno Autónomo Municipal De Caracollo</v>
          </cell>
          <cell r="C417" t="str">
            <v>RCC</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row>
        <row r="418">
          <cell r="A418">
            <v>1403</v>
          </cell>
          <cell r="B418" t="str">
            <v>Gobierno Autónomo Municipal De El Choro</v>
          </cell>
          <cell r="C418" t="str">
            <v>RCC</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row>
        <row r="419">
          <cell r="A419">
            <v>1404</v>
          </cell>
          <cell r="B419" t="str">
            <v>Gobierno Autónomo Municipal De Challapata</v>
          </cell>
          <cell r="C419" t="str">
            <v>RCC</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row>
        <row r="420">
          <cell r="A420">
            <v>1405</v>
          </cell>
          <cell r="B420" t="str">
            <v>Gobierno Autónomo Municipal De Santuario De Quillacas</v>
          </cell>
          <cell r="C420" t="str">
            <v>RCC</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row>
        <row r="421">
          <cell r="A421">
            <v>1406</v>
          </cell>
          <cell r="B421" t="str">
            <v>Gobierno Autónomo Municipal De Huanuni</v>
          </cell>
          <cell r="C421" t="str">
            <v>RCC</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row>
        <row r="422">
          <cell r="A422">
            <v>1407</v>
          </cell>
          <cell r="B422" t="str">
            <v>Gobierno Autónomo Municipal De Machacamarca</v>
          </cell>
          <cell r="C422" t="str">
            <v>RCC</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row>
        <row r="423">
          <cell r="A423">
            <v>1408</v>
          </cell>
          <cell r="B423" t="str">
            <v>Gobierno Autónomo Municipal De Poopó (Villa Poopó)</v>
          </cell>
          <cell r="C423" t="str">
            <v>RCC</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row>
        <row r="424">
          <cell r="A424">
            <v>1409</v>
          </cell>
          <cell r="B424" t="str">
            <v>Gobierno Autónomo Municipal De Pazña</v>
          </cell>
          <cell r="C424" t="str">
            <v>RCC</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row>
        <row r="425">
          <cell r="A425">
            <v>1410</v>
          </cell>
          <cell r="B425" t="str">
            <v>Gobierno Autónomo Municipal De Antequera</v>
          </cell>
          <cell r="C425" t="str">
            <v>RCC</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row>
        <row r="426">
          <cell r="A426">
            <v>1411</v>
          </cell>
          <cell r="B426" t="str">
            <v>Gobierno Autónomo Municipal De Eucaliptus</v>
          </cell>
          <cell r="C426" t="str">
            <v>RCC</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row>
        <row r="427">
          <cell r="A427">
            <v>1412</v>
          </cell>
          <cell r="B427" t="str">
            <v>Gobierno Autónomo Municipal De Santiago De Huari</v>
          </cell>
          <cell r="C427" t="str">
            <v>RCC</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row>
        <row r="428">
          <cell r="A428">
            <v>1413</v>
          </cell>
          <cell r="B428" t="str">
            <v>Gobierno Autónomo Municipal De Totora</v>
          </cell>
          <cell r="C428" t="str">
            <v>RCC</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row>
        <row r="429">
          <cell r="A429">
            <v>1414</v>
          </cell>
          <cell r="B429" t="str">
            <v>Gobierno Autónomo Municipal De Corque</v>
          </cell>
          <cell r="C429" t="str">
            <v>RCC</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row>
        <row r="430">
          <cell r="A430">
            <v>1415</v>
          </cell>
          <cell r="B430" t="str">
            <v>Gobierno Autónomo Municipal De Choquecota</v>
          </cell>
          <cell r="C430" t="str">
            <v>RCC</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row>
        <row r="431">
          <cell r="A431">
            <v>1416</v>
          </cell>
          <cell r="B431" t="str">
            <v>Gobierno Autónomo Municipal De Curahuara De Carangas</v>
          </cell>
          <cell r="C431" t="str">
            <v>RCC</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row>
        <row r="432">
          <cell r="A432">
            <v>1417</v>
          </cell>
          <cell r="B432" t="str">
            <v>Gobierno Autónomo Municipal De Turco</v>
          </cell>
          <cell r="C432" t="str">
            <v>RCC</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row>
        <row r="433">
          <cell r="A433">
            <v>1418</v>
          </cell>
          <cell r="B433" t="str">
            <v>Gobierno Autónomo Municipal De Huachacalla</v>
          </cell>
          <cell r="C433" t="str">
            <v>RCC</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row>
        <row r="434">
          <cell r="A434">
            <v>1419</v>
          </cell>
          <cell r="B434" t="str">
            <v>Gobierno Autónomo Municipal De Escara</v>
          </cell>
          <cell r="C434" t="str">
            <v>RCC</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row>
        <row r="435">
          <cell r="A435">
            <v>1420</v>
          </cell>
          <cell r="B435" t="str">
            <v>Gobierno Autónomo Municipal De Cruz De Machacamarca</v>
          </cell>
          <cell r="C435" t="str">
            <v>RCC</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row>
        <row r="436">
          <cell r="A436">
            <v>1421</v>
          </cell>
          <cell r="B436" t="str">
            <v>Gobierno Autónomo Municipal De Yunguyo De Litoral</v>
          </cell>
          <cell r="C436" t="str">
            <v>RCC</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row>
        <row r="437">
          <cell r="A437">
            <v>1422</v>
          </cell>
          <cell r="B437" t="str">
            <v>Gobierno Autónomo Municipal De Esmeralda</v>
          </cell>
          <cell r="C437" t="str">
            <v>RCC</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row>
        <row r="438">
          <cell r="A438">
            <v>1423</v>
          </cell>
          <cell r="B438" t="str">
            <v>Gobierno Autónomo Municipal De Toledo</v>
          </cell>
          <cell r="C438" t="str">
            <v>RCC</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row>
        <row r="439">
          <cell r="A439">
            <v>1424</v>
          </cell>
          <cell r="B439" t="str">
            <v>Gobierno Autónomo Municipal De Andamarca (Santiago De Andamarca)</v>
          </cell>
          <cell r="C439" t="str">
            <v>RCC</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row>
        <row r="440">
          <cell r="A440">
            <v>1425</v>
          </cell>
          <cell r="B440" t="str">
            <v>Gobierno Autónomo Municipal De Belén De Andamarca</v>
          </cell>
          <cell r="C440" t="str">
            <v>RCC</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row>
        <row r="441">
          <cell r="A441">
            <v>1426</v>
          </cell>
          <cell r="B441" t="str">
            <v>Gobierno Autónomo Municipal De Salinas De G. Mendoza</v>
          </cell>
          <cell r="C441" t="str">
            <v>RCC</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row>
        <row r="442">
          <cell r="A442">
            <v>1427</v>
          </cell>
          <cell r="B442" t="str">
            <v>Gobierno Autónomo Municipal De Pampa Aullagas</v>
          </cell>
          <cell r="C442" t="str">
            <v>RCC</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row>
        <row r="443">
          <cell r="A443">
            <v>1428</v>
          </cell>
          <cell r="B443" t="str">
            <v>Gobierno Autónomo Municipal De La Rivera</v>
          </cell>
          <cell r="C443" t="str">
            <v>RCC</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row>
        <row r="444">
          <cell r="A444">
            <v>1429</v>
          </cell>
          <cell r="B444" t="str">
            <v>Gobierno Autónomo Municipal De Todos Santos</v>
          </cell>
          <cell r="C444" t="str">
            <v>RCC</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row>
        <row r="445">
          <cell r="A445">
            <v>1430</v>
          </cell>
          <cell r="B445" t="str">
            <v>Gobierno Autónomo Municipal De Carangas</v>
          </cell>
          <cell r="C445" t="str">
            <v>RCC</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row>
        <row r="446">
          <cell r="A446">
            <v>1431</v>
          </cell>
          <cell r="B446" t="str">
            <v>Gobierno Autónomo Municipal De Sabaya</v>
          </cell>
          <cell r="C446" t="str">
            <v>RCC</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row>
        <row r="447">
          <cell r="A447">
            <v>1432</v>
          </cell>
          <cell r="B447" t="str">
            <v>Gobierno Autónomo Municipal De Coipasa</v>
          </cell>
          <cell r="C447" t="str">
            <v>RCC</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row>
        <row r="448">
          <cell r="A448">
            <v>1433</v>
          </cell>
          <cell r="B448" t="str">
            <v>Gobierno Autónomo Municipal De Chipaya</v>
          </cell>
          <cell r="C448" t="str">
            <v>RCC</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row>
        <row r="449">
          <cell r="A449">
            <v>1434</v>
          </cell>
          <cell r="B449" t="str">
            <v>Gobierno Autónomo Municipal De Huayllamarca (Santiago De Huayllamarca)</v>
          </cell>
          <cell r="C449" t="str">
            <v>RCC</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row>
        <row r="450">
          <cell r="A450">
            <v>1435</v>
          </cell>
          <cell r="B450" t="str">
            <v>Gobierno Autónomo Municipal De Soracachi</v>
          </cell>
          <cell r="C450" t="str">
            <v>RCC</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row>
        <row r="451">
          <cell r="A451">
            <v>1501</v>
          </cell>
          <cell r="B451" t="str">
            <v>Gobierno Autónomo Municipal De Potosí</v>
          </cell>
          <cell r="C451" t="str">
            <v>RCC</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row>
        <row r="452">
          <cell r="A452">
            <v>1502</v>
          </cell>
          <cell r="B452" t="str">
            <v>Gobierno Autónomo Municipal De Tinguipaya</v>
          </cell>
          <cell r="C452" t="str">
            <v>RCC</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row>
        <row r="453">
          <cell r="A453">
            <v>1503</v>
          </cell>
          <cell r="B453" t="str">
            <v>Gobierno Autónomo Municipal De Yocalla</v>
          </cell>
          <cell r="C453" t="str">
            <v>RCC</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row>
        <row r="454">
          <cell r="A454">
            <v>1504</v>
          </cell>
          <cell r="B454" t="str">
            <v>Gobierno Autónomo Municipal De Urmiri</v>
          </cell>
          <cell r="C454" t="str">
            <v>RCC</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row>
        <row r="455">
          <cell r="A455">
            <v>1505</v>
          </cell>
          <cell r="B455" t="str">
            <v>Gobierno Autónomo Municipal De Uncía</v>
          </cell>
          <cell r="C455" t="str">
            <v>RCC</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row>
        <row r="456">
          <cell r="A456">
            <v>1506</v>
          </cell>
          <cell r="B456" t="str">
            <v>Gobierno Autónomo Municipal De Chayanta</v>
          </cell>
          <cell r="C456" t="str">
            <v>RCC</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row>
        <row r="457">
          <cell r="A457">
            <v>1507</v>
          </cell>
          <cell r="B457" t="str">
            <v>Gobierno Autónomo Municipal De Llallagua</v>
          </cell>
          <cell r="C457" t="str">
            <v>RCC</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row>
        <row r="458">
          <cell r="A458">
            <v>1508</v>
          </cell>
          <cell r="B458" t="str">
            <v>Gobierno Autónomo Municipal De Betanzos</v>
          </cell>
          <cell r="C458" t="str">
            <v>RCC</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row>
        <row r="459">
          <cell r="A459">
            <v>1509</v>
          </cell>
          <cell r="B459" t="str">
            <v>Gobierno Autónomo Municipal De Chaqui</v>
          </cell>
          <cell r="C459" t="str">
            <v>RCC</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row>
        <row r="460">
          <cell r="A460">
            <v>1510</v>
          </cell>
          <cell r="B460" t="str">
            <v>Gobierno Autónomo Municipal De Tacobamba</v>
          </cell>
          <cell r="C460" t="str">
            <v>RCC</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row>
        <row r="461">
          <cell r="A461">
            <v>1511</v>
          </cell>
          <cell r="B461" t="str">
            <v>Gobierno Autónomo Municipal De Colquechaca</v>
          </cell>
          <cell r="C461" t="str">
            <v>RCC</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row>
        <row r="462">
          <cell r="A462">
            <v>1512</v>
          </cell>
          <cell r="B462" t="str">
            <v>Gobierno Autónomo Municipal De Ravelo</v>
          </cell>
          <cell r="C462" t="str">
            <v>RCC</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row>
        <row r="463">
          <cell r="A463">
            <v>1513</v>
          </cell>
          <cell r="B463" t="str">
            <v>Gobierno Autónomo Municipal De Pocoata</v>
          </cell>
          <cell r="C463" t="str">
            <v>RCC</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row>
        <row r="464">
          <cell r="A464">
            <v>1514</v>
          </cell>
          <cell r="B464" t="str">
            <v>Gobierno Autónomo Municipal De Ocurí</v>
          </cell>
          <cell r="C464" t="str">
            <v>RCC</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row>
        <row r="465">
          <cell r="A465">
            <v>1515</v>
          </cell>
          <cell r="B465" t="str">
            <v>Gobierno Autónomo Municipal De San Pedro De Buena Vista</v>
          </cell>
          <cell r="C465" t="str">
            <v>RCC</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row>
        <row r="466">
          <cell r="A466">
            <v>1516</v>
          </cell>
          <cell r="B466" t="str">
            <v>Gobierno Autónomo Municipal De Toro Toro</v>
          </cell>
          <cell r="C466" t="str">
            <v>RCC</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row>
        <row r="467">
          <cell r="A467">
            <v>1517</v>
          </cell>
          <cell r="B467" t="str">
            <v>Gobierno Autónomo Municipal De Cotagaita</v>
          </cell>
          <cell r="C467" t="str">
            <v>RCC</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row>
        <row r="468">
          <cell r="A468">
            <v>1518</v>
          </cell>
          <cell r="B468" t="str">
            <v>Gobierno Autónomo Municipal De Vitichi</v>
          </cell>
          <cell r="C468" t="str">
            <v>RCC</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row>
        <row r="469">
          <cell r="A469">
            <v>1519</v>
          </cell>
          <cell r="B469" t="str">
            <v>Gobierno Autónomo Municipal De Tupiza</v>
          </cell>
          <cell r="C469" t="str">
            <v>RCC</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row>
        <row r="470">
          <cell r="A470">
            <v>1520</v>
          </cell>
          <cell r="B470" t="str">
            <v>Gobierno Autónomo Municipal De Atocha</v>
          </cell>
          <cell r="C470" t="str">
            <v>RCC</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row>
        <row r="471">
          <cell r="A471">
            <v>1521</v>
          </cell>
          <cell r="B471" t="str">
            <v>Gobierno Autónomo Municipal De Colcha"K" (Villa Martín)</v>
          </cell>
          <cell r="C471" t="str">
            <v>RCC</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row>
        <row r="472">
          <cell r="A472">
            <v>1522</v>
          </cell>
          <cell r="B472" t="str">
            <v>Gobierno Autónomo Municipal De San Pedro De Quemes</v>
          </cell>
          <cell r="C472" t="str">
            <v>RCC</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row>
        <row r="473">
          <cell r="A473">
            <v>1523</v>
          </cell>
          <cell r="B473" t="str">
            <v>Gobierno Autónomo Municipal De San Pablo De Lípez</v>
          </cell>
          <cell r="C473" t="str">
            <v>RCC</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row>
        <row r="474">
          <cell r="A474">
            <v>1524</v>
          </cell>
          <cell r="B474" t="str">
            <v>Gobierno Autónomo Municipal De Mojinete</v>
          </cell>
          <cell r="C474" t="str">
            <v>RCC</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row>
        <row r="475">
          <cell r="A475">
            <v>1525</v>
          </cell>
          <cell r="B475" t="str">
            <v>Gobierno Autónomo Municipal De San Antonio De Esmoruco</v>
          </cell>
          <cell r="C475" t="str">
            <v>RCC</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row>
        <row r="476">
          <cell r="A476">
            <v>1526</v>
          </cell>
          <cell r="B476" t="str">
            <v>Gobierno Autónomo Municipal De Sacaca (Villa De Sacaca)</v>
          </cell>
          <cell r="C476" t="str">
            <v>RCC</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row>
        <row r="477">
          <cell r="A477">
            <v>1527</v>
          </cell>
          <cell r="B477" t="str">
            <v>Gobierno Autónomo Municipal De Caripuyo</v>
          </cell>
          <cell r="C477" t="str">
            <v>RCC</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row>
        <row r="478">
          <cell r="A478">
            <v>1528</v>
          </cell>
          <cell r="B478" t="str">
            <v>Gobierno Autónomo Municipal De Puna (Villa Talavera)</v>
          </cell>
          <cell r="C478" t="str">
            <v>RCC</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row>
        <row r="479">
          <cell r="A479">
            <v>1529</v>
          </cell>
          <cell r="B479" t="str">
            <v>Gobierno Autónomo Municipal De Caiza "D"</v>
          </cell>
          <cell r="C479" t="str">
            <v>RCC</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row>
        <row r="480">
          <cell r="A480">
            <v>1530</v>
          </cell>
          <cell r="B480" t="str">
            <v>Gobierno Autónomo Municipal De Uyuni</v>
          </cell>
          <cell r="C480" t="str">
            <v>RCC</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row>
        <row r="481">
          <cell r="A481">
            <v>1531</v>
          </cell>
          <cell r="B481" t="str">
            <v>Gobierno Autónomo Municipal De Tomave</v>
          </cell>
          <cell r="C481" t="str">
            <v>RCC</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row>
        <row r="482">
          <cell r="A482">
            <v>1532</v>
          </cell>
          <cell r="B482" t="str">
            <v>Gobierno Autónomo Municipal De Porco</v>
          </cell>
          <cell r="C482" t="str">
            <v>RCC</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row>
        <row r="483">
          <cell r="A483">
            <v>1533</v>
          </cell>
          <cell r="B483" t="str">
            <v>Gobierno Autónomo Municipal De Arampampa</v>
          </cell>
          <cell r="C483" t="str">
            <v>RCC</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row>
        <row r="484">
          <cell r="A484">
            <v>1534</v>
          </cell>
          <cell r="B484" t="str">
            <v>Gobierno Autónomo Municipal De Acasio</v>
          </cell>
          <cell r="C484" t="str">
            <v>RCC</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row>
        <row r="485">
          <cell r="A485">
            <v>1535</v>
          </cell>
          <cell r="B485" t="str">
            <v>Gobierno Autónomo Municipal De Llica</v>
          </cell>
          <cell r="C485" t="str">
            <v>RCC</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row>
        <row r="486">
          <cell r="A486">
            <v>1536</v>
          </cell>
          <cell r="B486" t="str">
            <v>Gobierno Autónomo Municipal De Tahua</v>
          </cell>
          <cell r="C486" t="str">
            <v>RCC</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row>
        <row r="487">
          <cell r="A487">
            <v>1537</v>
          </cell>
          <cell r="B487" t="str">
            <v>Gobierno Autónomo Municipal De Villazón</v>
          </cell>
          <cell r="C487" t="str">
            <v>RCC</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row>
        <row r="488">
          <cell r="A488">
            <v>1538</v>
          </cell>
          <cell r="B488" t="str">
            <v>Gobierno Autónomo Municipal De San Agustín</v>
          </cell>
          <cell r="C488" t="str">
            <v>RCC</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row>
        <row r="489">
          <cell r="A489">
            <v>1539</v>
          </cell>
          <cell r="B489" t="str">
            <v>Gobierno Autónomo Municipal De Ckochas</v>
          </cell>
          <cell r="C489" t="str">
            <v>RCC</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row>
        <row r="490">
          <cell r="A490">
            <v>1540</v>
          </cell>
          <cell r="B490" t="str">
            <v>Gobierno Autónomo Municipal De Chuquiuta "Ayllu Jucumani"</v>
          </cell>
          <cell r="C490" t="str">
            <v>RCC</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row>
        <row r="491">
          <cell r="A491">
            <v>1601</v>
          </cell>
          <cell r="B491" t="str">
            <v>Gobierno Autónomo Municipal De Tarija</v>
          </cell>
          <cell r="C491" t="str">
            <v>RCC</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row>
        <row r="492">
          <cell r="A492">
            <v>1602</v>
          </cell>
          <cell r="B492" t="str">
            <v>Gobierno Autónomo Municipal De Padcaya</v>
          </cell>
          <cell r="C492" t="str">
            <v>RCC</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row>
        <row r="493">
          <cell r="A493">
            <v>1603</v>
          </cell>
          <cell r="B493" t="str">
            <v>Gobierno Autónomo Municipal De Bermejo</v>
          </cell>
          <cell r="C493" t="str">
            <v>RCC</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row>
        <row r="494">
          <cell r="A494">
            <v>1604</v>
          </cell>
          <cell r="B494" t="str">
            <v>Gobierno Autónomo Municipal De Yacuiba</v>
          </cell>
          <cell r="C494" t="str">
            <v>RCC</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row>
        <row r="495">
          <cell r="A495">
            <v>1605</v>
          </cell>
          <cell r="B495" t="str">
            <v>Gobierno Autónomo Municipal De Caraparí</v>
          </cell>
          <cell r="C495" t="str">
            <v>RCC</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row>
        <row r="496">
          <cell r="A496">
            <v>1606</v>
          </cell>
          <cell r="B496" t="str">
            <v>Gobierno Autónomo Municipal De Villamontes</v>
          </cell>
          <cell r="C496" t="str">
            <v>RCC</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row>
        <row r="497">
          <cell r="A497">
            <v>1607</v>
          </cell>
          <cell r="B497" t="str">
            <v>Gobierno Autónomo Municipal De Uriondo (Concepción)</v>
          </cell>
          <cell r="C497" t="str">
            <v>RCC</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row>
        <row r="498">
          <cell r="A498">
            <v>1608</v>
          </cell>
          <cell r="B498" t="str">
            <v>Gobierno Autónomo Municipal De Yunchara</v>
          </cell>
          <cell r="C498" t="str">
            <v>RCC</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row>
        <row r="499">
          <cell r="A499">
            <v>1609</v>
          </cell>
          <cell r="B499" t="str">
            <v>Gobierno Autónomo Municipal De San Lorenzo</v>
          </cell>
          <cell r="C499" t="str">
            <v>RCC</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row>
        <row r="500">
          <cell r="A500">
            <v>1610</v>
          </cell>
          <cell r="B500" t="str">
            <v>Gobierno Autónomo Municipal De El Puente</v>
          </cell>
          <cell r="C500" t="str">
            <v>RCC</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row>
        <row r="501">
          <cell r="A501">
            <v>1611</v>
          </cell>
          <cell r="B501" t="str">
            <v>Gobierno Autónomo Municipal De Entre Ríos</v>
          </cell>
          <cell r="C501" t="str">
            <v>RCC</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row>
        <row r="502">
          <cell r="A502">
            <v>1701</v>
          </cell>
          <cell r="B502" t="str">
            <v>Gobierno Autónomo Municipal De Santa Cruz De La Sierra</v>
          </cell>
          <cell r="C502" t="str">
            <v>RCC</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row>
        <row r="503">
          <cell r="A503">
            <v>1702</v>
          </cell>
          <cell r="B503" t="str">
            <v>Gobierno Autónomo Municipal De Cotoca</v>
          </cell>
          <cell r="C503" t="str">
            <v>RCC</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row>
        <row r="504">
          <cell r="A504">
            <v>1703</v>
          </cell>
          <cell r="B504" t="str">
            <v>Gobierno Autónomo Municipal De Porongo (Ayacucho)</v>
          </cell>
          <cell r="C504" t="str">
            <v>RCC</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row>
        <row r="505">
          <cell r="A505">
            <v>1704</v>
          </cell>
          <cell r="B505" t="str">
            <v>Gobierno Autónomo Municipal De La Guardia</v>
          </cell>
          <cell r="C505" t="str">
            <v>RCC</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row>
        <row r="506">
          <cell r="A506">
            <v>1705</v>
          </cell>
          <cell r="B506" t="str">
            <v>Gobierno Autónomo Municipal De El Torno</v>
          </cell>
          <cell r="C506" t="str">
            <v>RCC</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row>
        <row r="507">
          <cell r="A507">
            <v>1706</v>
          </cell>
          <cell r="B507" t="str">
            <v>Gobierno Autónomo Municipal De Warnes</v>
          </cell>
          <cell r="C507" t="str">
            <v>RCC</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row>
        <row r="508">
          <cell r="A508">
            <v>1707</v>
          </cell>
          <cell r="B508" t="str">
            <v>Gobierno Autónomo Municipal De San Ignacio (San Ignacio De Velasco)</v>
          </cell>
          <cell r="C508" t="str">
            <v>RCC</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row>
        <row r="509">
          <cell r="A509">
            <v>1708</v>
          </cell>
          <cell r="B509" t="str">
            <v>Gobierno Autónomo Municipal De San Miguel (San Miguel De Velasco)</v>
          </cell>
          <cell r="C509" t="str">
            <v>RCC</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row>
        <row r="510">
          <cell r="A510">
            <v>1709</v>
          </cell>
          <cell r="B510" t="str">
            <v>Gobierno Autónomo Municipal De San Rafael</v>
          </cell>
          <cell r="C510" t="str">
            <v>RCC</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row>
        <row r="511">
          <cell r="A511">
            <v>1710</v>
          </cell>
          <cell r="B511" t="str">
            <v>Gobierno Autónomo Municipal De Buena Vista</v>
          </cell>
          <cell r="C511" t="str">
            <v>RCC</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row>
        <row r="512">
          <cell r="A512">
            <v>1711</v>
          </cell>
          <cell r="B512" t="str">
            <v>Gobierno Autónomo Municipal De San Carlos</v>
          </cell>
          <cell r="C512" t="str">
            <v>RCC</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row>
        <row r="513">
          <cell r="A513">
            <v>1712</v>
          </cell>
          <cell r="B513" t="str">
            <v>Gobierno Autónomo Municipal De Yapacaní</v>
          </cell>
          <cell r="C513" t="str">
            <v>RCC</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row>
        <row r="514">
          <cell r="A514">
            <v>1713</v>
          </cell>
          <cell r="B514" t="str">
            <v>Gobierno Autónomo Municipal De San José</v>
          </cell>
          <cell r="C514" t="str">
            <v>RCC</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row>
        <row r="515">
          <cell r="A515">
            <v>1714</v>
          </cell>
          <cell r="B515" t="str">
            <v>Gobierno Autónomo Municipal De Pailón</v>
          </cell>
          <cell r="C515" t="str">
            <v>RCC</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row>
        <row r="516">
          <cell r="A516">
            <v>1715</v>
          </cell>
          <cell r="B516" t="str">
            <v>Gobierno Autónomo Municipal De Roboré</v>
          </cell>
          <cell r="C516" t="str">
            <v>RCC</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row>
        <row r="517">
          <cell r="A517">
            <v>1716</v>
          </cell>
          <cell r="B517" t="str">
            <v>Gobierno Autónomo Municipal De Portachuelo</v>
          </cell>
          <cell r="C517" t="str">
            <v>RCC</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row>
        <row r="518">
          <cell r="A518">
            <v>1717</v>
          </cell>
          <cell r="B518" t="str">
            <v>Gobierno Autónomo Municipal De Santa Rosa Del Sara</v>
          </cell>
          <cell r="C518" t="str">
            <v>RCC</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row>
        <row r="519">
          <cell r="A519">
            <v>1718</v>
          </cell>
          <cell r="B519" t="str">
            <v>Gobierno Autónomo Municipal De Lagunillas</v>
          </cell>
          <cell r="C519" t="str">
            <v>RCC</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row>
        <row r="520">
          <cell r="A520">
            <v>1719</v>
          </cell>
          <cell r="B520" t="str">
            <v>Gobierno Autónomo Municipal De Charagua</v>
          </cell>
          <cell r="C520" t="str">
            <v>RCC</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row>
        <row r="521">
          <cell r="A521">
            <v>1720</v>
          </cell>
          <cell r="B521" t="str">
            <v>Gobierno Autónomo Municipal De Cabezas</v>
          </cell>
          <cell r="C521" t="str">
            <v>RCC</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row>
        <row r="522">
          <cell r="A522">
            <v>1721</v>
          </cell>
          <cell r="B522" t="str">
            <v>Gobierno Autónomo Municipal De Cuevo</v>
          </cell>
          <cell r="C522" t="str">
            <v>RCC</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row>
        <row r="523">
          <cell r="A523">
            <v>1722</v>
          </cell>
          <cell r="B523" t="str">
            <v>Gobierno Autónomo Municipal De Gutiérrez</v>
          </cell>
          <cell r="C523" t="str">
            <v>RCC</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row>
        <row r="524">
          <cell r="A524">
            <v>1723</v>
          </cell>
          <cell r="B524" t="str">
            <v>Gobierno Autónomo Municipal De Camiri</v>
          </cell>
          <cell r="C524" t="str">
            <v>RCC</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row>
        <row r="525">
          <cell r="A525">
            <v>1724</v>
          </cell>
          <cell r="B525" t="str">
            <v>Gobierno Autónomo Municipal De Boyuibe</v>
          </cell>
          <cell r="C525" t="str">
            <v>RCC</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row>
        <row r="526">
          <cell r="A526">
            <v>1725</v>
          </cell>
          <cell r="B526" t="str">
            <v>Gobierno Autónomo Municipal De Vallegrande</v>
          </cell>
          <cell r="C526" t="str">
            <v>RCC</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row>
        <row r="527">
          <cell r="A527">
            <v>1726</v>
          </cell>
          <cell r="B527" t="str">
            <v>Gobierno Autónomo Municipal De Trigal</v>
          </cell>
          <cell r="C527" t="str">
            <v>RCC</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row>
        <row r="528">
          <cell r="A528">
            <v>1727</v>
          </cell>
          <cell r="B528" t="str">
            <v>Gobierno Autónomo Municipal De Moro Moro</v>
          </cell>
          <cell r="C528" t="str">
            <v>RCC</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row>
        <row r="529">
          <cell r="A529">
            <v>1728</v>
          </cell>
          <cell r="B529" t="str">
            <v>Gobierno Autónomo Municipal De Postrer Valle</v>
          </cell>
          <cell r="C529" t="str">
            <v>RCC</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row>
        <row r="530">
          <cell r="A530">
            <v>1729</v>
          </cell>
          <cell r="B530" t="str">
            <v>Gobierno Autónomo Municipal De Pucara</v>
          </cell>
          <cell r="C530" t="str">
            <v>RCC</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row>
        <row r="531">
          <cell r="A531">
            <v>1730</v>
          </cell>
          <cell r="B531" t="str">
            <v>Gobierno Autónomo Municipal De Samaipata</v>
          </cell>
          <cell r="C531" t="str">
            <v>RCC</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row>
        <row r="532">
          <cell r="A532">
            <v>1731</v>
          </cell>
          <cell r="B532" t="str">
            <v>Gobierno Autónomo Municipal De Pampa Grande</v>
          </cell>
          <cell r="C532" t="str">
            <v>RCC</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row>
        <row r="533">
          <cell r="A533">
            <v>1732</v>
          </cell>
          <cell r="B533" t="str">
            <v>Gobierno Autónomo Municipal De Mairana</v>
          </cell>
          <cell r="C533" t="str">
            <v>RCC</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row>
        <row r="534">
          <cell r="A534">
            <v>1733</v>
          </cell>
          <cell r="B534" t="str">
            <v>Gobierno Autónomo Municipal De Quirusillas</v>
          </cell>
          <cell r="C534" t="str">
            <v>RCC</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row>
        <row r="535">
          <cell r="A535">
            <v>1734</v>
          </cell>
          <cell r="B535" t="str">
            <v>Gobierno Autónomo Municipal De Montero</v>
          </cell>
          <cell r="C535" t="str">
            <v>RCC</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row>
        <row r="536">
          <cell r="A536">
            <v>1735</v>
          </cell>
          <cell r="B536" t="str">
            <v>Gobierno Autónomo Municipal De General Agustín Saavedra</v>
          </cell>
          <cell r="C536" t="str">
            <v>RCC</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row>
        <row r="537">
          <cell r="A537">
            <v>1736</v>
          </cell>
          <cell r="B537" t="str">
            <v>Gobierno Autónomo Municipal De Mineros</v>
          </cell>
          <cell r="C537" t="str">
            <v>RCC</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row>
        <row r="538">
          <cell r="A538">
            <v>1737</v>
          </cell>
          <cell r="B538" t="str">
            <v>Gobierno Autónomo Municipal De Concepción</v>
          </cell>
          <cell r="C538" t="str">
            <v>RCC</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row>
        <row r="539">
          <cell r="A539">
            <v>1738</v>
          </cell>
          <cell r="B539" t="str">
            <v>Gobierno Autónomo Municipal De San Javier</v>
          </cell>
          <cell r="C539" t="str">
            <v>RCC</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row>
        <row r="540">
          <cell r="A540">
            <v>1739</v>
          </cell>
          <cell r="B540" t="str">
            <v>Gobierno Autónomo Municipal De San Julián</v>
          </cell>
          <cell r="C540" t="str">
            <v>RCC</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row>
        <row r="541">
          <cell r="A541">
            <v>1740</v>
          </cell>
          <cell r="B541" t="str">
            <v>Gobierno Autónomo Municipal De San Matías</v>
          </cell>
          <cell r="C541" t="str">
            <v>RCC</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row>
        <row r="542">
          <cell r="A542">
            <v>1741</v>
          </cell>
          <cell r="B542" t="str">
            <v>Gobierno Autónomo Municipal De Comarapa</v>
          </cell>
          <cell r="C542" t="str">
            <v>RCC</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row>
        <row r="543">
          <cell r="A543">
            <v>1742</v>
          </cell>
          <cell r="B543" t="str">
            <v>Gobierno Autónomo Municipal De Saipina</v>
          </cell>
          <cell r="C543" t="str">
            <v>RCC</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row>
        <row r="544">
          <cell r="A544">
            <v>1743</v>
          </cell>
          <cell r="B544" t="str">
            <v>Gobierno Autónomo Municipal De Puerto Suárez</v>
          </cell>
          <cell r="C544" t="str">
            <v>RCC</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row>
        <row r="545">
          <cell r="A545">
            <v>1744</v>
          </cell>
          <cell r="B545" t="str">
            <v>Gobierno Autónomo Municipal De Puerto Quijarro</v>
          </cell>
          <cell r="C545" t="str">
            <v>RCC</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row>
        <row r="546">
          <cell r="A546">
            <v>1745</v>
          </cell>
          <cell r="B546" t="str">
            <v>Gobierno Autónomo Municipal De Ascención De Guarayos</v>
          </cell>
          <cell r="C546" t="str">
            <v>RCC</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row>
        <row r="547">
          <cell r="A547">
            <v>1746</v>
          </cell>
          <cell r="B547" t="str">
            <v>Gobierno Autónomo Municipal De Urubicha</v>
          </cell>
          <cell r="C547" t="str">
            <v>RCC</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row>
        <row r="548">
          <cell r="A548">
            <v>1747</v>
          </cell>
          <cell r="B548" t="str">
            <v>Gobierno Autónomo Municipal De El Puente</v>
          </cell>
          <cell r="C548" t="str">
            <v>RCC</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row>
        <row r="549">
          <cell r="A549">
            <v>1748</v>
          </cell>
          <cell r="B549" t="str">
            <v>Gobierno Autónomo Municipal De Okinawa Uno</v>
          </cell>
          <cell r="C549" t="str">
            <v>RCC</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row>
        <row r="550">
          <cell r="A550">
            <v>1749</v>
          </cell>
          <cell r="B550" t="str">
            <v>Gobierno Autónomo Municipal De San Antonio De Lomerio</v>
          </cell>
          <cell r="C550" t="str">
            <v>RCC</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row>
        <row r="551">
          <cell r="A551">
            <v>1750</v>
          </cell>
          <cell r="B551" t="str">
            <v>Gobierno Autónomo Municipal De San Ramón</v>
          </cell>
          <cell r="C551" t="str">
            <v>RCC</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row>
        <row r="552">
          <cell r="A552">
            <v>1751</v>
          </cell>
          <cell r="B552" t="str">
            <v>Gobierno Autónomo Municipal De El Carmen Rivero Tórrez</v>
          </cell>
          <cell r="C552" t="str">
            <v>RCC</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row>
        <row r="553">
          <cell r="A553">
            <v>1752</v>
          </cell>
          <cell r="B553" t="str">
            <v>Gobierno Autónomo Municipal De San Juan</v>
          </cell>
          <cell r="C553" t="str">
            <v>RCC</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row>
        <row r="554">
          <cell r="A554">
            <v>1753</v>
          </cell>
          <cell r="B554" t="str">
            <v>Gobierno Autónomo Municipal De Fernández Alonso</v>
          </cell>
          <cell r="C554" t="str">
            <v>RCC</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row>
        <row r="555">
          <cell r="A555">
            <v>1754</v>
          </cell>
          <cell r="B555" t="str">
            <v>Gobierno Autónomo Municipal De San Pedro</v>
          </cell>
          <cell r="C555" t="str">
            <v>RCC</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row>
        <row r="556">
          <cell r="A556">
            <v>1755</v>
          </cell>
          <cell r="B556" t="str">
            <v>Gobierno Autónomo Municipal De Cuatro Cañadas</v>
          </cell>
          <cell r="C556" t="str">
            <v>RCC</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row>
        <row r="557">
          <cell r="A557">
            <v>1756</v>
          </cell>
          <cell r="B557" t="str">
            <v>Gobierno Autónomo Municipal De Colpa Bélgica</v>
          </cell>
          <cell r="C557" t="str">
            <v>RCC</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row>
        <row r="558">
          <cell r="A558">
            <v>1801</v>
          </cell>
          <cell r="B558" t="str">
            <v>Gobierno Autónomo Municipal De Trinidad</v>
          </cell>
          <cell r="C558" t="str">
            <v>RCC</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row>
        <row r="559">
          <cell r="A559">
            <v>1802</v>
          </cell>
          <cell r="B559" t="str">
            <v>Gobierno Autónomo Municipal De San Javier</v>
          </cell>
          <cell r="C559" t="str">
            <v>RCC</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row>
        <row r="560">
          <cell r="A560">
            <v>1803</v>
          </cell>
          <cell r="B560" t="str">
            <v>Gobierno Autónomo Municipal De Riberalta</v>
          </cell>
          <cell r="C560" t="str">
            <v>RCC</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row>
        <row r="561">
          <cell r="A561">
            <v>1805</v>
          </cell>
          <cell r="B561" t="str">
            <v>Gobierno Autónomo Municipal De Puerto Guayaramerín</v>
          </cell>
          <cell r="C561" t="str">
            <v>RCC</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row>
        <row r="562">
          <cell r="A562">
            <v>1806</v>
          </cell>
          <cell r="B562" t="str">
            <v>Gobierno Autónomo Municipal De Reyes</v>
          </cell>
          <cell r="C562" t="str">
            <v>RCC</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row>
        <row r="563">
          <cell r="A563">
            <v>1807</v>
          </cell>
          <cell r="B563" t="str">
            <v>Gobierno Autónomo Municipal De Puerto Rurrenabaque</v>
          </cell>
          <cell r="C563" t="str">
            <v>RCC</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row>
        <row r="564">
          <cell r="A564">
            <v>1808</v>
          </cell>
          <cell r="B564" t="str">
            <v>Gobierno Autónomo Municipal De San Borja</v>
          </cell>
          <cell r="C564" t="str">
            <v>RCC</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row>
        <row r="565">
          <cell r="A565">
            <v>1809</v>
          </cell>
          <cell r="B565" t="str">
            <v>Gobierno Autónomo Municipal De Santa Rosa</v>
          </cell>
          <cell r="C565" t="str">
            <v>RCC</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row>
        <row r="566">
          <cell r="A566">
            <v>1810</v>
          </cell>
          <cell r="B566" t="str">
            <v>Gobierno Autónomo Municipal De Santa Ana</v>
          </cell>
          <cell r="C566" t="str">
            <v>RCC</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row>
        <row r="567">
          <cell r="A567">
            <v>1811</v>
          </cell>
          <cell r="B567" t="str">
            <v>Gobierno Autónomo Municipal De San Ignacio</v>
          </cell>
          <cell r="C567" t="str">
            <v>RCC</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row>
        <row r="568">
          <cell r="A568">
            <v>1812</v>
          </cell>
          <cell r="B568" t="str">
            <v>Gobierno Autónomo Municipal De Loreto</v>
          </cell>
          <cell r="C568" t="str">
            <v>RCC</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row>
        <row r="569">
          <cell r="A569">
            <v>1813</v>
          </cell>
          <cell r="B569" t="str">
            <v>Gobierno Autónomo Municipal De San Andrés</v>
          </cell>
          <cell r="C569" t="str">
            <v>RCC</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row>
        <row r="570">
          <cell r="A570">
            <v>1814</v>
          </cell>
          <cell r="B570" t="str">
            <v>Gobierno Autónomo Municipal De San Joaquín</v>
          </cell>
          <cell r="C570" t="str">
            <v>RCC</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row>
        <row r="571">
          <cell r="A571">
            <v>1815</v>
          </cell>
          <cell r="B571" t="str">
            <v>Gobierno Autónomo Municipal De San Ramón</v>
          </cell>
          <cell r="C571" t="str">
            <v>RCC</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row>
        <row r="572">
          <cell r="A572">
            <v>1816</v>
          </cell>
          <cell r="B572" t="str">
            <v>Gobierno Autónomo Municipal De Puerto Síles</v>
          </cell>
          <cell r="C572" t="str">
            <v>RCC</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row>
        <row r="573">
          <cell r="A573">
            <v>1817</v>
          </cell>
          <cell r="B573" t="str">
            <v>Gobierno Autónomo Municipal De Magdalena</v>
          </cell>
          <cell r="C573" t="str">
            <v>RCC</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row>
        <row r="574">
          <cell r="A574">
            <v>1818</v>
          </cell>
          <cell r="B574" t="str">
            <v>Gobierno Autónomo Municipal De Baures</v>
          </cell>
          <cell r="C574" t="str">
            <v>RCC</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row>
        <row r="575">
          <cell r="A575">
            <v>1819</v>
          </cell>
          <cell r="B575" t="str">
            <v>Gobierno Autónomo Municipal De Huacaraje</v>
          </cell>
          <cell r="C575" t="str">
            <v>RCC</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row>
        <row r="576">
          <cell r="A576">
            <v>1820</v>
          </cell>
          <cell r="B576" t="str">
            <v>Gobierno Autónomo Municipal De Exaltación</v>
          </cell>
          <cell r="C576" t="str">
            <v>RCC</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row>
        <row r="577">
          <cell r="A577">
            <v>1901</v>
          </cell>
          <cell r="B577" t="str">
            <v>Gobierno Autónomo Municipal De Cobija</v>
          </cell>
          <cell r="C577" t="str">
            <v>RCC</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row>
        <row r="578">
          <cell r="A578">
            <v>1902</v>
          </cell>
          <cell r="B578" t="str">
            <v>Gobierno Autónomo Municipal De Porvenir</v>
          </cell>
          <cell r="C578" t="str">
            <v>RCC</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row>
        <row r="579">
          <cell r="A579">
            <v>1903</v>
          </cell>
          <cell r="B579" t="str">
            <v>Gobierno Autónomo Municipal De Bolpebra</v>
          </cell>
          <cell r="C579" t="str">
            <v>RCC</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row>
        <row r="580">
          <cell r="A580">
            <v>1904</v>
          </cell>
          <cell r="B580" t="str">
            <v>Gobierno Autónomo Municipal De Bella Flor</v>
          </cell>
          <cell r="C580" t="str">
            <v>RCC</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row>
        <row r="581">
          <cell r="A581">
            <v>1905</v>
          </cell>
          <cell r="B581" t="str">
            <v>Gobierno Autónomo Municipal De Puerto Rico</v>
          </cell>
          <cell r="C581" t="str">
            <v>RCC</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row>
        <row r="582">
          <cell r="A582">
            <v>1906</v>
          </cell>
          <cell r="B582" t="str">
            <v>Gobierno Autónomo Municipal De San Pedro</v>
          </cell>
          <cell r="C582" t="str">
            <v>RCC</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row>
        <row r="583">
          <cell r="A583">
            <v>1907</v>
          </cell>
          <cell r="B583" t="str">
            <v>Gobierno Autónomo Municipal De Filadelfia</v>
          </cell>
          <cell r="C583" t="str">
            <v>RCC</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row>
        <row r="584">
          <cell r="A584">
            <v>1908</v>
          </cell>
          <cell r="B584" t="str">
            <v>Gobierno Autónomo Municipal De Puerto Gonzalo Moreno</v>
          </cell>
          <cell r="C584" t="str">
            <v>RCC</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row>
        <row r="585">
          <cell r="A585">
            <v>1909</v>
          </cell>
          <cell r="B585" t="str">
            <v>Gobierno Autónomo Municipal De San Lorenzo</v>
          </cell>
          <cell r="C585" t="str">
            <v>RCC</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row>
        <row r="586">
          <cell r="A586">
            <v>1910</v>
          </cell>
          <cell r="B586" t="str">
            <v>Gobierno Autónomo Municipal De Sena</v>
          </cell>
          <cell r="C586" t="str">
            <v>RCC</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row>
        <row r="587">
          <cell r="A587">
            <v>1911</v>
          </cell>
          <cell r="B587" t="str">
            <v>Gobierno Autónomo Municipal De Santa Rosa Del Abuná</v>
          </cell>
          <cell r="C587" t="str">
            <v>RCC</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row>
        <row r="588">
          <cell r="A588">
            <v>1912</v>
          </cell>
          <cell r="B588" t="str">
            <v>Gobierno Autónomo Municipal De Ingavi (Humaita)</v>
          </cell>
          <cell r="C588" t="str">
            <v>RCC</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row>
        <row r="589">
          <cell r="A589">
            <v>1913</v>
          </cell>
          <cell r="B589" t="str">
            <v>Gobierno Autónomo Municipal De Nueva Esperanza</v>
          </cell>
          <cell r="C589" t="str">
            <v>RCC</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row>
        <row r="590">
          <cell r="A590">
            <v>1914</v>
          </cell>
          <cell r="B590" t="str">
            <v>Gobierno Autónomo Municipal De Villa Nueva (Loma Alta)</v>
          </cell>
          <cell r="C590" t="str">
            <v>RCC</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row>
        <row r="591">
          <cell r="A591">
            <v>1915</v>
          </cell>
          <cell r="B591" t="str">
            <v>Gobierno Autónomo Municipal De Santos Mercado</v>
          </cell>
          <cell r="C591" t="str">
            <v>RCC</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row>
        <row r="592">
          <cell r="A592">
            <v>2301</v>
          </cell>
          <cell r="B592" t="str">
            <v>Empresa Municipal De Gestión De Residuos Sólidos</v>
          </cell>
          <cell r="C592" t="str">
            <v>RCC</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row>
        <row r="593">
          <cell r="A593">
            <v>2302</v>
          </cell>
          <cell r="B593" t="str">
            <v>Empresa Municipal De Agua Potable Y Alcantarillado Sacaba</v>
          </cell>
          <cell r="C593" t="str">
            <v>RCC</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row>
        <row r="594">
          <cell r="A594">
            <v>2303</v>
          </cell>
          <cell r="B594" t="str">
            <v>Empresa Municipal De Areas Verdes Y Recreación Alternativa</v>
          </cell>
          <cell r="C594" t="str">
            <v>RCC</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row>
        <row r="595">
          <cell r="A595">
            <v>2311</v>
          </cell>
          <cell r="B595" t="str">
            <v>Servicio De Cuencas (Searpi)</v>
          </cell>
          <cell r="C595" t="str">
            <v>-</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row>
        <row r="596">
          <cell r="A596">
            <v>2312</v>
          </cell>
          <cell r="B596" t="str">
            <v>Empresa Municipal De Agua Potable Y Alcantarillado Viacha</v>
          </cell>
          <cell r="C596" t="str">
            <v>-</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row>
        <row r="597">
          <cell r="A597">
            <v>2313</v>
          </cell>
          <cell r="B597" t="str">
            <v>Entidad Municipal De Aseo Urbano Sucre</v>
          </cell>
          <cell r="C597" t="str">
            <v>-</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row>
        <row r="598">
          <cell r="A598">
            <v>2314</v>
          </cell>
          <cell r="B598" t="str">
            <v>Empresa Municipal De Areas Verdes Sucre</v>
          </cell>
          <cell r="C598" t="str">
            <v>-</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row>
        <row r="599">
          <cell r="A599">
            <v>2315</v>
          </cell>
          <cell r="B599" t="str">
            <v xml:space="preserve">Empresa Municipal De Servicio De Aseo </v>
          </cell>
          <cell r="C599" t="str">
            <v>-</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row>
        <row r="600">
          <cell r="A600">
            <v>2316</v>
          </cell>
          <cell r="B600" t="str">
            <v>Empresa Municipal De Áreas Verdes, Parques Y Forestación</v>
          </cell>
          <cell r="C600" t="str">
            <v>-</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row>
        <row r="601">
          <cell r="A601">
            <v>2317</v>
          </cell>
          <cell r="B601" t="str">
            <v>Empresa Municipal De Asfaltos Y Vías</v>
          </cell>
          <cell r="C601" t="str">
            <v>-</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row>
        <row r="602">
          <cell r="A602">
            <v>2318</v>
          </cell>
          <cell r="B602" t="str">
            <v>Entidad Descentralizada Ummipre Proman</v>
          </cell>
          <cell r="C602" t="str">
            <v>-</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row>
        <row r="603">
          <cell r="A603">
            <v>2319</v>
          </cell>
          <cell r="B603" t="str">
            <v>Empresa Pública Departamental Estratégica De Aguas - La Paz</v>
          </cell>
          <cell r="C603" t="str">
            <v>-</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row>
        <row r="604">
          <cell r="A604">
            <v>2320</v>
          </cell>
          <cell r="B604" t="str">
            <v>Empresa Publica Municipal De Servicios De Agua Y Alcantarrillado Sanitario De Cobija</v>
          </cell>
          <cell r="C604" t="str">
            <v>-</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row>
        <row r="605">
          <cell r="A605">
            <v>2321</v>
          </cell>
          <cell r="B605" t="str">
            <v>EMPRESA MUNICIPAL DE ASEO DE EL ALTO</v>
          </cell>
          <cell r="C605" t="str">
            <v>-</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row>
        <row r="606">
          <cell r="A606">
            <v>2322</v>
          </cell>
          <cell r="B606" t="str">
            <v>ENTIDAD MATADERO FRIGORIFICO MUNICIPAL DE TARIJA</v>
          </cell>
          <cell r="C606" t="str">
            <v>-</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row>
        <row r="607">
          <cell r="A607">
            <v>2323</v>
          </cell>
          <cell r="B607" t="str">
            <v>ENTIDAD ASEO MUNICIPAL DE TARIJA</v>
          </cell>
          <cell r="C607" t="str">
            <v>-</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row>
        <row r="608">
          <cell r="A608">
            <v>2324</v>
          </cell>
          <cell r="B608" t="str">
            <v>ENTIDAD OBRAS PUBLICAS MUNICIPALES DE TARIJA</v>
          </cell>
          <cell r="C608" t="str">
            <v>-</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row>
        <row r="609">
          <cell r="A609">
            <v>2325</v>
          </cell>
          <cell r="B609" t="str">
            <v>ENTIDAD ORDENAMIENTO TERRITORIAL DE TARIJA</v>
          </cell>
          <cell r="C609" t="str">
            <v>-</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row>
        <row r="610">
          <cell r="A610">
            <v>2326</v>
          </cell>
          <cell r="B610" t="str">
            <v>ENTIDAD ORDEN Y SEGURIDAD CIUDADANA MUNICIPAL DE TARIJA</v>
          </cell>
          <cell r="C610" t="str">
            <v>-</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row>
        <row r="611">
          <cell r="A611">
            <v>2327</v>
          </cell>
          <cell r="B611" t="str">
            <v>EMPRESA MUNICIPAL AUTONOMA DE AGUA POTABLE Y ALCANTARILLADO  DE YACUIBA</v>
          </cell>
          <cell r="C611" t="str">
            <v>-</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row>
        <row r="612">
          <cell r="A612">
            <v>2328</v>
          </cell>
          <cell r="B612" t="str">
            <v>EMPRESA MUNICIPAL DE AGUA POTABLE Y ALCANTARILLADO SANITARIO DE URIONDO</v>
          </cell>
          <cell r="C612" t="str">
            <v>-</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row>
        <row r="613">
          <cell r="A613" t="str">
            <v>AFP</v>
          </cell>
          <cell r="B613" t="str">
            <v>Acreedores</v>
          </cell>
          <cell r="C613" t="str">
            <v>MZC</v>
          </cell>
          <cell r="D613">
            <v>0</v>
          </cell>
          <cell r="E613">
            <v>0</v>
          </cell>
          <cell r="F613">
            <v>0</v>
          </cell>
          <cell r="G613">
            <v>2996265.3400000003</v>
          </cell>
          <cell r="H613">
            <v>0</v>
          </cell>
          <cell r="I613">
            <v>0</v>
          </cell>
          <cell r="J613">
            <v>626348.57999999996</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row>
        <row r="614">
          <cell r="A614" t="str">
            <v>UCCF</v>
          </cell>
          <cell r="B614" t="str">
            <v>Area de Conciliaciones</v>
          </cell>
          <cell r="C614" t="str">
            <v>-</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row>
        <row r="615">
          <cell r="A615" t="str">
            <v>N/I</v>
          </cell>
          <cell r="B615" t="str">
            <v>No Identificado</v>
          </cell>
          <cell r="C615" t="str">
            <v>-</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AH231"/>
  <sheetViews>
    <sheetView showGridLines="0" tabSelected="1" view="pageBreakPreview" zoomScaleNormal="115" zoomScaleSheetLayoutView="100" workbookViewId="0">
      <selection activeCell="Y11" sqref="Y11"/>
    </sheetView>
  </sheetViews>
  <sheetFormatPr baseColWidth="10" defaultRowHeight="15"/>
  <cols>
    <col min="1" max="30" width="3.7109375" style="10" customWidth="1"/>
    <col min="31" max="31" width="7.7109375" style="10" customWidth="1"/>
    <col min="32" max="32" width="3.7109375" style="10" customWidth="1"/>
    <col min="33" max="33" width="11.42578125" style="10"/>
    <col min="34" max="34" width="18.7109375" style="10" customWidth="1"/>
    <col min="35" max="16384" width="11.42578125" style="10"/>
  </cols>
  <sheetData>
    <row r="1" spans="1:34">
      <c r="Y1" s="31"/>
      <c r="Z1" s="31"/>
      <c r="AA1" s="31"/>
      <c r="AB1" s="31"/>
      <c r="AC1" s="31"/>
      <c r="AD1" s="31"/>
      <c r="AE1" s="31"/>
      <c r="AF1" s="31"/>
      <c r="AH1" s="112" t="e">
        <f>SUM(C21:H39)</f>
        <v>#N/A</v>
      </c>
    </row>
    <row r="2" spans="1:34" ht="15.75">
      <c r="A2" s="32"/>
      <c r="B2" s="32"/>
      <c r="C2" s="32"/>
      <c r="D2" s="32"/>
      <c r="E2" s="32"/>
      <c r="F2" s="32"/>
      <c r="G2" s="32"/>
      <c r="H2" s="32"/>
      <c r="I2" s="32"/>
      <c r="J2" s="32"/>
      <c r="K2" s="32"/>
      <c r="L2" s="32"/>
      <c r="M2" s="32"/>
      <c r="N2" s="32"/>
      <c r="O2" s="32"/>
      <c r="P2" s="32"/>
      <c r="Q2" s="32"/>
      <c r="R2" s="32"/>
      <c r="S2" s="32"/>
      <c r="T2" s="32"/>
      <c r="U2" s="32"/>
      <c r="V2" s="32"/>
      <c r="W2" s="32"/>
      <c r="X2" s="288" t="s">
        <v>35</v>
      </c>
      <c r="Y2" s="289"/>
      <c r="Z2" s="289"/>
      <c r="AA2" s="289"/>
      <c r="AB2" s="289"/>
      <c r="AC2" s="289"/>
      <c r="AD2" s="289"/>
      <c r="AE2" s="290"/>
      <c r="AF2" s="32"/>
    </row>
    <row r="3" spans="1:34" ht="15.75">
      <c r="A3" s="32"/>
      <c r="B3" s="32"/>
      <c r="C3" s="33"/>
      <c r="D3" s="33"/>
      <c r="E3" s="33"/>
      <c r="F3" s="32"/>
      <c r="G3" s="32"/>
      <c r="H3" s="32"/>
      <c r="I3" s="32"/>
      <c r="J3" s="32"/>
      <c r="K3" s="32"/>
      <c r="L3" s="32"/>
      <c r="M3" s="32"/>
      <c r="N3" s="32"/>
      <c r="O3" s="32"/>
      <c r="P3" s="32"/>
      <c r="Q3" s="32"/>
      <c r="R3" s="32"/>
      <c r="S3" s="32"/>
      <c r="T3" s="32"/>
      <c r="U3" s="32"/>
      <c r="V3" s="32"/>
      <c r="W3" s="32"/>
      <c r="X3" s="291" t="s">
        <v>16958</v>
      </c>
      <c r="Y3" s="292"/>
      <c r="Z3" s="292"/>
      <c r="AA3" s="292"/>
      <c r="AB3" s="292"/>
      <c r="AC3" s="292"/>
      <c r="AD3" s="292"/>
      <c r="AE3" s="293"/>
      <c r="AF3" s="32"/>
    </row>
    <row r="4" spans="1:34" ht="15.75">
      <c r="A4" s="32"/>
      <c r="B4" s="32"/>
      <c r="C4" s="33"/>
      <c r="D4" s="33"/>
      <c r="E4" s="33"/>
      <c r="F4" s="32"/>
      <c r="G4" s="32"/>
      <c r="H4" s="32"/>
      <c r="I4" s="32"/>
      <c r="J4" s="32"/>
      <c r="K4" s="32"/>
      <c r="L4" s="32"/>
      <c r="M4" s="32"/>
      <c r="N4" s="32"/>
      <c r="O4" s="32"/>
      <c r="P4" s="32"/>
      <c r="Q4" s="32"/>
      <c r="R4" s="32"/>
      <c r="S4" s="32"/>
      <c r="T4" s="32"/>
      <c r="U4" s="32"/>
      <c r="V4" s="32"/>
      <c r="W4" s="32"/>
      <c r="X4" s="291" t="s">
        <v>16959</v>
      </c>
      <c r="Y4" s="292"/>
      <c r="Z4" s="292"/>
      <c r="AA4" s="292"/>
      <c r="AB4" s="292"/>
      <c r="AC4" s="292"/>
      <c r="AD4" s="292"/>
      <c r="AE4" s="293"/>
      <c r="AF4" s="32"/>
    </row>
    <row r="5" spans="1:34" ht="15.75">
      <c r="A5" s="32"/>
      <c r="B5" s="32"/>
      <c r="C5" s="33"/>
      <c r="D5" s="33"/>
      <c r="E5" s="33"/>
      <c r="F5" s="32"/>
      <c r="G5" s="32"/>
      <c r="H5" s="32"/>
      <c r="I5" s="32"/>
      <c r="J5" s="32"/>
      <c r="K5" s="32"/>
      <c r="L5" s="32"/>
      <c r="M5" s="32"/>
      <c r="N5" s="32"/>
      <c r="O5" s="32"/>
      <c r="P5" s="32"/>
      <c r="Q5" s="32"/>
      <c r="R5" s="32"/>
      <c r="S5" s="32"/>
      <c r="T5" s="32"/>
      <c r="U5" s="32"/>
      <c r="V5" s="32"/>
      <c r="W5" s="32"/>
      <c r="X5" s="34"/>
      <c r="Y5" s="32"/>
      <c r="Z5" s="35"/>
      <c r="AA5" s="35"/>
      <c r="AB5" s="36"/>
      <c r="AC5" s="36"/>
      <c r="AD5" s="36"/>
      <c r="AE5" s="36"/>
      <c r="AF5" s="32"/>
    </row>
    <row r="6" spans="1:34" ht="16.5">
      <c r="A6" s="294" t="s">
        <v>34</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row>
    <row r="7" spans="1:34" ht="16.5">
      <c r="A7" s="295" t="s">
        <v>1241</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row>
    <row r="8" spans="1:34" ht="15.75">
      <c r="A8" s="37"/>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7"/>
      <c r="AD8" s="37"/>
      <c r="AE8" s="37"/>
      <c r="AF8" s="37"/>
    </row>
    <row r="9" spans="1:34" ht="15.75">
      <c r="A9" s="37"/>
      <c r="B9" s="38"/>
      <c r="C9" s="38"/>
      <c r="D9" s="38"/>
      <c r="E9" s="38"/>
      <c r="F9" s="38"/>
      <c r="G9" s="39" t="s">
        <v>26</v>
      </c>
      <c r="H9" s="38"/>
      <c r="I9" s="38"/>
      <c r="J9" s="38"/>
      <c r="K9" s="38"/>
      <c r="L9" s="38"/>
      <c r="M9" s="38"/>
      <c r="N9" s="38"/>
      <c r="O9" s="38"/>
      <c r="P9" s="304">
        <v>43101</v>
      </c>
      <c r="Q9" s="305"/>
      <c r="R9" s="305"/>
      <c r="S9" s="306"/>
      <c r="T9" s="38"/>
      <c r="U9" s="38" t="s">
        <v>0</v>
      </c>
      <c r="V9" s="304">
        <v>43281</v>
      </c>
      <c r="W9" s="305"/>
      <c r="X9" s="305"/>
      <c r="Y9" s="306"/>
      <c r="Z9" s="38"/>
      <c r="AA9" s="38"/>
      <c r="AB9" s="38"/>
      <c r="AC9" s="37"/>
      <c r="AD9" s="37"/>
      <c r="AE9" s="37"/>
      <c r="AF9" s="37"/>
    </row>
    <row r="10" spans="1:34" ht="15.75">
      <c r="A10" s="37"/>
      <c r="B10" s="38"/>
      <c r="C10" s="38"/>
      <c r="D10" s="38"/>
      <c r="E10" s="38"/>
      <c r="F10" s="38"/>
      <c r="G10" s="39"/>
      <c r="H10" s="38"/>
      <c r="I10" s="38"/>
      <c r="J10" s="38"/>
      <c r="K10" s="38"/>
      <c r="L10" s="38"/>
      <c r="M10" s="38"/>
      <c r="N10" s="38"/>
      <c r="O10" s="38"/>
      <c r="P10" s="40"/>
      <c r="Q10" s="40"/>
      <c r="R10" s="40"/>
      <c r="S10" s="40"/>
      <c r="T10" s="38"/>
      <c r="U10" s="38"/>
      <c r="V10" s="40"/>
      <c r="W10" s="40"/>
      <c r="X10" s="40"/>
      <c r="Y10" s="40"/>
      <c r="Z10" s="38"/>
      <c r="AA10" s="38"/>
      <c r="AB10" s="38"/>
      <c r="AC10" s="37"/>
      <c r="AD10" s="37"/>
      <c r="AE10" s="37"/>
      <c r="AF10" s="37"/>
    </row>
    <row r="11" spans="1:34" ht="15.75">
      <c r="A11" s="37"/>
      <c r="B11" s="38"/>
      <c r="C11" s="41" t="s">
        <v>1</v>
      </c>
      <c r="D11" s="41"/>
      <c r="E11" s="41"/>
      <c r="F11" s="83" t="s">
        <v>36</v>
      </c>
      <c r="G11" s="85"/>
      <c r="H11" s="85"/>
      <c r="I11" s="85"/>
      <c r="J11" s="85"/>
      <c r="K11" s="85"/>
      <c r="L11" s="85"/>
      <c r="M11" s="85"/>
      <c r="N11" s="85"/>
      <c r="O11" s="85"/>
      <c r="P11" s="85"/>
      <c r="Q11" s="85"/>
      <c r="R11" s="85"/>
      <c r="S11" s="85"/>
      <c r="T11" s="85"/>
      <c r="U11" s="85"/>
      <c r="V11" s="85"/>
      <c r="W11" s="85"/>
      <c r="X11" s="85"/>
      <c r="Y11" s="85"/>
      <c r="Z11" s="85"/>
      <c r="AA11" s="85"/>
      <c r="AB11" s="85"/>
      <c r="AC11" s="79"/>
      <c r="AD11" s="79"/>
      <c r="AE11" s="79"/>
      <c r="AF11" s="79"/>
    </row>
    <row r="12" spans="1:34" ht="15.75" customHeight="1">
      <c r="A12" s="37"/>
      <c r="B12" s="38"/>
      <c r="C12" s="31"/>
      <c r="D12" s="31"/>
      <c r="E12" s="84"/>
      <c r="F12" s="320" t="str">
        <f>VLOOKUP(H14,bd_lista!$A$3:$B$609,2,FALSE)</f>
        <v>SIN  NOMBRE</v>
      </c>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79"/>
      <c r="AF12" s="79"/>
    </row>
    <row r="13" spans="1:34" ht="23.25" customHeight="1">
      <c r="A13" s="37"/>
      <c r="B13" s="37"/>
      <c r="C13" s="31"/>
      <c r="D13" s="31"/>
      <c r="E13" s="31"/>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7"/>
      <c r="AF13" s="37"/>
    </row>
    <row r="14" spans="1:34" ht="15.75" customHeight="1">
      <c r="A14" s="37"/>
      <c r="B14" s="42" t="s">
        <v>1240</v>
      </c>
      <c r="C14" s="37"/>
      <c r="D14" s="37"/>
      <c r="E14" s="37"/>
      <c r="F14" s="37"/>
      <c r="G14" s="37"/>
      <c r="H14" s="309"/>
      <c r="I14" s="306"/>
      <c r="J14" s="37"/>
      <c r="K14" s="37"/>
      <c r="L14" s="37"/>
      <c r="M14" s="37"/>
      <c r="N14" s="37"/>
      <c r="O14" s="37"/>
      <c r="P14" s="37"/>
      <c r="Q14" s="37"/>
      <c r="R14" s="37"/>
      <c r="S14" s="37"/>
      <c r="T14" s="37"/>
      <c r="U14" s="37"/>
      <c r="V14" s="37"/>
      <c r="W14" s="37"/>
      <c r="X14" s="37"/>
      <c r="Y14" s="37"/>
      <c r="Z14" s="37"/>
      <c r="AA14" s="37"/>
      <c r="AB14" s="37"/>
      <c r="AC14" s="37"/>
      <c r="AD14" s="37"/>
      <c r="AE14" s="37"/>
      <c r="AF14" s="37"/>
    </row>
    <row r="15" spans="1:34" ht="6" customHeight="1">
      <c r="A15" s="79"/>
      <c r="B15" s="83"/>
      <c r="C15" s="79"/>
      <c r="D15" s="79"/>
      <c r="E15" s="79"/>
      <c r="F15" s="79"/>
      <c r="G15" s="79"/>
      <c r="H15" s="310"/>
      <c r="I15" s="310"/>
      <c r="J15" s="79"/>
      <c r="K15" s="79"/>
      <c r="L15" s="79"/>
      <c r="M15" s="79"/>
      <c r="N15" s="79"/>
      <c r="O15" s="79"/>
      <c r="P15" s="79"/>
      <c r="Q15" s="79"/>
      <c r="R15" s="79"/>
      <c r="S15" s="79"/>
      <c r="T15" s="79"/>
      <c r="U15" s="79"/>
      <c r="V15" s="79"/>
      <c r="W15" s="79"/>
      <c r="X15" s="79"/>
      <c r="Y15" s="79"/>
      <c r="Z15" s="79"/>
      <c r="AA15" s="79"/>
      <c r="AB15" s="79"/>
      <c r="AC15" s="79"/>
      <c r="AD15" s="79"/>
      <c r="AE15" s="79"/>
      <c r="AF15" s="79"/>
    </row>
    <row r="16" spans="1:34" ht="15.75" customHeight="1">
      <c r="A16" s="37"/>
      <c r="B16" s="296" t="s">
        <v>33</v>
      </c>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37"/>
    </row>
    <row r="17" spans="1:32" ht="15.75">
      <c r="A17" s="37"/>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37"/>
    </row>
    <row r="18" spans="1:32" ht="7.5" customHeight="1">
      <c r="A18" s="37"/>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37"/>
    </row>
    <row r="19" spans="1:32" ht="15.75" customHeight="1">
      <c r="A19" s="37"/>
      <c r="B19" s="43"/>
      <c r="C19" s="307" t="s">
        <v>1242</v>
      </c>
      <c r="D19" s="307"/>
      <c r="E19" s="307"/>
      <c r="F19" s="307"/>
      <c r="G19" s="307"/>
      <c r="H19" s="307"/>
      <c r="I19" s="297" t="s">
        <v>32</v>
      </c>
      <c r="J19" s="297"/>
      <c r="K19" s="297"/>
      <c r="L19" s="297"/>
      <c r="M19" s="298" t="s">
        <v>2</v>
      </c>
      <c r="N19" s="299"/>
      <c r="O19" s="299"/>
      <c r="P19" s="299"/>
      <c r="Q19" s="299"/>
      <c r="R19" s="299"/>
      <c r="S19" s="299"/>
      <c r="T19" s="299"/>
      <c r="U19" s="299"/>
      <c r="V19" s="299"/>
      <c r="W19" s="299"/>
      <c r="X19" s="299"/>
      <c r="Y19" s="300"/>
      <c r="Z19" s="297" t="s">
        <v>1297</v>
      </c>
      <c r="AA19" s="297"/>
      <c r="AB19" s="297"/>
      <c r="AC19" s="297"/>
      <c r="AD19" s="297"/>
      <c r="AE19" s="43"/>
      <c r="AF19" s="37"/>
    </row>
    <row r="20" spans="1:32" ht="24" customHeight="1">
      <c r="A20" s="37"/>
      <c r="B20" s="43"/>
      <c r="C20" s="308" t="s">
        <v>31</v>
      </c>
      <c r="D20" s="308"/>
      <c r="E20" s="308"/>
      <c r="F20" s="308" t="s">
        <v>1243</v>
      </c>
      <c r="G20" s="308"/>
      <c r="H20" s="308"/>
      <c r="I20" s="297"/>
      <c r="J20" s="297"/>
      <c r="K20" s="297"/>
      <c r="L20" s="297"/>
      <c r="M20" s="301"/>
      <c r="N20" s="302"/>
      <c r="O20" s="302"/>
      <c r="P20" s="302"/>
      <c r="Q20" s="302"/>
      <c r="R20" s="302"/>
      <c r="S20" s="302"/>
      <c r="T20" s="302"/>
      <c r="U20" s="302"/>
      <c r="V20" s="302"/>
      <c r="W20" s="302"/>
      <c r="X20" s="302"/>
      <c r="Y20" s="303"/>
      <c r="Z20" s="297"/>
      <c r="AA20" s="297"/>
      <c r="AB20" s="297"/>
      <c r="AC20" s="297"/>
      <c r="AD20" s="297"/>
      <c r="AE20" s="43"/>
      <c r="AF20" s="37"/>
    </row>
    <row r="21" spans="1:32" ht="17.100000000000001" customHeight="1">
      <c r="A21" s="37"/>
      <c r="B21" s="43"/>
      <c r="C21" s="285" t="e">
        <f>VLOOKUP(H14,RESUMEN!$A$11:$AL$616,7,FALSE)</f>
        <v>#N/A</v>
      </c>
      <c r="D21" s="286"/>
      <c r="E21" s="287"/>
      <c r="F21" s="285" t="e">
        <f>VLOOKUP(H14,RESUMEN!A11:Y616,25,FALSE)</f>
        <v>#N/A</v>
      </c>
      <c r="G21" s="286"/>
      <c r="H21" s="287"/>
      <c r="I21" s="317" t="s">
        <v>3</v>
      </c>
      <c r="J21" s="318"/>
      <c r="K21" s="318"/>
      <c r="L21" s="319"/>
      <c r="M21" s="314" t="s">
        <v>4</v>
      </c>
      <c r="N21" s="315"/>
      <c r="O21" s="315"/>
      <c r="P21" s="315"/>
      <c r="Q21" s="315"/>
      <c r="R21" s="315"/>
      <c r="S21" s="315"/>
      <c r="T21" s="315"/>
      <c r="U21" s="315"/>
      <c r="V21" s="315"/>
      <c r="W21" s="315"/>
      <c r="X21" s="315"/>
      <c r="Y21" s="316"/>
      <c r="Z21" s="311" t="s">
        <v>5</v>
      </c>
      <c r="AA21" s="312"/>
      <c r="AB21" s="312"/>
      <c r="AC21" s="312"/>
      <c r="AD21" s="313"/>
      <c r="AE21" s="43"/>
      <c r="AF21" s="37"/>
    </row>
    <row r="22" spans="1:32" ht="17.100000000000001" customHeight="1">
      <c r="A22" s="37"/>
      <c r="B22" s="43"/>
      <c r="C22" s="285" t="e">
        <f>VLOOKUP(H14,RESUMEN!$A$11:$AL$616,8,FALSE)</f>
        <v>#N/A</v>
      </c>
      <c r="D22" s="286"/>
      <c r="E22" s="287"/>
      <c r="F22" s="285">
        <v>0</v>
      </c>
      <c r="G22" s="286"/>
      <c r="H22" s="287"/>
      <c r="I22" s="317" t="s">
        <v>1255</v>
      </c>
      <c r="J22" s="318"/>
      <c r="K22" s="318"/>
      <c r="L22" s="319"/>
      <c r="M22" s="314" t="s">
        <v>1263</v>
      </c>
      <c r="N22" s="315"/>
      <c r="O22" s="315"/>
      <c r="P22" s="315"/>
      <c r="Q22" s="315"/>
      <c r="R22" s="315"/>
      <c r="S22" s="315"/>
      <c r="T22" s="315"/>
      <c r="U22" s="315"/>
      <c r="V22" s="315"/>
      <c r="W22" s="315"/>
      <c r="X22" s="315"/>
      <c r="Y22" s="316"/>
      <c r="Z22" s="311" t="s">
        <v>10</v>
      </c>
      <c r="AA22" s="312"/>
      <c r="AB22" s="312"/>
      <c r="AC22" s="312"/>
      <c r="AD22" s="313"/>
      <c r="AE22" s="43"/>
      <c r="AF22" s="37"/>
    </row>
    <row r="23" spans="1:32" ht="17.100000000000001" customHeight="1">
      <c r="A23" s="37"/>
      <c r="B23" s="43"/>
      <c r="C23" s="285">
        <v>0</v>
      </c>
      <c r="D23" s="286"/>
      <c r="E23" s="287"/>
      <c r="F23" s="285" t="e">
        <f>VLOOKUP(H14,RESUMEN!A11:Z616,26,FALSE)</f>
        <v>#N/A</v>
      </c>
      <c r="G23" s="286"/>
      <c r="H23" s="287"/>
      <c r="I23" s="317" t="s">
        <v>631</v>
      </c>
      <c r="J23" s="318"/>
      <c r="K23" s="318"/>
      <c r="L23" s="319"/>
      <c r="M23" s="314" t="s">
        <v>1302</v>
      </c>
      <c r="N23" s="315"/>
      <c r="O23" s="315"/>
      <c r="P23" s="315"/>
      <c r="Q23" s="315"/>
      <c r="R23" s="315"/>
      <c r="S23" s="315"/>
      <c r="T23" s="315"/>
      <c r="U23" s="315"/>
      <c r="V23" s="315"/>
      <c r="W23" s="315"/>
      <c r="X23" s="315"/>
      <c r="Y23" s="316"/>
      <c r="Z23" s="311" t="s">
        <v>10</v>
      </c>
      <c r="AA23" s="312"/>
      <c r="AB23" s="312"/>
      <c r="AC23" s="312"/>
      <c r="AD23" s="313"/>
      <c r="AE23" s="43"/>
      <c r="AF23" s="37"/>
    </row>
    <row r="24" spans="1:32" ht="17.100000000000001" customHeight="1">
      <c r="A24" s="37"/>
      <c r="B24" s="43"/>
      <c r="C24" s="285" t="e">
        <f>VLOOKUP(H14,RESUMEN!$A$11:$AL$616,9,FALSE)</f>
        <v>#N/A</v>
      </c>
      <c r="D24" s="286"/>
      <c r="E24" s="287"/>
      <c r="F24" s="285" t="e">
        <f>VLOOKUP(H14,RESUMEN!A11:AA616,27,FALSE)</f>
        <v>#N/A</v>
      </c>
      <c r="G24" s="286"/>
      <c r="H24" s="287"/>
      <c r="I24" s="317" t="s">
        <v>11</v>
      </c>
      <c r="J24" s="318"/>
      <c r="K24" s="318"/>
      <c r="L24" s="319"/>
      <c r="M24" s="314" t="s">
        <v>1261</v>
      </c>
      <c r="N24" s="315"/>
      <c r="O24" s="315"/>
      <c r="P24" s="315"/>
      <c r="Q24" s="315"/>
      <c r="R24" s="315"/>
      <c r="S24" s="315"/>
      <c r="T24" s="315"/>
      <c r="U24" s="315"/>
      <c r="V24" s="315"/>
      <c r="W24" s="315"/>
      <c r="X24" s="315"/>
      <c r="Y24" s="316"/>
      <c r="Z24" s="311" t="s">
        <v>12</v>
      </c>
      <c r="AA24" s="312"/>
      <c r="AB24" s="312"/>
      <c r="AC24" s="312"/>
      <c r="AD24" s="313"/>
      <c r="AE24" s="43"/>
      <c r="AF24" s="37"/>
    </row>
    <row r="25" spans="1:32" ht="17.100000000000001" customHeight="1">
      <c r="A25" s="37"/>
      <c r="B25" s="43"/>
      <c r="C25" s="285" t="e">
        <f>VLOOKUP(H14,RESUMEN!$A$11:$AL$616,10,FALSE)</f>
        <v>#N/A</v>
      </c>
      <c r="D25" s="286"/>
      <c r="E25" s="287"/>
      <c r="F25" s="285" t="e">
        <f>VLOOKUP(H14,RESUMEN!A11:AB616,28,FALSE)</f>
        <v>#N/A</v>
      </c>
      <c r="G25" s="286"/>
      <c r="H25" s="287"/>
      <c r="I25" s="317" t="s">
        <v>6</v>
      </c>
      <c r="J25" s="318"/>
      <c r="K25" s="318"/>
      <c r="L25" s="319"/>
      <c r="M25" s="314" t="s">
        <v>7</v>
      </c>
      <c r="N25" s="315"/>
      <c r="O25" s="315"/>
      <c r="P25" s="315"/>
      <c r="Q25" s="315"/>
      <c r="R25" s="315"/>
      <c r="S25" s="315"/>
      <c r="T25" s="315"/>
      <c r="U25" s="315"/>
      <c r="V25" s="315"/>
      <c r="W25" s="315"/>
      <c r="X25" s="315"/>
      <c r="Y25" s="316"/>
      <c r="Z25" s="311" t="s">
        <v>5</v>
      </c>
      <c r="AA25" s="312"/>
      <c r="AB25" s="312"/>
      <c r="AC25" s="312"/>
      <c r="AD25" s="313"/>
      <c r="AE25" s="43"/>
      <c r="AF25" s="37"/>
    </row>
    <row r="26" spans="1:32" ht="17.100000000000001" customHeight="1">
      <c r="A26" s="37"/>
      <c r="B26" s="43"/>
      <c r="C26" s="285" t="e">
        <f>VLOOKUP(H14,RESUMEN!$A$11:$AL$616,12,FALSE)</f>
        <v>#N/A</v>
      </c>
      <c r="D26" s="286"/>
      <c r="E26" s="287"/>
      <c r="F26" s="285" t="e">
        <f>VLOOKUP(H14,RESUMEN!A11:AC616,29,FALSE)</f>
        <v>#N/A</v>
      </c>
      <c r="G26" s="286"/>
      <c r="H26" s="287"/>
      <c r="I26" s="317" t="s">
        <v>15</v>
      </c>
      <c r="J26" s="318"/>
      <c r="K26" s="318"/>
      <c r="L26" s="319"/>
      <c r="M26" s="314" t="s">
        <v>16</v>
      </c>
      <c r="N26" s="315"/>
      <c r="O26" s="315"/>
      <c r="P26" s="315"/>
      <c r="Q26" s="315"/>
      <c r="R26" s="315"/>
      <c r="S26" s="315"/>
      <c r="T26" s="315"/>
      <c r="U26" s="315"/>
      <c r="V26" s="315"/>
      <c r="W26" s="315"/>
      <c r="X26" s="315"/>
      <c r="Y26" s="316"/>
      <c r="Z26" s="311" t="s">
        <v>12</v>
      </c>
      <c r="AA26" s="312"/>
      <c r="AB26" s="312"/>
      <c r="AC26" s="312"/>
      <c r="AD26" s="313"/>
      <c r="AE26" s="43"/>
      <c r="AF26" s="37"/>
    </row>
    <row r="27" spans="1:32" ht="17.100000000000001" customHeight="1">
      <c r="A27" s="37"/>
      <c r="B27" s="43"/>
      <c r="C27" s="285" t="e">
        <f>VLOOKUP(H14,RESUMEN!$A$11:$AL$616,13,FALSE)</f>
        <v>#N/A</v>
      </c>
      <c r="D27" s="286"/>
      <c r="E27" s="287"/>
      <c r="F27" s="285">
        <v>0</v>
      </c>
      <c r="G27" s="286"/>
      <c r="H27" s="287"/>
      <c r="I27" s="317" t="s">
        <v>1256</v>
      </c>
      <c r="J27" s="318"/>
      <c r="K27" s="318"/>
      <c r="L27" s="319"/>
      <c r="M27" s="314" t="s">
        <v>1264</v>
      </c>
      <c r="N27" s="315"/>
      <c r="O27" s="315"/>
      <c r="P27" s="315"/>
      <c r="Q27" s="315"/>
      <c r="R27" s="315"/>
      <c r="S27" s="315"/>
      <c r="T27" s="315"/>
      <c r="U27" s="315"/>
      <c r="V27" s="315"/>
      <c r="W27" s="315"/>
      <c r="X27" s="315"/>
      <c r="Y27" s="316"/>
      <c r="Z27" s="311" t="s">
        <v>19</v>
      </c>
      <c r="AA27" s="312"/>
      <c r="AB27" s="312"/>
      <c r="AC27" s="312"/>
      <c r="AD27" s="313"/>
      <c r="AE27" s="43"/>
      <c r="AF27" s="37"/>
    </row>
    <row r="28" spans="1:32" ht="17.100000000000001" customHeight="1">
      <c r="A28" s="37"/>
      <c r="B28" s="43"/>
      <c r="C28" s="285" t="e">
        <f>VLOOKUP(H14,RESUMEN!$A$11:$AL$616,14,FALSE)</f>
        <v>#N/A</v>
      </c>
      <c r="D28" s="286"/>
      <c r="E28" s="287"/>
      <c r="F28" s="285" t="e">
        <f>VLOOKUP(H14,RESUMEN!A11:AD616,30,FALSE)</f>
        <v>#N/A</v>
      </c>
      <c r="G28" s="286"/>
      <c r="H28" s="287"/>
      <c r="I28" s="317" t="s">
        <v>17</v>
      </c>
      <c r="J28" s="318"/>
      <c r="K28" s="318"/>
      <c r="L28" s="319"/>
      <c r="M28" s="314" t="s">
        <v>18</v>
      </c>
      <c r="N28" s="315"/>
      <c r="O28" s="315"/>
      <c r="P28" s="315"/>
      <c r="Q28" s="315"/>
      <c r="R28" s="315"/>
      <c r="S28" s="315"/>
      <c r="T28" s="315"/>
      <c r="U28" s="315"/>
      <c r="V28" s="315"/>
      <c r="W28" s="315"/>
      <c r="X28" s="315"/>
      <c r="Y28" s="316"/>
      <c r="Z28" s="311" t="s">
        <v>19</v>
      </c>
      <c r="AA28" s="312"/>
      <c r="AB28" s="312"/>
      <c r="AC28" s="312"/>
      <c r="AD28" s="313"/>
      <c r="AE28" s="43"/>
      <c r="AF28" s="37"/>
    </row>
    <row r="29" spans="1:32" ht="17.100000000000001" customHeight="1">
      <c r="A29" s="37"/>
      <c r="B29" s="43"/>
      <c r="C29" s="285" t="e">
        <f>VLOOKUP(H14,RESUMEN!$A$11:$AL$616,15,FALSE)</f>
        <v>#N/A</v>
      </c>
      <c r="D29" s="286"/>
      <c r="E29" s="287"/>
      <c r="F29" s="285" t="e">
        <f>VLOOKUP(H14,RESUMEN!A11:AE616,31,FALSE)</f>
        <v>#N/A</v>
      </c>
      <c r="G29" s="286"/>
      <c r="H29" s="287"/>
      <c r="I29" s="317" t="s">
        <v>13</v>
      </c>
      <c r="J29" s="318"/>
      <c r="K29" s="318"/>
      <c r="L29" s="319"/>
      <c r="M29" s="314" t="s">
        <v>14</v>
      </c>
      <c r="N29" s="315"/>
      <c r="O29" s="315"/>
      <c r="P29" s="315"/>
      <c r="Q29" s="315"/>
      <c r="R29" s="315"/>
      <c r="S29" s="315"/>
      <c r="T29" s="315"/>
      <c r="U29" s="315"/>
      <c r="V29" s="315"/>
      <c r="W29" s="315"/>
      <c r="X29" s="315"/>
      <c r="Y29" s="316"/>
      <c r="Z29" s="311" t="s">
        <v>12</v>
      </c>
      <c r="AA29" s="312"/>
      <c r="AB29" s="312"/>
      <c r="AC29" s="312"/>
      <c r="AD29" s="313"/>
      <c r="AE29" s="43"/>
      <c r="AF29" s="37"/>
    </row>
    <row r="30" spans="1:32" ht="17.100000000000001" customHeight="1">
      <c r="A30" s="37"/>
      <c r="B30" s="43"/>
      <c r="C30" s="285" t="e">
        <f>VLOOKUP(H14,RESUMEN!$A$11:$AL$616,16,FALSE)</f>
        <v>#N/A</v>
      </c>
      <c r="D30" s="286"/>
      <c r="E30" s="287"/>
      <c r="F30" s="285" t="e">
        <f>VLOOKUP(H14,RESUMEN!A11:AG616,32,FALSE)</f>
        <v>#N/A</v>
      </c>
      <c r="G30" s="286"/>
      <c r="H30" s="287"/>
      <c r="I30" s="317" t="s">
        <v>1257</v>
      </c>
      <c r="J30" s="318"/>
      <c r="K30" s="318"/>
      <c r="L30" s="319"/>
      <c r="M30" s="314" t="s">
        <v>1260</v>
      </c>
      <c r="N30" s="315"/>
      <c r="O30" s="315"/>
      <c r="P30" s="315"/>
      <c r="Q30" s="315"/>
      <c r="R30" s="315"/>
      <c r="S30" s="315"/>
      <c r="T30" s="315"/>
      <c r="U30" s="315"/>
      <c r="V30" s="315"/>
      <c r="W30" s="315"/>
      <c r="X30" s="315"/>
      <c r="Y30" s="316"/>
      <c r="Z30" s="311" t="s">
        <v>19</v>
      </c>
      <c r="AA30" s="312"/>
      <c r="AB30" s="312"/>
      <c r="AC30" s="312"/>
      <c r="AD30" s="313"/>
      <c r="AE30" s="43"/>
      <c r="AF30" s="37"/>
    </row>
    <row r="31" spans="1:32" ht="17.100000000000001" customHeight="1">
      <c r="A31" s="37"/>
      <c r="B31" s="43"/>
      <c r="C31" s="285" t="e">
        <f>VLOOKUP(H14,RESUMEN!$A$11:$AL$616,17,FALSE)</f>
        <v>#N/A</v>
      </c>
      <c r="D31" s="286"/>
      <c r="E31" s="287"/>
      <c r="F31" s="285" t="e">
        <f>VLOOKUP(H14,RESUMEN!A11:AG616,33,FALSE)</f>
        <v>#N/A</v>
      </c>
      <c r="G31" s="286"/>
      <c r="H31" s="287"/>
      <c r="I31" s="317" t="s">
        <v>1315</v>
      </c>
      <c r="J31" s="318"/>
      <c r="K31" s="318"/>
      <c r="L31" s="319"/>
      <c r="M31" s="314" t="s">
        <v>1318</v>
      </c>
      <c r="N31" s="315"/>
      <c r="O31" s="315"/>
      <c r="P31" s="315"/>
      <c r="Q31" s="315"/>
      <c r="R31" s="315"/>
      <c r="S31" s="315"/>
      <c r="T31" s="315"/>
      <c r="U31" s="315"/>
      <c r="V31" s="315"/>
      <c r="W31" s="315"/>
      <c r="X31" s="315"/>
      <c r="Y31" s="316"/>
      <c r="Z31" s="311" t="s">
        <v>19</v>
      </c>
      <c r="AA31" s="312"/>
      <c r="AB31" s="312"/>
      <c r="AC31" s="312"/>
      <c r="AD31" s="313"/>
      <c r="AE31" s="43"/>
      <c r="AF31" s="37"/>
    </row>
    <row r="32" spans="1:32" ht="17.100000000000001" customHeight="1">
      <c r="A32" s="37"/>
      <c r="B32" s="43"/>
      <c r="C32" s="285" t="e">
        <f>VLOOKUP(H14,RESUMEN!$A$11:$AL$616,18,FALSE)</f>
        <v>#N/A</v>
      </c>
      <c r="D32" s="286"/>
      <c r="E32" s="287"/>
      <c r="F32" s="285" t="e">
        <f>VLOOKUP(H14,RESUMEN!A11:AH616,34,FALSE)</f>
        <v>#N/A</v>
      </c>
      <c r="G32" s="286"/>
      <c r="H32" s="287"/>
      <c r="I32" s="317" t="s">
        <v>20</v>
      </c>
      <c r="J32" s="318"/>
      <c r="K32" s="318"/>
      <c r="L32" s="319"/>
      <c r="M32" s="314" t="s">
        <v>1262</v>
      </c>
      <c r="N32" s="315"/>
      <c r="O32" s="315"/>
      <c r="P32" s="315"/>
      <c r="Q32" s="315"/>
      <c r="R32" s="315"/>
      <c r="S32" s="315"/>
      <c r="T32" s="315"/>
      <c r="U32" s="315"/>
      <c r="V32" s="315"/>
      <c r="W32" s="315"/>
      <c r="X32" s="315"/>
      <c r="Y32" s="316"/>
      <c r="Z32" s="311" t="s">
        <v>12</v>
      </c>
      <c r="AA32" s="312"/>
      <c r="AB32" s="312"/>
      <c r="AC32" s="312"/>
      <c r="AD32" s="313"/>
      <c r="AE32" s="43"/>
      <c r="AF32" s="37"/>
    </row>
    <row r="33" spans="1:32" ht="17.100000000000001" customHeight="1">
      <c r="A33" s="37"/>
      <c r="B33" s="43"/>
      <c r="C33" s="285" t="e">
        <f>VLOOKUP(H14,RESUMEN!$A$11:$AL$616,19,FALSE)</f>
        <v>#N/A</v>
      </c>
      <c r="D33" s="286"/>
      <c r="E33" s="287"/>
      <c r="F33" s="285" t="e">
        <f>VLOOKUP(H14,RESUMEN!A11:AI616,35,FALSE)</f>
        <v>#N/A</v>
      </c>
      <c r="G33" s="286"/>
      <c r="H33" s="287"/>
      <c r="I33" s="317" t="s">
        <v>21</v>
      </c>
      <c r="J33" s="318"/>
      <c r="K33" s="318"/>
      <c r="L33" s="319"/>
      <c r="M33" s="314" t="s">
        <v>22</v>
      </c>
      <c r="N33" s="315"/>
      <c r="O33" s="315"/>
      <c r="P33" s="315"/>
      <c r="Q33" s="315"/>
      <c r="R33" s="315"/>
      <c r="S33" s="315"/>
      <c r="T33" s="315"/>
      <c r="U33" s="315"/>
      <c r="V33" s="315"/>
      <c r="W33" s="315"/>
      <c r="X33" s="315"/>
      <c r="Y33" s="316"/>
      <c r="Z33" s="311" t="s">
        <v>12</v>
      </c>
      <c r="AA33" s="312"/>
      <c r="AB33" s="312"/>
      <c r="AC33" s="312"/>
      <c r="AD33" s="313"/>
      <c r="AE33" s="43"/>
      <c r="AF33" s="37"/>
    </row>
    <row r="34" spans="1:32" ht="17.100000000000001" customHeight="1">
      <c r="A34" s="37"/>
      <c r="B34" s="43"/>
      <c r="C34" s="285">
        <v>0</v>
      </c>
      <c r="D34" s="286"/>
      <c r="E34" s="287"/>
      <c r="F34" s="285" t="e">
        <f>VLOOKUP(H14,RESUMEN!A11:AJ616,36,FALSE)</f>
        <v>#N/A</v>
      </c>
      <c r="G34" s="286"/>
      <c r="H34" s="287"/>
      <c r="I34" s="317" t="s">
        <v>23</v>
      </c>
      <c r="J34" s="318"/>
      <c r="K34" s="318"/>
      <c r="L34" s="319"/>
      <c r="M34" s="314" t="s">
        <v>24</v>
      </c>
      <c r="N34" s="315"/>
      <c r="O34" s="315"/>
      <c r="P34" s="315"/>
      <c r="Q34" s="315"/>
      <c r="R34" s="315"/>
      <c r="S34" s="315"/>
      <c r="T34" s="315"/>
      <c r="U34" s="315"/>
      <c r="V34" s="315"/>
      <c r="W34" s="315"/>
      <c r="X34" s="315"/>
      <c r="Y34" s="316"/>
      <c r="Z34" s="311" t="s">
        <v>19</v>
      </c>
      <c r="AA34" s="312"/>
      <c r="AB34" s="312"/>
      <c r="AC34" s="312"/>
      <c r="AD34" s="313"/>
      <c r="AE34" s="43"/>
      <c r="AF34" s="37"/>
    </row>
    <row r="35" spans="1:32" ht="17.100000000000001" customHeight="1">
      <c r="A35" s="37"/>
      <c r="B35" s="43"/>
      <c r="C35" s="285" t="e">
        <f>VLOOKUP(H14,RESUMEN!$A$11:$AL$616,20,FALSE)</f>
        <v>#N/A</v>
      </c>
      <c r="D35" s="286"/>
      <c r="E35" s="287"/>
      <c r="F35" s="285">
        <v>0</v>
      </c>
      <c r="G35" s="286"/>
      <c r="H35" s="287"/>
      <c r="I35" s="317" t="s">
        <v>8</v>
      </c>
      <c r="J35" s="318"/>
      <c r="K35" s="318"/>
      <c r="L35" s="319"/>
      <c r="M35" s="314" t="s">
        <v>9</v>
      </c>
      <c r="N35" s="315"/>
      <c r="O35" s="315"/>
      <c r="P35" s="315"/>
      <c r="Q35" s="315"/>
      <c r="R35" s="315"/>
      <c r="S35" s="315"/>
      <c r="T35" s="315"/>
      <c r="U35" s="315"/>
      <c r="V35" s="315"/>
      <c r="W35" s="315"/>
      <c r="X35" s="315"/>
      <c r="Y35" s="316"/>
      <c r="Z35" s="311" t="s">
        <v>10</v>
      </c>
      <c r="AA35" s="312"/>
      <c r="AB35" s="312"/>
      <c r="AC35" s="312"/>
      <c r="AD35" s="313"/>
      <c r="AE35" s="43"/>
      <c r="AF35" s="37"/>
    </row>
    <row r="36" spans="1:32" ht="17.100000000000001" customHeight="1">
      <c r="A36" s="37"/>
      <c r="B36" s="43"/>
      <c r="C36" s="285" t="e">
        <f>VLOOKUP(H14,RESUMEN!$A$11:$AL$616,21,FALSE)</f>
        <v>#N/A</v>
      </c>
      <c r="D36" s="286"/>
      <c r="E36" s="287"/>
      <c r="F36" s="285">
        <v>0</v>
      </c>
      <c r="G36" s="286"/>
      <c r="H36" s="287"/>
      <c r="I36" s="317" t="s">
        <v>1245</v>
      </c>
      <c r="J36" s="318"/>
      <c r="K36" s="318"/>
      <c r="L36" s="319"/>
      <c r="M36" s="314" t="s">
        <v>1259</v>
      </c>
      <c r="N36" s="315"/>
      <c r="O36" s="315"/>
      <c r="P36" s="315"/>
      <c r="Q36" s="315"/>
      <c r="R36" s="315"/>
      <c r="S36" s="315"/>
      <c r="T36" s="315"/>
      <c r="U36" s="315"/>
      <c r="V36" s="315"/>
      <c r="W36" s="315"/>
      <c r="X36" s="315"/>
      <c r="Y36" s="316"/>
      <c r="Z36" s="311" t="s">
        <v>1245</v>
      </c>
      <c r="AA36" s="312"/>
      <c r="AB36" s="312"/>
      <c r="AC36" s="312"/>
      <c r="AD36" s="313"/>
      <c r="AE36" s="43"/>
      <c r="AF36" s="37"/>
    </row>
    <row r="37" spans="1:32" ht="17.100000000000001" customHeight="1">
      <c r="A37" s="37"/>
      <c r="B37" s="43"/>
      <c r="C37" s="285" t="e">
        <f>VLOOKUP(H14,RESUMEN!$A$11:$AL$616,22,FALSE)</f>
        <v>#N/A</v>
      </c>
      <c r="D37" s="286"/>
      <c r="E37" s="287"/>
      <c r="F37" s="285" t="e">
        <f>VLOOKUP(H14,[1]RESUMEN!$A$11:$AL$615,38,FALSE)</f>
        <v>#N/A</v>
      </c>
      <c r="G37" s="286"/>
      <c r="H37" s="287"/>
      <c r="I37" s="317" t="s">
        <v>1267</v>
      </c>
      <c r="J37" s="318"/>
      <c r="K37" s="318"/>
      <c r="L37" s="319"/>
      <c r="M37" s="314" t="s">
        <v>1277</v>
      </c>
      <c r="N37" s="315"/>
      <c r="O37" s="315"/>
      <c r="P37" s="315"/>
      <c r="Q37" s="315"/>
      <c r="R37" s="315"/>
      <c r="S37" s="315"/>
      <c r="T37" s="315"/>
      <c r="U37" s="315"/>
      <c r="V37" s="315"/>
      <c r="W37" s="315"/>
      <c r="X37" s="315"/>
      <c r="Y37" s="316"/>
      <c r="Z37" s="311" t="s">
        <v>19</v>
      </c>
      <c r="AA37" s="312"/>
      <c r="AB37" s="312"/>
      <c r="AC37" s="312"/>
      <c r="AD37" s="313"/>
      <c r="AE37" s="43"/>
      <c r="AF37" s="37"/>
    </row>
    <row r="38" spans="1:32" ht="17.100000000000001" customHeight="1">
      <c r="A38" s="37"/>
      <c r="B38" s="43"/>
      <c r="C38" s="285" t="e">
        <f>VLOOKUP(H14,RESUMEN!$A$11:$AL$616,6,FALSE)</f>
        <v>#N/A</v>
      </c>
      <c r="D38" s="286"/>
      <c r="E38" s="287"/>
      <c r="F38" s="285">
        <v>0</v>
      </c>
      <c r="G38" s="286"/>
      <c r="H38" s="287"/>
      <c r="I38" s="317" t="s">
        <v>27</v>
      </c>
      <c r="J38" s="318"/>
      <c r="K38" s="318"/>
      <c r="L38" s="319"/>
      <c r="M38" s="314" t="s">
        <v>29</v>
      </c>
      <c r="N38" s="315"/>
      <c r="O38" s="315"/>
      <c r="P38" s="315"/>
      <c r="Q38" s="315"/>
      <c r="R38" s="315"/>
      <c r="S38" s="315"/>
      <c r="T38" s="315"/>
      <c r="U38" s="315"/>
      <c r="V38" s="315"/>
      <c r="W38" s="315"/>
      <c r="X38" s="315"/>
      <c r="Y38" s="316"/>
      <c r="Z38" s="311" t="s">
        <v>19</v>
      </c>
      <c r="AA38" s="312"/>
      <c r="AB38" s="312"/>
      <c r="AC38" s="312"/>
      <c r="AD38" s="313"/>
      <c r="AE38" s="43"/>
      <c r="AF38" s="37"/>
    </row>
    <row r="39" spans="1:32" ht="17.100000000000001" customHeight="1">
      <c r="A39" s="37"/>
      <c r="B39" s="43"/>
      <c r="C39" s="285" t="e">
        <f>VLOOKUP(H14,RESUMEN!$A$11:$AL$615,4,FALSE)+VLOOKUP(H14,RESUMEN!$A$11:$AL$615,5,FALSE)</f>
        <v>#N/A</v>
      </c>
      <c r="D39" s="286"/>
      <c r="E39" s="287"/>
      <c r="F39" s="285" t="e">
        <f>(VLOOKUP(H14,RESUMEN!A11:W616,23,FALSE))+(VLOOKUP(H14,RESUMEN!A11:X616,24,FALSE))</f>
        <v>#N/A</v>
      </c>
      <c r="G39" s="286"/>
      <c r="H39" s="287"/>
      <c r="I39" s="317" t="s">
        <v>28</v>
      </c>
      <c r="J39" s="318"/>
      <c r="K39" s="318"/>
      <c r="L39" s="319"/>
      <c r="M39" s="314" t="s">
        <v>30</v>
      </c>
      <c r="N39" s="315"/>
      <c r="O39" s="315"/>
      <c r="P39" s="315"/>
      <c r="Q39" s="315"/>
      <c r="R39" s="315"/>
      <c r="S39" s="315"/>
      <c r="T39" s="315"/>
      <c r="U39" s="315"/>
      <c r="V39" s="315"/>
      <c r="W39" s="315"/>
      <c r="X39" s="315"/>
      <c r="Y39" s="316"/>
      <c r="Z39" s="311" t="s">
        <v>19</v>
      </c>
      <c r="AA39" s="312"/>
      <c r="AB39" s="312"/>
      <c r="AC39" s="312"/>
      <c r="AD39" s="313"/>
      <c r="AE39" s="43"/>
      <c r="AF39" s="37"/>
    </row>
    <row r="40" spans="1:32" ht="10.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row>
    <row r="41" spans="1:32" ht="15.75">
      <c r="A41" s="79"/>
      <c r="B41" s="333" t="s">
        <v>11694</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79"/>
    </row>
    <row r="42" spans="1:32" ht="15.75">
      <c r="A42" s="79"/>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79"/>
    </row>
    <row r="43" spans="1:32" ht="15.75">
      <c r="A43" s="79"/>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79"/>
    </row>
    <row r="44" spans="1:32" ht="6.75" customHeight="1" thickBot="1">
      <c r="A44" s="79"/>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79"/>
    </row>
    <row r="45" spans="1:32" ht="15.75">
      <c r="A45" s="79"/>
      <c r="B45" s="322" t="s">
        <v>1317</v>
      </c>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4"/>
      <c r="AF45" s="79"/>
    </row>
    <row r="46" spans="1:32" ht="15.75" customHeight="1">
      <c r="A46" s="79"/>
      <c r="B46" s="325"/>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7"/>
      <c r="AF46" s="79"/>
    </row>
    <row r="47" spans="1:32" ht="16.5" thickBot="1">
      <c r="A47" s="79"/>
      <c r="B47" s="328"/>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30"/>
      <c r="AF47" s="79"/>
    </row>
    <row r="48" spans="1:32" ht="12"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ht="12.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row>
    <row r="50" spans="1:32" ht="15.7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row>
    <row r="51" spans="1:32" ht="21"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row>
    <row r="52" spans="1:32" ht="6.75" customHeight="1">
      <c r="A52" s="37"/>
      <c r="B52" s="331" t="s">
        <v>25</v>
      </c>
      <c r="C52" s="331"/>
      <c r="D52" s="331"/>
      <c r="E52" s="331"/>
      <c r="F52" s="331"/>
      <c r="G52" s="331"/>
      <c r="H52" s="331"/>
      <c r="I52" s="331"/>
      <c r="J52" s="331"/>
      <c r="K52" s="331"/>
      <c r="L52" s="331" t="s">
        <v>25</v>
      </c>
      <c r="M52" s="331"/>
      <c r="N52" s="331"/>
      <c r="O52" s="331"/>
      <c r="P52" s="331"/>
      <c r="Q52" s="331"/>
      <c r="R52" s="331"/>
      <c r="S52" s="331"/>
      <c r="T52" s="331"/>
      <c r="U52" s="331"/>
      <c r="V52" s="331" t="s">
        <v>25</v>
      </c>
      <c r="W52" s="331"/>
      <c r="X52" s="331"/>
      <c r="Y52" s="331"/>
      <c r="Z52" s="331"/>
      <c r="AA52" s="331"/>
      <c r="AB52" s="331"/>
      <c r="AC52" s="331"/>
      <c r="AD52" s="331"/>
      <c r="AE52" s="331"/>
      <c r="AF52" s="37"/>
    </row>
    <row r="53" spans="1:32" ht="16.5">
      <c r="A53" s="37"/>
      <c r="B53" s="332" t="s">
        <v>16960</v>
      </c>
      <c r="C53" s="332"/>
      <c r="D53" s="332"/>
      <c r="E53" s="332"/>
      <c r="F53" s="332"/>
      <c r="G53" s="332"/>
      <c r="H53" s="332"/>
      <c r="I53" s="332"/>
      <c r="J53" s="332"/>
      <c r="K53" s="332"/>
      <c r="L53" s="332" t="s">
        <v>11692</v>
      </c>
      <c r="M53" s="332"/>
      <c r="N53" s="332"/>
      <c r="O53" s="332"/>
      <c r="P53" s="332"/>
      <c r="Q53" s="332"/>
      <c r="R53" s="332"/>
      <c r="S53" s="332"/>
      <c r="T53" s="332"/>
      <c r="U53" s="332"/>
      <c r="V53" s="332" t="s">
        <v>1253</v>
      </c>
      <c r="W53" s="332"/>
      <c r="X53" s="332"/>
      <c r="Y53" s="332"/>
      <c r="Z53" s="332"/>
      <c r="AA53" s="332"/>
      <c r="AB53" s="332"/>
      <c r="AC53" s="332"/>
      <c r="AD53" s="332"/>
      <c r="AE53" s="332"/>
      <c r="AF53" s="37"/>
    </row>
    <row r="54" spans="1:32" ht="15.75">
      <c r="A54" s="37"/>
      <c r="B54" s="321" t="s">
        <v>16961</v>
      </c>
      <c r="C54" s="321"/>
      <c r="D54" s="321"/>
      <c r="E54" s="321"/>
      <c r="F54" s="321"/>
      <c r="G54" s="321"/>
      <c r="H54" s="321"/>
      <c r="I54" s="321"/>
      <c r="J54" s="321"/>
      <c r="K54" s="321"/>
      <c r="L54" s="321" t="s">
        <v>11693</v>
      </c>
      <c r="M54" s="321"/>
      <c r="N54" s="321"/>
      <c r="O54" s="321"/>
      <c r="P54" s="321"/>
      <c r="Q54" s="321"/>
      <c r="R54" s="321"/>
      <c r="S54" s="321"/>
      <c r="T54" s="321"/>
      <c r="U54" s="321"/>
      <c r="V54" s="321" t="s">
        <v>1254</v>
      </c>
      <c r="W54" s="321"/>
      <c r="X54" s="321"/>
      <c r="Y54" s="321"/>
      <c r="Z54" s="321"/>
      <c r="AA54" s="321"/>
      <c r="AB54" s="321"/>
      <c r="AC54" s="321"/>
      <c r="AD54" s="321"/>
      <c r="AE54" s="321"/>
      <c r="AF54" s="37"/>
    </row>
    <row r="55" spans="1:32" ht="26.25" customHeight="1">
      <c r="A55" s="37"/>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7"/>
    </row>
    <row r="56" spans="1:32" ht="16.5" customHeight="1">
      <c r="A56" s="37"/>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37"/>
    </row>
    <row r="57" spans="1:32" ht="14.25" customHeight="1">
      <c r="A57" s="37"/>
      <c r="B57" s="44" t="s">
        <v>1265</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37"/>
    </row>
    <row r="58" spans="1:32" ht="14.25" customHeight="1">
      <c r="A58" s="37"/>
      <c r="B58" s="44" t="s">
        <v>1244</v>
      </c>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37"/>
    </row>
    <row r="59" spans="1:32" ht="14.25" customHeight="1">
      <c r="A59" s="79"/>
      <c r="B59" s="81"/>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79"/>
    </row>
    <row r="60" spans="1:32" ht="14.25" customHeight="1">
      <c r="A60" s="79"/>
      <c r="B60" s="81"/>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79"/>
    </row>
    <row r="61" spans="1:32" ht="4.5" customHeight="1">
      <c r="A61" s="7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79"/>
    </row>
    <row r="62" spans="1:32" ht="10.5" customHeight="1">
      <c r="A62" s="79"/>
      <c r="B62" s="82"/>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row>
    <row r="63" spans="1:32" ht="10.5" customHeight="1">
      <c r="A63" s="79"/>
      <c r="B63" s="82"/>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row>
    <row r="64" spans="1:32" ht="10.5" customHeight="1">
      <c r="A64" s="79"/>
      <c r="B64" s="82"/>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protectedRanges>
    <protectedRange algorithmName="SHA-512" hashValue="H8XH2ef3wjafZWNVgUhr4Th7ybZdSzKj4HVSL0U8OqvJbYaB8oE6WxoGEwtRcECQAl8BFJst+At5/plK8Sotyg==" saltValue="CjRcFSK3QWUOQ5pxPQsq5g==" spinCount="100000" sqref="G1:AG11 F1:F10 AI1:XFD11 AH2:AH11 A1:E11" name="Rango1"/>
  </protectedRanges>
  <mergeCells count="123">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 ref="Z36:AD36"/>
    <mergeCell ref="M38:Y38"/>
    <mergeCell ref="Z38:AD38"/>
    <mergeCell ref="C36:E36"/>
    <mergeCell ref="F36:H36"/>
    <mergeCell ref="I36:L36"/>
    <mergeCell ref="M36:Y36"/>
    <mergeCell ref="C35:E35"/>
    <mergeCell ref="F35:H35"/>
    <mergeCell ref="Z35:AD35"/>
    <mergeCell ref="C29:E29"/>
    <mergeCell ref="F32:H32"/>
    <mergeCell ref="C33:E33"/>
    <mergeCell ref="F29:H29"/>
    <mergeCell ref="I32:L32"/>
    <mergeCell ref="I33:L33"/>
    <mergeCell ref="C32:E32"/>
    <mergeCell ref="C31:E31"/>
    <mergeCell ref="F31:H31"/>
    <mergeCell ref="I31:L31"/>
    <mergeCell ref="C30:E30"/>
    <mergeCell ref="I30:L30"/>
    <mergeCell ref="M30:Y30"/>
    <mergeCell ref="F33:H33"/>
    <mergeCell ref="I34:L34"/>
    <mergeCell ref="M31:Y31"/>
    <mergeCell ref="I27:L27"/>
    <mergeCell ref="F30:H30"/>
    <mergeCell ref="M34:Y34"/>
    <mergeCell ref="F23:H23"/>
    <mergeCell ref="Z22:AD22"/>
    <mergeCell ref="M27:Y27"/>
    <mergeCell ref="M25:Y25"/>
    <mergeCell ref="Z32:AD32"/>
    <mergeCell ref="Z33:AD33"/>
    <mergeCell ref="Z34:AD34"/>
    <mergeCell ref="M28:Y28"/>
    <mergeCell ref="Z27:AD27"/>
    <mergeCell ref="Z30:AD30"/>
    <mergeCell ref="M29:Y29"/>
    <mergeCell ref="Z29:AD29"/>
    <mergeCell ref="C24:E24"/>
    <mergeCell ref="F24:H24"/>
    <mergeCell ref="I23:L23"/>
    <mergeCell ref="C23:E23"/>
    <mergeCell ref="Z24:AD24"/>
    <mergeCell ref="Z26:AD26"/>
    <mergeCell ref="C22:E22"/>
    <mergeCell ref="F22:H22"/>
    <mergeCell ref="I22:L22"/>
    <mergeCell ref="F25:H25"/>
    <mergeCell ref="F26:H26"/>
    <mergeCell ref="M22:Y22"/>
    <mergeCell ref="M23:Y23"/>
    <mergeCell ref="Z23:AD23"/>
    <mergeCell ref="M26:Y26"/>
    <mergeCell ref="M24:Y24"/>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Z31:AD31"/>
    <mergeCell ref="I25:L25"/>
    <mergeCell ref="C26:E26"/>
    <mergeCell ref="Z25:AD25"/>
    <mergeCell ref="C25:E25"/>
    <mergeCell ref="C21:E21"/>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 ref="Z21:AD21"/>
    <mergeCell ref="F21:H21"/>
    <mergeCell ref="M21:Y21"/>
    <mergeCell ref="I21:L21"/>
    <mergeCell ref="F12:AD13"/>
  </mergeCells>
  <hyperlinks>
    <hyperlink ref="C38:E38" location="'CDI '!A1" display="'CDI '!A1"/>
    <hyperlink ref="C39:E39" location="'TRL BS'!A1" display="'TRL BS'!A1"/>
    <hyperlink ref="C21:E21" location="'CUT BS'!A1" display="'CUT BS'!A1"/>
    <hyperlink ref="F38:H38" location="'CUT BS'!A1" display="'CUT BS'!A1"/>
    <hyperlink ref="F39:H39" location="'TRL USD'!A1" display="'TRL USD'!A1"/>
    <hyperlink ref="F21:H21" location="'CUT USD'!A1" display="'CUT USD'!A1"/>
  </hyperlinks>
  <pageMargins left="0.44" right="0.3" top="0.3" bottom="0.17" header="0.3" footer="0.19"/>
  <pageSetup scale="80"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view="pageBreakPreview" zoomScale="130" zoomScaleNormal="100" zoomScaleSheetLayoutView="130" workbookViewId="0">
      <selection activeCell="B1" sqref="B1:B1048576"/>
    </sheetView>
  </sheetViews>
  <sheetFormatPr baseColWidth="10" defaultRowHeight="15"/>
  <cols>
    <col min="1" max="1" width="3.5703125" style="45" customWidth="1"/>
    <col min="2" max="2" width="105.7109375" style="45" customWidth="1"/>
    <col min="3" max="3" width="2.5703125" style="45" customWidth="1"/>
    <col min="4" max="16384" width="11.42578125" style="45"/>
  </cols>
  <sheetData>
    <row r="1" spans="1:2" ht="15.75">
      <c r="A1" s="46"/>
      <c r="B1" s="47" t="s">
        <v>645</v>
      </c>
    </row>
    <row r="2" spans="1:2" ht="3.75" customHeight="1">
      <c r="A2" s="46"/>
      <c r="B2" s="47"/>
    </row>
    <row r="3" spans="1:2" ht="91.5" customHeight="1">
      <c r="A3" s="46"/>
      <c r="B3" s="48" t="s">
        <v>646</v>
      </c>
    </row>
    <row r="4" spans="1:2" ht="65.25" customHeight="1">
      <c r="A4" s="46"/>
      <c r="B4" s="48" t="s">
        <v>647</v>
      </c>
    </row>
    <row r="5" spans="1:2" ht="27" customHeight="1">
      <c r="A5" s="46"/>
      <c r="B5" s="48" t="s">
        <v>648</v>
      </c>
    </row>
    <row r="6" spans="1:2" ht="15.75" thickBot="1">
      <c r="A6" s="46"/>
      <c r="B6" s="48" t="s">
        <v>649</v>
      </c>
    </row>
    <row r="7" spans="1:2" ht="13.5" customHeight="1">
      <c r="A7" s="46"/>
      <c r="B7" s="49" t="s">
        <v>650</v>
      </c>
    </row>
    <row r="8" spans="1:2" ht="22.5">
      <c r="A8" s="46"/>
      <c r="B8" s="50" t="s">
        <v>651</v>
      </c>
    </row>
    <row r="9" spans="1:2" ht="23.25" thickBot="1">
      <c r="A9" s="46"/>
      <c r="B9" s="51" t="s">
        <v>652</v>
      </c>
    </row>
    <row r="10" spans="1:2" ht="12.75" customHeight="1">
      <c r="A10" s="46"/>
      <c r="B10" s="52" t="s">
        <v>653</v>
      </c>
    </row>
    <row r="11" spans="1:2">
      <c r="A11" s="46"/>
      <c r="B11" s="50" t="s">
        <v>654</v>
      </c>
    </row>
    <row r="12" spans="1:2" ht="57" thickBot="1">
      <c r="A12" s="46"/>
      <c r="B12" s="51" t="s">
        <v>655</v>
      </c>
    </row>
    <row r="13" spans="1:2" ht="13.5" customHeight="1">
      <c r="A13" s="46"/>
      <c r="B13" s="52" t="s">
        <v>656</v>
      </c>
    </row>
    <row r="14" spans="1:2">
      <c r="A14" s="46"/>
      <c r="B14" s="50" t="s">
        <v>657</v>
      </c>
    </row>
    <row r="15" spans="1:2" ht="15.75" thickBot="1">
      <c r="A15" s="46"/>
      <c r="B15" s="51" t="s">
        <v>658</v>
      </c>
    </row>
    <row r="16" spans="1:2" ht="12.75" customHeight="1">
      <c r="A16" s="46"/>
      <c r="B16" s="52" t="s">
        <v>659</v>
      </c>
    </row>
    <row r="17" spans="1:2">
      <c r="A17" s="46"/>
      <c r="B17" s="50" t="s">
        <v>660</v>
      </c>
    </row>
    <row r="18" spans="1:2" ht="23.25" thickBot="1">
      <c r="A18" s="46"/>
      <c r="B18" s="51" t="s">
        <v>661</v>
      </c>
    </row>
    <row r="19" spans="1:2" ht="12.75" customHeight="1">
      <c r="A19" s="46"/>
      <c r="B19" s="52" t="s">
        <v>662</v>
      </c>
    </row>
    <row r="20" spans="1:2">
      <c r="A20" s="46"/>
      <c r="B20" s="50" t="s">
        <v>663</v>
      </c>
    </row>
    <row r="21" spans="1:2" ht="23.25" thickBot="1">
      <c r="A21" s="46"/>
      <c r="B21" s="51" t="s">
        <v>664</v>
      </c>
    </row>
    <row r="22" spans="1:2" ht="12" customHeight="1">
      <c r="A22" s="46"/>
      <c r="B22" s="52" t="s">
        <v>665</v>
      </c>
    </row>
    <row r="23" spans="1:2">
      <c r="A23" s="46"/>
      <c r="B23" s="50" t="s">
        <v>666</v>
      </c>
    </row>
    <row r="24" spans="1:2" ht="15.75" thickBot="1">
      <c r="A24" s="46"/>
      <c r="B24" s="51" t="s">
        <v>667</v>
      </c>
    </row>
    <row r="25" spans="1:2" ht="13.5" customHeight="1">
      <c r="A25" s="46"/>
      <c r="B25" s="52" t="s">
        <v>668</v>
      </c>
    </row>
    <row r="26" spans="1:2">
      <c r="A26" s="46"/>
      <c r="B26" s="50" t="s">
        <v>669</v>
      </c>
    </row>
    <row r="27" spans="1:2" ht="15.75" thickBot="1">
      <c r="A27" s="46"/>
      <c r="B27" s="51" t="s">
        <v>670</v>
      </c>
    </row>
    <row r="28" spans="1:2" ht="12.75" customHeight="1">
      <c r="A28" s="46"/>
      <c r="B28" s="52" t="s">
        <v>671</v>
      </c>
    </row>
    <row r="29" spans="1:2">
      <c r="A29" s="46"/>
      <c r="B29" s="50" t="s">
        <v>672</v>
      </c>
    </row>
    <row r="30" spans="1:2" ht="15.75" thickBot="1">
      <c r="A30" s="46"/>
      <c r="B30" s="51" t="s">
        <v>673</v>
      </c>
    </row>
    <row r="31" spans="1:2" ht="13.5" customHeight="1">
      <c r="A31" s="46"/>
      <c r="B31" s="52" t="s">
        <v>674</v>
      </c>
    </row>
    <row r="32" spans="1:2">
      <c r="A32" s="46"/>
      <c r="B32" s="50" t="s">
        <v>675</v>
      </c>
    </row>
    <row r="33" spans="1:2" ht="15.75" thickBot="1">
      <c r="A33" s="46"/>
      <c r="B33" s="51" t="s">
        <v>673</v>
      </c>
    </row>
    <row r="34" spans="1:2" ht="13.5" customHeight="1">
      <c r="A34" s="46"/>
      <c r="B34" s="52" t="s">
        <v>676</v>
      </c>
    </row>
    <row r="35" spans="1:2" ht="22.5">
      <c r="A35" s="46"/>
      <c r="B35" s="50" t="s">
        <v>677</v>
      </c>
    </row>
    <row r="36" spans="1:2" ht="23.25" thickBot="1">
      <c r="A36" s="46"/>
      <c r="B36" s="51" t="s">
        <v>678</v>
      </c>
    </row>
    <row r="37" spans="1:2" ht="13.5" customHeight="1">
      <c r="A37" s="46"/>
      <c r="B37" s="52" t="s">
        <v>679</v>
      </c>
    </row>
    <row r="38" spans="1:2" ht="22.5">
      <c r="A38" s="46"/>
      <c r="B38" s="50" t="s">
        <v>680</v>
      </c>
    </row>
    <row r="39" spans="1:2">
      <c r="A39" s="46"/>
      <c r="B39" s="50" t="s">
        <v>681</v>
      </c>
    </row>
    <row r="40" spans="1:2" ht="23.25" thickBot="1">
      <c r="A40" s="46"/>
      <c r="B40" s="51" t="s">
        <v>682</v>
      </c>
    </row>
    <row r="41" spans="1:2" ht="13.5" customHeight="1">
      <c r="A41" s="46"/>
      <c r="B41" s="52" t="s">
        <v>683</v>
      </c>
    </row>
    <row r="42" spans="1:2">
      <c r="A42" s="46"/>
      <c r="B42" s="50" t="s">
        <v>684</v>
      </c>
    </row>
    <row r="43" spans="1:2">
      <c r="A43" s="46"/>
      <c r="B43" s="50" t="s">
        <v>685</v>
      </c>
    </row>
    <row r="44" spans="1:2" ht="13.5" customHeight="1">
      <c r="A44" s="46"/>
      <c r="B44" s="50" t="s">
        <v>686</v>
      </c>
    </row>
    <row r="45" spans="1:2" ht="19.5" customHeight="1" thickBot="1">
      <c r="A45" s="46"/>
      <c r="B45" s="51" t="s">
        <v>687</v>
      </c>
    </row>
    <row r="46" spans="1:2">
      <c r="A46" s="46"/>
      <c r="B46" s="53" t="s">
        <v>688</v>
      </c>
    </row>
  </sheetData>
  <sheetProtection algorithmName="SHA-512" hashValue="rp4YXOsjj5TFMAxNUMmowZAwMGUPDo3rwy2eFiNcRk07VUlznx6J7af6rPeqslU+Sy1vjMQMMT7iDAlb2Lo9zA==" saltValue="PfTY19JXt0rNtk/eE9T6ow==" spinCount="100000" sheet="1" objects="1" scenarios="1"/>
  <pageMargins left="0.25" right="0.25" top="0.27" bottom="0.22" header="0.17" footer="0.17"/>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609"/>
  <sheetViews>
    <sheetView topLeftCell="A589" zoomScale="175" zoomScaleNormal="175" workbookViewId="0">
      <selection activeCell="A3" sqref="A3"/>
    </sheetView>
  </sheetViews>
  <sheetFormatPr baseColWidth="10" defaultRowHeight="15"/>
  <cols>
    <col min="1" max="1" width="11.42578125" style="45"/>
    <col min="2" max="2" width="76.7109375" style="45" bestFit="1" customWidth="1"/>
    <col min="3" max="3" width="73" style="45" bestFit="1" customWidth="1"/>
    <col min="4" max="16384" width="11.42578125" style="45"/>
  </cols>
  <sheetData>
    <row r="1" spans="1:3" ht="15" customHeight="1"/>
    <row r="2" spans="1:3" ht="21">
      <c r="A2" s="8" t="s">
        <v>40</v>
      </c>
      <c r="B2" s="9" t="str">
        <f>UPPER(C2)</f>
        <v>DESCRIPCIÓN</v>
      </c>
      <c r="C2" s="9" t="s">
        <v>2</v>
      </c>
    </row>
    <row r="3" spans="1:3">
      <c r="A3" s="1">
        <v>0</v>
      </c>
      <c r="B3" s="2" t="str">
        <f t="shared" ref="B3:B67" si="0">UPPER(C3)</f>
        <v>SIN  NOMBRE</v>
      </c>
      <c r="C3" s="2" t="s">
        <v>634</v>
      </c>
    </row>
    <row r="4" spans="1:3">
      <c r="A4" s="3">
        <v>6</v>
      </c>
      <c r="B4" s="4" t="str">
        <f t="shared" si="0"/>
        <v>VICEPRESIDENCIA DEL ESTADO PLURINACIONAL</v>
      </c>
      <c r="C4" s="4" t="s">
        <v>43</v>
      </c>
    </row>
    <row r="5" spans="1:3">
      <c r="A5" s="3">
        <v>10</v>
      </c>
      <c r="B5" s="4" t="str">
        <f t="shared" si="0"/>
        <v>MINISTERIO DE RELACIONES EXTERIORES</v>
      </c>
      <c r="C5" s="4" t="s">
        <v>44</v>
      </c>
    </row>
    <row r="6" spans="1:3">
      <c r="A6" s="3">
        <v>15</v>
      </c>
      <c r="B6" s="4" t="str">
        <f t="shared" si="0"/>
        <v>MINISTERIO DE GOBIERNO</v>
      </c>
      <c r="C6" s="4" t="s">
        <v>45</v>
      </c>
    </row>
    <row r="7" spans="1:3">
      <c r="A7" s="3">
        <v>16</v>
      </c>
      <c r="B7" s="4" t="str">
        <f t="shared" si="0"/>
        <v>MINISTERIO DE EDUCACIÓN</v>
      </c>
      <c r="C7" s="4" t="s">
        <v>46</v>
      </c>
    </row>
    <row r="8" spans="1:3">
      <c r="A8" s="3">
        <v>20</v>
      </c>
      <c r="B8" s="4" t="str">
        <f t="shared" si="0"/>
        <v>MINISTERIO DE DEFENSA</v>
      </c>
      <c r="C8" s="4" t="s">
        <v>47</v>
      </c>
    </row>
    <row r="9" spans="1:3">
      <c r="A9" s="3">
        <v>25</v>
      </c>
      <c r="B9" s="4" t="str">
        <f t="shared" si="0"/>
        <v>MINISTERIO DE LA PRESIDENCIA</v>
      </c>
      <c r="C9" s="4" t="s">
        <v>48</v>
      </c>
    </row>
    <row r="10" spans="1:3">
      <c r="A10" s="3">
        <v>30</v>
      </c>
      <c r="B10" s="4" t="str">
        <f t="shared" si="0"/>
        <v>MINISTERIO DE JUSTICIA Y TRANSPARENCIA INSTITUCIONAL</v>
      </c>
      <c r="C10" s="4" t="s">
        <v>1323</v>
      </c>
    </row>
    <row r="11" spans="1:3">
      <c r="A11" s="3">
        <v>35</v>
      </c>
      <c r="B11" s="4" t="str">
        <f t="shared" si="0"/>
        <v>MINISTERIO DE ECONOMÍA Y FINANZAS PÚBLICAS</v>
      </c>
      <c r="C11" s="4" t="s">
        <v>49</v>
      </c>
    </row>
    <row r="12" spans="1:3">
      <c r="A12" s="3">
        <v>41</v>
      </c>
      <c r="B12" s="4" t="str">
        <f t="shared" si="0"/>
        <v>MINISTERIO DE DESARROLLO PRODUCTIVO Y ECONOMÍA PLURAL</v>
      </c>
      <c r="C12" s="4" t="s">
        <v>50</v>
      </c>
    </row>
    <row r="13" spans="1:3">
      <c r="A13" s="3">
        <v>46</v>
      </c>
      <c r="B13" s="4" t="str">
        <f t="shared" si="0"/>
        <v>MINISTERIO DE SALUD</v>
      </c>
      <c r="C13" s="4" t="s">
        <v>51</v>
      </c>
    </row>
    <row r="14" spans="1:3">
      <c r="A14" s="3">
        <v>47</v>
      </c>
      <c r="B14" s="4" t="str">
        <f t="shared" si="0"/>
        <v>MINISTERIO DE DESARROLLO RURAL Y TIERRAS</v>
      </c>
      <c r="C14" s="4" t="s">
        <v>52</v>
      </c>
    </row>
    <row r="15" spans="1:3">
      <c r="A15" s="5">
        <v>48</v>
      </c>
      <c r="B15" s="6" t="str">
        <f t="shared" si="0"/>
        <v>MINISTERIO DE DEPORTES</v>
      </c>
      <c r="C15" s="6" t="s">
        <v>53</v>
      </c>
    </row>
    <row r="16" spans="1:3">
      <c r="A16" s="3">
        <v>50</v>
      </c>
      <c r="B16" s="4" t="str">
        <f t="shared" si="0"/>
        <v>MIN DE TRANSPARENCIA INST. Y LUCHA CONTRA LA CORRUPCIÓN</v>
      </c>
      <c r="C16" s="4" t="s">
        <v>54</v>
      </c>
    </row>
    <row r="17" spans="1:3">
      <c r="A17" s="3">
        <v>51</v>
      </c>
      <c r="B17" s="4" t="s">
        <v>1358</v>
      </c>
      <c r="C17" s="4" t="s">
        <v>55</v>
      </c>
    </row>
    <row r="18" spans="1:3">
      <c r="A18" s="3">
        <v>52</v>
      </c>
      <c r="B18" s="4" t="str">
        <f t="shared" si="0"/>
        <v>MINISTERIO DE CULTURAS Y TURISMO</v>
      </c>
      <c r="C18" s="4" t="s">
        <v>56</v>
      </c>
    </row>
    <row r="19" spans="1:3">
      <c r="A19" s="3">
        <v>66</v>
      </c>
      <c r="B19" s="4" t="str">
        <f t="shared" si="0"/>
        <v>MINISTERIO DE PLANIFICACIÓN DEL DESARROLLO</v>
      </c>
      <c r="C19" s="4" t="s">
        <v>57</v>
      </c>
    </row>
    <row r="20" spans="1:3">
      <c r="A20" s="3">
        <v>70</v>
      </c>
      <c r="B20" s="4" t="str">
        <f t="shared" si="0"/>
        <v>MINISTERIO DE TRABAJO, EMPLEO Y PREVISIÓN SOCIAL</v>
      </c>
      <c r="C20" s="4" t="s">
        <v>58</v>
      </c>
    </row>
    <row r="21" spans="1:3">
      <c r="A21" s="3">
        <v>76</v>
      </c>
      <c r="B21" s="4" t="str">
        <f t="shared" si="0"/>
        <v>MINISTERIO DE MINERÍA Y METALURGIA</v>
      </c>
      <c r="C21" s="4" t="s">
        <v>59</v>
      </c>
    </row>
    <row r="22" spans="1:3">
      <c r="A22" s="3">
        <v>78</v>
      </c>
      <c r="B22" s="4" t="str">
        <f t="shared" si="0"/>
        <v>MINISTERIO DE HIDROCARBUROS</v>
      </c>
      <c r="C22" s="4" t="s">
        <v>1319</v>
      </c>
    </row>
    <row r="23" spans="1:3">
      <c r="A23" s="3">
        <v>80</v>
      </c>
      <c r="B23" s="4" t="str">
        <f t="shared" si="0"/>
        <v>MINISTERIO DE DEFENSA LEGAL DEL ESTADO</v>
      </c>
      <c r="C23" s="4" t="s">
        <v>60</v>
      </c>
    </row>
    <row r="24" spans="1:3">
      <c r="A24" s="3">
        <v>81</v>
      </c>
      <c r="B24" s="4" t="str">
        <f t="shared" si="0"/>
        <v>MINISTERIO DE OBRAS PÚBLICAS, SERVICIOS Y VIVIENDA</v>
      </c>
      <c r="C24" s="4" t="s">
        <v>61</v>
      </c>
    </row>
    <row r="25" spans="1:3">
      <c r="A25" s="3">
        <v>86</v>
      </c>
      <c r="B25" s="4" t="str">
        <f t="shared" si="0"/>
        <v>MINISTERIO DE MEDIO AMBIENTE Y AGUA</v>
      </c>
      <c r="C25" s="4" t="s">
        <v>62</v>
      </c>
    </row>
    <row r="26" spans="1:3">
      <c r="A26" s="3">
        <v>85</v>
      </c>
      <c r="B26" s="4" t="str">
        <f t="shared" si="0"/>
        <v>MINISTERIO DE ENERGÍAS</v>
      </c>
      <c r="C26" s="4" t="s">
        <v>1321</v>
      </c>
    </row>
    <row r="27" spans="1:3">
      <c r="A27" s="3">
        <v>87</v>
      </c>
      <c r="B27" s="4" t="str">
        <f t="shared" si="0"/>
        <v>MINISTERIO DE COMUNICACIÓN</v>
      </c>
      <c r="C27" s="4" t="s">
        <v>63</v>
      </c>
    </row>
    <row r="28" spans="1:3">
      <c r="A28" s="5">
        <v>95</v>
      </c>
      <c r="B28" s="6" t="str">
        <f t="shared" si="0"/>
        <v>CONSEJO SUPREMO DE DEFENSA PLURINACIONAL</v>
      </c>
      <c r="C28" s="6" t="s">
        <v>64</v>
      </c>
    </row>
    <row r="29" spans="1:3">
      <c r="A29" s="3">
        <v>99</v>
      </c>
      <c r="B29" s="4" t="str">
        <f t="shared" si="0"/>
        <v>TESORO GENERAL DE LA NACIÓN</v>
      </c>
      <c r="C29" s="4" t="s">
        <v>65</v>
      </c>
    </row>
    <row r="30" spans="1:3">
      <c r="A30" s="3">
        <v>108</v>
      </c>
      <c r="B30" s="4" t="str">
        <f t="shared" si="0"/>
        <v>ORQUESTA SINFÓNICA NACIONAL</v>
      </c>
      <c r="C30" s="4" t="s">
        <v>66</v>
      </c>
    </row>
    <row r="31" spans="1:3">
      <c r="A31" s="3">
        <v>109</v>
      </c>
      <c r="B31" s="6" t="str">
        <f t="shared" si="0"/>
        <v>CONSERVATORIO PLURINACIONAL DE MÚSICA</v>
      </c>
      <c r="C31" s="6" t="s">
        <v>67</v>
      </c>
    </row>
    <row r="32" spans="1:3">
      <c r="A32" s="3">
        <v>111</v>
      </c>
      <c r="B32" s="4" t="str">
        <f t="shared" si="0"/>
        <v>INSTITUTO BOLIVIANO DE LA CEGUERA</v>
      </c>
      <c r="C32" s="4" t="s">
        <v>68</v>
      </c>
    </row>
    <row r="33" spans="1:3">
      <c r="A33" s="3">
        <v>112</v>
      </c>
      <c r="B33" s="4" t="str">
        <f t="shared" si="0"/>
        <v>COMITÉ NACIONAL DE LA PERSONA CON DISCAPACIDAD</v>
      </c>
      <c r="C33" s="4" t="s">
        <v>69</v>
      </c>
    </row>
    <row r="34" spans="1:3">
      <c r="A34" s="3">
        <v>113</v>
      </c>
      <c r="B34" s="4" t="str">
        <f t="shared" si="0"/>
        <v>FONDO DE INVERSIÓN PARA EL DEPORTE</v>
      </c>
      <c r="C34" s="4" t="s">
        <v>70</v>
      </c>
    </row>
    <row r="35" spans="1:3">
      <c r="A35" s="3">
        <v>115</v>
      </c>
      <c r="B35" s="4" t="str">
        <f t="shared" si="0"/>
        <v>INST. BOLIVIANO DEL DEP. LA EDUC. FÍSICA Y LA RECREACIÓN</v>
      </c>
      <c r="C35" s="4" t="s">
        <v>71</v>
      </c>
    </row>
    <row r="36" spans="1:3">
      <c r="A36" s="3">
        <v>117</v>
      </c>
      <c r="B36" s="4" t="str">
        <f t="shared" si="0"/>
        <v>DIRECCIÓN GENERAL DE AERONÁUTICA CIVIL</v>
      </c>
      <c r="C36" s="4" t="s">
        <v>72</v>
      </c>
    </row>
    <row r="37" spans="1:3">
      <c r="A37" s="3">
        <v>119</v>
      </c>
      <c r="B37" s="4" t="str">
        <f t="shared" si="0"/>
        <v>AGENCIA PARA EL DES. DE LA SOC. DE LA INFORMACIÓN EN BOLIVIA</v>
      </c>
      <c r="C37" s="4" t="s">
        <v>73</v>
      </c>
    </row>
    <row r="38" spans="1:3">
      <c r="A38" s="3">
        <v>121</v>
      </c>
      <c r="B38" s="4" t="str">
        <f t="shared" si="0"/>
        <v>INSTITUTO BOLIVIANO DE CIENCIA Y TECNOLOGÍA NUCLEAR</v>
      </c>
      <c r="C38" s="4" t="s">
        <v>74</v>
      </c>
    </row>
    <row r="39" spans="1:3">
      <c r="A39" s="3">
        <v>124</v>
      </c>
      <c r="B39" s="4" t="str">
        <f t="shared" si="0"/>
        <v>ACADEMIA NACIONAL DE CIENCIAS</v>
      </c>
      <c r="C39" s="4" t="s">
        <v>75</v>
      </c>
    </row>
    <row r="40" spans="1:3">
      <c r="A40" s="3">
        <v>129</v>
      </c>
      <c r="B40" s="4" t="str">
        <f t="shared" si="0"/>
        <v>ESCUELA DE GESTIÓN PÚBLICA PLURINACIONAL</v>
      </c>
      <c r="C40" s="4" t="s">
        <v>76</v>
      </c>
    </row>
    <row r="41" spans="1:3">
      <c r="A41" s="3">
        <v>130</v>
      </c>
      <c r="B41" s="4" t="str">
        <f t="shared" si="0"/>
        <v>FONDO DE FINANCIAMIENTO PARA LA MINERÍA</v>
      </c>
      <c r="C41" s="4" t="s">
        <v>77</v>
      </c>
    </row>
    <row r="42" spans="1:3">
      <c r="A42" s="3">
        <v>132</v>
      </c>
      <c r="B42" s="4" t="str">
        <f t="shared" si="0"/>
        <v>SERVICIO DE DESARROLLO DE LAS EMPRESAS PÚB. PRODUCTIVAS</v>
      </c>
      <c r="C42" s="4" t="s">
        <v>78</v>
      </c>
    </row>
    <row r="43" spans="1:3">
      <c r="A43" s="3">
        <v>133</v>
      </c>
      <c r="B43" s="4" t="str">
        <f t="shared" si="0"/>
        <v>LOTERÍA NACIONAL DE BENEFICENCIA Y SALUBRIDAD</v>
      </c>
      <c r="C43" s="4" t="s">
        <v>79</v>
      </c>
    </row>
    <row r="44" spans="1:3">
      <c r="A44" s="5">
        <v>134</v>
      </c>
      <c r="B44" s="6" t="str">
        <f t="shared" si="0"/>
        <v>CONSEJO NACIONAL DE VIVIENDA POLICIAL</v>
      </c>
      <c r="C44" s="6" t="s">
        <v>80</v>
      </c>
    </row>
    <row r="45" spans="1:3">
      <c r="A45" s="3">
        <v>137</v>
      </c>
      <c r="B45" s="4" t="str">
        <f t="shared" si="0"/>
        <v>COMITÉ EJECUTIVO DE LA UNIVERSIDAD BOLIVIANA</v>
      </c>
      <c r="C45" s="4" t="s">
        <v>81</v>
      </c>
    </row>
    <row r="46" spans="1:3">
      <c r="A46" s="3">
        <v>138</v>
      </c>
      <c r="B46" s="4" t="str">
        <f t="shared" si="0"/>
        <v>UNIVERSIDAD MAYOR REAL Y PONTIFICIA DE SAN FRANCISCO XAVIER</v>
      </c>
      <c r="C46" s="4" t="s">
        <v>82</v>
      </c>
    </row>
    <row r="47" spans="1:3">
      <c r="A47" s="3">
        <v>139</v>
      </c>
      <c r="B47" s="4" t="str">
        <f t="shared" si="0"/>
        <v>UNIVERSIDAD MAYOR DE SAN ANDRÉS</v>
      </c>
      <c r="C47" s="4" t="s">
        <v>83</v>
      </c>
    </row>
    <row r="48" spans="1:3">
      <c r="A48" s="3">
        <v>140</v>
      </c>
      <c r="B48" s="4" t="str">
        <f t="shared" si="0"/>
        <v>UNIVERSIDAD PÚBLICA DE EL ALTO</v>
      </c>
      <c r="C48" s="4" t="s">
        <v>84</v>
      </c>
    </row>
    <row r="49" spans="1:3">
      <c r="A49" s="3">
        <v>141</v>
      </c>
      <c r="B49" s="4" t="str">
        <f t="shared" si="0"/>
        <v>UNIVERSIDAD MAYOR DE SAN SIMÓN</v>
      </c>
      <c r="C49" s="4" t="s">
        <v>85</v>
      </c>
    </row>
    <row r="50" spans="1:3">
      <c r="A50" s="3">
        <v>142</v>
      </c>
      <c r="B50" s="4" t="str">
        <f t="shared" si="0"/>
        <v>UNIVERSIDAD TÉCNICA DE ORURO</v>
      </c>
      <c r="C50" s="4" t="s">
        <v>86</v>
      </c>
    </row>
    <row r="51" spans="1:3">
      <c r="A51" s="5">
        <v>143</v>
      </c>
      <c r="B51" s="6" t="str">
        <f t="shared" si="0"/>
        <v>UNIVERSIDAD AUTÓNOMA TOMÁS FRÍAS</v>
      </c>
      <c r="C51" s="6" t="s">
        <v>87</v>
      </c>
    </row>
    <row r="52" spans="1:3">
      <c r="A52" s="3">
        <v>144</v>
      </c>
      <c r="B52" s="4" t="str">
        <f t="shared" si="0"/>
        <v>UNIVERSIDAD NACIONAL SIGLO XX</v>
      </c>
      <c r="C52" s="4" t="s">
        <v>88</v>
      </c>
    </row>
    <row r="53" spans="1:3">
      <c r="A53" s="3">
        <v>145</v>
      </c>
      <c r="B53" s="4" t="str">
        <f t="shared" si="0"/>
        <v>UNIVERSIDAD AUTÓNOMA JUAN MISAEL SARACHO</v>
      </c>
      <c r="C53" s="4" t="s">
        <v>89</v>
      </c>
    </row>
    <row r="54" spans="1:3">
      <c r="A54" s="3">
        <v>146</v>
      </c>
      <c r="B54" s="4" t="str">
        <f t="shared" si="0"/>
        <v>UNIVERSIDAD AUTÓNOMA GABRIEL RENÉ MORENO</v>
      </c>
      <c r="C54" s="4" t="s">
        <v>90</v>
      </c>
    </row>
    <row r="55" spans="1:3">
      <c r="A55" s="3">
        <v>147</v>
      </c>
      <c r="B55" s="4" t="str">
        <f t="shared" si="0"/>
        <v>UNIVERSIDAD AUTÓNOMA DEL BENI JOSÉ  BALLIVIÁN</v>
      </c>
      <c r="C55" s="4" t="s">
        <v>91</v>
      </c>
    </row>
    <row r="56" spans="1:3">
      <c r="A56" s="3">
        <v>148</v>
      </c>
      <c r="B56" s="4" t="str">
        <f t="shared" si="0"/>
        <v>UNIVERSIDAD AMAZÓNICA DE PANDO</v>
      </c>
      <c r="C56" s="4" t="s">
        <v>92</v>
      </c>
    </row>
    <row r="57" spans="1:3">
      <c r="A57" s="3">
        <v>149</v>
      </c>
      <c r="B57" s="4" t="str">
        <f t="shared" si="0"/>
        <v>CONSEJO NACIONAL DEL CINE</v>
      </c>
      <c r="C57" s="4" t="s">
        <v>93</v>
      </c>
    </row>
    <row r="58" spans="1:3">
      <c r="A58" s="3">
        <v>150</v>
      </c>
      <c r="B58" s="4" t="str">
        <f t="shared" si="0"/>
        <v>PROYECTO SUCRE CIUDAD UNIVERSITARIA</v>
      </c>
      <c r="C58" s="4" t="s">
        <v>94</v>
      </c>
    </row>
    <row r="59" spans="1:3">
      <c r="A59" s="3">
        <v>152</v>
      </c>
      <c r="B59" s="4" t="str">
        <f t="shared" si="0"/>
        <v>SERVICIO PLURINACIONAL DE DEFENSA PÚBLICA</v>
      </c>
      <c r="C59" s="4" t="s">
        <v>95</v>
      </c>
    </row>
    <row r="60" spans="1:3">
      <c r="A60" s="3">
        <v>153</v>
      </c>
      <c r="B60" s="4" t="str">
        <f t="shared" si="0"/>
        <v>OBSERVATORIO PLURINACIONAL DE LA CALIDAD  EDUCATIVA</v>
      </c>
      <c r="C60" s="4" t="s">
        <v>96</v>
      </c>
    </row>
    <row r="61" spans="1:3">
      <c r="A61" s="3">
        <v>154</v>
      </c>
      <c r="B61" s="4" t="str">
        <f t="shared" si="0"/>
        <v>MUSEO NACIONAL DE HISTORIA NATURAL</v>
      </c>
      <c r="C61" s="4" t="s">
        <v>97</v>
      </c>
    </row>
    <row r="62" spans="1:3">
      <c r="A62" s="3">
        <v>155</v>
      </c>
      <c r="B62" s="4" t="str">
        <f t="shared" si="0"/>
        <v>DIRECCIÓN DEL NOTARIADO PLURINACIONAL</v>
      </c>
      <c r="C62" s="4" t="s">
        <v>98</v>
      </c>
    </row>
    <row r="63" spans="1:3">
      <c r="A63" s="3">
        <v>156</v>
      </c>
      <c r="B63" s="4" t="str">
        <f t="shared" si="0"/>
        <v>SERVICIO PLURINACIONAL DE ASISTENCIA A LA VÍCTIMA</v>
      </c>
      <c r="C63" s="4" t="s">
        <v>99</v>
      </c>
    </row>
    <row r="64" spans="1:3">
      <c r="A64" s="3">
        <v>157</v>
      </c>
      <c r="B64" s="4" t="str">
        <f t="shared" si="0"/>
        <v>SERVICIO PARA LA PREVENCIÓN DE LA TORTURA</v>
      </c>
      <c r="C64" s="4" t="s">
        <v>100</v>
      </c>
    </row>
    <row r="65" spans="1:3">
      <c r="A65" s="3">
        <v>159</v>
      </c>
      <c r="B65" s="4" t="str">
        <f t="shared" si="0"/>
        <v>OFICINATÉCNICA PARA EL FORTALECIMIENTO DE LA EMPRESA PÚBLICA</v>
      </c>
      <c r="C65" s="4" t="s">
        <v>101</v>
      </c>
    </row>
    <row r="66" spans="1:3">
      <c r="A66" s="3">
        <v>163</v>
      </c>
      <c r="B66" s="4" t="str">
        <f t="shared" si="0"/>
        <v>AGENCIA NACIONAL DE HIDROCARBUROS</v>
      </c>
      <c r="C66" s="4" t="s">
        <v>102</v>
      </c>
    </row>
    <row r="67" spans="1:3">
      <c r="A67" s="3">
        <v>169</v>
      </c>
      <c r="B67" s="4" t="str">
        <f t="shared" si="0"/>
        <v>AUTORIDAD GENERAL DE IMPUGNACIÓN TRIBUTARIA</v>
      </c>
      <c r="C67" s="4" t="s">
        <v>103</v>
      </c>
    </row>
    <row r="68" spans="1:3">
      <c r="A68" s="3">
        <v>170</v>
      </c>
      <c r="B68" s="4" t="str">
        <f t="shared" ref="B68:B131" si="1">UPPER(C68)</f>
        <v>ESCUELA MILITAR DE INGENIERÍA</v>
      </c>
      <c r="C68" s="4" t="s">
        <v>104</v>
      </c>
    </row>
    <row r="69" spans="1:3">
      <c r="A69" s="3">
        <v>171</v>
      </c>
      <c r="B69" s="4" t="str">
        <f t="shared" si="1"/>
        <v>CENTRO DE INVESTIGACIÓN AGRÍCOLA TROPICAL</v>
      </c>
      <c r="C69" s="4" t="s">
        <v>105</v>
      </c>
    </row>
    <row r="70" spans="1:3">
      <c r="A70" s="3">
        <v>188</v>
      </c>
      <c r="B70" s="4" t="str">
        <f t="shared" si="1"/>
        <v>COMPLEJO INDUS. DE LOS REC.EVAPORÍTICOS DEL SALAR DE UYUNI</v>
      </c>
      <c r="C70" s="4" t="s">
        <v>106</v>
      </c>
    </row>
    <row r="71" spans="1:3">
      <c r="A71" s="3">
        <v>190</v>
      </c>
      <c r="B71" s="4" t="str">
        <f t="shared" si="1"/>
        <v>AUTORIDAD JURISDICCIONAL ADMINISTRATIVA MINERA</v>
      </c>
      <c r="C71" s="4" t="s">
        <v>107</v>
      </c>
    </row>
    <row r="72" spans="1:3">
      <c r="A72" s="3">
        <v>192</v>
      </c>
      <c r="B72" s="4" t="str">
        <f t="shared" si="1"/>
        <v>SERVICIO AL MEJORAMIENTO DE LA NAVEGACIÓN AMAZÓNICA</v>
      </c>
      <c r="C72" s="4" t="s">
        <v>108</v>
      </c>
    </row>
    <row r="73" spans="1:3">
      <c r="A73" s="3">
        <v>197</v>
      </c>
      <c r="B73" s="4" t="str">
        <f t="shared" si="1"/>
        <v>DIRECCIÓN ESTRATÉGICA DE REIVINDICACIÓN MARÍTIMA, SILALA Y RECURSOS HÍDRICOS INTERNACIONALES</v>
      </c>
      <c r="C73" s="4" t="s">
        <v>1328</v>
      </c>
    </row>
    <row r="74" spans="1:3">
      <c r="A74" s="3">
        <v>200</v>
      </c>
      <c r="B74" s="4" t="str">
        <f t="shared" si="1"/>
        <v>REGISTRO ÚNICO PARA LA ADMINISTRACIÓN TRIBUTARIA MUNICIPAL</v>
      </c>
      <c r="C74" s="4" t="s">
        <v>109</v>
      </c>
    </row>
    <row r="75" spans="1:3">
      <c r="A75" s="3">
        <v>201</v>
      </c>
      <c r="B75" s="4" t="str">
        <f t="shared" si="1"/>
        <v>AGENCIA PARA EL DES. DE LAS MACROREG. Y ZONAS FRONTERIZAS</v>
      </c>
      <c r="C75" s="4" t="s">
        <v>110</v>
      </c>
    </row>
    <row r="76" spans="1:3">
      <c r="A76" s="3">
        <v>203</v>
      </c>
      <c r="B76" s="4" t="str">
        <f t="shared" si="1"/>
        <v>AUTORIDAD DE SUPERVISIÓN DEL SISTEMA FINANCIERO</v>
      </c>
      <c r="C76" s="4" t="s">
        <v>111</v>
      </c>
    </row>
    <row r="77" spans="1:3">
      <c r="A77" s="3">
        <v>206</v>
      </c>
      <c r="B77" s="4" t="str">
        <f t="shared" si="1"/>
        <v>INSTITUTO NACIONAL DE ESTADÍSTICA</v>
      </c>
      <c r="C77" s="4" t="s">
        <v>112</v>
      </c>
    </row>
    <row r="78" spans="1:3">
      <c r="A78" s="5">
        <v>209</v>
      </c>
      <c r="B78" s="6" t="str">
        <f t="shared" si="1"/>
        <v>ADMINISTRACIÓN DE SERVICIOS PORTUARIOS - BOLIVIA</v>
      </c>
      <c r="C78" s="6" t="s">
        <v>113</v>
      </c>
    </row>
    <row r="79" spans="1:3">
      <c r="A79" s="3">
        <v>210</v>
      </c>
      <c r="B79" s="4" t="str">
        <f t="shared" si="1"/>
        <v>UNIDAD DE ANÁLISIS DE POLÍTICAS SOCIALES Y ECONÓMICAS</v>
      </c>
      <c r="C79" s="4" t="s">
        <v>114</v>
      </c>
    </row>
    <row r="80" spans="1:3">
      <c r="A80" s="3">
        <v>212</v>
      </c>
      <c r="B80" s="4" t="str">
        <f t="shared" si="1"/>
        <v>INSTITUTO NACIONAL DE REFORMA AGRARIA</v>
      </c>
      <c r="C80" s="4" t="s">
        <v>115</v>
      </c>
    </row>
    <row r="81" spans="1:3">
      <c r="A81" s="3">
        <v>213</v>
      </c>
      <c r="B81" s="4" t="str">
        <f t="shared" si="1"/>
        <v>SERVICIO NACIONAL DE METEOROLOGÍA E HIDROLOGÍA</v>
      </c>
      <c r="C81" s="4" t="s">
        <v>116</v>
      </c>
    </row>
    <row r="82" spans="1:3">
      <c r="A82" s="3">
        <v>221</v>
      </c>
      <c r="B82" s="4" t="str">
        <f t="shared" si="1"/>
        <v>SERV. NAL. DE REG. Y CONTROL DE LA COMER. DE MINERALES Y METALES</v>
      </c>
      <c r="C82" s="4" t="s">
        <v>117</v>
      </c>
    </row>
    <row r="83" spans="1:3">
      <c r="A83" s="3">
        <v>222</v>
      </c>
      <c r="B83" s="4" t="str">
        <f t="shared" si="1"/>
        <v>INSTITUTO NACIONAL DE INNOVACIÓN AGROPECUARIA Y FORESTAL</v>
      </c>
      <c r="C83" s="4" t="s">
        <v>118</v>
      </c>
    </row>
    <row r="84" spans="1:3">
      <c r="A84" s="3">
        <v>223</v>
      </c>
      <c r="B84" s="4" t="str">
        <f t="shared" si="1"/>
        <v>FONDO NACIONAL DE DESARROLLO FORESTAL</v>
      </c>
      <c r="C84" s="4" t="s">
        <v>119</v>
      </c>
    </row>
    <row r="85" spans="1:3">
      <c r="A85" s="3">
        <v>224</v>
      </c>
      <c r="B85" s="4" t="str">
        <f t="shared" si="1"/>
        <v>INSUMOS BOLIVIA</v>
      </c>
      <c r="C85" s="4" t="s">
        <v>120</v>
      </c>
    </row>
    <row r="86" spans="1:3">
      <c r="A86" s="3">
        <v>225</v>
      </c>
      <c r="B86" s="4" t="str">
        <f t="shared" si="1"/>
        <v>SERV. NAL. PARA LA SOSTENIBILIDAD EN SANEAMIENTO BÁSICO</v>
      </c>
      <c r="C86" s="4" t="s">
        <v>121</v>
      </c>
    </row>
    <row r="87" spans="1:3">
      <c r="A87" s="3">
        <v>226</v>
      </c>
      <c r="B87" s="4" t="str">
        <f t="shared" si="1"/>
        <v>SERVICIO ESTATAL DE AUTONOMÍAS</v>
      </c>
      <c r="C87" s="4" t="s">
        <v>122</v>
      </c>
    </row>
    <row r="88" spans="1:3">
      <c r="A88" s="3">
        <v>227</v>
      </c>
      <c r="B88" s="4" t="str">
        <f t="shared" si="1"/>
        <v>ZONA FRANCA COMERCIAL E INDUSTRIAL DE COBIJA</v>
      </c>
      <c r="C88" s="4" t="s">
        <v>123</v>
      </c>
    </row>
    <row r="89" spans="1:3">
      <c r="A89" s="3">
        <v>234</v>
      </c>
      <c r="B89" s="4" t="str">
        <f t="shared" si="1"/>
        <v>SERVICIO GEOLÓGICO MINERO</v>
      </c>
      <c r="C89" s="4" t="s">
        <v>124</v>
      </c>
    </row>
    <row r="90" spans="1:3">
      <c r="A90" s="3">
        <v>242</v>
      </c>
      <c r="B90" s="4" t="str">
        <f t="shared" si="1"/>
        <v>COMANDO DE INGENIERÍA DEL EJÉRCITO</v>
      </c>
      <c r="C90" s="4" t="s">
        <v>125</v>
      </c>
    </row>
    <row r="91" spans="1:3">
      <c r="A91" s="3">
        <v>243</v>
      </c>
      <c r="B91" s="4" t="str">
        <f t="shared" si="1"/>
        <v>SERVICIO NACIONAL DE HIDROGRAFÍA NAVAL</v>
      </c>
      <c r="C91" s="4" t="s">
        <v>126</v>
      </c>
    </row>
    <row r="92" spans="1:3">
      <c r="A92" s="3">
        <v>244</v>
      </c>
      <c r="B92" s="4" t="str">
        <f t="shared" si="1"/>
        <v>SERVICIO NACIONAL DE AEROFOTOGRAMETRÍA</v>
      </c>
      <c r="C92" s="4" t="s">
        <v>127</v>
      </c>
    </row>
    <row r="93" spans="1:3">
      <c r="A93" s="3">
        <v>245</v>
      </c>
      <c r="B93" s="4" t="str">
        <f t="shared" si="1"/>
        <v>SERVICIO GEODÉSICO DE MAPAS</v>
      </c>
      <c r="C93" s="4" t="s">
        <v>128</v>
      </c>
    </row>
    <row r="94" spans="1:3">
      <c r="A94" s="3">
        <v>247</v>
      </c>
      <c r="B94" s="4" t="str">
        <f t="shared" si="1"/>
        <v>CORPORACIÓN GESTORA DEL PROYECTO ABAPO - IZOZOG</v>
      </c>
      <c r="C94" s="4" t="s">
        <v>129</v>
      </c>
    </row>
    <row r="95" spans="1:3">
      <c r="A95" s="3">
        <v>248</v>
      </c>
      <c r="B95" s="4" t="str">
        <f t="shared" si="1"/>
        <v>CENTRO DE INVESTIGACIÓN Y DESARROLLO ACUÍCOLA BOLIVIANO</v>
      </c>
      <c r="C95" s="4" t="s">
        <v>130</v>
      </c>
    </row>
    <row r="96" spans="1:3">
      <c r="A96" s="3">
        <v>249</v>
      </c>
      <c r="B96" s="4" t="str">
        <f t="shared" si="1"/>
        <v>CENTRAL DE ABASTECIMIENTO Y SUMINISTROS DE SALUD</v>
      </c>
      <c r="C96" s="4" t="s">
        <v>131</v>
      </c>
    </row>
    <row r="97" spans="1:3">
      <c r="A97" s="3">
        <v>250</v>
      </c>
      <c r="B97" s="4" t="str">
        <f t="shared" si="1"/>
        <v>FONDO DE DES. PARA LOS PUEBLOS INDÍGENAS, ORIG. Y COM. CAMP.</v>
      </c>
      <c r="C97" s="4" t="s">
        <v>132</v>
      </c>
    </row>
    <row r="98" spans="1:3">
      <c r="A98" s="3">
        <v>251</v>
      </c>
      <c r="B98" s="4" t="str">
        <f t="shared" si="1"/>
        <v>INSTITUTO NACIONAL DE SALUD OCUPACIONAL</v>
      </c>
      <c r="C98" s="4" t="s">
        <v>133</v>
      </c>
    </row>
    <row r="99" spans="1:3">
      <c r="A99" s="3">
        <v>253</v>
      </c>
      <c r="B99" s="4" t="str">
        <f t="shared" si="1"/>
        <v>ENTIDAD EJECUTORA DE MEDIO AMBIENTE Y AGUA</v>
      </c>
      <c r="C99" s="4" t="s">
        <v>134</v>
      </c>
    </row>
    <row r="100" spans="1:3">
      <c r="A100" s="5">
        <v>254</v>
      </c>
      <c r="B100" s="6" t="str">
        <f t="shared" si="1"/>
        <v>INSTITUTO DEL SEGURO AGRARIO</v>
      </c>
      <c r="C100" s="6" t="s">
        <v>135</v>
      </c>
    </row>
    <row r="101" spans="1:3">
      <c r="A101" s="1">
        <v>265</v>
      </c>
      <c r="B101" s="2" t="str">
        <f t="shared" si="1"/>
        <v>DIREC. DPTAL. DE EDUCACIÓN  CHUQUISACA</v>
      </c>
      <c r="C101" s="2" t="s">
        <v>136</v>
      </c>
    </row>
    <row r="102" spans="1:3">
      <c r="A102" s="3">
        <v>266</v>
      </c>
      <c r="B102" s="4" t="str">
        <f t="shared" si="1"/>
        <v>DIREC. DPTAL. DE EDUCACIÓN LA PAZ</v>
      </c>
      <c r="C102" s="4" t="s">
        <v>137</v>
      </c>
    </row>
    <row r="103" spans="1:3">
      <c r="A103" s="3">
        <v>267</v>
      </c>
      <c r="B103" s="4" t="str">
        <f t="shared" si="1"/>
        <v>DIREC. DPTAL. DE EDUCACIÓN COCHABAMBA</v>
      </c>
      <c r="C103" s="4" t="s">
        <v>138</v>
      </c>
    </row>
    <row r="104" spans="1:3">
      <c r="A104" s="3">
        <v>268</v>
      </c>
      <c r="B104" s="4" t="str">
        <f t="shared" si="1"/>
        <v>DIREC. DPTAL. DE EDUCACIÓN ORURO</v>
      </c>
      <c r="C104" s="4" t="s">
        <v>139</v>
      </c>
    </row>
    <row r="105" spans="1:3">
      <c r="A105" s="3">
        <v>269</v>
      </c>
      <c r="B105" s="4" t="str">
        <f t="shared" si="1"/>
        <v>DIREC. DPTAL. DE EDUCACIÓN POTOSÍ</v>
      </c>
      <c r="C105" s="4" t="s">
        <v>140</v>
      </c>
    </row>
    <row r="106" spans="1:3">
      <c r="A106" s="3">
        <v>270</v>
      </c>
      <c r="B106" s="4" t="str">
        <f t="shared" si="1"/>
        <v>DIREC. DPTAL. DE EDUCACIÓN TARIJA</v>
      </c>
      <c r="C106" s="4" t="s">
        <v>141</v>
      </c>
    </row>
    <row r="107" spans="1:3">
      <c r="A107" s="3">
        <v>271</v>
      </c>
      <c r="B107" s="4" t="str">
        <f t="shared" si="1"/>
        <v>DIREC. DPTAL. DE EDUCACIÓN SANTA CRUZ</v>
      </c>
      <c r="C107" s="4" t="s">
        <v>142</v>
      </c>
    </row>
    <row r="108" spans="1:3">
      <c r="A108" s="3">
        <v>272</v>
      </c>
      <c r="B108" s="4" t="str">
        <f t="shared" si="1"/>
        <v>DIREC. DPTAL. DE EDUCACIÓN BENI</v>
      </c>
      <c r="C108" s="4" t="s">
        <v>143</v>
      </c>
    </row>
    <row r="109" spans="1:3">
      <c r="A109" s="3">
        <v>273</v>
      </c>
      <c r="B109" s="4" t="str">
        <f t="shared" si="1"/>
        <v>DIREC. DPTAL. DE EDUCACIÓN PANDO</v>
      </c>
      <c r="C109" s="4" t="s">
        <v>144</v>
      </c>
    </row>
    <row r="110" spans="1:3">
      <c r="A110" s="3">
        <v>281</v>
      </c>
      <c r="B110" s="4" t="str">
        <f t="shared" si="1"/>
        <v>OFICINA TÉCNICA NACIONAL DE LOS RÍOS PILCOMAYO Y BERMEJO</v>
      </c>
      <c r="C110" s="4" t="s">
        <v>145</v>
      </c>
    </row>
    <row r="111" spans="1:3">
      <c r="A111" s="3">
        <v>283</v>
      </c>
      <c r="B111" s="4" t="str">
        <f t="shared" si="1"/>
        <v>ADUANA NACIONAL</v>
      </c>
      <c r="C111" s="4" t="s">
        <v>146</v>
      </c>
    </row>
    <row r="112" spans="1:3">
      <c r="A112" s="3">
        <v>287</v>
      </c>
      <c r="B112" s="4" t="str">
        <f t="shared" si="1"/>
        <v>FONDO NACIONAL DE INVERSIÓN PRODUCTIVA Y SOCIAL</v>
      </c>
      <c r="C112" s="4" t="s">
        <v>147</v>
      </c>
    </row>
    <row r="113" spans="1:3">
      <c r="A113" s="3">
        <v>288</v>
      </c>
      <c r="B113" s="4" t="str">
        <f t="shared" si="1"/>
        <v>SERVICIO NACIONAL DE RIEGO</v>
      </c>
      <c r="C113" s="4" t="s">
        <v>148</v>
      </c>
    </row>
    <row r="114" spans="1:3">
      <c r="A114" s="3">
        <v>289</v>
      </c>
      <c r="B114" s="4" t="str">
        <f t="shared" si="1"/>
        <v>MUTUAL DE SEGUROS DEL POLICÍA</v>
      </c>
      <c r="C114" s="4" t="s">
        <v>149</v>
      </c>
    </row>
    <row r="115" spans="1:3">
      <c r="A115" s="3">
        <v>290</v>
      </c>
      <c r="B115" s="4" t="str">
        <f t="shared" si="1"/>
        <v>SERVICIO DE IMPUESTOS NACIONALES</v>
      </c>
      <c r="C115" s="4" t="s">
        <v>150</v>
      </c>
    </row>
    <row r="116" spans="1:3">
      <c r="A116" s="3">
        <v>291</v>
      </c>
      <c r="B116" s="4" t="str">
        <f t="shared" si="1"/>
        <v>ADMINISTRADORA BOLIVIANA DE CARRETERAS</v>
      </c>
      <c r="C116" s="4" t="s">
        <v>151</v>
      </c>
    </row>
    <row r="117" spans="1:3">
      <c r="A117" s="3">
        <v>292</v>
      </c>
      <c r="B117" s="4" t="str">
        <f t="shared" si="1"/>
        <v>VÍAS BOLIVIA</v>
      </c>
      <c r="C117" s="4" t="s">
        <v>152</v>
      </c>
    </row>
    <row r="118" spans="1:3">
      <c r="A118" s="3">
        <v>293</v>
      </c>
      <c r="B118" s="4" t="str">
        <f t="shared" si="1"/>
        <v>FUNDACIÓN CULTURAL DEL BANCO CENTRAL DE BOLIVIA</v>
      </c>
      <c r="C118" s="4" t="s">
        <v>153</v>
      </c>
    </row>
    <row r="119" spans="1:3">
      <c r="A119" s="3">
        <v>294</v>
      </c>
      <c r="B119" s="4" t="str">
        <f t="shared" si="1"/>
        <v>UNIV. INDÍGENA BOL. COMUN. INTERCULTL PROD. TUPAK KATARI</v>
      </c>
      <c r="C119" s="4" t="s">
        <v>154</v>
      </c>
    </row>
    <row r="120" spans="1:3">
      <c r="A120" s="3">
        <v>295</v>
      </c>
      <c r="B120" s="4" t="str">
        <f t="shared" si="1"/>
        <v>UNIV. INDÍGENA BOL. COMUN. INTERCULT PROD. CASIMIRO HUANCA</v>
      </c>
      <c r="C120" s="4" t="s">
        <v>155</v>
      </c>
    </row>
    <row r="121" spans="1:3">
      <c r="A121" s="3">
        <v>296</v>
      </c>
      <c r="B121" s="4" t="str">
        <f t="shared" si="1"/>
        <v>UNIV. INDÍGENA BOL. COMUN. INTERCULT PROD. APIAGUAIKI TUPA</v>
      </c>
      <c r="C121" s="4" t="s">
        <v>156</v>
      </c>
    </row>
    <row r="122" spans="1:3">
      <c r="A122" s="3">
        <v>297</v>
      </c>
      <c r="B122" s="4" t="str">
        <f t="shared" si="1"/>
        <v>SERVICIO NACIONAL DE CAMINOS RESIDUAL</v>
      </c>
      <c r="C122" s="4" t="s">
        <v>157</v>
      </c>
    </row>
    <row r="123" spans="1:3">
      <c r="A123" s="3">
        <v>298</v>
      </c>
      <c r="B123" s="4" t="str">
        <f t="shared" si="1"/>
        <v>SERVICIO DEPARTAMENTAL DE RIEGO - CHUQUISACA</v>
      </c>
      <c r="C123" s="4" t="s">
        <v>158</v>
      </c>
    </row>
    <row r="124" spans="1:3">
      <c r="A124" s="3">
        <v>299</v>
      </c>
      <c r="B124" s="4" t="str">
        <f t="shared" si="1"/>
        <v>SERVICIO DEPARTAMENTAL DE RIEGO - LA PAZ</v>
      </c>
      <c r="C124" s="4" t="s">
        <v>159</v>
      </c>
    </row>
    <row r="125" spans="1:3">
      <c r="A125" s="3">
        <v>300</v>
      </c>
      <c r="B125" s="4" t="str">
        <f t="shared" si="1"/>
        <v>SERVICIO DEPARTAMENTAL DE RIEGO - COCHABAMBA</v>
      </c>
      <c r="C125" s="4" t="s">
        <v>160</v>
      </c>
    </row>
    <row r="126" spans="1:3">
      <c r="A126" s="3">
        <v>301</v>
      </c>
      <c r="B126" s="4" t="str">
        <f t="shared" si="1"/>
        <v>SERVICIO DEPARTAMENTAL DE RIEGO - ORURO</v>
      </c>
      <c r="C126" s="4" t="s">
        <v>161</v>
      </c>
    </row>
    <row r="127" spans="1:3">
      <c r="A127" s="3">
        <v>302</v>
      </c>
      <c r="B127" s="4" t="str">
        <f t="shared" si="1"/>
        <v>SERVICIO DEPARTAMENTAL DE RIEGO - POTOSÍ</v>
      </c>
      <c r="C127" s="4" t="s">
        <v>162</v>
      </c>
    </row>
    <row r="128" spans="1:3">
      <c r="A128" s="3">
        <v>303</v>
      </c>
      <c r="B128" s="4" t="str">
        <f t="shared" si="1"/>
        <v>SERVICIO DEPARTAMENTAL DE RIEGO - TARIJA</v>
      </c>
      <c r="C128" s="4" t="s">
        <v>163</v>
      </c>
    </row>
    <row r="129" spans="1:3">
      <c r="A129" s="5">
        <v>304</v>
      </c>
      <c r="B129" s="6" t="str">
        <f t="shared" si="1"/>
        <v>SERVICIO DEPARTAMENTAL DE RIEGO - SANTA CRUZ</v>
      </c>
      <c r="C129" s="6" t="s">
        <v>164</v>
      </c>
    </row>
    <row r="130" spans="1:3">
      <c r="A130" s="3">
        <v>305</v>
      </c>
      <c r="B130" s="4" t="str">
        <f t="shared" si="1"/>
        <v>SERVICIO DEPARTAMENTAL DE RIEGO - BENI</v>
      </c>
      <c r="C130" s="4" t="s">
        <v>165</v>
      </c>
    </row>
    <row r="131" spans="1:3">
      <c r="A131" s="3">
        <v>306</v>
      </c>
      <c r="B131" s="4" t="str">
        <f t="shared" si="1"/>
        <v>SERVICIO DEPARTAMENTAL DE RIEGO - PANDO</v>
      </c>
      <c r="C131" s="4" t="s">
        <v>166</v>
      </c>
    </row>
    <row r="132" spans="1:3">
      <c r="A132" s="3">
        <v>309</v>
      </c>
      <c r="B132" s="4" t="str">
        <f t="shared" ref="B132:B202" si="2">UPPER(C132)</f>
        <v>AUTORIDAD DE FISCALIZACIÓN Y CONTROL SOCIAL DEL JUEGO</v>
      </c>
      <c r="C132" s="4" t="s">
        <v>167</v>
      </c>
    </row>
    <row r="133" spans="1:3">
      <c r="A133" s="3">
        <v>310</v>
      </c>
      <c r="B133" s="4" t="str">
        <f t="shared" si="2"/>
        <v>AUTORIDAD DE REGULACIÓN Y FISCALIZACIÓN DE TELECOMUNICACIONES Y TRANSPORTES</v>
      </c>
      <c r="C133" s="4" t="s">
        <v>168</v>
      </c>
    </row>
    <row r="134" spans="1:3">
      <c r="A134" s="5">
        <v>311</v>
      </c>
      <c r="B134" s="6" t="str">
        <f t="shared" si="2"/>
        <v>AUTORIDAD DE FISC Y CTROL SOC DE AGUA POTABLE SANEAM.BÁSICO</v>
      </c>
      <c r="C134" s="6" t="s">
        <v>169</v>
      </c>
    </row>
    <row r="135" spans="1:3">
      <c r="A135" s="3">
        <v>312</v>
      </c>
      <c r="B135" s="4" t="str">
        <f t="shared" si="2"/>
        <v>AUTORIDAD DE FISCALIZAC. Y CONTROL SOC DE BOSQUES Y TIERRAS</v>
      </c>
      <c r="C135" s="4" t="s">
        <v>170</v>
      </c>
    </row>
    <row r="136" spans="1:3">
      <c r="A136" s="3">
        <v>313</v>
      </c>
      <c r="B136" s="4" t="str">
        <f t="shared" si="2"/>
        <v>AUTORIDAD DE FISCALIZACIÓN Y CONTROL DE PENSIONES Y SEGUROS - APS</v>
      </c>
      <c r="C136" s="4" t="s">
        <v>171</v>
      </c>
    </row>
    <row r="137" spans="1:3">
      <c r="A137" s="3">
        <v>314</v>
      </c>
      <c r="B137" s="4" t="str">
        <f t="shared" si="2"/>
        <v>AUTORIDAD DE FISCALIZACIÓN Y CONTROL SOCIAL DE ELECTRICIDAD</v>
      </c>
      <c r="C137" s="4" t="s">
        <v>172</v>
      </c>
    </row>
    <row r="138" spans="1:3">
      <c r="A138" s="3">
        <v>315</v>
      </c>
      <c r="B138" s="4" t="str">
        <f t="shared" si="2"/>
        <v>AUTORIDAD DE FISCALIZACIÓN Y CONTROL SOCIAL DE EMPRESAS</v>
      </c>
      <c r="C138" s="4" t="s">
        <v>173</v>
      </c>
    </row>
    <row r="139" spans="1:3">
      <c r="A139" s="3">
        <v>324</v>
      </c>
      <c r="B139" s="4" t="str">
        <f t="shared" si="2"/>
        <v>ESCUELA BOLIVIANA INTERCULTURAL DE MÚSICA</v>
      </c>
      <c r="C139" s="4" t="s">
        <v>174</v>
      </c>
    </row>
    <row r="140" spans="1:3">
      <c r="A140" s="3">
        <v>340</v>
      </c>
      <c r="B140" s="4" t="str">
        <f t="shared" si="2"/>
        <v>SERVICIO GENERAL DE IDENTIFICACIÓN PERSONAL</v>
      </c>
      <c r="C140" s="4" t="s">
        <v>175</v>
      </c>
    </row>
    <row r="141" spans="1:3">
      <c r="A141" s="3">
        <v>341</v>
      </c>
      <c r="B141" s="4" t="str">
        <f t="shared" si="2"/>
        <v>SERVICIO GENERAL DE LICENCIAS DE CONDUCIR</v>
      </c>
      <c r="C141" s="4" t="s">
        <v>176</v>
      </c>
    </row>
    <row r="142" spans="1:3">
      <c r="A142" s="3">
        <v>342</v>
      </c>
      <c r="B142" s="4" t="str">
        <f t="shared" si="2"/>
        <v>AGENCIA ESTATAL DE VIVIENDA</v>
      </c>
      <c r="C142" s="4" t="s">
        <v>177</v>
      </c>
    </row>
    <row r="143" spans="1:3">
      <c r="A143" s="3">
        <v>343</v>
      </c>
      <c r="B143" s="4" t="str">
        <f t="shared" si="2"/>
        <v>ESCUELA DE JUECES DEL ESTADO</v>
      </c>
      <c r="C143" s="4" t="s">
        <v>178</v>
      </c>
    </row>
    <row r="144" spans="1:3">
      <c r="A144" s="3">
        <v>344</v>
      </c>
      <c r="B144" s="4" t="str">
        <f t="shared" si="2"/>
        <v>INSTITUTO PLURINACIONAL DE ESTUDIO DE LENGUAS Y CULTURAS</v>
      </c>
      <c r="C144" s="4" t="s">
        <v>179</v>
      </c>
    </row>
    <row r="145" spans="1:3">
      <c r="A145" s="3">
        <v>345</v>
      </c>
      <c r="B145" s="4" t="str">
        <f t="shared" si="2"/>
        <v>MUTUAL DE SERVICIOS AL POLICÍA</v>
      </c>
      <c r="C145" s="4" t="s">
        <v>180</v>
      </c>
    </row>
    <row r="146" spans="1:3">
      <c r="A146" s="3">
        <v>346</v>
      </c>
      <c r="B146" s="4" t="str">
        <f t="shared" si="2"/>
        <v>UNIDAD DE INVESTIGACIONES FINANCIERAS</v>
      </c>
      <c r="C146" s="4" t="s">
        <v>181</v>
      </c>
    </row>
    <row r="147" spans="1:3">
      <c r="A147" s="3">
        <v>347</v>
      </c>
      <c r="B147" s="4" t="str">
        <f t="shared" si="2"/>
        <v>AUTORIDAD DE FISCALIZACIÓN Y CONTROL DE COOPERATIVAS</v>
      </c>
      <c r="C147" s="4" t="s">
        <v>182</v>
      </c>
    </row>
    <row r="148" spans="1:3">
      <c r="A148" s="3">
        <v>348</v>
      </c>
      <c r="B148" s="4" t="str">
        <f t="shared" si="2"/>
        <v>AUTORIDAD PLURINACIONAL DE LA MADRE TIERRA</v>
      </c>
      <c r="C148" s="4" t="s">
        <v>183</v>
      </c>
    </row>
    <row r="149" spans="1:3">
      <c r="A149" s="3">
        <v>349</v>
      </c>
      <c r="B149" s="4" t="str">
        <f t="shared" si="2"/>
        <v>CENTRO DE INV.ARQUEOLÓGICAS,ANTROPOLÓGICAS Y ADM.DE TIWANAKU</v>
      </c>
      <c r="C149" s="4" t="s">
        <v>184</v>
      </c>
    </row>
    <row r="150" spans="1:3">
      <c r="A150" s="3">
        <v>371</v>
      </c>
      <c r="B150" s="4" t="str">
        <f t="shared" si="2"/>
        <v>CENTRO INTERNACIONAL DE LA QUINUA</v>
      </c>
      <c r="C150" s="4" t="s">
        <v>185</v>
      </c>
    </row>
    <row r="151" spans="1:3">
      <c r="A151" s="3">
        <v>372</v>
      </c>
      <c r="B151" s="4" t="str">
        <f t="shared" si="2"/>
        <v>(UNIDAD DE LIQUIDACIÓN FONDO DES. PUEBLOS INDÍGENAS, ORIGINARIOS Y COM.CAMPESINAS)</v>
      </c>
      <c r="C151" s="4" t="s">
        <v>1416</v>
      </c>
    </row>
    <row r="152" spans="1:3">
      <c r="A152" s="3">
        <v>373</v>
      </c>
      <c r="B152" s="4" t="str">
        <f t="shared" si="2"/>
        <v>FONDO DE DESARROLLO INDIGENA</v>
      </c>
      <c r="C152" s="4" t="s">
        <v>1251</v>
      </c>
    </row>
    <row r="153" spans="1:3">
      <c r="A153" s="3">
        <v>374</v>
      </c>
      <c r="B153" s="4" t="str">
        <f t="shared" si="2"/>
        <v>AGENCIA DE GOBIERNO ELECTRONICO Y TEC. DE INF. Y COMUNICACIÓN</v>
      </c>
      <c r="C153" s="4" t="s">
        <v>1307</v>
      </c>
    </row>
    <row r="154" spans="1:3">
      <c r="A154" s="3">
        <v>376</v>
      </c>
      <c r="B154" s="4" t="str">
        <f t="shared" si="2"/>
        <v>AGENCIA BOLIVIANA DE ENERGIA NUCLEAR</v>
      </c>
      <c r="C154" s="4" t="s">
        <v>1322</v>
      </c>
    </row>
    <row r="155" spans="1:3">
      <c r="A155" s="3">
        <v>377</v>
      </c>
      <c r="B155" s="4" t="str">
        <f t="shared" si="2"/>
        <v>DIR. ESTRG. DE REINVINDICACIÓN MARÍTIMA, SILALA Y RECURSOS HÍDRICOS INTERNACIONALES</v>
      </c>
      <c r="C155" s="4" t="s">
        <v>1324</v>
      </c>
    </row>
    <row r="156" spans="1:3">
      <c r="A156" s="3">
        <v>380</v>
      </c>
      <c r="B156" s="4" t="str">
        <f t="shared" si="2"/>
        <v>AUTORIDAD DE FISCALIZACIÓN Y CONTROL DEL SISTEMA NACIONAL DE SALUD</v>
      </c>
      <c r="C156" s="4" t="s">
        <v>1326</v>
      </c>
    </row>
    <row r="157" spans="1:3">
      <c r="A157" s="3">
        <v>378</v>
      </c>
      <c r="B157" s="4" t="str">
        <f t="shared" si="2"/>
        <v>SERVICIO NACIONAL TEXTIL</v>
      </c>
      <c r="C157" s="4" t="s">
        <v>1274</v>
      </c>
    </row>
    <row r="158" spans="1:3">
      <c r="A158" s="3">
        <v>411</v>
      </c>
      <c r="B158" s="4" t="str">
        <f t="shared" si="2"/>
        <v>CORPORACIÓN DEL SEGURO SOCIAL MILITAR</v>
      </c>
      <c r="C158" s="4" t="s">
        <v>186</v>
      </c>
    </row>
    <row r="159" spans="1:3">
      <c r="A159" s="5">
        <v>417</v>
      </c>
      <c r="B159" s="6" t="str">
        <f t="shared" si="2"/>
        <v>CAJA NACIONAL DE SALUD</v>
      </c>
      <c r="C159" s="6" t="s">
        <v>187</v>
      </c>
    </row>
    <row r="160" spans="1:3">
      <c r="A160" s="5">
        <v>418</v>
      </c>
      <c r="B160" s="6" t="str">
        <f t="shared" si="2"/>
        <v>CAJA PETROLERA DE SALUD</v>
      </c>
      <c r="C160" s="6" t="s">
        <v>188</v>
      </c>
    </row>
    <row r="161" spans="1:3">
      <c r="A161" s="3">
        <v>422</v>
      </c>
      <c r="B161" s="4" t="str">
        <f t="shared" si="2"/>
        <v>CAJA BANCARIA ESTATAL DE SALUD</v>
      </c>
      <c r="C161" s="4" t="s">
        <v>189</v>
      </c>
    </row>
    <row r="162" spans="1:3">
      <c r="A162" s="3">
        <v>423</v>
      </c>
      <c r="B162" s="4" t="str">
        <f t="shared" si="2"/>
        <v>CAJA DE SALUD DEL SERVICIO NAL. DE CAMINOS Y RAMAS ANEXAS</v>
      </c>
      <c r="C162" s="4" t="s">
        <v>190</v>
      </c>
    </row>
    <row r="163" spans="1:3">
      <c r="A163" s="3">
        <v>424</v>
      </c>
      <c r="B163" s="4" t="str">
        <f t="shared" si="2"/>
        <v>CAJA DE SALUD CORDES</v>
      </c>
      <c r="C163" s="4" t="s">
        <v>191</v>
      </c>
    </row>
    <row r="164" spans="1:3">
      <c r="A164" s="3">
        <v>425</v>
      </c>
      <c r="B164" s="4" t="str">
        <f t="shared" si="2"/>
        <v>SEGURO SOCIAL UNIVERSITARIO DE COCHABAMBA</v>
      </c>
      <c r="C164" s="4" t="s">
        <v>192</v>
      </c>
    </row>
    <row r="165" spans="1:3">
      <c r="A165" s="3">
        <v>426</v>
      </c>
      <c r="B165" s="4" t="str">
        <f t="shared" si="2"/>
        <v>SEGURO SOCIAL UNIVERSITARIO DE ORURO</v>
      </c>
      <c r="C165" s="4" t="s">
        <v>193</v>
      </c>
    </row>
    <row r="166" spans="1:3">
      <c r="A166" s="3">
        <v>427</v>
      </c>
      <c r="B166" s="4" t="str">
        <f t="shared" si="2"/>
        <v>SEGURO SOCIAL UNIVERSITARIO DE SANTA CRUZ</v>
      </c>
      <c r="C166" s="4" t="s">
        <v>194</v>
      </c>
    </row>
    <row r="167" spans="1:3">
      <c r="A167" s="3">
        <v>428</v>
      </c>
      <c r="B167" s="4" t="str">
        <f t="shared" si="2"/>
        <v>SEGURO SOCIAL UNIVERSITARIO DE SUCRE</v>
      </c>
      <c r="C167" s="4" t="s">
        <v>195</v>
      </c>
    </row>
    <row r="168" spans="1:3">
      <c r="A168" s="3">
        <v>429</v>
      </c>
      <c r="B168" s="4" t="str">
        <f t="shared" si="2"/>
        <v>SEGURO SOCIAL UNIVERSITARIO DE LA PAZ</v>
      </c>
      <c r="C168" s="4" t="s">
        <v>196</v>
      </c>
    </row>
    <row r="169" spans="1:3">
      <c r="A169" s="3">
        <v>432</v>
      </c>
      <c r="B169" s="4" t="str">
        <f t="shared" si="2"/>
        <v>SEGURO SOCIAL UNIVERSITARIO DE TARIJA</v>
      </c>
      <c r="C169" s="4" t="s">
        <v>197</v>
      </c>
    </row>
    <row r="170" spans="1:3">
      <c r="A170" s="3">
        <v>433</v>
      </c>
      <c r="B170" s="4" t="str">
        <f t="shared" si="2"/>
        <v>SEGURO SOCIAL UNIVERSITARIO DE POTOSÍ</v>
      </c>
      <c r="C170" s="4" t="s">
        <v>198</v>
      </c>
    </row>
    <row r="171" spans="1:3">
      <c r="A171" s="3">
        <v>434</v>
      </c>
      <c r="B171" s="4" t="str">
        <f t="shared" si="2"/>
        <v>SEGURO SOCIAL UNIVERSITARIO DE BENI</v>
      </c>
      <c r="C171" s="4" t="s">
        <v>199</v>
      </c>
    </row>
    <row r="172" spans="1:3">
      <c r="A172" s="5">
        <v>435</v>
      </c>
      <c r="B172" s="6" t="str">
        <f t="shared" si="2"/>
        <v>SEGURO INTEGRAL DE SALUD</v>
      </c>
      <c r="C172" s="6" t="s">
        <v>200</v>
      </c>
    </row>
    <row r="173" spans="1:3">
      <c r="A173" s="3">
        <v>512</v>
      </c>
      <c r="B173" s="4" t="str">
        <f t="shared" si="2"/>
        <v>ADM. DE AEROPUERTOS Y SERVICIOS AUXILIARES A LA NAVEG. AÉREA</v>
      </c>
      <c r="C173" s="4" t="s">
        <v>1246</v>
      </c>
    </row>
    <row r="174" spans="1:3">
      <c r="A174" s="3">
        <v>513</v>
      </c>
      <c r="B174" s="4" t="str">
        <f t="shared" si="2"/>
        <v>YACIMIENTOS PETROLÍFEROS FISCALES BOLIVIANOS</v>
      </c>
      <c r="C174" s="4" t="s">
        <v>201</v>
      </c>
    </row>
    <row r="175" spans="1:3">
      <c r="A175" s="3">
        <v>514</v>
      </c>
      <c r="B175" s="4" t="str">
        <f t="shared" si="2"/>
        <v>EMPRESA NACIONAL DE ELECTRICIDAD</v>
      </c>
      <c r="C175" s="4" t="s">
        <v>202</v>
      </c>
    </row>
    <row r="176" spans="1:3">
      <c r="A176" s="3">
        <v>517</v>
      </c>
      <c r="B176" s="4" t="str">
        <f t="shared" si="2"/>
        <v>CORPORACIÓN MINERA DE BOLIVIA</v>
      </c>
      <c r="C176" s="4" t="s">
        <v>203</v>
      </c>
    </row>
    <row r="177" spans="1:3">
      <c r="A177" s="3">
        <v>520</v>
      </c>
      <c r="B177" s="4" t="str">
        <f t="shared" si="2"/>
        <v>EMPRESA METALÚRGICA VINTO - NACIONALIZADA</v>
      </c>
      <c r="C177" s="4" t="s">
        <v>204</v>
      </c>
    </row>
    <row r="178" spans="1:3">
      <c r="A178" s="3">
        <v>522</v>
      </c>
      <c r="B178" s="4" t="str">
        <f t="shared" si="2"/>
        <v>EMPRESA NACIONAL DE FERROCARRILES - RESIDUAL</v>
      </c>
      <c r="C178" s="4" t="s">
        <v>205</v>
      </c>
    </row>
    <row r="179" spans="1:3">
      <c r="A179" s="3">
        <v>523</v>
      </c>
      <c r="B179" s="4" t="str">
        <f t="shared" si="2"/>
        <v>CORREOS - LIQUIDACIÓN</v>
      </c>
      <c r="C179" s="4" t="s">
        <v>6355</v>
      </c>
    </row>
    <row r="180" spans="1:3">
      <c r="A180" s="3">
        <v>525</v>
      </c>
      <c r="B180" s="4" t="str">
        <f t="shared" si="2"/>
        <v>TRANSPORTES AÉREOS BOLIVIANOS</v>
      </c>
      <c r="C180" s="4" t="s">
        <v>206</v>
      </c>
    </row>
    <row r="181" spans="1:3">
      <c r="A181" s="3">
        <v>526</v>
      </c>
      <c r="B181" s="4" t="str">
        <f t="shared" si="2"/>
        <v>BOLIVIA TV</v>
      </c>
      <c r="C181" s="4" t="s">
        <v>207</v>
      </c>
    </row>
    <row r="182" spans="1:3">
      <c r="A182" s="3">
        <v>548</v>
      </c>
      <c r="B182" s="4" t="str">
        <f t="shared" si="2"/>
        <v>CORPORACIÓN DE LAS FUERZAS ARMADAS P/ EL DES. NACIONAL</v>
      </c>
      <c r="C182" s="4" t="s">
        <v>208</v>
      </c>
    </row>
    <row r="183" spans="1:3">
      <c r="A183" s="3">
        <v>551</v>
      </c>
      <c r="B183" s="4" t="str">
        <f t="shared" si="2"/>
        <v>EMPRESA NAVIERA BOLIVIANA</v>
      </c>
      <c r="C183" s="4" t="s">
        <v>209</v>
      </c>
    </row>
    <row r="184" spans="1:3">
      <c r="A184" s="5">
        <v>572</v>
      </c>
      <c r="B184" s="6" t="str">
        <f t="shared" si="2"/>
        <v>EMPRESA DE APOYO A LA PRODUCCIÓN DE ALIMENTOS</v>
      </c>
      <c r="C184" s="6" t="s">
        <v>210</v>
      </c>
    </row>
    <row r="185" spans="1:3">
      <c r="A185" s="3">
        <v>573</v>
      </c>
      <c r="B185" s="4" t="str">
        <f t="shared" si="2"/>
        <v>EMPRESA SIDERÚRGICA DEL MUTÚN</v>
      </c>
      <c r="C185" s="4" t="s">
        <v>211</v>
      </c>
    </row>
    <row r="186" spans="1:3">
      <c r="A186" s="3">
        <v>574</v>
      </c>
      <c r="B186" s="4" t="str">
        <f t="shared" si="2"/>
        <v>LÁCTEOS DE BOLIVIA</v>
      </c>
      <c r="C186" s="4" t="s">
        <v>212</v>
      </c>
    </row>
    <row r="187" spans="1:3">
      <c r="A187" s="3">
        <v>575</v>
      </c>
      <c r="B187" s="4" t="str">
        <f t="shared" si="2"/>
        <v>PAPELES DE BOLIVIA</v>
      </c>
      <c r="C187" s="4" t="s">
        <v>213</v>
      </c>
    </row>
    <row r="188" spans="1:3">
      <c r="A188" s="3">
        <v>576</v>
      </c>
      <c r="B188" s="4" t="str">
        <f t="shared" si="2"/>
        <v>CARTONES DE BOLIVIA</v>
      </c>
      <c r="C188" s="4" t="s">
        <v>214</v>
      </c>
    </row>
    <row r="189" spans="1:3">
      <c r="A189" s="3">
        <v>578</v>
      </c>
      <c r="B189" s="4" t="str">
        <f t="shared" si="2"/>
        <v>BOLIVIANA DE AVIACIÓN</v>
      </c>
      <c r="C189" s="4" t="s">
        <v>215</v>
      </c>
    </row>
    <row r="190" spans="1:3">
      <c r="A190" s="3">
        <v>579</v>
      </c>
      <c r="B190" s="4" t="str">
        <f t="shared" si="2"/>
        <v>EMPRESA PÚB. NAL. ESTRATÉGICA CEMENTOS DE BOLIVIA</v>
      </c>
      <c r="C190" s="4" t="s">
        <v>216</v>
      </c>
    </row>
    <row r="191" spans="1:3">
      <c r="A191" s="3">
        <v>580</v>
      </c>
      <c r="B191" s="4" t="str">
        <f t="shared" si="2"/>
        <v>DEPÓSITOS ADUANEROS BOLIVIANOS</v>
      </c>
      <c r="C191" s="4" t="s">
        <v>217</v>
      </c>
    </row>
    <row r="192" spans="1:3">
      <c r="A192" s="3">
        <v>581</v>
      </c>
      <c r="B192" s="4" t="str">
        <f t="shared" si="2"/>
        <v>EMPRESA PÚB. NAL. ESTRATÉGICA AZÚCAR DE BOLIVIA - BERMEJO</v>
      </c>
      <c r="C192" s="4" t="s">
        <v>218</v>
      </c>
    </row>
    <row r="193" spans="1:3">
      <c r="A193" s="3">
        <v>582</v>
      </c>
      <c r="B193" s="4" t="str">
        <f t="shared" si="2"/>
        <v>EMPRESA BOLIVIANA DE ALMENDRAS Y DERIVADOS</v>
      </c>
      <c r="C193" s="4" t="s">
        <v>219</v>
      </c>
    </row>
    <row r="194" spans="1:3">
      <c r="A194" s="5">
        <v>584</v>
      </c>
      <c r="B194" s="6" t="str">
        <f t="shared" si="2"/>
        <v>EMPRESA BOLIVIANA DE INDUSTRIALIZACION DE HIDROCARBUROS</v>
      </c>
      <c r="C194" s="6" t="s">
        <v>220</v>
      </c>
    </row>
    <row r="195" spans="1:3">
      <c r="A195" s="5">
        <v>585</v>
      </c>
      <c r="B195" s="6" t="str">
        <f t="shared" si="2"/>
        <v>AGENCIA BOLIVIANA ESPACIAL</v>
      </c>
      <c r="C195" s="6" t="s">
        <v>221</v>
      </c>
    </row>
    <row r="196" spans="1:3">
      <c r="A196" s="5">
        <v>586</v>
      </c>
      <c r="B196" s="6" t="str">
        <f t="shared" si="2"/>
        <v>EMPRESA AZUCARERA SAN BUENAVENTURA</v>
      </c>
      <c r="C196" s="6" t="s">
        <v>222</v>
      </c>
    </row>
    <row r="197" spans="1:3">
      <c r="A197" s="3">
        <v>587</v>
      </c>
      <c r="B197" s="7" t="str">
        <f t="shared" si="2"/>
        <v>EMPRESA ESTRATÉGICA BOLIVIANA CONSTRUCCIÓN Y CONSERV. INFRAESTRUCTURA CIVIL</v>
      </c>
      <c r="C197" s="7" t="s">
        <v>1237</v>
      </c>
    </row>
    <row r="198" spans="1:3">
      <c r="A198" s="3">
        <v>588</v>
      </c>
      <c r="B198" s="4" t="str">
        <f t="shared" si="2"/>
        <v>EMPRESA PÚBLICA NACIONAL TEXTIL</v>
      </c>
      <c r="C198" s="4" t="s">
        <v>223</v>
      </c>
    </row>
    <row r="199" spans="1:3">
      <c r="A199" s="3">
        <v>589</v>
      </c>
      <c r="B199" s="4" t="str">
        <f t="shared" si="2"/>
        <v>EMPRESA DE CONSTRUCCIONES DEL EJÉRCITO</v>
      </c>
      <c r="C199" s="4" t="s">
        <v>224</v>
      </c>
    </row>
    <row r="200" spans="1:3">
      <c r="A200" s="3">
        <v>590</v>
      </c>
      <c r="B200" s="4" t="str">
        <f t="shared" si="2"/>
        <v>EMPRESA PÚBLICA "QUIPUS"</v>
      </c>
      <c r="C200" s="4" t="s">
        <v>225</v>
      </c>
    </row>
    <row r="201" spans="1:3">
      <c r="A201" s="3">
        <v>591</v>
      </c>
      <c r="B201" s="4" t="str">
        <f t="shared" si="2"/>
        <v>EMPRESA ESTATAL DE TRANSPORTE POR CABLE MI TELEFÉRICO</v>
      </c>
      <c r="C201" s="4" t="s">
        <v>226</v>
      </c>
    </row>
    <row r="202" spans="1:3">
      <c r="A202" s="3">
        <v>592</v>
      </c>
      <c r="B202" s="4" t="str">
        <f t="shared" si="2"/>
        <v>EMPRESA ESTATAL BOLIVIANA DE TURISMO</v>
      </c>
      <c r="C202" s="4" t="s">
        <v>227</v>
      </c>
    </row>
    <row r="203" spans="1:3">
      <c r="A203" s="3">
        <v>593</v>
      </c>
      <c r="B203" s="4" t="str">
        <f t="shared" ref="B203:B270" si="3">UPPER(C203)</f>
        <v>EMPRESA PÚBLICA YACANA</v>
      </c>
      <c r="C203" s="4" t="s">
        <v>228</v>
      </c>
    </row>
    <row r="204" spans="1:3">
      <c r="A204" s="3">
        <v>594</v>
      </c>
      <c r="B204" s="4" t="str">
        <f t="shared" si="3"/>
        <v>ADMINISTRACIÓN DE SERVICIOS PORTUARIOS - BOLIVIA</v>
      </c>
      <c r="C204" s="4" t="s">
        <v>759</v>
      </c>
    </row>
    <row r="205" spans="1:3">
      <c r="A205" s="3">
        <v>595</v>
      </c>
      <c r="B205" s="4" t="str">
        <f t="shared" si="3"/>
        <v>GESTORA PÚBLICA DE LA SEGURIDAD SOCIAL DE LARGO PLAZO</v>
      </c>
      <c r="C205" s="4" t="s">
        <v>1275</v>
      </c>
    </row>
    <row r="206" spans="1:3">
      <c r="A206" s="3">
        <v>597</v>
      </c>
      <c r="B206" s="4" t="str">
        <f t="shared" si="3"/>
        <v>EMPRESA PÚBLICA NACIONAL ESTRATÉGICA DE YACIMIENTOS DE LITIO BOLIVIANOS</v>
      </c>
      <c r="C206" s="4" t="s">
        <v>4141</v>
      </c>
    </row>
    <row r="207" spans="1:3">
      <c r="A207" s="3">
        <v>598</v>
      </c>
      <c r="B207" s="4" t="str">
        <f t="shared" si="3"/>
        <v>EMPRESA PÚBLICA "EDITORIAL DEL ESTADO PLURINACIONAL DE BOLIVIA"</v>
      </c>
      <c r="C207" s="4" t="s">
        <v>1407</v>
      </c>
    </row>
    <row r="208" spans="1:3">
      <c r="A208" s="3">
        <v>620</v>
      </c>
      <c r="B208" s="4" t="str">
        <f t="shared" si="3"/>
        <v>COMPLEJO AGROINDUSTRIAL DE SAN BUENA AVENTURA</v>
      </c>
      <c r="C208" s="4" t="s">
        <v>229</v>
      </c>
    </row>
    <row r="209" spans="1:3">
      <c r="A209" s="3">
        <v>633</v>
      </c>
      <c r="B209" s="4" t="str">
        <f t="shared" si="3"/>
        <v>EMPRESA MISICUNI</v>
      </c>
      <c r="C209" s="4" t="s">
        <v>230</v>
      </c>
    </row>
    <row r="210" spans="1:3">
      <c r="A210" s="3">
        <v>634</v>
      </c>
      <c r="B210" s="4" t="str">
        <f t="shared" si="3"/>
        <v>EMPRESA PÚB. DEPTAL. HOTEL TERMINAL-TERMINAL DE BUSES ORURO</v>
      </c>
      <c r="C210" s="4" t="s">
        <v>231</v>
      </c>
    </row>
    <row r="211" spans="1:3">
      <c r="A211" s="3">
        <v>650</v>
      </c>
      <c r="B211" s="4" t="str">
        <f t="shared" si="3"/>
        <v xml:space="preserve">ASAMBLEA LEGISLATIVA PLURINACIONAL                                     </v>
      </c>
      <c r="C211" s="98" t="s">
        <v>1327</v>
      </c>
    </row>
    <row r="212" spans="1:3">
      <c r="A212" s="3">
        <v>660</v>
      </c>
      <c r="B212" s="4" t="str">
        <f t="shared" si="3"/>
        <v>ÓRGANO JUDICIAL</v>
      </c>
      <c r="C212" s="4" t="s">
        <v>233</v>
      </c>
    </row>
    <row r="213" spans="1:3">
      <c r="A213" s="3">
        <v>661</v>
      </c>
      <c r="B213" s="4" t="str">
        <f t="shared" si="3"/>
        <v>TRIBUNAL CONSTITUCIONAL PLURINACIONAL</v>
      </c>
      <c r="C213" s="4" t="s">
        <v>234</v>
      </c>
    </row>
    <row r="214" spans="1:3">
      <c r="A214" s="3">
        <v>670</v>
      </c>
      <c r="B214" s="4" t="str">
        <f t="shared" si="3"/>
        <v>ÓRGANO ELECTORAL PLURINACIONAL</v>
      </c>
      <c r="C214" s="4" t="s">
        <v>235</v>
      </c>
    </row>
    <row r="215" spans="1:3">
      <c r="A215" s="3">
        <v>680</v>
      </c>
      <c r="B215" s="4" t="str">
        <f t="shared" si="3"/>
        <v>CONTRALORIA GENERAL DEL ESTADO</v>
      </c>
      <c r="C215" s="4" t="s">
        <v>236</v>
      </c>
    </row>
    <row r="216" spans="1:3">
      <c r="A216" s="3">
        <v>681</v>
      </c>
      <c r="B216" s="4" t="str">
        <f t="shared" si="3"/>
        <v>MINISTERIO PÚBLICO</v>
      </c>
      <c r="C216" s="4" t="s">
        <v>237</v>
      </c>
    </row>
    <row r="217" spans="1:3">
      <c r="A217" s="3">
        <v>682</v>
      </c>
      <c r="B217" s="4" t="str">
        <f t="shared" si="3"/>
        <v>DEFENSORÍA DEL PUEBLO</v>
      </c>
      <c r="C217" s="4" t="s">
        <v>238</v>
      </c>
    </row>
    <row r="218" spans="1:3">
      <c r="A218" s="3">
        <v>683</v>
      </c>
      <c r="B218" s="4" t="str">
        <f t="shared" si="3"/>
        <v>PROCURADURÍA GENERAL DEL ESTADO</v>
      </c>
      <c r="C218" s="4" t="s">
        <v>239</v>
      </c>
    </row>
    <row r="219" spans="1:3">
      <c r="A219" s="3">
        <v>716</v>
      </c>
      <c r="B219" s="4" t="str">
        <f t="shared" si="3"/>
        <v>EMPRESA TARIJEÑA DEL GAS</v>
      </c>
      <c r="C219" s="4" t="s">
        <v>240</v>
      </c>
    </row>
    <row r="220" spans="1:3">
      <c r="A220" s="3">
        <v>718</v>
      </c>
      <c r="B220" s="4" t="str">
        <f t="shared" si="3"/>
        <v>COMPLEJO AGROINDUSTRIAL BUENA VISTA</v>
      </c>
      <c r="C220" s="4" t="s">
        <v>241</v>
      </c>
    </row>
    <row r="221" spans="1:3">
      <c r="A221" s="3">
        <v>761</v>
      </c>
      <c r="B221" s="4" t="str">
        <f t="shared" si="3"/>
        <v>SERVICIO AUTÓNOMO MUNICIPAL DE AGUA POTABLE Y ALCANTARILLADO</v>
      </c>
      <c r="C221" s="4" t="s">
        <v>242</v>
      </c>
    </row>
    <row r="222" spans="1:3">
      <c r="A222" s="3">
        <v>781</v>
      </c>
      <c r="B222" s="4" t="str">
        <f t="shared" si="3"/>
        <v>SERVICIO MUNICIPAL DE AGUA POTABLE Y ALCANTARILLADO</v>
      </c>
      <c r="C222" s="4" t="s">
        <v>243</v>
      </c>
    </row>
    <row r="223" spans="1:3">
      <c r="A223" s="3">
        <v>802</v>
      </c>
      <c r="B223" s="4" t="str">
        <f t="shared" si="3"/>
        <v>EMPRESA LOCAL DE AGUA POTABLE Y ALCANTARILLADO SUCRE</v>
      </c>
      <c r="C223" s="4" t="s">
        <v>244</v>
      </c>
    </row>
    <row r="224" spans="1:3">
      <c r="A224" s="3">
        <v>821</v>
      </c>
      <c r="B224" s="4" t="str">
        <f t="shared" si="3"/>
        <v>ADMINISTRACIÓN AUTÓNOMA PARA OBRAS SANITARIAS - POTOSÍ</v>
      </c>
      <c r="C224" s="4" t="s">
        <v>245</v>
      </c>
    </row>
    <row r="225" spans="1:3">
      <c r="A225" s="3">
        <v>831</v>
      </c>
      <c r="B225" s="4" t="str">
        <f t="shared" si="3"/>
        <v>SERVICIO LOCAL DE ACUEDUCTOS Y ALCANTARILLADO - ORURO</v>
      </c>
      <c r="C225" s="4" t="s">
        <v>246</v>
      </c>
    </row>
    <row r="226" spans="1:3">
      <c r="A226" s="3">
        <v>862</v>
      </c>
      <c r="B226" s="4" t="str">
        <f t="shared" si="3"/>
        <v>FONDO NACIONAL DE DESARROLLO REGIONAL</v>
      </c>
      <c r="C226" s="4" t="s">
        <v>247</v>
      </c>
    </row>
    <row r="227" spans="1:3">
      <c r="A227" s="3">
        <v>865</v>
      </c>
      <c r="B227" s="4" t="str">
        <f t="shared" si="3"/>
        <v>FONDO DE DESARROLLO DEL SIST.FIN. Y APOYO AL SEC.PRODUCTIVO</v>
      </c>
      <c r="C227" s="4" t="s">
        <v>248</v>
      </c>
    </row>
    <row r="228" spans="1:3">
      <c r="A228" s="3">
        <v>866</v>
      </c>
      <c r="B228" s="4" t="str">
        <f t="shared" si="3"/>
        <v>DIRECTORIO UNICO DE FONDOS</v>
      </c>
      <c r="C228" s="4" t="s">
        <v>249</v>
      </c>
    </row>
    <row r="229" spans="1:3">
      <c r="A229" s="3">
        <v>867</v>
      </c>
      <c r="B229" s="4" t="str">
        <f t="shared" si="3"/>
        <v>FONDO ROTATORIO DE FOMENTO PRODUCTIVO REGIONAL</v>
      </c>
      <c r="C229" s="4" t="s">
        <v>250</v>
      </c>
    </row>
    <row r="230" spans="1:3">
      <c r="A230" s="3">
        <v>901</v>
      </c>
      <c r="B230" s="4" t="str">
        <f t="shared" si="3"/>
        <v>GOBIERNO AUTÓNOMO DEPARTAMENTAL DE CHUQUISACA</v>
      </c>
      <c r="C230" s="4" t="s">
        <v>251</v>
      </c>
    </row>
    <row r="231" spans="1:3">
      <c r="A231" s="3">
        <v>902</v>
      </c>
      <c r="B231" s="4" t="str">
        <f t="shared" si="3"/>
        <v>GOBIERNO AUTÓNOMO DEPARTAMENTAL DE LA PAZ</v>
      </c>
      <c r="C231" s="4" t="s">
        <v>252</v>
      </c>
    </row>
    <row r="232" spans="1:3">
      <c r="A232" s="3">
        <v>903</v>
      </c>
      <c r="B232" s="4" t="str">
        <f t="shared" si="3"/>
        <v>GOBIERNO AUTÓNOMO DEPARTAMENTAL DE COCHABAMBA</v>
      </c>
      <c r="C232" s="4" t="s">
        <v>253</v>
      </c>
    </row>
    <row r="233" spans="1:3">
      <c r="A233" s="3">
        <v>904</v>
      </c>
      <c r="B233" s="4" t="str">
        <f t="shared" si="3"/>
        <v>GOBIERNO AUTÓNOMO DEPARTAMENTAL DE ORURO</v>
      </c>
      <c r="C233" s="4" t="s">
        <v>254</v>
      </c>
    </row>
    <row r="234" spans="1:3">
      <c r="A234" s="3">
        <v>905</v>
      </c>
      <c r="B234" s="4" t="str">
        <f t="shared" si="3"/>
        <v>GOBIERNO AUTÓNOMO DEPARTAMENTAL DE POTOSÍ</v>
      </c>
      <c r="C234" s="4" t="s">
        <v>255</v>
      </c>
    </row>
    <row r="235" spans="1:3">
      <c r="A235" s="3">
        <v>906</v>
      </c>
      <c r="B235" s="4" t="str">
        <f t="shared" si="3"/>
        <v>GOBIERNO AUTÓNOMO DEPARTAMENTAL DE TARIJA</v>
      </c>
      <c r="C235" s="4" t="s">
        <v>256</v>
      </c>
    </row>
    <row r="236" spans="1:3">
      <c r="A236" s="3">
        <v>907</v>
      </c>
      <c r="B236" s="4" t="str">
        <f t="shared" si="3"/>
        <v>GOBIERNO AUTÓNOMO DEPARTAMENTAL DE SANTA CRUZ</v>
      </c>
      <c r="C236" s="4" t="s">
        <v>257</v>
      </c>
    </row>
    <row r="237" spans="1:3">
      <c r="A237" s="3">
        <v>908</v>
      </c>
      <c r="B237" s="4" t="str">
        <f t="shared" si="3"/>
        <v>GOBIERNO AUTÓNOMO DEPARTAMENTAL DEL BENI</v>
      </c>
      <c r="C237" s="4" t="s">
        <v>258</v>
      </c>
    </row>
    <row r="238" spans="1:3">
      <c r="A238" s="3">
        <v>909</v>
      </c>
      <c r="B238" s="4" t="str">
        <f t="shared" si="3"/>
        <v>GOBIERNO AUTÓNOMO DEPARTAMENTAL DE PANDO</v>
      </c>
      <c r="C238" s="4" t="s">
        <v>259</v>
      </c>
    </row>
    <row r="239" spans="1:3">
      <c r="A239" s="3">
        <v>950</v>
      </c>
      <c r="B239" s="4" t="str">
        <f t="shared" si="3"/>
        <v>BANCO VIVIENDA</v>
      </c>
      <c r="C239" s="4" t="s">
        <v>260</v>
      </c>
    </row>
    <row r="240" spans="1:3">
      <c r="A240" s="3">
        <v>951</v>
      </c>
      <c r="B240" s="4" t="str">
        <f t="shared" si="3"/>
        <v>BANCO CENTRAL DE BOLIVIA</v>
      </c>
      <c r="C240" s="4" t="s">
        <v>261</v>
      </c>
    </row>
    <row r="241" spans="1:3">
      <c r="A241" s="3">
        <v>999</v>
      </c>
      <c r="B241" s="4" t="str">
        <f t="shared" si="3"/>
        <v>SECTOR PRIVADO</v>
      </c>
      <c r="C241" s="4" t="s">
        <v>262</v>
      </c>
    </row>
    <row r="242" spans="1:3">
      <c r="A242" s="3">
        <v>1101</v>
      </c>
      <c r="B242" s="4" t="str">
        <f t="shared" si="3"/>
        <v>GOBIERNO AUTÓNOMO MUNICIPAL DE SUCRE</v>
      </c>
      <c r="C242" s="4" t="s">
        <v>263</v>
      </c>
    </row>
    <row r="243" spans="1:3">
      <c r="A243" s="3">
        <v>1102</v>
      </c>
      <c r="B243" s="4" t="str">
        <f t="shared" si="3"/>
        <v>GOBIERNO AUTÓNOMO MUNICIPAL DE YOTALA</v>
      </c>
      <c r="C243" s="4" t="s">
        <v>264</v>
      </c>
    </row>
    <row r="244" spans="1:3">
      <c r="A244" s="3">
        <v>1103</v>
      </c>
      <c r="B244" s="4" t="str">
        <f t="shared" si="3"/>
        <v>GOBIERNO AUTÓNOMO MUNICIPAL DE POROMA</v>
      </c>
      <c r="C244" s="4" t="s">
        <v>265</v>
      </c>
    </row>
    <row r="245" spans="1:3">
      <c r="A245" s="3">
        <v>1104</v>
      </c>
      <c r="B245" s="4" t="str">
        <f t="shared" si="3"/>
        <v>GOBIERNO AUTÓNOMO MUNICIPAL DE VILLA AZURDUY</v>
      </c>
      <c r="C245" s="4" t="s">
        <v>266</v>
      </c>
    </row>
    <row r="246" spans="1:3">
      <c r="A246" s="3">
        <v>1105</v>
      </c>
      <c r="B246" s="4" t="str">
        <f t="shared" si="3"/>
        <v>GOBIERNO AUTÓNOMO MUNICIPAL DE TARVITA (VILLA ORÍAS)</v>
      </c>
      <c r="C246" s="4" t="s">
        <v>267</v>
      </c>
    </row>
    <row r="247" spans="1:3">
      <c r="A247" s="3">
        <v>1106</v>
      </c>
      <c r="B247" s="4" t="str">
        <f t="shared" si="3"/>
        <v>GOBIERNO AUTÓNOMO MUNICIPAL DE VILLA ZUDAÑEZ (TACOPAYA)</v>
      </c>
      <c r="C247" s="4" t="s">
        <v>268</v>
      </c>
    </row>
    <row r="248" spans="1:3">
      <c r="A248" s="3">
        <v>1107</v>
      </c>
      <c r="B248" s="4" t="str">
        <f t="shared" si="3"/>
        <v>GOBIERNO AUTÓNOMO MUNICIPAL DE PRESTO</v>
      </c>
      <c r="C248" s="4" t="s">
        <v>269</v>
      </c>
    </row>
    <row r="249" spans="1:3">
      <c r="A249" s="3">
        <v>1108</v>
      </c>
      <c r="B249" s="4" t="str">
        <f t="shared" si="3"/>
        <v>GOBIERNO AUTÓNOMO MUNICIPAL DE VILLA MOJOCOYA</v>
      </c>
      <c r="C249" s="4" t="s">
        <v>270</v>
      </c>
    </row>
    <row r="250" spans="1:3">
      <c r="A250" s="3">
        <v>1109</v>
      </c>
      <c r="B250" s="4" t="str">
        <f t="shared" si="3"/>
        <v>GOBIERNO AUTÓNOMO MUNICIPAL DE ICLA</v>
      </c>
      <c r="C250" s="4" t="s">
        <v>271</v>
      </c>
    </row>
    <row r="251" spans="1:3">
      <c r="A251" s="3">
        <v>1110</v>
      </c>
      <c r="B251" s="4" t="str">
        <f t="shared" si="3"/>
        <v>GOBIERNO AUTÓNOMO MUNICIPAL DE PADILLA</v>
      </c>
      <c r="C251" s="4" t="s">
        <v>272</v>
      </c>
    </row>
    <row r="252" spans="1:3">
      <c r="A252" s="3">
        <v>1111</v>
      </c>
      <c r="B252" s="4" t="str">
        <f t="shared" si="3"/>
        <v>GOBIERNO AUTÓNOMO MUNICIPAL DE TOMINA</v>
      </c>
      <c r="C252" s="4" t="s">
        <v>273</v>
      </c>
    </row>
    <row r="253" spans="1:3">
      <c r="A253" s="3">
        <v>1112</v>
      </c>
      <c r="B253" s="4" t="str">
        <f t="shared" si="3"/>
        <v>GOBIERNO AUTÓNOMO MUNICIPAL DE SOPACHUY</v>
      </c>
      <c r="C253" s="4" t="s">
        <v>274</v>
      </c>
    </row>
    <row r="254" spans="1:3">
      <c r="A254" s="3">
        <v>1113</v>
      </c>
      <c r="B254" s="4" t="str">
        <f t="shared" si="3"/>
        <v>GOBIERNO AUTÓNOMO MUNICIPAL DE VILLA ALCALÁ</v>
      </c>
      <c r="C254" s="4" t="s">
        <v>275</v>
      </c>
    </row>
    <row r="255" spans="1:3">
      <c r="A255" s="3">
        <v>1114</v>
      </c>
      <c r="B255" s="4" t="str">
        <f t="shared" si="3"/>
        <v>GOBIERNO AUTÓNOMO MUNICIPAL DE EL VILLAR</v>
      </c>
      <c r="C255" s="4" t="s">
        <v>276</v>
      </c>
    </row>
    <row r="256" spans="1:3">
      <c r="A256" s="3">
        <v>1115</v>
      </c>
      <c r="B256" s="4" t="str">
        <f t="shared" si="3"/>
        <v>GOBIERNO AUTÓNOMO MUNICIPAL DE MONTEAGUDO</v>
      </c>
      <c r="C256" s="4" t="s">
        <v>277</v>
      </c>
    </row>
    <row r="257" spans="1:3">
      <c r="A257" s="3">
        <v>1116</v>
      </c>
      <c r="B257" s="4" t="str">
        <f t="shared" si="3"/>
        <v>GOBIERNO AUTÓNOMO MUNICIPAL DE SAN PABLO DE HUACARETA</v>
      </c>
      <c r="C257" s="4" t="s">
        <v>278</v>
      </c>
    </row>
    <row r="258" spans="1:3">
      <c r="A258" s="3">
        <v>1117</v>
      </c>
      <c r="B258" s="4" t="str">
        <f t="shared" si="3"/>
        <v>GOBIERNO AUTÓNOMO MUNICIPAL DE TARABUCO</v>
      </c>
      <c r="C258" s="4" t="s">
        <v>279</v>
      </c>
    </row>
    <row r="259" spans="1:3">
      <c r="A259" s="3">
        <v>1118</v>
      </c>
      <c r="B259" s="4" t="str">
        <f t="shared" si="3"/>
        <v>GOBIERNO AUTÓNOMO MUNICIPAL DE YAMPARÁEZ</v>
      </c>
      <c r="C259" s="4" t="s">
        <v>280</v>
      </c>
    </row>
    <row r="260" spans="1:3">
      <c r="A260" s="3">
        <v>1119</v>
      </c>
      <c r="B260" s="4" t="str">
        <f t="shared" si="3"/>
        <v>GOBIERNO AUTÓNOMO MUNICIPAL DE CAMARGO</v>
      </c>
      <c r="C260" s="4" t="s">
        <v>281</v>
      </c>
    </row>
    <row r="261" spans="1:3">
      <c r="A261" s="3">
        <v>1120</v>
      </c>
      <c r="B261" s="4" t="str">
        <f t="shared" si="3"/>
        <v>GOBIERNO AUTÓNOMO MUNICIPAL DE SAN LUCAS</v>
      </c>
      <c r="C261" s="4" t="s">
        <v>282</v>
      </c>
    </row>
    <row r="262" spans="1:3">
      <c r="A262" s="3">
        <v>1121</v>
      </c>
      <c r="B262" s="4" t="str">
        <f t="shared" si="3"/>
        <v>GOBIERNO AUTÓNOMO MUNICIPAL DE INCAHUASI</v>
      </c>
      <c r="C262" s="4" t="s">
        <v>283</v>
      </c>
    </row>
    <row r="263" spans="1:3">
      <c r="A263" s="3">
        <v>1122</v>
      </c>
      <c r="B263" s="4" t="str">
        <f t="shared" si="3"/>
        <v>GOBIERNO AUTÓNOMO MUNICIPAL DE VILLA SERRANO</v>
      </c>
      <c r="C263" s="4" t="s">
        <v>284</v>
      </c>
    </row>
    <row r="264" spans="1:3">
      <c r="A264" s="3">
        <v>1123</v>
      </c>
      <c r="B264" s="4" t="str">
        <f t="shared" si="3"/>
        <v>GOBIERNO AUTÓNOMO MUNICIPAL DE CAMATAQUI (VILLA ABECIA)</v>
      </c>
      <c r="C264" s="4" t="s">
        <v>285</v>
      </c>
    </row>
    <row r="265" spans="1:3">
      <c r="A265" s="3">
        <v>1124</v>
      </c>
      <c r="B265" s="4" t="str">
        <f t="shared" si="3"/>
        <v>GOBIERNO AUTÓNOMO MUNICIPAL DE CULPINA</v>
      </c>
      <c r="C265" s="4" t="s">
        <v>286</v>
      </c>
    </row>
    <row r="266" spans="1:3">
      <c r="A266" s="3">
        <v>1125</v>
      </c>
      <c r="B266" s="4" t="str">
        <f t="shared" si="3"/>
        <v>GOBIERNO AUTÓNOMO MUNICIPAL DE LAS CARRERAS</v>
      </c>
      <c r="C266" s="4" t="s">
        <v>287</v>
      </c>
    </row>
    <row r="267" spans="1:3">
      <c r="A267" s="3">
        <v>1126</v>
      </c>
      <c r="B267" s="4" t="str">
        <f t="shared" si="3"/>
        <v>GOBIERNO AUTÓNOMO MUNICIPAL DE VILLA VACA GUZMÁN</v>
      </c>
      <c r="C267" s="4" t="s">
        <v>288</v>
      </c>
    </row>
    <row r="268" spans="1:3">
      <c r="A268" s="3">
        <v>1127</v>
      </c>
      <c r="B268" s="4" t="str">
        <f t="shared" si="3"/>
        <v>GOBIERNO AUTÓNOMO MUNICIPAL DE VILLA DE HUACAYA</v>
      </c>
      <c r="C268" s="4" t="s">
        <v>289</v>
      </c>
    </row>
    <row r="269" spans="1:3">
      <c r="A269" s="3">
        <v>1128</v>
      </c>
      <c r="B269" s="4" t="str">
        <f t="shared" si="3"/>
        <v>GOBIERNO AUTÓNOMO MUNICIPAL DE MACHARETI</v>
      </c>
      <c r="C269" s="4" t="s">
        <v>290</v>
      </c>
    </row>
    <row r="270" spans="1:3">
      <c r="A270" s="3">
        <v>1129</v>
      </c>
      <c r="B270" s="4" t="str">
        <f t="shared" si="3"/>
        <v>GOBIERNO AUTÓNOMO MUNICIPAL DE VILLA CHARCAS</v>
      </c>
      <c r="C270" s="4" t="s">
        <v>291</v>
      </c>
    </row>
    <row r="271" spans="1:3">
      <c r="A271" s="3">
        <v>1201</v>
      </c>
      <c r="B271" s="4" t="str">
        <f t="shared" ref="B271:B334" si="4">UPPER(C271)</f>
        <v>GOBIERNO AUTÓNOMO MUNICIPAL DE LA PAZ</v>
      </c>
      <c r="C271" s="4" t="s">
        <v>292</v>
      </c>
    </row>
    <row r="272" spans="1:3">
      <c r="A272" s="3">
        <v>1202</v>
      </c>
      <c r="B272" s="4" t="str">
        <f t="shared" si="4"/>
        <v>GOBIERNO AUTÓNOMO MUNICIPAL DE PALCA</v>
      </c>
      <c r="C272" s="4" t="s">
        <v>293</v>
      </c>
    </row>
    <row r="273" spans="1:3">
      <c r="A273" s="3">
        <v>1203</v>
      </c>
      <c r="B273" s="4" t="str">
        <f t="shared" si="4"/>
        <v>GOBIERNO AUTÓNOMO MUNICIPAL DE MECAPACA</v>
      </c>
      <c r="C273" s="4" t="s">
        <v>294</v>
      </c>
    </row>
    <row r="274" spans="1:3">
      <c r="A274" s="3">
        <v>1204</v>
      </c>
      <c r="B274" s="4" t="str">
        <f t="shared" si="4"/>
        <v>GOBIERNO AUTÓNOMO MUNICIPAL DE ACHOCALLA</v>
      </c>
      <c r="C274" s="4" t="s">
        <v>295</v>
      </c>
    </row>
    <row r="275" spans="1:3">
      <c r="A275" s="3">
        <v>1205</v>
      </c>
      <c r="B275" s="4" t="str">
        <f t="shared" si="4"/>
        <v>GOBIERNO AUTÓNOMO MUNICIPAL DE EL ALTO DE LA PAZ</v>
      </c>
      <c r="C275" s="4" t="s">
        <v>296</v>
      </c>
    </row>
    <row r="276" spans="1:3">
      <c r="A276" s="3">
        <v>1206</v>
      </c>
      <c r="B276" s="4" t="str">
        <f t="shared" si="4"/>
        <v>GOBIERNO AUTÓNOMO MUNICIPAL DE VIACHA</v>
      </c>
      <c r="C276" s="4" t="s">
        <v>297</v>
      </c>
    </row>
    <row r="277" spans="1:3">
      <c r="A277" s="3">
        <v>1207</v>
      </c>
      <c r="B277" s="4" t="str">
        <f t="shared" si="4"/>
        <v>GOBIERNO AUTÓNOMO MUNICIPAL DE GUAQUI</v>
      </c>
      <c r="C277" s="4" t="s">
        <v>298</v>
      </c>
    </row>
    <row r="278" spans="1:3">
      <c r="A278" s="3">
        <v>1208</v>
      </c>
      <c r="B278" s="4" t="str">
        <f t="shared" si="4"/>
        <v>GOBIERNO AUTÓNOMO MUNICIPAL DE TIAHUANACU</v>
      </c>
      <c r="C278" s="4" t="s">
        <v>299</v>
      </c>
    </row>
    <row r="279" spans="1:3">
      <c r="A279" s="3">
        <v>1209</v>
      </c>
      <c r="B279" s="4" t="str">
        <f t="shared" si="4"/>
        <v>GOBIERNO AUTÓNOMO MUNICIPAL DE DESAGUADERO</v>
      </c>
      <c r="C279" s="4" t="s">
        <v>300</v>
      </c>
    </row>
    <row r="280" spans="1:3">
      <c r="A280" s="3">
        <v>1210</v>
      </c>
      <c r="B280" s="4" t="str">
        <f t="shared" si="4"/>
        <v>GOBIERNO AUTÓNOMO MUNICIPAL DE CARANAVI</v>
      </c>
      <c r="C280" s="4" t="s">
        <v>301</v>
      </c>
    </row>
    <row r="281" spans="1:3">
      <c r="A281" s="3">
        <v>1211</v>
      </c>
      <c r="B281" s="4" t="str">
        <f t="shared" si="4"/>
        <v>GOBIERNO AUTÓNOMO MUNICIPAL DE SICA SICA (VILLA AROMA)</v>
      </c>
      <c r="C281" s="4" t="s">
        <v>302</v>
      </c>
    </row>
    <row r="282" spans="1:3">
      <c r="A282" s="3">
        <v>1212</v>
      </c>
      <c r="B282" s="4" t="str">
        <f t="shared" si="4"/>
        <v>GOBIERNO AUTÓNOMO MUNICIPAL DE UMALA</v>
      </c>
      <c r="C282" s="4" t="s">
        <v>303</v>
      </c>
    </row>
    <row r="283" spans="1:3">
      <c r="A283" s="3">
        <v>1213</v>
      </c>
      <c r="B283" s="4" t="str">
        <f t="shared" si="4"/>
        <v>GOBIERNO AUTÓNOMO MUNICIPAL DE AYO AYO</v>
      </c>
      <c r="C283" s="4" t="s">
        <v>304</v>
      </c>
    </row>
    <row r="284" spans="1:3">
      <c r="A284" s="3">
        <v>1214</v>
      </c>
      <c r="B284" s="4" t="str">
        <f t="shared" si="4"/>
        <v>GOBIERNO AUTÓNOMO MUNICIPAL DE CALAMARCA</v>
      </c>
      <c r="C284" s="4" t="s">
        <v>305</v>
      </c>
    </row>
    <row r="285" spans="1:3">
      <c r="A285" s="3">
        <v>1215</v>
      </c>
      <c r="B285" s="4" t="str">
        <f t="shared" si="4"/>
        <v>GOBIERNO AUTÓNOMO MUNICIPAL DE PATACAMAYA</v>
      </c>
      <c r="C285" s="4" t="s">
        <v>306</v>
      </c>
    </row>
    <row r="286" spans="1:3">
      <c r="A286" s="3">
        <v>1216</v>
      </c>
      <c r="B286" s="4" t="str">
        <f t="shared" si="4"/>
        <v>GOBIERNO AUTÓNOMO MUNICIPAL DE COLQUENCHA</v>
      </c>
      <c r="C286" s="4" t="s">
        <v>307</v>
      </c>
    </row>
    <row r="287" spans="1:3">
      <c r="A287" s="3">
        <v>1217</v>
      </c>
      <c r="B287" s="4" t="str">
        <f t="shared" si="4"/>
        <v>GOBIERNO AUTÓNOMO MUNICIPAL DE COLLANA</v>
      </c>
      <c r="C287" s="4" t="s">
        <v>308</v>
      </c>
    </row>
    <row r="288" spans="1:3">
      <c r="A288" s="3">
        <v>1218</v>
      </c>
      <c r="B288" s="4" t="str">
        <f t="shared" si="4"/>
        <v>GOBIERNO AUTÓNOMO MUNICIPAL DE INQUISIVI</v>
      </c>
      <c r="C288" s="4" t="s">
        <v>309</v>
      </c>
    </row>
    <row r="289" spans="1:3">
      <c r="A289" s="3">
        <v>1219</v>
      </c>
      <c r="B289" s="4" t="str">
        <f t="shared" si="4"/>
        <v>GOBIERNO AUTÓNOMO MUNICIPAL DE QUIME</v>
      </c>
      <c r="C289" s="4" t="s">
        <v>310</v>
      </c>
    </row>
    <row r="290" spans="1:3">
      <c r="A290" s="3">
        <v>1220</v>
      </c>
      <c r="B290" s="4" t="str">
        <f t="shared" si="4"/>
        <v>GOBIERNO AUTÓNOMO MUNICIPAL DE CAJUATA</v>
      </c>
      <c r="C290" s="4" t="s">
        <v>311</v>
      </c>
    </row>
    <row r="291" spans="1:3">
      <c r="A291" s="3">
        <v>1221</v>
      </c>
      <c r="B291" s="4" t="str">
        <f t="shared" si="4"/>
        <v>GOBIERNO AUTÓNOMO MUNICIPAL DE COLQUIRI</v>
      </c>
      <c r="C291" s="4" t="s">
        <v>312</v>
      </c>
    </row>
    <row r="292" spans="1:3">
      <c r="A292" s="3">
        <v>1222</v>
      </c>
      <c r="B292" s="4" t="str">
        <f t="shared" si="4"/>
        <v>GOBIERNO AUTÓNOMO MUNICIPAL DE ICHOCA</v>
      </c>
      <c r="C292" s="4" t="s">
        <v>313</v>
      </c>
    </row>
    <row r="293" spans="1:3">
      <c r="A293" s="3">
        <v>1223</v>
      </c>
      <c r="B293" s="4" t="str">
        <f t="shared" si="4"/>
        <v>GOBIERNO AUTÓNOMO MUNICIPAL DE VILLA LIBERTAD LICOMA</v>
      </c>
      <c r="C293" s="4" t="s">
        <v>314</v>
      </c>
    </row>
    <row r="294" spans="1:3">
      <c r="A294" s="3">
        <v>1224</v>
      </c>
      <c r="B294" s="4" t="str">
        <f t="shared" si="4"/>
        <v>GOBIERNO AUTÓNOMO MUNICIPAL DE ACHACACHI</v>
      </c>
      <c r="C294" s="4" t="s">
        <v>315</v>
      </c>
    </row>
    <row r="295" spans="1:3">
      <c r="A295" s="3">
        <v>1225</v>
      </c>
      <c r="B295" s="4" t="str">
        <f t="shared" si="4"/>
        <v>GOBIERNO AUTÓNOMO MUNICIPAL DE ANCORAIMES</v>
      </c>
      <c r="C295" s="4" t="s">
        <v>316</v>
      </c>
    </row>
    <row r="296" spans="1:3">
      <c r="A296" s="3">
        <v>1226</v>
      </c>
      <c r="B296" s="4" t="str">
        <f t="shared" si="4"/>
        <v>GOBIERNO AUTÓNOMO MUNICIPAL DE SORATA</v>
      </c>
      <c r="C296" s="4" t="s">
        <v>317</v>
      </c>
    </row>
    <row r="297" spans="1:3">
      <c r="A297" s="3">
        <v>1227</v>
      </c>
      <c r="B297" s="4" t="str">
        <f t="shared" si="4"/>
        <v>GOBIERNO AUTÓNOMO MUNICIPAL DE GUANAY</v>
      </c>
      <c r="C297" s="4" t="s">
        <v>318</v>
      </c>
    </row>
    <row r="298" spans="1:3">
      <c r="A298" s="3">
        <v>1228</v>
      </c>
      <c r="B298" s="4" t="str">
        <f t="shared" si="4"/>
        <v>GOBIERNO AUTÓNOMO MUNICIPAL DE TACACOMA</v>
      </c>
      <c r="C298" s="4" t="s">
        <v>319</v>
      </c>
    </row>
    <row r="299" spans="1:3">
      <c r="A299" s="3">
        <v>1229</v>
      </c>
      <c r="B299" s="4" t="str">
        <f t="shared" si="4"/>
        <v>GOBIERNO AUTÓNOMO MUNICIPAL DE TIPUANI</v>
      </c>
      <c r="C299" s="4" t="s">
        <v>320</v>
      </c>
    </row>
    <row r="300" spans="1:3">
      <c r="A300" s="3">
        <v>1230</v>
      </c>
      <c r="B300" s="4" t="str">
        <f t="shared" si="4"/>
        <v>GOBIERNO AUTÓNOMO MUNICIPAL DE QUIABAYA</v>
      </c>
      <c r="C300" s="4" t="s">
        <v>321</v>
      </c>
    </row>
    <row r="301" spans="1:3">
      <c r="A301" s="3">
        <v>1231</v>
      </c>
      <c r="B301" s="4" t="str">
        <f t="shared" si="4"/>
        <v>GOBIERNO AUTÓNOMO MUNICIPAL DE COMBAYA</v>
      </c>
      <c r="C301" s="4" t="s">
        <v>322</v>
      </c>
    </row>
    <row r="302" spans="1:3">
      <c r="A302" s="3">
        <v>1232</v>
      </c>
      <c r="B302" s="4" t="str">
        <f t="shared" si="4"/>
        <v>GOBIERNO AUTÓNOMO MUNICIPAL DE COPACABANA</v>
      </c>
      <c r="C302" s="4" t="s">
        <v>323</v>
      </c>
    </row>
    <row r="303" spans="1:3">
      <c r="A303" s="3">
        <v>1233</v>
      </c>
      <c r="B303" s="4" t="str">
        <f t="shared" si="4"/>
        <v>GOBIERNO AUTÓNOMO MUNICIPAL DE SAN PEDRO DE TIQUINA</v>
      </c>
      <c r="C303" s="4" t="s">
        <v>324</v>
      </c>
    </row>
    <row r="304" spans="1:3">
      <c r="A304" s="3">
        <v>1234</v>
      </c>
      <c r="B304" s="4" t="str">
        <f t="shared" si="4"/>
        <v>GOBIERNO AUTÓNOMO MUNICIPAL DE TITO YUPANQUI</v>
      </c>
      <c r="C304" s="4" t="s">
        <v>325</v>
      </c>
    </row>
    <row r="305" spans="1:3">
      <c r="A305" s="3">
        <v>1235</v>
      </c>
      <c r="B305" s="4" t="str">
        <f t="shared" si="4"/>
        <v>GOBIERNO AUTÓNOMO MUNICIPAL DE CHUMA</v>
      </c>
      <c r="C305" s="4" t="s">
        <v>326</v>
      </c>
    </row>
    <row r="306" spans="1:3">
      <c r="A306" s="3">
        <v>1236</v>
      </c>
      <c r="B306" s="4" t="str">
        <f t="shared" si="4"/>
        <v>GOBIERNO AUTÓNOMO MUNICIPAL DE AYATA</v>
      </c>
      <c r="C306" s="4" t="s">
        <v>327</v>
      </c>
    </row>
    <row r="307" spans="1:3">
      <c r="A307" s="3">
        <v>1237</v>
      </c>
      <c r="B307" s="4" t="str">
        <f t="shared" si="4"/>
        <v>GOBIERNO AUTÓNOMO MUNICIPAL DE AUCAPATA</v>
      </c>
      <c r="C307" s="4" t="s">
        <v>328</v>
      </c>
    </row>
    <row r="308" spans="1:3">
      <c r="A308" s="3">
        <v>1238</v>
      </c>
      <c r="B308" s="4" t="str">
        <f t="shared" si="4"/>
        <v>GOBIERNO AUTÓNOMO MUNICIPAL DE COROCORO</v>
      </c>
      <c r="C308" s="4" t="s">
        <v>329</v>
      </c>
    </row>
    <row r="309" spans="1:3">
      <c r="A309" s="3">
        <v>1239</v>
      </c>
      <c r="B309" s="4" t="str">
        <f t="shared" si="4"/>
        <v>GOBIERNO AUTÓNOMO MUNICIPAL DE CAQUIAVIRI</v>
      </c>
      <c r="C309" s="4" t="s">
        <v>330</v>
      </c>
    </row>
    <row r="310" spans="1:3">
      <c r="A310" s="3">
        <v>1240</v>
      </c>
      <c r="B310" s="4" t="str">
        <f t="shared" si="4"/>
        <v>GOBIERNO AUTÓNOMO MUNICIPAL DE CALACOTO</v>
      </c>
      <c r="C310" s="4" t="s">
        <v>331</v>
      </c>
    </row>
    <row r="311" spans="1:3">
      <c r="A311" s="3">
        <v>1241</v>
      </c>
      <c r="B311" s="4" t="str">
        <f t="shared" si="4"/>
        <v>GOBIERNO AUTÓNOMO MUNICIPAL DE COMANCHE</v>
      </c>
      <c r="C311" s="4" t="s">
        <v>332</v>
      </c>
    </row>
    <row r="312" spans="1:3">
      <c r="A312" s="3">
        <v>1242</v>
      </c>
      <c r="B312" s="4" t="str">
        <f t="shared" si="4"/>
        <v>GOBIERNO AUTÓNOMO MUNICIPAL DE CHARAÑA</v>
      </c>
      <c r="C312" s="4" t="s">
        <v>333</v>
      </c>
    </row>
    <row r="313" spans="1:3">
      <c r="A313" s="3">
        <v>1243</v>
      </c>
      <c r="B313" s="4" t="str">
        <f t="shared" si="4"/>
        <v>GOBIERNO AUTÓNOMO MUNICIPAL DE WALDO BALLIVIÁN</v>
      </c>
      <c r="C313" s="4" t="s">
        <v>334</v>
      </c>
    </row>
    <row r="314" spans="1:3">
      <c r="A314" s="3">
        <v>1244</v>
      </c>
      <c r="B314" s="4" t="str">
        <f t="shared" si="4"/>
        <v>GOBIERNO AUTÓNOMO MUNICIPAL DE NAZACARA DE PACAJES</v>
      </c>
      <c r="C314" s="4" t="s">
        <v>335</v>
      </c>
    </row>
    <row r="315" spans="1:3">
      <c r="A315" s="3">
        <v>1245</v>
      </c>
      <c r="B315" s="4" t="str">
        <f t="shared" si="4"/>
        <v>GOBIERNO AUTÓNOMO MUNICIPAL DE SANTIAGO DE CALLAPA</v>
      </c>
      <c r="C315" s="4" t="s">
        <v>336</v>
      </c>
    </row>
    <row r="316" spans="1:3">
      <c r="A316" s="3">
        <v>1246</v>
      </c>
      <c r="B316" s="4" t="str">
        <f t="shared" si="4"/>
        <v>GOBIERNO AUTÓNOMO MUNICIPAL DE PUERTO ACOSTA</v>
      </c>
      <c r="C316" s="4" t="s">
        <v>337</v>
      </c>
    </row>
    <row r="317" spans="1:3">
      <c r="A317" s="3">
        <v>1247</v>
      </c>
      <c r="B317" s="4" t="str">
        <f t="shared" si="4"/>
        <v>GOBIERNO AUTÓNOMO MUNICIPAL DE MOCOMOCO</v>
      </c>
      <c r="C317" s="4" t="s">
        <v>338</v>
      </c>
    </row>
    <row r="318" spans="1:3">
      <c r="A318" s="3">
        <v>1248</v>
      </c>
      <c r="B318" s="4" t="str">
        <f t="shared" si="4"/>
        <v>GOBIERNO AUTÓNOMO MUNICIPAL DE CARABUCO</v>
      </c>
      <c r="C318" s="4" t="s">
        <v>339</v>
      </c>
    </row>
    <row r="319" spans="1:3">
      <c r="A319" s="3">
        <v>1249</v>
      </c>
      <c r="B319" s="4" t="str">
        <f t="shared" si="4"/>
        <v>GOBIERNO AUTÓNOMO MUNICIPAL DE APOLO</v>
      </c>
      <c r="C319" s="4" t="s">
        <v>340</v>
      </c>
    </row>
    <row r="320" spans="1:3">
      <c r="A320" s="3">
        <v>1250</v>
      </c>
      <c r="B320" s="4" t="str">
        <f t="shared" si="4"/>
        <v>GOBIERNO AUTÓNOMO MUNICIPAL DE PELECHUCO</v>
      </c>
      <c r="C320" s="4" t="s">
        <v>341</v>
      </c>
    </row>
    <row r="321" spans="1:3">
      <c r="A321" s="3">
        <v>1251</v>
      </c>
      <c r="B321" s="4" t="str">
        <f t="shared" si="4"/>
        <v>GOBIERNO AUTÓNOMO MUNICIPAL DE LURIBAY</v>
      </c>
      <c r="C321" s="4" t="s">
        <v>342</v>
      </c>
    </row>
    <row r="322" spans="1:3">
      <c r="A322" s="3">
        <v>1252</v>
      </c>
      <c r="B322" s="4" t="str">
        <f t="shared" si="4"/>
        <v>GOBIERNO AUTÓNOMO MUNICIPAL DE SAPAHAQUI</v>
      </c>
      <c r="C322" s="4" t="s">
        <v>343</v>
      </c>
    </row>
    <row r="323" spans="1:3">
      <c r="A323" s="3">
        <v>1253</v>
      </c>
      <c r="B323" s="4" t="str">
        <f t="shared" si="4"/>
        <v>GOBIERNO AUTÓNOMO MUNICIPAL DE YACO</v>
      </c>
      <c r="C323" s="4" t="s">
        <v>344</v>
      </c>
    </row>
    <row r="324" spans="1:3">
      <c r="A324" s="3">
        <v>1254</v>
      </c>
      <c r="B324" s="4" t="str">
        <f t="shared" si="4"/>
        <v>GOBIERNO AUTÓNOMO MUNICIPAL DE MALLA</v>
      </c>
      <c r="C324" s="4" t="s">
        <v>345</v>
      </c>
    </row>
    <row r="325" spans="1:3">
      <c r="A325" s="3">
        <v>1255</v>
      </c>
      <c r="B325" s="4" t="str">
        <f t="shared" si="4"/>
        <v>GOBIERNO AUTÓNOMO MUNICIPAL DE CAIROMA</v>
      </c>
      <c r="C325" s="4" t="s">
        <v>346</v>
      </c>
    </row>
    <row r="326" spans="1:3">
      <c r="A326" s="3">
        <v>1256</v>
      </c>
      <c r="B326" s="4" t="str">
        <f t="shared" si="4"/>
        <v>GOBIERNO AUTÓNOMO MUNICIPAL DE CHULUMANI (VILLA DE LA LIBERTAD)</v>
      </c>
      <c r="C326" s="4" t="s">
        <v>347</v>
      </c>
    </row>
    <row r="327" spans="1:3">
      <c r="A327" s="3">
        <v>1257</v>
      </c>
      <c r="B327" s="4" t="str">
        <f t="shared" si="4"/>
        <v>GOBIERNO AUTÓNOMO MUNICIPAL DE IRUPANA (VILLA DE LANZA)</v>
      </c>
      <c r="C327" s="4" t="s">
        <v>348</v>
      </c>
    </row>
    <row r="328" spans="1:3">
      <c r="A328" s="3">
        <v>1258</v>
      </c>
      <c r="B328" s="4" t="str">
        <f t="shared" si="4"/>
        <v>GOBIERNO AUTÓNOMO MUNICIPAL DE YANACACHI</v>
      </c>
      <c r="C328" s="4" t="s">
        <v>349</v>
      </c>
    </row>
    <row r="329" spans="1:3">
      <c r="A329" s="3">
        <v>1259</v>
      </c>
      <c r="B329" s="4" t="str">
        <f t="shared" si="4"/>
        <v>GOBIERNO AUTÓNOMO MUNICIPAL DE PALOS BLANCOS</v>
      </c>
      <c r="C329" s="4" t="s">
        <v>350</v>
      </c>
    </row>
    <row r="330" spans="1:3">
      <c r="A330" s="3">
        <v>1260</v>
      </c>
      <c r="B330" s="4" t="str">
        <f t="shared" si="4"/>
        <v>GOBIERNO AUTÓNOMO MUNICIPAL DE LA ASUNTA</v>
      </c>
      <c r="C330" s="4" t="s">
        <v>351</v>
      </c>
    </row>
    <row r="331" spans="1:3">
      <c r="A331" s="3">
        <v>1261</v>
      </c>
      <c r="B331" s="4" t="str">
        <f t="shared" si="4"/>
        <v>GOBIERNO AUTÓNOMO MUNICIPAL DE PUCARANI</v>
      </c>
      <c r="C331" s="4" t="s">
        <v>352</v>
      </c>
    </row>
    <row r="332" spans="1:3">
      <c r="A332" s="3">
        <v>1262</v>
      </c>
      <c r="B332" s="4" t="str">
        <f t="shared" si="4"/>
        <v>GOBIERNO AUTÓNOMO MUNICIPAL DE LAJA</v>
      </c>
      <c r="C332" s="4" t="s">
        <v>353</v>
      </c>
    </row>
    <row r="333" spans="1:3">
      <c r="A333" s="3">
        <v>1263</v>
      </c>
      <c r="B333" s="4" t="str">
        <f t="shared" si="4"/>
        <v>GOBIERNO AUTÓNOMO MUNICIPAL DE BATALLAS</v>
      </c>
      <c r="C333" s="4" t="s">
        <v>354</v>
      </c>
    </row>
    <row r="334" spans="1:3">
      <c r="A334" s="3">
        <v>1264</v>
      </c>
      <c r="B334" s="4" t="str">
        <f t="shared" si="4"/>
        <v>GOBIERNO AUTÓNOMO MUNICIPAL DE PUERTO PÉREZ</v>
      </c>
      <c r="C334" s="4" t="s">
        <v>355</v>
      </c>
    </row>
    <row r="335" spans="1:3">
      <c r="A335" s="3">
        <v>1265</v>
      </c>
      <c r="B335" s="4" t="str">
        <f t="shared" ref="B335:B398" si="5">UPPER(C335)</f>
        <v>GOBIERNO AUTÓNOMO MUNICIPAL DE COROICO</v>
      </c>
      <c r="C335" s="4" t="s">
        <v>356</v>
      </c>
    </row>
    <row r="336" spans="1:3">
      <c r="A336" s="3">
        <v>1266</v>
      </c>
      <c r="B336" s="4" t="str">
        <f t="shared" si="5"/>
        <v>GOBIERNO AUTÓNOMO MUNICIPAL DE CORIPATA</v>
      </c>
      <c r="C336" s="4" t="s">
        <v>357</v>
      </c>
    </row>
    <row r="337" spans="1:3">
      <c r="A337" s="3">
        <v>1267</v>
      </c>
      <c r="B337" s="4" t="str">
        <f t="shared" si="5"/>
        <v>GOBIERNO AUTÓNOMO MUNICIPAL DE IXIAMAS</v>
      </c>
      <c r="C337" s="4" t="s">
        <v>358</v>
      </c>
    </row>
    <row r="338" spans="1:3">
      <c r="A338" s="3">
        <v>1268</v>
      </c>
      <c r="B338" s="4" t="str">
        <f t="shared" si="5"/>
        <v>GOBIERNO AUTÓNOMO MUNICIPAL DE SAN BUENAVENTURA</v>
      </c>
      <c r="C338" s="4" t="s">
        <v>359</v>
      </c>
    </row>
    <row r="339" spans="1:3">
      <c r="A339" s="3">
        <v>1269</v>
      </c>
      <c r="B339" s="4" t="str">
        <f t="shared" si="5"/>
        <v>GOBIERNO AUTÓNOMO MUNICIPAL DE GENERAL JUAN JOSÉ PÉREZ (CHARAZANI)</v>
      </c>
      <c r="C339" s="4" t="s">
        <v>360</v>
      </c>
    </row>
    <row r="340" spans="1:3">
      <c r="A340" s="3">
        <v>1270</v>
      </c>
      <c r="B340" s="4" t="str">
        <f t="shared" si="5"/>
        <v>GOBIERNO AUTÓNOMO MUNICIPAL DE CURVA</v>
      </c>
      <c r="C340" s="4" t="s">
        <v>361</v>
      </c>
    </row>
    <row r="341" spans="1:3">
      <c r="A341" s="3">
        <v>1271</v>
      </c>
      <c r="B341" s="4" t="str">
        <f t="shared" si="5"/>
        <v>GOBIERNO AUTÓNOMO MUNICIPAL DE SAN PEDRO DE CURAHUARA</v>
      </c>
      <c r="C341" s="4" t="s">
        <v>362</v>
      </c>
    </row>
    <row r="342" spans="1:3">
      <c r="A342" s="3">
        <v>1272</v>
      </c>
      <c r="B342" s="4" t="str">
        <f t="shared" si="5"/>
        <v>GOBIERNO AUTÓNOMO MUNICIPAL DE PAPEL PAMPA</v>
      </c>
      <c r="C342" s="4" t="s">
        <v>363</v>
      </c>
    </row>
    <row r="343" spans="1:3">
      <c r="A343" s="3">
        <v>1273</v>
      </c>
      <c r="B343" s="4" t="str">
        <f t="shared" si="5"/>
        <v>GOBIERNO AUTÓNOMO MUNICIPAL DE CHACARILLA</v>
      </c>
      <c r="C343" s="4" t="s">
        <v>364</v>
      </c>
    </row>
    <row r="344" spans="1:3">
      <c r="A344" s="3">
        <v>1274</v>
      </c>
      <c r="B344" s="4" t="str">
        <f t="shared" si="5"/>
        <v>GOBIERNO AUTÓNOMO MUNICIPAL DE SANTIAGO DE MACHACA</v>
      </c>
      <c r="C344" s="4" t="s">
        <v>365</v>
      </c>
    </row>
    <row r="345" spans="1:3">
      <c r="A345" s="3">
        <v>1275</v>
      </c>
      <c r="B345" s="4" t="str">
        <f t="shared" si="5"/>
        <v>GOBIERNO AUTÓNOMO MUNICIPAL DE CATACORA</v>
      </c>
      <c r="C345" s="4" t="s">
        <v>366</v>
      </c>
    </row>
    <row r="346" spans="1:3">
      <c r="A346" s="3">
        <v>1276</v>
      </c>
      <c r="B346" s="4" t="str">
        <f t="shared" si="5"/>
        <v>GOBIERNO AUTÓNOMO MUNICIPAL DE MAPIRI</v>
      </c>
      <c r="C346" s="4" t="s">
        <v>367</v>
      </c>
    </row>
    <row r="347" spans="1:3">
      <c r="A347" s="3">
        <v>1277</v>
      </c>
      <c r="B347" s="4" t="str">
        <f t="shared" si="5"/>
        <v>GOBIERNO AUTÓNOMO MUNICIPAL DE TEOPONTE</v>
      </c>
      <c r="C347" s="4" t="s">
        <v>368</v>
      </c>
    </row>
    <row r="348" spans="1:3">
      <c r="A348" s="3">
        <v>1278</v>
      </c>
      <c r="B348" s="4" t="str">
        <f t="shared" si="5"/>
        <v>GOBIERNO AUTÓNOMO MUNICIPAL DE SAN ANDRÉS DE MACHACA</v>
      </c>
      <c r="C348" s="4" t="s">
        <v>369</v>
      </c>
    </row>
    <row r="349" spans="1:3">
      <c r="A349" s="3">
        <v>1279</v>
      </c>
      <c r="B349" s="4" t="str">
        <f t="shared" si="5"/>
        <v>GOBIERNO AUTÓNOMO MUNICIPAL DE JESÚS DE MACHACA</v>
      </c>
      <c r="C349" s="4" t="s">
        <v>370</v>
      </c>
    </row>
    <row r="350" spans="1:3">
      <c r="A350" s="3">
        <v>1280</v>
      </c>
      <c r="B350" s="4" t="str">
        <f t="shared" si="5"/>
        <v>GOBIERNO AUTÓNOMO MUNICIPAL DE TARACO</v>
      </c>
      <c r="C350" s="4" t="s">
        <v>371</v>
      </c>
    </row>
    <row r="351" spans="1:3">
      <c r="A351" s="3">
        <v>1281</v>
      </c>
      <c r="B351" s="4" t="str">
        <f t="shared" si="5"/>
        <v>GOBIERNO AUTÓNOMO MUNICIPAL DE HUARINA</v>
      </c>
      <c r="C351" s="4" t="s">
        <v>372</v>
      </c>
    </row>
    <row r="352" spans="1:3">
      <c r="A352" s="3">
        <v>1282</v>
      </c>
      <c r="B352" s="4" t="str">
        <f t="shared" si="5"/>
        <v>GOBIERNO AUTÓNOMO MUNICIPAL DE SANTIAGO DE HUATA</v>
      </c>
      <c r="C352" s="4" t="s">
        <v>373</v>
      </c>
    </row>
    <row r="353" spans="1:3">
      <c r="A353" s="3">
        <v>1283</v>
      </c>
      <c r="B353" s="4" t="str">
        <f t="shared" si="5"/>
        <v>GOBIERNO AUTÓNOMO MUNICIPAL DE ESCOMA</v>
      </c>
      <c r="C353" s="4" t="s">
        <v>374</v>
      </c>
    </row>
    <row r="354" spans="1:3">
      <c r="A354" s="3">
        <v>1284</v>
      </c>
      <c r="B354" s="4" t="str">
        <f t="shared" si="5"/>
        <v>GOBIERNO AUTÓNOMO MUNICIPAL DE HUMANATA</v>
      </c>
      <c r="C354" s="4" t="s">
        <v>375</v>
      </c>
    </row>
    <row r="355" spans="1:3">
      <c r="A355" s="3">
        <v>1285</v>
      </c>
      <c r="B355" s="4" t="str">
        <f t="shared" si="5"/>
        <v>GOBIERNO AUTÓNOMO MUNICIPAL DE ALTO BENI</v>
      </c>
      <c r="C355" s="4" t="s">
        <v>376</v>
      </c>
    </row>
    <row r="356" spans="1:3">
      <c r="A356" s="3">
        <v>1286</v>
      </c>
      <c r="B356" s="4" t="str">
        <f t="shared" si="5"/>
        <v>GOBIERNO AUTÓNOMO MUNICIPAL DE HUATAJATA</v>
      </c>
      <c r="C356" s="4" t="s">
        <v>377</v>
      </c>
    </row>
    <row r="357" spans="1:3">
      <c r="A357" s="3">
        <v>1287</v>
      </c>
      <c r="B357" s="4" t="str">
        <f t="shared" si="5"/>
        <v>GOBIERNO AUTÓNOMO MUNICIPAL DE CHUA COCANI</v>
      </c>
      <c r="C357" s="4" t="s">
        <v>378</v>
      </c>
    </row>
    <row r="358" spans="1:3">
      <c r="A358" s="3">
        <v>1301</v>
      </c>
      <c r="B358" s="4" t="str">
        <f t="shared" si="5"/>
        <v>GOBIERNO AUTÓNOMO MUNICIPAL DE COCHABAMBA</v>
      </c>
      <c r="C358" s="4" t="s">
        <v>379</v>
      </c>
    </row>
    <row r="359" spans="1:3">
      <c r="A359" s="3">
        <v>1302</v>
      </c>
      <c r="B359" s="4" t="str">
        <f t="shared" si="5"/>
        <v>GOBIERNO AUTÓNOMO MUNICIPAL DE QUILLACOLLO</v>
      </c>
      <c r="C359" s="4" t="s">
        <v>380</v>
      </c>
    </row>
    <row r="360" spans="1:3">
      <c r="A360" s="3">
        <v>1303</v>
      </c>
      <c r="B360" s="4" t="str">
        <f t="shared" si="5"/>
        <v>GOBIERNO AUTÓNOMO MUNICIPAL DE SIPE SIPE</v>
      </c>
      <c r="C360" s="4" t="s">
        <v>381</v>
      </c>
    </row>
    <row r="361" spans="1:3">
      <c r="A361" s="3">
        <v>1304</v>
      </c>
      <c r="B361" s="4" t="str">
        <f t="shared" si="5"/>
        <v>GOBIERNO AUTÓNOMO MUNICIPAL DE TIQUIPAYA</v>
      </c>
      <c r="C361" s="4" t="s">
        <v>382</v>
      </c>
    </row>
    <row r="362" spans="1:3">
      <c r="A362" s="3">
        <v>1305</v>
      </c>
      <c r="B362" s="4" t="str">
        <f t="shared" si="5"/>
        <v>GOBIERNO AUTÓNOMO MUNICIPAL DE VINTO</v>
      </c>
      <c r="C362" s="4" t="s">
        <v>383</v>
      </c>
    </row>
    <row r="363" spans="1:3">
      <c r="A363" s="3">
        <v>1306</v>
      </c>
      <c r="B363" s="4" t="str">
        <f t="shared" si="5"/>
        <v>GOBIERNO AUTÓNOMO MUNICIPAL DE COLCAPIRHUA</v>
      </c>
      <c r="C363" s="4" t="s">
        <v>384</v>
      </c>
    </row>
    <row r="364" spans="1:3">
      <c r="A364" s="3">
        <v>1307</v>
      </c>
      <c r="B364" s="4" t="str">
        <f t="shared" si="5"/>
        <v>GOBIERNO AUTÓNOMO MUNICIPAL DE AIQUILE</v>
      </c>
      <c r="C364" s="4" t="s">
        <v>385</v>
      </c>
    </row>
    <row r="365" spans="1:3">
      <c r="A365" s="3">
        <v>1308</v>
      </c>
      <c r="B365" s="4" t="str">
        <f t="shared" si="5"/>
        <v>GOBIERNO AUTÓNOMO MUNICIPAL DE PASORAPA</v>
      </c>
      <c r="C365" s="4" t="s">
        <v>386</v>
      </c>
    </row>
    <row r="366" spans="1:3">
      <c r="A366" s="3">
        <v>1309</v>
      </c>
      <c r="B366" s="4" t="str">
        <f t="shared" si="5"/>
        <v>GOBIERNO AUTÓNOMO MUNICIPAL DE OMEREQUE</v>
      </c>
      <c r="C366" s="4" t="s">
        <v>387</v>
      </c>
    </row>
    <row r="367" spans="1:3">
      <c r="A367" s="3">
        <v>1310</v>
      </c>
      <c r="B367" s="4" t="str">
        <f t="shared" si="5"/>
        <v>GOBIERNO AUTÓNOMO MUNICIPAL DE INDEPENDENCIA</v>
      </c>
      <c r="C367" s="4" t="s">
        <v>388</v>
      </c>
    </row>
    <row r="368" spans="1:3">
      <c r="A368" s="3">
        <v>1311</v>
      </c>
      <c r="B368" s="4" t="str">
        <f t="shared" si="5"/>
        <v>GOBIERNO AUTÓNOMO MUNICIPAL DE MOROCHATA</v>
      </c>
      <c r="C368" s="4" t="s">
        <v>389</v>
      </c>
    </row>
    <row r="369" spans="1:3">
      <c r="A369" s="3">
        <v>1312</v>
      </c>
      <c r="B369" s="4" t="str">
        <f t="shared" si="5"/>
        <v>GOBIERNO AUTÓNOMO MUNICIPAL DE SACABA</v>
      </c>
      <c r="C369" s="4" t="s">
        <v>390</v>
      </c>
    </row>
    <row r="370" spans="1:3">
      <c r="A370" s="3">
        <v>1313</v>
      </c>
      <c r="B370" s="4" t="str">
        <f t="shared" si="5"/>
        <v>GOBIERNO AUTÓNOMO MUNICIPAL DE COLOMI</v>
      </c>
      <c r="C370" s="4" t="s">
        <v>391</v>
      </c>
    </row>
    <row r="371" spans="1:3">
      <c r="A371" s="3">
        <v>1314</v>
      </c>
      <c r="B371" s="4" t="str">
        <f t="shared" si="5"/>
        <v>GOBIERNO AUTÓNOMO MUNICIPAL DE VILLA TUNARI</v>
      </c>
      <c r="C371" s="4" t="s">
        <v>392</v>
      </c>
    </row>
    <row r="372" spans="1:3">
      <c r="A372" s="3">
        <v>1315</v>
      </c>
      <c r="B372" s="4" t="str">
        <f t="shared" si="5"/>
        <v>GOBIERNO AUTÓNOMO MUNICIPAL DE PUNATA</v>
      </c>
      <c r="C372" s="4" t="s">
        <v>393</v>
      </c>
    </row>
    <row r="373" spans="1:3">
      <c r="A373" s="3">
        <v>1316</v>
      </c>
      <c r="B373" s="4" t="str">
        <f t="shared" si="5"/>
        <v>GOBIERNO AUTÓNOMO MUNICIPAL DE VILLA RIVERO</v>
      </c>
      <c r="C373" s="4" t="s">
        <v>394</v>
      </c>
    </row>
    <row r="374" spans="1:3">
      <c r="A374" s="3">
        <v>1317</v>
      </c>
      <c r="B374" s="4" t="str">
        <f t="shared" si="5"/>
        <v>GOBIERNO AUTÓNOMO MUNICIPAL DE SAN BENITO (VILLA JOSÉ QUINTÍN MENDOZA)</v>
      </c>
      <c r="C374" s="4" t="s">
        <v>395</v>
      </c>
    </row>
    <row r="375" spans="1:3">
      <c r="A375" s="3">
        <v>1318</v>
      </c>
      <c r="B375" s="4" t="str">
        <f t="shared" si="5"/>
        <v>GOBIERNO AUTÓNOMO MUNICIPAL DE TACACHI</v>
      </c>
      <c r="C375" s="4" t="s">
        <v>396</v>
      </c>
    </row>
    <row r="376" spans="1:3">
      <c r="A376" s="3">
        <v>1319</v>
      </c>
      <c r="B376" s="4" t="str">
        <f t="shared" si="5"/>
        <v>GOBIERNO AUTÓNOMO MUNICIPAL VILLA GUALBERTO VILLARROEL</v>
      </c>
      <c r="C376" s="4" t="s">
        <v>397</v>
      </c>
    </row>
    <row r="377" spans="1:3">
      <c r="A377" s="3">
        <v>1320</v>
      </c>
      <c r="B377" s="4" t="str">
        <f t="shared" si="5"/>
        <v>GOBIERNO AUTÓNOMO MUNICIPAL DE TARATA</v>
      </c>
      <c r="C377" s="4" t="s">
        <v>398</v>
      </c>
    </row>
    <row r="378" spans="1:3">
      <c r="A378" s="3">
        <v>1321</v>
      </c>
      <c r="B378" s="4" t="str">
        <f t="shared" si="5"/>
        <v>GOBIERNO AUTÓNOMO MUNICIPAL DE ANZALDO</v>
      </c>
      <c r="C378" s="4" t="s">
        <v>399</v>
      </c>
    </row>
    <row r="379" spans="1:3">
      <c r="A379" s="3">
        <v>1322</v>
      </c>
      <c r="B379" s="4" t="str">
        <f t="shared" si="5"/>
        <v>GOBIERNO AUTÓNOMO MUNICIPAL DE ARBIETO</v>
      </c>
      <c r="C379" s="4" t="s">
        <v>400</v>
      </c>
    </row>
    <row r="380" spans="1:3">
      <c r="A380" s="3">
        <v>1323</v>
      </c>
      <c r="B380" s="4" t="str">
        <f t="shared" si="5"/>
        <v>GOBIERNO AUTÓNOMO MUNICIPAL DE SACABAMBA</v>
      </c>
      <c r="C380" s="4" t="s">
        <v>401</v>
      </c>
    </row>
    <row r="381" spans="1:3">
      <c r="A381" s="3">
        <v>1324</v>
      </c>
      <c r="B381" s="4" t="str">
        <f t="shared" si="5"/>
        <v>GOBIERNO AUTÓNOMO MUNICIPAL DE CLIZA</v>
      </c>
      <c r="C381" s="4" t="s">
        <v>402</v>
      </c>
    </row>
    <row r="382" spans="1:3">
      <c r="A382" s="3">
        <v>1325</v>
      </c>
      <c r="B382" s="4" t="str">
        <f t="shared" si="5"/>
        <v>GOBIERNO AUTÓNOMO MUNICIPAL DE TOCO</v>
      </c>
      <c r="C382" s="4" t="s">
        <v>403</v>
      </c>
    </row>
    <row r="383" spans="1:3">
      <c r="A383" s="3">
        <v>1326</v>
      </c>
      <c r="B383" s="4" t="str">
        <f t="shared" si="5"/>
        <v>GOBIERNO AUTÓNOMO MUNICIPAL DE TOLATA</v>
      </c>
      <c r="C383" s="4" t="s">
        <v>404</v>
      </c>
    </row>
    <row r="384" spans="1:3">
      <c r="A384" s="3">
        <v>1327</v>
      </c>
      <c r="B384" s="4" t="str">
        <f t="shared" si="5"/>
        <v>GOBIERNO AUTÓNOMO MUNICIPAL DE CAPINOTA</v>
      </c>
      <c r="C384" s="4" t="s">
        <v>405</v>
      </c>
    </row>
    <row r="385" spans="1:3">
      <c r="A385" s="3">
        <v>1328</v>
      </c>
      <c r="B385" s="4" t="str">
        <f t="shared" si="5"/>
        <v>GOBIERNO AUTÓNOMO MUNICIPAL DE SANTIVAÑEZ</v>
      </c>
      <c r="C385" s="4" t="s">
        <v>406</v>
      </c>
    </row>
    <row r="386" spans="1:3">
      <c r="A386" s="3">
        <v>1329</v>
      </c>
      <c r="B386" s="4" t="str">
        <f t="shared" si="5"/>
        <v>GOBIERNO AUTÓNOMO MUNICIPAL DE SICAYA</v>
      </c>
      <c r="C386" s="4" t="s">
        <v>407</v>
      </c>
    </row>
    <row r="387" spans="1:3">
      <c r="A387" s="3">
        <v>1330</v>
      </c>
      <c r="B387" s="4" t="str">
        <f t="shared" si="5"/>
        <v>GOBIERNO AUTÓNOMO MUNICIPAL DE TAPACARI</v>
      </c>
      <c r="C387" s="4" t="s">
        <v>408</v>
      </c>
    </row>
    <row r="388" spans="1:3">
      <c r="A388" s="3">
        <v>1331</v>
      </c>
      <c r="B388" s="4" t="str">
        <f t="shared" si="5"/>
        <v>GOBIERNO AUTÓNOMO MUNICIPAL DE TOTORA</v>
      </c>
      <c r="C388" s="4" t="s">
        <v>409</v>
      </c>
    </row>
    <row r="389" spans="1:3">
      <c r="A389" s="3">
        <v>1332</v>
      </c>
      <c r="B389" s="4" t="str">
        <f t="shared" si="5"/>
        <v>GOBIERNO AUTÓNOMO MUNICIPAL DE POJO</v>
      </c>
      <c r="C389" s="4" t="s">
        <v>410</v>
      </c>
    </row>
    <row r="390" spans="1:3">
      <c r="A390" s="3">
        <v>1333</v>
      </c>
      <c r="B390" s="4" t="str">
        <f t="shared" si="5"/>
        <v>GOBIERNO AUTÓNOMO MUNICIPAL DE POCONA</v>
      </c>
      <c r="C390" s="4" t="s">
        <v>411</v>
      </c>
    </row>
    <row r="391" spans="1:3">
      <c r="A391" s="3">
        <v>1334</v>
      </c>
      <c r="B391" s="4" t="str">
        <f t="shared" si="5"/>
        <v>GOBIERNO AUTÓNOMO MUNICIPAL DE CHIMORÉ</v>
      </c>
      <c r="C391" s="4" t="s">
        <v>412</v>
      </c>
    </row>
    <row r="392" spans="1:3">
      <c r="A392" s="3">
        <v>1335</v>
      </c>
      <c r="B392" s="4" t="str">
        <f t="shared" si="5"/>
        <v>GOBIERNO AUTÓNOMO MUNICIPAL DE PUERTO VILLARROEL</v>
      </c>
      <c r="C392" s="4" t="s">
        <v>413</v>
      </c>
    </row>
    <row r="393" spans="1:3">
      <c r="A393" s="3">
        <v>1336</v>
      </c>
      <c r="B393" s="4" t="str">
        <f t="shared" si="5"/>
        <v>GOBIERNO AUTÓNOMO MUNICIPAL DE ARANI</v>
      </c>
      <c r="C393" s="4" t="s">
        <v>414</v>
      </c>
    </row>
    <row r="394" spans="1:3">
      <c r="A394" s="3">
        <v>1337</v>
      </c>
      <c r="B394" s="4" t="str">
        <f t="shared" si="5"/>
        <v>GOBIERNO AUTÓNOMO MUNICIPAL DE VACAS</v>
      </c>
      <c r="C394" s="4" t="s">
        <v>415</v>
      </c>
    </row>
    <row r="395" spans="1:3">
      <c r="A395" s="3">
        <v>1338</v>
      </c>
      <c r="B395" s="4" t="str">
        <f t="shared" si="5"/>
        <v>GOBIERNO AUTÓNOMO MUNICIPAL DE ARQUE</v>
      </c>
      <c r="C395" s="4" t="s">
        <v>416</v>
      </c>
    </row>
    <row r="396" spans="1:3">
      <c r="A396" s="3">
        <v>1339</v>
      </c>
      <c r="B396" s="4" t="str">
        <f t="shared" si="5"/>
        <v>GOBIERNO AUTÓNOMO MUNICIPAL DE TACOPAYA</v>
      </c>
      <c r="C396" s="4" t="s">
        <v>417</v>
      </c>
    </row>
    <row r="397" spans="1:3">
      <c r="A397" s="3">
        <v>1340</v>
      </c>
      <c r="B397" s="4" t="str">
        <f t="shared" si="5"/>
        <v>GOBIERNO AUTÓNOMO MUNICIPAL DE BOLIVAR</v>
      </c>
      <c r="C397" s="4" t="s">
        <v>418</v>
      </c>
    </row>
    <row r="398" spans="1:3">
      <c r="A398" s="3">
        <v>1341</v>
      </c>
      <c r="B398" s="4" t="str">
        <f t="shared" si="5"/>
        <v>GOBIERNO AUTÓNOMO MUNICIPAL DE TIRAQUE</v>
      </c>
      <c r="C398" s="4" t="s">
        <v>419</v>
      </c>
    </row>
    <row r="399" spans="1:3">
      <c r="A399" s="3">
        <v>1342</v>
      </c>
      <c r="B399" s="4" t="str">
        <f t="shared" ref="B399:B462" si="6">UPPER(C399)</f>
        <v>GOBIERNO AUTÓNOMO MUNICIPAL DE MIZQUE</v>
      </c>
      <c r="C399" s="4" t="s">
        <v>420</v>
      </c>
    </row>
    <row r="400" spans="1:3">
      <c r="A400" s="3">
        <v>1343</v>
      </c>
      <c r="B400" s="4" t="str">
        <f t="shared" si="6"/>
        <v>GOBIERNO AUTÓNOMO MUNICIPAL DE VILA VILA</v>
      </c>
      <c r="C400" s="4" t="s">
        <v>421</v>
      </c>
    </row>
    <row r="401" spans="1:3">
      <c r="A401" s="3">
        <v>1344</v>
      </c>
      <c r="B401" s="4" t="str">
        <f t="shared" si="6"/>
        <v>GOBIERNO AUTÓNOMO MUNICIPAL DE ALALAY</v>
      </c>
      <c r="C401" s="4" t="s">
        <v>422</v>
      </c>
    </row>
    <row r="402" spans="1:3">
      <c r="A402" s="3">
        <v>1345</v>
      </c>
      <c r="B402" s="4" t="str">
        <f t="shared" si="6"/>
        <v>GOBIERNO AUTÓNOMO MUNICIPAL DE ENTRE RIOS</v>
      </c>
      <c r="C402" s="4" t="s">
        <v>423</v>
      </c>
    </row>
    <row r="403" spans="1:3">
      <c r="A403" s="3">
        <v>1346</v>
      </c>
      <c r="B403" s="4" t="str">
        <f t="shared" si="6"/>
        <v>GOBIERNO AUTÓNOMO MUNICIPAL DE COCAPATA</v>
      </c>
      <c r="C403" s="4" t="s">
        <v>424</v>
      </c>
    </row>
    <row r="404" spans="1:3">
      <c r="A404" s="3">
        <v>1347</v>
      </c>
      <c r="B404" s="4" t="str">
        <f t="shared" si="6"/>
        <v>GOBIERNO AUTÓNOMO MUNICIPAL DE SHINAHOTA</v>
      </c>
      <c r="C404" s="4" t="s">
        <v>425</v>
      </c>
    </row>
    <row r="405" spans="1:3">
      <c r="A405" s="3">
        <v>1401</v>
      </c>
      <c r="B405" s="4" t="str">
        <f t="shared" si="6"/>
        <v>GOBIERNO AUTÓNOMO MUNICIPAL DE ORURO</v>
      </c>
      <c r="C405" s="4" t="s">
        <v>426</v>
      </c>
    </row>
    <row r="406" spans="1:3">
      <c r="A406" s="3">
        <v>1402</v>
      </c>
      <c r="B406" s="4" t="str">
        <f t="shared" si="6"/>
        <v>GOBIERNO AUTÓNOMO MUNICIPAL DE CARACOLLO</v>
      </c>
      <c r="C406" s="4" t="s">
        <v>427</v>
      </c>
    </row>
    <row r="407" spans="1:3">
      <c r="A407" s="3">
        <v>1403</v>
      </c>
      <c r="B407" s="4" t="str">
        <f t="shared" si="6"/>
        <v>GOBIERNO AUTÓNOMO MUNICIPAL DE EL CHORO</v>
      </c>
      <c r="C407" s="4" t="s">
        <v>428</v>
      </c>
    </row>
    <row r="408" spans="1:3">
      <c r="A408" s="3">
        <v>1404</v>
      </c>
      <c r="B408" s="4" t="str">
        <f t="shared" si="6"/>
        <v>GOBIERNO AUTÓNOMO MUNICIPAL DE CHALLAPATA</v>
      </c>
      <c r="C408" s="4" t="s">
        <v>429</v>
      </c>
    </row>
    <row r="409" spans="1:3">
      <c r="A409" s="3">
        <v>1405</v>
      </c>
      <c r="B409" s="4" t="str">
        <f t="shared" si="6"/>
        <v>GOBIERNO AUTÓNOMO MUNICIPAL DE SANTUARIO DE QUILLACAS</v>
      </c>
      <c r="C409" s="4" t="s">
        <v>430</v>
      </c>
    </row>
    <row r="410" spans="1:3">
      <c r="A410" s="3">
        <v>1406</v>
      </c>
      <c r="B410" s="4" t="str">
        <f t="shared" si="6"/>
        <v>GOBIERNO AUTÓNOMO MUNICIPAL DE HUANUNI</v>
      </c>
      <c r="C410" s="4" t="s">
        <v>431</v>
      </c>
    </row>
    <row r="411" spans="1:3">
      <c r="A411" s="3">
        <v>1407</v>
      </c>
      <c r="B411" s="4" t="str">
        <f t="shared" si="6"/>
        <v>GOBIERNO AUTÓNOMO MUNICIPAL DE MACHACAMARCA</v>
      </c>
      <c r="C411" s="4" t="s">
        <v>432</v>
      </c>
    </row>
    <row r="412" spans="1:3">
      <c r="A412" s="3">
        <v>1408</v>
      </c>
      <c r="B412" s="4" t="str">
        <f t="shared" si="6"/>
        <v>GOBIERNO AUTÓNOMO MUNICIPAL DE POOPÓ (VILLA POOPÓ)</v>
      </c>
      <c r="C412" s="4" t="s">
        <v>433</v>
      </c>
    </row>
    <row r="413" spans="1:3">
      <c r="A413" s="3">
        <v>1409</v>
      </c>
      <c r="B413" s="4" t="str">
        <f t="shared" si="6"/>
        <v>GOBIERNO AUTÓNOMO MUNICIPAL DE PAZÑA</v>
      </c>
      <c r="C413" s="4" t="s">
        <v>434</v>
      </c>
    </row>
    <row r="414" spans="1:3">
      <c r="A414" s="3">
        <v>1410</v>
      </c>
      <c r="B414" s="4" t="str">
        <f t="shared" si="6"/>
        <v>GOBIERNO AUTÓNOMO MUNICIPAL DE ANTEQUERA</v>
      </c>
      <c r="C414" s="4" t="s">
        <v>435</v>
      </c>
    </row>
    <row r="415" spans="1:3">
      <c r="A415" s="3">
        <v>1411</v>
      </c>
      <c r="B415" s="4" t="str">
        <f t="shared" si="6"/>
        <v>GOBIERNO AUTÓNOMO MUNICIPAL DE EUCALIPTUS</v>
      </c>
      <c r="C415" s="4" t="s">
        <v>436</v>
      </c>
    </row>
    <row r="416" spans="1:3">
      <c r="A416" s="3">
        <v>1412</v>
      </c>
      <c r="B416" s="4" t="str">
        <f t="shared" si="6"/>
        <v>GOBIERNO AUTÓNOMO MUNICIPAL DE SANTIAGO DE HUARI</v>
      </c>
      <c r="C416" s="4" t="s">
        <v>437</v>
      </c>
    </row>
    <row r="417" spans="1:3">
      <c r="A417" s="3">
        <v>1413</v>
      </c>
      <c r="B417" s="4" t="str">
        <f t="shared" si="6"/>
        <v>GOBIERNO AUTÓNOMO MUNICIPAL DE TOTORA</v>
      </c>
      <c r="C417" s="4" t="s">
        <v>409</v>
      </c>
    </row>
    <row r="418" spans="1:3">
      <c r="A418" s="3">
        <v>1414</v>
      </c>
      <c r="B418" s="4" t="str">
        <f t="shared" si="6"/>
        <v>GOBIERNO AUTÓNOMO MUNICIPAL DE CORQUE</v>
      </c>
      <c r="C418" s="4" t="s">
        <v>438</v>
      </c>
    </row>
    <row r="419" spans="1:3">
      <c r="A419" s="3">
        <v>1415</v>
      </c>
      <c r="B419" s="4" t="str">
        <f t="shared" si="6"/>
        <v>GOBIERNO AUTÓNOMO MUNICIPAL DE CHOQUECOTA</v>
      </c>
      <c r="C419" s="4" t="s">
        <v>439</v>
      </c>
    </row>
    <row r="420" spans="1:3">
      <c r="A420" s="3">
        <v>1416</v>
      </c>
      <c r="B420" s="4" t="str">
        <f t="shared" si="6"/>
        <v>GOBIERNO AUTÓNOMO MUNICIPAL DE CURAHUARA DE CARANGAS</v>
      </c>
      <c r="C420" s="4" t="s">
        <v>440</v>
      </c>
    </row>
    <row r="421" spans="1:3">
      <c r="A421" s="3">
        <v>1417</v>
      </c>
      <c r="B421" s="4" t="str">
        <f t="shared" si="6"/>
        <v>GOBIERNO AUTÓNOMO MUNICIPAL DE TURCO</v>
      </c>
      <c r="C421" s="4" t="s">
        <v>441</v>
      </c>
    </row>
    <row r="422" spans="1:3">
      <c r="A422" s="3">
        <v>1418</v>
      </c>
      <c r="B422" s="4" t="str">
        <f t="shared" si="6"/>
        <v>GOBIERNO AUTÓNOMO MUNICIPAL DE HUACHACALLA</v>
      </c>
      <c r="C422" s="4" t="s">
        <v>442</v>
      </c>
    </row>
    <row r="423" spans="1:3">
      <c r="A423" s="3">
        <v>1419</v>
      </c>
      <c r="B423" s="4" t="str">
        <f t="shared" si="6"/>
        <v>GOBIERNO AUTÓNOMO MUNICIPAL DE ESCARA</v>
      </c>
      <c r="C423" s="4" t="s">
        <v>443</v>
      </c>
    </row>
    <row r="424" spans="1:3">
      <c r="A424" s="3">
        <v>1420</v>
      </c>
      <c r="B424" s="4" t="str">
        <f t="shared" si="6"/>
        <v>GOBIERNO AUTÓNOMO MUNICIPAL DE CRUZ DE MACHACAMARCA</v>
      </c>
      <c r="C424" s="4" t="s">
        <v>444</v>
      </c>
    </row>
    <row r="425" spans="1:3">
      <c r="A425" s="3">
        <v>1421</v>
      </c>
      <c r="B425" s="4" t="str">
        <f t="shared" si="6"/>
        <v>GOBIERNO AUTÓNOMO MUNICIPAL DE YUNGUYO DE LITORAL</v>
      </c>
      <c r="C425" s="4" t="s">
        <v>445</v>
      </c>
    </row>
    <row r="426" spans="1:3">
      <c r="A426" s="3">
        <v>1422</v>
      </c>
      <c r="B426" s="4" t="str">
        <f t="shared" si="6"/>
        <v>GOBIERNO AUTÓNOMO MUNICIPAL DE ESMERALDA</v>
      </c>
      <c r="C426" s="4" t="s">
        <v>446</v>
      </c>
    </row>
    <row r="427" spans="1:3">
      <c r="A427" s="3">
        <v>1423</v>
      </c>
      <c r="B427" s="4" t="str">
        <f t="shared" si="6"/>
        <v>GOBIERNO AUTÓNOMO MUNICIPAL DE TOLEDO</v>
      </c>
      <c r="C427" s="4" t="s">
        <v>447</v>
      </c>
    </row>
    <row r="428" spans="1:3">
      <c r="A428" s="3">
        <v>1424</v>
      </c>
      <c r="B428" s="4" t="str">
        <f t="shared" si="6"/>
        <v>GOBIERNO AUTÓNOMO MUNICIPAL DE ANDAMARCA (SANTIAGO DE ANDAMARCA)</v>
      </c>
      <c r="C428" s="4" t="s">
        <v>448</v>
      </c>
    </row>
    <row r="429" spans="1:3">
      <c r="A429" s="3">
        <v>1425</v>
      </c>
      <c r="B429" s="4" t="str">
        <f t="shared" si="6"/>
        <v>GOBIERNO AUTÓNOMO MUNICIPAL DE BELÉN DE ANDAMARCA</v>
      </c>
      <c r="C429" s="4" t="s">
        <v>449</v>
      </c>
    </row>
    <row r="430" spans="1:3">
      <c r="A430" s="3">
        <v>1426</v>
      </c>
      <c r="B430" s="4" t="str">
        <f t="shared" si="6"/>
        <v>GOBIERNO AUTÓNOMO MUNICIPAL DE SALINAS DE G. MENDOZA</v>
      </c>
      <c r="C430" s="4" t="s">
        <v>450</v>
      </c>
    </row>
    <row r="431" spans="1:3">
      <c r="A431" s="3">
        <v>1427</v>
      </c>
      <c r="B431" s="4" t="str">
        <f t="shared" si="6"/>
        <v>GOBIERNO AUTÓNOMO MUNICIPAL DE PAMPA AULLAGAS</v>
      </c>
      <c r="C431" s="4" t="s">
        <v>451</v>
      </c>
    </row>
    <row r="432" spans="1:3">
      <c r="A432" s="3">
        <v>1428</v>
      </c>
      <c r="B432" s="4" t="str">
        <f t="shared" si="6"/>
        <v>GOBIERNO AUTÓNOMO MUNICIPAL DE LA RIVERA</v>
      </c>
      <c r="C432" s="4" t="s">
        <v>452</v>
      </c>
    </row>
    <row r="433" spans="1:3">
      <c r="A433" s="3">
        <v>1429</v>
      </c>
      <c r="B433" s="4" t="str">
        <f t="shared" si="6"/>
        <v>GOBIERNO AUTÓNOMO MUNICIPAL DE TODOS SANTOS</v>
      </c>
      <c r="C433" s="4" t="s">
        <v>453</v>
      </c>
    </row>
    <row r="434" spans="1:3">
      <c r="A434" s="3">
        <v>1430</v>
      </c>
      <c r="B434" s="4" t="str">
        <f t="shared" si="6"/>
        <v>GOBIERNO AUTÓNOMO MUNICIPAL DE CARANGAS</v>
      </c>
      <c r="C434" s="4" t="s">
        <v>454</v>
      </c>
    </row>
    <row r="435" spans="1:3">
      <c r="A435" s="3">
        <v>1431</v>
      </c>
      <c r="B435" s="4" t="str">
        <f t="shared" si="6"/>
        <v>GOBIERNO AUTÓNOMO MUNICIPAL DE SABAYA</v>
      </c>
      <c r="C435" s="4" t="s">
        <v>455</v>
      </c>
    </row>
    <row r="436" spans="1:3">
      <c r="A436" s="3">
        <v>1432</v>
      </c>
      <c r="B436" s="4" t="str">
        <f t="shared" si="6"/>
        <v>GOBIERNO AUTÓNOMO MUNICIPAL DE COIPASA</v>
      </c>
      <c r="C436" s="4" t="s">
        <v>456</v>
      </c>
    </row>
    <row r="437" spans="1:3">
      <c r="A437" s="3">
        <v>1433</v>
      </c>
      <c r="B437" s="4" t="str">
        <f t="shared" si="6"/>
        <v>GOBIERNO AUTÓNOMO MUNICIPAL DE CHIPAYA</v>
      </c>
      <c r="C437" s="4" t="s">
        <v>457</v>
      </c>
    </row>
    <row r="438" spans="1:3">
      <c r="A438" s="3">
        <v>1434</v>
      </c>
      <c r="B438" s="4" t="str">
        <f t="shared" si="6"/>
        <v>GOBIERNO AUTÓNOMO MUNICIPAL DE HUAYLLAMARCA (SANTIAGO DE HUAYLLAMARCA)</v>
      </c>
      <c r="C438" s="4" t="s">
        <v>458</v>
      </c>
    </row>
    <row r="439" spans="1:3">
      <c r="A439" s="3">
        <v>1435</v>
      </c>
      <c r="B439" s="4" t="str">
        <f t="shared" si="6"/>
        <v>GOBIERNO AUTÓNOMO MUNICIPAL DE SORACACHI</v>
      </c>
      <c r="C439" s="4" t="s">
        <v>459</v>
      </c>
    </row>
    <row r="440" spans="1:3">
      <c r="A440" s="3">
        <v>1501</v>
      </c>
      <c r="B440" s="4" t="str">
        <f t="shared" si="6"/>
        <v>GOBIERNO AUTÓNOMO MUNICIPAL DE POTOSÍ</v>
      </c>
      <c r="C440" s="4" t="s">
        <v>460</v>
      </c>
    </row>
    <row r="441" spans="1:3">
      <c r="A441" s="3">
        <v>1502</v>
      </c>
      <c r="B441" s="4" t="str">
        <f t="shared" si="6"/>
        <v>GOBIERNO AUTÓNOMO MUNICIPAL DE TINGUIPAYA</v>
      </c>
      <c r="C441" s="4" t="s">
        <v>461</v>
      </c>
    </row>
    <row r="442" spans="1:3">
      <c r="A442" s="3">
        <v>1503</v>
      </c>
      <c r="B442" s="4" t="str">
        <f t="shared" si="6"/>
        <v>GOBIERNO AUTÓNOMO MUNICIPAL DE YOCALLA</v>
      </c>
      <c r="C442" s="4" t="s">
        <v>462</v>
      </c>
    </row>
    <row r="443" spans="1:3">
      <c r="A443" s="3">
        <v>1504</v>
      </c>
      <c r="B443" s="4" t="str">
        <f t="shared" si="6"/>
        <v>GOBIERNO AUTÓNOMO MUNICIPAL DE URMIRI</v>
      </c>
      <c r="C443" s="4" t="s">
        <v>463</v>
      </c>
    </row>
    <row r="444" spans="1:3">
      <c r="A444" s="3">
        <v>1505</v>
      </c>
      <c r="B444" s="4" t="str">
        <f t="shared" si="6"/>
        <v>GOBIERNO AUTÓNOMO MUNICIPAL DE UNCÍA</v>
      </c>
      <c r="C444" s="4" t="s">
        <v>464</v>
      </c>
    </row>
    <row r="445" spans="1:3">
      <c r="A445" s="3">
        <v>1506</v>
      </c>
      <c r="B445" s="4" t="str">
        <f t="shared" si="6"/>
        <v>GOBIERNO AUTÓNOMO MUNICIPAL DE CHAYANTA</v>
      </c>
      <c r="C445" s="4" t="s">
        <v>465</v>
      </c>
    </row>
    <row r="446" spans="1:3">
      <c r="A446" s="3">
        <v>1507</v>
      </c>
      <c r="B446" s="4" t="str">
        <f t="shared" si="6"/>
        <v>GOBIERNO AUTÓNOMO MUNICIPAL DE LLALLAGUA</v>
      </c>
      <c r="C446" s="4" t="s">
        <v>466</v>
      </c>
    </row>
    <row r="447" spans="1:3">
      <c r="A447" s="3">
        <v>1508</v>
      </c>
      <c r="B447" s="4" t="str">
        <f t="shared" si="6"/>
        <v>GOBIERNO AUTÓNOMO MUNICIPAL DE BETANZOS</v>
      </c>
      <c r="C447" s="4" t="s">
        <v>467</v>
      </c>
    </row>
    <row r="448" spans="1:3">
      <c r="A448" s="3">
        <v>1509</v>
      </c>
      <c r="B448" s="4" t="str">
        <f t="shared" si="6"/>
        <v>GOBIERNO AUTÓNOMO MUNICIPAL DE CHAQUI</v>
      </c>
      <c r="C448" s="4" t="s">
        <v>468</v>
      </c>
    </row>
    <row r="449" spans="1:3">
      <c r="A449" s="3">
        <v>1510</v>
      </c>
      <c r="B449" s="4" t="str">
        <f t="shared" si="6"/>
        <v>GOBIERNO AUTÓNOMO MUNICIPAL DE TACOBAMBA</v>
      </c>
      <c r="C449" s="4" t="s">
        <v>469</v>
      </c>
    </row>
    <row r="450" spans="1:3">
      <c r="A450" s="3">
        <v>1511</v>
      </c>
      <c r="B450" s="4" t="str">
        <f t="shared" si="6"/>
        <v>GOBIERNO AUTÓNOMO MUNICIPAL DE COLQUECHACA</v>
      </c>
      <c r="C450" s="4" t="s">
        <v>470</v>
      </c>
    </row>
    <row r="451" spans="1:3">
      <c r="A451" s="3">
        <v>1512</v>
      </c>
      <c r="B451" s="4" t="str">
        <f t="shared" si="6"/>
        <v>GOBIERNO AUTÓNOMO MUNICIPAL DE RAVELO</v>
      </c>
      <c r="C451" s="4" t="s">
        <v>471</v>
      </c>
    </row>
    <row r="452" spans="1:3">
      <c r="A452" s="3">
        <v>1513</v>
      </c>
      <c r="B452" s="4" t="str">
        <f t="shared" si="6"/>
        <v>GOBIERNO AUTÓNOMO MUNICIPAL DE POCOATA</v>
      </c>
      <c r="C452" s="4" t="s">
        <v>472</v>
      </c>
    </row>
    <row r="453" spans="1:3">
      <c r="A453" s="3">
        <v>1514</v>
      </c>
      <c r="B453" s="4" t="str">
        <f t="shared" si="6"/>
        <v>GOBIERNO AUTÓNOMO MUNICIPAL DE OCURÍ</v>
      </c>
      <c r="C453" s="4" t="s">
        <v>473</v>
      </c>
    </row>
    <row r="454" spans="1:3">
      <c r="A454" s="3">
        <v>1515</v>
      </c>
      <c r="B454" s="4" t="str">
        <f t="shared" si="6"/>
        <v>GOBIERNO AUTÓNOMO MUNICIPAL DE SAN PEDRO DE BUENA VISTA</v>
      </c>
      <c r="C454" s="4" t="s">
        <v>474</v>
      </c>
    </row>
    <row r="455" spans="1:3">
      <c r="A455" s="3">
        <v>1516</v>
      </c>
      <c r="B455" s="4" t="str">
        <f t="shared" si="6"/>
        <v>GOBIERNO AUTÓNOMO MUNICIPAL DE TORO TORO</v>
      </c>
      <c r="C455" s="4" t="s">
        <v>475</v>
      </c>
    </row>
    <row r="456" spans="1:3">
      <c r="A456" s="3">
        <v>1517</v>
      </c>
      <c r="B456" s="4" t="str">
        <f t="shared" si="6"/>
        <v>GOBIERNO AUTÓNOMO MUNICIPAL DE COTAGAITA</v>
      </c>
      <c r="C456" s="4" t="s">
        <v>476</v>
      </c>
    </row>
    <row r="457" spans="1:3">
      <c r="A457" s="3">
        <v>1518</v>
      </c>
      <c r="B457" s="4" t="str">
        <f t="shared" si="6"/>
        <v>GOBIERNO AUTÓNOMO MUNICIPAL DE VITICHI</v>
      </c>
      <c r="C457" s="4" t="s">
        <v>477</v>
      </c>
    </row>
    <row r="458" spans="1:3">
      <c r="A458" s="3">
        <v>1519</v>
      </c>
      <c r="B458" s="4" t="str">
        <f t="shared" si="6"/>
        <v>GOBIERNO AUTÓNOMO MUNICIPAL DE TUPIZA</v>
      </c>
      <c r="C458" s="4" t="s">
        <v>478</v>
      </c>
    </row>
    <row r="459" spans="1:3">
      <c r="A459" s="3">
        <v>1520</v>
      </c>
      <c r="B459" s="4" t="str">
        <f t="shared" si="6"/>
        <v>GOBIERNO AUTÓNOMO MUNICIPAL DE ATOCHA</v>
      </c>
      <c r="C459" s="4" t="s">
        <v>479</v>
      </c>
    </row>
    <row r="460" spans="1:3">
      <c r="A460" s="3">
        <v>1521</v>
      </c>
      <c r="B460" s="4" t="str">
        <f t="shared" si="6"/>
        <v>GOBIERNO AUTÓNOMO MUNICIPAL DE COLCHA"K" (VILLA MARTÍN)</v>
      </c>
      <c r="C460" s="4" t="s">
        <v>480</v>
      </c>
    </row>
    <row r="461" spans="1:3">
      <c r="A461" s="3">
        <v>1522</v>
      </c>
      <c r="B461" s="4" t="str">
        <f t="shared" si="6"/>
        <v>GOBIERNO AUTÓNOMO MUNICIPAL DE SAN PEDRO DE QUEMES</v>
      </c>
      <c r="C461" s="4" t="s">
        <v>481</v>
      </c>
    </row>
    <row r="462" spans="1:3">
      <c r="A462" s="3">
        <v>1523</v>
      </c>
      <c r="B462" s="4" t="str">
        <f t="shared" si="6"/>
        <v>GOBIERNO AUTÓNOMO MUNICIPAL DE SAN PABLO DE LÍPEZ</v>
      </c>
      <c r="C462" s="4" t="s">
        <v>482</v>
      </c>
    </row>
    <row r="463" spans="1:3">
      <c r="A463" s="3">
        <v>1524</v>
      </c>
      <c r="B463" s="4" t="str">
        <f t="shared" ref="B463:B526" si="7">UPPER(C463)</f>
        <v>GOBIERNO AUTÓNOMO MUNICIPAL DE MOJINETE</v>
      </c>
      <c r="C463" s="4" t="s">
        <v>483</v>
      </c>
    </row>
    <row r="464" spans="1:3">
      <c r="A464" s="3">
        <v>1525</v>
      </c>
      <c r="B464" s="4" t="str">
        <f t="shared" si="7"/>
        <v>GOBIERNO AUTÓNOMO MUNICIPAL DE SAN ANTONIO DE ESMORUCO</v>
      </c>
      <c r="C464" s="4" t="s">
        <v>484</v>
      </c>
    </row>
    <row r="465" spans="1:3">
      <c r="A465" s="3">
        <v>1526</v>
      </c>
      <c r="B465" s="4" t="str">
        <f t="shared" si="7"/>
        <v>GOBIERNO AUTÓNOMO MUNICIPAL DE SACACA (VILLA DE SACACA)</v>
      </c>
      <c r="C465" s="4" t="s">
        <v>485</v>
      </c>
    </row>
    <row r="466" spans="1:3">
      <c r="A466" s="3">
        <v>1527</v>
      </c>
      <c r="B466" s="4" t="str">
        <f t="shared" si="7"/>
        <v>GOBIERNO AUTÓNOMO MUNICIPAL DE CARIPUYO</v>
      </c>
      <c r="C466" s="4" t="s">
        <v>486</v>
      </c>
    </row>
    <row r="467" spans="1:3">
      <c r="A467" s="3">
        <v>1528</v>
      </c>
      <c r="B467" s="4" t="str">
        <f t="shared" si="7"/>
        <v>GOBIERNO AUTÓNOMO MUNICIPAL DE PUNA (VILLA TALAVERA)</v>
      </c>
      <c r="C467" s="4" t="s">
        <v>487</v>
      </c>
    </row>
    <row r="468" spans="1:3">
      <c r="A468" s="3">
        <v>1529</v>
      </c>
      <c r="B468" s="4" t="str">
        <f t="shared" si="7"/>
        <v>GOBIERNO AUTÓNOMO MUNICIPAL DE CAIZA "D"</v>
      </c>
      <c r="C468" s="4" t="s">
        <v>488</v>
      </c>
    </row>
    <row r="469" spans="1:3">
      <c r="A469" s="3">
        <v>1530</v>
      </c>
      <c r="B469" s="4" t="str">
        <f t="shared" si="7"/>
        <v>GOBIERNO AUTÓNOMO MUNICIPAL DE UYUNI</v>
      </c>
      <c r="C469" s="4" t="s">
        <v>489</v>
      </c>
    </row>
    <row r="470" spans="1:3">
      <c r="A470" s="3">
        <v>1531</v>
      </c>
      <c r="B470" s="4" t="str">
        <f t="shared" si="7"/>
        <v>GOBIERNO AUTÓNOMO MUNICIPAL DE TOMAVE</v>
      </c>
      <c r="C470" s="4" t="s">
        <v>490</v>
      </c>
    </row>
    <row r="471" spans="1:3">
      <c r="A471" s="3">
        <v>1532</v>
      </c>
      <c r="B471" s="4" t="str">
        <f t="shared" si="7"/>
        <v>GOBIERNO AUTÓNOMO MUNICIPAL DE PORCO</v>
      </c>
      <c r="C471" s="4" t="s">
        <v>491</v>
      </c>
    </row>
    <row r="472" spans="1:3">
      <c r="A472" s="3">
        <v>1533</v>
      </c>
      <c r="B472" s="4" t="str">
        <f t="shared" si="7"/>
        <v>GOBIERNO AUTÓNOMO MUNICIPAL DE ARAMPAMPA</v>
      </c>
      <c r="C472" s="4" t="s">
        <v>492</v>
      </c>
    </row>
    <row r="473" spans="1:3">
      <c r="A473" s="3">
        <v>1534</v>
      </c>
      <c r="B473" s="4" t="str">
        <f t="shared" si="7"/>
        <v>GOBIERNO AUTÓNOMO MUNICIPAL DE ACASIO</v>
      </c>
      <c r="C473" s="4" t="s">
        <v>493</v>
      </c>
    </row>
    <row r="474" spans="1:3">
      <c r="A474" s="3">
        <v>1535</v>
      </c>
      <c r="B474" s="4" t="str">
        <f t="shared" si="7"/>
        <v>GOBIERNO AUTÓNOMO MUNICIPAL DE LLICA</v>
      </c>
      <c r="C474" s="4" t="s">
        <v>494</v>
      </c>
    </row>
    <row r="475" spans="1:3">
      <c r="A475" s="3">
        <v>1536</v>
      </c>
      <c r="B475" s="4" t="str">
        <f t="shared" si="7"/>
        <v>GOBIERNO AUTÓNOMO MUNICIPAL DE TAHUA</v>
      </c>
      <c r="C475" s="4" t="s">
        <v>495</v>
      </c>
    </row>
    <row r="476" spans="1:3">
      <c r="A476" s="3">
        <v>1537</v>
      </c>
      <c r="B476" s="4" t="str">
        <f t="shared" si="7"/>
        <v>GOBIERNO AUTÓNOMO MUNICIPAL DE VILLAZÓN</v>
      </c>
      <c r="C476" s="4" t="s">
        <v>496</v>
      </c>
    </row>
    <row r="477" spans="1:3">
      <c r="A477" s="3">
        <v>1538</v>
      </c>
      <c r="B477" s="4" t="str">
        <f t="shared" si="7"/>
        <v>GOBIERNO AUTÓNOMO MUNICIPAL DE SAN AGUSTÍN</v>
      </c>
      <c r="C477" s="4" t="s">
        <v>497</v>
      </c>
    </row>
    <row r="478" spans="1:3">
      <c r="A478" s="3">
        <v>1539</v>
      </c>
      <c r="B478" s="4" t="str">
        <f t="shared" si="7"/>
        <v>GOBIERNO AUTÓNOMO MUNICIPAL DE CKOCHAS</v>
      </c>
      <c r="C478" s="4" t="s">
        <v>498</v>
      </c>
    </row>
    <row r="479" spans="1:3">
      <c r="A479" s="3">
        <v>1540</v>
      </c>
      <c r="B479" s="4" t="str">
        <f t="shared" si="7"/>
        <v>GOBIERNO AUTÓNOMO MUNICIPAL DE CHUQUIUTA "AYLLU JUCUMANI"</v>
      </c>
      <c r="C479" s="4" t="s">
        <v>499</v>
      </c>
    </row>
    <row r="480" spans="1:3">
      <c r="A480" s="3">
        <v>1601</v>
      </c>
      <c r="B480" s="4" t="str">
        <f t="shared" si="7"/>
        <v>GOBIERNO AUTÓNOMO MUNICIPAL DE TARIJA</v>
      </c>
      <c r="C480" s="4" t="s">
        <v>500</v>
      </c>
    </row>
    <row r="481" spans="1:3">
      <c r="A481" s="3">
        <v>1602</v>
      </c>
      <c r="B481" s="4" t="str">
        <f t="shared" si="7"/>
        <v>GOBIERNO AUTÓNOMO MUNICIPAL DE PADCAYA</v>
      </c>
      <c r="C481" s="4" t="s">
        <v>501</v>
      </c>
    </row>
    <row r="482" spans="1:3">
      <c r="A482" s="3">
        <v>1603</v>
      </c>
      <c r="B482" s="4" t="str">
        <f t="shared" si="7"/>
        <v>GOBIERNO AUTÓNOMO MUNICIPAL DE BERMEJO</v>
      </c>
      <c r="C482" s="4" t="s">
        <v>502</v>
      </c>
    </row>
    <row r="483" spans="1:3">
      <c r="A483" s="3">
        <v>1604</v>
      </c>
      <c r="B483" s="4" t="str">
        <f t="shared" si="7"/>
        <v>GOBIERNO AUTÓNOMO MUNICIPAL DE YACUIBA</v>
      </c>
      <c r="C483" s="4" t="s">
        <v>503</v>
      </c>
    </row>
    <row r="484" spans="1:3">
      <c r="A484" s="3">
        <v>1605</v>
      </c>
      <c r="B484" s="4" t="str">
        <f t="shared" si="7"/>
        <v>GOBIERNO AUTÓNOMO MUNICIPAL DE CARAPARÍ</v>
      </c>
      <c r="C484" s="4" t="s">
        <v>504</v>
      </c>
    </row>
    <row r="485" spans="1:3">
      <c r="A485" s="3">
        <v>1606</v>
      </c>
      <c r="B485" s="4" t="str">
        <f t="shared" si="7"/>
        <v>GOBIERNO AUTÓNOMO MUNICIPAL DE VILLAMONTES</v>
      </c>
      <c r="C485" s="4" t="s">
        <v>505</v>
      </c>
    </row>
    <row r="486" spans="1:3">
      <c r="A486" s="3">
        <v>1607</v>
      </c>
      <c r="B486" s="4" t="str">
        <f t="shared" si="7"/>
        <v>GOBIERNO AUTÓNOMO MUNICIPAL DE URIONDO (CONCEPCIÓN)</v>
      </c>
      <c r="C486" s="4" t="s">
        <v>506</v>
      </c>
    </row>
    <row r="487" spans="1:3">
      <c r="A487" s="3">
        <v>1608</v>
      </c>
      <c r="B487" s="4" t="str">
        <f t="shared" si="7"/>
        <v>GOBIERNO AUTÓNOMO MUNICIPAL DE YUNCHARA</v>
      </c>
      <c r="C487" s="4" t="s">
        <v>507</v>
      </c>
    </row>
    <row r="488" spans="1:3">
      <c r="A488" s="3">
        <v>1609</v>
      </c>
      <c r="B488" s="4" t="str">
        <f t="shared" si="7"/>
        <v>GOBIERNO AUTÓNOMO MUNICIPAL DE SAN LORENZO</v>
      </c>
      <c r="C488" s="4" t="s">
        <v>508</v>
      </c>
    </row>
    <row r="489" spans="1:3">
      <c r="A489" s="3">
        <v>1610</v>
      </c>
      <c r="B489" s="4" t="str">
        <f t="shared" si="7"/>
        <v>GOBIERNO AUTÓNOMO MUNICIPAL DE EL PUENTE</v>
      </c>
      <c r="C489" s="4" t="s">
        <v>509</v>
      </c>
    </row>
    <row r="490" spans="1:3">
      <c r="A490" s="3">
        <v>1611</v>
      </c>
      <c r="B490" s="4" t="str">
        <f t="shared" si="7"/>
        <v>GOBIERNO AUTÓNOMO MUNICIPAL DE ENTRE RÍOS</v>
      </c>
      <c r="C490" s="4" t="s">
        <v>510</v>
      </c>
    </row>
    <row r="491" spans="1:3">
      <c r="A491" s="3">
        <v>1701</v>
      </c>
      <c r="B491" s="4" t="str">
        <f t="shared" si="7"/>
        <v>GOBIERNO AUTÓNOMO MUNICIPAL DE SANTA CRUZ DE LA SIERRA</v>
      </c>
      <c r="C491" s="4" t="s">
        <v>511</v>
      </c>
    </row>
    <row r="492" spans="1:3">
      <c r="A492" s="3">
        <v>1702</v>
      </c>
      <c r="B492" s="4" t="str">
        <f t="shared" si="7"/>
        <v>GOBIERNO AUTÓNOMO MUNICIPAL DE COTOCA</v>
      </c>
      <c r="C492" s="4" t="s">
        <v>512</v>
      </c>
    </row>
    <row r="493" spans="1:3">
      <c r="A493" s="3">
        <v>1703</v>
      </c>
      <c r="B493" s="4" t="str">
        <f t="shared" si="7"/>
        <v>GOBIERNO AUTÓNOMO MUNICIPAL DE PORONGO (AYACUCHO)</v>
      </c>
      <c r="C493" s="4" t="s">
        <v>513</v>
      </c>
    </row>
    <row r="494" spans="1:3">
      <c r="A494" s="3">
        <v>1704</v>
      </c>
      <c r="B494" s="4" t="str">
        <f t="shared" si="7"/>
        <v>GOBIERNO AUTÓNOMO MUNICIPAL DE LA GUARDIA</v>
      </c>
      <c r="C494" s="4" t="s">
        <v>514</v>
      </c>
    </row>
    <row r="495" spans="1:3">
      <c r="A495" s="3">
        <v>1705</v>
      </c>
      <c r="B495" s="4" t="str">
        <f t="shared" si="7"/>
        <v>GOBIERNO AUTÓNOMO MUNICIPAL DE EL TORNO</v>
      </c>
      <c r="C495" s="4" t="s">
        <v>515</v>
      </c>
    </row>
    <row r="496" spans="1:3">
      <c r="A496" s="3">
        <v>1706</v>
      </c>
      <c r="B496" s="4" t="str">
        <f t="shared" si="7"/>
        <v>GOBIERNO AUTÓNOMO MUNICIPAL DE WARNES</v>
      </c>
      <c r="C496" s="4" t="s">
        <v>516</v>
      </c>
    </row>
    <row r="497" spans="1:3">
      <c r="A497" s="3">
        <v>1707</v>
      </c>
      <c r="B497" s="4" t="str">
        <f t="shared" si="7"/>
        <v>GOBIERNO AUTÓNOMO MUNICIPAL DE SAN IGNACIO (SAN IGNACIO DE VELASCO)</v>
      </c>
      <c r="C497" s="4" t="s">
        <v>517</v>
      </c>
    </row>
    <row r="498" spans="1:3">
      <c r="A498" s="3">
        <v>1708</v>
      </c>
      <c r="B498" s="4" t="str">
        <f t="shared" si="7"/>
        <v>GOBIERNO AUTÓNOMO MUNICIPAL DE SAN MIGUEL (SAN MIGUEL DE VELASCO)</v>
      </c>
      <c r="C498" s="4" t="s">
        <v>518</v>
      </c>
    </row>
    <row r="499" spans="1:3">
      <c r="A499" s="3">
        <v>1709</v>
      </c>
      <c r="B499" s="4" t="str">
        <f t="shared" si="7"/>
        <v>GOBIERNO AUTÓNOMO MUNICIPAL DE SAN RAFAEL</v>
      </c>
      <c r="C499" s="4" t="s">
        <v>519</v>
      </c>
    </row>
    <row r="500" spans="1:3">
      <c r="A500" s="3">
        <v>1710</v>
      </c>
      <c r="B500" s="4" t="str">
        <f t="shared" si="7"/>
        <v>GOBIERNO AUTÓNOMO MUNICIPAL DE BUENA VISTA</v>
      </c>
      <c r="C500" s="4" t="s">
        <v>520</v>
      </c>
    </row>
    <row r="501" spans="1:3">
      <c r="A501" s="3">
        <v>1711</v>
      </c>
      <c r="B501" s="4" t="str">
        <f t="shared" si="7"/>
        <v>GOBIERNO AUTÓNOMO MUNICIPAL DE SAN CARLOS</v>
      </c>
      <c r="C501" s="4" t="s">
        <v>521</v>
      </c>
    </row>
    <row r="502" spans="1:3">
      <c r="A502" s="3">
        <v>1712</v>
      </c>
      <c r="B502" s="4" t="str">
        <f t="shared" si="7"/>
        <v>GOBIERNO AUTÓNOMO MUNICIPAL DE YAPACANÍ</v>
      </c>
      <c r="C502" s="4" t="s">
        <v>522</v>
      </c>
    </row>
    <row r="503" spans="1:3">
      <c r="A503" s="3">
        <v>1713</v>
      </c>
      <c r="B503" s="4" t="str">
        <f t="shared" si="7"/>
        <v>GOBIERNO AUTÓNOMO MUNICIPAL DE SAN JOSÉ</v>
      </c>
      <c r="C503" s="4" t="s">
        <v>523</v>
      </c>
    </row>
    <row r="504" spans="1:3">
      <c r="A504" s="3">
        <v>1714</v>
      </c>
      <c r="B504" s="4" t="str">
        <f t="shared" si="7"/>
        <v>GOBIERNO AUTÓNOMO MUNICIPAL DE PAILÓN</v>
      </c>
      <c r="C504" s="4" t="s">
        <v>524</v>
      </c>
    </row>
    <row r="505" spans="1:3">
      <c r="A505" s="3">
        <v>1715</v>
      </c>
      <c r="B505" s="4" t="str">
        <f t="shared" si="7"/>
        <v>GOBIERNO AUTÓNOMO MUNICIPAL DE ROBORÉ</v>
      </c>
      <c r="C505" s="4" t="s">
        <v>525</v>
      </c>
    </row>
    <row r="506" spans="1:3">
      <c r="A506" s="3">
        <v>1716</v>
      </c>
      <c r="B506" s="4" t="str">
        <f t="shared" si="7"/>
        <v>GOBIERNO AUTÓNOMO MUNICIPAL DE PORTACHUELO</v>
      </c>
      <c r="C506" s="4" t="s">
        <v>526</v>
      </c>
    </row>
    <row r="507" spans="1:3">
      <c r="A507" s="3">
        <v>1717</v>
      </c>
      <c r="B507" s="4" t="str">
        <f t="shared" si="7"/>
        <v>GOBIERNO AUTÓNOMO MUNICIPAL DE SANTA ROSA DEL SARA</v>
      </c>
      <c r="C507" s="4" t="s">
        <v>527</v>
      </c>
    </row>
    <row r="508" spans="1:3">
      <c r="A508" s="3">
        <v>1718</v>
      </c>
      <c r="B508" s="4" t="str">
        <f t="shared" si="7"/>
        <v>GOBIERNO AUTÓNOMO MUNICIPAL DE LAGUNILLAS</v>
      </c>
      <c r="C508" s="4" t="s">
        <v>528</v>
      </c>
    </row>
    <row r="509" spans="1:3">
      <c r="A509" s="3">
        <v>1719</v>
      </c>
      <c r="B509" s="4" t="str">
        <f t="shared" si="7"/>
        <v>GOBIERNO AUTÓNOMO MUNICIPAL DE CHARAGUA</v>
      </c>
      <c r="C509" s="4" t="s">
        <v>529</v>
      </c>
    </row>
    <row r="510" spans="1:3">
      <c r="A510" s="3">
        <v>1720</v>
      </c>
      <c r="B510" s="4" t="str">
        <f t="shared" si="7"/>
        <v>GOBIERNO AUTÓNOMO MUNICIPAL DE CABEZAS</v>
      </c>
      <c r="C510" s="4" t="s">
        <v>530</v>
      </c>
    </row>
    <row r="511" spans="1:3">
      <c r="A511" s="3">
        <v>1721</v>
      </c>
      <c r="B511" s="4" t="str">
        <f t="shared" si="7"/>
        <v>GOBIERNO AUTÓNOMO MUNICIPAL DE CUEVO</v>
      </c>
      <c r="C511" s="4" t="s">
        <v>531</v>
      </c>
    </row>
    <row r="512" spans="1:3">
      <c r="A512" s="3">
        <v>1722</v>
      </c>
      <c r="B512" s="4" t="str">
        <f t="shared" si="7"/>
        <v>GOBIERNO AUTÓNOMO MUNICIPAL DE GUTIÉRREZ</v>
      </c>
      <c r="C512" s="4" t="s">
        <v>532</v>
      </c>
    </row>
    <row r="513" spans="1:3">
      <c r="A513" s="3">
        <v>1723</v>
      </c>
      <c r="B513" s="4" t="str">
        <f t="shared" si="7"/>
        <v>GOBIERNO AUTÓNOMO MUNICIPAL DE CAMIRI</v>
      </c>
      <c r="C513" s="4" t="s">
        <v>533</v>
      </c>
    </row>
    <row r="514" spans="1:3">
      <c r="A514" s="3">
        <v>1724</v>
      </c>
      <c r="B514" s="4" t="str">
        <f t="shared" si="7"/>
        <v>GOBIERNO AUTÓNOMO MUNICIPAL DE BOYUIBE</v>
      </c>
      <c r="C514" s="4" t="s">
        <v>534</v>
      </c>
    </row>
    <row r="515" spans="1:3">
      <c r="A515" s="3">
        <v>1725</v>
      </c>
      <c r="B515" s="4" t="str">
        <f t="shared" si="7"/>
        <v>GOBIERNO AUTÓNOMO MUNICIPAL DE VALLEGRANDE</v>
      </c>
      <c r="C515" s="4" t="s">
        <v>535</v>
      </c>
    </row>
    <row r="516" spans="1:3">
      <c r="A516" s="3">
        <v>1726</v>
      </c>
      <c r="B516" s="4" t="str">
        <f t="shared" si="7"/>
        <v>GOBIERNO AUTÓNOMO MUNICIPAL DE TRIGAL</v>
      </c>
      <c r="C516" s="4" t="s">
        <v>536</v>
      </c>
    </row>
    <row r="517" spans="1:3">
      <c r="A517" s="3">
        <v>1727</v>
      </c>
      <c r="B517" s="4" t="str">
        <f t="shared" si="7"/>
        <v>GOBIERNO AUTÓNOMO MUNICIPAL DE MORO MORO</v>
      </c>
      <c r="C517" s="4" t="s">
        <v>537</v>
      </c>
    </row>
    <row r="518" spans="1:3">
      <c r="A518" s="3">
        <v>1728</v>
      </c>
      <c r="B518" s="4" t="str">
        <f t="shared" si="7"/>
        <v>GOBIERNO AUTÓNOMO MUNICIPAL DE POSTRER VALLE</v>
      </c>
      <c r="C518" s="4" t="s">
        <v>538</v>
      </c>
    </row>
    <row r="519" spans="1:3">
      <c r="A519" s="3">
        <v>1729</v>
      </c>
      <c r="B519" s="4" t="str">
        <f t="shared" si="7"/>
        <v>GOBIERNO AUTÓNOMO MUNICIPAL DE PUCARA</v>
      </c>
      <c r="C519" s="4" t="s">
        <v>539</v>
      </c>
    </row>
    <row r="520" spans="1:3">
      <c r="A520" s="3">
        <v>1730</v>
      </c>
      <c r="B520" s="4" t="str">
        <f t="shared" si="7"/>
        <v>GOBIERNO AUTÓNOMO MUNICIPAL DE SAMAIPATA</v>
      </c>
      <c r="C520" s="4" t="s">
        <v>540</v>
      </c>
    </row>
    <row r="521" spans="1:3">
      <c r="A521" s="3">
        <v>1731</v>
      </c>
      <c r="B521" s="4" t="str">
        <f t="shared" si="7"/>
        <v>GOBIERNO AUTÓNOMO MUNICIPAL DE PAMPA GRANDE</v>
      </c>
      <c r="C521" s="4" t="s">
        <v>541</v>
      </c>
    </row>
    <row r="522" spans="1:3">
      <c r="A522" s="3">
        <v>1732</v>
      </c>
      <c r="B522" s="4" t="str">
        <f t="shared" si="7"/>
        <v>GOBIERNO AUTÓNOMO MUNICIPAL DE MAIRANA</v>
      </c>
      <c r="C522" s="4" t="s">
        <v>542</v>
      </c>
    </row>
    <row r="523" spans="1:3">
      <c r="A523" s="3">
        <v>1733</v>
      </c>
      <c r="B523" s="4" t="str">
        <f t="shared" si="7"/>
        <v>GOBIERNO AUTÓNOMO MUNICIPAL DE QUIRUSILLAS</v>
      </c>
      <c r="C523" s="4" t="s">
        <v>543</v>
      </c>
    </row>
    <row r="524" spans="1:3">
      <c r="A524" s="3">
        <v>1734</v>
      </c>
      <c r="B524" s="4" t="str">
        <f t="shared" si="7"/>
        <v>GOBIERNO AUTÓNOMO MUNICIPAL DE MONTERO</v>
      </c>
      <c r="C524" s="4" t="s">
        <v>544</v>
      </c>
    </row>
    <row r="525" spans="1:3">
      <c r="A525" s="3">
        <v>1735</v>
      </c>
      <c r="B525" s="4" t="str">
        <f t="shared" si="7"/>
        <v>GOBIERNO AUTÓNOMO MUNICIPAL DE GENERAL AGUSTÍN SAAVEDRA</v>
      </c>
      <c r="C525" s="4" t="s">
        <v>545</v>
      </c>
    </row>
    <row r="526" spans="1:3">
      <c r="A526" s="3">
        <v>1736</v>
      </c>
      <c r="B526" s="4" t="str">
        <f t="shared" si="7"/>
        <v>GOBIERNO AUTÓNOMO MUNICIPAL DE MINEROS</v>
      </c>
      <c r="C526" s="4" t="s">
        <v>546</v>
      </c>
    </row>
    <row r="527" spans="1:3">
      <c r="A527" s="3">
        <v>1737</v>
      </c>
      <c r="B527" s="4" t="str">
        <f t="shared" ref="B527:B590" si="8">UPPER(C527)</f>
        <v>GOBIERNO AUTÓNOMO MUNICIPAL DE CONCEPCIÓN</v>
      </c>
      <c r="C527" s="4" t="s">
        <v>547</v>
      </c>
    </row>
    <row r="528" spans="1:3">
      <c r="A528" s="3">
        <v>1738</v>
      </c>
      <c r="B528" s="4" t="str">
        <f t="shared" si="8"/>
        <v>GOBIERNO AUTÓNOMO MUNICIPAL DE SAN JAVIER</v>
      </c>
      <c r="C528" s="4" t="s">
        <v>548</v>
      </c>
    </row>
    <row r="529" spans="1:3">
      <c r="A529" s="3">
        <v>1739</v>
      </c>
      <c r="B529" s="4" t="str">
        <f t="shared" si="8"/>
        <v>GOBIERNO AUTÓNOMO MUNICIPAL DE SAN JULIÁN</v>
      </c>
      <c r="C529" s="4" t="s">
        <v>549</v>
      </c>
    </row>
    <row r="530" spans="1:3">
      <c r="A530" s="3">
        <v>1740</v>
      </c>
      <c r="B530" s="4" t="str">
        <f t="shared" si="8"/>
        <v>GOBIERNO AUTÓNOMO MUNICIPAL DE SAN MATÍAS</v>
      </c>
      <c r="C530" s="4" t="s">
        <v>550</v>
      </c>
    </row>
    <row r="531" spans="1:3">
      <c r="A531" s="3">
        <v>1741</v>
      </c>
      <c r="B531" s="4" t="str">
        <f t="shared" si="8"/>
        <v>GOBIERNO AUTÓNOMO MUNICIPAL DE COMARAPA</v>
      </c>
      <c r="C531" s="4" t="s">
        <v>551</v>
      </c>
    </row>
    <row r="532" spans="1:3">
      <c r="A532" s="3">
        <v>1742</v>
      </c>
      <c r="B532" s="4" t="str">
        <f t="shared" si="8"/>
        <v>GOBIERNO AUTÓNOMO MUNICIPAL DE SAIPINA</v>
      </c>
      <c r="C532" s="4" t="s">
        <v>552</v>
      </c>
    </row>
    <row r="533" spans="1:3">
      <c r="A533" s="3">
        <v>1743</v>
      </c>
      <c r="B533" s="4" t="str">
        <f t="shared" si="8"/>
        <v>GOBIERNO AUTÓNOMO MUNICIPAL DE PUERTO SUÁREZ</v>
      </c>
      <c r="C533" s="4" t="s">
        <v>553</v>
      </c>
    </row>
    <row r="534" spans="1:3">
      <c r="A534" s="3">
        <v>1744</v>
      </c>
      <c r="B534" s="4" t="str">
        <f t="shared" si="8"/>
        <v>GOBIERNO AUTÓNOMO MUNICIPAL DE PUERTO QUIJARRO</v>
      </c>
      <c r="C534" s="4" t="s">
        <v>554</v>
      </c>
    </row>
    <row r="535" spans="1:3">
      <c r="A535" s="3">
        <v>1745</v>
      </c>
      <c r="B535" s="4" t="str">
        <f t="shared" si="8"/>
        <v>GOBIERNO AUTÓNOMO MUNICIPAL DE ASCENCIÓN DE GUARAYOS</v>
      </c>
      <c r="C535" s="4" t="s">
        <v>555</v>
      </c>
    </row>
    <row r="536" spans="1:3">
      <c r="A536" s="3">
        <v>1746</v>
      </c>
      <c r="B536" s="4" t="str">
        <f t="shared" si="8"/>
        <v>GOBIERNO AUTÓNOMO MUNICIPAL DE URUBICHA</v>
      </c>
      <c r="C536" s="4" t="s">
        <v>556</v>
      </c>
    </row>
    <row r="537" spans="1:3">
      <c r="A537" s="3">
        <v>1747</v>
      </c>
      <c r="B537" s="4" t="str">
        <f t="shared" si="8"/>
        <v>GOBIERNO AUTÓNOMO MUNICIPAL DE EL PUENTE</v>
      </c>
      <c r="C537" s="4" t="s">
        <v>509</v>
      </c>
    </row>
    <row r="538" spans="1:3">
      <c r="A538" s="3">
        <v>1748</v>
      </c>
      <c r="B538" s="4" t="str">
        <f t="shared" si="8"/>
        <v>GOBIERNO AUTÓNOMO MUNICIPAL DE OKINAWA UNO</v>
      </c>
      <c r="C538" s="4" t="s">
        <v>557</v>
      </c>
    </row>
    <row r="539" spans="1:3">
      <c r="A539" s="3">
        <v>1749</v>
      </c>
      <c r="B539" s="4" t="str">
        <f t="shared" si="8"/>
        <v>GOBIERNO AUTÓNOMO MUNICIPAL DE SAN ANTONIO DE LOMERIO</v>
      </c>
      <c r="C539" s="4" t="s">
        <v>558</v>
      </c>
    </row>
    <row r="540" spans="1:3">
      <c r="A540" s="3">
        <v>1750</v>
      </c>
      <c r="B540" s="4" t="str">
        <f t="shared" si="8"/>
        <v>GOBIERNO AUTÓNOMO MUNICIPAL DE SAN RAMÓN</v>
      </c>
      <c r="C540" s="4" t="s">
        <v>559</v>
      </c>
    </row>
    <row r="541" spans="1:3">
      <c r="A541" s="3">
        <v>1751</v>
      </c>
      <c r="B541" s="4" t="str">
        <f t="shared" si="8"/>
        <v>GOBIERNO AUTÓNOMO MUNICIPAL DE EL CARMEN RIVERO TÓRREZ</v>
      </c>
      <c r="C541" s="4" t="s">
        <v>560</v>
      </c>
    </row>
    <row r="542" spans="1:3">
      <c r="A542" s="3">
        <v>1752</v>
      </c>
      <c r="B542" s="4" t="str">
        <f t="shared" si="8"/>
        <v>GOBIERNO AUTÓNOMO MUNICIPAL DE SAN JUAN</v>
      </c>
      <c r="C542" s="4" t="s">
        <v>561</v>
      </c>
    </row>
    <row r="543" spans="1:3">
      <c r="A543" s="3">
        <v>1753</v>
      </c>
      <c r="B543" s="4" t="str">
        <f t="shared" si="8"/>
        <v>GOBIERNO AUTÓNOMO MUNICIPAL DE FERNÁNDEZ ALONSO</v>
      </c>
      <c r="C543" s="4" t="s">
        <v>562</v>
      </c>
    </row>
    <row r="544" spans="1:3">
      <c r="A544" s="3">
        <v>1754</v>
      </c>
      <c r="B544" s="4" t="str">
        <f t="shared" si="8"/>
        <v>GOBIERNO AUTÓNOMO MUNICIPAL DE SAN PEDRO</v>
      </c>
      <c r="C544" s="4" t="s">
        <v>563</v>
      </c>
    </row>
    <row r="545" spans="1:3">
      <c r="A545" s="3">
        <v>1755</v>
      </c>
      <c r="B545" s="4" t="str">
        <f t="shared" si="8"/>
        <v>GOBIERNO AUTÓNOMO MUNICIPAL DE CUATRO CAÑADAS</v>
      </c>
      <c r="C545" s="4" t="s">
        <v>564</v>
      </c>
    </row>
    <row r="546" spans="1:3">
      <c r="A546" s="3">
        <v>1756</v>
      </c>
      <c r="B546" s="4" t="str">
        <f t="shared" si="8"/>
        <v>GOBIERNO AUTÓNOMO MUNICIPAL DE COLPA BÉLGICA</v>
      </c>
      <c r="C546" s="4" t="s">
        <v>565</v>
      </c>
    </row>
    <row r="547" spans="1:3">
      <c r="A547" s="3">
        <v>1801</v>
      </c>
      <c r="B547" s="4" t="str">
        <f t="shared" si="8"/>
        <v>GOBIERNO AUTÓNOMO MUNICIPAL DE TRINIDAD</v>
      </c>
      <c r="C547" s="4" t="s">
        <v>566</v>
      </c>
    </row>
    <row r="548" spans="1:3">
      <c r="A548" s="3">
        <v>1802</v>
      </c>
      <c r="B548" s="4" t="str">
        <f t="shared" si="8"/>
        <v>GOBIERNO AUTÓNOMO MUNICIPAL DE SAN JAVIER</v>
      </c>
      <c r="C548" s="4" t="s">
        <v>548</v>
      </c>
    </row>
    <row r="549" spans="1:3">
      <c r="A549" s="3">
        <v>1803</v>
      </c>
      <c r="B549" s="4" t="str">
        <f t="shared" si="8"/>
        <v>GOBIERNO AUTÓNOMO MUNICIPAL DE RIBERALTA</v>
      </c>
      <c r="C549" s="4" t="s">
        <v>567</v>
      </c>
    </row>
    <row r="550" spans="1:3">
      <c r="A550" s="3">
        <v>1805</v>
      </c>
      <c r="B550" s="4" t="str">
        <f t="shared" si="8"/>
        <v>GOBIERNO AUTÓNOMO MUNICIPAL DE PUERTO GUAYARAMERÍN</v>
      </c>
      <c r="C550" s="4" t="s">
        <v>568</v>
      </c>
    </row>
    <row r="551" spans="1:3">
      <c r="A551" s="3">
        <v>1806</v>
      </c>
      <c r="B551" s="4" t="str">
        <f t="shared" si="8"/>
        <v>GOBIERNO AUTÓNOMO MUNICIPAL DE REYES</v>
      </c>
      <c r="C551" s="4" t="s">
        <v>569</v>
      </c>
    </row>
    <row r="552" spans="1:3">
      <c r="A552" s="3">
        <v>1807</v>
      </c>
      <c r="B552" s="4" t="str">
        <f t="shared" si="8"/>
        <v>GOBIERNO AUTÓNOMO MUNICIPAL DE PUERTO RURRENABAQUE</v>
      </c>
      <c r="C552" s="4" t="s">
        <v>570</v>
      </c>
    </row>
    <row r="553" spans="1:3">
      <c r="A553" s="3">
        <v>1808</v>
      </c>
      <c r="B553" s="4" t="str">
        <f t="shared" si="8"/>
        <v>GOBIERNO AUTÓNOMO MUNICIPAL DE SAN BORJA</v>
      </c>
      <c r="C553" s="4" t="s">
        <v>571</v>
      </c>
    </row>
    <row r="554" spans="1:3">
      <c r="A554" s="3">
        <v>1809</v>
      </c>
      <c r="B554" s="4" t="str">
        <f t="shared" si="8"/>
        <v>GOBIERNO AUTÓNOMO MUNICIPAL DE SANTA ROSA</v>
      </c>
      <c r="C554" s="4" t="s">
        <v>572</v>
      </c>
    </row>
    <row r="555" spans="1:3">
      <c r="A555" s="3">
        <v>1810</v>
      </c>
      <c r="B555" s="4" t="str">
        <f t="shared" si="8"/>
        <v>GOBIERNO AUTÓNOMO MUNICIPAL DE SANTA ANA</v>
      </c>
      <c r="C555" s="4" t="s">
        <v>573</v>
      </c>
    </row>
    <row r="556" spans="1:3">
      <c r="A556" s="3">
        <v>1811</v>
      </c>
      <c r="B556" s="4" t="str">
        <f t="shared" si="8"/>
        <v>GOBIERNO AUTÓNOMO MUNICIPAL DE SAN IGNACIO</v>
      </c>
      <c r="C556" s="4" t="s">
        <v>574</v>
      </c>
    </row>
    <row r="557" spans="1:3">
      <c r="A557" s="3">
        <v>1812</v>
      </c>
      <c r="B557" s="4" t="str">
        <f t="shared" si="8"/>
        <v>GOBIERNO AUTÓNOMO MUNICIPAL DE LORETO</v>
      </c>
      <c r="C557" s="4" t="s">
        <v>575</v>
      </c>
    </row>
    <row r="558" spans="1:3">
      <c r="A558" s="3">
        <v>1813</v>
      </c>
      <c r="B558" s="4" t="str">
        <f t="shared" si="8"/>
        <v>GOBIERNO AUTÓNOMO MUNICIPAL DE SAN ANDRÉS</v>
      </c>
      <c r="C558" s="4" t="s">
        <v>576</v>
      </c>
    </row>
    <row r="559" spans="1:3">
      <c r="A559" s="3">
        <v>1814</v>
      </c>
      <c r="B559" s="4" t="str">
        <f t="shared" si="8"/>
        <v>GOBIERNO AUTÓNOMO MUNICIPAL DE SAN JOAQUÍN</v>
      </c>
      <c r="C559" s="4" t="s">
        <v>577</v>
      </c>
    </row>
    <row r="560" spans="1:3">
      <c r="A560" s="3">
        <v>1815</v>
      </c>
      <c r="B560" s="4" t="str">
        <f t="shared" si="8"/>
        <v>GOBIERNO AUTÓNOMO MUNICIPAL DE SAN RAMÓN</v>
      </c>
      <c r="C560" s="4" t="s">
        <v>559</v>
      </c>
    </row>
    <row r="561" spans="1:3">
      <c r="A561" s="3">
        <v>1816</v>
      </c>
      <c r="B561" s="4" t="str">
        <f t="shared" si="8"/>
        <v>GOBIERNO AUTÓNOMO MUNICIPAL DE PUERTO SÍLES</v>
      </c>
      <c r="C561" s="4" t="s">
        <v>578</v>
      </c>
    </row>
    <row r="562" spans="1:3">
      <c r="A562" s="3">
        <v>1817</v>
      </c>
      <c r="B562" s="4" t="str">
        <f t="shared" si="8"/>
        <v>GOBIERNO AUTÓNOMO MUNICIPAL DE MAGDALENA</v>
      </c>
      <c r="C562" s="4" t="s">
        <v>579</v>
      </c>
    </row>
    <row r="563" spans="1:3">
      <c r="A563" s="3">
        <v>1818</v>
      </c>
      <c r="B563" s="4" t="str">
        <f t="shared" si="8"/>
        <v>GOBIERNO AUTÓNOMO MUNICIPAL DE BAURES</v>
      </c>
      <c r="C563" s="4" t="s">
        <v>580</v>
      </c>
    </row>
    <row r="564" spans="1:3">
      <c r="A564" s="3">
        <v>1819</v>
      </c>
      <c r="B564" s="4" t="str">
        <f t="shared" si="8"/>
        <v>GOBIERNO AUTÓNOMO MUNICIPAL DE HUACARAJE</v>
      </c>
      <c r="C564" s="4" t="s">
        <v>581</v>
      </c>
    </row>
    <row r="565" spans="1:3">
      <c r="A565" s="3">
        <v>1820</v>
      </c>
      <c r="B565" s="4" t="str">
        <f t="shared" si="8"/>
        <v>GOBIERNO AUTÓNOMO MUNICIPAL DE EXALTACIÓN</v>
      </c>
      <c r="C565" s="4" t="s">
        <v>582</v>
      </c>
    </row>
    <row r="566" spans="1:3">
      <c r="A566" s="3">
        <v>1901</v>
      </c>
      <c r="B566" s="4" t="str">
        <f t="shared" si="8"/>
        <v>GOBIERNO AUTÓNOMO MUNICIPAL DE COBIJA</v>
      </c>
      <c r="C566" s="4" t="s">
        <v>583</v>
      </c>
    </row>
    <row r="567" spans="1:3">
      <c r="A567" s="3">
        <v>1902</v>
      </c>
      <c r="B567" s="4" t="str">
        <f t="shared" si="8"/>
        <v>GOBIERNO AUTÓNOMO MUNICIPAL DE PORVENIR</v>
      </c>
      <c r="C567" s="4" t="s">
        <v>584</v>
      </c>
    </row>
    <row r="568" spans="1:3">
      <c r="A568" s="3">
        <v>1903</v>
      </c>
      <c r="B568" s="4" t="str">
        <f t="shared" si="8"/>
        <v>GOBIERNO AUTÓNOMO MUNICIPAL DE BOLPEBRA</v>
      </c>
      <c r="C568" s="4" t="s">
        <v>585</v>
      </c>
    </row>
    <row r="569" spans="1:3">
      <c r="A569" s="3">
        <v>1904</v>
      </c>
      <c r="B569" s="4" t="str">
        <f t="shared" si="8"/>
        <v>GOBIERNO AUTÓNOMO MUNICIPAL DE BELLA FLOR</v>
      </c>
      <c r="C569" s="4" t="s">
        <v>586</v>
      </c>
    </row>
    <row r="570" spans="1:3">
      <c r="A570" s="3">
        <v>1905</v>
      </c>
      <c r="B570" s="4" t="str">
        <f t="shared" si="8"/>
        <v>GOBIERNO AUTÓNOMO MUNICIPAL DE PUERTO RICO</v>
      </c>
      <c r="C570" s="4" t="s">
        <v>587</v>
      </c>
    </row>
    <row r="571" spans="1:3">
      <c r="A571" s="3">
        <v>1906</v>
      </c>
      <c r="B571" s="4" t="str">
        <f t="shared" si="8"/>
        <v>GOBIERNO AUTÓNOMO MUNICIPAL DE SAN PEDRO</v>
      </c>
      <c r="C571" s="4" t="s">
        <v>563</v>
      </c>
    </row>
    <row r="572" spans="1:3">
      <c r="A572" s="3">
        <v>1907</v>
      </c>
      <c r="B572" s="4" t="str">
        <f t="shared" si="8"/>
        <v>GOBIERNO AUTÓNOMO MUNICIPAL DE FILADELFIA</v>
      </c>
      <c r="C572" s="4" t="s">
        <v>588</v>
      </c>
    </row>
    <row r="573" spans="1:3">
      <c r="A573" s="3">
        <v>1908</v>
      </c>
      <c r="B573" s="4" t="str">
        <f t="shared" si="8"/>
        <v>GOBIERNO AUTÓNOMO MUNICIPAL DE PUERTO GONZALO MORENO</v>
      </c>
      <c r="C573" s="4" t="s">
        <v>589</v>
      </c>
    </row>
    <row r="574" spans="1:3">
      <c r="A574" s="3">
        <v>1909</v>
      </c>
      <c r="B574" s="4" t="str">
        <f t="shared" si="8"/>
        <v>GOBIERNO AUTÓNOMO MUNICIPAL DE SAN LORENZO</v>
      </c>
      <c r="C574" s="4" t="s">
        <v>508</v>
      </c>
    </row>
    <row r="575" spans="1:3">
      <c r="A575" s="3">
        <v>1910</v>
      </c>
      <c r="B575" s="4" t="str">
        <f t="shared" si="8"/>
        <v>GOBIERNO AUTÓNOMO MUNICIPAL DE SENA</v>
      </c>
      <c r="C575" s="4" t="s">
        <v>590</v>
      </c>
    </row>
    <row r="576" spans="1:3">
      <c r="A576" s="3">
        <v>1911</v>
      </c>
      <c r="B576" s="4" t="str">
        <f t="shared" si="8"/>
        <v>GOBIERNO AUTÓNOMO MUNICIPAL DE SANTA ROSA DEL ABUNÁ</v>
      </c>
      <c r="C576" s="4" t="s">
        <v>591</v>
      </c>
    </row>
    <row r="577" spans="1:3">
      <c r="A577" s="3">
        <v>1912</v>
      </c>
      <c r="B577" s="4" t="str">
        <f t="shared" si="8"/>
        <v>GOBIERNO AUTÓNOMO MUNICIPAL DE INGAVI (HUMAITA)</v>
      </c>
      <c r="C577" s="4" t="s">
        <v>592</v>
      </c>
    </row>
    <row r="578" spans="1:3">
      <c r="A578" s="3">
        <v>1913</v>
      </c>
      <c r="B578" s="4" t="str">
        <f t="shared" si="8"/>
        <v>GOBIERNO AUTÓNOMO MUNICIPAL DE NUEVA ESPERANZA</v>
      </c>
      <c r="C578" s="4" t="s">
        <v>593</v>
      </c>
    </row>
    <row r="579" spans="1:3">
      <c r="A579" s="3">
        <v>1914</v>
      </c>
      <c r="B579" s="4" t="str">
        <f t="shared" si="8"/>
        <v>GOBIERNO AUTÓNOMO MUNICIPAL DE VILLA NUEVA (LOMA ALTA)</v>
      </c>
      <c r="C579" s="4" t="s">
        <v>594</v>
      </c>
    </row>
    <row r="580" spans="1:3">
      <c r="A580" s="3">
        <v>1915</v>
      </c>
      <c r="B580" s="4" t="str">
        <f t="shared" si="8"/>
        <v>GOBIERNO AUTÓNOMO MUNICIPAL DE SANTOS MERCADO</v>
      </c>
      <c r="C580" s="4" t="s">
        <v>595</v>
      </c>
    </row>
    <row r="581" spans="1:3">
      <c r="A581" s="3">
        <v>2301</v>
      </c>
      <c r="B581" s="4" t="str">
        <f t="shared" si="8"/>
        <v>EMPRESA MUNICIPAL DE GESTIÓN DE RESIDUOS SÓLIDOS</v>
      </c>
      <c r="C581" s="4" t="s">
        <v>596</v>
      </c>
    </row>
    <row r="582" spans="1:3">
      <c r="A582" s="3">
        <v>2302</v>
      </c>
      <c r="B582" s="4" t="str">
        <f t="shared" si="8"/>
        <v>EMPRESA MUNICIPAL DE AGUA POTABLE Y ALCANTARILLADO SACABA</v>
      </c>
      <c r="C582" s="4" t="s">
        <v>597</v>
      </c>
    </row>
    <row r="583" spans="1:3">
      <c r="A583" s="3">
        <v>2303</v>
      </c>
      <c r="B583" s="4" t="str">
        <f t="shared" si="8"/>
        <v>EMPRESA MUNICIPAL DE AREAS VERDES Y RECREACIÓN ALTERNATIVA</v>
      </c>
      <c r="C583" s="4" t="s">
        <v>598</v>
      </c>
    </row>
    <row r="584" spans="1:3">
      <c r="A584" s="3">
        <v>2311</v>
      </c>
      <c r="B584" s="4" t="str">
        <f t="shared" si="8"/>
        <v>SERVICIO DE CUENCAS (SEARPI)</v>
      </c>
      <c r="C584" s="4" t="s">
        <v>599</v>
      </c>
    </row>
    <row r="585" spans="1:3">
      <c r="A585" s="3">
        <v>2312</v>
      </c>
      <c r="B585" s="4" t="str">
        <f t="shared" si="8"/>
        <v>EMPRESA MUNICIPAL DE AGUA POTABLE Y ALCANTARILLADO VIACHA</v>
      </c>
      <c r="C585" s="4" t="s">
        <v>600</v>
      </c>
    </row>
    <row r="586" spans="1:3">
      <c r="A586" s="3">
        <v>2313</v>
      </c>
      <c r="B586" s="4" t="str">
        <f t="shared" si="8"/>
        <v>ENTIDAD MUNICIPAL DE ASEO URBANO SUCRE</v>
      </c>
      <c r="C586" s="4" t="s">
        <v>601</v>
      </c>
    </row>
    <row r="587" spans="1:3">
      <c r="A587" s="3">
        <v>2314</v>
      </c>
      <c r="B587" s="4" t="str">
        <f t="shared" si="8"/>
        <v>EMPRESA MUNICIPAL DE AREAS VERDES SUCRE</v>
      </c>
      <c r="C587" s="4" t="s">
        <v>602</v>
      </c>
    </row>
    <row r="588" spans="1:3">
      <c r="A588" s="3">
        <v>2315</v>
      </c>
      <c r="B588" s="4" t="str">
        <f t="shared" si="8"/>
        <v xml:space="preserve">EMPRESA MUNICIPAL DE SERVICIO DE ASEO </v>
      </c>
      <c r="C588" s="4" t="s">
        <v>603</v>
      </c>
    </row>
    <row r="589" spans="1:3">
      <c r="A589" s="3">
        <v>2316</v>
      </c>
      <c r="B589" s="4" t="str">
        <f t="shared" si="8"/>
        <v>EMPRESA MUNICIPAL DE ÁREAS VERDES, PARQUES Y FORESTACIÓN</v>
      </c>
      <c r="C589" s="4" t="s">
        <v>604</v>
      </c>
    </row>
    <row r="590" spans="1:3">
      <c r="A590" s="3">
        <v>2317</v>
      </c>
      <c r="B590" s="4" t="str">
        <f t="shared" si="8"/>
        <v>EMPRESA MUNICIPAL DE ASFALTOS Y VÍAS</v>
      </c>
      <c r="C590" s="4" t="s">
        <v>605</v>
      </c>
    </row>
    <row r="591" spans="1:3">
      <c r="A591" s="3">
        <v>2318</v>
      </c>
      <c r="B591" s="4" t="str">
        <f t="shared" ref="B591:B609" si="9">UPPER(C591)</f>
        <v>ENTIDAD DESCENTRALIZADA UMMIPRE PROMAN</v>
      </c>
      <c r="C591" s="4" t="s">
        <v>606</v>
      </c>
    </row>
    <row r="592" spans="1:3">
      <c r="A592" s="3">
        <v>2319</v>
      </c>
      <c r="B592" s="4" t="str">
        <f t="shared" si="9"/>
        <v>EMPRESA PÚBLICA DEPARTAMENTAL ESTRATÉGICA DE AGUAS - LA PAZ</v>
      </c>
      <c r="C592" s="4" t="s">
        <v>607</v>
      </c>
    </row>
    <row r="593" spans="1:3">
      <c r="A593" s="3">
        <v>2320</v>
      </c>
      <c r="B593" s="4" t="str">
        <f t="shared" si="9"/>
        <v>EMPRESA PUBLICA MUNICIPAL DE SERVICIOS DE AGUA Y ALCANTARRILLADO SANITARIO DE COBIJA</v>
      </c>
      <c r="C593" s="4" t="s">
        <v>608</v>
      </c>
    </row>
    <row r="594" spans="1:3">
      <c r="A594" s="3">
        <v>2321</v>
      </c>
      <c r="B594" s="4" t="str">
        <f t="shared" si="9"/>
        <v>EMPRESA MUNICIPAL DE ASEO DE EL ALTO</v>
      </c>
      <c r="C594" s="4" t="s">
        <v>609</v>
      </c>
    </row>
    <row r="595" spans="1:3">
      <c r="A595" s="3">
        <v>2322</v>
      </c>
      <c r="B595" s="4" t="str">
        <f t="shared" si="9"/>
        <v>ENTIDAD MATADERO FRIGORIFICO MUNICIPAL DE TARIJA</v>
      </c>
      <c r="C595" s="4" t="s">
        <v>610</v>
      </c>
    </row>
    <row r="596" spans="1:3">
      <c r="A596" s="3">
        <v>2323</v>
      </c>
      <c r="B596" s="4" t="str">
        <f t="shared" si="9"/>
        <v>ENTIDAD ASEO MUNICIPAL DE TARIJA</v>
      </c>
      <c r="C596" s="4" t="s">
        <v>611</v>
      </c>
    </row>
    <row r="597" spans="1:3">
      <c r="A597" s="3">
        <v>2324</v>
      </c>
      <c r="B597" s="4" t="str">
        <f t="shared" si="9"/>
        <v>ENTIDAD OBRAS PUBLICAS MUNICIPALES DE TARIJA</v>
      </c>
      <c r="C597" s="4" t="s">
        <v>612</v>
      </c>
    </row>
    <row r="598" spans="1:3">
      <c r="A598" s="3">
        <v>2325</v>
      </c>
      <c r="B598" s="4" t="str">
        <f t="shared" si="9"/>
        <v>ENTIDAD ORDENAMIENTO TERRITORIAL DE TARIJA</v>
      </c>
      <c r="C598" s="4" t="s">
        <v>613</v>
      </c>
    </row>
    <row r="599" spans="1:3">
      <c r="A599" s="3">
        <v>2326</v>
      </c>
      <c r="B599" s="4" t="str">
        <f t="shared" si="9"/>
        <v>ENTIDAD ORDEN Y SEGURIDAD CIUDADANA MUNICIPAL DE TARIJA</v>
      </c>
      <c r="C599" s="4" t="s">
        <v>614</v>
      </c>
    </row>
    <row r="600" spans="1:3">
      <c r="A600" s="3">
        <v>2327</v>
      </c>
      <c r="B600" s="4" t="str">
        <f t="shared" si="9"/>
        <v>EMPRESA MUNICIPAL AUTONOMA DE AGUA POTABLE Y ALCANTARILLADO  DE YACUIBA</v>
      </c>
      <c r="C600" s="4" t="s">
        <v>615</v>
      </c>
    </row>
    <row r="601" spans="1:3">
      <c r="A601" s="3">
        <v>9001</v>
      </c>
      <c r="B601" s="4" t="str">
        <f t="shared" si="9"/>
        <v>FEDERACIÓN DE ASOCIACIONES MUNICIPALES DE BOLIVIA</v>
      </c>
      <c r="C601" s="4" t="s">
        <v>616</v>
      </c>
    </row>
    <row r="602" spans="1:3">
      <c r="A602" s="3" t="s">
        <v>617</v>
      </c>
      <c r="B602" s="4" t="str">
        <f t="shared" si="9"/>
        <v>DIRECCIÓN GENERAL DE PROGRAMACIÓN Y OPERACIONES DEL TESORO</v>
      </c>
      <c r="C602" s="4" t="s">
        <v>618</v>
      </c>
    </row>
    <row r="603" spans="1:3">
      <c r="A603" s="3" t="s">
        <v>619</v>
      </c>
      <c r="B603" s="4" t="str">
        <f t="shared" si="9"/>
        <v>DIRECCIÓN GENERAL DE PROGRAMACIÓN Y OPERACIONES DEL TESORO</v>
      </c>
      <c r="C603" s="4" t="s">
        <v>618</v>
      </c>
    </row>
    <row r="604" spans="1:3">
      <c r="A604" s="3" t="s">
        <v>620</v>
      </c>
      <c r="B604" s="4" t="str">
        <f t="shared" si="9"/>
        <v>DIRECCIÓN GENERAL DE CRÉDITO PÚBLICO</v>
      </c>
      <c r="C604" s="4" t="s">
        <v>621</v>
      </c>
    </row>
    <row r="605" spans="1:3">
      <c r="A605" s="3" t="s">
        <v>622</v>
      </c>
      <c r="B605" s="4" t="str">
        <f t="shared" si="9"/>
        <v>DIRECCIÓN GENERAL DE ADMINISTRACIÓN Y FINANZAS TERRITORIALES</v>
      </c>
      <c r="C605" s="4" t="s">
        <v>623</v>
      </c>
    </row>
    <row r="606" spans="1:3">
      <c r="A606" s="3" t="s">
        <v>624</v>
      </c>
      <c r="B606" s="4" t="str">
        <f t="shared" si="9"/>
        <v>DIRECCIÓN GENERAL DE PENSIONES Y JUBILACIONES</v>
      </c>
      <c r="C606" s="4" t="s">
        <v>625</v>
      </c>
    </row>
    <row r="607" spans="1:3">
      <c r="A607" s="71" t="s">
        <v>626</v>
      </c>
      <c r="B607" s="4" t="str">
        <f t="shared" si="9"/>
        <v>ACREEDORES</v>
      </c>
      <c r="C607" s="4" t="s">
        <v>627</v>
      </c>
    </row>
    <row r="608" spans="1:3">
      <c r="A608" s="71" t="s">
        <v>628</v>
      </c>
      <c r="B608" s="4" t="str">
        <f t="shared" si="9"/>
        <v>AREA DE CONTABILIDAD</v>
      </c>
      <c r="C608" s="4" t="s">
        <v>629</v>
      </c>
    </row>
    <row r="609" spans="1:3">
      <c r="A609" s="71" t="s">
        <v>630</v>
      </c>
      <c r="B609" s="4" t="str">
        <f t="shared" si="9"/>
        <v>NO IDENTIFICADO</v>
      </c>
      <c r="C609" s="4" t="s">
        <v>635</v>
      </c>
    </row>
  </sheetData>
  <sheetProtection formatRows="0" selectLockedCells="1" sort="0"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AR632"/>
  <sheetViews>
    <sheetView showGridLines="0" view="pageBreakPreview" zoomScale="85" zoomScaleNormal="70" zoomScaleSheetLayoutView="85" workbookViewId="0">
      <pane xSplit="3" ySplit="10" topLeftCell="F35" activePane="bottomRight" state="frozen"/>
      <selection activeCell="H15" sqref="H15:I15"/>
      <selection pane="topRight" activeCell="H15" sqref="H15:I15"/>
      <selection pane="bottomLeft" activeCell="H15" sqref="H15:I15"/>
      <selection pane="bottomRight" activeCell="L38" sqref="L38"/>
    </sheetView>
  </sheetViews>
  <sheetFormatPr baseColWidth="10" defaultRowHeight="15" outlineLevelCol="1"/>
  <cols>
    <col min="1" max="1" width="13" style="12" bestFit="1" customWidth="1"/>
    <col min="2" max="2" width="59.7109375" style="13" bestFit="1" customWidth="1"/>
    <col min="3" max="3" width="13.5703125" style="14" bestFit="1" customWidth="1"/>
    <col min="4" max="4" width="21.7109375" style="95" bestFit="1" customWidth="1" outlineLevel="1"/>
    <col min="5" max="5" width="21" style="95" bestFit="1" customWidth="1" outlineLevel="1"/>
    <col min="6" max="6" width="23.140625" style="95" bestFit="1" customWidth="1" outlineLevel="1"/>
    <col min="7" max="7" width="21" style="95" bestFit="1" customWidth="1" outlineLevel="1"/>
    <col min="8" max="8" width="20.42578125" style="95" bestFit="1" customWidth="1" outlineLevel="1"/>
    <col min="9" max="9" width="17.42578125" style="95" bestFit="1" customWidth="1" outlineLevel="1"/>
    <col min="10" max="10" width="23.140625" style="95" bestFit="1" customWidth="1" outlineLevel="1"/>
    <col min="11" max="11" width="13.42578125" style="95" bestFit="1" customWidth="1" outlineLevel="1"/>
    <col min="12" max="12" width="17.85546875" style="95" bestFit="1" customWidth="1" outlineLevel="1"/>
    <col min="13" max="13" width="19.28515625" style="95" bestFit="1" customWidth="1" outlineLevel="1"/>
    <col min="14" max="14" width="14" style="95" bestFit="1" customWidth="1" outlineLevel="1"/>
    <col min="15" max="15" width="21.42578125" style="95" bestFit="1" customWidth="1" outlineLevel="1"/>
    <col min="16" max="16" width="16" style="95" bestFit="1" customWidth="1" outlineLevel="1"/>
    <col min="17" max="17" width="21.7109375" style="95" bestFit="1" customWidth="1" outlineLevel="1"/>
    <col min="18" max="18" width="20.5703125" style="95" bestFit="1" customWidth="1" outlineLevel="1"/>
    <col min="19" max="19" width="15.28515625" style="95" bestFit="1" customWidth="1" outlineLevel="1"/>
    <col min="20" max="20" width="14.28515625" style="95" bestFit="1" customWidth="1" outlineLevel="1"/>
    <col min="21" max="21" width="13.140625" style="95" bestFit="1" customWidth="1" outlineLevel="1"/>
    <col min="22" max="22" width="13.42578125" style="95" bestFit="1" customWidth="1" outlineLevel="1"/>
    <col min="23" max="24" width="19.7109375" style="95" bestFit="1" customWidth="1" outlineLevel="1" collapsed="1"/>
    <col min="25" max="25" width="18.7109375" style="95" bestFit="1" customWidth="1" outlineLevel="1" collapsed="1"/>
    <col min="26" max="26" width="13.5703125" style="95" bestFit="1" customWidth="1" outlineLevel="1"/>
    <col min="27" max="27" width="13.85546875" style="95" bestFit="1" customWidth="1" outlineLevel="1"/>
    <col min="28" max="28" width="24" style="95" bestFit="1" customWidth="1" outlineLevel="1" collapsed="1"/>
    <col min="29" max="29" width="24" style="95" customWidth="1" outlineLevel="1"/>
    <col min="30" max="30" width="17.42578125" style="95" bestFit="1" customWidth="1" outlineLevel="1"/>
    <col min="31" max="31" width="18.7109375" style="95" bestFit="1" customWidth="1" outlineLevel="1"/>
    <col min="32" max="32" width="15" style="95" bestFit="1" customWidth="1" outlineLevel="1"/>
    <col min="33" max="33" width="18.85546875" style="95" bestFit="1" customWidth="1" outlineLevel="1"/>
    <col min="34" max="34" width="21.42578125" style="95" bestFit="1" customWidth="1" outlineLevel="1"/>
    <col min="35" max="36" width="13.42578125" style="95" bestFit="1" customWidth="1" outlineLevel="1"/>
    <col min="37" max="37" width="13.140625" style="95" bestFit="1" customWidth="1" outlineLevel="1"/>
    <col min="38" max="38" width="13.42578125" style="95" bestFit="1" customWidth="1" outlineLevel="1"/>
    <col min="39" max="39" width="28.7109375" style="96" bestFit="1" customWidth="1"/>
    <col min="40" max="40" width="11.42578125" style="16"/>
    <col min="41" max="41" width="19.28515625" style="96" bestFit="1" customWidth="1"/>
    <col min="42" max="42" width="14.85546875" style="16" bestFit="1" customWidth="1"/>
    <col min="43" max="43" width="17.140625" style="16" customWidth="1"/>
    <col min="44" max="44" width="14.42578125" style="16" customWidth="1"/>
    <col min="45" max="16384" width="11.42578125" style="16"/>
  </cols>
  <sheetData>
    <row r="1" spans="1:44" s="27" customFormat="1">
      <c r="A1" s="23"/>
      <c r="B1" s="24"/>
      <c r="C1" s="25"/>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2"/>
      <c r="AO1" s="92"/>
    </row>
    <row r="2" spans="1:44" s="27" customFormat="1" ht="13.5" customHeight="1">
      <c r="A2" s="23"/>
      <c r="B2" s="24"/>
      <c r="C2" s="25"/>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2"/>
      <c r="AO2" s="92"/>
    </row>
    <row r="3" spans="1:44" s="27" customFormat="1">
      <c r="A3" s="23"/>
      <c r="B3" s="24"/>
      <c r="C3" s="25"/>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2"/>
      <c r="AO3" s="92"/>
    </row>
    <row r="4" spans="1:44" s="27" customFormat="1" ht="18" customHeight="1">
      <c r="A4" s="334" t="s">
        <v>638</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O4" s="92"/>
    </row>
    <row r="5" spans="1:44" s="27" customFormat="1" ht="18.75">
      <c r="A5" s="334" t="str">
        <f>+'CUT MN'!A4</f>
        <v>CORRESPONDIENTE AL PERIODO DE ENERO A JUNIO DE 2018</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O5" s="92"/>
    </row>
    <row r="6" spans="1:44" s="27" customFormat="1" ht="18.75">
      <c r="A6" s="334" t="str">
        <f>+'CUT MN'!A5</f>
        <v>ACTUALIZADO AL : 4 de julio de 2018</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O6" s="92"/>
    </row>
    <row r="7" spans="1:44" s="27" customFormat="1" ht="18.75">
      <c r="A7" s="334" t="s">
        <v>639</v>
      </c>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O7" s="92"/>
    </row>
    <row r="8" spans="1:44" s="27" customFormat="1">
      <c r="A8" s="23"/>
      <c r="B8" s="24"/>
      <c r="C8" s="25"/>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2"/>
      <c r="AO8" s="92"/>
    </row>
    <row r="9" spans="1:44" s="27" customFormat="1" ht="15" customHeight="1">
      <c r="A9" s="55"/>
      <c r="B9" s="28"/>
      <c r="C9" s="29"/>
      <c r="D9" s="338" t="s">
        <v>640</v>
      </c>
      <c r="E9" s="338"/>
      <c r="F9" s="338"/>
      <c r="G9" s="338"/>
      <c r="H9" s="338"/>
      <c r="I9" s="338"/>
      <c r="J9" s="338"/>
      <c r="K9" s="338"/>
      <c r="L9" s="338"/>
      <c r="M9" s="338"/>
      <c r="N9" s="338"/>
      <c r="O9" s="338"/>
      <c r="P9" s="338"/>
      <c r="Q9" s="338"/>
      <c r="R9" s="338"/>
      <c r="S9" s="338"/>
      <c r="T9" s="338"/>
      <c r="U9" s="338"/>
      <c r="V9" s="339"/>
      <c r="W9" s="335" t="s">
        <v>641</v>
      </c>
      <c r="X9" s="336"/>
      <c r="Y9" s="336"/>
      <c r="Z9" s="336"/>
      <c r="AA9" s="336"/>
      <c r="AB9" s="336"/>
      <c r="AC9" s="336"/>
      <c r="AD9" s="336"/>
      <c r="AE9" s="336"/>
      <c r="AF9" s="336"/>
      <c r="AG9" s="336"/>
      <c r="AH9" s="336"/>
      <c r="AI9" s="336"/>
      <c r="AJ9" s="336"/>
      <c r="AK9" s="336"/>
      <c r="AL9" s="337"/>
      <c r="AM9" s="92"/>
      <c r="AO9" s="92"/>
    </row>
    <row r="10" spans="1:44" s="182" customFormat="1" ht="34.5">
      <c r="A10" s="56" t="s">
        <v>642</v>
      </c>
      <c r="B10" s="58" t="s">
        <v>41</v>
      </c>
      <c r="C10" s="58" t="s">
        <v>643</v>
      </c>
      <c r="D10" s="93" t="s">
        <v>1249</v>
      </c>
      <c r="E10" s="93" t="s">
        <v>1248</v>
      </c>
      <c r="F10" s="94" t="s">
        <v>27</v>
      </c>
      <c r="G10" s="94" t="s">
        <v>3</v>
      </c>
      <c r="H10" s="94" t="s">
        <v>1255</v>
      </c>
      <c r="I10" s="94" t="s">
        <v>11</v>
      </c>
      <c r="J10" s="94" t="s">
        <v>6</v>
      </c>
      <c r="K10" s="94" t="s">
        <v>1316</v>
      </c>
      <c r="L10" s="94" t="s">
        <v>15</v>
      </c>
      <c r="M10" s="94" t="s">
        <v>1256</v>
      </c>
      <c r="N10" s="94" t="s">
        <v>17</v>
      </c>
      <c r="O10" s="94" t="s">
        <v>13</v>
      </c>
      <c r="P10" s="94" t="s">
        <v>1257</v>
      </c>
      <c r="Q10" s="94" t="s">
        <v>1315</v>
      </c>
      <c r="R10" s="94" t="s">
        <v>20</v>
      </c>
      <c r="S10" s="94" t="s">
        <v>21</v>
      </c>
      <c r="T10" s="94" t="s">
        <v>8</v>
      </c>
      <c r="U10" s="94" t="s">
        <v>1245</v>
      </c>
      <c r="V10" s="94" t="s">
        <v>1267</v>
      </c>
      <c r="W10" s="93" t="s">
        <v>1250</v>
      </c>
      <c r="X10" s="93" t="s">
        <v>1252</v>
      </c>
      <c r="Y10" s="94" t="s">
        <v>3</v>
      </c>
      <c r="Z10" s="94" t="s">
        <v>631</v>
      </c>
      <c r="AA10" s="94" t="s">
        <v>11</v>
      </c>
      <c r="AB10" s="94" t="s">
        <v>6</v>
      </c>
      <c r="AC10" s="94" t="s">
        <v>15</v>
      </c>
      <c r="AD10" s="94" t="s">
        <v>17</v>
      </c>
      <c r="AE10" s="94" t="s">
        <v>13</v>
      </c>
      <c r="AF10" s="94" t="s">
        <v>1257</v>
      </c>
      <c r="AG10" s="94" t="s">
        <v>1315</v>
      </c>
      <c r="AH10" s="94" t="s">
        <v>20</v>
      </c>
      <c r="AI10" s="94" t="s">
        <v>21</v>
      </c>
      <c r="AJ10" s="94" t="s">
        <v>23</v>
      </c>
      <c r="AK10" s="94" t="s">
        <v>1247</v>
      </c>
      <c r="AL10" s="94" t="s">
        <v>1267</v>
      </c>
      <c r="AM10" s="93" t="s">
        <v>644</v>
      </c>
      <c r="AO10" s="244"/>
    </row>
    <row r="11" spans="1:44" ht="33" customHeight="1">
      <c r="A11" s="87">
        <v>6</v>
      </c>
      <c r="B11" s="88" t="s">
        <v>689</v>
      </c>
      <c r="C11" s="89" t="s">
        <v>1329</v>
      </c>
      <c r="D11" s="113">
        <v>0</v>
      </c>
      <c r="E11" s="113">
        <v>0</v>
      </c>
      <c r="F11" s="113">
        <v>0</v>
      </c>
      <c r="G11" s="113">
        <v>2242</v>
      </c>
      <c r="H11" s="113">
        <v>0</v>
      </c>
      <c r="I11" s="113">
        <v>0</v>
      </c>
      <c r="J11" s="113">
        <v>0</v>
      </c>
      <c r="K11" s="113">
        <v>0</v>
      </c>
      <c r="L11" s="113">
        <v>333.18</v>
      </c>
      <c r="M11" s="113">
        <v>0</v>
      </c>
      <c r="N11" s="113">
        <v>0</v>
      </c>
      <c r="O11" s="113">
        <v>0</v>
      </c>
      <c r="P11" s="113">
        <v>0</v>
      </c>
      <c r="Q11" s="113">
        <v>0</v>
      </c>
      <c r="R11" s="113">
        <v>0</v>
      </c>
      <c r="S11" s="113">
        <v>0</v>
      </c>
      <c r="T11" s="113">
        <v>0</v>
      </c>
      <c r="U11" s="113">
        <v>0</v>
      </c>
      <c r="V11" s="113">
        <v>0</v>
      </c>
      <c r="W11" s="113">
        <v>0</v>
      </c>
      <c r="X11" s="113">
        <v>0</v>
      </c>
      <c r="Y11" s="113">
        <v>0</v>
      </c>
      <c r="Z11" s="113">
        <v>0</v>
      </c>
      <c r="AA11" s="113">
        <v>0</v>
      </c>
      <c r="AB11" s="113">
        <v>0</v>
      </c>
      <c r="AC11" s="113">
        <v>0</v>
      </c>
      <c r="AD11" s="113">
        <v>0</v>
      </c>
      <c r="AE11" s="113">
        <v>0</v>
      </c>
      <c r="AF11" s="113">
        <v>0</v>
      </c>
      <c r="AG11" s="113">
        <v>0</v>
      </c>
      <c r="AH11" s="113">
        <v>0</v>
      </c>
      <c r="AI11" s="113">
        <v>0</v>
      </c>
      <c r="AJ11" s="113">
        <v>0</v>
      </c>
      <c r="AK11" s="113">
        <v>0</v>
      </c>
      <c r="AL11" s="113">
        <v>0</v>
      </c>
      <c r="AM11" s="113">
        <f t="shared" ref="AM11:AM74" si="0">SUM(D11:AL11)</f>
        <v>2575.1799999999998</v>
      </c>
      <c r="AP11" s="70"/>
    </row>
    <row r="12" spans="1:44" ht="33" customHeight="1">
      <c r="A12" s="87">
        <v>10</v>
      </c>
      <c r="B12" s="88" t="s">
        <v>690</v>
      </c>
      <c r="C12" s="89" t="s">
        <v>1400</v>
      </c>
      <c r="D12" s="113">
        <v>0</v>
      </c>
      <c r="E12" s="113">
        <v>0</v>
      </c>
      <c r="F12" s="113">
        <v>0</v>
      </c>
      <c r="G12" s="113">
        <v>98239.54</v>
      </c>
      <c r="H12" s="113">
        <v>0</v>
      </c>
      <c r="I12" s="113">
        <v>0</v>
      </c>
      <c r="J12" s="113">
        <v>4354459.169999999</v>
      </c>
      <c r="K12" s="113">
        <v>0</v>
      </c>
      <c r="L12" s="113">
        <f>81823.76+7760.32</f>
        <v>89584.079999999987</v>
      </c>
      <c r="M12" s="113">
        <v>0</v>
      </c>
      <c r="N12" s="113">
        <v>0</v>
      </c>
      <c r="O12" s="113">
        <v>0</v>
      </c>
      <c r="P12" s="113">
        <v>0</v>
      </c>
      <c r="Q12" s="113">
        <v>0</v>
      </c>
      <c r="R12" s="113">
        <v>0</v>
      </c>
      <c r="S12" s="113">
        <v>0</v>
      </c>
      <c r="T12" s="113">
        <v>0</v>
      </c>
      <c r="U12" s="113">
        <v>0</v>
      </c>
      <c r="V12" s="113">
        <v>0</v>
      </c>
      <c r="W12" s="113">
        <v>0</v>
      </c>
      <c r="X12" s="113">
        <v>0</v>
      </c>
      <c r="Y12" s="113">
        <v>0</v>
      </c>
      <c r="Z12" s="113">
        <v>0</v>
      </c>
      <c r="AA12" s="113">
        <v>0</v>
      </c>
      <c r="AB12" s="113">
        <v>0</v>
      </c>
      <c r="AC12" s="113">
        <v>0</v>
      </c>
      <c r="AD12" s="113">
        <v>0</v>
      </c>
      <c r="AE12" s="113">
        <v>0</v>
      </c>
      <c r="AF12" s="113">
        <v>0</v>
      </c>
      <c r="AG12" s="113">
        <v>0</v>
      </c>
      <c r="AH12" s="113">
        <v>0</v>
      </c>
      <c r="AI12" s="113">
        <v>0</v>
      </c>
      <c r="AJ12" s="113">
        <v>0</v>
      </c>
      <c r="AK12" s="113">
        <v>0</v>
      </c>
      <c r="AL12" s="113">
        <v>0</v>
      </c>
      <c r="AM12" s="113">
        <f t="shared" si="0"/>
        <v>4542282.7899999991</v>
      </c>
      <c r="AP12" s="70"/>
    </row>
    <row r="13" spans="1:44" ht="33" customHeight="1">
      <c r="A13" s="87">
        <v>15</v>
      </c>
      <c r="B13" s="88" t="s">
        <v>691</v>
      </c>
      <c r="C13" s="89" t="s">
        <v>1331</v>
      </c>
      <c r="D13" s="113">
        <v>0</v>
      </c>
      <c r="E13" s="113">
        <v>0</v>
      </c>
      <c r="F13" s="113">
        <v>45372400.340000004</v>
      </c>
      <c r="G13" s="113">
        <v>6316345.629999999</v>
      </c>
      <c r="H13" s="113">
        <v>0</v>
      </c>
      <c r="I13" s="113">
        <v>270</v>
      </c>
      <c r="J13" s="113">
        <v>565099.13</v>
      </c>
      <c r="K13" s="113">
        <v>0</v>
      </c>
      <c r="L13" s="113">
        <v>9986.380000000001</v>
      </c>
      <c r="M13" s="113">
        <v>0</v>
      </c>
      <c r="N13" s="113">
        <v>0</v>
      </c>
      <c r="O13" s="113">
        <v>0</v>
      </c>
      <c r="P13" s="113">
        <v>0</v>
      </c>
      <c r="Q13" s="113">
        <v>5140.8900000000003</v>
      </c>
      <c r="R13" s="113">
        <v>0</v>
      </c>
      <c r="S13" s="113">
        <v>0</v>
      </c>
      <c r="T13" s="113">
        <v>0</v>
      </c>
      <c r="U13" s="113">
        <v>0</v>
      </c>
      <c r="V13" s="113">
        <v>0</v>
      </c>
      <c r="W13" s="113">
        <v>0</v>
      </c>
      <c r="X13" s="113">
        <v>0</v>
      </c>
      <c r="Y13" s="113">
        <v>0</v>
      </c>
      <c r="Z13" s="113">
        <v>0</v>
      </c>
      <c r="AA13" s="113">
        <v>0</v>
      </c>
      <c r="AB13" s="113">
        <v>0</v>
      </c>
      <c r="AC13" s="113">
        <v>0</v>
      </c>
      <c r="AD13" s="113">
        <v>0</v>
      </c>
      <c r="AE13" s="113">
        <v>0</v>
      </c>
      <c r="AF13" s="113">
        <v>0</v>
      </c>
      <c r="AG13" s="113">
        <v>0</v>
      </c>
      <c r="AH13" s="113">
        <v>0</v>
      </c>
      <c r="AI13" s="113">
        <v>0</v>
      </c>
      <c r="AJ13" s="113">
        <v>0</v>
      </c>
      <c r="AK13" s="113">
        <v>0</v>
      </c>
      <c r="AL13" s="113">
        <v>0</v>
      </c>
      <c r="AM13" s="113">
        <f t="shared" si="0"/>
        <v>52269242.370000005</v>
      </c>
      <c r="AP13" s="70"/>
    </row>
    <row r="14" spans="1:44" ht="33" customHeight="1">
      <c r="A14" s="87">
        <v>16</v>
      </c>
      <c r="B14" s="88" t="s">
        <v>692</v>
      </c>
      <c r="C14" s="89" t="s">
        <v>1332</v>
      </c>
      <c r="D14" s="113">
        <v>0</v>
      </c>
      <c r="E14" s="113">
        <v>3676242</v>
      </c>
      <c r="F14" s="113">
        <v>17820723.849999998</v>
      </c>
      <c r="G14" s="113">
        <v>4380030.68</v>
      </c>
      <c r="H14" s="113">
        <v>0</v>
      </c>
      <c r="I14" s="113">
        <v>200</v>
      </c>
      <c r="J14" s="113">
        <v>2170.3000000000002</v>
      </c>
      <c r="K14" s="113">
        <v>0</v>
      </c>
      <c r="L14" s="113">
        <v>2650.6800000000003</v>
      </c>
      <c r="M14" s="113">
        <v>0</v>
      </c>
      <c r="N14" s="113">
        <v>0</v>
      </c>
      <c r="O14" s="113">
        <v>248.48000000000002</v>
      </c>
      <c r="P14" s="113">
        <v>2909.7</v>
      </c>
      <c r="Q14" s="113">
        <v>27954</v>
      </c>
      <c r="R14" s="113">
        <v>0</v>
      </c>
      <c r="S14" s="113">
        <v>0</v>
      </c>
      <c r="T14" s="113">
        <v>0</v>
      </c>
      <c r="U14" s="113">
        <v>0</v>
      </c>
      <c r="V14" s="113">
        <v>0</v>
      </c>
      <c r="W14" s="113">
        <v>0</v>
      </c>
      <c r="X14" s="113">
        <v>0</v>
      </c>
      <c r="Y14" s="113">
        <v>0</v>
      </c>
      <c r="Z14" s="113">
        <v>0</v>
      </c>
      <c r="AA14" s="113">
        <v>0</v>
      </c>
      <c r="AB14" s="113">
        <v>0</v>
      </c>
      <c r="AC14" s="113">
        <v>0</v>
      </c>
      <c r="AD14" s="113">
        <v>0</v>
      </c>
      <c r="AE14" s="113">
        <v>0</v>
      </c>
      <c r="AF14" s="113">
        <v>0</v>
      </c>
      <c r="AG14" s="113">
        <v>0</v>
      </c>
      <c r="AH14" s="113">
        <v>0</v>
      </c>
      <c r="AI14" s="113">
        <v>0</v>
      </c>
      <c r="AJ14" s="113">
        <v>0</v>
      </c>
      <c r="AK14" s="113">
        <v>0</v>
      </c>
      <c r="AL14" s="113">
        <v>0</v>
      </c>
      <c r="AM14" s="113">
        <f t="shared" si="0"/>
        <v>25913129.689999998</v>
      </c>
      <c r="AP14" s="70"/>
      <c r="AR14" s="18"/>
    </row>
    <row r="15" spans="1:44" ht="33" customHeight="1">
      <c r="A15" s="87">
        <v>20</v>
      </c>
      <c r="B15" s="88" t="s">
        <v>693</v>
      </c>
      <c r="C15" s="89" t="s">
        <v>1400</v>
      </c>
      <c r="D15" s="113">
        <v>0</v>
      </c>
      <c r="E15" s="113">
        <v>0</v>
      </c>
      <c r="F15" s="113">
        <v>9762706.2100000009</v>
      </c>
      <c r="G15" s="113">
        <v>5611435.9800000004</v>
      </c>
      <c r="H15" s="113">
        <v>0</v>
      </c>
      <c r="I15" s="113">
        <v>2316.1799999999998</v>
      </c>
      <c r="J15" s="113">
        <v>0</v>
      </c>
      <c r="K15" s="113">
        <v>0</v>
      </c>
      <c r="L15" s="113">
        <v>31322.810000000005</v>
      </c>
      <c r="M15" s="113">
        <v>0</v>
      </c>
      <c r="N15" s="113">
        <v>0</v>
      </c>
      <c r="O15" s="113">
        <v>0</v>
      </c>
      <c r="P15" s="113">
        <v>14222.36</v>
      </c>
      <c r="Q15" s="113">
        <v>0</v>
      </c>
      <c r="R15" s="113">
        <v>0</v>
      </c>
      <c r="S15" s="113">
        <v>0</v>
      </c>
      <c r="T15" s="113">
        <v>0</v>
      </c>
      <c r="U15" s="113">
        <v>0</v>
      </c>
      <c r="V15" s="113">
        <v>0</v>
      </c>
      <c r="W15" s="113">
        <v>0</v>
      </c>
      <c r="X15" s="113">
        <v>0</v>
      </c>
      <c r="Y15" s="113">
        <v>0</v>
      </c>
      <c r="Z15" s="113">
        <v>0</v>
      </c>
      <c r="AA15" s="113">
        <v>0</v>
      </c>
      <c r="AB15" s="113">
        <v>872489.99</v>
      </c>
      <c r="AC15" s="113">
        <v>0</v>
      </c>
      <c r="AD15" s="113">
        <v>0</v>
      </c>
      <c r="AE15" s="113">
        <v>0</v>
      </c>
      <c r="AF15" s="113">
        <v>0</v>
      </c>
      <c r="AG15" s="113">
        <v>0</v>
      </c>
      <c r="AH15" s="113">
        <v>0</v>
      </c>
      <c r="AI15" s="113">
        <v>0</v>
      </c>
      <c r="AJ15" s="113">
        <v>0</v>
      </c>
      <c r="AK15" s="113">
        <v>0</v>
      </c>
      <c r="AL15" s="113">
        <v>0</v>
      </c>
      <c r="AM15" s="113">
        <f t="shared" si="0"/>
        <v>16294493.530000001</v>
      </c>
      <c r="AP15" s="70"/>
      <c r="AQ15" s="18"/>
      <c r="AR15" s="18"/>
    </row>
    <row r="16" spans="1:44" ht="33" customHeight="1">
      <c r="A16" s="87">
        <v>25</v>
      </c>
      <c r="B16" s="88" t="s">
        <v>694</v>
      </c>
      <c r="C16" s="89" t="s">
        <v>1332</v>
      </c>
      <c r="D16" s="113">
        <v>0</v>
      </c>
      <c r="E16" s="113">
        <v>0</v>
      </c>
      <c r="F16" s="113">
        <v>18630</v>
      </c>
      <c r="G16" s="113">
        <v>5690671.2200000007</v>
      </c>
      <c r="H16" s="113">
        <v>0</v>
      </c>
      <c r="I16" s="113">
        <v>0</v>
      </c>
      <c r="J16" s="113">
        <v>308051.5</v>
      </c>
      <c r="K16" s="113">
        <v>0</v>
      </c>
      <c r="L16" s="113">
        <v>25497.46</v>
      </c>
      <c r="M16" s="113">
        <v>1526003.19</v>
      </c>
      <c r="N16" s="113">
        <v>0</v>
      </c>
      <c r="O16" s="113">
        <v>0</v>
      </c>
      <c r="P16" s="113">
        <v>1561.2</v>
      </c>
      <c r="Q16" s="113">
        <v>782568626.27000022</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113">
        <v>0</v>
      </c>
      <c r="AI16" s="113">
        <v>0</v>
      </c>
      <c r="AJ16" s="113">
        <v>0</v>
      </c>
      <c r="AK16" s="113">
        <v>0</v>
      </c>
      <c r="AL16" s="113">
        <v>0</v>
      </c>
      <c r="AM16" s="113">
        <f t="shared" si="0"/>
        <v>790139040.84000027</v>
      </c>
      <c r="AP16" s="70"/>
      <c r="AQ16" s="18"/>
      <c r="AR16" s="18"/>
    </row>
    <row r="17" spans="1:42" ht="33" customHeight="1">
      <c r="A17" s="87">
        <v>30</v>
      </c>
      <c r="B17" s="88" t="s">
        <v>1402</v>
      </c>
      <c r="C17" s="89" t="s">
        <v>1331</v>
      </c>
      <c r="D17" s="113">
        <v>0</v>
      </c>
      <c r="E17" s="113">
        <v>0</v>
      </c>
      <c r="F17" s="113">
        <v>6800000</v>
      </c>
      <c r="G17" s="113">
        <v>152922.41</v>
      </c>
      <c r="H17" s="113">
        <v>0</v>
      </c>
      <c r="I17" s="113">
        <v>50</v>
      </c>
      <c r="J17" s="113">
        <v>555660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113">
        <v>0</v>
      </c>
      <c r="AI17" s="113">
        <v>0</v>
      </c>
      <c r="AJ17" s="113">
        <v>0</v>
      </c>
      <c r="AK17" s="113">
        <v>0</v>
      </c>
      <c r="AL17" s="113">
        <v>0</v>
      </c>
      <c r="AM17" s="113">
        <f t="shared" si="0"/>
        <v>7508632.4100000001</v>
      </c>
      <c r="AP17" s="70"/>
    </row>
    <row r="18" spans="1:42" ht="33" customHeight="1">
      <c r="A18" s="87">
        <v>35</v>
      </c>
      <c r="B18" s="88" t="s">
        <v>696</v>
      </c>
      <c r="C18" s="89" t="s">
        <v>1333</v>
      </c>
      <c r="D18" s="113">
        <v>0</v>
      </c>
      <c r="E18" s="113">
        <v>0</v>
      </c>
      <c r="F18" s="113">
        <v>0</v>
      </c>
      <c r="G18" s="113">
        <v>843698.62000000011</v>
      </c>
      <c r="H18" s="113">
        <v>0</v>
      </c>
      <c r="I18" s="113">
        <v>50</v>
      </c>
      <c r="J18" s="113">
        <v>557000</v>
      </c>
      <c r="K18" s="113">
        <v>0</v>
      </c>
      <c r="L18" s="113">
        <f>9215.63-7760.32</f>
        <v>1455.3099999999995</v>
      </c>
      <c r="M18" s="113">
        <v>0</v>
      </c>
      <c r="N18" s="113">
        <v>0</v>
      </c>
      <c r="O18" s="113">
        <v>0</v>
      </c>
      <c r="P18" s="113">
        <v>0</v>
      </c>
      <c r="Q18" s="113">
        <v>4368575.2399999993</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113">
        <v>0</v>
      </c>
      <c r="AI18" s="113">
        <v>0</v>
      </c>
      <c r="AJ18" s="113">
        <v>0</v>
      </c>
      <c r="AK18" s="113">
        <v>0</v>
      </c>
      <c r="AL18" s="113">
        <v>0</v>
      </c>
      <c r="AM18" s="113">
        <f t="shared" si="0"/>
        <v>5770779.1699999999</v>
      </c>
      <c r="AP18" s="70"/>
    </row>
    <row r="19" spans="1:42" ht="33" customHeight="1">
      <c r="A19" s="87">
        <v>41</v>
      </c>
      <c r="B19" s="88" t="s">
        <v>697</v>
      </c>
      <c r="C19" s="115" t="s">
        <v>1330</v>
      </c>
      <c r="D19" s="113">
        <v>0</v>
      </c>
      <c r="E19" s="113">
        <v>2051214</v>
      </c>
      <c r="F19" s="113">
        <v>21426541.359999999</v>
      </c>
      <c r="G19" s="113">
        <v>8603025.1700000018</v>
      </c>
      <c r="H19" s="113">
        <v>0</v>
      </c>
      <c r="I19" s="113">
        <v>100</v>
      </c>
      <c r="J19" s="113">
        <v>14617232.529999999</v>
      </c>
      <c r="K19" s="113">
        <v>0</v>
      </c>
      <c r="L19" s="113">
        <v>1356.6399999999999</v>
      </c>
      <c r="M19" s="113">
        <v>1184454</v>
      </c>
      <c r="N19" s="113">
        <v>0</v>
      </c>
      <c r="O19" s="113">
        <v>515.04</v>
      </c>
      <c r="P19" s="113">
        <v>1748.4499999999998</v>
      </c>
      <c r="Q19" s="113">
        <v>84969.390000000014</v>
      </c>
      <c r="R19" s="113">
        <v>0</v>
      </c>
      <c r="S19" s="113">
        <v>0</v>
      </c>
      <c r="T19" s="113">
        <v>0</v>
      </c>
      <c r="U19" s="113">
        <v>0</v>
      </c>
      <c r="V19" s="113">
        <v>0</v>
      </c>
      <c r="W19" s="113">
        <v>0</v>
      </c>
      <c r="X19" s="113">
        <v>0</v>
      </c>
      <c r="Y19" s="113">
        <v>0</v>
      </c>
      <c r="Z19" s="113">
        <v>0</v>
      </c>
      <c r="AA19" s="113">
        <v>0</v>
      </c>
      <c r="AB19" s="113">
        <v>0</v>
      </c>
      <c r="AC19" s="113">
        <v>0</v>
      </c>
      <c r="AD19" s="113">
        <v>0</v>
      </c>
      <c r="AE19" s="113">
        <v>0</v>
      </c>
      <c r="AF19" s="113">
        <v>0</v>
      </c>
      <c r="AG19" s="113">
        <v>0</v>
      </c>
      <c r="AH19" s="113">
        <v>0</v>
      </c>
      <c r="AI19" s="113">
        <v>0</v>
      </c>
      <c r="AJ19" s="113">
        <v>0</v>
      </c>
      <c r="AK19" s="113">
        <v>0</v>
      </c>
      <c r="AL19" s="113">
        <v>0</v>
      </c>
      <c r="AM19" s="113">
        <f t="shared" si="0"/>
        <v>47971156.580000006</v>
      </c>
      <c r="AP19" s="70"/>
    </row>
    <row r="20" spans="1:42" ht="33" customHeight="1">
      <c r="A20" s="87">
        <v>46</v>
      </c>
      <c r="B20" s="88" t="s">
        <v>698</v>
      </c>
      <c r="C20" s="89" t="s">
        <v>1335</v>
      </c>
      <c r="D20" s="113">
        <v>0</v>
      </c>
      <c r="E20" s="113">
        <v>384000</v>
      </c>
      <c r="F20" s="113">
        <f>9015523.72+116493.5</f>
        <v>9132017.2200000007</v>
      </c>
      <c r="G20" s="113">
        <v>6618166.7600000007</v>
      </c>
      <c r="H20" s="113">
        <v>0</v>
      </c>
      <c r="I20" s="113">
        <v>50</v>
      </c>
      <c r="J20" s="113">
        <v>26624862</v>
      </c>
      <c r="K20" s="113">
        <v>0</v>
      </c>
      <c r="L20" s="113">
        <v>71751.66</v>
      </c>
      <c r="M20" s="113">
        <v>0</v>
      </c>
      <c r="N20" s="113">
        <v>0</v>
      </c>
      <c r="O20" s="113">
        <v>352.71</v>
      </c>
      <c r="P20" s="113">
        <v>265692.65999999997</v>
      </c>
      <c r="Q20" s="113">
        <v>1673864.4</v>
      </c>
      <c r="R20" s="113">
        <v>0</v>
      </c>
      <c r="S20" s="113">
        <v>0</v>
      </c>
      <c r="T20" s="113">
        <v>0</v>
      </c>
      <c r="U20" s="113">
        <v>0</v>
      </c>
      <c r="V20" s="113">
        <v>0</v>
      </c>
      <c r="W20" s="113">
        <v>0</v>
      </c>
      <c r="X20" s="113">
        <v>0</v>
      </c>
      <c r="Y20" s="113">
        <v>100.02</v>
      </c>
      <c r="Z20" s="113">
        <v>0</v>
      </c>
      <c r="AA20" s="113">
        <v>0</v>
      </c>
      <c r="AB20" s="113">
        <v>0</v>
      </c>
      <c r="AC20" s="113">
        <v>0</v>
      </c>
      <c r="AD20" s="113">
        <v>0</v>
      </c>
      <c r="AE20" s="113">
        <v>0</v>
      </c>
      <c r="AF20" s="113">
        <v>0</v>
      </c>
      <c r="AG20" s="113">
        <v>0</v>
      </c>
      <c r="AH20" s="113">
        <v>0</v>
      </c>
      <c r="AI20" s="113">
        <v>0</v>
      </c>
      <c r="AJ20" s="113">
        <v>0</v>
      </c>
      <c r="AK20" s="113">
        <v>0</v>
      </c>
      <c r="AL20" s="113">
        <v>0</v>
      </c>
      <c r="AM20" s="113">
        <f t="shared" si="0"/>
        <v>44770857.43</v>
      </c>
      <c r="AP20" s="70"/>
    </row>
    <row r="21" spans="1:42" ht="33" customHeight="1">
      <c r="A21" s="87">
        <v>47</v>
      </c>
      <c r="B21" s="88" t="s">
        <v>699</v>
      </c>
      <c r="C21" s="89" t="s">
        <v>1336</v>
      </c>
      <c r="D21" s="113">
        <v>0</v>
      </c>
      <c r="E21" s="113">
        <v>0</v>
      </c>
      <c r="F21" s="113">
        <v>568204.69999999995</v>
      </c>
      <c r="G21" s="113">
        <v>2290642.5400000005</v>
      </c>
      <c r="H21" s="113">
        <v>0</v>
      </c>
      <c r="I21" s="113">
        <v>0</v>
      </c>
      <c r="J21" s="113">
        <v>85342.34</v>
      </c>
      <c r="K21" s="113">
        <v>0</v>
      </c>
      <c r="L21" s="113">
        <v>0</v>
      </c>
      <c r="M21" s="113">
        <v>0</v>
      </c>
      <c r="N21" s="113">
        <v>0</v>
      </c>
      <c r="O21" s="113">
        <v>0</v>
      </c>
      <c r="P21" s="113">
        <v>0</v>
      </c>
      <c r="Q21" s="113">
        <v>4044.13</v>
      </c>
      <c r="R21" s="113">
        <v>0</v>
      </c>
      <c r="S21" s="113">
        <v>0</v>
      </c>
      <c r="T21" s="113">
        <v>0</v>
      </c>
      <c r="U21" s="113">
        <v>0</v>
      </c>
      <c r="V21" s="113">
        <v>0</v>
      </c>
      <c r="W21" s="113">
        <v>0</v>
      </c>
      <c r="X21" s="113">
        <v>0</v>
      </c>
      <c r="Y21" s="113">
        <v>0</v>
      </c>
      <c r="Z21" s="113">
        <v>0</v>
      </c>
      <c r="AA21" s="113">
        <v>300.06</v>
      </c>
      <c r="AB21" s="113">
        <v>123221110.87</v>
      </c>
      <c r="AC21" s="113">
        <v>0</v>
      </c>
      <c r="AD21" s="113">
        <v>0</v>
      </c>
      <c r="AE21" s="113">
        <v>0</v>
      </c>
      <c r="AF21" s="113">
        <v>0</v>
      </c>
      <c r="AG21" s="113">
        <v>0</v>
      </c>
      <c r="AH21" s="113">
        <v>0</v>
      </c>
      <c r="AI21" s="113">
        <v>0</v>
      </c>
      <c r="AJ21" s="113">
        <v>0</v>
      </c>
      <c r="AK21" s="113">
        <v>0</v>
      </c>
      <c r="AL21" s="113">
        <v>0</v>
      </c>
      <c r="AM21" s="113">
        <f t="shared" si="0"/>
        <v>126169644.64</v>
      </c>
      <c r="AP21" s="70"/>
    </row>
    <row r="22" spans="1:42" ht="33" customHeight="1">
      <c r="A22" s="87">
        <v>48</v>
      </c>
      <c r="B22" s="88" t="s">
        <v>700</v>
      </c>
      <c r="C22" s="89" t="s">
        <v>1400</v>
      </c>
      <c r="D22" s="113">
        <v>0</v>
      </c>
      <c r="E22" s="113">
        <v>0</v>
      </c>
      <c r="F22" s="113">
        <v>173202.94</v>
      </c>
      <c r="G22" s="113">
        <v>293722.67</v>
      </c>
      <c r="H22" s="113">
        <v>0</v>
      </c>
      <c r="I22" s="113">
        <v>0</v>
      </c>
      <c r="J22" s="113">
        <v>0</v>
      </c>
      <c r="K22" s="113">
        <v>0</v>
      </c>
      <c r="L22" s="113">
        <v>2598</v>
      </c>
      <c r="M22" s="113">
        <v>0</v>
      </c>
      <c r="N22" s="113">
        <v>0</v>
      </c>
      <c r="O22" s="113">
        <v>0</v>
      </c>
      <c r="P22" s="113">
        <v>0</v>
      </c>
      <c r="Q22" s="113">
        <v>1044000</v>
      </c>
      <c r="R22" s="113">
        <v>0</v>
      </c>
      <c r="S22" s="113">
        <v>0</v>
      </c>
      <c r="T22" s="113">
        <v>0</v>
      </c>
      <c r="U22" s="113">
        <v>0</v>
      </c>
      <c r="V22" s="113">
        <v>0</v>
      </c>
      <c r="W22" s="113">
        <v>0</v>
      </c>
      <c r="X22" s="113">
        <v>0</v>
      </c>
      <c r="Y22" s="113">
        <v>0</v>
      </c>
      <c r="Z22" s="113">
        <v>0</v>
      </c>
      <c r="AA22" s="113">
        <v>0</v>
      </c>
      <c r="AB22" s="113">
        <v>0</v>
      </c>
      <c r="AC22" s="113">
        <v>0</v>
      </c>
      <c r="AD22" s="113">
        <v>0</v>
      </c>
      <c r="AE22" s="113">
        <v>0</v>
      </c>
      <c r="AF22" s="113">
        <v>0</v>
      </c>
      <c r="AG22" s="113">
        <v>0</v>
      </c>
      <c r="AH22" s="113">
        <v>0</v>
      </c>
      <c r="AI22" s="113">
        <v>0</v>
      </c>
      <c r="AJ22" s="113">
        <v>0</v>
      </c>
      <c r="AK22" s="113">
        <v>0</v>
      </c>
      <c r="AL22" s="113">
        <v>0</v>
      </c>
      <c r="AM22" s="113">
        <f t="shared" si="0"/>
        <v>1513523.6099999999</v>
      </c>
      <c r="AP22" s="70"/>
    </row>
    <row r="23" spans="1:42" ht="33" customHeight="1">
      <c r="A23" s="87">
        <v>50</v>
      </c>
      <c r="B23" s="88" t="s">
        <v>701</v>
      </c>
      <c r="C23" s="115" t="s">
        <v>1298</v>
      </c>
      <c r="D23" s="113">
        <v>0</v>
      </c>
      <c r="E23" s="113">
        <v>0</v>
      </c>
      <c r="F23" s="113">
        <v>0</v>
      </c>
      <c r="G23" s="113">
        <v>0</v>
      </c>
      <c r="H23" s="113">
        <v>0</v>
      </c>
      <c r="I23" s="113">
        <v>0</v>
      </c>
      <c r="J23" s="113">
        <v>0</v>
      </c>
      <c r="K23" s="113">
        <v>0</v>
      </c>
      <c r="L23" s="113">
        <v>0</v>
      </c>
      <c r="M23" s="113">
        <v>0</v>
      </c>
      <c r="N23" s="113">
        <v>0</v>
      </c>
      <c r="O23" s="113">
        <v>0</v>
      </c>
      <c r="P23" s="113">
        <v>0</v>
      </c>
      <c r="Q23" s="113">
        <v>0</v>
      </c>
      <c r="R23" s="113">
        <v>0</v>
      </c>
      <c r="S23" s="113">
        <v>0</v>
      </c>
      <c r="T23" s="113">
        <v>0</v>
      </c>
      <c r="U23" s="113">
        <v>0</v>
      </c>
      <c r="V23" s="113">
        <v>0</v>
      </c>
      <c r="W23" s="113">
        <v>0</v>
      </c>
      <c r="X23" s="113">
        <v>0</v>
      </c>
      <c r="Y23" s="113">
        <v>0</v>
      </c>
      <c r="Z23" s="113">
        <v>0</v>
      </c>
      <c r="AA23" s="113">
        <v>0</v>
      </c>
      <c r="AB23" s="113">
        <v>0</v>
      </c>
      <c r="AC23" s="113">
        <v>0</v>
      </c>
      <c r="AD23" s="113">
        <v>0</v>
      </c>
      <c r="AE23" s="113">
        <v>0</v>
      </c>
      <c r="AF23" s="113">
        <v>0</v>
      </c>
      <c r="AG23" s="113">
        <v>0</v>
      </c>
      <c r="AH23" s="113">
        <v>0</v>
      </c>
      <c r="AI23" s="113">
        <v>0</v>
      </c>
      <c r="AJ23" s="113">
        <v>0</v>
      </c>
      <c r="AK23" s="113">
        <v>0</v>
      </c>
      <c r="AL23" s="113">
        <v>0</v>
      </c>
      <c r="AM23" s="113">
        <f t="shared" si="0"/>
        <v>0</v>
      </c>
      <c r="AP23" s="70"/>
    </row>
    <row r="24" spans="1:42" ht="33" customHeight="1">
      <c r="A24" s="87">
        <v>51</v>
      </c>
      <c r="B24" s="88" t="s">
        <v>1403</v>
      </c>
      <c r="C24" s="89" t="s">
        <v>1329</v>
      </c>
      <c r="D24" s="113">
        <v>0</v>
      </c>
      <c r="E24" s="113">
        <v>0</v>
      </c>
      <c r="F24" s="113">
        <v>0</v>
      </c>
      <c r="G24" s="113">
        <v>0</v>
      </c>
      <c r="H24" s="113">
        <v>0</v>
      </c>
      <c r="I24" s="113">
        <v>0</v>
      </c>
      <c r="J24" s="113">
        <v>0</v>
      </c>
      <c r="K24" s="113">
        <v>0</v>
      </c>
      <c r="L24" s="113">
        <v>0</v>
      </c>
      <c r="M24" s="113">
        <v>0</v>
      </c>
      <c r="N24" s="113">
        <v>0</v>
      </c>
      <c r="O24" s="113">
        <v>0</v>
      </c>
      <c r="P24" s="113">
        <v>0</v>
      </c>
      <c r="Q24" s="113">
        <v>0</v>
      </c>
      <c r="R24" s="113">
        <v>0</v>
      </c>
      <c r="S24" s="113">
        <v>0</v>
      </c>
      <c r="T24" s="113">
        <v>0</v>
      </c>
      <c r="U24" s="113">
        <v>0</v>
      </c>
      <c r="V24" s="113">
        <v>0</v>
      </c>
      <c r="W24" s="113">
        <v>0</v>
      </c>
      <c r="X24" s="113">
        <v>0</v>
      </c>
      <c r="Y24" s="113">
        <v>0</v>
      </c>
      <c r="Z24" s="113">
        <v>0</v>
      </c>
      <c r="AA24" s="113">
        <v>0</v>
      </c>
      <c r="AB24" s="113">
        <v>0</v>
      </c>
      <c r="AC24" s="113">
        <v>0</v>
      </c>
      <c r="AD24" s="113">
        <v>0</v>
      </c>
      <c r="AE24" s="113">
        <v>0</v>
      </c>
      <c r="AF24" s="113">
        <v>0</v>
      </c>
      <c r="AG24" s="113">
        <v>0</v>
      </c>
      <c r="AH24" s="113">
        <v>0</v>
      </c>
      <c r="AI24" s="113">
        <v>0</v>
      </c>
      <c r="AJ24" s="113">
        <v>0</v>
      </c>
      <c r="AK24" s="113">
        <v>0</v>
      </c>
      <c r="AL24" s="113">
        <v>0</v>
      </c>
      <c r="AM24" s="113">
        <f t="shared" si="0"/>
        <v>0</v>
      </c>
      <c r="AP24" s="70"/>
    </row>
    <row r="25" spans="1:42" ht="33" customHeight="1">
      <c r="A25" s="87">
        <v>52</v>
      </c>
      <c r="B25" s="88" t="s">
        <v>703</v>
      </c>
      <c r="C25" s="89" t="s">
        <v>1337</v>
      </c>
      <c r="D25" s="113">
        <v>0</v>
      </c>
      <c r="E25" s="113">
        <v>0</v>
      </c>
      <c r="F25" s="113">
        <v>39488.11</v>
      </c>
      <c r="G25" s="113">
        <v>126484.63</v>
      </c>
      <c r="H25" s="113">
        <v>0</v>
      </c>
      <c r="I25" s="113">
        <v>0</v>
      </c>
      <c r="J25" s="113">
        <v>0</v>
      </c>
      <c r="K25" s="113">
        <v>0</v>
      </c>
      <c r="L25" s="113">
        <v>0</v>
      </c>
      <c r="M25" s="113">
        <v>0</v>
      </c>
      <c r="N25" s="113">
        <v>0</v>
      </c>
      <c r="O25" s="113">
        <v>0</v>
      </c>
      <c r="P25" s="113">
        <v>0</v>
      </c>
      <c r="Q25" s="113">
        <v>0</v>
      </c>
      <c r="R25" s="113">
        <v>0</v>
      </c>
      <c r="S25" s="113">
        <v>0</v>
      </c>
      <c r="T25" s="113">
        <v>0</v>
      </c>
      <c r="U25" s="113">
        <v>0</v>
      </c>
      <c r="V25" s="113">
        <v>0</v>
      </c>
      <c r="W25" s="113">
        <v>0</v>
      </c>
      <c r="X25" s="113">
        <v>0</v>
      </c>
      <c r="Y25" s="113">
        <v>0</v>
      </c>
      <c r="Z25" s="113">
        <v>0</v>
      </c>
      <c r="AA25" s="113">
        <v>0</v>
      </c>
      <c r="AB25" s="113">
        <v>0</v>
      </c>
      <c r="AC25" s="113">
        <v>0</v>
      </c>
      <c r="AD25" s="113">
        <v>0</v>
      </c>
      <c r="AE25" s="113">
        <v>0</v>
      </c>
      <c r="AF25" s="113">
        <v>0</v>
      </c>
      <c r="AG25" s="113">
        <v>0</v>
      </c>
      <c r="AH25" s="113">
        <v>0</v>
      </c>
      <c r="AI25" s="113">
        <v>0</v>
      </c>
      <c r="AJ25" s="113">
        <v>0</v>
      </c>
      <c r="AK25" s="113">
        <v>0</v>
      </c>
      <c r="AL25" s="113">
        <v>0</v>
      </c>
      <c r="AM25" s="113">
        <f t="shared" si="0"/>
        <v>165972.74</v>
      </c>
      <c r="AP25" s="70"/>
    </row>
    <row r="26" spans="1:42" ht="33" customHeight="1">
      <c r="A26" s="87">
        <v>66</v>
      </c>
      <c r="B26" s="88" t="s">
        <v>704</v>
      </c>
      <c r="C26" s="89" t="s">
        <v>1338</v>
      </c>
      <c r="D26" s="113">
        <v>233020.34</v>
      </c>
      <c r="E26" s="113">
        <v>0</v>
      </c>
      <c r="F26" s="113">
        <v>75552.66</v>
      </c>
      <c r="G26" s="113">
        <v>3889.7999999999997</v>
      </c>
      <c r="H26" s="113">
        <v>0</v>
      </c>
      <c r="I26" s="113">
        <v>0</v>
      </c>
      <c r="J26" s="113">
        <v>0</v>
      </c>
      <c r="K26" s="113">
        <v>0</v>
      </c>
      <c r="L26" s="113">
        <v>27132.46</v>
      </c>
      <c r="M26" s="113">
        <v>0</v>
      </c>
      <c r="N26" s="113">
        <v>0</v>
      </c>
      <c r="O26" s="113">
        <v>0</v>
      </c>
      <c r="P26" s="113">
        <v>0</v>
      </c>
      <c r="Q26" s="113">
        <v>0</v>
      </c>
      <c r="R26" s="113">
        <v>0</v>
      </c>
      <c r="S26" s="113">
        <v>0</v>
      </c>
      <c r="T26" s="113">
        <v>0</v>
      </c>
      <c r="U26" s="113">
        <v>0</v>
      </c>
      <c r="V26" s="113">
        <v>0</v>
      </c>
      <c r="W26" s="113">
        <v>0</v>
      </c>
      <c r="X26" s="113">
        <v>0</v>
      </c>
      <c r="Y26" s="113">
        <v>0</v>
      </c>
      <c r="Z26" s="113">
        <v>0</v>
      </c>
      <c r="AA26" s="113">
        <v>50.01</v>
      </c>
      <c r="AB26" s="113">
        <v>2744000</v>
      </c>
      <c r="AC26" s="113">
        <v>0</v>
      </c>
      <c r="AD26" s="113">
        <v>0</v>
      </c>
      <c r="AE26" s="113">
        <v>0</v>
      </c>
      <c r="AF26" s="113">
        <v>0</v>
      </c>
      <c r="AG26" s="113">
        <v>0</v>
      </c>
      <c r="AH26" s="113">
        <v>0</v>
      </c>
      <c r="AI26" s="113">
        <v>0</v>
      </c>
      <c r="AJ26" s="113">
        <v>0</v>
      </c>
      <c r="AK26" s="113">
        <v>0</v>
      </c>
      <c r="AL26" s="113">
        <v>0</v>
      </c>
      <c r="AM26" s="113">
        <f t="shared" si="0"/>
        <v>3083645.27</v>
      </c>
      <c r="AP26" s="70"/>
    </row>
    <row r="27" spans="1:42" ht="33" customHeight="1">
      <c r="A27" s="87">
        <v>70</v>
      </c>
      <c r="B27" s="88" t="s">
        <v>705</v>
      </c>
      <c r="C27" s="89" t="s">
        <v>1338</v>
      </c>
      <c r="D27" s="113">
        <v>0</v>
      </c>
      <c r="E27" s="113">
        <v>0</v>
      </c>
      <c r="F27" s="113">
        <v>136814</v>
      </c>
      <c r="G27" s="113">
        <v>28504.320000000003</v>
      </c>
      <c r="H27" s="113">
        <v>0</v>
      </c>
      <c r="I27" s="113">
        <v>0</v>
      </c>
      <c r="J27" s="113">
        <v>0</v>
      </c>
      <c r="K27" s="113">
        <v>0</v>
      </c>
      <c r="L27" s="113">
        <v>0</v>
      </c>
      <c r="M27" s="113">
        <v>0</v>
      </c>
      <c r="N27" s="113">
        <v>0</v>
      </c>
      <c r="O27" s="113">
        <v>0</v>
      </c>
      <c r="P27" s="113">
        <v>0</v>
      </c>
      <c r="Q27" s="113">
        <v>0</v>
      </c>
      <c r="R27" s="113">
        <v>0</v>
      </c>
      <c r="S27" s="113">
        <v>0</v>
      </c>
      <c r="T27" s="113">
        <v>0</v>
      </c>
      <c r="U27" s="113">
        <v>0</v>
      </c>
      <c r="V27" s="113">
        <v>0</v>
      </c>
      <c r="W27" s="113">
        <v>0</v>
      </c>
      <c r="X27" s="113">
        <v>0</v>
      </c>
      <c r="Y27" s="113">
        <v>0</v>
      </c>
      <c r="Z27" s="113">
        <v>0</v>
      </c>
      <c r="AA27" s="113">
        <v>0</v>
      </c>
      <c r="AB27" s="113">
        <v>0</v>
      </c>
      <c r="AC27" s="113">
        <v>0</v>
      </c>
      <c r="AD27" s="113">
        <v>0</v>
      </c>
      <c r="AE27" s="113">
        <v>0</v>
      </c>
      <c r="AF27" s="113">
        <v>0</v>
      </c>
      <c r="AG27" s="113">
        <v>0</v>
      </c>
      <c r="AH27" s="113">
        <v>0</v>
      </c>
      <c r="AI27" s="113">
        <v>0</v>
      </c>
      <c r="AJ27" s="113">
        <v>0</v>
      </c>
      <c r="AK27" s="113">
        <v>0</v>
      </c>
      <c r="AL27" s="113">
        <v>0</v>
      </c>
      <c r="AM27" s="113">
        <f t="shared" si="0"/>
        <v>165318.32</v>
      </c>
      <c r="AP27" s="70"/>
    </row>
    <row r="28" spans="1:42" ht="33" customHeight="1">
      <c r="A28" s="87">
        <v>76</v>
      </c>
      <c r="B28" s="88" t="s">
        <v>706</v>
      </c>
      <c r="C28" s="89" t="s">
        <v>1329</v>
      </c>
      <c r="D28" s="113">
        <v>6745088.1199999992</v>
      </c>
      <c r="E28" s="113">
        <v>35569.93</v>
      </c>
      <c r="F28" s="113">
        <v>0</v>
      </c>
      <c r="G28" s="113">
        <v>0</v>
      </c>
      <c r="H28" s="113">
        <v>0</v>
      </c>
      <c r="I28" s="113">
        <v>0</v>
      </c>
      <c r="J28" s="113">
        <v>0</v>
      </c>
      <c r="K28" s="113">
        <v>0</v>
      </c>
      <c r="L28" s="113">
        <v>293032.37</v>
      </c>
      <c r="M28" s="113">
        <v>0</v>
      </c>
      <c r="N28" s="113">
        <v>0</v>
      </c>
      <c r="O28" s="113">
        <v>0</v>
      </c>
      <c r="P28" s="113">
        <v>0</v>
      </c>
      <c r="Q28" s="113">
        <v>0</v>
      </c>
      <c r="R28" s="113">
        <v>0</v>
      </c>
      <c r="S28" s="113">
        <v>0</v>
      </c>
      <c r="T28" s="113">
        <v>0</v>
      </c>
      <c r="U28" s="113">
        <v>0</v>
      </c>
      <c r="V28" s="113">
        <v>0</v>
      </c>
      <c r="W28" s="113">
        <v>0</v>
      </c>
      <c r="X28" s="113">
        <v>0</v>
      </c>
      <c r="Y28" s="113">
        <v>0</v>
      </c>
      <c r="Z28" s="113">
        <v>0</v>
      </c>
      <c r="AA28" s="113">
        <v>0</v>
      </c>
      <c r="AB28" s="113">
        <v>0</v>
      </c>
      <c r="AC28" s="113">
        <v>0</v>
      </c>
      <c r="AD28" s="113">
        <v>0</v>
      </c>
      <c r="AE28" s="113">
        <v>0</v>
      </c>
      <c r="AF28" s="113">
        <v>0</v>
      </c>
      <c r="AG28" s="113">
        <v>0</v>
      </c>
      <c r="AH28" s="113">
        <v>0</v>
      </c>
      <c r="AI28" s="113">
        <v>0</v>
      </c>
      <c r="AJ28" s="113">
        <v>0</v>
      </c>
      <c r="AK28" s="113">
        <v>0</v>
      </c>
      <c r="AL28" s="113">
        <v>0</v>
      </c>
      <c r="AM28" s="113">
        <f t="shared" si="0"/>
        <v>7073690.419999999</v>
      </c>
      <c r="AP28" s="70"/>
    </row>
    <row r="29" spans="1:42" ht="33" customHeight="1">
      <c r="A29" s="87">
        <v>78</v>
      </c>
      <c r="B29" s="88" t="s">
        <v>1404</v>
      </c>
      <c r="C29" s="89" t="s">
        <v>1331</v>
      </c>
      <c r="D29" s="113">
        <v>0</v>
      </c>
      <c r="E29" s="113">
        <v>0</v>
      </c>
      <c r="F29" s="113">
        <v>1276539.6000000001</v>
      </c>
      <c r="G29" s="113">
        <v>75</v>
      </c>
      <c r="H29" s="113">
        <v>0</v>
      </c>
      <c r="I29" s="113">
        <v>3561.9</v>
      </c>
      <c r="J29" s="113">
        <v>0</v>
      </c>
      <c r="K29" s="113">
        <v>0</v>
      </c>
      <c r="L29" s="113">
        <v>393.48</v>
      </c>
      <c r="M29" s="113">
        <v>0</v>
      </c>
      <c r="N29" s="113">
        <v>0</v>
      </c>
      <c r="O29" s="113">
        <v>0</v>
      </c>
      <c r="P29" s="113">
        <v>0</v>
      </c>
      <c r="Q29" s="113">
        <v>0</v>
      </c>
      <c r="R29" s="113">
        <v>0</v>
      </c>
      <c r="S29" s="113">
        <v>0</v>
      </c>
      <c r="T29" s="113">
        <v>0</v>
      </c>
      <c r="U29" s="113">
        <v>0</v>
      </c>
      <c r="V29" s="113">
        <v>0</v>
      </c>
      <c r="W29" s="113">
        <v>0</v>
      </c>
      <c r="X29" s="113">
        <v>0</v>
      </c>
      <c r="Y29" s="113">
        <v>0</v>
      </c>
      <c r="Z29" s="113">
        <v>0</v>
      </c>
      <c r="AA29" s="113">
        <v>0</v>
      </c>
      <c r="AB29" s="113">
        <v>0</v>
      </c>
      <c r="AC29" s="113">
        <v>0</v>
      </c>
      <c r="AD29" s="113">
        <v>0</v>
      </c>
      <c r="AE29" s="113">
        <v>0</v>
      </c>
      <c r="AF29" s="113">
        <v>0</v>
      </c>
      <c r="AG29" s="113">
        <v>0</v>
      </c>
      <c r="AH29" s="113">
        <v>0</v>
      </c>
      <c r="AI29" s="113">
        <v>0</v>
      </c>
      <c r="AJ29" s="113">
        <v>0</v>
      </c>
      <c r="AK29" s="113">
        <v>0</v>
      </c>
      <c r="AL29" s="113">
        <v>0</v>
      </c>
      <c r="AM29" s="113">
        <f t="shared" si="0"/>
        <v>1280569.98</v>
      </c>
      <c r="AP29" s="70"/>
    </row>
    <row r="30" spans="1:42" ht="33" customHeight="1">
      <c r="A30" s="87">
        <v>80</v>
      </c>
      <c r="B30" s="88" t="s">
        <v>708</v>
      </c>
      <c r="C30" s="115" t="s">
        <v>1298</v>
      </c>
      <c r="D30" s="113">
        <v>0</v>
      </c>
      <c r="E30" s="113">
        <v>0</v>
      </c>
      <c r="F30" s="113">
        <v>0</v>
      </c>
      <c r="G30" s="113">
        <v>0</v>
      </c>
      <c r="H30" s="113">
        <v>0</v>
      </c>
      <c r="I30" s="113">
        <v>0</v>
      </c>
      <c r="J30" s="113">
        <v>0</v>
      </c>
      <c r="K30" s="113">
        <v>0</v>
      </c>
      <c r="L30" s="113">
        <v>0</v>
      </c>
      <c r="M30" s="113">
        <v>0</v>
      </c>
      <c r="N30" s="113">
        <v>0</v>
      </c>
      <c r="O30" s="113">
        <v>0</v>
      </c>
      <c r="P30" s="113">
        <v>0</v>
      </c>
      <c r="Q30" s="113">
        <v>0</v>
      </c>
      <c r="R30" s="113">
        <v>0</v>
      </c>
      <c r="S30" s="113">
        <v>0</v>
      </c>
      <c r="T30" s="113">
        <v>0</v>
      </c>
      <c r="U30" s="113">
        <v>0</v>
      </c>
      <c r="V30" s="113">
        <v>0</v>
      </c>
      <c r="W30" s="113">
        <v>0</v>
      </c>
      <c r="X30" s="113">
        <v>0</v>
      </c>
      <c r="Y30" s="113">
        <v>0</v>
      </c>
      <c r="Z30" s="113">
        <v>0</v>
      </c>
      <c r="AA30" s="113">
        <v>0</v>
      </c>
      <c r="AB30" s="113">
        <v>0</v>
      </c>
      <c r="AC30" s="113">
        <v>0</v>
      </c>
      <c r="AD30" s="113">
        <v>0</v>
      </c>
      <c r="AE30" s="113">
        <v>0</v>
      </c>
      <c r="AF30" s="113">
        <v>0</v>
      </c>
      <c r="AG30" s="113">
        <v>0</v>
      </c>
      <c r="AH30" s="113">
        <v>0</v>
      </c>
      <c r="AI30" s="113">
        <v>0</v>
      </c>
      <c r="AJ30" s="113">
        <v>0</v>
      </c>
      <c r="AK30" s="113">
        <v>0</v>
      </c>
      <c r="AL30" s="113">
        <v>0</v>
      </c>
      <c r="AM30" s="113">
        <f t="shared" si="0"/>
        <v>0</v>
      </c>
      <c r="AP30" s="70"/>
    </row>
    <row r="31" spans="1:42" ht="33" customHeight="1">
      <c r="A31" s="87">
        <v>81</v>
      </c>
      <c r="B31" s="254" t="s">
        <v>709</v>
      </c>
      <c r="C31" s="89" t="s">
        <v>1329</v>
      </c>
      <c r="D31" s="113">
        <v>191.39</v>
      </c>
      <c r="E31" s="113">
        <v>0</v>
      </c>
      <c r="F31" s="113">
        <f>821474.25+40915</f>
        <v>862389.25</v>
      </c>
      <c r="G31" s="113">
        <v>414894.38999999996</v>
      </c>
      <c r="H31" s="113">
        <v>0</v>
      </c>
      <c r="I31" s="113">
        <v>0</v>
      </c>
      <c r="J31" s="113">
        <v>1741488.66</v>
      </c>
      <c r="K31" s="113">
        <v>0</v>
      </c>
      <c r="L31" s="113">
        <v>0</v>
      </c>
      <c r="M31" s="113">
        <v>0</v>
      </c>
      <c r="N31" s="113">
        <v>0</v>
      </c>
      <c r="O31" s="113">
        <v>0</v>
      </c>
      <c r="P31" s="113">
        <v>0</v>
      </c>
      <c r="Q31" s="113">
        <v>0</v>
      </c>
      <c r="R31" s="113">
        <v>0</v>
      </c>
      <c r="S31" s="113">
        <v>0</v>
      </c>
      <c r="T31" s="113">
        <v>0</v>
      </c>
      <c r="U31" s="113">
        <v>0</v>
      </c>
      <c r="V31" s="113">
        <v>0</v>
      </c>
      <c r="W31" s="113">
        <v>0</v>
      </c>
      <c r="X31" s="113">
        <v>0</v>
      </c>
      <c r="Y31" s="113">
        <v>0</v>
      </c>
      <c r="Z31" s="113">
        <v>0</v>
      </c>
      <c r="AA31" s="113">
        <v>0</v>
      </c>
      <c r="AB31" s="113">
        <v>0</v>
      </c>
      <c r="AC31" s="113">
        <v>0</v>
      </c>
      <c r="AD31" s="113">
        <v>0</v>
      </c>
      <c r="AE31" s="113">
        <v>0</v>
      </c>
      <c r="AF31" s="113">
        <v>0</v>
      </c>
      <c r="AG31" s="113">
        <v>0</v>
      </c>
      <c r="AH31" s="113">
        <v>0</v>
      </c>
      <c r="AI31" s="113">
        <v>0</v>
      </c>
      <c r="AJ31" s="113">
        <v>0</v>
      </c>
      <c r="AK31" s="113">
        <v>0</v>
      </c>
      <c r="AL31" s="113">
        <v>0</v>
      </c>
      <c r="AM31" s="113">
        <f t="shared" si="0"/>
        <v>3018963.69</v>
      </c>
      <c r="AP31" s="70"/>
    </row>
    <row r="32" spans="1:42" ht="33" customHeight="1">
      <c r="A32" s="87">
        <v>85</v>
      </c>
      <c r="B32" s="88" t="s">
        <v>1405</v>
      </c>
      <c r="C32" s="89" t="s">
        <v>1331</v>
      </c>
      <c r="D32" s="113">
        <v>0</v>
      </c>
      <c r="E32" s="113">
        <v>0</v>
      </c>
      <c r="F32" s="113">
        <v>0</v>
      </c>
      <c r="G32" s="113">
        <v>30096.559999999998</v>
      </c>
      <c r="H32" s="113">
        <v>0</v>
      </c>
      <c r="I32" s="113">
        <v>0</v>
      </c>
      <c r="J32" s="113">
        <v>849809.94</v>
      </c>
      <c r="K32" s="113">
        <v>0</v>
      </c>
      <c r="L32" s="113">
        <v>50</v>
      </c>
      <c r="M32" s="113">
        <v>0</v>
      </c>
      <c r="N32" s="113">
        <v>0</v>
      </c>
      <c r="O32" s="113">
        <v>0</v>
      </c>
      <c r="P32" s="113">
        <v>0</v>
      </c>
      <c r="Q32" s="113">
        <v>0</v>
      </c>
      <c r="R32" s="113">
        <v>0</v>
      </c>
      <c r="S32" s="113">
        <v>0</v>
      </c>
      <c r="T32" s="113">
        <v>0</v>
      </c>
      <c r="U32" s="113">
        <v>0</v>
      </c>
      <c r="V32" s="113">
        <v>0</v>
      </c>
      <c r="W32" s="113">
        <v>0</v>
      </c>
      <c r="X32" s="113">
        <v>0</v>
      </c>
      <c r="Y32" s="113">
        <v>0</v>
      </c>
      <c r="Z32" s="113">
        <v>0</v>
      </c>
      <c r="AA32" s="113">
        <v>50.01</v>
      </c>
      <c r="AB32" s="113">
        <v>2352112.48</v>
      </c>
      <c r="AC32" s="113">
        <v>0</v>
      </c>
      <c r="AD32" s="113">
        <v>0</v>
      </c>
      <c r="AE32" s="113">
        <v>0</v>
      </c>
      <c r="AF32" s="113">
        <v>0</v>
      </c>
      <c r="AG32" s="113">
        <v>0</v>
      </c>
      <c r="AH32" s="113">
        <v>0</v>
      </c>
      <c r="AI32" s="113">
        <v>0</v>
      </c>
      <c r="AJ32" s="113">
        <v>0</v>
      </c>
      <c r="AK32" s="113">
        <v>0</v>
      </c>
      <c r="AL32" s="113">
        <v>0</v>
      </c>
      <c r="AM32" s="113">
        <f t="shared" si="0"/>
        <v>3232118.99</v>
      </c>
      <c r="AP32" s="70"/>
    </row>
    <row r="33" spans="1:42" ht="33" customHeight="1">
      <c r="A33" s="87">
        <v>86</v>
      </c>
      <c r="B33" s="88" t="s">
        <v>710</v>
      </c>
      <c r="C33" s="89" t="s">
        <v>1332</v>
      </c>
      <c r="D33" s="113">
        <v>0</v>
      </c>
      <c r="E33" s="113">
        <v>0</v>
      </c>
      <c r="F33" s="113">
        <v>0</v>
      </c>
      <c r="G33" s="113">
        <v>13736889.269999994</v>
      </c>
      <c r="H33" s="113">
        <v>0</v>
      </c>
      <c r="I33" s="113">
        <v>0</v>
      </c>
      <c r="J33" s="113">
        <v>70530404.079999998</v>
      </c>
      <c r="K33" s="113">
        <v>0</v>
      </c>
      <c r="L33" s="113">
        <v>100</v>
      </c>
      <c r="M33" s="113">
        <v>0</v>
      </c>
      <c r="N33" s="113">
        <v>0</v>
      </c>
      <c r="O33" s="113">
        <v>243.18</v>
      </c>
      <c r="P33" s="113">
        <v>0</v>
      </c>
      <c r="Q33" s="113">
        <v>0</v>
      </c>
      <c r="R33" s="113">
        <v>0</v>
      </c>
      <c r="S33" s="113">
        <v>0</v>
      </c>
      <c r="T33" s="113">
        <v>0</v>
      </c>
      <c r="U33" s="113">
        <v>0</v>
      </c>
      <c r="V33" s="113">
        <v>0</v>
      </c>
      <c r="W33" s="113">
        <v>0</v>
      </c>
      <c r="X33" s="113">
        <v>0</v>
      </c>
      <c r="Y33" s="113">
        <v>50.01</v>
      </c>
      <c r="Z33" s="113">
        <v>0</v>
      </c>
      <c r="AA33" s="113">
        <v>550.11</v>
      </c>
      <c r="AB33" s="113">
        <v>179145057.66</v>
      </c>
      <c r="AC33" s="113">
        <v>0</v>
      </c>
      <c r="AD33" s="113">
        <v>0</v>
      </c>
      <c r="AE33" s="113">
        <v>0</v>
      </c>
      <c r="AF33" s="113">
        <v>0</v>
      </c>
      <c r="AG33" s="113">
        <v>0</v>
      </c>
      <c r="AH33" s="113">
        <v>0</v>
      </c>
      <c r="AI33" s="113">
        <v>0</v>
      </c>
      <c r="AJ33" s="113">
        <v>0</v>
      </c>
      <c r="AK33" s="113">
        <v>0</v>
      </c>
      <c r="AL33" s="113">
        <v>0</v>
      </c>
      <c r="AM33" s="113">
        <f t="shared" si="0"/>
        <v>263413294.31</v>
      </c>
      <c r="AP33" s="70"/>
    </row>
    <row r="34" spans="1:42" ht="33" customHeight="1">
      <c r="A34" s="87">
        <v>87</v>
      </c>
      <c r="B34" s="88" t="s">
        <v>711</v>
      </c>
      <c r="C34" s="89" t="s">
        <v>1338</v>
      </c>
      <c r="D34" s="113">
        <v>0</v>
      </c>
      <c r="E34" s="113">
        <v>0</v>
      </c>
      <c r="F34" s="113">
        <v>0</v>
      </c>
      <c r="G34" s="113">
        <v>0</v>
      </c>
      <c r="H34" s="113">
        <v>0</v>
      </c>
      <c r="I34" s="113">
        <v>0</v>
      </c>
      <c r="J34" s="113">
        <v>0</v>
      </c>
      <c r="K34" s="113">
        <v>0</v>
      </c>
      <c r="L34" s="113">
        <v>306.36</v>
      </c>
      <c r="M34" s="113">
        <v>0</v>
      </c>
      <c r="N34" s="113">
        <v>0</v>
      </c>
      <c r="O34" s="113">
        <v>0</v>
      </c>
      <c r="P34" s="113">
        <v>0</v>
      </c>
      <c r="Q34" s="113">
        <v>0</v>
      </c>
      <c r="R34" s="113">
        <v>0</v>
      </c>
      <c r="S34" s="113">
        <v>0</v>
      </c>
      <c r="T34" s="113">
        <v>0</v>
      </c>
      <c r="U34" s="113">
        <v>0</v>
      </c>
      <c r="V34" s="113">
        <v>0</v>
      </c>
      <c r="W34" s="113">
        <v>0</v>
      </c>
      <c r="X34" s="113">
        <v>0</v>
      </c>
      <c r="Y34" s="113">
        <v>0</v>
      </c>
      <c r="Z34" s="113">
        <v>0</v>
      </c>
      <c r="AA34" s="113">
        <v>0</v>
      </c>
      <c r="AB34" s="113">
        <v>0</v>
      </c>
      <c r="AC34" s="113">
        <v>0</v>
      </c>
      <c r="AD34" s="113">
        <v>0</v>
      </c>
      <c r="AE34" s="113">
        <v>0</v>
      </c>
      <c r="AF34" s="113">
        <v>0</v>
      </c>
      <c r="AG34" s="113">
        <v>0</v>
      </c>
      <c r="AH34" s="113">
        <v>0</v>
      </c>
      <c r="AI34" s="113">
        <v>0</v>
      </c>
      <c r="AJ34" s="113">
        <v>0</v>
      </c>
      <c r="AK34" s="113">
        <v>0</v>
      </c>
      <c r="AL34" s="113">
        <v>0</v>
      </c>
      <c r="AM34" s="113">
        <f t="shared" si="0"/>
        <v>306.36</v>
      </c>
      <c r="AP34" s="70"/>
    </row>
    <row r="35" spans="1:42" ht="33" customHeight="1">
      <c r="A35" s="87">
        <v>95</v>
      </c>
      <c r="B35" s="88" t="s">
        <v>712</v>
      </c>
      <c r="C35" s="89" t="s">
        <v>1334</v>
      </c>
      <c r="D35" s="113">
        <v>0</v>
      </c>
      <c r="E35" s="113">
        <v>0</v>
      </c>
      <c r="F35" s="113">
        <v>0</v>
      </c>
      <c r="G35" s="113">
        <v>0</v>
      </c>
      <c r="H35" s="113">
        <v>0</v>
      </c>
      <c r="I35" s="113">
        <v>0</v>
      </c>
      <c r="J35" s="113">
        <v>0</v>
      </c>
      <c r="K35" s="113">
        <v>0</v>
      </c>
      <c r="L35" s="113">
        <v>0</v>
      </c>
      <c r="M35" s="113">
        <v>0</v>
      </c>
      <c r="N35" s="113">
        <v>0</v>
      </c>
      <c r="O35" s="113">
        <v>0</v>
      </c>
      <c r="P35" s="113">
        <v>0</v>
      </c>
      <c r="Q35" s="113">
        <v>0</v>
      </c>
      <c r="R35" s="113">
        <v>0</v>
      </c>
      <c r="S35" s="113">
        <v>0</v>
      </c>
      <c r="T35" s="113">
        <v>0</v>
      </c>
      <c r="U35" s="113">
        <v>0</v>
      </c>
      <c r="V35" s="113">
        <v>0</v>
      </c>
      <c r="W35" s="113">
        <v>0</v>
      </c>
      <c r="X35" s="113">
        <v>0</v>
      </c>
      <c r="Y35" s="113">
        <v>0</v>
      </c>
      <c r="Z35" s="113">
        <v>0</v>
      </c>
      <c r="AA35" s="113">
        <v>0</v>
      </c>
      <c r="AB35" s="113">
        <v>0</v>
      </c>
      <c r="AC35" s="113">
        <v>0</v>
      </c>
      <c r="AD35" s="113">
        <v>0</v>
      </c>
      <c r="AE35" s="113">
        <v>0</v>
      </c>
      <c r="AF35" s="113">
        <v>0</v>
      </c>
      <c r="AG35" s="113">
        <v>0</v>
      </c>
      <c r="AH35" s="113">
        <v>0</v>
      </c>
      <c r="AI35" s="113">
        <v>0</v>
      </c>
      <c r="AJ35" s="113">
        <v>0</v>
      </c>
      <c r="AK35" s="113">
        <v>0</v>
      </c>
      <c r="AL35" s="113">
        <v>0</v>
      </c>
      <c r="AM35" s="113">
        <f t="shared" si="0"/>
        <v>0</v>
      </c>
      <c r="AP35" s="70"/>
    </row>
    <row r="36" spans="1:42" ht="33" customHeight="1">
      <c r="A36" s="87" t="s">
        <v>617</v>
      </c>
      <c r="B36" s="88" t="s">
        <v>713</v>
      </c>
      <c r="C36" s="115" t="s">
        <v>1335</v>
      </c>
      <c r="D36" s="113">
        <v>6612234.6600000001</v>
      </c>
      <c r="E36" s="113">
        <v>0</v>
      </c>
      <c r="F36" s="113">
        <v>0</v>
      </c>
      <c r="G36" s="113">
        <v>31.69</v>
      </c>
      <c r="H36" s="113">
        <v>0</v>
      </c>
      <c r="I36" s="113">
        <v>0</v>
      </c>
      <c r="J36" s="113">
        <v>0</v>
      </c>
      <c r="K36" s="113">
        <v>0</v>
      </c>
      <c r="L36" s="113">
        <v>0</v>
      </c>
      <c r="M36" s="113">
        <v>0</v>
      </c>
      <c r="N36" s="113">
        <v>0</v>
      </c>
      <c r="O36" s="113">
        <v>0</v>
      </c>
      <c r="P36" s="113">
        <v>0</v>
      </c>
      <c r="Q36" s="113">
        <v>0</v>
      </c>
      <c r="R36" s="113">
        <v>0</v>
      </c>
      <c r="S36" s="113">
        <v>0</v>
      </c>
      <c r="T36" s="113">
        <v>0</v>
      </c>
      <c r="U36" s="113">
        <v>0</v>
      </c>
      <c r="V36" s="113">
        <v>0</v>
      </c>
      <c r="W36" s="113">
        <v>0</v>
      </c>
      <c r="X36" s="113">
        <v>0</v>
      </c>
      <c r="Y36" s="113">
        <v>0</v>
      </c>
      <c r="Z36" s="113">
        <v>0</v>
      </c>
      <c r="AA36" s="113">
        <v>0</v>
      </c>
      <c r="AB36" s="113">
        <v>0</v>
      </c>
      <c r="AC36" s="113">
        <v>0</v>
      </c>
      <c r="AD36" s="113">
        <v>0</v>
      </c>
      <c r="AE36" s="113">
        <v>0</v>
      </c>
      <c r="AF36" s="113">
        <v>0</v>
      </c>
      <c r="AG36" s="113">
        <v>0</v>
      </c>
      <c r="AH36" s="113">
        <v>0</v>
      </c>
      <c r="AI36" s="113">
        <v>0</v>
      </c>
      <c r="AJ36" s="113">
        <v>0</v>
      </c>
      <c r="AK36" s="113">
        <v>0</v>
      </c>
      <c r="AL36" s="113">
        <v>0</v>
      </c>
      <c r="AM36" s="113">
        <f t="shared" si="0"/>
        <v>6612266.3500000006</v>
      </c>
      <c r="AP36" s="70"/>
    </row>
    <row r="37" spans="1:42" ht="33" customHeight="1">
      <c r="A37" s="87" t="s">
        <v>619</v>
      </c>
      <c r="B37" s="88" t="s">
        <v>713</v>
      </c>
      <c r="C37" s="115" t="s">
        <v>1335</v>
      </c>
      <c r="D37" s="113">
        <v>148586168.26000002</v>
      </c>
      <c r="E37" s="113">
        <v>33602100.560000002</v>
      </c>
      <c r="F37" s="113">
        <v>378914512.35000002</v>
      </c>
      <c r="G37" s="113">
        <v>19495879.86999999</v>
      </c>
      <c r="H37" s="113">
        <v>0</v>
      </c>
      <c r="I37" s="113">
        <v>1829.91</v>
      </c>
      <c r="J37" s="113">
        <v>140032530.57999992</v>
      </c>
      <c r="K37" s="113">
        <v>0</v>
      </c>
      <c r="L37" s="113">
        <f>70097.03</f>
        <v>70097.03</v>
      </c>
      <c r="M37" s="113">
        <v>202222.79</v>
      </c>
      <c r="N37" s="113">
        <v>0</v>
      </c>
      <c r="O37" s="113">
        <v>0</v>
      </c>
      <c r="P37" s="113">
        <v>0</v>
      </c>
      <c r="Q37" s="113">
        <v>5494783.9300000016</v>
      </c>
      <c r="R37" s="113">
        <v>0</v>
      </c>
      <c r="S37" s="113">
        <v>0</v>
      </c>
      <c r="T37" s="113">
        <v>0</v>
      </c>
      <c r="U37" s="113">
        <v>0</v>
      </c>
      <c r="V37" s="113">
        <v>0</v>
      </c>
      <c r="W37" s="113">
        <v>0</v>
      </c>
      <c r="X37" s="113">
        <v>0</v>
      </c>
      <c r="Y37" s="113">
        <v>89126.36</v>
      </c>
      <c r="Z37" s="113">
        <v>0</v>
      </c>
      <c r="AA37" s="113">
        <v>50.01</v>
      </c>
      <c r="AB37" s="113">
        <v>1079374.4899999998</v>
      </c>
      <c r="AC37" s="113">
        <v>0</v>
      </c>
      <c r="AD37" s="113">
        <v>0</v>
      </c>
      <c r="AE37" s="113">
        <v>613.49</v>
      </c>
      <c r="AF37" s="113">
        <v>0</v>
      </c>
      <c r="AG37" s="113">
        <v>0</v>
      </c>
      <c r="AH37" s="113">
        <v>0</v>
      </c>
      <c r="AI37" s="113">
        <v>0</v>
      </c>
      <c r="AJ37" s="113">
        <v>0.86000000000000054</v>
      </c>
      <c r="AK37" s="113">
        <v>0</v>
      </c>
      <c r="AL37" s="113">
        <v>0</v>
      </c>
      <c r="AM37" s="113">
        <f t="shared" si="0"/>
        <v>727569290.48999989</v>
      </c>
      <c r="AP37" s="70"/>
    </row>
    <row r="38" spans="1:42" ht="33" customHeight="1">
      <c r="A38" s="87" t="s">
        <v>620</v>
      </c>
      <c r="B38" s="88" t="s">
        <v>714</v>
      </c>
      <c r="C38" s="115" t="s">
        <v>1336</v>
      </c>
      <c r="D38" s="113">
        <v>0</v>
      </c>
      <c r="E38" s="113">
        <v>0</v>
      </c>
      <c r="F38" s="113">
        <v>188706300</v>
      </c>
      <c r="G38" s="113">
        <v>50</v>
      </c>
      <c r="H38" s="113">
        <v>0</v>
      </c>
      <c r="I38" s="113">
        <v>234613.56000000003</v>
      </c>
      <c r="J38" s="113">
        <v>1622208287.0399997</v>
      </c>
      <c r="K38" s="113">
        <v>0</v>
      </c>
      <c r="L38" s="113">
        <v>0</v>
      </c>
      <c r="M38" s="113">
        <v>103540.68000000001</v>
      </c>
      <c r="N38" s="113">
        <v>0</v>
      </c>
      <c r="O38" s="113">
        <v>852173.72</v>
      </c>
      <c r="P38" s="113">
        <v>0</v>
      </c>
      <c r="Q38" s="113">
        <v>9809116.9499999993</v>
      </c>
      <c r="R38" s="113">
        <v>28629919.509999994</v>
      </c>
      <c r="S38" s="113">
        <v>59041960.780000001</v>
      </c>
      <c r="T38" s="113">
        <v>0</v>
      </c>
      <c r="U38" s="113">
        <v>0</v>
      </c>
      <c r="V38" s="113">
        <v>0</v>
      </c>
      <c r="W38" s="113">
        <v>0</v>
      </c>
      <c r="X38" s="113">
        <v>0</v>
      </c>
      <c r="Y38" s="113">
        <v>100.02</v>
      </c>
      <c r="Z38" s="113">
        <v>0</v>
      </c>
      <c r="AA38" s="113">
        <v>160.94</v>
      </c>
      <c r="AB38" s="113">
        <v>40127052.960000001</v>
      </c>
      <c r="AC38" s="113">
        <v>0</v>
      </c>
      <c r="AD38" s="113">
        <v>0</v>
      </c>
      <c r="AE38" s="113">
        <v>1942951.8999999997</v>
      </c>
      <c r="AF38" s="113">
        <v>0</v>
      </c>
      <c r="AG38" s="113">
        <v>0</v>
      </c>
      <c r="AH38" s="113">
        <v>290278651.4799999</v>
      </c>
      <c r="AI38" s="113">
        <v>0</v>
      </c>
      <c r="AJ38" s="113">
        <v>0</v>
      </c>
      <c r="AK38" s="113">
        <v>0</v>
      </c>
      <c r="AL38" s="113">
        <v>0</v>
      </c>
      <c r="AM38" s="113">
        <f t="shared" si="0"/>
        <v>2241934879.54</v>
      </c>
      <c r="AP38" s="70"/>
    </row>
    <row r="39" spans="1:42" ht="33" customHeight="1">
      <c r="A39" s="87" t="s">
        <v>622</v>
      </c>
      <c r="B39" s="88" t="s">
        <v>715</v>
      </c>
      <c r="C39" s="115" t="s">
        <v>1400</v>
      </c>
      <c r="D39" s="113">
        <v>0</v>
      </c>
      <c r="E39" s="113">
        <v>0</v>
      </c>
      <c r="F39" s="113">
        <v>9175420.6600000001</v>
      </c>
      <c r="G39" s="113">
        <v>5092868.8999999994</v>
      </c>
      <c r="H39" s="113">
        <v>0</v>
      </c>
      <c r="I39" s="113">
        <v>300</v>
      </c>
      <c r="J39" s="113">
        <v>1256917.9000000004</v>
      </c>
      <c r="K39" s="113">
        <v>0</v>
      </c>
      <c r="L39" s="113">
        <v>0</v>
      </c>
      <c r="M39" s="113">
        <v>2487738.88</v>
      </c>
      <c r="N39" s="113">
        <v>0</v>
      </c>
      <c r="O39" s="113">
        <v>17901421</v>
      </c>
      <c r="P39" s="113">
        <v>0</v>
      </c>
      <c r="Q39" s="113">
        <v>47015209.849999994</v>
      </c>
      <c r="R39" s="113">
        <v>0</v>
      </c>
      <c r="S39" s="113">
        <v>0</v>
      </c>
      <c r="T39" s="113">
        <v>0</v>
      </c>
      <c r="U39" s="113">
        <v>0</v>
      </c>
      <c r="V39" s="113">
        <v>0</v>
      </c>
      <c r="W39" s="113">
        <v>0</v>
      </c>
      <c r="X39" s="113">
        <v>0</v>
      </c>
      <c r="Y39" s="113">
        <v>0</v>
      </c>
      <c r="Z39" s="113">
        <v>0</v>
      </c>
      <c r="AA39" s="113">
        <v>0</v>
      </c>
      <c r="AB39" s="113">
        <v>0</v>
      </c>
      <c r="AC39" s="113">
        <v>0</v>
      </c>
      <c r="AD39" s="113">
        <v>0</v>
      </c>
      <c r="AE39" s="113">
        <v>0</v>
      </c>
      <c r="AF39" s="113">
        <v>0</v>
      </c>
      <c r="AG39" s="113">
        <v>0</v>
      </c>
      <c r="AH39" s="113">
        <v>0</v>
      </c>
      <c r="AI39" s="113">
        <v>0</v>
      </c>
      <c r="AJ39" s="113">
        <v>0</v>
      </c>
      <c r="AK39" s="113">
        <v>0</v>
      </c>
      <c r="AL39" s="113">
        <v>0</v>
      </c>
      <c r="AM39" s="113">
        <f t="shared" si="0"/>
        <v>82929877.189999998</v>
      </c>
      <c r="AP39" s="70"/>
    </row>
    <row r="40" spans="1:42" ht="33" customHeight="1">
      <c r="A40" s="87" t="s">
        <v>624</v>
      </c>
      <c r="B40" s="88" t="s">
        <v>716</v>
      </c>
      <c r="C40" s="115" t="s">
        <v>1400</v>
      </c>
      <c r="D40" s="113">
        <v>0</v>
      </c>
      <c r="E40" s="113">
        <v>0</v>
      </c>
      <c r="F40" s="113">
        <v>0</v>
      </c>
      <c r="G40" s="113">
        <v>0</v>
      </c>
      <c r="H40" s="113">
        <v>0</v>
      </c>
      <c r="I40" s="113">
        <v>0</v>
      </c>
      <c r="J40" s="113">
        <v>0</v>
      </c>
      <c r="K40" s="113">
        <v>0</v>
      </c>
      <c r="L40" s="113">
        <v>0</v>
      </c>
      <c r="M40" s="113">
        <v>0</v>
      </c>
      <c r="N40" s="113">
        <v>0</v>
      </c>
      <c r="O40" s="113">
        <v>0</v>
      </c>
      <c r="P40" s="113">
        <v>0</v>
      </c>
      <c r="Q40" s="113">
        <v>0</v>
      </c>
      <c r="R40" s="113">
        <v>0</v>
      </c>
      <c r="S40" s="113">
        <v>0</v>
      </c>
      <c r="T40" s="113">
        <v>0</v>
      </c>
      <c r="U40" s="113">
        <v>0</v>
      </c>
      <c r="V40" s="113">
        <v>0</v>
      </c>
      <c r="W40" s="113">
        <v>0</v>
      </c>
      <c r="X40" s="113">
        <v>0</v>
      </c>
      <c r="Y40" s="113">
        <v>0</v>
      </c>
      <c r="Z40" s="113">
        <v>0</v>
      </c>
      <c r="AA40" s="113">
        <v>0</v>
      </c>
      <c r="AB40" s="113">
        <v>0</v>
      </c>
      <c r="AC40" s="113">
        <v>0</v>
      </c>
      <c r="AD40" s="113">
        <v>0</v>
      </c>
      <c r="AE40" s="113">
        <v>0</v>
      </c>
      <c r="AF40" s="113">
        <v>0</v>
      </c>
      <c r="AG40" s="113">
        <v>0</v>
      </c>
      <c r="AH40" s="113">
        <v>0</v>
      </c>
      <c r="AI40" s="113">
        <v>0</v>
      </c>
      <c r="AJ40" s="113">
        <v>0</v>
      </c>
      <c r="AK40" s="113">
        <v>0</v>
      </c>
      <c r="AL40" s="113">
        <v>0</v>
      </c>
      <c r="AM40" s="113">
        <f t="shared" si="0"/>
        <v>0</v>
      </c>
      <c r="AP40" s="70"/>
    </row>
    <row r="41" spans="1:42" ht="33" customHeight="1">
      <c r="A41" s="87">
        <v>108</v>
      </c>
      <c r="B41" s="88" t="s">
        <v>66</v>
      </c>
      <c r="C41" s="89" t="s">
        <v>1333</v>
      </c>
      <c r="D41" s="113">
        <v>0</v>
      </c>
      <c r="E41" s="113">
        <v>0</v>
      </c>
      <c r="F41" s="113">
        <v>0</v>
      </c>
      <c r="G41" s="113">
        <v>0</v>
      </c>
      <c r="H41" s="113">
        <v>0</v>
      </c>
      <c r="I41" s="113">
        <v>0</v>
      </c>
      <c r="J41" s="113">
        <v>0</v>
      </c>
      <c r="K41" s="113">
        <v>0</v>
      </c>
      <c r="L41" s="113">
        <v>0</v>
      </c>
      <c r="M41" s="113">
        <v>0</v>
      </c>
      <c r="N41" s="113">
        <v>0</v>
      </c>
      <c r="O41" s="113">
        <v>0</v>
      </c>
      <c r="P41" s="113">
        <v>0</v>
      </c>
      <c r="Q41" s="113">
        <v>0</v>
      </c>
      <c r="R41" s="113">
        <v>0</v>
      </c>
      <c r="S41" s="113">
        <v>0</v>
      </c>
      <c r="T41" s="113">
        <v>0</v>
      </c>
      <c r="U41" s="113">
        <v>0</v>
      </c>
      <c r="V41" s="113">
        <v>0</v>
      </c>
      <c r="W41" s="113">
        <v>0</v>
      </c>
      <c r="X41" s="113">
        <v>0</v>
      </c>
      <c r="Y41" s="113">
        <v>0</v>
      </c>
      <c r="Z41" s="113">
        <v>0</v>
      </c>
      <c r="AA41" s="113">
        <v>0</v>
      </c>
      <c r="AB41" s="113">
        <v>0</v>
      </c>
      <c r="AC41" s="113">
        <v>0</v>
      </c>
      <c r="AD41" s="113">
        <v>0</v>
      </c>
      <c r="AE41" s="113">
        <v>0</v>
      </c>
      <c r="AF41" s="113">
        <v>0</v>
      </c>
      <c r="AG41" s="113">
        <v>0</v>
      </c>
      <c r="AH41" s="113">
        <v>0</v>
      </c>
      <c r="AI41" s="113">
        <v>0</v>
      </c>
      <c r="AJ41" s="113">
        <v>0</v>
      </c>
      <c r="AK41" s="113">
        <v>0</v>
      </c>
      <c r="AL41" s="113">
        <v>0</v>
      </c>
      <c r="AM41" s="113">
        <f t="shared" si="0"/>
        <v>0</v>
      </c>
      <c r="AP41" s="70"/>
    </row>
    <row r="42" spans="1:42" ht="33" customHeight="1">
      <c r="A42" s="87">
        <v>109</v>
      </c>
      <c r="B42" s="88" t="s">
        <v>717</v>
      </c>
      <c r="C42" s="89" t="s">
        <v>1333</v>
      </c>
      <c r="D42" s="113">
        <v>0</v>
      </c>
      <c r="E42" s="113">
        <v>0</v>
      </c>
      <c r="F42" s="113">
        <v>375614.15</v>
      </c>
      <c r="G42" s="113">
        <v>0</v>
      </c>
      <c r="H42" s="113">
        <v>0</v>
      </c>
      <c r="I42" s="113">
        <v>0</v>
      </c>
      <c r="J42" s="113">
        <v>0</v>
      </c>
      <c r="K42" s="113">
        <v>0</v>
      </c>
      <c r="L42" s="113">
        <v>0</v>
      </c>
      <c r="M42" s="113">
        <v>0</v>
      </c>
      <c r="N42" s="113">
        <v>0</v>
      </c>
      <c r="O42" s="113">
        <v>0</v>
      </c>
      <c r="P42" s="113">
        <v>0</v>
      </c>
      <c r="Q42" s="113">
        <v>0</v>
      </c>
      <c r="R42" s="113">
        <v>0</v>
      </c>
      <c r="S42" s="113">
        <v>0</v>
      </c>
      <c r="T42" s="113">
        <v>0</v>
      </c>
      <c r="U42" s="113">
        <v>0</v>
      </c>
      <c r="V42" s="113">
        <v>0</v>
      </c>
      <c r="W42" s="113">
        <v>0</v>
      </c>
      <c r="X42" s="113">
        <v>0</v>
      </c>
      <c r="Y42" s="113">
        <v>0</v>
      </c>
      <c r="Z42" s="113">
        <v>0</v>
      </c>
      <c r="AA42" s="113">
        <v>0</v>
      </c>
      <c r="AB42" s="113">
        <v>0</v>
      </c>
      <c r="AC42" s="113">
        <v>0</v>
      </c>
      <c r="AD42" s="113">
        <v>0</v>
      </c>
      <c r="AE42" s="113">
        <v>0</v>
      </c>
      <c r="AF42" s="113">
        <v>0</v>
      </c>
      <c r="AG42" s="113">
        <v>0</v>
      </c>
      <c r="AH42" s="113">
        <v>0</v>
      </c>
      <c r="AI42" s="113">
        <v>0</v>
      </c>
      <c r="AJ42" s="113">
        <v>0</v>
      </c>
      <c r="AK42" s="113">
        <v>0</v>
      </c>
      <c r="AL42" s="113">
        <v>0</v>
      </c>
      <c r="AM42" s="113">
        <f t="shared" si="0"/>
        <v>375614.15</v>
      </c>
      <c r="AP42" s="70"/>
    </row>
    <row r="43" spans="1:42" ht="33" customHeight="1">
      <c r="A43" s="87">
        <v>111</v>
      </c>
      <c r="B43" s="88" t="s">
        <v>718</v>
      </c>
      <c r="C43" s="89" t="s">
        <v>1335</v>
      </c>
      <c r="D43" s="113">
        <v>0</v>
      </c>
      <c r="E43" s="113">
        <v>0</v>
      </c>
      <c r="F43" s="113">
        <v>0</v>
      </c>
      <c r="G43" s="113">
        <v>0</v>
      </c>
      <c r="H43" s="113">
        <v>0</v>
      </c>
      <c r="I43" s="113">
        <v>0</v>
      </c>
      <c r="J43" s="113">
        <v>0</v>
      </c>
      <c r="K43" s="113">
        <v>0</v>
      </c>
      <c r="L43" s="113">
        <v>0</v>
      </c>
      <c r="M43" s="113">
        <v>0</v>
      </c>
      <c r="N43" s="113">
        <v>0</v>
      </c>
      <c r="O43" s="113">
        <v>0</v>
      </c>
      <c r="P43" s="113">
        <v>0</v>
      </c>
      <c r="Q43" s="113">
        <v>0</v>
      </c>
      <c r="R43" s="113">
        <v>0</v>
      </c>
      <c r="S43" s="113">
        <v>0</v>
      </c>
      <c r="T43" s="113">
        <v>0</v>
      </c>
      <c r="U43" s="113">
        <v>0</v>
      </c>
      <c r="V43" s="113">
        <v>0</v>
      </c>
      <c r="W43" s="113">
        <v>0</v>
      </c>
      <c r="X43" s="113">
        <v>0</v>
      </c>
      <c r="Y43" s="113">
        <v>0</v>
      </c>
      <c r="Z43" s="113">
        <v>0</v>
      </c>
      <c r="AA43" s="113">
        <v>0</v>
      </c>
      <c r="AB43" s="113">
        <v>0</v>
      </c>
      <c r="AC43" s="113">
        <v>0</v>
      </c>
      <c r="AD43" s="113">
        <v>0</v>
      </c>
      <c r="AE43" s="113">
        <v>0</v>
      </c>
      <c r="AF43" s="113">
        <v>0</v>
      </c>
      <c r="AG43" s="113">
        <v>0</v>
      </c>
      <c r="AH43" s="113">
        <v>0</v>
      </c>
      <c r="AI43" s="113">
        <v>0</v>
      </c>
      <c r="AJ43" s="113">
        <v>0</v>
      </c>
      <c r="AK43" s="113">
        <v>0</v>
      </c>
      <c r="AL43" s="113">
        <v>0</v>
      </c>
      <c r="AM43" s="113">
        <f t="shared" si="0"/>
        <v>0</v>
      </c>
      <c r="AP43" s="70"/>
    </row>
    <row r="44" spans="1:42" ht="33" customHeight="1">
      <c r="A44" s="87">
        <v>112</v>
      </c>
      <c r="B44" s="88" t="s">
        <v>719</v>
      </c>
      <c r="C44" s="89" t="s">
        <v>1335</v>
      </c>
      <c r="D44" s="113">
        <v>0</v>
      </c>
      <c r="E44" s="113">
        <v>0</v>
      </c>
      <c r="F44" s="113">
        <v>0</v>
      </c>
      <c r="G44" s="113">
        <v>5304.73</v>
      </c>
      <c r="H44" s="113">
        <v>0</v>
      </c>
      <c r="I44" s="113">
        <v>0</v>
      </c>
      <c r="J44" s="113">
        <v>0</v>
      </c>
      <c r="K44" s="113">
        <v>0</v>
      </c>
      <c r="L44" s="113">
        <v>0</v>
      </c>
      <c r="M44" s="113">
        <v>0</v>
      </c>
      <c r="N44" s="113">
        <v>0</v>
      </c>
      <c r="O44" s="113">
        <v>0</v>
      </c>
      <c r="P44" s="113">
        <v>0</v>
      </c>
      <c r="Q44" s="113">
        <v>0</v>
      </c>
      <c r="R44" s="113">
        <v>0</v>
      </c>
      <c r="S44" s="113">
        <v>0</v>
      </c>
      <c r="T44" s="113">
        <v>0</v>
      </c>
      <c r="U44" s="113">
        <v>0</v>
      </c>
      <c r="V44" s="113">
        <v>0</v>
      </c>
      <c r="W44" s="113">
        <v>0</v>
      </c>
      <c r="X44" s="113">
        <v>0</v>
      </c>
      <c r="Y44" s="113">
        <v>0</v>
      </c>
      <c r="Z44" s="113">
        <v>0</v>
      </c>
      <c r="AA44" s="113">
        <v>0</v>
      </c>
      <c r="AB44" s="113">
        <v>0</v>
      </c>
      <c r="AC44" s="113">
        <v>0</v>
      </c>
      <c r="AD44" s="113">
        <v>0</v>
      </c>
      <c r="AE44" s="113">
        <v>0</v>
      </c>
      <c r="AF44" s="113">
        <v>0</v>
      </c>
      <c r="AG44" s="113">
        <v>0</v>
      </c>
      <c r="AH44" s="113">
        <v>0</v>
      </c>
      <c r="AI44" s="113">
        <v>0</v>
      </c>
      <c r="AJ44" s="113">
        <v>0</v>
      </c>
      <c r="AK44" s="113">
        <v>0</v>
      </c>
      <c r="AL44" s="113">
        <v>0</v>
      </c>
      <c r="AM44" s="113">
        <f t="shared" si="0"/>
        <v>5304.73</v>
      </c>
      <c r="AP44" s="70"/>
    </row>
    <row r="45" spans="1:42" ht="33" customHeight="1">
      <c r="A45" s="87">
        <v>113</v>
      </c>
      <c r="B45" s="88" t="s">
        <v>720</v>
      </c>
      <c r="C45" s="115" t="s">
        <v>1298</v>
      </c>
      <c r="D45" s="113">
        <v>0</v>
      </c>
      <c r="E45" s="113">
        <v>0</v>
      </c>
      <c r="F45" s="113">
        <v>0</v>
      </c>
      <c r="G45" s="113">
        <v>0</v>
      </c>
      <c r="H45" s="113">
        <v>0</v>
      </c>
      <c r="I45" s="113">
        <v>0</v>
      </c>
      <c r="J45" s="113">
        <v>0</v>
      </c>
      <c r="K45" s="113">
        <v>0</v>
      </c>
      <c r="L45" s="113">
        <v>0</v>
      </c>
      <c r="M45" s="113">
        <v>0</v>
      </c>
      <c r="N45" s="113">
        <v>0</v>
      </c>
      <c r="O45" s="113">
        <v>0</v>
      </c>
      <c r="P45" s="113">
        <v>0</v>
      </c>
      <c r="Q45" s="113">
        <v>0</v>
      </c>
      <c r="R45" s="113">
        <v>0</v>
      </c>
      <c r="S45" s="113">
        <v>0</v>
      </c>
      <c r="T45" s="113">
        <v>0</v>
      </c>
      <c r="U45" s="113">
        <v>0</v>
      </c>
      <c r="V45" s="113">
        <v>0</v>
      </c>
      <c r="W45" s="113">
        <v>0</v>
      </c>
      <c r="X45" s="113">
        <v>0</v>
      </c>
      <c r="Y45" s="113">
        <v>0</v>
      </c>
      <c r="Z45" s="113">
        <v>0</v>
      </c>
      <c r="AA45" s="113">
        <v>0</v>
      </c>
      <c r="AB45" s="113">
        <v>0</v>
      </c>
      <c r="AC45" s="113">
        <v>0</v>
      </c>
      <c r="AD45" s="113">
        <v>0</v>
      </c>
      <c r="AE45" s="113">
        <v>0</v>
      </c>
      <c r="AF45" s="113">
        <v>0</v>
      </c>
      <c r="AG45" s="113">
        <v>0</v>
      </c>
      <c r="AH45" s="113">
        <v>0</v>
      </c>
      <c r="AI45" s="113">
        <v>0</v>
      </c>
      <c r="AJ45" s="113">
        <v>0</v>
      </c>
      <c r="AK45" s="113">
        <v>0</v>
      </c>
      <c r="AL45" s="113">
        <v>0</v>
      </c>
      <c r="AM45" s="113">
        <f t="shared" si="0"/>
        <v>0</v>
      </c>
      <c r="AP45" s="70"/>
    </row>
    <row r="46" spans="1:42" ht="33" customHeight="1">
      <c r="A46" s="87">
        <v>115</v>
      </c>
      <c r="B46" s="88" t="s">
        <v>721</v>
      </c>
      <c r="C46" s="89" t="s">
        <v>1335</v>
      </c>
      <c r="D46" s="113">
        <v>0</v>
      </c>
      <c r="E46" s="113">
        <v>0</v>
      </c>
      <c r="F46" s="113">
        <v>0</v>
      </c>
      <c r="G46" s="113">
        <v>0</v>
      </c>
      <c r="H46" s="113">
        <v>0</v>
      </c>
      <c r="I46" s="113">
        <v>0</v>
      </c>
      <c r="J46" s="113">
        <v>0</v>
      </c>
      <c r="K46" s="113">
        <v>0</v>
      </c>
      <c r="L46" s="113">
        <v>0</v>
      </c>
      <c r="M46" s="113">
        <v>0</v>
      </c>
      <c r="N46" s="113">
        <v>0</v>
      </c>
      <c r="O46" s="113">
        <v>0</v>
      </c>
      <c r="P46" s="113">
        <v>0</v>
      </c>
      <c r="Q46" s="113">
        <v>0</v>
      </c>
      <c r="R46" s="113">
        <v>0</v>
      </c>
      <c r="S46" s="113">
        <v>0</v>
      </c>
      <c r="T46" s="113">
        <v>0</v>
      </c>
      <c r="U46" s="113">
        <v>0</v>
      </c>
      <c r="V46" s="113">
        <v>0</v>
      </c>
      <c r="W46" s="113">
        <v>0</v>
      </c>
      <c r="X46" s="113">
        <v>0</v>
      </c>
      <c r="Y46" s="113">
        <v>0</v>
      </c>
      <c r="Z46" s="113">
        <v>0</v>
      </c>
      <c r="AA46" s="113">
        <v>0</v>
      </c>
      <c r="AB46" s="113">
        <v>0</v>
      </c>
      <c r="AC46" s="113">
        <v>0</v>
      </c>
      <c r="AD46" s="113">
        <v>0</v>
      </c>
      <c r="AE46" s="113">
        <v>0</v>
      </c>
      <c r="AF46" s="113">
        <v>0</v>
      </c>
      <c r="AG46" s="113">
        <v>0</v>
      </c>
      <c r="AH46" s="113">
        <v>0</v>
      </c>
      <c r="AI46" s="113">
        <v>0</v>
      </c>
      <c r="AJ46" s="113">
        <v>0</v>
      </c>
      <c r="AK46" s="113">
        <v>0</v>
      </c>
      <c r="AL46" s="113">
        <v>0</v>
      </c>
      <c r="AM46" s="113">
        <f t="shared" si="0"/>
        <v>0</v>
      </c>
      <c r="AP46" s="70"/>
    </row>
    <row r="47" spans="1:42" ht="33" customHeight="1">
      <c r="A47" s="87">
        <v>117</v>
      </c>
      <c r="B47" s="88" t="s">
        <v>722</v>
      </c>
      <c r="C47" s="89" t="s">
        <v>1338</v>
      </c>
      <c r="D47" s="113">
        <v>0</v>
      </c>
      <c r="E47" s="113">
        <v>0</v>
      </c>
      <c r="F47" s="113">
        <v>2965953.16</v>
      </c>
      <c r="G47" s="113">
        <v>22037.4</v>
      </c>
      <c r="H47" s="113">
        <v>0</v>
      </c>
      <c r="I47" s="113">
        <v>2850</v>
      </c>
      <c r="J47" s="113">
        <v>0</v>
      </c>
      <c r="K47" s="113">
        <v>0</v>
      </c>
      <c r="L47" s="113">
        <v>5632.96</v>
      </c>
      <c r="M47" s="113">
        <v>0</v>
      </c>
      <c r="N47" s="113">
        <v>0</v>
      </c>
      <c r="O47" s="113">
        <v>0</v>
      </c>
      <c r="P47" s="113">
        <v>8221.2999999999993</v>
      </c>
      <c r="Q47" s="113">
        <v>0</v>
      </c>
      <c r="R47" s="113">
        <v>0</v>
      </c>
      <c r="S47" s="113">
        <v>0</v>
      </c>
      <c r="T47" s="113">
        <v>0</v>
      </c>
      <c r="U47" s="113">
        <v>0</v>
      </c>
      <c r="V47" s="113">
        <v>0</v>
      </c>
      <c r="W47" s="113">
        <v>0</v>
      </c>
      <c r="X47" s="113">
        <v>0</v>
      </c>
      <c r="Y47" s="113">
        <v>0</v>
      </c>
      <c r="Z47" s="113">
        <v>0</v>
      </c>
      <c r="AA47" s="113">
        <v>0</v>
      </c>
      <c r="AB47" s="113">
        <v>0</v>
      </c>
      <c r="AC47" s="113">
        <v>0</v>
      </c>
      <c r="AD47" s="113">
        <v>0</v>
      </c>
      <c r="AE47" s="113">
        <v>0</v>
      </c>
      <c r="AF47" s="113">
        <v>0</v>
      </c>
      <c r="AG47" s="113">
        <v>0</v>
      </c>
      <c r="AH47" s="113">
        <v>0</v>
      </c>
      <c r="AI47" s="113">
        <v>0</v>
      </c>
      <c r="AJ47" s="113">
        <v>0</v>
      </c>
      <c r="AK47" s="113">
        <v>0</v>
      </c>
      <c r="AL47" s="113">
        <v>0</v>
      </c>
      <c r="AM47" s="113">
        <f t="shared" si="0"/>
        <v>3004694.82</v>
      </c>
      <c r="AP47" s="70"/>
    </row>
    <row r="48" spans="1:42" ht="33" customHeight="1">
      <c r="A48" s="87">
        <v>119</v>
      </c>
      <c r="B48" s="88" t="s">
        <v>723</v>
      </c>
      <c r="C48" s="89" t="s">
        <v>1338</v>
      </c>
      <c r="D48" s="113">
        <v>0</v>
      </c>
      <c r="E48" s="113">
        <v>0</v>
      </c>
      <c r="F48" s="113">
        <v>0</v>
      </c>
      <c r="G48" s="113">
        <v>1950.7500000000002</v>
      </c>
      <c r="H48" s="113">
        <v>0</v>
      </c>
      <c r="I48" s="113">
        <v>0</v>
      </c>
      <c r="J48" s="113">
        <v>0</v>
      </c>
      <c r="K48" s="113">
        <v>0</v>
      </c>
      <c r="L48" s="113">
        <v>0</v>
      </c>
      <c r="M48" s="113">
        <v>0</v>
      </c>
      <c r="N48" s="113">
        <v>0</v>
      </c>
      <c r="O48" s="113">
        <v>0</v>
      </c>
      <c r="P48" s="113">
        <v>0</v>
      </c>
      <c r="Q48" s="113">
        <v>0</v>
      </c>
      <c r="R48" s="113">
        <v>0</v>
      </c>
      <c r="S48" s="113">
        <v>0</v>
      </c>
      <c r="T48" s="113">
        <v>0</v>
      </c>
      <c r="U48" s="113">
        <v>0</v>
      </c>
      <c r="V48" s="113">
        <v>0</v>
      </c>
      <c r="W48" s="113">
        <v>0</v>
      </c>
      <c r="X48" s="113">
        <v>0</v>
      </c>
      <c r="Y48" s="113">
        <v>0</v>
      </c>
      <c r="Z48" s="113">
        <v>0</v>
      </c>
      <c r="AA48" s="113">
        <v>0</v>
      </c>
      <c r="AB48" s="113">
        <v>0</v>
      </c>
      <c r="AC48" s="113">
        <v>0</v>
      </c>
      <c r="AD48" s="113">
        <v>0</v>
      </c>
      <c r="AE48" s="113">
        <v>0</v>
      </c>
      <c r="AF48" s="113">
        <v>0</v>
      </c>
      <c r="AG48" s="113">
        <v>0</v>
      </c>
      <c r="AH48" s="113">
        <v>0</v>
      </c>
      <c r="AI48" s="113">
        <v>0</v>
      </c>
      <c r="AJ48" s="113">
        <v>0</v>
      </c>
      <c r="AK48" s="113">
        <v>0</v>
      </c>
      <c r="AL48" s="113">
        <v>0</v>
      </c>
      <c r="AM48" s="113">
        <f t="shared" si="0"/>
        <v>1950.7500000000002</v>
      </c>
      <c r="AP48" s="70"/>
    </row>
    <row r="49" spans="1:42" ht="33" customHeight="1">
      <c r="A49" s="87">
        <v>121</v>
      </c>
      <c r="B49" s="88" t="s">
        <v>724</v>
      </c>
      <c r="C49" s="89" t="s">
        <v>1337</v>
      </c>
      <c r="D49" s="113">
        <v>0</v>
      </c>
      <c r="E49" s="113">
        <v>0</v>
      </c>
      <c r="F49" s="113">
        <v>0</v>
      </c>
      <c r="G49" s="113">
        <v>0</v>
      </c>
      <c r="H49" s="113">
        <v>0</v>
      </c>
      <c r="I49" s="113">
        <v>0</v>
      </c>
      <c r="J49" s="113">
        <v>0</v>
      </c>
      <c r="K49" s="113">
        <v>0</v>
      </c>
      <c r="L49" s="113">
        <v>0</v>
      </c>
      <c r="M49" s="113">
        <v>0</v>
      </c>
      <c r="N49" s="113">
        <v>0</v>
      </c>
      <c r="O49" s="113">
        <v>0</v>
      </c>
      <c r="P49" s="113">
        <v>0</v>
      </c>
      <c r="Q49" s="113">
        <v>0</v>
      </c>
      <c r="R49" s="113">
        <v>0</v>
      </c>
      <c r="S49" s="113">
        <v>0</v>
      </c>
      <c r="T49" s="113">
        <v>0</v>
      </c>
      <c r="U49" s="113">
        <v>0</v>
      </c>
      <c r="V49" s="113">
        <v>0</v>
      </c>
      <c r="W49" s="113">
        <v>0</v>
      </c>
      <c r="X49" s="113">
        <v>0</v>
      </c>
      <c r="Y49" s="113">
        <v>0</v>
      </c>
      <c r="Z49" s="113">
        <v>0</v>
      </c>
      <c r="AA49" s="113">
        <v>0</v>
      </c>
      <c r="AB49" s="113">
        <v>0</v>
      </c>
      <c r="AC49" s="113">
        <v>0</v>
      </c>
      <c r="AD49" s="113">
        <v>0</v>
      </c>
      <c r="AE49" s="113">
        <v>0</v>
      </c>
      <c r="AF49" s="113">
        <v>0</v>
      </c>
      <c r="AG49" s="113">
        <v>0</v>
      </c>
      <c r="AH49" s="113">
        <v>0</v>
      </c>
      <c r="AI49" s="113">
        <v>0</v>
      </c>
      <c r="AJ49" s="113">
        <v>0</v>
      </c>
      <c r="AK49" s="113">
        <v>0</v>
      </c>
      <c r="AL49" s="113">
        <v>0</v>
      </c>
      <c r="AM49" s="113">
        <f t="shared" si="0"/>
        <v>0</v>
      </c>
      <c r="AP49" s="70"/>
    </row>
    <row r="50" spans="1:42" ht="33" customHeight="1">
      <c r="A50" s="87">
        <v>124</v>
      </c>
      <c r="B50" s="88" t="s">
        <v>725</v>
      </c>
      <c r="C50" s="89" t="s">
        <v>1333</v>
      </c>
      <c r="D50" s="113">
        <v>0</v>
      </c>
      <c r="E50" s="113">
        <v>0</v>
      </c>
      <c r="F50" s="113">
        <v>0</v>
      </c>
      <c r="G50" s="113">
        <v>0</v>
      </c>
      <c r="H50" s="113">
        <v>0</v>
      </c>
      <c r="I50" s="113">
        <v>0</v>
      </c>
      <c r="J50" s="113">
        <v>0</v>
      </c>
      <c r="K50" s="113">
        <v>0</v>
      </c>
      <c r="L50" s="113">
        <v>0</v>
      </c>
      <c r="M50" s="113">
        <v>0</v>
      </c>
      <c r="N50" s="113">
        <v>0</v>
      </c>
      <c r="O50" s="113">
        <v>0</v>
      </c>
      <c r="P50" s="113">
        <v>0</v>
      </c>
      <c r="Q50" s="113">
        <v>0</v>
      </c>
      <c r="R50" s="113">
        <v>0</v>
      </c>
      <c r="S50" s="113">
        <v>0</v>
      </c>
      <c r="T50" s="113">
        <v>0</v>
      </c>
      <c r="U50" s="113">
        <v>0</v>
      </c>
      <c r="V50" s="113">
        <v>0</v>
      </c>
      <c r="W50" s="113">
        <v>0</v>
      </c>
      <c r="X50" s="113">
        <v>0</v>
      </c>
      <c r="Y50" s="113">
        <v>0</v>
      </c>
      <c r="Z50" s="113">
        <v>0</v>
      </c>
      <c r="AA50" s="113">
        <v>0</v>
      </c>
      <c r="AB50" s="113">
        <v>0</v>
      </c>
      <c r="AC50" s="113">
        <v>0</v>
      </c>
      <c r="AD50" s="113">
        <v>0</v>
      </c>
      <c r="AE50" s="113">
        <v>0</v>
      </c>
      <c r="AF50" s="113">
        <v>0</v>
      </c>
      <c r="AG50" s="113">
        <v>0</v>
      </c>
      <c r="AH50" s="113">
        <v>0</v>
      </c>
      <c r="AI50" s="113">
        <v>0</v>
      </c>
      <c r="AJ50" s="113">
        <v>0</v>
      </c>
      <c r="AK50" s="113">
        <v>0</v>
      </c>
      <c r="AL50" s="113">
        <v>0</v>
      </c>
      <c r="AM50" s="113">
        <f t="shared" si="0"/>
        <v>0</v>
      </c>
      <c r="AP50" s="70"/>
    </row>
    <row r="51" spans="1:42" ht="33" customHeight="1">
      <c r="A51" s="87">
        <v>129</v>
      </c>
      <c r="B51" s="88" t="s">
        <v>726</v>
      </c>
      <c r="C51" s="89" t="s">
        <v>1400</v>
      </c>
      <c r="D51" s="113">
        <v>0</v>
      </c>
      <c r="E51" s="113">
        <v>0</v>
      </c>
      <c r="F51" s="113">
        <v>501380.11</v>
      </c>
      <c r="G51" s="113">
        <v>4853</v>
      </c>
      <c r="H51" s="113">
        <v>0</v>
      </c>
      <c r="I51" s="113">
        <v>0</v>
      </c>
      <c r="J51" s="113">
        <v>0</v>
      </c>
      <c r="K51" s="113">
        <v>0</v>
      </c>
      <c r="L51" s="113">
        <v>0</v>
      </c>
      <c r="M51" s="113">
        <v>0</v>
      </c>
      <c r="N51" s="113">
        <v>0</v>
      </c>
      <c r="O51" s="113">
        <v>0</v>
      </c>
      <c r="P51" s="113">
        <v>0</v>
      </c>
      <c r="Q51" s="113">
        <v>0</v>
      </c>
      <c r="R51" s="113">
        <v>0</v>
      </c>
      <c r="S51" s="113">
        <v>0</v>
      </c>
      <c r="T51" s="113">
        <v>0</v>
      </c>
      <c r="U51" s="113">
        <v>0</v>
      </c>
      <c r="V51" s="113">
        <v>0</v>
      </c>
      <c r="W51" s="113">
        <v>0</v>
      </c>
      <c r="X51" s="113">
        <v>0</v>
      </c>
      <c r="Y51" s="113">
        <v>0</v>
      </c>
      <c r="Z51" s="113">
        <v>0</v>
      </c>
      <c r="AA51" s="113">
        <v>0</v>
      </c>
      <c r="AB51" s="113">
        <v>0</v>
      </c>
      <c r="AC51" s="113">
        <v>0</v>
      </c>
      <c r="AD51" s="113">
        <v>0</v>
      </c>
      <c r="AE51" s="113">
        <v>0</v>
      </c>
      <c r="AF51" s="113">
        <v>0</v>
      </c>
      <c r="AG51" s="113">
        <v>0</v>
      </c>
      <c r="AH51" s="113">
        <v>0</v>
      </c>
      <c r="AI51" s="113">
        <v>0</v>
      </c>
      <c r="AJ51" s="113">
        <v>0</v>
      </c>
      <c r="AK51" s="113">
        <v>0</v>
      </c>
      <c r="AL51" s="113">
        <v>0</v>
      </c>
      <c r="AM51" s="113">
        <f t="shared" si="0"/>
        <v>506233.11</v>
      </c>
      <c r="AP51" s="70"/>
    </row>
    <row r="52" spans="1:42" ht="33" customHeight="1">
      <c r="A52" s="87">
        <v>130</v>
      </c>
      <c r="B52" s="88" t="s">
        <v>727</v>
      </c>
      <c r="C52" s="89" t="s">
        <v>1329</v>
      </c>
      <c r="D52" s="113">
        <v>0</v>
      </c>
      <c r="E52" s="113">
        <v>0</v>
      </c>
      <c r="F52" s="113">
        <v>2194600.35</v>
      </c>
      <c r="G52" s="113">
        <v>1775607.4500000002</v>
      </c>
      <c r="H52" s="113">
        <v>0</v>
      </c>
      <c r="I52" s="113">
        <v>0</v>
      </c>
      <c r="J52" s="113">
        <v>0</v>
      </c>
      <c r="K52" s="113">
        <v>0</v>
      </c>
      <c r="L52" s="113">
        <v>0</v>
      </c>
      <c r="M52" s="113">
        <v>0</v>
      </c>
      <c r="N52" s="113">
        <v>0</v>
      </c>
      <c r="O52" s="113">
        <v>0</v>
      </c>
      <c r="P52" s="113">
        <v>0</v>
      </c>
      <c r="Q52" s="113">
        <v>0</v>
      </c>
      <c r="R52" s="113">
        <v>0</v>
      </c>
      <c r="S52" s="113">
        <v>0</v>
      </c>
      <c r="T52" s="113">
        <v>0</v>
      </c>
      <c r="U52" s="113">
        <v>0</v>
      </c>
      <c r="V52" s="113">
        <v>0</v>
      </c>
      <c r="W52" s="113">
        <v>0</v>
      </c>
      <c r="X52" s="113">
        <v>0</v>
      </c>
      <c r="Y52" s="113">
        <v>0</v>
      </c>
      <c r="Z52" s="113">
        <v>0</v>
      </c>
      <c r="AA52" s="113">
        <v>0</v>
      </c>
      <c r="AB52" s="113">
        <v>0</v>
      </c>
      <c r="AC52" s="113">
        <v>0</v>
      </c>
      <c r="AD52" s="113">
        <v>0</v>
      </c>
      <c r="AE52" s="113">
        <v>0</v>
      </c>
      <c r="AF52" s="113">
        <v>0</v>
      </c>
      <c r="AG52" s="113">
        <v>0</v>
      </c>
      <c r="AH52" s="113">
        <v>0</v>
      </c>
      <c r="AI52" s="113">
        <v>0</v>
      </c>
      <c r="AJ52" s="113">
        <v>0</v>
      </c>
      <c r="AK52" s="113">
        <v>0</v>
      </c>
      <c r="AL52" s="113">
        <v>0</v>
      </c>
      <c r="AM52" s="113">
        <f t="shared" si="0"/>
        <v>3970207.8000000003</v>
      </c>
      <c r="AP52" s="70"/>
    </row>
    <row r="53" spans="1:42" ht="33" customHeight="1">
      <c r="A53" s="87">
        <v>132</v>
      </c>
      <c r="B53" s="88" t="s">
        <v>728</v>
      </c>
      <c r="C53" s="89" t="s">
        <v>1400</v>
      </c>
      <c r="D53" s="113">
        <v>51845698.469999999</v>
      </c>
      <c r="E53" s="113">
        <v>0</v>
      </c>
      <c r="F53" s="113">
        <v>2500000</v>
      </c>
      <c r="G53" s="113">
        <v>209752.12</v>
      </c>
      <c r="H53" s="113">
        <v>0</v>
      </c>
      <c r="I53" s="113">
        <v>24150.59</v>
      </c>
      <c r="J53" s="113">
        <v>0</v>
      </c>
      <c r="K53" s="113">
        <v>0</v>
      </c>
      <c r="L53" s="113">
        <v>1460.62</v>
      </c>
      <c r="M53" s="113">
        <v>0</v>
      </c>
      <c r="N53" s="113">
        <v>0</v>
      </c>
      <c r="O53" s="113">
        <v>0</v>
      </c>
      <c r="P53" s="113">
        <v>0</v>
      </c>
      <c r="Q53" s="113">
        <v>0</v>
      </c>
      <c r="R53" s="113">
        <v>0</v>
      </c>
      <c r="S53" s="113">
        <v>0</v>
      </c>
      <c r="T53" s="113">
        <v>0</v>
      </c>
      <c r="U53" s="113">
        <v>0</v>
      </c>
      <c r="V53" s="113">
        <v>0</v>
      </c>
      <c r="W53" s="113">
        <v>0</v>
      </c>
      <c r="X53" s="113">
        <v>0</v>
      </c>
      <c r="Y53" s="113">
        <v>0</v>
      </c>
      <c r="Z53" s="113">
        <v>0</v>
      </c>
      <c r="AA53" s="113">
        <v>0</v>
      </c>
      <c r="AB53" s="113">
        <v>0</v>
      </c>
      <c r="AC53" s="113">
        <v>0</v>
      </c>
      <c r="AD53" s="113">
        <v>0</v>
      </c>
      <c r="AE53" s="113">
        <v>0</v>
      </c>
      <c r="AF53" s="113">
        <v>0</v>
      </c>
      <c r="AG53" s="113">
        <v>0</v>
      </c>
      <c r="AH53" s="113">
        <v>0</v>
      </c>
      <c r="AI53" s="113">
        <v>0</v>
      </c>
      <c r="AJ53" s="113">
        <v>0</v>
      </c>
      <c r="AK53" s="113">
        <v>0</v>
      </c>
      <c r="AL53" s="113">
        <v>0</v>
      </c>
      <c r="AM53" s="113">
        <f t="shared" si="0"/>
        <v>54581061.799999997</v>
      </c>
      <c r="AP53" s="70"/>
    </row>
    <row r="54" spans="1:42" ht="33" customHeight="1">
      <c r="A54" s="87">
        <v>133</v>
      </c>
      <c r="B54" s="88" t="s">
        <v>729</v>
      </c>
      <c r="C54" s="115" t="s">
        <v>1330</v>
      </c>
      <c r="D54" s="113">
        <v>0</v>
      </c>
      <c r="E54" s="113">
        <v>0</v>
      </c>
      <c r="F54" s="113">
        <v>647349.14</v>
      </c>
      <c r="G54" s="113">
        <v>36141</v>
      </c>
      <c r="H54" s="113">
        <v>0</v>
      </c>
      <c r="I54" s="113">
        <v>0</v>
      </c>
      <c r="J54" s="113">
        <v>0</v>
      </c>
      <c r="K54" s="113">
        <v>0</v>
      </c>
      <c r="L54" s="113">
        <v>0</v>
      </c>
      <c r="M54" s="113">
        <v>0</v>
      </c>
      <c r="N54" s="113">
        <v>0</v>
      </c>
      <c r="O54" s="113">
        <v>0</v>
      </c>
      <c r="P54" s="113">
        <v>0</v>
      </c>
      <c r="Q54" s="113">
        <v>0</v>
      </c>
      <c r="R54" s="113">
        <v>0</v>
      </c>
      <c r="S54" s="113">
        <v>0</v>
      </c>
      <c r="T54" s="113">
        <v>0</v>
      </c>
      <c r="U54" s="113">
        <v>0</v>
      </c>
      <c r="V54" s="113">
        <v>0</v>
      </c>
      <c r="W54" s="113">
        <v>0</v>
      </c>
      <c r="X54" s="113">
        <v>0</v>
      </c>
      <c r="Y54" s="113">
        <v>0</v>
      </c>
      <c r="Z54" s="113">
        <v>0</v>
      </c>
      <c r="AA54" s="113">
        <v>0</v>
      </c>
      <c r="AB54" s="113">
        <v>0</v>
      </c>
      <c r="AC54" s="113">
        <v>0</v>
      </c>
      <c r="AD54" s="113">
        <v>0</v>
      </c>
      <c r="AE54" s="113">
        <v>0</v>
      </c>
      <c r="AF54" s="113">
        <v>0</v>
      </c>
      <c r="AG54" s="113">
        <v>0</v>
      </c>
      <c r="AH54" s="113">
        <v>0</v>
      </c>
      <c r="AI54" s="113">
        <v>0</v>
      </c>
      <c r="AJ54" s="113">
        <v>0</v>
      </c>
      <c r="AK54" s="113">
        <v>0</v>
      </c>
      <c r="AL54" s="113">
        <v>0</v>
      </c>
      <c r="AM54" s="113">
        <f t="shared" si="0"/>
        <v>683490.14</v>
      </c>
      <c r="AP54" s="70"/>
    </row>
    <row r="55" spans="1:42" ht="33" customHeight="1">
      <c r="A55" s="87">
        <v>134</v>
      </c>
      <c r="B55" s="88" t="s">
        <v>730</v>
      </c>
      <c r="C55" s="89" t="s">
        <v>1331</v>
      </c>
      <c r="D55" s="113">
        <v>0</v>
      </c>
      <c r="E55" s="113">
        <v>0</v>
      </c>
      <c r="F55" s="113">
        <v>53217726.399999999</v>
      </c>
      <c r="G55" s="113">
        <v>0</v>
      </c>
      <c r="H55" s="113">
        <v>0</v>
      </c>
      <c r="I55" s="113">
        <v>0</v>
      </c>
      <c r="J55" s="113">
        <v>0</v>
      </c>
      <c r="K55" s="113">
        <v>0</v>
      </c>
      <c r="L55" s="113">
        <v>0</v>
      </c>
      <c r="M55" s="113">
        <v>0</v>
      </c>
      <c r="N55" s="113">
        <v>0</v>
      </c>
      <c r="O55" s="113">
        <v>0</v>
      </c>
      <c r="P55" s="113">
        <v>0</v>
      </c>
      <c r="Q55" s="113">
        <v>0</v>
      </c>
      <c r="R55" s="113">
        <v>0</v>
      </c>
      <c r="S55" s="113">
        <v>0</v>
      </c>
      <c r="T55" s="113">
        <v>0</v>
      </c>
      <c r="U55" s="113">
        <v>0</v>
      </c>
      <c r="V55" s="113">
        <v>0</v>
      </c>
      <c r="W55" s="113">
        <v>0</v>
      </c>
      <c r="X55" s="113">
        <v>0</v>
      </c>
      <c r="Y55" s="113">
        <v>0</v>
      </c>
      <c r="Z55" s="113">
        <v>0</v>
      </c>
      <c r="AA55" s="113">
        <v>0</v>
      </c>
      <c r="AB55" s="113">
        <v>0</v>
      </c>
      <c r="AC55" s="113">
        <v>0</v>
      </c>
      <c r="AD55" s="113">
        <v>0</v>
      </c>
      <c r="AE55" s="113">
        <v>0</v>
      </c>
      <c r="AF55" s="113">
        <v>0</v>
      </c>
      <c r="AG55" s="113">
        <v>0</v>
      </c>
      <c r="AH55" s="113">
        <v>0</v>
      </c>
      <c r="AI55" s="113">
        <v>0</v>
      </c>
      <c r="AJ55" s="113">
        <v>0</v>
      </c>
      <c r="AK55" s="113">
        <v>0</v>
      </c>
      <c r="AL55" s="113">
        <v>0</v>
      </c>
      <c r="AM55" s="113">
        <f t="shared" si="0"/>
        <v>53217726.399999999</v>
      </c>
      <c r="AP55" s="70"/>
    </row>
    <row r="56" spans="1:42" ht="33" customHeight="1">
      <c r="A56" s="87">
        <v>137</v>
      </c>
      <c r="B56" s="88" t="s">
        <v>731</v>
      </c>
      <c r="C56" s="89" t="s">
        <v>1330</v>
      </c>
      <c r="D56" s="113">
        <v>0</v>
      </c>
      <c r="E56" s="113">
        <v>0</v>
      </c>
      <c r="F56" s="113">
        <v>0</v>
      </c>
      <c r="G56" s="113">
        <v>0</v>
      </c>
      <c r="H56" s="113">
        <v>0</v>
      </c>
      <c r="I56" s="113">
        <v>0</v>
      </c>
      <c r="J56" s="113">
        <v>0</v>
      </c>
      <c r="K56" s="113">
        <v>0</v>
      </c>
      <c r="L56" s="113">
        <v>0</v>
      </c>
      <c r="M56" s="113">
        <v>0</v>
      </c>
      <c r="N56" s="113">
        <v>0</v>
      </c>
      <c r="O56" s="113">
        <v>0</v>
      </c>
      <c r="P56" s="113">
        <v>0</v>
      </c>
      <c r="Q56" s="113">
        <v>0</v>
      </c>
      <c r="R56" s="113">
        <v>0</v>
      </c>
      <c r="S56" s="113">
        <v>0</v>
      </c>
      <c r="T56" s="113">
        <v>0</v>
      </c>
      <c r="U56" s="113">
        <v>0</v>
      </c>
      <c r="V56" s="113">
        <v>0</v>
      </c>
      <c r="W56" s="113">
        <v>0</v>
      </c>
      <c r="X56" s="113">
        <v>0</v>
      </c>
      <c r="Y56" s="113">
        <v>0</v>
      </c>
      <c r="Z56" s="113">
        <v>0</v>
      </c>
      <c r="AA56" s="113">
        <v>0</v>
      </c>
      <c r="AB56" s="113">
        <v>0</v>
      </c>
      <c r="AC56" s="113">
        <v>0</v>
      </c>
      <c r="AD56" s="113">
        <v>0</v>
      </c>
      <c r="AE56" s="113">
        <v>0</v>
      </c>
      <c r="AF56" s="113">
        <v>0</v>
      </c>
      <c r="AG56" s="113">
        <v>0</v>
      </c>
      <c r="AH56" s="113">
        <v>0</v>
      </c>
      <c r="AI56" s="113">
        <v>0</v>
      </c>
      <c r="AJ56" s="113">
        <v>0</v>
      </c>
      <c r="AK56" s="113">
        <v>0</v>
      </c>
      <c r="AL56" s="113">
        <v>0</v>
      </c>
      <c r="AM56" s="113">
        <f t="shared" si="0"/>
        <v>0</v>
      </c>
      <c r="AP56" s="70"/>
    </row>
    <row r="57" spans="1:42" ht="33" customHeight="1">
      <c r="A57" s="87">
        <v>138</v>
      </c>
      <c r="B57" s="88" t="s">
        <v>732</v>
      </c>
      <c r="C57" s="115" t="s">
        <v>1298</v>
      </c>
      <c r="D57" s="113">
        <v>0</v>
      </c>
      <c r="E57" s="113">
        <v>0</v>
      </c>
      <c r="F57" s="113">
        <v>0</v>
      </c>
      <c r="G57" s="113">
        <v>0</v>
      </c>
      <c r="H57" s="113">
        <v>0</v>
      </c>
      <c r="I57" s="113">
        <v>0</v>
      </c>
      <c r="J57" s="113">
        <v>0</v>
      </c>
      <c r="K57" s="113">
        <v>0</v>
      </c>
      <c r="L57" s="113">
        <v>0</v>
      </c>
      <c r="M57" s="113">
        <v>0</v>
      </c>
      <c r="N57" s="113">
        <v>0</v>
      </c>
      <c r="O57" s="113">
        <v>0</v>
      </c>
      <c r="P57" s="113">
        <v>0</v>
      </c>
      <c r="Q57" s="113">
        <v>0</v>
      </c>
      <c r="R57" s="113">
        <v>0</v>
      </c>
      <c r="S57" s="113">
        <v>0</v>
      </c>
      <c r="T57" s="113">
        <v>0</v>
      </c>
      <c r="U57" s="113">
        <v>0</v>
      </c>
      <c r="V57" s="113">
        <v>0</v>
      </c>
      <c r="W57" s="113">
        <v>0</v>
      </c>
      <c r="X57" s="113">
        <v>0</v>
      </c>
      <c r="Y57" s="113">
        <v>0</v>
      </c>
      <c r="Z57" s="113">
        <v>0</v>
      </c>
      <c r="AA57" s="113">
        <v>0</v>
      </c>
      <c r="AB57" s="113">
        <v>0</v>
      </c>
      <c r="AC57" s="113">
        <v>0</v>
      </c>
      <c r="AD57" s="113">
        <v>0</v>
      </c>
      <c r="AE57" s="113">
        <v>0</v>
      </c>
      <c r="AF57" s="113">
        <v>0</v>
      </c>
      <c r="AG57" s="113">
        <v>0</v>
      </c>
      <c r="AH57" s="113">
        <v>0</v>
      </c>
      <c r="AI57" s="113">
        <v>0</v>
      </c>
      <c r="AJ57" s="113">
        <v>0</v>
      </c>
      <c r="AK57" s="113">
        <v>0</v>
      </c>
      <c r="AL57" s="113">
        <v>0</v>
      </c>
      <c r="AM57" s="113">
        <f t="shared" si="0"/>
        <v>0</v>
      </c>
      <c r="AP57" s="70"/>
    </row>
    <row r="58" spans="1:42" ht="33" customHeight="1">
      <c r="A58" s="87">
        <v>139</v>
      </c>
      <c r="B58" s="88" t="s">
        <v>733</v>
      </c>
      <c r="C58" s="115" t="s">
        <v>1298</v>
      </c>
      <c r="D58" s="113">
        <v>0</v>
      </c>
      <c r="E58" s="113">
        <v>0</v>
      </c>
      <c r="F58" s="113">
        <v>0</v>
      </c>
      <c r="G58" s="113">
        <v>0</v>
      </c>
      <c r="H58" s="113">
        <v>0</v>
      </c>
      <c r="I58" s="113">
        <v>0</v>
      </c>
      <c r="J58" s="113">
        <v>0</v>
      </c>
      <c r="K58" s="113">
        <v>0</v>
      </c>
      <c r="L58" s="113">
        <v>0</v>
      </c>
      <c r="M58" s="113">
        <v>0</v>
      </c>
      <c r="N58" s="113">
        <v>0</v>
      </c>
      <c r="O58" s="113">
        <v>0</v>
      </c>
      <c r="P58" s="113">
        <v>0</v>
      </c>
      <c r="Q58" s="113">
        <v>0</v>
      </c>
      <c r="R58" s="113">
        <v>0</v>
      </c>
      <c r="S58" s="113">
        <v>0</v>
      </c>
      <c r="T58" s="113">
        <v>0</v>
      </c>
      <c r="U58" s="113">
        <v>0</v>
      </c>
      <c r="V58" s="113">
        <v>0</v>
      </c>
      <c r="W58" s="113">
        <v>0</v>
      </c>
      <c r="X58" s="113">
        <v>0</v>
      </c>
      <c r="Y58" s="113">
        <v>0</v>
      </c>
      <c r="Z58" s="113">
        <v>0</v>
      </c>
      <c r="AA58" s="113">
        <v>0</v>
      </c>
      <c r="AB58" s="113">
        <v>0</v>
      </c>
      <c r="AC58" s="113">
        <v>0</v>
      </c>
      <c r="AD58" s="113">
        <v>0</v>
      </c>
      <c r="AE58" s="113">
        <v>0</v>
      </c>
      <c r="AF58" s="113">
        <v>0</v>
      </c>
      <c r="AG58" s="113">
        <v>0</v>
      </c>
      <c r="AH58" s="113">
        <v>0</v>
      </c>
      <c r="AI58" s="113">
        <v>0</v>
      </c>
      <c r="AJ58" s="113">
        <v>0</v>
      </c>
      <c r="AK58" s="113">
        <v>0</v>
      </c>
      <c r="AL58" s="113">
        <v>0</v>
      </c>
      <c r="AM58" s="113">
        <f t="shared" si="0"/>
        <v>0</v>
      </c>
      <c r="AP58" s="70"/>
    </row>
    <row r="59" spans="1:42" ht="33" customHeight="1">
      <c r="A59" s="87">
        <v>140</v>
      </c>
      <c r="B59" s="88" t="s">
        <v>734</v>
      </c>
      <c r="C59" s="115" t="s">
        <v>1298</v>
      </c>
      <c r="D59" s="113">
        <v>0</v>
      </c>
      <c r="E59" s="113">
        <v>0</v>
      </c>
      <c r="F59" s="113">
        <v>0</v>
      </c>
      <c r="G59" s="113">
        <v>0</v>
      </c>
      <c r="H59" s="113">
        <v>0</v>
      </c>
      <c r="I59" s="113">
        <v>0</v>
      </c>
      <c r="J59" s="113">
        <v>0</v>
      </c>
      <c r="K59" s="113">
        <v>0</v>
      </c>
      <c r="L59" s="113">
        <v>0</v>
      </c>
      <c r="M59" s="113">
        <v>0</v>
      </c>
      <c r="N59" s="113">
        <v>0</v>
      </c>
      <c r="O59" s="113">
        <v>0</v>
      </c>
      <c r="P59" s="113">
        <v>0</v>
      </c>
      <c r="Q59" s="113">
        <v>0</v>
      </c>
      <c r="R59" s="113">
        <v>0</v>
      </c>
      <c r="S59" s="113">
        <v>0</v>
      </c>
      <c r="T59" s="113">
        <v>0</v>
      </c>
      <c r="U59" s="113">
        <v>0</v>
      </c>
      <c r="V59" s="113">
        <v>0</v>
      </c>
      <c r="W59" s="113">
        <v>0</v>
      </c>
      <c r="X59" s="113">
        <v>0</v>
      </c>
      <c r="Y59" s="113">
        <v>0</v>
      </c>
      <c r="Z59" s="113">
        <v>0</v>
      </c>
      <c r="AA59" s="113">
        <v>0</v>
      </c>
      <c r="AB59" s="113">
        <v>0</v>
      </c>
      <c r="AC59" s="113">
        <v>0</v>
      </c>
      <c r="AD59" s="113">
        <v>0</v>
      </c>
      <c r="AE59" s="113">
        <v>0</v>
      </c>
      <c r="AF59" s="113">
        <v>0</v>
      </c>
      <c r="AG59" s="113">
        <v>0</v>
      </c>
      <c r="AH59" s="113">
        <v>0</v>
      </c>
      <c r="AI59" s="113">
        <v>0</v>
      </c>
      <c r="AJ59" s="113">
        <v>0</v>
      </c>
      <c r="AK59" s="113">
        <v>0</v>
      </c>
      <c r="AL59" s="113">
        <v>0</v>
      </c>
      <c r="AM59" s="113">
        <f t="shared" si="0"/>
        <v>0</v>
      </c>
      <c r="AP59" s="70"/>
    </row>
    <row r="60" spans="1:42" ht="33" customHeight="1">
      <c r="A60" s="87">
        <v>141</v>
      </c>
      <c r="B60" s="88" t="s">
        <v>735</v>
      </c>
      <c r="C60" s="115" t="s">
        <v>1298</v>
      </c>
      <c r="D60" s="113">
        <v>0</v>
      </c>
      <c r="E60" s="113">
        <v>0</v>
      </c>
      <c r="F60" s="113">
        <v>0</v>
      </c>
      <c r="G60" s="113">
        <v>0</v>
      </c>
      <c r="H60" s="113">
        <v>0</v>
      </c>
      <c r="I60" s="113">
        <v>0</v>
      </c>
      <c r="J60" s="113">
        <v>0</v>
      </c>
      <c r="K60" s="113">
        <v>0</v>
      </c>
      <c r="L60" s="113">
        <v>0</v>
      </c>
      <c r="M60" s="113">
        <v>0</v>
      </c>
      <c r="N60" s="113">
        <v>0</v>
      </c>
      <c r="O60" s="113">
        <v>0</v>
      </c>
      <c r="P60" s="113">
        <v>0</v>
      </c>
      <c r="Q60" s="113">
        <v>0</v>
      </c>
      <c r="R60" s="113">
        <v>0</v>
      </c>
      <c r="S60" s="113">
        <v>0</v>
      </c>
      <c r="T60" s="113">
        <v>0</v>
      </c>
      <c r="U60" s="113">
        <v>0</v>
      </c>
      <c r="V60" s="113">
        <v>0</v>
      </c>
      <c r="W60" s="113">
        <v>0</v>
      </c>
      <c r="X60" s="113">
        <v>0</v>
      </c>
      <c r="Y60" s="113">
        <v>0</v>
      </c>
      <c r="Z60" s="113">
        <v>0</v>
      </c>
      <c r="AA60" s="113">
        <v>0</v>
      </c>
      <c r="AB60" s="113">
        <v>0</v>
      </c>
      <c r="AC60" s="113">
        <v>0</v>
      </c>
      <c r="AD60" s="113">
        <v>0</v>
      </c>
      <c r="AE60" s="113">
        <v>0</v>
      </c>
      <c r="AF60" s="113">
        <v>0</v>
      </c>
      <c r="AG60" s="113">
        <v>0</v>
      </c>
      <c r="AH60" s="113">
        <v>0</v>
      </c>
      <c r="AI60" s="113">
        <v>0</v>
      </c>
      <c r="AJ60" s="113">
        <v>0</v>
      </c>
      <c r="AK60" s="113">
        <v>0</v>
      </c>
      <c r="AL60" s="113">
        <v>0</v>
      </c>
      <c r="AM60" s="113">
        <f t="shared" si="0"/>
        <v>0</v>
      </c>
      <c r="AP60" s="70"/>
    </row>
    <row r="61" spans="1:42" ht="33" customHeight="1">
      <c r="A61" s="87">
        <v>142</v>
      </c>
      <c r="B61" s="88" t="s">
        <v>736</v>
      </c>
      <c r="C61" s="115" t="s">
        <v>1298</v>
      </c>
      <c r="D61" s="113">
        <v>0</v>
      </c>
      <c r="E61" s="113">
        <v>0</v>
      </c>
      <c r="F61" s="113">
        <v>0</v>
      </c>
      <c r="G61" s="113">
        <v>0</v>
      </c>
      <c r="H61" s="113">
        <v>0</v>
      </c>
      <c r="I61" s="113">
        <v>0</v>
      </c>
      <c r="J61" s="113">
        <v>0</v>
      </c>
      <c r="K61" s="113">
        <v>0</v>
      </c>
      <c r="L61" s="113">
        <v>0</v>
      </c>
      <c r="M61" s="113">
        <v>0</v>
      </c>
      <c r="N61" s="113">
        <v>0</v>
      </c>
      <c r="O61" s="113">
        <v>0</v>
      </c>
      <c r="P61" s="113">
        <v>0</v>
      </c>
      <c r="Q61" s="113">
        <v>0</v>
      </c>
      <c r="R61" s="113">
        <v>0</v>
      </c>
      <c r="S61" s="113">
        <v>0</v>
      </c>
      <c r="T61" s="113">
        <v>0</v>
      </c>
      <c r="U61" s="113">
        <v>0</v>
      </c>
      <c r="V61" s="113">
        <v>0</v>
      </c>
      <c r="W61" s="113">
        <v>0</v>
      </c>
      <c r="X61" s="113">
        <v>0</v>
      </c>
      <c r="Y61" s="113">
        <v>0</v>
      </c>
      <c r="Z61" s="113">
        <v>0</v>
      </c>
      <c r="AA61" s="113">
        <v>0</v>
      </c>
      <c r="AB61" s="113">
        <v>0</v>
      </c>
      <c r="AC61" s="113">
        <v>0</v>
      </c>
      <c r="AD61" s="113">
        <v>0</v>
      </c>
      <c r="AE61" s="113">
        <v>0</v>
      </c>
      <c r="AF61" s="113">
        <v>0</v>
      </c>
      <c r="AG61" s="113">
        <v>0</v>
      </c>
      <c r="AH61" s="113">
        <v>0</v>
      </c>
      <c r="AI61" s="113">
        <v>0</v>
      </c>
      <c r="AJ61" s="113">
        <v>0</v>
      </c>
      <c r="AK61" s="113">
        <v>0</v>
      </c>
      <c r="AL61" s="113">
        <v>0</v>
      </c>
      <c r="AM61" s="113">
        <f t="shared" si="0"/>
        <v>0</v>
      </c>
      <c r="AP61" s="70"/>
    </row>
    <row r="62" spans="1:42" ht="33" customHeight="1">
      <c r="A62" s="87">
        <v>143</v>
      </c>
      <c r="B62" s="88" t="s">
        <v>87</v>
      </c>
      <c r="C62" s="115" t="s">
        <v>1298</v>
      </c>
      <c r="D62" s="113">
        <v>0</v>
      </c>
      <c r="E62" s="113">
        <v>0</v>
      </c>
      <c r="F62" s="113">
        <v>0</v>
      </c>
      <c r="G62" s="113">
        <v>0</v>
      </c>
      <c r="H62" s="113">
        <v>0</v>
      </c>
      <c r="I62" s="113">
        <v>0</v>
      </c>
      <c r="J62" s="113">
        <v>0</v>
      </c>
      <c r="K62" s="113">
        <v>0</v>
      </c>
      <c r="L62" s="113">
        <v>0</v>
      </c>
      <c r="M62" s="113">
        <v>0</v>
      </c>
      <c r="N62" s="113">
        <v>0</v>
      </c>
      <c r="O62" s="113">
        <v>0</v>
      </c>
      <c r="P62" s="113">
        <v>0</v>
      </c>
      <c r="Q62" s="113">
        <v>0</v>
      </c>
      <c r="R62" s="113">
        <v>0</v>
      </c>
      <c r="S62" s="113">
        <v>0</v>
      </c>
      <c r="T62" s="113">
        <v>0</v>
      </c>
      <c r="U62" s="113">
        <v>0</v>
      </c>
      <c r="V62" s="113">
        <v>0</v>
      </c>
      <c r="W62" s="113">
        <v>0</v>
      </c>
      <c r="X62" s="113">
        <v>0</v>
      </c>
      <c r="Y62" s="113">
        <v>0</v>
      </c>
      <c r="Z62" s="113">
        <v>0</v>
      </c>
      <c r="AA62" s="113">
        <v>0</v>
      </c>
      <c r="AB62" s="113">
        <v>0</v>
      </c>
      <c r="AC62" s="113">
        <v>0</v>
      </c>
      <c r="AD62" s="113">
        <v>0</v>
      </c>
      <c r="AE62" s="113">
        <v>0</v>
      </c>
      <c r="AF62" s="113">
        <v>0</v>
      </c>
      <c r="AG62" s="113">
        <v>0</v>
      </c>
      <c r="AH62" s="113">
        <v>0</v>
      </c>
      <c r="AI62" s="113">
        <v>0</v>
      </c>
      <c r="AJ62" s="113">
        <v>0</v>
      </c>
      <c r="AK62" s="113">
        <v>0</v>
      </c>
      <c r="AL62" s="113">
        <v>0</v>
      </c>
      <c r="AM62" s="113">
        <f t="shared" si="0"/>
        <v>0</v>
      </c>
      <c r="AP62" s="70"/>
    </row>
    <row r="63" spans="1:42" ht="33" customHeight="1">
      <c r="A63" s="87">
        <v>144</v>
      </c>
      <c r="B63" s="88" t="s">
        <v>737</v>
      </c>
      <c r="C63" s="115" t="s">
        <v>1298</v>
      </c>
      <c r="D63" s="113">
        <v>0</v>
      </c>
      <c r="E63" s="113">
        <v>0</v>
      </c>
      <c r="F63" s="113">
        <v>0</v>
      </c>
      <c r="G63" s="113">
        <v>0</v>
      </c>
      <c r="H63" s="113">
        <v>0</v>
      </c>
      <c r="I63" s="113">
        <v>0</v>
      </c>
      <c r="J63" s="113">
        <v>0</v>
      </c>
      <c r="K63" s="113">
        <v>0</v>
      </c>
      <c r="L63" s="113">
        <v>0</v>
      </c>
      <c r="M63" s="113">
        <v>0</v>
      </c>
      <c r="N63" s="113">
        <v>0</v>
      </c>
      <c r="O63" s="113">
        <v>0</v>
      </c>
      <c r="P63" s="113">
        <v>0</v>
      </c>
      <c r="Q63" s="113">
        <v>0</v>
      </c>
      <c r="R63" s="113">
        <v>0</v>
      </c>
      <c r="S63" s="113">
        <v>0</v>
      </c>
      <c r="T63" s="113">
        <v>0</v>
      </c>
      <c r="U63" s="113">
        <v>0</v>
      </c>
      <c r="V63" s="113">
        <v>0</v>
      </c>
      <c r="W63" s="113">
        <v>0</v>
      </c>
      <c r="X63" s="113">
        <v>0</v>
      </c>
      <c r="Y63" s="113">
        <v>0</v>
      </c>
      <c r="Z63" s="113">
        <v>0</v>
      </c>
      <c r="AA63" s="113">
        <v>0</v>
      </c>
      <c r="AB63" s="113">
        <v>0</v>
      </c>
      <c r="AC63" s="113">
        <v>0</v>
      </c>
      <c r="AD63" s="113">
        <v>0</v>
      </c>
      <c r="AE63" s="113">
        <v>0</v>
      </c>
      <c r="AF63" s="113">
        <v>0</v>
      </c>
      <c r="AG63" s="113">
        <v>0</v>
      </c>
      <c r="AH63" s="113">
        <v>0</v>
      </c>
      <c r="AI63" s="113">
        <v>0</v>
      </c>
      <c r="AJ63" s="113">
        <v>0</v>
      </c>
      <c r="AK63" s="113">
        <v>0</v>
      </c>
      <c r="AL63" s="113">
        <v>0</v>
      </c>
      <c r="AM63" s="113">
        <f t="shared" si="0"/>
        <v>0</v>
      </c>
      <c r="AP63" s="70"/>
    </row>
    <row r="64" spans="1:42" ht="33" customHeight="1">
      <c r="A64" s="87">
        <v>145</v>
      </c>
      <c r="B64" s="88" t="s">
        <v>89</v>
      </c>
      <c r="C64" s="115" t="s">
        <v>1298</v>
      </c>
      <c r="D64" s="113">
        <v>0</v>
      </c>
      <c r="E64" s="113">
        <v>0</v>
      </c>
      <c r="F64" s="113">
        <v>0</v>
      </c>
      <c r="G64" s="113">
        <v>0</v>
      </c>
      <c r="H64" s="113">
        <v>0</v>
      </c>
      <c r="I64" s="113">
        <v>0</v>
      </c>
      <c r="J64" s="113">
        <v>0</v>
      </c>
      <c r="K64" s="113">
        <v>0</v>
      </c>
      <c r="L64" s="113">
        <v>0</v>
      </c>
      <c r="M64" s="113">
        <v>0</v>
      </c>
      <c r="N64" s="113">
        <v>0</v>
      </c>
      <c r="O64" s="113">
        <v>0</v>
      </c>
      <c r="P64" s="113">
        <v>0</v>
      </c>
      <c r="Q64" s="113">
        <v>0</v>
      </c>
      <c r="R64" s="113">
        <v>0</v>
      </c>
      <c r="S64" s="113">
        <v>0</v>
      </c>
      <c r="T64" s="113">
        <v>0</v>
      </c>
      <c r="U64" s="113">
        <v>0</v>
      </c>
      <c r="V64" s="113">
        <v>0</v>
      </c>
      <c r="W64" s="113">
        <v>0</v>
      </c>
      <c r="X64" s="113">
        <v>0</v>
      </c>
      <c r="Y64" s="113">
        <v>0</v>
      </c>
      <c r="Z64" s="113">
        <v>0</v>
      </c>
      <c r="AA64" s="113">
        <v>0</v>
      </c>
      <c r="AB64" s="113">
        <v>0</v>
      </c>
      <c r="AC64" s="113">
        <v>0</v>
      </c>
      <c r="AD64" s="113">
        <v>0</v>
      </c>
      <c r="AE64" s="113">
        <v>0</v>
      </c>
      <c r="AF64" s="113">
        <v>0</v>
      </c>
      <c r="AG64" s="113">
        <v>0</v>
      </c>
      <c r="AH64" s="113">
        <v>0</v>
      </c>
      <c r="AI64" s="113">
        <v>0</v>
      </c>
      <c r="AJ64" s="113">
        <v>0</v>
      </c>
      <c r="AK64" s="113">
        <v>0</v>
      </c>
      <c r="AL64" s="113">
        <v>0</v>
      </c>
      <c r="AM64" s="113">
        <f t="shared" si="0"/>
        <v>0</v>
      </c>
      <c r="AP64" s="70"/>
    </row>
    <row r="65" spans="1:42" ht="33" customHeight="1">
      <c r="A65" s="87">
        <v>146</v>
      </c>
      <c r="B65" s="88" t="s">
        <v>90</v>
      </c>
      <c r="C65" s="115" t="s">
        <v>1298</v>
      </c>
      <c r="D65" s="113">
        <v>0</v>
      </c>
      <c r="E65" s="113">
        <v>0</v>
      </c>
      <c r="F65" s="113">
        <v>0</v>
      </c>
      <c r="G65" s="113">
        <v>0</v>
      </c>
      <c r="H65" s="113">
        <v>0</v>
      </c>
      <c r="I65" s="113">
        <v>0</v>
      </c>
      <c r="J65" s="113">
        <v>0</v>
      </c>
      <c r="K65" s="113">
        <v>0</v>
      </c>
      <c r="L65" s="113">
        <v>0</v>
      </c>
      <c r="M65" s="113">
        <v>0</v>
      </c>
      <c r="N65" s="113">
        <v>0</v>
      </c>
      <c r="O65" s="113">
        <v>0</v>
      </c>
      <c r="P65" s="113">
        <v>0</v>
      </c>
      <c r="Q65" s="113">
        <v>0</v>
      </c>
      <c r="R65" s="113">
        <v>0</v>
      </c>
      <c r="S65" s="113">
        <v>0</v>
      </c>
      <c r="T65" s="113">
        <v>0</v>
      </c>
      <c r="U65" s="113">
        <v>0</v>
      </c>
      <c r="V65" s="113">
        <v>0</v>
      </c>
      <c r="W65" s="113">
        <v>0</v>
      </c>
      <c r="X65" s="113">
        <v>0</v>
      </c>
      <c r="Y65" s="113">
        <v>0</v>
      </c>
      <c r="Z65" s="113">
        <v>0</v>
      </c>
      <c r="AA65" s="113">
        <v>0</v>
      </c>
      <c r="AB65" s="113">
        <v>0</v>
      </c>
      <c r="AC65" s="113">
        <v>0</v>
      </c>
      <c r="AD65" s="113">
        <v>0</v>
      </c>
      <c r="AE65" s="113">
        <v>0</v>
      </c>
      <c r="AF65" s="113">
        <v>0</v>
      </c>
      <c r="AG65" s="113">
        <v>0</v>
      </c>
      <c r="AH65" s="113">
        <v>0</v>
      </c>
      <c r="AI65" s="113">
        <v>0</v>
      </c>
      <c r="AJ65" s="113">
        <v>0</v>
      </c>
      <c r="AK65" s="113">
        <v>0</v>
      </c>
      <c r="AL65" s="113">
        <v>0</v>
      </c>
      <c r="AM65" s="113">
        <f t="shared" si="0"/>
        <v>0</v>
      </c>
      <c r="AP65" s="70"/>
    </row>
    <row r="66" spans="1:42" ht="33" customHeight="1">
      <c r="A66" s="87">
        <v>147</v>
      </c>
      <c r="B66" s="88" t="s">
        <v>738</v>
      </c>
      <c r="C66" s="115" t="s">
        <v>1298</v>
      </c>
      <c r="D66" s="113">
        <v>0</v>
      </c>
      <c r="E66" s="113">
        <v>0</v>
      </c>
      <c r="F66" s="113">
        <v>0</v>
      </c>
      <c r="G66" s="113">
        <v>0</v>
      </c>
      <c r="H66" s="113">
        <v>0</v>
      </c>
      <c r="I66" s="113">
        <v>0</v>
      </c>
      <c r="J66" s="113">
        <v>0</v>
      </c>
      <c r="K66" s="113">
        <v>0</v>
      </c>
      <c r="L66" s="113">
        <v>0</v>
      </c>
      <c r="M66" s="113">
        <v>0</v>
      </c>
      <c r="N66" s="113">
        <v>0</v>
      </c>
      <c r="O66" s="113">
        <v>0</v>
      </c>
      <c r="P66" s="113">
        <v>0</v>
      </c>
      <c r="Q66" s="113">
        <v>0</v>
      </c>
      <c r="R66" s="113">
        <v>0</v>
      </c>
      <c r="S66" s="113">
        <v>0</v>
      </c>
      <c r="T66" s="113">
        <v>0</v>
      </c>
      <c r="U66" s="113">
        <v>0</v>
      </c>
      <c r="V66" s="113">
        <v>0</v>
      </c>
      <c r="W66" s="113">
        <v>0</v>
      </c>
      <c r="X66" s="113">
        <v>0</v>
      </c>
      <c r="Y66" s="113">
        <v>0</v>
      </c>
      <c r="Z66" s="113">
        <v>0</v>
      </c>
      <c r="AA66" s="113">
        <v>0</v>
      </c>
      <c r="AB66" s="113">
        <v>0</v>
      </c>
      <c r="AC66" s="113">
        <v>0</v>
      </c>
      <c r="AD66" s="113">
        <v>0</v>
      </c>
      <c r="AE66" s="113">
        <v>0</v>
      </c>
      <c r="AF66" s="113">
        <v>0</v>
      </c>
      <c r="AG66" s="113">
        <v>0</v>
      </c>
      <c r="AH66" s="113">
        <v>0</v>
      </c>
      <c r="AI66" s="113">
        <v>0</v>
      </c>
      <c r="AJ66" s="113">
        <v>0</v>
      </c>
      <c r="AK66" s="113">
        <v>0</v>
      </c>
      <c r="AL66" s="113">
        <v>0</v>
      </c>
      <c r="AM66" s="113">
        <f t="shared" si="0"/>
        <v>0</v>
      </c>
      <c r="AP66" s="70"/>
    </row>
    <row r="67" spans="1:42" ht="33" customHeight="1">
      <c r="A67" s="87">
        <v>148</v>
      </c>
      <c r="B67" s="88" t="s">
        <v>739</v>
      </c>
      <c r="C67" s="115" t="s">
        <v>1298</v>
      </c>
      <c r="D67" s="113">
        <v>0</v>
      </c>
      <c r="E67" s="113">
        <v>0</v>
      </c>
      <c r="F67" s="113">
        <v>0</v>
      </c>
      <c r="G67" s="113">
        <v>0</v>
      </c>
      <c r="H67" s="113">
        <v>0</v>
      </c>
      <c r="I67" s="113">
        <v>0</v>
      </c>
      <c r="J67" s="113">
        <v>0</v>
      </c>
      <c r="K67" s="113">
        <v>0</v>
      </c>
      <c r="L67" s="113">
        <v>0</v>
      </c>
      <c r="M67" s="113">
        <v>0</v>
      </c>
      <c r="N67" s="113">
        <v>0</v>
      </c>
      <c r="O67" s="113">
        <v>0</v>
      </c>
      <c r="P67" s="113">
        <v>0</v>
      </c>
      <c r="Q67" s="113">
        <v>0</v>
      </c>
      <c r="R67" s="113">
        <v>0</v>
      </c>
      <c r="S67" s="113">
        <v>0</v>
      </c>
      <c r="T67" s="113">
        <v>0</v>
      </c>
      <c r="U67" s="113">
        <v>0</v>
      </c>
      <c r="V67" s="113">
        <v>0</v>
      </c>
      <c r="W67" s="113">
        <v>0</v>
      </c>
      <c r="X67" s="113">
        <v>0</v>
      </c>
      <c r="Y67" s="113">
        <v>0</v>
      </c>
      <c r="Z67" s="113">
        <v>0</v>
      </c>
      <c r="AA67" s="113">
        <v>0</v>
      </c>
      <c r="AB67" s="113">
        <v>0</v>
      </c>
      <c r="AC67" s="113">
        <v>0</v>
      </c>
      <c r="AD67" s="113">
        <v>0</v>
      </c>
      <c r="AE67" s="113">
        <v>0</v>
      </c>
      <c r="AF67" s="113">
        <v>0</v>
      </c>
      <c r="AG67" s="113">
        <v>0</v>
      </c>
      <c r="AH67" s="113">
        <v>0</v>
      </c>
      <c r="AI67" s="113">
        <v>0</v>
      </c>
      <c r="AJ67" s="113">
        <v>0</v>
      </c>
      <c r="AK67" s="113">
        <v>0</v>
      </c>
      <c r="AL67" s="113">
        <v>0</v>
      </c>
      <c r="AM67" s="113">
        <f t="shared" si="0"/>
        <v>0</v>
      </c>
      <c r="AP67" s="70"/>
    </row>
    <row r="68" spans="1:42" ht="33" customHeight="1">
      <c r="A68" s="87">
        <v>149</v>
      </c>
      <c r="B68" s="88" t="s">
        <v>740</v>
      </c>
      <c r="C68" s="89" t="s">
        <v>1333</v>
      </c>
      <c r="D68" s="113">
        <v>0</v>
      </c>
      <c r="E68" s="113">
        <v>0</v>
      </c>
      <c r="F68" s="113">
        <v>0</v>
      </c>
      <c r="G68" s="113">
        <v>0</v>
      </c>
      <c r="H68" s="113">
        <v>0</v>
      </c>
      <c r="I68" s="113">
        <v>0</v>
      </c>
      <c r="J68" s="113">
        <v>0</v>
      </c>
      <c r="K68" s="113">
        <v>0</v>
      </c>
      <c r="L68" s="113">
        <v>293.05</v>
      </c>
      <c r="M68" s="113">
        <v>0</v>
      </c>
      <c r="N68" s="113">
        <v>0</v>
      </c>
      <c r="O68" s="113">
        <v>0</v>
      </c>
      <c r="P68" s="113">
        <v>0</v>
      </c>
      <c r="Q68" s="113">
        <v>0</v>
      </c>
      <c r="R68" s="113">
        <v>0</v>
      </c>
      <c r="S68" s="113">
        <v>0</v>
      </c>
      <c r="T68" s="113">
        <v>0</v>
      </c>
      <c r="U68" s="113">
        <v>0</v>
      </c>
      <c r="V68" s="113">
        <v>0</v>
      </c>
      <c r="W68" s="113">
        <v>0</v>
      </c>
      <c r="X68" s="113">
        <v>0</v>
      </c>
      <c r="Y68" s="113">
        <v>0</v>
      </c>
      <c r="Z68" s="113">
        <v>0</v>
      </c>
      <c r="AA68" s="113">
        <v>0</v>
      </c>
      <c r="AB68" s="113">
        <v>0</v>
      </c>
      <c r="AC68" s="113">
        <v>0</v>
      </c>
      <c r="AD68" s="113">
        <v>0</v>
      </c>
      <c r="AE68" s="113">
        <v>0</v>
      </c>
      <c r="AF68" s="113">
        <v>0</v>
      </c>
      <c r="AG68" s="113">
        <v>0</v>
      </c>
      <c r="AH68" s="113">
        <v>0</v>
      </c>
      <c r="AI68" s="113">
        <v>0</v>
      </c>
      <c r="AJ68" s="113">
        <v>0</v>
      </c>
      <c r="AK68" s="113">
        <v>0</v>
      </c>
      <c r="AL68" s="113">
        <v>0</v>
      </c>
      <c r="AM68" s="113">
        <f t="shared" si="0"/>
        <v>293.05</v>
      </c>
      <c r="AP68" s="70"/>
    </row>
    <row r="69" spans="1:42" ht="33" customHeight="1">
      <c r="A69" s="87">
        <v>150</v>
      </c>
      <c r="B69" s="88" t="s">
        <v>94</v>
      </c>
      <c r="C69" s="89" t="s">
        <v>1333</v>
      </c>
      <c r="D69" s="113">
        <v>0</v>
      </c>
      <c r="E69" s="113">
        <v>0</v>
      </c>
      <c r="F69" s="113">
        <v>0</v>
      </c>
      <c r="G69" s="113">
        <v>0</v>
      </c>
      <c r="H69" s="113">
        <v>0</v>
      </c>
      <c r="I69" s="113">
        <v>0</v>
      </c>
      <c r="J69" s="113">
        <v>611547.01</v>
      </c>
      <c r="K69" s="113">
        <v>0</v>
      </c>
      <c r="L69" s="113">
        <v>0</v>
      </c>
      <c r="M69" s="113">
        <v>0</v>
      </c>
      <c r="N69" s="113">
        <v>0</v>
      </c>
      <c r="O69" s="113">
        <v>0</v>
      </c>
      <c r="P69" s="113">
        <v>0</v>
      </c>
      <c r="Q69" s="113">
        <v>0</v>
      </c>
      <c r="R69" s="113">
        <v>0</v>
      </c>
      <c r="S69" s="113">
        <v>0</v>
      </c>
      <c r="T69" s="113">
        <v>0</v>
      </c>
      <c r="U69" s="113">
        <v>0</v>
      </c>
      <c r="V69" s="113">
        <v>0</v>
      </c>
      <c r="W69" s="113">
        <v>0</v>
      </c>
      <c r="X69" s="113">
        <v>0</v>
      </c>
      <c r="Y69" s="113">
        <v>0</v>
      </c>
      <c r="Z69" s="113">
        <v>0</v>
      </c>
      <c r="AA69" s="113">
        <v>0</v>
      </c>
      <c r="AB69" s="113">
        <v>0</v>
      </c>
      <c r="AC69" s="113">
        <v>0</v>
      </c>
      <c r="AD69" s="113">
        <v>0</v>
      </c>
      <c r="AE69" s="113">
        <v>0</v>
      </c>
      <c r="AF69" s="113">
        <v>0</v>
      </c>
      <c r="AG69" s="113">
        <v>0</v>
      </c>
      <c r="AH69" s="113">
        <v>0</v>
      </c>
      <c r="AI69" s="113">
        <v>0</v>
      </c>
      <c r="AJ69" s="113">
        <v>0</v>
      </c>
      <c r="AK69" s="113">
        <v>0</v>
      </c>
      <c r="AL69" s="113">
        <v>0</v>
      </c>
      <c r="AM69" s="113">
        <f t="shared" si="0"/>
        <v>611547.01</v>
      </c>
      <c r="AP69" s="70"/>
    </row>
    <row r="70" spans="1:42" ht="33" customHeight="1">
      <c r="A70" s="87">
        <v>152</v>
      </c>
      <c r="B70" s="88" t="s">
        <v>741</v>
      </c>
      <c r="C70" s="89" t="s">
        <v>1330</v>
      </c>
      <c r="D70" s="113">
        <v>0</v>
      </c>
      <c r="E70" s="113">
        <v>0</v>
      </c>
      <c r="F70" s="113">
        <v>0</v>
      </c>
      <c r="G70" s="113">
        <v>950</v>
      </c>
      <c r="H70" s="113">
        <v>0</v>
      </c>
      <c r="I70" s="113">
        <v>0</v>
      </c>
      <c r="J70" s="113">
        <v>0</v>
      </c>
      <c r="K70" s="113">
        <v>0</v>
      </c>
      <c r="L70" s="113">
        <v>0</v>
      </c>
      <c r="M70" s="113">
        <v>0</v>
      </c>
      <c r="N70" s="113">
        <v>0</v>
      </c>
      <c r="O70" s="113">
        <v>0</v>
      </c>
      <c r="P70" s="113">
        <v>0</v>
      </c>
      <c r="Q70" s="113">
        <v>0</v>
      </c>
      <c r="R70" s="113">
        <v>0</v>
      </c>
      <c r="S70" s="113">
        <v>0</v>
      </c>
      <c r="T70" s="113">
        <v>0</v>
      </c>
      <c r="U70" s="113">
        <v>0</v>
      </c>
      <c r="V70" s="113">
        <v>0</v>
      </c>
      <c r="W70" s="113">
        <v>0</v>
      </c>
      <c r="X70" s="113">
        <v>0</v>
      </c>
      <c r="Y70" s="113">
        <v>0</v>
      </c>
      <c r="Z70" s="113">
        <v>0</v>
      </c>
      <c r="AA70" s="113">
        <v>0</v>
      </c>
      <c r="AB70" s="113">
        <v>0</v>
      </c>
      <c r="AC70" s="113">
        <v>0</v>
      </c>
      <c r="AD70" s="113">
        <v>0</v>
      </c>
      <c r="AE70" s="113">
        <v>0</v>
      </c>
      <c r="AF70" s="113">
        <v>0</v>
      </c>
      <c r="AG70" s="113">
        <v>0</v>
      </c>
      <c r="AH70" s="113">
        <v>0</v>
      </c>
      <c r="AI70" s="113">
        <v>0</v>
      </c>
      <c r="AJ70" s="113">
        <v>0</v>
      </c>
      <c r="AK70" s="113">
        <v>0</v>
      </c>
      <c r="AL70" s="113">
        <v>0</v>
      </c>
      <c r="AM70" s="113">
        <f t="shared" si="0"/>
        <v>950</v>
      </c>
      <c r="AP70" s="70"/>
    </row>
    <row r="71" spans="1:42" ht="33" customHeight="1">
      <c r="A71" s="87">
        <v>153</v>
      </c>
      <c r="B71" s="88" t="s">
        <v>742</v>
      </c>
      <c r="C71" s="89" t="s">
        <v>1400</v>
      </c>
      <c r="D71" s="113">
        <v>0</v>
      </c>
      <c r="E71" s="113">
        <v>0</v>
      </c>
      <c r="F71" s="113">
        <v>0</v>
      </c>
      <c r="G71" s="113">
        <v>0</v>
      </c>
      <c r="H71" s="113">
        <v>0</v>
      </c>
      <c r="I71" s="113">
        <v>0</v>
      </c>
      <c r="J71" s="113">
        <v>248595.98</v>
      </c>
      <c r="K71" s="113">
        <v>0</v>
      </c>
      <c r="L71" s="113">
        <v>0</v>
      </c>
      <c r="M71" s="113">
        <v>0</v>
      </c>
      <c r="N71" s="113">
        <v>0</v>
      </c>
      <c r="O71" s="113">
        <v>0</v>
      </c>
      <c r="P71" s="113">
        <v>0</v>
      </c>
      <c r="Q71" s="113">
        <v>0</v>
      </c>
      <c r="R71" s="113">
        <v>0</v>
      </c>
      <c r="S71" s="113">
        <v>0</v>
      </c>
      <c r="T71" s="113">
        <v>0</v>
      </c>
      <c r="U71" s="113">
        <v>0</v>
      </c>
      <c r="V71" s="113">
        <v>0</v>
      </c>
      <c r="W71" s="113">
        <v>0</v>
      </c>
      <c r="X71" s="113">
        <v>0</v>
      </c>
      <c r="Y71" s="113">
        <v>0</v>
      </c>
      <c r="Z71" s="113">
        <v>0</v>
      </c>
      <c r="AA71" s="113">
        <v>0</v>
      </c>
      <c r="AB71" s="113">
        <v>0</v>
      </c>
      <c r="AC71" s="113">
        <v>0</v>
      </c>
      <c r="AD71" s="113">
        <v>0</v>
      </c>
      <c r="AE71" s="113">
        <v>0</v>
      </c>
      <c r="AF71" s="113">
        <v>0</v>
      </c>
      <c r="AG71" s="113">
        <v>0</v>
      </c>
      <c r="AH71" s="113">
        <v>0</v>
      </c>
      <c r="AI71" s="113">
        <v>0</v>
      </c>
      <c r="AJ71" s="113">
        <v>0</v>
      </c>
      <c r="AK71" s="113">
        <v>0</v>
      </c>
      <c r="AL71" s="113">
        <v>0</v>
      </c>
      <c r="AM71" s="113">
        <f t="shared" si="0"/>
        <v>248595.98</v>
      </c>
      <c r="AP71" s="70"/>
    </row>
    <row r="72" spans="1:42" ht="33" customHeight="1">
      <c r="A72" s="87">
        <v>154</v>
      </c>
      <c r="B72" s="88" t="s">
        <v>743</v>
      </c>
      <c r="C72" s="89" t="s">
        <v>1330</v>
      </c>
      <c r="D72" s="113">
        <v>0</v>
      </c>
      <c r="E72" s="113">
        <v>0</v>
      </c>
      <c r="F72" s="113">
        <v>0</v>
      </c>
      <c r="G72" s="113">
        <v>0</v>
      </c>
      <c r="H72" s="113">
        <v>0</v>
      </c>
      <c r="I72" s="113">
        <v>0</v>
      </c>
      <c r="J72" s="113">
        <v>0</v>
      </c>
      <c r="K72" s="113">
        <v>0</v>
      </c>
      <c r="L72" s="113">
        <v>0</v>
      </c>
      <c r="M72" s="113">
        <v>0</v>
      </c>
      <c r="N72" s="113">
        <v>0</v>
      </c>
      <c r="O72" s="113">
        <v>0</v>
      </c>
      <c r="P72" s="113">
        <v>0</v>
      </c>
      <c r="Q72" s="113">
        <v>0</v>
      </c>
      <c r="R72" s="113">
        <v>0</v>
      </c>
      <c r="S72" s="113">
        <v>0</v>
      </c>
      <c r="T72" s="113">
        <v>0</v>
      </c>
      <c r="U72" s="113">
        <v>0</v>
      </c>
      <c r="V72" s="113">
        <v>0</v>
      </c>
      <c r="W72" s="113">
        <v>0</v>
      </c>
      <c r="X72" s="113">
        <v>0</v>
      </c>
      <c r="Y72" s="113">
        <v>0</v>
      </c>
      <c r="Z72" s="113">
        <v>0</v>
      </c>
      <c r="AA72" s="113">
        <v>0</v>
      </c>
      <c r="AB72" s="113">
        <v>0</v>
      </c>
      <c r="AC72" s="113">
        <v>0</v>
      </c>
      <c r="AD72" s="113">
        <v>0</v>
      </c>
      <c r="AE72" s="113">
        <v>0</v>
      </c>
      <c r="AF72" s="113">
        <v>0</v>
      </c>
      <c r="AG72" s="113">
        <v>0</v>
      </c>
      <c r="AH72" s="113">
        <v>0</v>
      </c>
      <c r="AI72" s="113">
        <v>0</v>
      </c>
      <c r="AJ72" s="113">
        <v>0</v>
      </c>
      <c r="AK72" s="113">
        <v>0</v>
      </c>
      <c r="AL72" s="113">
        <v>0</v>
      </c>
      <c r="AM72" s="113">
        <f t="shared" si="0"/>
        <v>0</v>
      </c>
      <c r="AP72" s="70"/>
    </row>
    <row r="73" spans="1:42" ht="33" customHeight="1">
      <c r="A73" s="87">
        <v>155</v>
      </c>
      <c r="B73" s="88" t="s">
        <v>744</v>
      </c>
      <c r="C73" s="89" t="s">
        <v>1400</v>
      </c>
      <c r="D73" s="113">
        <v>0</v>
      </c>
      <c r="E73" s="113">
        <v>0</v>
      </c>
      <c r="F73" s="113">
        <v>0</v>
      </c>
      <c r="G73" s="113">
        <v>11653</v>
      </c>
      <c r="H73" s="113">
        <v>0</v>
      </c>
      <c r="I73" s="113">
        <v>0</v>
      </c>
      <c r="J73" s="113">
        <v>0</v>
      </c>
      <c r="K73" s="113">
        <v>0</v>
      </c>
      <c r="L73" s="113">
        <v>0</v>
      </c>
      <c r="M73" s="113">
        <v>0</v>
      </c>
      <c r="N73" s="113">
        <v>0</v>
      </c>
      <c r="O73" s="113">
        <v>0</v>
      </c>
      <c r="P73" s="113">
        <v>0</v>
      </c>
      <c r="Q73" s="113">
        <v>0</v>
      </c>
      <c r="R73" s="113">
        <v>0</v>
      </c>
      <c r="S73" s="113">
        <v>0</v>
      </c>
      <c r="T73" s="113">
        <v>0</v>
      </c>
      <c r="U73" s="113">
        <v>0</v>
      </c>
      <c r="V73" s="113">
        <v>0</v>
      </c>
      <c r="W73" s="113">
        <v>0</v>
      </c>
      <c r="X73" s="113">
        <v>0</v>
      </c>
      <c r="Y73" s="113">
        <v>0</v>
      </c>
      <c r="Z73" s="113">
        <v>0</v>
      </c>
      <c r="AA73" s="113">
        <v>0</v>
      </c>
      <c r="AB73" s="113">
        <v>0</v>
      </c>
      <c r="AC73" s="113">
        <v>0</v>
      </c>
      <c r="AD73" s="113">
        <v>0</v>
      </c>
      <c r="AE73" s="113">
        <v>0</v>
      </c>
      <c r="AF73" s="113">
        <v>0</v>
      </c>
      <c r="AG73" s="113">
        <v>0</v>
      </c>
      <c r="AH73" s="113">
        <v>0</v>
      </c>
      <c r="AI73" s="113">
        <v>0</v>
      </c>
      <c r="AJ73" s="113">
        <v>0</v>
      </c>
      <c r="AK73" s="113">
        <v>0</v>
      </c>
      <c r="AL73" s="113">
        <v>0</v>
      </c>
      <c r="AM73" s="113">
        <f t="shared" si="0"/>
        <v>11653</v>
      </c>
      <c r="AP73" s="70"/>
    </row>
    <row r="74" spans="1:42" ht="33" customHeight="1">
      <c r="A74" s="87">
        <v>156</v>
      </c>
      <c r="B74" s="88" t="s">
        <v>745</v>
      </c>
      <c r="C74" s="89" t="s">
        <v>1334</v>
      </c>
      <c r="D74" s="113">
        <v>0</v>
      </c>
      <c r="E74" s="113">
        <v>0</v>
      </c>
      <c r="F74" s="113">
        <v>0</v>
      </c>
      <c r="G74" s="113">
        <v>0</v>
      </c>
      <c r="H74" s="113">
        <v>0</v>
      </c>
      <c r="I74" s="113">
        <v>0</v>
      </c>
      <c r="J74" s="113">
        <v>0</v>
      </c>
      <c r="K74" s="113">
        <v>0</v>
      </c>
      <c r="L74" s="113">
        <v>0</v>
      </c>
      <c r="M74" s="113">
        <v>0</v>
      </c>
      <c r="N74" s="113">
        <v>0</v>
      </c>
      <c r="O74" s="113">
        <v>0</v>
      </c>
      <c r="P74" s="113">
        <v>0</v>
      </c>
      <c r="Q74" s="113">
        <v>0</v>
      </c>
      <c r="R74" s="113">
        <v>0</v>
      </c>
      <c r="S74" s="113">
        <v>0</v>
      </c>
      <c r="T74" s="113">
        <v>0</v>
      </c>
      <c r="U74" s="113">
        <v>0</v>
      </c>
      <c r="V74" s="113">
        <v>0</v>
      </c>
      <c r="W74" s="113">
        <v>0</v>
      </c>
      <c r="X74" s="113">
        <v>0</v>
      </c>
      <c r="Y74" s="113">
        <v>0</v>
      </c>
      <c r="Z74" s="113">
        <v>0</v>
      </c>
      <c r="AA74" s="113">
        <v>0</v>
      </c>
      <c r="AB74" s="113">
        <v>0</v>
      </c>
      <c r="AC74" s="113">
        <v>0</v>
      </c>
      <c r="AD74" s="113">
        <v>0</v>
      </c>
      <c r="AE74" s="113">
        <v>0</v>
      </c>
      <c r="AF74" s="113">
        <v>0</v>
      </c>
      <c r="AG74" s="113">
        <v>0</v>
      </c>
      <c r="AH74" s="113">
        <v>0</v>
      </c>
      <c r="AI74" s="113">
        <v>0</v>
      </c>
      <c r="AJ74" s="113">
        <v>0</v>
      </c>
      <c r="AK74" s="113">
        <v>0</v>
      </c>
      <c r="AL74" s="113">
        <v>0</v>
      </c>
      <c r="AM74" s="113">
        <f t="shared" si="0"/>
        <v>0</v>
      </c>
      <c r="AP74" s="70"/>
    </row>
    <row r="75" spans="1:42" ht="33" customHeight="1">
      <c r="A75" s="87">
        <v>157</v>
      </c>
      <c r="B75" s="88" t="s">
        <v>746</v>
      </c>
      <c r="C75" s="115" t="s">
        <v>1400</v>
      </c>
      <c r="D75" s="113">
        <v>0</v>
      </c>
      <c r="E75" s="113">
        <v>0</v>
      </c>
      <c r="F75" s="113">
        <v>0</v>
      </c>
      <c r="G75" s="113">
        <v>0</v>
      </c>
      <c r="H75" s="113">
        <v>0</v>
      </c>
      <c r="I75" s="113">
        <v>0</v>
      </c>
      <c r="J75" s="113">
        <v>0</v>
      </c>
      <c r="K75" s="113">
        <v>0</v>
      </c>
      <c r="L75" s="113">
        <v>0</v>
      </c>
      <c r="M75" s="113">
        <v>0</v>
      </c>
      <c r="N75" s="113">
        <v>0</v>
      </c>
      <c r="O75" s="113">
        <v>0</v>
      </c>
      <c r="P75" s="113">
        <v>0</v>
      </c>
      <c r="Q75" s="113">
        <v>0</v>
      </c>
      <c r="R75" s="113">
        <v>0</v>
      </c>
      <c r="S75" s="113">
        <v>0</v>
      </c>
      <c r="T75" s="113">
        <v>0</v>
      </c>
      <c r="U75" s="113">
        <v>0</v>
      </c>
      <c r="V75" s="113">
        <v>0</v>
      </c>
      <c r="W75" s="113">
        <v>0</v>
      </c>
      <c r="X75" s="113">
        <v>0</v>
      </c>
      <c r="Y75" s="113">
        <v>0</v>
      </c>
      <c r="Z75" s="113">
        <v>0</v>
      </c>
      <c r="AA75" s="113">
        <v>0</v>
      </c>
      <c r="AB75" s="113">
        <v>0</v>
      </c>
      <c r="AC75" s="113">
        <v>0</v>
      </c>
      <c r="AD75" s="113">
        <v>0</v>
      </c>
      <c r="AE75" s="113">
        <v>0</v>
      </c>
      <c r="AF75" s="113">
        <v>0</v>
      </c>
      <c r="AG75" s="113">
        <v>0</v>
      </c>
      <c r="AH75" s="113">
        <v>0</v>
      </c>
      <c r="AI75" s="113">
        <v>0</v>
      </c>
      <c r="AJ75" s="113">
        <v>0</v>
      </c>
      <c r="AK75" s="113">
        <v>0</v>
      </c>
      <c r="AL75" s="113">
        <v>0</v>
      </c>
      <c r="AM75" s="113">
        <f t="shared" ref="AM75:AM138" si="1">SUM(D75:AL75)</f>
        <v>0</v>
      </c>
      <c r="AP75" s="70"/>
    </row>
    <row r="76" spans="1:42" ht="33" customHeight="1">
      <c r="A76" s="87">
        <v>159</v>
      </c>
      <c r="B76" s="88" t="s">
        <v>747</v>
      </c>
      <c r="C76" s="115" t="s">
        <v>1400</v>
      </c>
      <c r="D76" s="113">
        <v>0</v>
      </c>
      <c r="E76" s="113">
        <v>0</v>
      </c>
      <c r="F76" s="113">
        <v>0</v>
      </c>
      <c r="G76" s="113">
        <v>0</v>
      </c>
      <c r="H76" s="113">
        <v>0</v>
      </c>
      <c r="I76" s="113">
        <v>0</v>
      </c>
      <c r="J76" s="113">
        <v>0</v>
      </c>
      <c r="K76" s="113">
        <v>0</v>
      </c>
      <c r="L76" s="113">
        <v>0</v>
      </c>
      <c r="M76" s="113">
        <v>0</v>
      </c>
      <c r="N76" s="113">
        <v>0</v>
      </c>
      <c r="O76" s="113">
        <v>0</v>
      </c>
      <c r="P76" s="113">
        <v>0</v>
      </c>
      <c r="Q76" s="113">
        <v>0</v>
      </c>
      <c r="R76" s="113">
        <v>0</v>
      </c>
      <c r="S76" s="113">
        <v>0</v>
      </c>
      <c r="T76" s="113">
        <v>0</v>
      </c>
      <c r="U76" s="113">
        <v>0</v>
      </c>
      <c r="V76" s="113">
        <v>0</v>
      </c>
      <c r="W76" s="113">
        <v>0</v>
      </c>
      <c r="X76" s="113">
        <v>0</v>
      </c>
      <c r="Y76" s="113">
        <v>0</v>
      </c>
      <c r="Z76" s="113">
        <v>0</v>
      </c>
      <c r="AA76" s="113">
        <v>0</v>
      </c>
      <c r="AB76" s="113">
        <v>0</v>
      </c>
      <c r="AC76" s="113">
        <v>0</v>
      </c>
      <c r="AD76" s="113">
        <v>0</v>
      </c>
      <c r="AE76" s="113">
        <v>0</v>
      </c>
      <c r="AF76" s="113">
        <v>0</v>
      </c>
      <c r="AG76" s="113">
        <v>0</v>
      </c>
      <c r="AH76" s="113">
        <v>0</v>
      </c>
      <c r="AI76" s="113">
        <v>0</v>
      </c>
      <c r="AJ76" s="113">
        <v>0</v>
      </c>
      <c r="AK76" s="113">
        <v>0</v>
      </c>
      <c r="AL76" s="113">
        <v>0</v>
      </c>
      <c r="AM76" s="113">
        <f t="shared" si="1"/>
        <v>0</v>
      </c>
      <c r="AP76" s="70"/>
    </row>
    <row r="77" spans="1:42" ht="33" customHeight="1">
      <c r="A77" s="87">
        <v>163</v>
      </c>
      <c r="B77" s="88" t="s">
        <v>748</v>
      </c>
      <c r="C77" s="89" t="s">
        <v>1331</v>
      </c>
      <c r="D77" s="113">
        <v>0</v>
      </c>
      <c r="E77" s="113">
        <v>0</v>
      </c>
      <c r="F77" s="113">
        <v>2662930.71</v>
      </c>
      <c r="G77" s="113">
        <v>8204.94</v>
      </c>
      <c r="H77" s="113">
        <v>0</v>
      </c>
      <c r="I77" s="113">
        <v>0</v>
      </c>
      <c r="J77" s="113">
        <v>0</v>
      </c>
      <c r="K77" s="113">
        <v>0</v>
      </c>
      <c r="L77" s="113">
        <v>587.21</v>
      </c>
      <c r="M77" s="113">
        <v>0</v>
      </c>
      <c r="N77" s="113">
        <v>0</v>
      </c>
      <c r="O77" s="113">
        <v>0</v>
      </c>
      <c r="P77" s="113">
        <v>0</v>
      </c>
      <c r="Q77" s="113">
        <v>43664.55</v>
      </c>
      <c r="R77" s="113">
        <v>0</v>
      </c>
      <c r="S77" s="113">
        <v>0</v>
      </c>
      <c r="T77" s="113">
        <v>0</v>
      </c>
      <c r="U77" s="113">
        <v>0</v>
      </c>
      <c r="V77" s="113">
        <v>0</v>
      </c>
      <c r="W77" s="113">
        <v>0</v>
      </c>
      <c r="X77" s="113">
        <v>0</v>
      </c>
      <c r="Y77" s="113">
        <v>0</v>
      </c>
      <c r="Z77" s="113">
        <v>0</v>
      </c>
      <c r="AA77" s="113">
        <v>0</v>
      </c>
      <c r="AB77" s="113">
        <v>0</v>
      </c>
      <c r="AC77" s="113">
        <v>0</v>
      </c>
      <c r="AD77" s="113">
        <v>0</v>
      </c>
      <c r="AE77" s="113">
        <v>0</v>
      </c>
      <c r="AF77" s="113">
        <v>0</v>
      </c>
      <c r="AG77" s="113">
        <v>0</v>
      </c>
      <c r="AH77" s="113">
        <v>0</v>
      </c>
      <c r="AI77" s="113">
        <v>0</v>
      </c>
      <c r="AJ77" s="113">
        <v>0</v>
      </c>
      <c r="AK77" s="113">
        <v>0</v>
      </c>
      <c r="AL77" s="113">
        <v>0</v>
      </c>
      <c r="AM77" s="113">
        <f t="shared" si="1"/>
        <v>2715387.4099999997</v>
      </c>
      <c r="AP77" s="70"/>
    </row>
    <row r="78" spans="1:42" ht="33" customHeight="1">
      <c r="A78" s="87">
        <v>169</v>
      </c>
      <c r="B78" s="88" t="s">
        <v>749</v>
      </c>
      <c r="C78" s="89" t="s">
        <v>1337</v>
      </c>
      <c r="D78" s="113">
        <v>0</v>
      </c>
      <c r="E78" s="113">
        <v>0</v>
      </c>
      <c r="F78" s="113">
        <v>0</v>
      </c>
      <c r="G78" s="113">
        <v>7355.06</v>
      </c>
      <c r="H78" s="113">
        <v>0</v>
      </c>
      <c r="I78" s="113">
        <v>0</v>
      </c>
      <c r="J78" s="113">
        <v>0</v>
      </c>
      <c r="K78" s="113">
        <v>0</v>
      </c>
      <c r="L78" s="113">
        <v>0</v>
      </c>
      <c r="M78" s="113">
        <v>0</v>
      </c>
      <c r="N78" s="113">
        <v>0</v>
      </c>
      <c r="O78" s="113">
        <v>0</v>
      </c>
      <c r="P78" s="113">
        <v>0</v>
      </c>
      <c r="Q78" s="113">
        <v>0</v>
      </c>
      <c r="R78" s="113">
        <v>0</v>
      </c>
      <c r="S78" s="113">
        <v>0</v>
      </c>
      <c r="T78" s="113">
        <v>0</v>
      </c>
      <c r="U78" s="113">
        <v>0</v>
      </c>
      <c r="V78" s="113">
        <v>0</v>
      </c>
      <c r="W78" s="113">
        <v>0</v>
      </c>
      <c r="X78" s="113">
        <v>0</v>
      </c>
      <c r="Y78" s="113">
        <v>0</v>
      </c>
      <c r="Z78" s="113">
        <v>0</v>
      </c>
      <c r="AA78" s="113">
        <v>0</v>
      </c>
      <c r="AB78" s="113">
        <v>0</v>
      </c>
      <c r="AC78" s="113">
        <v>0</v>
      </c>
      <c r="AD78" s="113">
        <v>0</v>
      </c>
      <c r="AE78" s="113">
        <v>0</v>
      </c>
      <c r="AF78" s="113">
        <v>0</v>
      </c>
      <c r="AG78" s="113">
        <v>0</v>
      </c>
      <c r="AH78" s="113">
        <v>0</v>
      </c>
      <c r="AI78" s="113">
        <v>0</v>
      </c>
      <c r="AJ78" s="113">
        <v>0</v>
      </c>
      <c r="AK78" s="113">
        <v>0</v>
      </c>
      <c r="AL78" s="113">
        <v>0</v>
      </c>
      <c r="AM78" s="113">
        <f t="shared" si="1"/>
        <v>7355.06</v>
      </c>
      <c r="AP78" s="70"/>
    </row>
    <row r="79" spans="1:42" ht="33" customHeight="1">
      <c r="A79" s="87">
        <v>170</v>
      </c>
      <c r="B79" s="88" t="s">
        <v>750</v>
      </c>
      <c r="C79" s="89" t="s">
        <v>1334</v>
      </c>
      <c r="D79" s="113">
        <v>0</v>
      </c>
      <c r="E79" s="113">
        <v>0</v>
      </c>
      <c r="F79" s="113">
        <v>0</v>
      </c>
      <c r="G79" s="113">
        <v>0</v>
      </c>
      <c r="H79" s="113">
        <v>0</v>
      </c>
      <c r="I79" s="113">
        <v>0</v>
      </c>
      <c r="J79" s="113">
        <v>0</v>
      </c>
      <c r="K79" s="113">
        <v>0</v>
      </c>
      <c r="L79" s="113">
        <v>0</v>
      </c>
      <c r="M79" s="113">
        <v>0</v>
      </c>
      <c r="N79" s="113">
        <v>0</v>
      </c>
      <c r="O79" s="113">
        <v>0</v>
      </c>
      <c r="P79" s="113">
        <v>0</v>
      </c>
      <c r="Q79" s="113">
        <v>0</v>
      </c>
      <c r="R79" s="113">
        <v>0</v>
      </c>
      <c r="S79" s="113">
        <v>0</v>
      </c>
      <c r="T79" s="113">
        <v>0</v>
      </c>
      <c r="U79" s="113">
        <v>0</v>
      </c>
      <c r="V79" s="113">
        <v>0</v>
      </c>
      <c r="W79" s="113">
        <v>0</v>
      </c>
      <c r="X79" s="113">
        <v>0</v>
      </c>
      <c r="Y79" s="113">
        <v>0</v>
      </c>
      <c r="Z79" s="113">
        <v>0</v>
      </c>
      <c r="AA79" s="113">
        <v>0</v>
      </c>
      <c r="AB79" s="113">
        <v>0</v>
      </c>
      <c r="AC79" s="113">
        <v>0</v>
      </c>
      <c r="AD79" s="113">
        <v>0</v>
      </c>
      <c r="AE79" s="113">
        <v>0</v>
      </c>
      <c r="AF79" s="113">
        <v>0</v>
      </c>
      <c r="AG79" s="113">
        <v>0</v>
      </c>
      <c r="AH79" s="113">
        <v>0</v>
      </c>
      <c r="AI79" s="113">
        <v>0</v>
      </c>
      <c r="AJ79" s="113">
        <v>0</v>
      </c>
      <c r="AK79" s="113">
        <v>0</v>
      </c>
      <c r="AL79" s="113">
        <v>0</v>
      </c>
      <c r="AM79" s="113">
        <f t="shared" si="1"/>
        <v>0</v>
      </c>
      <c r="AP79" s="70"/>
    </row>
    <row r="80" spans="1:42" ht="33" customHeight="1">
      <c r="A80" s="87">
        <v>171</v>
      </c>
      <c r="B80" s="88" t="s">
        <v>751</v>
      </c>
      <c r="C80" s="115" t="s">
        <v>1298</v>
      </c>
      <c r="D80" s="113">
        <v>0</v>
      </c>
      <c r="E80" s="113">
        <v>0</v>
      </c>
      <c r="F80" s="113">
        <v>0</v>
      </c>
      <c r="G80" s="113">
        <v>0</v>
      </c>
      <c r="H80" s="113">
        <v>0</v>
      </c>
      <c r="I80" s="113">
        <v>0</v>
      </c>
      <c r="J80" s="113">
        <v>0</v>
      </c>
      <c r="K80" s="113">
        <v>0</v>
      </c>
      <c r="L80" s="113">
        <v>0</v>
      </c>
      <c r="M80" s="113">
        <v>0</v>
      </c>
      <c r="N80" s="113">
        <v>0</v>
      </c>
      <c r="O80" s="113">
        <v>0</v>
      </c>
      <c r="P80" s="113">
        <v>0</v>
      </c>
      <c r="Q80" s="113">
        <v>0</v>
      </c>
      <c r="R80" s="113">
        <v>0</v>
      </c>
      <c r="S80" s="113">
        <v>0</v>
      </c>
      <c r="T80" s="113">
        <v>0</v>
      </c>
      <c r="U80" s="113">
        <v>0</v>
      </c>
      <c r="V80" s="113">
        <v>0</v>
      </c>
      <c r="W80" s="113">
        <v>0</v>
      </c>
      <c r="X80" s="113">
        <v>0</v>
      </c>
      <c r="Y80" s="113">
        <v>0</v>
      </c>
      <c r="Z80" s="113">
        <v>0</v>
      </c>
      <c r="AA80" s="113">
        <v>0</v>
      </c>
      <c r="AB80" s="113">
        <v>0</v>
      </c>
      <c r="AC80" s="113">
        <v>0</v>
      </c>
      <c r="AD80" s="113">
        <v>0</v>
      </c>
      <c r="AE80" s="113">
        <v>0</v>
      </c>
      <c r="AF80" s="113">
        <v>0</v>
      </c>
      <c r="AG80" s="113">
        <v>0</v>
      </c>
      <c r="AH80" s="113">
        <v>0</v>
      </c>
      <c r="AI80" s="113">
        <v>0</v>
      </c>
      <c r="AJ80" s="113">
        <v>0</v>
      </c>
      <c r="AK80" s="113">
        <v>0</v>
      </c>
      <c r="AL80" s="113">
        <v>0</v>
      </c>
      <c r="AM80" s="113">
        <f t="shared" si="1"/>
        <v>0</v>
      </c>
      <c r="AP80" s="70"/>
    </row>
    <row r="81" spans="1:42" ht="33" customHeight="1">
      <c r="A81" s="87">
        <v>188</v>
      </c>
      <c r="B81" s="88" t="s">
        <v>752</v>
      </c>
      <c r="C81" s="115" t="s">
        <v>1400</v>
      </c>
      <c r="D81" s="113">
        <v>0</v>
      </c>
      <c r="E81" s="113">
        <v>0</v>
      </c>
      <c r="F81" s="113">
        <v>0</v>
      </c>
      <c r="G81" s="113">
        <v>0</v>
      </c>
      <c r="H81" s="113">
        <v>0</v>
      </c>
      <c r="I81" s="113">
        <v>0</v>
      </c>
      <c r="J81" s="113">
        <v>0</v>
      </c>
      <c r="K81" s="113">
        <v>0</v>
      </c>
      <c r="L81" s="113">
        <v>0</v>
      </c>
      <c r="M81" s="113">
        <v>0</v>
      </c>
      <c r="N81" s="113">
        <v>0</v>
      </c>
      <c r="O81" s="113">
        <v>0</v>
      </c>
      <c r="P81" s="113">
        <v>0</v>
      </c>
      <c r="Q81" s="113">
        <v>0</v>
      </c>
      <c r="R81" s="113">
        <v>0</v>
      </c>
      <c r="S81" s="113">
        <v>0</v>
      </c>
      <c r="T81" s="113">
        <v>0</v>
      </c>
      <c r="U81" s="113">
        <v>0</v>
      </c>
      <c r="V81" s="113">
        <v>0</v>
      </c>
      <c r="W81" s="113">
        <v>0</v>
      </c>
      <c r="X81" s="113">
        <v>0</v>
      </c>
      <c r="Y81" s="113">
        <v>0</v>
      </c>
      <c r="Z81" s="113">
        <v>0</v>
      </c>
      <c r="AA81" s="113">
        <v>0</v>
      </c>
      <c r="AB81" s="113">
        <v>0</v>
      </c>
      <c r="AC81" s="113">
        <v>0</v>
      </c>
      <c r="AD81" s="113">
        <v>0</v>
      </c>
      <c r="AE81" s="113">
        <v>0</v>
      </c>
      <c r="AF81" s="113">
        <v>0</v>
      </c>
      <c r="AG81" s="113">
        <v>0</v>
      </c>
      <c r="AH81" s="113">
        <v>0</v>
      </c>
      <c r="AI81" s="113">
        <v>0</v>
      </c>
      <c r="AJ81" s="113">
        <v>0</v>
      </c>
      <c r="AK81" s="113">
        <v>0</v>
      </c>
      <c r="AL81" s="113">
        <v>0</v>
      </c>
      <c r="AM81" s="113">
        <f t="shared" si="1"/>
        <v>0</v>
      </c>
      <c r="AP81" s="70"/>
    </row>
    <row r="82" spans="1:42" ht="33" customHeight="1">
      <c r="A82" s="87">
        <v>190</v>
      </c>
      <c r="B82" s="88" t="s">
        <v>107</v>
      </c>
      <c r="C82" s="89" t="s">
        <v>1329</v>
      </c>
      <c r="D82" s="113">
        <v>0</v>
      </c>
      <c r="E82" s="113">
        <v>0</v>
      </c>
      <c r="F82" s="113">
        <v>0</v>
      </c>
      <c r="G82" s="113">
        <v>1921.6</v>
      </c>
      <c r="H82" s="113">
        <v>0</v>
      </c>
      <c r="I82" s="113">
        <v>0</v>
      </c>
      <c r="J82" s="113">
        <v>0</v>
      </c>
      <c r="K82" s="113">
        <v>0</v>
      </c>
      <c r="L82" s="113">
        <v>0</v>
      </c>
      <c r="M82" s="113">
        <v>0</v>
      </c>
      <c r="N82" s="113">
        <v>0</v>
      </c>
      <c r="O82" s="113">
        <v>0</v>
      </c>
      <c r="P82" s="113">
        <v>0</v>
      </c>
      <c r="Q82" s="113">
        <v>0</v>
      </c>
      <c r="R82" s="113">
        <v>0</v>
      </c>
      <c r="S82" s="113">
        <v>0</v>
      </c>
      <c r="T82" s="113">
        <v>0</v>
      </c>
      <c r="U82" s="113">
        <v>0</v>
      </c>
      <c r="V82" s="113">
        <v>0</v>
      </c>
      <c r="W82" s="113">
        <v>0</v>
      </c>
      <c r="X82" s="113">
        <v>0</v>
      </c>
      <c r="Y82" s="113">
        <v>0</v>
      </c>
      <c r="Z82" s="113">
        <v>0</v>
      </c>
      <c r="AA82" s="113">
        <v>0</v>
      </c>
      <c r="AB82" s="113">
        <v>0</v>
      </c>
      <c r="AC82" s="113">
        <v>0</v>
      </c>
      <c r="AD82" s="113">
        <v>0</v>
      </c>
      <c r="AE82" s="113">
        <v>0</v>
      </c>
      <c r="AF82" s="113">
        <v>0</v>
      </c>
      <c r="AG82" s="113">
        <v>0</v>
      </c>
      <c r="AH82" s="113">
        <v>0</v>
      </c>
      <c r="AI82" s="113">
        <v>0</v>
      </c>
      <c r="AJ82" s="113">
        <v>0</v>
      </c>
      <c r="AK82" s="113">
        <v>0</v>
      </c>
      <c r="AL82" s="113">
        <v>0</v>
      </c>
      <c r="AM82" s="113">
        <f t="shared" si="1"/>
        <v>1921.6</v>
      </c>
      <c r="AP82" s="70"/>
    </row>
    <row r="83" spans="1:42" ht="33" customHeight="1">
      <c r="A83" s="87">
        <v>192</v>
      </c>
      <c r="B83" s="88" t="s">
        <v>753</v>
      </c>
      <c r="C83" s="115" t="s">
        <v>1330</v>
      </c>
      <c r="D83" s="113">
        <v>0</v>
      </c>
      <c r="E83" s="113">
        <v>0</v>
      </c>
      <c r="F83" s="113">
        <v>5262.7</v>
      </c>
      <c r="G83" s="113">
        <v>2439.36</v>
      </c>
      <c r="H83" s="113">
        <v>0</v>
      </c>
      <c r="I83" s="113">
        <v>0</v>
      </c>
      <c r="J83" s="113">
        <v>0</v>
      </c>
      <c r="K83" s="113">
        <v>0</v>
      </c>
      <c r="L83" s="113">
        <v>0</v>
      </c>
      <c r="M83" s="113">
        <v>0</v>
      </c>
      <c r="N83" s="113">
        <v>0</v>
      </c>
      <c r="O83" s="113">
        <v>0</v>
      </c>
      <c r="P83" s="113">
        <v>0</v>
      </c>
      <c r="Q83" s="113">
        <v>0</v>
      </c>
      <c r="R83" s="113">
        <v>0</v>
      </c>
      <c r="S83" s="113">
        <v>0</v>
      </c>
      <c r="T83" s="113">
        <v>0</v>
      </c>
      <c r="U83" s="113">
        <v>0</v>
      </c>
      <c r="V83" s="113">
        <v>0</v>
      </c>
      <c r="W83" s="113">
        <v>0</v>
      </c>
      <c r="X83" s="113">
        <v>0</v>
      </c>
      <c r="Y83" s="113">
        <v>0</v>
      </c>
      <c r="Z83" s="113">
        <v>0</v>
      </c>
      <c r="AA83" s="113">
        <v>0</v>
      </c>
      <c r="AB83" s="113">
        <v>0</v>
      </c>
      <c r="AC83" s="113">
        <v>0</v>
      </c>
      <c r="AD83" s="113">
        <v>0</v>
      </c>
      <c r="AE83" s="113">
        <v>0</v>
      </c>
      <c r="AF83" s="113">
        <v>0</v>
      </c>
      <c r="AG83" s="113">
        <v>0</v>
      </c>
      <c r="AH83" s="113">
        <v>0</v>
      </c>
      <c r="AI83" s="113">
        <v>0</v>
      </c>
      <c r="AJ83" s="113">
        <v>0</v>
      </c>
      <c r="AK83" s="113">
        <v>0</v>
      </c>
      <c r="AL83" s="113">
        <v>0</v>
      </c>
      <c r="AM83" s="113">
        <f t="shared" si="1"/>
        <v>7702.0599999999995</v>
      </c>
      <c r="AP83" s="70"/>
    </row>
    <row r="84" spans="1:42" ht="33" customHeight="1">
      <c r="A84" s="87">
        <v>197</v>
      </c>
      <c r="B84" s="88" t="s">
        <v>1406</v>
      </c>
      <c r="C84" s="115" t="s">
        <v>1330</v>
      </c>
      <c r="D84" s="113">
        <v>0</v>
      </c>
      <c r="E84" s="113">
        <v>0</v>
      </c>
      <c r="F84" s="113">
        <v>0</v>
      </c>
      <c r="G84" s="113">
        <v>47324.529999999992</v>
      </c>
      <c r="H84" s="113">
        <v>0</v>
      </c>
      <c r="I84" s="113">
        <v>50</v>
      </c>
      <c r="J84" s="113">
        <v>43.49</v>
      </c>
      <c r="K84" s="113">
        <v>0</v>
      </c>
      <c r="L84" s="113">
        <v>5799.59</v>
      </c>
      <c r="M84" s="113">
        <v>0</v>
      </c>
      <c r="N84" s="113">
        <v>0</v>
      </c>
      <c r="O84" s="113">
        <v>65.150000000000006</v>
      </c>
      <c r="P84" s="113">
        <v>34270.019999999997</v>
      </c>
      <c r="Q84" s="113">
        <v>0</v>
      </c>
      <c r="R84" s="113">
        <v>0</v>
      </c>
      <c r="S84" s="113">
        <v>0</v>
      </c>
      <c r="T84" s="113">
        <v>0</v>
      </c>
      <c r="U84" s="113">
        <v>0</v>
      </c>
      <c r="V84" s="113">
        <v>0</v>
      </c>
      <c r="W84" s="113">
        <v>0</v>
      </c>
      <c r="X84" s="113">
        <v>0</v>
      </c>
      <c r="Y84" s="113">
        <v>0</v>
      </c>
      <c r="Z84" s="113">
        <v>0</v>
      </c>
      <c r="AA84" s="113">
        <v>0</v>
      </c>
      <c r="AB84" s="113">
        <v>0</v>
      </c>
      <c r="AC84" s="113">
        <v>0</v>
      </c>
      <c r="AD84" s="113">
        <v>0</v>
      </c>
      <c r="AE84" s="113">
        <v>0</v>
      </c>
      <c r="AF84" s="113">
        <v>0</v>
      </c>
      <c r="AG84" s="113">
        <v>0</v>
      </c>
      <c r="AH84" s="113">
        <v>0</v>
      </c>
      <c r="AI84" s="113">
        <v>0</v>
      </c>
      <c r="AJ84" s="113">
        <v>0</v>
      </c>
      <c r="AK84" s="113">
        <v>0</v>
      </c>
      <c r="AL84" s="113">
        <v>0</v>
      </c>
      <c r="AM84" s="113">
        <f t="shared" si="1"/>
        <v>87552.779999999984</v>
      </c>
      <c r="AP84" s="70"/>
    </row>
    <row r="85" spans="1:42" ht="33" customHeight="1">
      <c r="A85" s="87">
        <v>200</v>
      </c>
      <c r="B85" s="88" t="s">
        <v>755</v>
      </c>
      <c r="C85" s="89" t="s">
        <v>1338</v>
      </c>
      <c r="D85" s="113">
        <v>0</v>
      </c>
      <c r="E85" s="113">
        <v>0</v>
      </c>
      <c r="F85" s="113">
        <v>0</v>
      </c>
      <c r="G85" s="113">
        <v>0</v>
      </c>
      <c r="H85" s="113">
        <v>0</v>
      </c>
      <c r="I85" s="113">
        <v>0</v>
      </c>
      <c r="J85" s="113">
        <v>0</v>
      </c>
      <c r="K85" s="113">
        <v>0</v>
      </c>
      <c r="L85" s="113">
        <v>0</v>
      </c>
      <c r="M85" s="113">
        <v>0</v>
      </c>
      <c r="N85" s="113">
        <v>0</v>
      </c>
      <c r="O85" s="113">
        <v>0</v>
      </c>
      <c r="P85" s="113">
        <v>0</v>
      </c>
      <c r="Q85" s="113">
        <v>0</v>
      </c>
      <c r="R85" s="113">
        <v>0</v>
      </c>
      <c r="S85" s="113">
        <v>0</v>
      </c>
      <c r="T85" s="113">
        <v>0</v>
      </c>
      <c r="U85" s="113">
        <v>0</v>
      </c>
      <c r="V85" s="113">
        <v>0</v>
      </c>
      <c r="W85" s="113">
        <v>0</v>
      </c>
      <c r="X85" s="113">
        <v>0</v>
      </c>
      <c r="Y85" s="113">
        <v>0</v>
      </c>
      <c r="Z85" s="113">
        <v>0</v>
      </c>
      <c r="AA85" s="113">
        <v>0</v>
      </c>
      <c r="AB85" s="113">
        <v>0</v>
      </c>
      <c r="AC85" s="113">
        <v>0</v>
      </c>
      <c r="AD85" s="113">
        <v>0</v>
      </c>
      <c r="AE85" s="113">
        <v>0</v>
      </c>
      <c r="AF85" s="113">
        <v>0</v>
      </c>
      <c r="AG85" s="113">
        <v>0</v>
      </c>
      <c r="AH85" s="113">
        <v>0</v>
      </c>
      <c r="AI85" s="113">
        <v>0</v>
      </c>
      <c r="AJ85" s="113">
        <v>0</v>
      </c>
      <c r="AK85" s="113">
        <v>0</v>
      </c>
      <c r="AL85" s="113">
        <v>0</v>
      </c>
      <c r="AM85" s="113">
        <f t="shared" si="1"/>
        <v>0</v>
      </c>
      <c r="AP85" s="70"/>
    </row>
    <row r="86" spans="1:42" ht="33" customHeight="1">
      <c r="A86" s="87">
        <v>201</v>
      </c>
      <c r="B86" s="88" t="s">
        <v>756</v>
      </c>
      <c r="C86" s="115" t="s">
        <v>1330</v>
      </c>
      <c r="D86" s="113">
        <v>0</v>
      </c>
      <c r="E86" s="113">
        <v>0</v>
      </c>
      <c r="F86" s="113">
        <v>0</v>
      </c>
      <c r="G86" s="113">
        <v>52858.86</v>
      </c>
      <c r="H86" s="113">
        <v>0</v>
      </c>
      <c r="I86" s="113">
        <v>0</v>
      </c>
      <c r="J86" s="113">
        <v>0</v>
      </c>
      <c r="K86" s="113">
        <v>0</v>
      </c>
      <c r="L86" s="113">
        <v>0</v>
      </c>
      <c r="M86" s="113">
        <v>0</v>
      </c>
      <c r="N86" s="113">
        <v>0</v>
      </c>
      <c r="O86" s="113">
        <v>0</v>
      </c>
      <c r="P86" s="113">
        <v>0</v>
      </c>
      <c r="Q86" s="113">
        <v>0</v>
      </c>
      <c r="R86" s="113">
        <v>0</v>
      </c>
      <c r="S86" s="113">
        <v>0</v>
      </c>
      <c r="T86" s="113">
        <v>0</v>
      </c>
      <c r="U86" s="113">
        <v>0</v>
      </c>
      <c r="V86" s="113">
        <v>0</v>
      </c>
      <c r="W86" s="113">
        <v>0</v>
      </c>
      <c r="X86" s="113">
        <v>0</v>
      </c>
      <c r="Y86" s="113">
        <v>0</v>
      </c>
      <c r="Z86" s="113">
        <v>0</v>
      </c>
      <c r="AA86" s="113">
        <v>0</v>
      </c>
      <c r="AB86" s="113">
        <v>0</v>
      </c>
      <c r="AC86" s="113">
        <v>0</v>
      </c>
      <c r="AD86" s="113">
        <v>0</v>
      </c>
      <c r="AE86" s="113">
        <v>0</v>
      </c>
      <c r="AF86" s="113">
        <v>0</v>
      </c>
      <c r="AG86" s="113">
        <v>0</v>
      </c>
      <c r="AH86" s="113">
        <v>0</v>
      </c>
      <c r="AI86" s="113">
        <v>0</v>
      </c>
      <c r="AJ86" s="113">
        <v>0</v>
      </c>
      <c r="AK86" s="113">
        <v>0</v>
      </c>
      <c r="AL86" s="113">
        <v>0</v>
      </c>
      <c r="AM86" s="113">
        <f t="shared" si="1"/>
        <v>52858.86</v>
      </c>
      <c r="AP86" s="70"/>
    </row>
    <row r="87" spans="1:42" ht="33" customHeight="1">
      <c r="A87" s="87">
        <v>203</v>
      </c>
      <c r="B87" s="88" t="s">
        <v>757</v>
      </c>
      <c r="C87" s="89" t="s">
        <v>1337</v>
      </c>
      <c r="D87" s="113">
        <v>0</v>
      </c>
      <c r="E87" s="113">
        <v>0</v>
      </c>
      <c r="F87" s="113">
        <v>167229</v>
      </c>
      <c r="G87" s="113">
        <v>3854.26</v>
      </c>
      <c r="H87" s="113">
        <v>0</v>
      </c>
      <c r="I87" s="113">
        <v>0</v>
      </c>
      <c r="J87" s="113">
        <v>12.4</v>
      </c>
      <c r="K87" s="113">
        <v>0</v>
      </c>
      <c r="L87" s="113">
        <v>0</v>
      </c>
      <c r="M87" s="113">
        <v>0</v>
      </c>
      <c r="N87" s="113">
        <v>0</v>
      </c>
      <c r="O87" s="113">
        <v>0</v>
      </c>
      <c r="P87" s="113">
        <v>1727.36</v>
      </c>
      <c r="Q87" s="113">
        <v>0</v>
      </c>
      <c r="R87" s="113">
        <v>0</v>
      </c>
      <c r="S87" s="113">
        <v>0</v>
      </c>
      <c r="T87" s="113">
        <v>0</v>
      </c>
      <c r="U87" s="113">
        <v>0</v>
      </c>
      <c r="V87" s="113">
        <v>0</v>
      </c>
      <c r="W87" s="113">
        <v>0</v>
      </c>
      <c r="X87" s="113">
        <v>0</v>
      </c>
      <c r="Y87" s="113">
        <v>0</v>
      </c>
      <c r="Z87" s="113">
        <v>0</v>
      </c>
      <c r="AA87" s="113">
        <v>0</v>
      </c>
      <c r="AB87" s="113">
        <v>0</v>
      </c>
      <c r="AC87" s="113">
        <v>0</v>
      </c>
      <c r="AD87" s="113">
        <v>0</v>
      </c>
      <c r="AE87" s="113">
        <v>0</v>
      </c>
      <c r="AF87" s="113">
        <v>0</v>
      </c>
      <c r="AG87" s="113">
        <v>0</v>
      </c>
      <c r="AH87" s="113">
        <v>0</v>
      </c>
      <c r="AI87" s="113">
        <v>0</v>
      </c>
      <c r="AJ87" s="113">
        <v>0</v>
      </c>
      <c r="AK87" s="113">
        <v>0</v>
      </c>
      <c r="AL87" s="113">
        <v>0</v>
      </c>
      <c r="AM87" s="113">
        <f t="shared" si="1"/>
        <v>172823.02</v>
      </c>
      <c r="AP87" s="70"/>
    </row>
    <row r="88" spans="1:42" ht="33" customHeight="1">
      <c r="A88" s="87">
        <v>206</v>
      </c>
      <c r="B88" s="88" t="s">
        <v>758</v>
      </c>
      <c r="C88" s="89" t="s">
        <v>1333</v>
      </c>
      <c r="D88" s="113">
        <v>0</v>
      </c>
      <c r="E88" s="113">
        <v>0</v>
      </c>
      <c r="F88" s="113">
        <v>0</v>
      </c>
      <c r="G88" s="113">
        <v>745237.28</v>
      </c>
      <c r="H88" s="113">
        <v>0</v>
      </c>
      <c r="I88" s="113">
        <v>0</v>
      </c>
      <c r="J88" s="113">
        <v>268850</v>
      </c>
      <c r="K88" s="113">
        <v>0</v>
      </c>
      <c r="L88" s="113">
        <v>930.67000000000007</v>
      </c>
      <c r="M88" s="113">
        <v>0</v>
      </c>
      <c r="N88" s="113">
        <v>0</v>
      </c>
      <c r="O88" s="113">
        <v>0</v>
      </c>
      <c r="P88" s="113">
        <v>0</v>
      </c>
      <c r="Q88" s="113">
        <v>0</v>
      </c>
      <c r="R88" s="113">
        <v>0</v>
      </c>
      <c r="S88" s="113">
        <v>0</v>
      </c>
      <c r="T88" s="113">
        <v>0</v>
      </c>
      <c r="U88" s="113">
        <v>0</v>
      </c>
      <c r="V88" s="113">
        <v>0</v>
      </c>
      <c r="W88" s="113">
        <v>0</v>
      </c>
      <c r="X88" s="113">
        <v>0</v>
      </c>
      <c r="Y88" s="113">
        <v>0</v>
      </c>
      <c r="Z88" s="113">
        <v>0</v>
      </c>
      <c r="AA88" s="113">
        <v>0</v>
      </c>
      <c r="AB88" s="113">
        <v>0</v>
      </c>
      <c r="AC88" s="113">
        <v>0</v>
      </c>
      <c r="AD88" s="113">
        <v>0</v>
      </c>
      <c r="AE88" s="113">
        <v>0</v>
      </c>
      <c r="AF88" s="113">
        <v>0</v>
      </c>
      <c r="AG88" s="113">
        <v>0</v>
      </c>
      <c r="AH88" s="113">
        <v>0</v>
      </c>
      <c r="AI88" s="113">
        <v>0</v>
      </c>
      <c r="AJ88" s="113">
        <v>0</v>
      </c>
      <c r="AK88" s="113">
        <v>0</v>
      </c>
      <c r="AL88" s="113">
        <v>0</v>
      </c>
      <c r="AM88" s="113">
        <f t="shared" si="1"/>
        <v>1015017.9500000001</v>
      </c>
      <c r="AP88" s="70"/>
    </row>
    <row r="89" spans="1:42" ht="33" customHeight="1">
      <c r="A89" s="87">
        <v>209</v>
      </c>
      <c r="B89" s="88" t="s">
        <v>759</v>
      </c>
      <c r="C89" s="115" t="s">
        <v>1329</v>
      </c>
      <c r="D89" s="113">
        <v>0</v>
      </c>
      <c r="E89" s="113">
        <v>0</v>
      </c>
      <c r="F89" s="113">
        <v>0</v>
      </c>
      <c r="G89" s="113">
        <v>0</v>
      </c>
      <c r="H89" s="113">
        <v>0</v>
      </c>
      <c r="I89" s="113">
        <v>0</v>
      </c>
      <c r="J89" s="113">
        <v>0</v>
      </c>
      <c r="K89" s="113">
        <v>0</v>
      </c>
      <c r="L89" s="113">
        <v>0</v>
      </c>
      <c r="M89" s="113">
        <v>0</v>
      </c>
      <c r="N89" s="113">
        <v>0</v>
      </c>
      <c r="O89" s="113">
        <v>0</v>
      </c>
      <c r="P89" s="113">
        <v>0</v>
      </c>
      <c r="Q89" s="113">
        <v>0</v>
      </c>
      <c r="R89" s="113">
        <v>0</v>
      </c>
      <c r="S89" s="113">
        <v>0</v>
      </c>
      <c r="T89" s="113">
        <v>0</v>
      </c>
      <c r="U89" s="113">
        <v>0</v>
      </c>
      <c r="V89" s="113">
        <v>0</v>
      </c>
      <c r="W89" s="113">
        <v>0</v>
      </c>
      <c r="X89" s="113">
        <v>0</v>
      </c>
      <c r="Y89" s="113">
        <v>0</v>
      </c>
      <c r="Z89" s="113">
        <v>0</v>
      </c>
      <c r="AA89" s="113">
        <v>0</v>
      </c>
      <c r="AB89" s="113">
        <v>0</v>
      </c>
      <c r="AC89" s="113">
        <v>0</v>
      </c>
      <c r="AD89" s="113">
        <v>0</v>
      </c>
      <c r="AE89" s="113">
        <v>0</v>
      </c>
      <c r="AF89" s="113">
        <v>0</v>
      </c>
      <c r="AG89" s="113">
        <v>0</v>
      </c>
      <c r="AH89" s="113">
        <v>0</v>
      </c>
      <c r="AI89" s="113">
        <v>0</v>
      </c>
      <c r="AJ89" s="113">
        <v>0</v>
      </c>
      <c r="AK89" s="113">
        <v>0</v>
      </c>
      <c r="AL89" s="113">
        <v>0</v>
      </c>
      <c r="AM89" s="113">
        <f t="shared" si="1"/>
        <v>0</v>
      </c>
      <c r="AP89" s="70"/>
    </row>
    <row r="90" spans="1:42" ht="33" customHeight="1">
      <c r="A90" s="87">
        <v>210</v>
      </c>
      <c r="B90" s="88" t="s">
        <v>760</v>
      </c>
      <c r="C90" s="89" t="s">
        <v>1337</v>
      </c>
      <c r="D90" s="113">
        <v>0</v>
      </c>
      <c r="E90" s="113">
        <v>0</v>
      </c>
      <c r="F90" s="113">
        <v>0</v>
      </c>
      <c r="G90" s="113">
        <v>0</v>
      </c>
      <c r="H90" s="113">
        <v>0</v>
      </c>
      <c r="I90" s="113">
        <v>0</v>
      </c>
      <c r="J90" s="113">
        <v>0</v>
      </c>
      <c r="K90" s="113">
        <v>0</v>
      </c>
      <c r="L90" s="113">
        <v>0</v>
      </c>
      <c r="M90" s="113">
        <v>0</v>
      </c>
      <c r="N90" s="113">
        <v>0</v>
      </c>
      <c r="O90" s="113">
        <v>0</v>
      </c>
      <c r="P90" s="113">
        <v>0</v>
      </c>
      <c r="Q90" s="113">
        <v>0</v>
      </c>
      <c r="R90" s="113">
        <v>0</v>
      </c>
      <c r="S90" s="113">
        <v>0</v>
      </c>
      <c r="T90" s="113">
        <v>0</v>
      </c>
      <c r="U90" s="113">
        <v>0</v>
      </c>
      <c r="V90" s="113">
        <v>0</v>
      </c>
      <c r="W90" s="113">
        <v>0</v>
      </c>
      <c r="X90" s="113">
        <v>0</v>
      </c>
      <c r="Y90" s="113">
        <v>0</v>
      </c>
      <c r="Z90" s="113">
        <v>0</v>
      </c>
      <c r="AA90" s="113">
        <v>0</v>
      </c>
      <c r="AB90" s="113">
        <v>0</v>
      </c>
      <c r="AC90" s="113">
        <v>0</v>
      </c>
      <c r="AD90" s="113">
        <v>0</v>
      </c>
      <c r="AE90" s="113">
        <v>0</v>
      </c>
      <c r="AF90" s="113">
        <v>0</v>
      </c>
      <c r="AG90" s="113">
        <v>0</v>
      </c>
      <c r="AH90" s="113">
        <v>0</v>
      </c>
      <c r="AI90" s="113">
        <v>0</v>
      </c>
      <c r="AJ90" s="113">
        <v>0</v>
      </c>
      <c r="AK90" s="113">
        <v>0</v>
      </c>
      <c r="AL90" s="113">
        <v>0</v>
      </c>
      <c r="AM90" s="113">
        <f t="shared" si="1"/>
        <v>0</v>
      </c>
      <c r="AP90" s="70"/>
    </row>
    <row r="91" spans="1:42" ht="33" customHeight="1">
      <c r="A91" s="87">
        <v>212</v>
      </c>
      <c r="B91" s="88" t="s">
        <v>761</v>
      </c>
      <c r="C91" s="89" t="s">
        <v>1336</v>
      </c>
      <c r="D91" s="113">
        <v>0</v>
      </c>
      <c r="E91" s="113">
        <v>0</v>
      </c>
      <c r="F91" s="113">
        <v>0</v>
      </c>
      <c r="G91" s="113">
        <v>468920.59999999992</v>
      </c>
      <c r="H91" s="113">
        <v>0</v>
      </c>
      <c r="I91" s="113">
        <v>0</v>
      </c>
      <c r="J91" s="113">
        <v>0</v>
      </c>
      <c r="K91" s="113">
        <v>0</v>
      </c>
      <c r="L91" s="113">
        <v>0</v>
      </c>
      <c r="M91" s="113">
        <v>0</v>
      </c>
      <c r="N91" s="113">
        <v>0</v>
      </c>
      <c r="O91" s="113">
        <v>0</v>
      </c>
      <c r="P91" s="113">
        <v>0</v>
      </c>
      <c r="Q91" s="113">
        <v>1448</v>
      </c>
      <c r="R91" s="113">
        <v>0</v>
      </c>
      <c r="S91" s="113">
        <v>0</v>
      </c>
      <c r="T91" s="113">
        <v>0</v>
      </c>
      <c r="U91" s="113">
        <v>0</v>
      </c>
      <c r="V91" s="113">
        <v>0</v>
      </c>
      <c r="W91" s="113">
        <v>0</v>
      </c>
      <c r="X91" s="113">
        <v>0</v>
      </c>
      <c r="Y91" s="113">
        <v>0</v>
      </c>
      <c r="Z91" s="113">
        <v>0</v>
      </c>
      <c r="AA91" s="113">
        <v>100.02</v>
      </c>
      <c r="AB91" s="113">
        <v>45558961.280000001</v>
      </c>
      <c r="AC91" s="113">
        <v>0</v>
      </c>
      <c r="AD91" s="113">
        <v>0</v>
      </c>
      <c r="AE91" s="113">
        <v>0</v>
      </c>
      <c r="AF91" s="113">
        <v>0</v>
      </c>
      <c r="AG91" s="113">
        <v>0</v>
      </c>
      <c r="AH91" s="113">
        <v>0</v>
      </c>
      <c r="AI91" s="113">
        <v>0</v>
      </c>
      <c r="AJ91" s="113">
        <v>0</v>
      </c>
      <c r="AK91" s="113">
        <v>0</v>
      </c>
      <c r="AL91" s="113">
        <v>0</v>
      </c>
      <c r="AM91" s="113">
        <f t="shared" si="1"/>
        <v>46029429.899999999</v>
      </c>
      <c r="AP91" s="70"/>
    </row>
    <row r="92" spans="1:42" ht="33" customHeight="1">
      <c r="A92" s="87">
        <v>213</v>
      </c>
      <c r="B92" s="88" t="s">
        <v>762</v>
      </c>
      <c r="C92" s="89" t="s">
        <v>1334</v>
      </c>
      <c r="D92" s="113">
        <v>1920</v>
      </c>
      <c r="E92" s="113">
        <v>0</v>
      </c>
      <c r="F92" s="113">
        <v>0</v>
      </c>
      <c r="G92" s="113">
        <v>0</v>
      </c>
      <c r="H92" s="113">
        <v>0</v>
      </c>
      <c r="I92" s="113">
        <v>0</v>
      </c>
      <c r="J92" s="113">
        <v>0</v>
      </c>
      <c r="K92" s="113">
        <v>0</v>
      </c>
      <c r="L92" s="113">
        <v>0</v>
      </c>
      <c r="M92" s="113">
        <v>0</v>
      </c>
      <c r="N92" s="113">
        <v>0</v>
      </c>
      <c r="O92" s="113">
        <v>0</v>
      </c>
      <c r="P92" s="113">
        <v>0</v>
      </c>
      <c r="Q92" s="113">
        <v>0</v>
      </c>
      <c r="R92" s="113">
        <v>0</v>
      </c>
      <c r="S92" s="113">
        <v>0</v>
      </c>
      <c r="T92" s="113">
        <v>0</v>
      </c>
      <c r="U92" s="113">
        <v>0</v>
      </c>
      <c r="V92" s="113">
        <v>0</v>
      </c>
      <c r="W92" s="113">
        <v>0</v>
      </c>
      <c r="X92" s="113">
        <v>0</v>
      </c>
      <c r="Y92" s="113">
        <v>0</v>
      </c>
      <c r="Z92" s="113">
        <v>0</v>
      </c>
      <c r="AA92" s="113">
        <v>0</v>
      </c>
      <c r="AB92" s="113">
        <v>0</v>
      </c>
      <c r="AC92" s="113">
        <v>0</v>
      </c>
      <c r="AD92" s="113">
        <v>0</v>
      </c>
      <c r="AE92" s="113">
        <v>0</v>
      </c>
      <c r="AF92" s="113">
        <v>0</v>
      </c>
      <c r="AG92" s="113">
        <v>0</v>
      </c>
      <c r="AH92" s="113">
        <v>0</v>
      </c>
      <c r="AI92" s="113">
        <v>0</v>
      </c>
      <c r="AJ92" s="113">
        <v>0</v>
      </c>
      <c r="AK92" s="113">
        <v>0</v>
      </c>
      <c r="AL92" s="113">
        <v>0</v>
      </c>
      <c r="AM92" s="113">
        <f t="shared" si="1"/>
        <v>1920</v>
      </c>
      <c r="AP92" s="70"/>
    </row>
    <row r="93" spans="1:42" ht="33" customHeight="1">
      <c r="A93" s="87">
        <v>221</v>
      </c>
      <c r="B93" s="88" t="s">
        <v>763</v>
      </c>
      <c r="C93" s="115" t="s">
        <v>1400</v>
      </c>
      <c r="D93" s="113">
        <v>0</v>
      </c>
      <c r="E93" s="113">
        <v>0</v>
      </c>
      <c r="F93" s="113">
        <v>0</v>
      </c>
      <c r="G93" s="113">
        <v>35922.699999999997</v>
      </c>
      <c r="H93" s="113">
        <v>0</v>
      </c>
      <c r="I93" s="113">
        <v>0</v>
      </c>
      <c r="J93" s="113">
        <v>0</v>
      </c>
      <c r="K93" s="113">
        <v>0</v>
      </c>
      <c r="L93" s="113">
        <v>0</v>
      </c>
      <c r="M93" s="113">
        <v>0</v>
      </c>
      <c r="N93" s="113">
        <v>0</v>
      </c>
      <c r="O93" s="113">
        <v>0</v>
      </c>
      <c r="P93" s="113">
        <v>0</v>
      </c>
      <c r="Q93" s="113">
        <v>0</v>
      </c>
      <c r="R93" s="113">
        <v>0</v>
      </c>
      <c r="S93" s="113">
        <v>0</v>
      </c>
      <c r="T93" s="113">
        <v>0</v>
      </c>
      <c r="U93" s="113">
        <v>0</v>
      </c>
      <c r="V93" s="113">
        <v>0</v>
      </c>
      <c r="W93" s="113">
        <v>0</v>
      </c>
      <c r="X93" s="113">
        <v>0</v>
      </c>
      <c r="Y93" s="113">
        <v>0</v>
      </c>
      <c r="Z93" s="113">
        <v>0</v>
      </c>
      <c r="AA93" s="113">
        <v>0</v>
      </c>
      <c r="AB93" s="113">
        <v>0</v>
      </c>
      <c r="AC93" s="113">
        <v>0</v>
      </c>
      <c r="AD93" s="113">
        <v>0</v>
      </c>
      <c r="AE93" s="113">
        <v>0</v>
      </c>
      <c r="AF93" s="113">
        <v>0</v>
      </c>
      <c r="AG93" s="113">
        <v>0</v>
      </c>
      <c r="AH93" s="113">
        <v>0</v>
      </c>
      <c r="AI93" s="113">
        <v>0</v>
      </c>
      <c r="AJ93" s="113">
        <v>0</v>
      </c>
      <c r="AK93" s="113">
        <v>0</v>
      </c>
      <c r="AL93" s="113">
        <v>0</v>
      </c>
      <c r="AM93" s="113">
        <f t="shared" si="1"/>
        <v>35922.699999999997</v>
      </c>
      <c r="AP93" s="70"/>
    </row>
    <row r="94" spans="1:42" ht="33" customHeight="1">
      <c r="A94" s="87">
        <v>222</v>
      </c>
      <c r="B94" s="88" t="s">
        <v>764</v>
      </c>
      <c r="C94" s="89" t="s">
        <v>1336</v>
      </c>
      <c r="D94" s="113">
        <v>0</v>
      </c>
      <c r="E94" s="113">
        <v>1426.35</v>
      </c>
      <c r="F94" s="113">
        <v>3358581.02</v>
      </c>
      <c r="G94" s="113">
        <v>31640.02</v>
      </c>
      <c r="H94" s="113">
        <v>0</v>
      </c>
      <c r="I94" s="113">
        <v>100</v>
      </c>
      <c r="J94" s="113">
        <v>1410000</v>
      </c>
      <c r="K94" s="113">
        <v>0</v>
      </c>
      <c r="L94" s="113">
        <v>674.57999999999993</v>
      </c>
      <c r="M94" s="113">
        <v>0</v>
      </c>
      <c r="N94" s="113">
        <v>0</v>
      </c>
      <c r="O94" s="113">
        <v>0</v>
      </c>
      <c r="P94" s="113">
        <v>708.6</v>
      </c>
      <c r="Q94" s="113">
        <v>0</v>
      </c>
      <c r="R94" s="113">
        <v>0</v>
      </c>
      <c r="S94" s="113">
        <v>0</v>
      </c>
      <c r="T94" s="113">
        <v>0</v>
      </c>
      <c r="U94" s="113">
        <v>0</v>
      </c>
      <c r="V94" s="113">
        <v>0</v>
      </c>
      <c r="W94" s="113">
        <v>0</v>
      </c>
      <c r="X94" s="113">
        <v>0</v>
      </c>
      <c r="Y94" s="113">
        <v>0</v>
      </c>
      <c r="Z94" s="113">
        <v>0</v>
      </c>
      <c r="AA94" s="113">
        <v>0</v>
      </c>
      <c r="AB94" s="113">
        <v>0</v>
      </c>
      <c r="AC94" s="113">
        <v>0</v>
      </c>
      <c r="AD94" s="113">
        <v>0</v>
      </c>
      <c r="AE94" s="113">
        <v>0</v>
      </c>
      <c r="AF94" s="113">
        <v>0</v>
      </c>
      <c r="AG94" s="113">
        <v>0</v>
      </c>
      <c r="AH94" s="113">
        <v>0</v>
      </c>
      <c r="AI94" s="113">
        <v>0</v>
      </c>
      <c r="AJ94" s="113">
        <v>0</v>
      </c>
      <c r="AK94" s="113">
        <v>0</v>
      </c>
      <c r="AL94" s="113">
        <v>0</v>
      </c>
      <c r="AM94" s="113">
        <f t="shared" si="1"/>
        <v>4803130.57</v>
      </c>
      <c r="AP94" s="70"/>
    </row>
    <row r="95" spans="1:42" ht="33" customHeight="1">
      <c r="A95" s="87">
        <v>223</v>
      </c>
      <c r="B95" s="88" t="s">
        <v>765</v>
      </c>
      <c r="C95" s="89" t="s">
        <v>1336</v>
      </c>
      <c r="D95" s="113">
        <v>0</v>
      </c>
      <c r="E95" s="113">
        <v>3446.7</v>
      </c>
      <c r="F95" s="113">
        <v>6061452.9400000004</v>
      </c>
      <c r="G95" s="113">
        <v>0</v>
      </c>
      <c r="H95" s="113">
        <v>0</v>
      </c>
      <c r="I95" s="113">
        <v>0</v>
      </c>
      <c r="J95" s="113">
        <v>0</v>
      </c>
      <c r="K95" s="113">
        <v>0</v>
      </c>
      <c r="L95" s="113">
        <v>0</v>
      </c>
      <c r="M95" s="113">
        <v>0</v>
      </c>
      <c r="N95" s="113">
        <v>0</v>
      </c>
      <c r="O95" s="113">
        <v>0</v>
      </c>
      <c r="P95" s="113">
        <v>0</v>
      </c>
      <c r="Q95" s="113">
        <v>0</v>
      </c>
      <c r="R95" s="113">
        <v>0</v>
      </c>
      <c r="S95" s="113">
        <v>0</v>
      </c>
      <c r="T95" s="113">
        <v>0</v>
      </c>
      <c r="U95" s="113">
        <v>0</v>
      </c>
      <c r="V95" s="113">
        <v>0</v>
      </c>
      <c r="W95" s="113">
        <v>0</v>
      </c>
      <c r="X95" s="113">
        <v>0</v>
      </c>
      <c r="Y95" s="113">
        <v>0</v>
      </c>
      <c r="Z95" s="113">
        <v>0</v>
      </c>
      <c r="AA95" s="113">
        <v>0</v>
      </c>
      <c r="AB95" s="113">
        <v>0</v>
      </c>
      <c r="AC95" s="113">
        <v>0</v>
      </c>
      <c r="AD95" s="113">
        <v>0</v>
      </c>
      <c r="AE95" s="113">
        <v>0</v>
      </c>
      <c r="AF95" s="113">
        <v>0</v>
      </c>
      <c r="AG95" s="113">
        <v>0</v>
      </c>
      <c r="AH95" s="113">
        <v>0</v>
      </c>
      <c r="AI95" s="113">
        <v>0</v>
      </c>
      <c r="AJ95" s="113">
        <v>0</v>
      </c>
      <c r="AK95" s="113">
        <v>0</v>
      </c>
      <c r="AL95" s="113">
        <v>0</v>
      </c>
      <c r="AM95" s="113">
        <f t="shared" si="1"/>
        <v>6064899.6400000006</v>
      </c>
      <c r="AP95" s="70"/>
    </row>
    <row r="96" spans="1:42" ht="33" customHeight="1">
      <c r="A96" s="87">
        <v>224</v>
      </c>
      <c r="B96" s="88" t="s">
        <v>120</v>
      </c>
      <c r="C96" s="89" t="s">
        <v>1329</v>
      </c>
      <c r="D96" s="113">
        <v>0</v>
      </c>
      <c r="E96" s="113">
        <v>0</v>
      </c>
      <c r="F96" s="113">
        <v>0</v>
      </c>
      <c r="G96" s="264">
        <f>4501587-4500000</f>
        <v>1587</v>
      </c>
      <c r="H96" s="113">
        <v>0</v>
      </c>
      <c r="I96" s="113">
        <v>0</v>
      </c>
      <c r="J96" s="113">
        <v>0</v>
      </c>
      <c r="K96" s="113">
        <v>0</v>
      </c>
      <c r="L96" s="113">
        <v>841.49</v>
      </c>
      <c r="M96" s="113">
        <v>0</v>
      </c>
      <c r="N96" s="113">
        <v>0</v>
      </c>
      <c r="O96" s="113">
        <v>0</v>
      </c>
      <c r="P96" s="113">
        <v>0</v>
      </c>
      <c r="Q96" s="113">
        <v>0</v>
      </c>
      <c r="R96" s="113">
        <v>0</v>
      </c>
      <c r="S96" s="113">
        <v>0</v>
      </c>
      <c r="T96" s="113">
        <v>0</v>
      </c>
      <c r="U96" s="113">
        <v>0</v>
      </c>
      <c r="V96" s="113">
        <v>0</v>
      </c>
      <c r="W96" s="113">
        <v>0</v>
      </c>
      <c r="X96" s="113">
        <v>0</v>
      </c>
      <c r="Y96" s="113">
        <v>0</v>
      </c>
      <c r="Z96" s="113">
        <v>0</v>
      </c>
      <c r="AA96" s="113">
        <v>0</v>
      </c>
      <c r="AB96" s="113">
        <v>0</v>
      </c>
      <c r="AC96" s="113">
        <v>0</v>
      </c>
      <c r="AD96" s="113">
        <v>0</v>
      </c>
      <c r="AE96" s="113">
        <v>0</v>
      </c>
      <c r="AF96" s="113">
        <v>0</v>
      </c>
      <c r="AG96" s="113">
        <v>0</v>
      </c>
      <c r="AH96" s="113">
        <v>0</v>
      </c>
      <c r="AI96" s="113">
        <v>0</v>
      </c>
      <c r="AJ96" s="113">
        <v>0</v>
      </c>
      <c r="AK96" s="113">
        <v>0</v>
      </c>
      <c r="AL96" s="113">
        <v>0</v>
      </c>
      <c r="AM96" s="113">
        <f t="shared" si="1"/>
        <v>2428.4899999999998</v>
      </c>
      <c r="AP96" s="70"/>
    </row>
    <row r="97" spans="1:42" ht="33" customHeight="1">
      <c r="A97" s="87">
        <v>225</v>
      </c>
      <c r="B97" s="88" t="s">
        <v>766</v>
      </c>
      <c r="C97" s="89" t="s">
        <v>1337</v>
      </c>
      <c r="D97" s="113">
        <v>0.02</v>
      </c>
      <c r="E97" s="113">
        <v>0</v>
      </c>
      <c r="F97" s="113">
        <v>2009208.32</v>
      </c>
      <c r="G97" s="113">
        <v>1674.83</v>
      </c>
      <c r="H97" s="113">
        <v>0</v>
      </c>
      <c r="I97" s="113">
        <v>0</v>
      </c>
      <c r="J97" s="113">
        <v>0</v>
      </c>
      <c r="K97" s="113">
        <v>0</v>
      </c>
      <c r="L97" s="113">
        <v>0</v>
      </c>
      <c r="M97" s="113">
        <v>0</v>
      </c>
      <c r="N97" s="113">
        <v>0</v>
      </c>
      <c r="O97" s="113">
        <v>0</v>
      </c>
      <c r="P97" s="113">
        <v>0</v>
      </c>
      <c r="Q97" s="113">
        <v>0</v>
      </c>
      <c r="R97" s="113">
        <v>0</v>
      </c>
      <c r="S97" s="113">
        <v>0</v>
      </c>
      <c r="T97" s="113">
        <v>0</v>
      </c>
      <c r="U97" s="113">
        <v>0</v>
      </c>
      <c r="V97" s="113">
        <v>0</v>
      </c>
      <c r="W97" s="113">
        <v>0</v>
      </c>
      <c r="X97" s="113">
        <v>0</v>
      </c>
      <c r="Y97" s="113">
        <v>0</v>
      </c>
      <c r="Z97" s="113">
        <v>0</v>
      </c>
      <c r="AA97" s="113">
        <v>0</v>
      </c>
      <c r="AB97" s="113">
        <v>0</v>
      </c>
      <c r="AC97" s="113">
        <v>0</v>
      </c>
      <c r="AD97" s="113">
        <v>0</v>
      </c>
      <c r="AE97" s="113">
        <v>0</v>
      </c>
      <c r="AF97" s="113">
        <v>0</v>
      </c>
      <c r="AG97" s="113">
        <v>0</v>
      </c>
      <c r="AH97" s="113">
        <v>0</v>
      </c>
      <c r="AI97" s="113">
        <v>0</v>
      </c>
      <c r="AJ97" s="113">
        <v>0</v>
      </c>
      <c r="AK97" s="113">
        <v>0</v>
      </c>
      <c r="AL97" s="113">
        <v>0</v>
      </c>
      <c r="AM97" s="113">
        <f t="shared" si="1"/>
        <v>2010883.1700000002</v>
      </c>
      <c r="AP97" s="70"/>
    </row>
    <row r="98" spans="1:42" ht="33" customHeight="1">
      <c r="A98" s="87">
        <v>226</v>
      </c>
      <c r="B98" s="88" t="s">
        <v>767</v>
      </c>
      <c r="C98" s="89" t="s">
        <v>1329</v>
      </c>
      <c r="D98" s="113">
        <v>0</v>
      </c>
      <c r="E98" s="113">
        <v>0</v>
      </c>
      <c r="F98" s="113">
        <v>0</v>
      </c>
      <c r="G98" s="113">
        <v>0</v>
      </c>
      <c r="H98" s="113">
        <v>0</v>
      </c>
      <c r="I98" s="113">
        <v>0</v>
      </c>
      <c r="J98" s="113">
        <v>0</v>
      </c>
      <c r="K98" s="113">
        <v>0</v>
      </c>
      <c r="L98" s="113">
        <v>0</v>
      </c>
      <c r="M98" s="113">
        <v>0</v>
      </c>
      <c r="N98" s="113">
        <v>0</v>
      </c>
      <c r="O98" s="113">
        <v>0</v>
      </c>
      <c r="P98" s="113">
        <v>0</v>
      </c>
      <c r="Q98" s="113">
        <v>0</v>
      </c>
      <c r="R98" s="113">
        <v>0</v>
      </c>
      <c r="S98" s="113">
        <v>0</v>
      </c>
      <c r="T98" s="113">
        <v>0</v>
      </c>
      <c r="U98" s="113">
        <v>0</v>
      </c>
      <c r="V98" s="113">
        <v>0</v>
      </c>
      <c r="W98" s="113">
        <v>0</v>
      </c>
      <c r="X98" s="113">
        <v>0</v>
      </c>
      <c r="Y98" s="113">
        <v>0</v>
      </c>
      <c r="Z98" s="113">
        <v>0</v>
      </c>
      <c r="AA98" s="113">
        <v>0</v>
      </c>
      <c r="AB98" s="113">
        <v>0</v>
      </c>
      <c r="AC98" s="113">
        <v>0</v>
      </c>
      <c r="AD98" s="113">
        <v>0</v>
      </c>
      <c r="AE98" s="113">
        <v>0</v>
      </c>
      <c r="AF98" s="113">
        <v>0</v>
      </c>
      <c r="AG98" s="113">
        <v>0</v>
      </c>
      <c r="AH98" s="113">
        <v>0</v>
      </c>
      <c r="AI98" s="113">
        <v>0</v>
      </c>
      <c r="AJ98" s="113">
        <v>0</v>
      </c>
      <c r="AK98" s="113">
        <v>0</v>
      </c>
      <c r="AL98" s="113">
        <v>0</v>
      </c>
      <c r="AM98" s="113">
        <f t="shared" si="1"/>
        <v>0</v>
      </c>
      <c r="AP98" s="70"/>
    </row>
    <row r="99" spans="1:42" ht="33" customHeight="1">
      <c r="A99" s="87">
        <v>227</v>
      </c>
      <c r="B99" s="88" t="s">
        <v>768</v>
      </c>
      <c r="C99" s="89" t="s">
        <v>1334</v>
      </c>
      <c r="D99" s="113">
        <v>0</v>
      </c>
      <c r="E99" s="113">
        <v>0</v>
      </c>
      <c r="F99" s="113">
        <v>0</v>
      </c>
      <c r="G99" s="113">
        <v>0</v>
      </c>
      <c r="H99" s="113">
        <v>0</v>
      </c>
      <c r="I99" s="113">
        <v>0</v>
      </c>
      <c r="J99" s="113">
        <v>0</v>
      </c>
      <c r="K99" s="113">
        <v>0</v>
      </c>
      <c r="L99" s="113">
        <v>0</v>
      </c>
      <c r="M99" s="113">
        <v>0</v>
      </c>
      <c r="N99" s="113">
        <v>0</v>
      </c>
      <c r="O99" s="113">
        <v>0</v>
      </c>
      <c r="P99" s="113">
        <v>0</v>
      </c>
      <c r="Q99" s="113">
        <v>0</v>
      </c>
      <c r="R99" s="113">
        <v>0</v>
      </c>
      <c r="S99" s="113">
        <v>0</v>
      </c>
      <c r="T99" s="113">
        <v>0</v>
      </c>
      <c r="U99" s="113">
        <v>0</v>
      </c>
      <c r="V99" s="113">
        <v>0</v>
      </c>
      <c r="W99" s="113">
        <v>0</v>
      </c>
      <c r="X99" s="113">
        <v>0</v>
      </c>
      <c r="Y99" s="113">
        <v>0</v>
      </c>
      <c r="Z99" s="113">
        <v>0</v>
      </c>
      <c r="AA99" s="113">
        <v>0</v>
      </c>
      <c r="AB99" s="113">
        <v>0</v>
      </c>
      <c r="AC99" s="113">
        <v>0</v>
      </c>
      <c r="AD99" s="113">
        <v>0</v>
      </c>
      <c r="AE99" s="113">
        <v>0</v>
      </c>
      <c r="AF99" s="113">
        <v>0</v>
      </c>
      <c r="AG99" s="113">
        <v>0</v>
      </c>
      <c r="AH99" s="113">
        <v>0</v>
      </c>
      <c r="AI99" s="113">
        <v>0</v>
      </c>
      <c r="AJ99" s="113">
        <v>0</v>
      </c>
      <c r="AK99" s="113">
        <v>0</v>
      </c>
      <c r="AL99" s="113">
        <v>0</v>
      </c>
      <c r="AM99" s="113">
        <f t="shared" si="1"/>
        <v>0</v>
      </c>
      <c r="AP99" s="70"/>
    </row>
    <row r="100" spans="1:42" ht="33" customHeight="1">
      <c r="A100" s="87">
        <v>234</v>
      </c>
      <c r="B100" s="88" t="s">
        <v>124</v>
      </c>
      <c r="C100" s="89" t="s">
        <v>1332</v>
      </c>
      <c r="D100" s="113">
        <v>0</v>
      </c>
      <c r="E100" s="113">
        <v>0</v>
      </c>
      <c r="F100" s="113">
        <v>96101.54</v>
      </c>
      <c r="G100" s="113">
        <v>2143.4499999999998</v>
      </c>
      <c r="H100" s="113">
        <v>0</v>
      </c>
      <c r="I100" s="113">
        <v>0</v>
      </c>
      <c r="J100" s="113">
        <v>3909</v>
      </c>
      <c r="K100" s="113">
        <v>0</v>
      </c>
      <c r="L100" s="113">
        <v>0</v>
      </c>
      <c r="M100" s="113">
        <v>0</v>
      </c>
      <c r="N100" s="113">
        <v>0</v>
      </c>
      <c r="O100" s="113">
        <v>0</v>
      </c>
      <c r="P100" s="113">
        <v>0</v>
      </c>
      <c r="Q100" s="113">
        <v>0</v>
      </c>
      <c r="R100" s="113">
        <v>0</v>
      </c>
      <c r="S100" s="113">
        <v>0</v>
      </c>
      <c r="T100" s="113">
        <v>0</v>
      </c>
      <c r="U100" s="113">
        <v>0</v>
      </c>
      <c r="V100" s="113">
        <v>0</v>
      </c>
      <c r="W100" s="113">
        <v>0</v>
      </c>
      <c r="X100" s="113">
        <v>0</v>
      </c>
      <c r="Y100" s="113">
        <v>0</v>
      </c>
      <c r="Z100" s="113">
        <v>0</v>
      </c>
      <c r="AA100" s="113">
        <v>0</v>
      </c>
      <c r="AB100" s="113">
        <v>0</v>
      </c>
      <c r="AC100" s="113">
        <v>0</v>
      </c>
      <c r="AD100" s="113">
        <v>0</v>
      </c>
      <c r="AE100" s="113">
        <v>0</v>
      </c>
      <c r="AF100" s="113">
        <v>0</v>
      </c>
      <c r="AG100" s="113">
        <v>0</v>
      </c>
      <c r="AH100" s="113">
        <v>0</v>
      </c>
      <c r="AI100" s="113">
        <v>0</v>
      </c>
      <c r="AJ100" s="113">
        <v>0</v>
      </c>
      <c r="AK100" s="113">
        <v>0</v>
      </c>
      <c r="AL100" s="113">
        <v>0</v>
      </c>
      <c r="AM100" s="113">
        <f t="shared" si="1"/>
        <v>102153.98999999999</v>
      </c>
      <c r="AP100" s="70"/>
    </row>
    <row r="101" spans="1:42" ht="33" customHeight="1">
      <c r="A101" s="87">
        <v>242</v>
      </c>
      <c r="B101" s="88" t="s">
        <v>769</v>
      </c>
      <c r="C101" s="115" t="s">
        <v>1400</v>
      </c>
      <c r="D101" s="113">
        <v>0</v>
      </c>
      <c r="E101" s="113">
        <v>0</v>
      </c>
      <c r="F101" s="113">
        <v>0</v>
      </c>
      <c r="G101" s="113">
        <v>0</v>
      </c>
      <c r="H101" s="113">
        <v>0</v>
      </c>
      <c r="I101" s="113">
        <v>0</v>
      </c>
      <c r="J101" s="113">
        <v>0</v>
      </c>
      <c r="K101" s="113">
        <v>0</v>
      </c>
      <c r="L101" s="113">
        <v>0</v>
      </c>
      <c r="M101" s="113">
        <v>0</v>
      </c>
      <c r="N101" s="113">
        <v>0</v>
      </c>
      <c r="O101" s="113">
        <v>0</v>
      </c>
      <c r="P101" s="113">
        <v>0</v>
      </c>
      <c r="Q101" s="113">
        <v>0</v>
      </c>
      <c r="R101" s="113">
        <v>0</v>
      </c>
      <c r="S101" s="113">
        <v>0</v>
      </c>
      <c r="T101" s="113">
        <v>0</v>
      </c>
      <c r="U101" s="113">
        <v>0</v>
      </c>
      <c r="V101" s="113">
        <v>0</v>
      </c>
      <c r="W101" s="113">
        <v>0</v>
      </c>
      <c r="X101" s="113">
        <v>0</v>
      </c>
      <c r="Y101" s="113">
        <v>0</v>
      </c>
      <c r="Z101" s="113">
        <v>0</v>
      </c>
      <c r="AA101" s="113">
        <v>0</v>
      </c>
      <c r="AB101" s="113">
        <v>0</v>
      </c>
      <c r="AC101" s="113">
        <v>0</v>
      </c>
      <c r="AD101" s="113">
        <v>0</v>
      </c>
      <c r="AE101" s="113">
        <v>0</v>
      </c>
      <c r="AF101" s="113">
        <v>0</v>
      </c>
      <c r="AG101" s="113">
        <v>0</v>
      </c>
      <c r="AH101" s="113">
        <v>0</v>
      </c>
      <c r="AI101" s="113">
        <v>0</v>
      </c>
      <c r="AJ101" s="113">
        <v>0</v>
      </c>
      <c r="AK101" s="113">
        <v>0</v>
      </c>
      <c r="AL101" s="113">
        <v>0</v>
      </c>
      <c r="AM101" s="113">
        <f t="shared" si="1"/>
        <v>0</v>
      </c>
      <c r="AP101" s="70"/>
    </row>
    <row r="102" spans="1:42" ht="33" customHeight="1">
      <c r="A102" s="87">
        <v>243</v>
      </c>
      <c r="B102" s="88" t="s">
        <v>770</v>
      </c>
      <c r="C102" s="89" t="s">
        <v>1332</v>
      </c>
      <c r="D102" s="113">
        <v>0</v>
      </c>
      <c r="E102" s="113">
        <v>0</v>
      </c>
      <c r="F102" s="113">
        <v>0</v>
      </c>
      <c r="G102" s="113">
        <v>0</v>
      </c>
      <c r="H102" s="113">
        <v>0</v>
      </c>
      <c r="I102" s="113">
        <v>0</v>
      </c>
      <c r="J102" s="113">
        <v>0</v>
      </c>
      <c r="K102" s="113">
        <v>0</v>
      </c>
      <c r="L102" s="113">
        <v>0</v>
      </c>
      <c r="M102" s="113">
        <v>0</v>
      </c>
      <c r="N102" s="113">
        <v>0</v>
      </c>
      <c r="O102" s="113">
        <v>0</v>
      </c>
      <c r="P102" s="113">
        <v>0</v>
      </c>
      <c r="Q102" s="113">
        <v>0</v>
      </c>
      <c r="R102" s="113">
        <v>0</v>
      </c>
      <c r="S102" s="113">
        <v>0</v>
      </c>
      <c r="T102" s="113">
        <v>0</v>
      </c>
      <c r="U102" s="113">
        <v>0</v>
      </c>
      <c r="V102" s="113">
        <v>0</v>
      </c>
      <c r="W102" s="113">
        <v>0</v>
      </c>
      <c r="X102" s="113">
        <v>0</v>
      </c>
      <c r="Y102" s="113">
        <v>0</v>
      </c>
      <c r="Z102" s="113">
        <v>0</v>
      </c>
      <c r="AA102" s="113">
        <v>0</v>
      </c>
      <c r="AB102" s="113">
        <v>0</v>
      </c>
      <c r="AC102" s="113">
        <v>0</v>
      </c>
      <c r="AD102" s="113">
        <v>0</v>
      </c>
      <c r="AE102" s="113">
        <v>0</v>
      </c>
      <c r="AF102" s="113">
        <v>0</v>
      </c>
      <c r="AG102" s="113">
        <v>0</v>
      </c>
      <c r="AH102" s="113">
        <v>0</v>
      </c>
      <c r="AI102" s="113">
        <v>0</v>
      </c>
      <c r="AJ102" s="113">
        <v>0</v>
      </c>
      <c r="AK102" s="113">
        <v>0</v>
      </c>
      <c r="AL102" s="113">
        <v>0</v>
      </c>
      <c r="AM102" s="113">
        <f t="shared" si="1"/>
        <v>0</v>
      </c>
      <c r="AP102" s="70"/>
    </row>
    <row r="103" spans="1:42" ht="33" customHeight="1">
      <c r="A103" s="87">
        <v>244</v>
      </c>
      <c r="B103" s="88" t="s">
        <v>771</v>
      </c>
      <c r="C103" s="89" t="s">
        <v>1338</v>
      </c>
      <c r="D103" s="113">
        <v>0</v>
      </c>
      <c r="E103" s="113">
        <v>0</v>
      </c>
      <c r="F103" s="113">
        <v>0</v>
      </c>
      <c r="G103" s="113">
        <v>0</v>
      </c>
      <c r="H103" s="113">
        <v>0</v>
      </c>
      <c r="I103" s="113">
        <v>0</v>
      </c>
      <c r="J103" s="113">
        <v>0</v>
      </c>
      <c r="K103" s="113">
        <v>0</v>
      </c>
      <c r="L103" s="113">
        <v>0</v>
      </c>
      <c r="M103" s="113">
        <v>0</v>
      </c>
      <c r="N103" s="113">
        <v>0</v>
      </c>
      <c r="O103" s="113">
        <v>0</v>
      </c>
      <c r="P103" s="113">
        <v>0</v>
      </c>
      <c r="Q103" s="113">
        <v>0</v>
      </c>
      <c r="R103" s="113">
        <v>0</v>
      </c>
      <c r="S103" s="113">
        <v>0</v>
      </c>
      <c r="T103" s="113">
        <v>0</v>
      </c>
      <c r="U103" s="113">
        <v>0</v>
      </c>
      <c r="V103" s="113">
        <v>0</v>
      </c>
      <c r="W103" s="113">
        <v>0</v>
      </c>
      <c r="X103" s="113">
        <v>0</v>
      </c>
      <c r="Y103" s="113">
        <v>0</v>
      </c>
      <c r="Z103" s="113">
        <v>0</v>
      </c>
      <c r="AA103" s="113">
        <v>0</v>
      </c>
      <c r="AB103" s="113">
        <v>0</v>
      </c>
      <c r="AC103" s="113">
        <v>0</v>
      </c>
      <c r="AD103" s="113">
        <v>0</v>
      </c>
      <c r="AE103" s="113">
        <v>0</v>
      </c>
      <c r="AF103" s="113">
        <v>0</v>
      </c>
      <c r="AG103" s="113">
        <v>0</v>
      </c>
      <c r="AH103" s="113">
        <v>0</v>
      </c>
      <c r="AI103" s="113">
        <v>0</v>
      </c>
      <c r="AJ103" s="113">
        <v>0</v>
      </c>
      <c r="AK103" s="113">
        <v>0</v>
      </c>
      <c r="AL103" s="113">
        <v>0</v>
      </c>
      <c r="AM103" s="113">
        <f t="shared" si="1"/>
        <v>0</v>
      </c>
      <c r="AP103" s="70"/>
    </row>
    <row r="104" spans="1:42" ht="33" customHeight="1">
      <c r="A104" s="87">
        <v>245</v>
      </c>
      <c r="B104" s="88" t="s">
        <v>772</v>
      </c>
      <c r="C104" s="89" t="s">
        <v>1338</v>
      </c>
      <c r="D104" s="113">
        <v>0</v>
      </c>
      <c r="E104" s="113">
        <v>0</v>
      </c>
      <c r="F104" s="113">
        <v>0</v>
      </c>
      <c r="G104" s="113">
        <v>0</v>
      </c>
      <c r="H104" s="113">
        <v>0</v>
      </c>
      <c r="I104" s="113">
        <v>0</v>
      </c>
      <c r="J104" s="113">
        <v>0</v>
      </c>
      <c r="K104" s="113">
        <v>0</v>
      </c>
      <c r="L104" s="113">
        <v>0</v>
      </c>
      <c r="M104" s="113">
        <v>0</v>
      </c>
      <c r="N104" s="113">
        <v>0</v>
      </c>
      <c r="O104" s="113">
        <v>0</v>
      </c>
      <c r="P104" s="113">
        <v>0</v>
      </c>
      <c r="Q104" s="113">
        <v>0</v>
      </c>
      <c r="R104" s="113">
        <v>0</v>
      </c>
      <c r="S104" s="113">
        <v>0</v>
      </c>
      <c r="T104" s="113">
        <v>0</v>
      </c>
      <c r="U104" s="113">
        <v>0</v>
      </c>
      <c r="V104" s="113">
        <v>0</v>
      </c>
      <c r="W104" s="113">
        <v>0</v>
      </c>
      <c r="X104" s="113">
        <v>0</v>
      </c>
      <c r="Y104" s="113">
        <v>0</v>
      </c>
      <c r="Z104" s="113">
        <v>0</v>
      </c>
      <c r="AA104" s="113">
        <v>0</v>
      </c>
      <c r="AB104" s="113">
        <v>0</v>
      </c>
      <c r="AC104" s="113">
        <v>0</v>
      </c>
      <c r="AD104" s="113">
        <v>0</v>
      </c>
      <c r="AE104" s="113">
        <v>0</v>
      </c>
      <c r="AF104" s="113">
        <v>0</v>
      </c>
      <c r="AG104" s="113">
        <v>0</v>
      </c>
      <c r="AH104" s="113">
        <v>0</v>
      </c>
      <c r="AI104" s="113">
        <v>0</v>
      </c>
      <c r="AJ104" s="113">
        <v>0</v>
      </c>
      <c r="AK104" s="113">
        <v>0</v>
      </c>
      <c r="AL104" s="113">
        <v>0</v>
      </c>
      <c r="AM104" s="113">
        <f t="shared" si="1"/>
        <v>0</v>
      </c>
      <c r="AP104" s="70"/>
    </row>
    <row r="105" spans="1:42" ht="33" customHeight="1">
      <c r="A105" s="87">
        <v>247</v>
      </c>
      <c r="B105" s="88" t="s">
        <v>773</v>
      </c>
      <c r="C105" s="89" t="s">
        <v>1332</v>
      </c>
      <c r="D105" s="113">
        <v>0</v>
      </c>
      <c r="E105" s="113">
        <v>0</v>
      </c>
      <c r="F105" s="113">
        <v>0</v>
      </c>
      <c r="G105" s="113">
        <v>0</v>
      </c>
      <c r="H105" s="113">
        <v>0</v>
      </c>
      <c r="I105" s="113">
        <v>0</v>
      </c>
      <c r="J105" s="113">
        <v>0</v>
      </c>
      <c r="K105" s="113">
        <v>0</v>
      </c>
      <c r="L105" s="113">
        <v>0</v>
      </c>
      <c r="M105" s="113">
        <v>0</v>
      </c>
      <c r="N105" s="113">
        <v>0</v>
      </c>
      <c r="O105" s="113">
        <v>0</v>
      </c>
      <c r="P105" s="113">
        <v>0</v>
      </c>
      <c r="Q105" s="113">
        <v>0</v>
      </c>
      <c r="R105" s="113">
        <v>0</v>
      </c>
      <c r="S105" s="113">
        <v>0</v>
      </c>
      <c r="T105" s="113">
        <v>0</v>
      </c>
      <c r="U105" s="113">
        <v>0</v>
      </c>
      <c r="V105" s="113">
        <v>0</v>
      </c>
      <c r="W105" s="113">
        <v>0</v>
      </c>
      <c r="X105" s="113">
        <v>0</v>
      </c>
      <c r="Y105" s="113">
        <v>0</v>
      </c>
      <c r="Z105" s="113">
        <v>0</v>
      </c>
      <c r="AA105" s="113">
        <v>0</v>
      </c>
      <c r="AB105" s="113">
        <v>0</v>
      </c>
      <c r="AC105" s="113">
        <v>0</v>
      </c>
      <c r="AD105" s="113">
        <v>0</v>
      </c>
      <c r="AE105" s="113">
        <v>0</v>
      </c>
      <c r="AF105" s="113">
        <v>0</v>
      </c>
      <c r="AG105" s="113">
        <v>0</v>
      </c>
      <c r="AH105" s="113">
        <v>0</v>
      </c>
      <c r="AI105" s="113">
        <v>0</v>
      </c>
      <c r="AJ105" s="113">
        <v>0</v>
      </c>
      <c r="AK105" s="113">
        <v>0</v>
      </c>
      <c r="AL105" s="113">
        <v>0</v>
      </c>
      <c r="AM105" s="113">
        <f t="shared" si="1"/>
        <v>0</v>
      </c>
      <c r="AP105" s="70"/>
    </row>
    <row r="106" spans="1:42" ht="33" customHeight="1">
      <c r="A106" s="87">
        <v>248</v>
      </c>
      <c r="B106" s="88" t="s">
        <v>774</v>
      </c>
      <c r="C106" s="115" t="s">
        <v>1298</v>
      </c>
      <c r="D106" s="113">
        <v>0</v>
      </c>
      <c r="E106" s="113">
        <v>0</v>
      </c>
      <c r="F106" s="113">
        <v>0</v>
      </c>
      <c r="G106" s="113">
        <v>0</v>
      </c>
      <c r="H106" s="113">
        <v>0</v>
      </c>
      <c r="I106" s="113">
        <v>0</v>
      </c>
      <c r="J106" s="113">
        <v>0</v>
      </c>
      <c r="K106" s="113">
        <v>0</v>
      </c>
      <c r="L106" s="113">
        <v>0</v>
      </c>
      <c r="M106" s="113">
        <v>0</v>
      </c>
      <c r="N106" s="113">
        <v>0</v>
      </c>
      <c r="O106" s="113">
        <v>0</v>
      </c>
      <c r="P106" s="113">
        <v>0</v>
      </c>
      <c r="Q106" s="113">
        <v>0</v>
      </c>
      <c r="R106" s="113">
        <v>0</v>
      </c>
      <c r="S106" s="113">
        <v>0</v>
      </c>
      <c r="T106" s="113">
        <v>0</v>
      </c>
      <c r="U106" s="113">
        <v>0</v>
      </c>
      <c r="V106" s="113">
        <v>0</v>
      </c>
      <c r="W106" s="113">
        <v>0</v>
      </c>
      <c r="X106" s="113">
        <v>0</v>
      </c>
      <c r="Y106" s="113">
        <v>0</v>
      </c>
      <c r="Z106" s="113">
        <v>0</v>
      </c>
      <c r="AA106" s="113">
        <v>0</v>
      </c>
      <c r="AB106" s="113">
        <v>0</v>
      </c>
      <c r="AC106" s="113">
        <v>0</v>
      </c>
      <c r="AD106" s="113">
        <v>0</v>
      </c>
      <c r="AE106" s="113">
        <v>0</v>
      </c>
      <c r="AF106" s="113">
        <v>0</v>
      </c>
      <c r="AG106" s="113">
        <v>0</v>
      </c>
      <c r="AH106" s="113">
        <v>0</v>
      </c>
      <c r="AI106" s="113">
        <v>0</v>
      </c>
      <c r="AJ106" s="113">
        <v>0</v>
      </c>
      <c r="AK106" s="113">
        <v>0</v>
      </c>
      <c r="AL106" s="113">
        <v>0</v>
      </c>
      <c r="AM106" s="113">
        <f t="shared" si="1"/>
        <v>0</v>
      </c>
      <c r="AP106" s="70"/>
    </row>
    <row r="107" spans="1:42" ht="33" customHeight="1">
      <c r="A107" s="87">
        <v>249</v>
      </c>
      <c r="B107" s="88" t="s">
        <v>775</v>
      </c>
      <c r="C107" s="89" t="s">
        <v>1335</v>
      </c>
      <c r="D107" s="113">
        <v>0</v>
      </c>
      <c r="E107" s="113">
        <v>0</v>
      </c>
      <c r="F107" s="113">
        <v>0</v>
      </c>
      <c r="G107" s="113">
        <v>187.62</v>
      </c>
      <c r="H107" s="113">
        <v>0</v>
      </c>
      <c r="I107" s="113">
        <v>0</v>
      </c>
      <c r="J107" s="113">
        <v>0</v>
      </c>
      <c r="K107" s="113">
        <v>0</v>
      </c>
      <c r="L107" s="113">
        <v>4784.42</v>
      </c>
      <c r="M107" s="113">
        <v>0</v>
      </c>
      <c r="N107" s="113">
        <v>0</v>
      </c>
      <c r="O107" s="113">
        <v>0</v>
      </c>
      <c r="P107" s="113">
        <v>68042.340000000011</v>
      </c>
      <c r="Q107" s="113">
        <v>0</v>
      </c>
      <c r="R107" s="113">
        <v>0</v>
      </c>
      <c r="S107" s="113">
        <v>0</v>
      </c>
      <c r="T107" s="113">
        <v>0</v>
      </c>
      <c r="U107" s="113">
        <v>0</v>
      </c>
      <c r="V107" s="113">
        <v>0</v>
      </c>
      <c r="W107" s="113">
        <v>0</v>
      </c>
      <c r="X107" s="113">
        <v>0</v>
      </c>
      <c r="Y107" s="113">
        <v>0</v>
      </c>
      <c r="Z107" s="113">
        <v>0</v>
      </c>
      <c r="AA107" s="113">
        <v>0</v>
      </c>
      <c r="AB107" s="113">
        <v>0</v>
      </c>
      <c r="AC107" s="113">
        <v>0</v>
      </c>
      <c r="AD107" s="113">
        <v>0</v>
      </c>
      <c r="AE107" s="113">
        <v>0</v>
      </c>
      <c r="AF107" s="113">
        <v>0</v>
      </c>
      <c r="AG107" s="113">
        <v>0</v>
      </c>
      <c r="AH107" s="113">
        <v>0</v>
      </c>
      <c r="AI107" s="113">
        <v>0</v>
      </c>
      <c r="AJ107" s="113">
        <v>0</v>
      </c>
      <c r="AK107" s="113">
        <v>0</v>
      </c>
      <c r="AL107" s="113">
        <v>0</v>
      </c>
      <c r="AM107" s="113">
        <f t="shared" si="1"/>
        <v>73014.38</v>
      </c>
      <c r="AP107" s="70"/>
    </row>
    <row r="108" spans="1:42" ht="33" customHeight="1">
      <c r="A108" s="87">
        <v>250</v>
      </c>
      <c r="B108" s="88" t="s">
        <v>776</v>
      </c>
      <c r="C108" s="115" t="s">
        <v>1298</v>
      </c>
      <c r="D108" s="113">
        <v>0</v>
      </c>
      <c r="E108" s="113">
        <v>0</v>
      </c>
      <c r="F108" s="113">
        <v>0</v>
      </c>
      <c r="G108" s="113">
        <v>0</v>
      </c>
      <c r="H108" s="113">
        <v>0</v>
      </c>
      <c r="I108" s="113">
        <v>0</v>
      </c>
      <c r="J108" s="113">
        <v>0</v>
      </c>
      <c r="K108" s="113">
        <v>0</v>
      </c>
      <c r="L108" s="113">
        <v>0</v>
      </c>
      <c r="M108" s="113">
        <v>0</v>
      </c>
      <c r="N108" s="113">
        <v>0</v>
      </c>
      <c r="O108" s="113">
        <v>0</v>
      </c>
      <c r="P108" s="113">
        <v>0</v>
      </c>
      <c r="Q108" s="113">
        <v>0</v>
      </c>
      <c r="R108" s="113">
        <v>0</v>
      </c>
      <c r="S108" s="113">
        <v>0</v>
      </c>
      <c r="T108" s="113">
        <v>0</v>
      </c>
      <c r="U108" s="113">
        <v>0</v>
      </c>
      <c r="V108" s="113">
        <v>0</v>
      </c>
      <c r="W108" s="113">
        <v>0</v>
      </c>
      <c r="X108" s="113">
        <v>0</v>
      </c>
      <c r="Y108" s="113">
        <v>0</v>
      </c>
      <c r="Z108" s="113">
        <v>0</v>
      </c>
      <c r="AA108" s="113">
        <v>0</v>
      </c>
      <c r="AB108" s="113">
        <v>0</v>
      </c>
      <c r="AC108" s="113">
        <v>0</v>
      </c>
      <c r="AD108" s="113">
        <v>0</v>
      </c>
      <c r="AE108" s="113">
        <v>0</v>
      </c>
      <c r="AF108" s="113">
        <v>0</v>
      </c>
      <c r="AG108" s="113">
        <v>0</v>
      </c>
      <c r="AH108" s="113">
        <v>0</v>
      </c>
      <c r="AI108" s="113">
        <v>0</v>
      </c>
      <c r="AJ108" s="113">
        <v>0</v>
      </c>
      <c r="AK108" s="113">
        <v>0</v>
      </c>
      <c r="AL108" s="113">
        <v>0</v>
      </c>
      <c r="AM108" s="113">
        <f t="shared" si="1"/>
        <v>0</v>
      </c>
      <c r="AP108" s="70"/>
    </row>
    <row r="109" spans="1:42" ht="33" customHeight="1">
      <c r="A109" s="87">
        <v>251</v>
      </c>
      <c r="B109" s="88" t="s">
        <v>777</v>
      </c>
      <c r="C109" s="89" t="s">
        <v>1335</v>
      </c>
      <c r="D109" s="113">
        <v>0</v>
      </c>
      <c r="E109" s="113">
        <v>0</v>
      </c>
      <c r="F109" s="113">
        <v>6187027.0599999996</v>
      </c>
      <c r="G109" s="113">
        <v>0</v>
      </c>
      <c r="H109" s="113">
        <v>0</v>
      </c>
      <c r="I109" s="113">
        <v>0</v>
      </c>
      <c r="J109" s="113">
        <v>0</v>
      </c>
      <c r="K109" s="113">
        <v>0</v>
      </c>
      <c r="L109" s="113">
        <v>0</v>
      </c>
      <c r="M109" s="113">
        <v>0</v>
      </c>
      <c r="N109" s="113">
        <v>0</v>
      </c>
      <c r="O109" s="113">
        <v>0</v>
      </c>
      <c r="P109" s="113">
        <v>0</v>
      </c>
      <c r="Q109" s="113">
        <v>0</v>
      </c>
      <c r="R109" s="113">
        <v>0</v>
      </c>
      <c r="S109" s="113">
        <v>0</v>
      </c>
      <c r="T109" s="113">
        <v>0</v>
      </c>
      <c r="U109" s="113">
        <v>0</v>
      </c>
      <c r="V109" s="113">
        <v>0</v>
      </c>
      <c r="W109" s="113">
        <v>0</v>
      </c>
      <c r="X109" s="113">
        <v>0</v>
      </c>
      <c r="Y109" s="113">
        <v>0</v>
      </c>
      <c r="Z109" s="113">
        <v>0</v>
      </c>
      <c r="AA109" s="113">
        <v>0</v>
      </c>
      <c r="AB109" s="113">
        <v>0</v>
      </c>
      <c r="AC109" s="113">
        <v>0</v>
      </c>
      <c r="AD109" s="113">
        <v>0</v>
      </c>
      <c r="AE109" s="113">
        <v>0</v>
      </c>
      <c r="AF109" s="113">
        <v>0</v>
      </c>
      <c r="AG109" s="113">
        <v>0</v>
      </c>
      <c r="AH109" s="113">
        <v>0</v>
      </c>
      <c r="AI109" s="113">
        <v>0</v>
      </c>
      <c r="AJ109" s="113">
        <v>0</v>
      </c>
      <c r="AK109" s="113">
        <v>0</v>
      </c>
      <c r="AL109" s="113">
        <v>0</v>
      </c>
      <c r="AM109" s="113">
        <f t="shared" si="1"/>
        <v>6187027.0599999996</v>
      </c>
      <c r="AP109" s="70"/>
    </row>
    <row r="110" spans="1:42" ht="33" customHeight="1">
      <c r="A110" s="87">
        <v>253</v>
      </c>
      <c r="B110" s="88" t="s">
        <v>778</v>
      </c>
      <c r="C110" s="89" t="s">
        <v>1337</v>
      </c>
      <c r="D110" s="113">
        <v>0</v>
      </c>
      <c r="E110" s="113">
        <v>4254305</v>
      </c>
      <c r="F110" s="113">
        <v>60442129.530000001</v>
      </c>
      <c r="G110" s="113">
        <v>6402037.4200000009</v>
      </c>
      <c r="H110" s="113">
        <v>0</v>
      </c>
      <c r="I110" s="113">
        <v>0</v>
      </c>
      <c r="J110" s="113">
        <v>0</v>
      </c>
      <c r="K110" s="113">
        <v>0</v>
      </c>
      <c r="L110" s="113">
        <v>0</v>
      </c>
      <c r="M110" s="113">
        <v>0</v>
      </c>
      <c r="N110" s="113">
        <v>0</v>
      </c>
      <c r="O110" s="113">
        <v>0</v>
      </c>
      <c r="P110" s="113">
        <v>0</v>
      </c>
      <c r="Q110" s="113">
        <v>0</v>
      </c>
      <c r="R110" s="113">
        <v>0</v>
      </c>
      <c r="S110" s="113">
        <v>0</v>
      </c>
      <c r="T110" s="113">
        <v>0</v>
      </c>
      <c r="U110" s="113">
        <v>0</v>
      </c>
      <c r="V110" s="113">
        <v>0</v>
      </c>
      <c r="W110" s="113">
        <v>0</v>
      </c>
      <c r="X110" s="113">
        <v>0</v>
      </c>
      <c r="Y110" s="113">
        <v>0</v>
      </c>
      <c r="Z110" s="113">
        <v>0</v>
      </c>
      <c r="AA110" s="113">
        <v>150.03</v>
      </c>
      <c r="AB110" s="113">
        <v>159547465.20999998</v>
      </c>
      <c r="AC110" s="113">
        <v>0</v>
      </c>
      <c r="AD110" s="113">
        <v>0</v>
      </c>
      <c r="AE110" s="113">
        <v>0</v>
      </c>
      <c r="AF110" s="113">
        <v>0</v>
      </c>
      <c r="AG110" s="113">
        <v>0</v>
      </c>
      <c r="AH110" s="113">
        <v>0</v>
      </c>
      <c r="AI110" s="113">
        <v>0</v>
      </c>
      <c r="AJ110" s="113">
        <v>0</v>
      </c>
      <c r="AK110" s="113">
        <v>0</v>
      </c>
      <c r="AL110" s="113">
        <v>0</v>
      </c>
      <c r="AM110" s="113">
        <f t="shared" si="1"/>
        <v>230646087.19</v>
      </c>
      <c r="AP110" s="70"/>
    </row>
    <row r="111" spans="1:42" ht="33" customHeight="1">
      <c r="A111" s="87">
        <v>254</v>
      </c>
      <c r="B111" s="88" t="s">
        <v>779</v>
      </c>
      <c r="C111" s="89" t="s">
        <v>1329</v>
      </c>
      <c r="D111" s="113">
        <v>0</v>
      </c>
      <c r="E111" s="113">
        <v>0</v>
      </c>
      <c r="F111" s="113">
        <v>0</v>
      </c>
      <c r="G111" s="113">
        <v>380960.84</v>
      </c>
      <c r="H111" s="113">
        <v>0</v>
      </c>
      <c r="I111" s="113">
        <v>0</v>
      </c>
      <c r="J111" s="113">
        <v>0</v>
      </c>
      <c r="K111" s="113">
        <v>0</v>
      </c>
      <c r="L111" s="113">
        <v>0</v>
      </c>
      <c r="M111" s="113">
        <v>0</v>
      </c>
      <c r="N111" s="113">
        <v>0</v>
      </c>
      <c r="O111" s="113">
        <v>0</v>
      </c>
      <c r="P111" s="113">
        <v>0</v>
      </c>
      <c r="Q111" s="113">
        <v>0</v>
      </c>
      <c r="R111" s="113">
        <v>0</v>
      </c>
      <c r="S111" s="113">
        <v>0</v>
      </c>
      <c r="T111" s="113">
        <v>0</v>
      </c>
      <c r="U111" s="113">
        <v>0</v>
      </c>
      <c r="V111" s="113">
        <v>0</v>
      </c>
      <c r="W111" s="113">
        <v>0</v>
      </c>
      <c r="X111" s="113">
        <v>0</v>
      </c>
      <c r="Y111" s="113">
        <v>0</v>
      </c>
      <c r="Z111" s="113">
        <v>0</v>
      </c>
      <c r="AA111" s="113">
        <v>0</v>
      </c>
      <c r="AB111" s="113">
        <v>0</v>
      </c>
      <c r="AC111" s="113">
        <v>0</v>
      </c>
      <c r="AD111" s="113">
        <v>0</v>
      </c>
      <c r="AE111" s="113">
        <v>0</v>
      </c>
      <c r="AF111" s="113">
        <v>0</v>
      </c>
      <c r="AG111" s="113">
        <v>0</v>
      </c>
      <c r="AH111" s="113">
        <v>0</v>
      </c>
      <c r="AI111" s="113">
        <v>0</v>
      </c>
      <c r="AJ111" s="113">
        <v>0</v>
      </c>
      <c r="AK111" s="113">
        <v>0</v>
      </c>
      <c r="AL111" s="113">
        <v>0</v>
      </c>
      <c r="AM111" s="113">
        <f t="shared" si="1"/>
        <v>380960.84</v>
      </c>
      <c r="AP111" s="70"/>
    </row>
    <row r="112" spans="1:42" ht="33" customHeight="1">
      <c r="A112" s="87">
        <v>265</v>
      </c>
      <c r="B112" s="88" t="s">
        <v>780</v>
      </c>
      <c r="C112" s="115" t="s">
        <v>1330</v>
      </c>
      <c r="D112" s="113">
        <v>0</v>
      </c>
      <c r="E112" s="113">
        <v>0</v>
      </c>
      <c r="F112" s="113">
        <v>549099</v>
      </c>
      <c r="G112" s="113">
        <v>300316.93</v>
      </c>
      <c r="H112" s="113">
        <v>0</v>
      </c>
      <c r="I112" s="113">
        <v>0</v>
      </c>
      <c r="J112" s="113">
        <v>0</v>
      </c>
      <c r="K112" s="113">
        <v>0</v>
      </c>
      <c r="L112" s="113">
        <v>0</v>
      </c>
      <c r="M112" s="113">
        <v>0</v>
      </c>
      <c r="N112" s="113">
        <v>0</v>
      </c>
      <c r="O112" s="113">
        <v>0</v>
      </c>
      <c r="P112" s="113">
        <v>0</v>
      </c>
      <c r="Q112" s="113">
        <v>0</v>
      </c>
      <c r="R112" s="113">
        <v>0</v>
      </c>
      <c r="S112" s="113">
        <v>0</v>
      </c>
      <c r="T112" s="113">
        <v>0</v>
      </c>
      <c r="U112" s="113">
        <v>0</v>
      </c>
      <c r="V112" s="113">
        <v>0</v>
      </c>
      <c r="W112" s="113">
        <v>0</v>
      </c>
      <c r="X112" s="113">
        <v>0</v>
      </c>
      <c r="Y112" s="113">
        <v>0</v>
      </c>
      <c r="Z112" s="113">
        <v>0</v>
      </c>
      <c r="AA112" s="113">
        <v>0</v>
      </c>
      <c r="AB112" s="113">
        <v>0</v>
      </c>
      <c r="AC112" s="113">
        <v>0</v>
      </c>
      <c r="AD112" s="113">
        <v>0</v>
      </c>
      <c r="AE112" s="113">
        <v>0</v>
      </c>
      <c r="AF112" s="113">
        <v>0</v>
      </c>
      <c r="AG112" s="113">
        <v>0</v>
      </c>
      <c r="AH112" s="113">
        <v>0</v>
      </c>
      <c r="AI112" s="113">
        <v>0</v>
      </c>
      <c r="AJ112" s="113">
        <v>0</v>
      </c>
      <c r="AK112" s="113">
        <v>0</v>
      </c>
      <c r="AL112" s="113">
        <v>0</v>
      </c>
      <c r="AM112" s="113">
        <f t="shared" si="1"/>
        <v>849415.92999999993</v>
      </c>
      <c r="AP112" s="70"/>
    </row>
    <row r="113" spans="1:42" ht="33" customHeight="1">
      <c r="A113" s="87">
        <v>266</v>
      </c>
      <c r="B113" s="88" t="s">
        <v>781</v>
      </c>
      <c r="C113" s="115" t="s">
        <v>1330</v>
      </c>
      <c r="D113" s="113">
        <v>0</v>
      </c>
      <c r="E113" s="113">
        <v>0</v>
      </c>
      <c r="F113" s="113">
        <v>0</v>
      </c>
      <c r="G113" s="113">
        <v>135</v>
      </c>
      <c r="H113" s="113">
        <v>0</v>
      </c>
      <c r="I113" s="113">
        <v>0</v>
      </c>
      <c r="J113" s="113">
        <v>0</v>
      </c>
      <c r="K113" s="113">
        <v>0</v>
      </c>
      <c r="L113" s="113">
        <v>0</v>
      </c>
      <c r="M113" s="113">
        <v>0</v>
      </c>
      <c r="N113" s="113">
        <v>0</v>
      </c>
      <c r="O113" s="113">
        <v>0</v>
      </c>
      <c r="P113" s="113">
        <v>0</v>
      </c>
      <c r="Q113" s="113">
        <v>0</v>
      </c>
      <c r="R113" s="113">
        <v>0</v>
      </c>
      <c r="S113" s="113">
        <v>0</v>
      </c>
      <c r="T113" s="113">
        <v>0</v>
      </c>
      <c r="U113" s="113">
        <v>0</v>
      </c>
      <c r="V113" s="113">
        <v>0</v>
      </c>
      <c r="W113" s="113">
        <v>0</v>
      </c>
      <c r="X113" s="113">
        <v>0</v>
      </c>
      <c r="Y113" s="113">
        <v>0</v>
      </c>
      <c r="Z113" s="113">
        <v>0</v>
      </c>
      <c r="AA113" s="113">
        <v>0</v>
      </c>
      <c r="AB113" s="113">
        <v>0</v>
      </c>
      <c r="AC113" s="113">
        <v>0</v>
      </c>
      <c r="AD113" s="113">
        <v>0</v>
      </c>
      <c r="AE113" s="113">
        <v>0</v>
      </c>
      <c r="AF113" s="113">
        <v>0</v>
      </c>
      <c r="AG113" s="113">
        <v>0</v>
      </c>
      <c r="AH113" s="113">
        <v>0</v>
      </c>
      <c r="AI113" s="113">
        <v>0</v>
      </c>
      <c r="AJ113" s="113">
        <v>0</v>
      </c>
      <c r="AK113" s="113">
        <v>0</v>
      </c>
      <c r="AL113" s="113">
        <v>0</v>
      </c>
      <c r="AM113" s="113">
        <f t="shared" si="1"/>
        <v>135</v>
      </c>
      <c r="AP113" s="70"/>
    </row>
    <row r="114" spans="1:42" ht="33" customHeight="1">
      <c r="A114" s="87">
        <v>267</v>
      </c>
      <c r="B114" s="88" t="s">
        <v>782</v>
      </c>
      <c r="C114" s="115" t="s">
        <v>1334</v>
      </c>
      <c r="D114" s="113">
        <v>0</v>
      </c>
      <c r="E114" s="113">
        <v>0</v>
      </c>
      <c r="F114" s="113">
        <v>0</v>
      </c>
      <c r="G114" s="113">
        <v>158</v>
      </c>
      <c r="H114" s="113">
        <v>0</v>
      </c>
      <c r="I114" s="113">
        <v>0</v>
      </c>
      <c r="J114" s="113">
        <v>0</v>
      </c>
      <c r="K114" s="113">
        <v>0</v>
      </c>
      <c r="L114" s="113">
        <v>0</v>
      </c>
      <c r="M114" s="113">
        <v>0</v>
      </c>
      <c r="N114" s="113">
        <v>0</v>
      </c>
      <c r="O114" s="113">
        <v>0</v>
      </c>
      <c r="P114" s="113">
        <v>0</v>
      </c>
      <c r="Q114" s="113">
        <v>0</v>
      </c>
      <c r="R114" s="113">
        <v>0</v>
      </c>
      <c r="S114" s="113">
        <v>0</v>
      </c>
      <c r="T114" s="113">
        <v>0</v>
      </c>
      <c r="U114" s="113">
        <v>0</v>
      </c>
      <c r="V114" s="113">
        <v>0</v>
      </c>
      <c r="W114" s="113">
        <v>0</v>
      </c>
      <c r="X114" s="113">
        <v>0</v>
      </c>
      <c r="Y114" s="113">
        <v>0</v>
      </c>
      <c r="Z114" s="113">
        <v>0</v>
      </c>
      <c r="AA114" s="113">
        <v>0</v>
      </c>
      <c r="AB114" s="113">
        <v>0</v>
      </c>
      <c r="AC114" s="113">
        <v>0</v>
      </c>
      <c r="AD114" s="113">
        <v>0</v>
      </c>
      <c r="AE114" s="113">
        <v>0</v>
      </c>
      <c r="AF114" s="113">
        <v>0</v>
      </c>
      <c r="AG114" s="113">
        <v>0</v>
      </c>
      <c r="AH114" s="113">
        <v>0</v>
      </c>
      <c r="AI114" s="113">
        <v>0</v>
      </c>
      <c r="AJ114" s="113">
        <v>0</v>
      </c>
      <c r="AK114" s="113">
        <v>0</v>
      </c>
      <c r="AL114" s="113">
        <v>0</v>
      </c>
      <c r="AM114" s="113">
        <f t="shared" si="1"/>
        <v>158</v>
      </c>
      <c r="AP114" s="70"/>
    </row>
    <row r="115" spans="1:42" ht="33" customHeight="1">
      <c r="A115" s="87">
        <v>268</v>
      </c>
      <c r="B115" s="88" t="s">
        <v>783</v>
      </c>
      <c r="C115" s="115" t="s">
        <v>1334</v>
      </c>
      <c r="D115" s="113">
        <v>0</v>
      </c>
      <c r="E115" s="113">
        <v>0</v>
      </c>
      <c r="F115" s="113">
        <v>0</v>
      </c>
      <c r="G115" s="113">
        <v>0</v>
      </c>
      <c r="H115" s="113">
        <v>0</v>
      </c>
      <c r="I115" s="113">
        <v>0</v>
      </c>
      <c r="J115" s="113">
        <v>0</v>
      </c>
      <c r="K115" s="113">
        <v>0</v>
      </c>
      <c r="L115" s="113">
        <v>0</v>
      </c>
      <c r="M115" s="113">
        <v>0</v>
      </c>
      <c r="N115" s="113">
        <v>0</v>
      </c>
      <c r="O115" s="113">
        <v>0</v>
      </c>
      <c r="P115" s="113">
        <v>0</v>
      </c>
      <c r="Q115" s="113">
        <v>0</v>
      </c>
      <c r="R115" s="113">
        <v>0</v>
      </c>
      <c r="S115" s="113">
        <v>0</v>
      </c>
      <c r="T115" s="113">
        <v>0</v>
      </c>
      <c r="U115" s="113">
        <v>0</v>
      </c>
      <c r="V115" s="113">
        <v>0</v>
      </c>
      <c r="W115" s="113">
        <v>0</v>
      </c>
      <c r="X115" s="113">
        <v>0</v>
      </c>
      <c r="Y115" s="113">
        <v>0</v>
      </c>
      <c r="Z115" s="113">
        <v>0</v>
      </c>
      <c r="AA115" s="113">
        <v>0</v>
      </c>
      <c r="AB115" s="113">
        <v>0</v>
      </c>
      <c r="AC115" s="113">
        <v>0</v>
      </c>
      <c r="AD115" s="113">
        <v>0</v>
      </c>
      <c r="AE115" s="113">
        <v>0</v>
      </c>
      <c r="AF115" s="113">
        <v>0</v>
      </c>
      <c r="AG115" s="113">
        <v>0</v>
      </c>
      <c r="AH115" s="113">
        <v>0</v>
      </c>
      <c r="AI115" s="113">
        <v>0</v>
      </c>
      <c r="AJ115" s="113">
        <v>0</v>
      </c>
      <c r="AK115" s="113">
        <v>0</v>
      </c>
      <c r="AL115" s="113">
        <v>0</v>
      </c>
      <c r="AM115" s="113">
        <f t="shared" si="1"/>
        <v>0</v>
      </c>
      <c r="AP115" s="70"/>
    </row>
    <row r="116" spans="1:42" ht="33" customHeight="1">
      <c r="A116" s="87">
        <v>269</v>
      </c>
      <c r="B116" s="88" t="s">
        <v>784</v>
      </c>
      <c r="C116" s="115" t="s">
        <v>1330</v>
      </c>
      <c r="D116" s="113">
        <v>0</v>
      </c>
      <c r="E116" s="113">
        <v>0</v>
      </c>
      <c r="F116" s="113">
        <v>639991</v>
      </c>
      <c r="G116" s="113">
        <v>371807.22</v>
      </c>
      <c r="H116" s="113">
        <v>0</v>
      </c>
      <c r="I116" s="113">
        <v>0</v>
      </c>
      <c r="J116" s="113">
        <v>0</v>
      </c>
      <c r="K116" s="113">
        <v>0</v>
      </c>
      <c r="L116" s="113">
        <v>0</v>
      </c>
      <c r="M116" s="113">
        <v>0</v>
      </c>
      <c r="N116" s="113">
        <v>0</v>
      </c>
      <c r="O116" s="113">
        <v>0</v>
      </c>
      <c r="P116" s="113">
        <v>0</v>
      </c>
      <c r="Q116" s="113">
        <v>0</v>
      </c>
      <c r="R116" s="113">
        <v>0</v>
      </c>
      <c r="S116" s="113">
        <v>0</v>
      </c>
      <c r="T116" s="113">
        <v>0</v>
      </c>
      <c r="U116" s="113">
        <v>0</v>
      </c>
      <c r="V116" s="113">
        <v>0</v>
      </c>
      <c r="W116" s="113">
        <v>0</v>
      </c>
      <c r="X116" s="113">
        <v>0</v>
      </c>
      <c r="Y116" s="113">
        <v>0</v>
      </c>
      <c r="Z116" s="113">
        <v>0</v>
      </c>
      <c r="AA116" s="113">
        <v>0</v>
      </c>
      <c r="AB116" s="113">
        <v>0</v>
      </c>
      <c r="AC116" s="113">
        <v>0</v>
      </c>
      <c r="AD116" s="113">
        <v>0</v>
      </c>
      <c r="AE116" s="113">
        <v>0</v>
      </c>
      <c r="AF116" s="113">
        <v>0</v>
      </c>
      <c r="AG116" s="113">
        <v>0</v>
      </c>
      <c r="AH116" s="113">
        <v>0</v>
      </c>
      <c r="AI116" s="113">
        <v>0</v>
      </c>
      <c r="AJ116" s="113">
        <v>0</v>
      </c>
      <c r="AK116" s="113">
        <v>0</v>
      </c>
      <c r="AL116" s="113">
        <v>0</v>
      </c>
      <c r="AM116" s="113">
        <f t="shared" si="1"/>
        <v>1011798.22</v>
      </c>
      <c r="AP116" s="70"/>
    </row>
    <row r="117" spans="1:42" ht="33" customHeight="1">
      <c r="A117" s="87">
        <v>270</v>
      </c>
      <c r="B117" s="88" t="s">
        <v>785</v>
      </c>
      <c r="C117" s="115" t="s">
        <v>1330</v>
      </c>
      <c r="D117" s="113">
        <v>0</v>
      </c>
      <c r="E117" s="113">
        <v>0</v>
      </c>
      <c r="F117" s="113">
        <v>0</v>
      </c>
      <c r="G117" s="113">
        <v>72095.58</v>
      </c>
      <c r="H117" s="113">
        <v>0</v>
      </c>
      <c r="I117" s="113">
        <v>0</v>
      </c>
      <c r="J117" s="113">
        <v>0</v>
      </c>
      <c r="K117" s="113">
        <v>0</v>
      </c>
      <c r="L117" s="113">
        <v>0</v>
      </c>
      <c r="M117" s="113">
        <v>0</v>
      </c>
      <c r="N117" s="113">
        <v>0</v>
      </c>
      <c r="O117" s="113">
        <v>0</v>
      </c>
      <c r="P117" s="113">
        <v>0</v>
      </c>
      <c r="Q117" s="113">
        <v>0</v>
      </c>
      <c r="R117" s="113">
        <v>0</v>
      </c>
      <c r="S117" s="113">
        <v>0</v>
      </c>
      <c r="T117" s="113">
        <v>0</v>
      </c>
      <c r="U117" s="113">
        <v>0</v>
      </c>
      <c r="V117" s="113">
        <v>0</v>
      </c>
      <c r="W117" s="113">
        <v>0</v>
      </c>
      <c r="X117" s="113">
        <v>0</v>
      </c>
      <c r="Y117" s="113">
        <v>0</v>
      </c>
      <c r="Z117" s="113">
        <v>0</v>
      </c>
      <c r="AA117" s="113">
        <v>0</v>
      </c>
      <c r="AB117" s="113">
        <v>0</v>
      </c>
      <c r="AC117" s="113">
        <v>0</v>
      </c>
      <c r="AD117" s="113">
        <v>0</v>
      </c>
      <c r="AE117" s="113">
        <v>0</v>
      </c>
      <c r="AF117" s="113">
        <v>0</v>
      </c>
      <c r="AG117" s="113">
        <v>0</v>
      </c>
      <c r="AH117" s="113">
        <v>0</v>
      </c>
      <c r="AI117" s="113">
        <v>0</v>
      </c>
      <c r="AJ117" s="113">
        <v>0</v>
      </c>
      <c r="AK117" s="113">
        <v>0</v>
      </c>
      <c r="AL117" s="113">
        <v>0</v>
      </c>
      <c r="AM117" s="113">
        <f t="shared" si="1"/>
        <v>72095.58</v>
      </c>
      <c r="AP117" s="70"/>
    </row>
    <row r="118" spans="1:42" ht="33" customHeight="1">
      <c r="A118" s="87">
        <v>271</v>
      </c>
      <c r="B118" s="88" t="s">
        <v>786</v>
      </c>
      <c r="C118" s="115" t="s">
        <v>1330</v>
      </c>
      <c r="D118" s="113">
        <v>0</v>
      </c>
      <c r="E118" s="113">
        <v>0</v>
      </c>
      <c r="F118" s="113">
        <v>0</v>
      </c>
      <c r="G118" s="113">
        <v>685.32</v>
      </c>
      <c r="H118" s="113">
        <v>0</v>
      </c>
      <c r="I118" s="113">
        <v>0</v>
      </c>
      <c r="J118" s="113">
        <v>0</v>
      </c>
      <c r="K118" s="113">
        <v>0</v>
      </c>
      <c r="L118" s="113">
        <v>0</v>
      </c>
      <c r="M118" s="113">
        <v>0</v>
      </c>
      <c r="N118" s="113">
        <v>0</v>
      </c>
      <c r="O118" s="113">
        <v>0</v>
      </c>
      <c r="P118" s="113">
        <v>0</v>
      </c>
      <c r="Q118" s="113">
        <v>0</v>
      </c>
      <c r="R118" s="113">
        <v>0</v>
      </c>
      <c r="S118" s="113">
        <v>0</v>
      </c>
      <c r="T118" s="113">
        <v>0</v>
      </c>
      <c r="U118" s="113">
        <v>0</v>
      </c>
      <c r="V118" s="113">
        <v>0</v>
      </c>
      <c r="W118" s="113">
        <v>0</v>
      </c>
      <c r="X118" s="113">
        <v>0</v>
      </c>
      <c r="Y118" s="113">
        <v>0</v>
      </c>
      <c r="Z118" s="113">
        <v>0</v>
      </c>
      <c r="AA118" s="113">
        <v>0</v>
      </c>
      <c r="AB118" s="113">
        <v>0</v>
      </c>
      <c r="AC118" s="113">
        <v>0</v>
      </c>
      <c r="AD118" s="113">
        <v>0</v>
      </c>
      <c r="AE118" s="113">
        <v>0</v>
      </c>
      <c r="AF118" s="113">
        <v>0</v>
      </c>
      <c r="AG118" s="113">
        <v>0</v>
      </c>
      <c r="AH118" s="113">
        <v>0</v>
      </c>
      <c r="AI118" s="113">
        <v>0</v>
      </c>
      <c r="AJ118" s="113">
        <v>0</v>
      </c>
      <c r="AK118" s="113">
        <v>0</v>
      </c>
      <c r="AL118" s="113">
        <v>0</v>
      </c>
      <c r="AM118" s="113">
        <f t="shared" si="1"/>
        <v>685.32</v>
      </c>
      <c r="AP118" s="70"/>
    </row>
    <row r="119" spans="1:42" ht="33" customHeight="1">
      <c r="A119" s="87">
        <v>272</v>
      </c>
      <c r="B119" s="88" t="s">
        <v>787</v>
      </c>
      <c r="C119" s="115" t="s">
        <v>1334</v>
      </c>
      <c r="D119" s="113">
        <v>0</v>
      </c>
      <c r="E119" s="113">
        <v>0</v>
      </c>
      <c r="F119" s="113">
        <v>0</v>
      </c>
      <c r="G119" s="113">
        <v>0</v>
      </c>
      <c r="H119" s="113">
        <v>0</v>
      </c>
      <c r="I119" s="113">
        <v>0</v>
      </c>
      <c r="J119" s="113">
        <v>0</v>
      </c>
      <c r="K119" s="113">
        <v>0</v>
      </c>
      <c r="L119" s="113">
        <v>0</v>
      </c>
      <c r="M119" s="113">
        <v>0</v>
      </c>
      <c r="N119" s="113">
        <v>0</v>
      </c>
      <c r="O119" s="113">
        <v>0</v>
      </c>
      <c r="P119" s="113">
        <v>0</v>
      </c>
      <c r="Q119" s="113">
        <v>0</v>
      </c>
      <c r="R119" s="113">
        <v>0</v>
      </c>
      <c r="S119" s="113">
        <v>0</v>
      </c>
      <c r="T119" s="113">
        <v>0</v>
      </c>
      <c r="U119" s="113">
        <v>0</v>
      </c>
      <c r="V119" s="113">
        <v>0</v>
      </c>
      <c r="W119" s="113">
        <v>0</v>
      </c>
      <c r="X119" s="113">
        <v>0</v>
      </c>
      <c r="Y119" s="113">
        <v>0</v>
      </c>
      <c r="Z119" s="113">
        <v>0</v>
      </c>
      <c r="AA119" s="113">
        <v>0</v>
      </c>
      <c r="AB119" s="113">
        <v>0</v>
      </c>
      <c r="AC119" s="113">
        <v>0</v>
      </c>
      <c r="AD119" s="113">
        <v>0</v>
      </c>
      <c r="AE119" s="113">
        <v>0</v>
      </c>
      <c r="AF119" s="113">
        <v>0</v>
      </c>
      <c r="AG119" s="113">
        <v>0</v>
      </c>
      <c r="AH119" s="113">
        <v>0</v>
      </c>
      <c r="AI119" s="113">
        <v>0</v>
      </c>
      <c r="AJ119" s="113">
        <v>0</v>
      </c>
      <c r="AK119" s="113">
        <v>0</v>
      </c>
      <c r="AL119" s="113">
        <v>0</v>
      </c>
      <c r="AM119" s="113">
        <f t="shared" si="1"/>
        <v>0</v>
      </c>
      <c r="AP119" s="70"/>
    </row>
    <row r="120" spans="1:42" ht="33" customHeight="1">
      <c r="A120" s="87">
        <v>273</v>
      </c>
      <c r="B120" s="88" t="s">
        <v>788</v>
      </c>
      <c r="C120" s="115" t="s">
        <v>1334</v>
      </c>
      <c r="D120" s="113">
        <v>0</v>
      </c>
      <c r="E120" s="113">
        <v>0</v>
      </c>
      <c r="F120" s="113">
        <v>179414</v>
      </c>
      <c r="G120" s="113">
        <v>0</v>
      </c>
      <c r="H120" s="113">
        <v>0</v>
      </c>
      <c r="I120" s="113">
        <v>0</v>
      </c>
      <c r="J120" s="113">
        <v>0</v>
      </c>
      <c r="K120" s="113">
        <v>0</v>
      </c>
      <c r="L120" s="113">
        <v>0</v>
      </c>
      <c r="M120" s="113">
        <v>0</v>
      </c>
      <c r="N120" s="113">
        <v>0</v>
      </c>
      <c r="O120" s="113">
        <v>0</v>
      </c>
      <c r="P120" s="113">
        <v>0</v>
      </c>
      <c r="Q120" s="113">
        <v>0</v>
      </c>
      <c r="R120" s="113">
        <v>0</v>
      </c>
      <c r="S120" s="113">
        <v>0</v>
      </c>
      <c r="T120" s="113">
        <v>0</v>
      </c>
      <c r="U120" s="113">
        <v>0</v>
      </c>
      <c r="V120" s="113">
        <v>0</v>
      </c>
      <c r="W120" s="113">
        <v>0</v>
      </c>
      <c r="X120" s="113">
        <v>0</v>
      </c>
      <c r="Y120" s="113">
        <v>0</v>
      </c>
      <c r="Z120" s="113">
        <v>0</v>
      </c>
      <c r="AA120" s="113">
        <v>0</v>
      </c>
      <c r="AB120" s="113">
        <v>0</v>
      </c>
      <c r="AC120" s="113">
        <v>0</v>
      </c>
      <c r="AD120" s="113">
        <v>0</v>
      </c>
      <c r="AE120" s="113">
        <v>0</v>
      </c>
      <c r="AF120" s="113">
        <v>0</v>
      </c>
      <c r="AG120" s="113">
        <v>0</v>
      </c>
      <c r="AH120" s="113">
        <v>0</v>
      </c>
      <c r="AI120" s="113">
        <v>0</v>
      </c>
      <c r="AJ120" s="113">
        <v>0</v>
      </c>
      <c r="AK120" s="113">
        <v>0</v>
      </c>
      <c r="AL120" s="113">
        <v>0</v>
      </c>
      <c r="AM120" s="113">
        <f t="shared" si="1"/>
        <v>179414</v>
      </c>
      <c r="AP120" s="70"/>
    </row>
    <row r="121" spans="1:42" ht="33" customHeight="1">
      <c r="A121" s="87">
        <v>281</v>
      </c>
      <c r="B121" s="88" t="s">
        <v>789</v>
      </c>
      <c r="C121" s="89" t="s">
        <v>1336</v>
      </c>
      <c r="D121" s="113">
        <v>0</v>
      </c>
      <c r="E121" s="113">
        <v>0</v>
      </c>
      <c r="F121" s="113">
        <v>0</v>
      </c>
      <c r="G121" s="113">
        <v>0</v>
      </c>
      <c r="H121" s="113">
        <v>0</v>
      </c>
      <c r="I121" s="113">
        <v>0</v>
      </c>
      <c r="J121" s="113">
        <v>0</v>
      </c>
      <c r="K121" s="113">
        <v>0</v>
      </c>
      <c r="L121" s="113">
        <v>0</v>
      </c>
      <c r="M121" s="113">
        <v>0</v>
      </c>
      <c r="N121" s="113">
        <v>0</v>
      </c>
      <c r="O121" s="113">
        <v>0</v>
      </c>
      <c r="P121" s="113">
        <v>0</v>
      </c>
      <c r="Q121" s="113">
        <v>0</v>
      </c>
      <c r="R121" s="113">
        <v>0</v>
      </c>
      <c r="S121" s="113">
        <v>0</v>
      </c>
      <c r="T121" s="113">
        <v>0</v>
      </c>
      <c r="U121" s="113">
        <v>0</v>
      </c>
      <c r="V121" s="113">
        <v>0</v>
      </c>
      <c r="W121" s="113">
        <v>0</v>
      </c>
      <c r="X121" s="113">
        <v>0</v>
      </c>
      <c r="Y121" s="113">
        <v>0</v>
      </c>
      <c r="Z121" s="113">
        <v>0</v>
      </c>
      <c r="AA121" s="113">
        <v>0</v>
      </c>
      <c r="AB121" s="113">
        <v>0</v>
      </c>
      <c r="AC121" s="113">
        <v>0</v>
      </c>
      <c r="AD121" s="113">
        <v>0</v>
      </c>
      <c r="AE121" s="113">
        <v>0</v>
      </c>
      <c r="AF121" s="113">
        <v>0</v>
      </c>
      <c r="AG121" s="113">
        <v>0</v>
      </c>
      <c r="AH121" s="113">
        <v>0</v>
      </c>
      <c r="AI121" s="113">
        <v>0</v>
      </c>
      <c r="AJ121" s="113">
        <v>0</v>
      </c>
      <c r="AK121" s="113">
        <v>0</v>
      </c>
      <c r="AL121" s="113">
        <v>0</v>
      </c>
      <c r="AM121" s="113">
        <f t="shared" si="1"/>
        <v>0</v>
      </c>
      <c r="AP121" s="70"/>
    </row>
    <row r="122" spans="1:42" ht="33" customHeight="1">
      <c r="A122" s="87">
        <v>283</v>
      </c>
      <c r="B122" s="88" t="s">
        <v>146</v>
      </c>
      <c r="C122" s="115" t="s">
        <v>1330</v>
      </c>
      <c r="D122" s="113">
        <v>0</v>
      </c>
      <c r="E122" s="113">
        <v>0</v>
      </c>
      <c r="F122" s="113">
        <v>950723.81</v>
      </c>
      <c r="G122" s="113">
        <v>191490.37999999998</v>
      </c>
      <c r="H122" s="113">
        <v>0</v>
      </c>
      <c r="I122" s="113">
        <v>0</v>
      </c>
      <c r="J122" s="113">
        <v>0</v>
      </c>
      <c r="K122" s="113">
        <v>0</v>
      </c>
      <c r="L122" s="113">
        <v>0</v>
      </c>
      <c r="M122" s="113">
        <v>0</v>
      </c>
      <c r="N122" s="113">
        <v>0</v>
      </c>
      <c r="O122" s="113">
        <v>0</v>
      </c>
      <c r="P122" s="113">
        <v>0</v>
      </c>
      <c r="Q122" s="113">
        <v>0</v>
      </c>
      <c r="R122" s="113">
        <v>0</v>
      </c>
      <c r="S122" s="113">
        <v>0</v>
      </c>
      <c r="T122" s="113">
        <v>0</v>
      </c>
      <c r="U122" s="113">
        <v>0</v>
      </c>
      <c r="V122" s="113">
        <v>0</v>
      </c>
      <c r="W122" s="113">
        <v>0</v>
      </c>
      <c r="X122" s="113">
        <v>0</v>
      </c>
      <c r="Y122" s="113">
        <v>0</v>
      </c>
      <c r="Z122" s="113">
        <v>0</v>
      </c>
      <c r="AA122" s="113">
        <v>0</v>
      </c>
      <c r="AB122" s="113">
        <v>0</v>
      </c>
      <c r="AC122" s="113">
        <v>0</v>
      </c>
      <c r="AD122" s="113">
        <v>0</v>
      </c>
      <c r="AE122" s="113">
        <v>0</v>
      </c>
      <c r="AF122" s="113">
        <v>0</v>
      </c>
      <c r="AG122" s="113">
        <v>0</v>
      </c>
      <c r="AH122" s="113">
        <v>0</v>
      </c>
      <c r="AI122" s="113">
        <v>0</v>
      </c>
      <c r="AJ122" s="113">
        <v>0</v>
      </c>
      <c r="AK122" s="113">
        <v>0</v>
      </c>
      <c r="AL122" s="113">
        <v>0</v>
      </c>
      <c r="AM122" s="113">
        <f t="shared" si="1"/>
        <v>1142214.19</v>
      </c>
      <c r="AP122" s="70"/>
    </row>
    <row r="123" spans="1:42" ht="33" customHeight="1">
      <c r="A123" s="87">
        <v>287</v>
      </c>
      <c r="B123" s="88" t="s">
        <v>790</v>
      </c>
      <c r="C123" s="89" t="s">
        <v>1400</v>
      </c>
      <c r="D123" s="113">
        <v>2302840.7400000002</v>
      </c>
      <c r="E123" s="113">
        <v>17376.650000000001</v>
      </c>
      <c r="F123" s="113">
        <v>125937.87</v>
      </c>
      <c r="G123" s="113">
        <v>2191498.0300000003</v>
      </c>
      <c r="H123" s="113">
        <v>0</v>
      </c>
      <c r="I123" s="113">
        <v>650</v>
      </c>
      <c r="J123" s="113">
        <v>32351849.239999998</v>
      </c>
      <c r="K123" s="113">
        <v>0</v>
      </c>
      <c r="L123" s="113">
        <v>0</v>
      </c>
      <c r="M123" s="113">
        <v>0</v>
      </c>
      <c r="N123" s="113">
        <v>0</v>
      </c>
      <c r="O123" s="113">
        <v>0</v>
      </c>
      <c r="P123" s="113">
        <v>0</v>
      </c>
      <c r="Q123" s="113">
        <v>0</v>
      </c>
      <c r="R123" s="113">
        <v>0</v>
      </c>
      <c r="S123" s="113">
        <v>0</v>
      </c>
      <c r="T123" s="113">
        <v>0</v>
      </c>
      <c r="U123" s="113">
        <v>0</v>
      </c>
      <c r="V123" s="113">
        <v>0</v>
      </c>
      <c r="W123" s="113">
        <v>0</v>
      </c>
      <c r="X123" s="113">
        <v>0</v>
      </c>
      <c r="Y123" s="113">
        <v>0</v>
      </c>
      <c r="Z123" s="113">
        <v>0</v>
      </c>
      <c r="AA123" s="113">
        <v>0</v>
      </c>
      <c r="AB123" s="113">
        <v>220365906.05000001</v>
      </c>
      <c r="AC123" s="113">
        <v>0</v>
      </c>
      <c r="AD123" s="113">
        <v>0</v>
      </c>
      <c r="AE123" s="113">
        <v>0</v>
      </c>
      <c r="AF123" s="113">
        <v>0</v>
      </c>
      <c r="AG123" s="113">
        <v>0</v>
      </c>
      <c r="AH123" s="113">
        <v>0</v>
      </c>
      <c r="AI123" s="113">
        <v>0</v>
      </c>
      <c r="AJ123" s="113">
        <v>0</v>
      </c>
      <c r="AK123" s="113">
        <v>0</v>
      </c>
      <c r="AL123" s="113">
        <v>0</v>
      </c>
      <c r="AM123" s="113">
        <f t="shared" si="1"/>
        <v>257356058.58000001</v>
      </c>
      <c r="AP123" s="70"/>
    </row>
    <row r="124" spans="1:42" ht="33" customHeight="1">
      <c r="A124" s="87">
        <v>288</v>
      </c>
      <c r="B124" s="88" t="s">
        <v>791</v>
      </c>
      <c r="C124" s="115" t="s">
        <v>1400</v>
      </c>
      <c r="D124" s="113">
        <v>0</v>
      </c>
      <c r="E124" s="113">
        <v>0</v>
      </c>
      <c r="F124" s="113">
        <v>0</v>
      </c>
      <c r="G124" s="113">
        <v>2492.5</v>
      </c>
      <c r="H124" s="113">
        <v>0</v>
      </c>
      <c r="I124" s="113">
        <v>0</v>
      </c>
      <c r="J124" s="113">
        <v>0</v>
      </c>
      <c r="K124" s="113">
        <v>0</v>
      </c>
      <c r="L124" s="113">
        <v>0</v>
      </c>
      <c r="M124" s="113">
        <v>0</v>
      </c>
      <c r="N124" s="113">
        <v>0</v>
      </c>
      <c r="O124" s="113">
        <v>0</v>
      </c>
      <c r="P124" s="113">
        <v>0</v>
      </c>
      <c r="Q124" s="113">
        <v>0</v>
      </c>
      <c r="R124" s="113">
        <v>0</v>
      </c>
      <c r="S124" s="113">
        <v>0</v>
      </c>
      <c r="T124" s="113">
        <v>0</v>
      </c>
      <c r="U124" s="113">
        <v>0</v>
      </c>
      <c r="V124" s="113">
        <v>0</v>
      </c>
      <c r="W124" s="113">
        <v>0</v>
      </c>
      <c r="X124" s="113">
        <v>0</v>
      </c>
      <c r="Y124" s="113">
        <v>0</v>
      </c>
      <c r="Z124" s="113">
        <v>0</v>
      </c>
      <c r="AA124" s="113">
        <v>0</v>
      </c>
      <c r="AB124" s="113">
        <v>0</v>
      </c>
      <c r="AC124" s="113">
        <v>0</v>
      </c>
      <c r="AD124" s="113">
        <v>0</v>
      </c>
      <c r="AE124" s="113">
        <v>0</v>
      </c>
      <c r="AF124" s="113">
        <v>0</v>
      </c>
      <c r="AG124" s="113">
        <v>0</v>
      </c>
      <c r="AH124" s="113">
        <v>0</v>
      </c>
      <c r="AI124" s="113">
        <v>0</v>
      </c>
      <c r="AJ124" s="113">
        <v>0</v>
      </c>
      <c r="AK124" s="113">
        <v>0</v>
      </c>
      <c r="AL124" s="113">
        <v>0</v>
      </c>
      <c r="AM124" s="113">
        <f t="shared" si="1"/>
        <v>2492.5</v>
      </c>
      <c r="AP124" s="70"/>
    </row>
    <row r="125" spans="1:42" ht="33" customHeight="1">
      <c r="A125" s="87">
        <v>289</v>
      </c>
      <c r="B125" s="88" t="s">
        <v>792</v>
      </c>
      <c r="C125" s="89" t="s">
        <v>1331</v>
      </c>
      <c r="D125" s="113">
        <v>0</v>
      </c>
      <c r="E125" s="113">
        <v>0</v>
      </c>
      <c r="F125" s="113">
        <v>0</v>
      </c>
      <c r="G125" s="113">
        <v>0</v>
      </c>
      <c r="H125" s="113">
        <v>0</v>
      </c>
      <c r="I125" s="113">
        <v>0</v>
      </c>
      <c r="J125" s="113">
        <v>0</v>
      </c>
      <c r="K125" s="113">
        <v>0</v>
      </c>
      <c r="L125" s="113">
        <v>0</v>
      </c>
      <c r="M125" s="113">
        <v>0</v>
      </c>
      <c r="N125" s="113">
        <v>0</v>
      </c>
      <c r="O125" s="113">
        <v>0</v>
      </c>
      <c r="P125" s="113">
        <v>0</v>
      </c>
      <c r="Q125" s="113">
        <v>0</v>
      </c>
      <c r="R125" s="113">
        <v>0</v>
      </c>
      <c r="S125" s="113">
        <v>0</v>
      </c>
      <c r="T125" s="113">
        <v>0</v>
      </c>
      <c r="U125" s="113">
        <v>0</v>
      </c>
      <c r="V125" s="113">
        <v>0</v>
      </c>
      <c r="W125" s="113">
        <v>0</v>
      </c>
      <c r="X125" s="113">
        <v>0</v>
      </c>
      <c r="Y125" s="113">
        <v>0</v>
      </c>
      <c r="Z125" s="113">
        <v>0</v>
      </c>
      <c r="AA125" s="113">
        <v>0</v>
      </c>
      <c r="AB125" s="113">
        <v>0</v>
      </c>
      <c r="AC125" s="113">
        <v>0</v>
      </c>
      <c r="AD125" s="113">
        <v>0</v>
      </c>
      <c r="AE125" s="113">
        <v>0</v>
      </c>
      <c r="AF125" s="113">
        <v>0</v>
      </c>
      <c r="AG125" s="113">
        <v>0</v>
      </c>
      <c r="AH125" s="113">
        <v>0</v>
      </c>
      <c r="AI125" s="113">
        <v>0</v>
      </c>
      <c r="AJ125" s="113">
        <v>0</v>
      </c>
      <c r="AK125" s="113">
        <v>0</v>
      </c>
      <c r="AL125" s="113">
        <v>0</v>
      </c>
      <c r="AM125" s="113">
        <f t="shared" si="1"/>
        <v>0</v>
      </c>
      <c r="AP125" s="70"/>
    </row>
    <row r="126" spans="1:42" ht="33" customHeight="1">
      <c r="A126" s="87">
        <v>290</v>
      </c>
      <c r="B126" s="88" t="s">
        <v>793</v>
      </c>
      <c r="C126" s="115" t="s">
        <v>1330</v>
      </c>
      <c r="D126" s="113">
        <v>0</v>
      </c>
      <c r="E126" s="113">
        <v>0</v>
      </c>
      <c r="F126" s="113">
        <v>0</v>
      </c>
      <c r="G126" s="113">
        <v>151678.79999999999</v>
      </c>
      <c r="H126" s="113">
        <v>0</v>
      </c>
      <c r="I126" s="113">
        <v>0</v>
      </c>
      <c r="J126" s="113">
        <v>2474.96</v>
      </c>
      <c r="K126" s="113">
        <v>0</v>
      </c>
      <c r="L126" s="113">
        <v>0</v>
      </c>
      <c r="M126" s="113">
        <v>0</v>
      </c>
      <c r="N126" s="113">
        <v>0</v>
      </c>
      <c r="O126" s="113">
        <v>0</v>
      </c>
      <c r="P126" s="113">
        <v>0</v>
      </c>
      <c r="Q126" s="113">
        <v>3512019.6300000004</v>
      </c>
      <c r="R126" s="113">
        <v>0</v>
      </c>
      <c r="S126" s="113">
        <v>0</v>
      </c>
      <c r="T126" s="113">
        <v>0</v>
      </c>
      <c r="U126" s="113">
        <v>0</v>
      </c>
      <c r="V126" s="113">
        <v>0</v>
      </c>
      <c r="W126" s="113">
        <v>0</v>
      </c>
      <c r="X126" s="113">
        <v>0</v>
      </c>
      <c r="Y126" s="113">
        <v>0</v>
      </c>
      <c r="Z126" s="113">
        <v>0</v>
      </c>
      <c r="AA126" s="113">
        <v>0</v>
      </c>
      <c r="AB126" s="113">
        <v>0</v>
      </c>
      <c r="AC126" s="113">
        <v>0</v>
      </c>
      <c r="AD126" s="113">
        <v>0</v>
      </c>
      <c r="AE126" s="113">
        <v>0</v>
      </c>
      <c r="AF126" s="113">
        <v>0</v>
      </c>
      <c r="AG126" s="113">
        <v>2733435.94</v>
      </c>
      <c r="AH126" s="113">
        <v>0</v>
      </c>
      <c r="AI126" s="113">
        <v>0</v>
      </c>
      <c r="AJ126" s="113">
        <v>0</v>
      </c>
      <c r="AK126" s="113">
        <v>0</v>
      </c>
      <c r="AL126" s="113">
        <v>0</v>
      </c>
      <c r="AM126" s="113">
        <f t="shared" si="1"/>
        <v>6399609.3300000001</v>
      </c>
      <c r="AP126" s="70"/>
    </row>
    <row r="127" spans="1:42" ht="33" customHeight="1">
      <c r="A127" s="87">
        <v>291</v>
      </c>
      <c r="B127" s="88" t="s">
        <v>794</v>
      </c>
      <c r="C127" s="89" t="s">
        <v>1336</v>
      </c>
      <c r="D127" s="113">
        <v>21446000</v>
      </c>
      <c r="E127" s="113">
        <v>148017446.74000001</v>
      </c>
      <c r="F127" s="113">
        <v>60425453.079999998</v>
      </c>
      <c r="G127" s="113">
        <v>7045045.8200000003</v>
      </c>
      <c r="H127" s="113">
        <v>0</v>
      </c>
      <c r="I127" s="113">
        <v>1300</v>
      </c>
      <c r="J127" s="113">
        <v>26855222.169999998</v>
      </c>
      <c r="K127" s="113">
        <v>0</v>
      </c>
      <c r="L127" s="113">
        <v>2205.1899999999996</v>
      </c>
      <c r="M127" s="113">
        <v>0</v>
      </c>
      <c r="N127" s="113">
        <v>0</v>
      </c>
      <c r="O127" s="113">
        <v>0</v>
      </c>
      <c r="P127" s="113">
        <v>0</v>
      </c>
      <c r="Q127" s="113">
        <v>0</v>
      </c>
      <c r="R127" s="113">
        <v>0</v>
      </c>
      <c r="S127" s="113">
        <v>0</v>
      </c>
      <c r="T127" s="113">
        <v>0</v>
      </c>
      <c r="U127" s="113">
        <v>0</v>
      </c>
      <c r="V127" s="113">
        <v>0</v>
      </c>
      <c r="W127" s="113">
        <v>0</v>
      </c>
      <c r="X127" s="113">
        <v>0</v>
      </c>
      <c r="Y127" s="113">
        <v>720.03</v>
      </c>
      <c r="Z127" s="113">
        <v>0</v>
      </c>
      <c r="AA127" s="113">
        <v>0</v>
      </c>
      <c r="AB127" s="113">
        <v>496663687.66000003</v>
      </c>
      <c r="AC127" s="113">
        <v>0</v>
      </c>
      <c r="AD127" s="113">
        <v>0</v>
      </c>
      <c r="AE127" s="113">
        <v>0</v>
      </c>
      <c r="AF127" s="113">
        <v>0</v>
      </c>
      <c r="AG127" s="113">
        <v>0</v>
      </c>
      <c r="AH127" s="113">
        <v>0</v>
      </c>
      <c r="AI127" s="113">
        <v>0</v>
      </c>
      <c r="AJ127" s="113">
        <v>0</v>
      </c>
      <c r="AK127" s="113">
        <v>0</v>
      </c>
      <c r="AL127" s="113">
        <v>0</v>
      </c>
      <c r="AM127" s="113">
        <f t="shared" si="1"/>
        <v>760457080.69000006</v>
      </c>
      <c r="AP127" s="70"/>
    </row>
    <row r="128" spans="1:42" ht="33" customHeight="1">
      <c r="A128" s="87">
        <v>292</v>
      </c>
      <c r="B128" s="88" t="s">
        <v>152</v>
      </c>
      <c r="C128" s="89" t="s">
        <v>1335</v>
      </c>
      <c r="D128" s="113">
        <v>0</v>
      </c>
      <c r="E128" s="113">
        <v>271.10000000000002</v>
      </c>
      <c r="F128" s="113">
        <v>485138.28</v>
      </c>
      <c r="G128" s="113">
        <v>14255.76</v>
      </c>
      <c r="H128" s="113">
        <v>0</v>
      </c>
      <c r="I128" s="113">
        <v>0</v>
      </c>
      <c r="J128" s="113">
        <v>176.4</v>
      </c>
      <c r="K128" s="113">
        <v>0</v>
      </c>
      <c r="L128" s="113">
        <v>0</v>
      </c>
      <c r="M128" s="113">
        <v>0</v>
      </c>
      <c r="N128" s="113">
        <v>0</v>
      </c>
      <c r="O128" s="113">
        <v>0</v>
      </c>
      <c r="P128" s="113">
        <v>0</v>
      </c>
      <c r="Q128" s="113">
        <v>1833</v>
      </c>
      <c r="R128" s="113">
        <v>0</v>
      </c>
      <c r="S128" s="113">
        <v>0</v>
      </c>
      <c r="T128" s="113">
        <v>0</v>
      </c>
      <c r="U128" s="113">
        <v>0</v>
      </c>
      <c r="V128" s="113">
        <v>0</v>
      </c>
      <c r="W128" s="113">
        <v>0</v>
      </c>
      <c r="X128" s="113">
        <v>0</v>
      </c>
      <c r="Y128" s="113">
        <v>0</v>
      </c>
      <c r="Z128" s="113">
        <v>0</v>
      </c>
      <c r="AA128" s="113">
        <v>0</v>
      </c>
      <c r="AB128" s="113">
        <v>0</v>
      </c>
      <c r="AC128" s="113">
        <v>0</v>
      </c>
      <c r="AD128" s="113">
        <v>0</v>
      </c>
      <c r="AE128" s="113">
        <v>0</v>
      </c>
      <c r="AF128" s="113">
        <v>0</v>
      </c>
      <c r="AG128" s="113">
        <v>0</v>
      </c>
      <c r="AH128" s="113">
        <v>0</v>
      </c>
      <c r="AI128" s="113">
        <v>0</v>
      </c>
      <c r="AJ128" s="113">
        <v>0</v>
      </c>
      <c r="AK128" s="113">
        <v>0</v>
      </c>
      <c r="AL128" s="113">
        <v>0</v>
      </c>
      <c r="AM128" s="113">
        <f t="shared" si="1"/>
        <v>501674.54000000004</v>
      </c>
      <c r="AP128" s="70"/>
    </row>
    <row r="129" spans="1:42" ht="33" customHeight="1">
      <c r="A129" s="87">
        <v>293</v>
      </c>
      <c r="B129" s="88" t="s">
        <v>795</v>
      </c>
      <c r="C129" s="89" t="s">
        <v>1335</v>
      </c>
      <c r="D129" s="113">
        <v>0</v>
      </c>
      <c r="E129" s="113">
        <v>0</v>
      </c>
      <c r="F129" s="113">
        <v>9409</v>
      </c>
      <c r="G129" s="113">
        <v>1300</v>
      </c>
      <c r="H129" s="113">
        <v>0</v>
      </c>
      <c r="I129" s="113">
        <v>0</v>
      </c>
      <c r="J129" s="113">
        <v>0</v>
      </c>
      <c r="K129" s="113">
        <v>0</v>
      </c>
      <c r="L129" s="113">
        <v>0</v>
      </c>
      <c r="M129" s="113">
        <v>0</v>
      </c>
      <c r="N129" s="113">
        <v>0</v>
      </c>
      <c r="O129" s="113">
        <v>0</v>
      </c>
      <c r="P129" s="113">
        <v>0</v>
      </c>
      <c r="Q129" s="113">
        <v>0</v>
      </c>
      <c r="R129" s="113">
        <v>0</v>
      </c>
      <c r="S129" s="113">
        <v>0</v>
      </c>
      <c r="T129" s="113">
        <v>0</v>
      </c>
      <c r="U129" s="113">
        <v>0</v>
      </c>
      <c r="V129" s="113">
        <v>0</v>
      </c>
      <c r="W129" s="113">
        <v>0</v>
      </c>
      <c r="X129" s="113">
        <v>0</v>
      </c>
      <c r="Y129" s="113">
        <v>0</v>
      </c>
      <c r="Z129" s="113">
        <v>0</v>
      </c>
      <c r="AA129" s="113">
        <v>0</v>
      </c>
      <c r="AB129" s="113">
        <v>0</v>
      </c>
      <c r="AC129" s="113">
        <v>0</v>
      </c>
      <c r="AD129" s="113">
        <v>0</v>
      </c>
      <c r="AE129" s="113">
        <v>0</v>
      </c>
      <c r="AF129" s="113">
        <v>0</v>
      </c>
      <c r="AG129" s="113">
        <v>0</v>
      </c>
      <c r="AH129" s="113">
        <v>0</v>
      </c>
      <c r="AI129" s="113">
        <v>0</v>
      </c>
      <c r="AJ129" s="113">
        <v>0</v>
      </c>
      <c r="AK129" s="113">
        <v>0</v>
      </c>
      <c r="AL129" s="113">
        <v>0</v>
      </c>
      <c r="AM129" s="113">
        <f t="shared" si="1"/>
        <v>10709</v>
      </c>
      <c r="AP129" s="70"/>
    </row>
    <row r="130" spans="1:42" ht="33" customHeight="1">
      <c r="A130" s="87">
        <v>294</v>
      </c>
      <c r="B130" s="88" t="s">
        <v>154</v>
      </c>
      <c r="C130" s="115" t="s">
        <v>1298</v>
      </c>
      <c r="D130" s="113">
        <v>0</v>
      </c>
      <c r="E130" s="113">
        <v>0</v>
      </c>
      <c r="F130" s="113">
        <v>0</v>
      </c>
      <c r="G130" s="113">
        <v>0</v>
      </c>
      <c r="H130" s="113">
        <v>0</v>
      </c>
      <c r="I130" s="113">
        <v>0</v>
      </c>
      <c r="J130" s="113">
        <v>0</v>
      </c>
      <c r="K130" s="113">
        <v>0</v>
      </c>
      <c r="L130" s="113">
        <v>0</v>
      </c>
      <c r="M130" s="113">
        <v>0</v>
      </c>
      <c r="N130" s="113">
        <v>0</v>
      </c>
      <c r="O130" s="113">
        <v>0</v>
      </c>
      <c r="P130" s="113">
        <v>0</v>
      </c>
      <c r="Q130" s="113">
        <v>0</v>
      </c>
      <c r="R130" s="113">
        <v>0</v>
      </c>
      <c r="S130" s="113">
        <v>0</v>
      </c>
      <c r="T130" s="113">
        <v>0</v>
      </c>
      <c r="U130" s="113">
        <v>0</v>
      </c>
      <c r="V130" s="113">
        <v>0</v>
      </c>
      <c r="W130" s="113">
        <v>0</v>
      </c>
      <c r="X130" s="113">
        <v>0</v>
      </c>
      <c r="Y130" s="113">
        <v>0</v>
      </c>
      <c r="Z130" s="113">
        <v>0</v>
      </c>
      <c r="AA130" s="113">
        <v>0</v>
      </c>
      <c r="AB130" s="113">
        <v>0</v>
      </c>
      <c r="AC130" s="113">
        <v>0</v>
      </c>
      <c r="AD130" s="113">
        <v>0</v>
      </c>
      <c r="AE130" s="113">
        <v>0</v>
      </c>
      <c r="AF130" s="113">
        <v>0</v>
      </c>
      <c r="AG130" s="113">
        <v>0</v>
      </c>
      <c r="AH130" s="113">
        <v>0</v>
      </c>
      <c r="AI130" s="113">
        <v>0</v>
      </c>
      <c r="AJ130" s="113">
        <v>0</v>
      </c>
      <c r="AK130" s="113">
        <v>0</v>
      </c>
      <c r="AL130" s="113">
        <v>0</v>
      </c>
      <c r="AM130" s="113">
        <f t="shared" si="1"/>
        <v>0</v>
      </c>
      <c r="AP130" s="70"/>
    </row>
    <row r="131" spans="1:42" ht="33" customHeight="1">
      <c r="A131" s="87">
        <v>295</v>
      </c>
      <c r="B131" s="88" t="s">
        <v>155</v>
      </c>
      <c r="C131" s="115" t="s">
        <v>1298</v>
      </c>
      <c r="D131" s="113">
        <v>0</v>
      </c>
      <c r="E131" s="113">
        <v>0</v>
      </c>
      <c r="F131" s="113">
        <v>0</v>
      </c>
      <c r="G131" s="113">
        <v>0</v>
      </c>
      <c r="H131" s="113">
        <v>0</v>
      </c>
      <c r="I131" s="113">
        <v>0</v>
      </c>
      <c r="J131" s="113">
        <v>0</v>
      </c>
      <c r="K131" s="113">
        <v>0</v>
      </c>
      <c r="L131" s="113">
        <v>0</v>
      </c>
      <c r="M131" s="113">
        <v>0</v>
      </c>
      <c r="N131" s="113">
        <v>0</v>
      </c>
      <c r="O131" s="113">
        <v>0</v>
      </c>
      <c r="P131" s="113">
        <v>0</v>
      </c>
      <c r="Q131" s="113">
        <v>0</v>
      </c>
      <c r="R131" s="113">
        <v>0</v>
      </c>
      <c r="S131" s="113">
        <v>0</v>
      </c>
      <c r="T131" s="113">
        <v>0</v>
      </c>
      <c r="U131" s="113">
        <v>0</v>
      </c>
      <c r="V131" s="113">
        <v>0</v>
      </c>
      <c r="W131" s="113">
        <v>0</v>
      </c>
      <c r="X131" s="113">
        <v>0</v>
      </c>
      <c r="Y131" s="113">
        <v>0</v>
      </c>
      <c r="Z131" s="113">
        <v>0</v>
      </c>
      <c r="AA131" s="113">
        <v>0</v>
      </c>
      <c r="AB131" s="113">
        <v>0</v>
      </c>
      <c r="AC131" s="113">
        <v>0</v>
      </c>
      <c r="AD131" s="113">
        <v>0</v>
      </c>
      <c r="AE131" s="113">
        <v>0</v>
      </c>
      <c r="AF131" s="113">
        <v>0</v>
      </c>
      <c r="AG131" s="113">
        <v>0</v>
      </c>
      <c r="AH131" s="113">
        <v>0</v>
      </c>
      <c r="AI131" s="113">
        <v>0</v>
      </c>
      <c r="AJ131" s="113">
        <v>0</v>
      </c>
      <c r="AK131" s="113">
        <v>0</v>
      </c>
      <c r="AL131" s="113">
        <v>0</v>
      </c>
      <c r="AM131" s="113">
        <f t="shared" si="1"/>
        <v>0</v>
      </c>
      <c r="AP131" s="70"/>
    </row>
    <row r="132" spans="1:42" ht="33" customHeight="1">
      <c r="A132" s="87">
        <v>296</v>
      </c>
      <c r="B132" s="88" t="s">
        <v>156</v>
      </c>
      <c r="C132" s="115" t="s">
        <v>1298</v>
      </c>
      <c r="D132" s="113">
        <v>0</v>
      </c>
      <c r="E132" s="113">
        <v>0</v>
      </c>
      <c r="F132" s="113">
        <v>0</v>
      </c>
      <c r="G132" s="113">
        <v>0</v>
      </c>
      <c r="H132" s="113">
        <v>0</v>
      </c>
      <c r="I132" s="113">
        <v>0</v>
      </c>
      <c r="J132" s="113">
        <v>0</v>
      </c>
      <c r="K132" s="113">
        <v>0</v>
      </c>
      <c r="L132" s="113">
        <v>0</v>
      </c>
      <c r="M132" s="113">
        <v>0</v>
      </c>
      <c r="N132" s="113">
        <v>0</v>
      </c>
      <c r="O132" s="113">
        <v>0</v>
      </c>
      <c r="P132" s="113">
        <v>0</v>
      </c>
      <c r="Q132" s="113">
        <v>0</v>
      </c>
      <c r="R132" s="113">
        <v>0</v>
      </c>
      <c r="S132" s="113">
        <v>0</v>
      </c>
      <c r="T132" s="113">
        <v>0</v>
      </c>
      <c r="U132" s="113">
        <v>0</v>
      </c>
      <c r="V132" s="113">
        <v>0</v>
      </c>
      <c r="W132" s="113">
        <v>0</v>
      </c>
      <c r="X132" s="113">
        <v>0</v>
      </c>
      <c r="Y132" s="113">
        <v>0</v>
      </c>
      <c r="Z132" s="113">
        <v>0</v>
      </c>
      <c r="AA132" s="113">
        <v>0</v>
      </c>
      <c r="AB132" s="113">
        <v>0</v>
      </c>
      <c r="AC132" s="113">
        <v>0</v>
      </c>
      <c r="AD132" s="113">
        <v>0</v>
      </c>
      <c r="AE132" s="113">
        <v>0</v>
      </c>
      <c r="AF132" s="113">
        <v>0</v>
      </c>
      <c r="AG132" s="113">
        <v>0</v>
      </c>
      <c r="AH132" s="113">
        <v>0</v>
      </c>
      <c r="AI132" s="113">
        <v>0</v>
      </c>
      <c r="AJ132" s="113">
        <v>0</v>
      </c>
      <c r="AK132" s="113">
        <v>0</v>
      </c>
      <c r="AL132" s="113">
        <v>0</v>
      </c>
      <c r="AM132" s="113">
        <f t="shared" si="1"/>
        <v>0</v>
      </c>
      <c r="AP132" s="70"/>
    </row>
    <row r="133" spans="1:42" ht="33" customHeight="1">
      <c r="A133" s="87">
        <v>297</v>
      </c>
      <c r="B133" s="88" t="s">
        <v>796</v>
      </c>
      <c r="C133" s="115" t="s">
        <v>1298</v>
      </c>
      <c r="D133" s="113">
        <v>0</v>
      </c>
      <c r="E133" s="113">
        <v>0</v>
      </c>
      <c r="F133" s="113">
        <v>0</v>
      </c>
      <c r="G133" s="113">
        <v>0</v>
      </c>
      <c r="H133" s="113">
        <v>0</v>
      </c>
      <c r="I133" s="113">
        <v>0</v>
      </c>
      <c r="J133" s="113">
        <v>0</v>
      </c>
      <c r="K133" s="113">
        <v>0</v>
      </c>
      <c r="L133" s="113">
        <v>0</v>
      </c>
      <c r="M133" s="113">
        <v>0</v>
      </c>
      <c r="N133" s="113">
        <v>0</v>
      </c>
      <c r="O133" s="113">
        <v>0</v>
      </c>
      <c r="P133" s="113">
        <v>0</v>
      </c>
      <c r="Q133" s="113">
        <v>0</v>
      </c>
      <c r="R133" s="113">
        <v>0</v>
      </c>
      <c r="S133" s="113">
        <v>0</v>
      </c>
      <c r="T133" s="113">
        <v>0</v>
      </c>
      <c r="U133" s="113">
        <v>0</v>
      </c>
      <c r="V133" s="113">
        <v>0</v>
      </c>
      <c r="W133" s="113">
        <v>0</v>
      </c>
      <c r="X133" s="113">
        <v>0</v>
      </c>
      <c r="Y133" s="113">
        <v>0</v>
      </c>
      <c r="Z133" s="113">
        <v>0</v>
      </c>
      <c r="AA133" s="113">
        <v>0</v>
      </c>
      <c r="AB133" s="113">
        <v>0</v>
      </c>
      <c r="AC133" s="113">
        <v>0</v>
      </c>
      <c r="AD133" s="113">
        <v>0</v>
      </c>
      <c r="AE133" s="113">
        <v>0</v>
      </c>
      <c r="AF133" s="113">
        <v>0</v>
      </c>
      <c r="AG133" s="113">
        <v>0</v>
      </c>
      <c r="AH133" s="113">
        <v>0</v>
      </c>
      <c r="AI133" s="113">
        <v>0</v>
      </c>
      <c r="AJ133" s="113">
        <v>0</v>
      </c>
      <c r="AK133" s="113">
        <v>0</v>
      </c>
      <c r="AL133" s="113">
        <v>0</v>
      </c>
      <c r="AM133" s="113">
        <f t="shared" si="1"/>
        <v>0</v>
      </c>
      <c r="AP133" s="70"/>
    </row>
    <row r="134" spans="1:42" ht="33" customHeight="1">
      <c r="A134" s="87">
        <v>298</v>
      </c>
      <c r="B134" s="88" t="s">
        <v>797</v>
      </c>
      <c r="C134" s="115" t="s">
        <v>1400</v>
      </c>
      <c r="D134" s="113">
        <v>0</v>
      </c>
      <c r="E134" s="113">
        <v>0</v>
      </c>
      <c r="F134" s="113">
        <v>0</v>
      </c>
      <c r="G134" s="113">
        <v>0</v>
      </c>
      <c r="H134" s="113">
        <v>0</v>
      </c>
      <c r="I134" s="113">
        <v>0</v>
      </c>
      <c r="J134" s="113">
        <v>0</v>
      </c>
      <c r="K134" s="113">
        <v>0</v>
      </c>
      <c r="L134" s="113">
        <v>0</v>
      </c>
      <c r="M134" s="113">
        <v>0</v>
      </c>
      <c r="N134" s="113">
        <v>0</v>
      </c>
      <c r="O134" s="113">
        <v>0</v>
      </c>
      <c r="P134" s="113">
        <v>0</v>
      </c>
      <c r="Q134" s="113">
        <v>0</v>
      </c>
      <c r="R134" s="113">
        <v>0</v>
      </c>
      <c r="S134" s="113">
        <v>0</v>
      </c>
      <c r="T134" s="113">
        <v>0</v>
      </c>
      <c r="U134" s="113">
        <v>0</v>
      </c>
      <c r="V134" s="113">
        <v>0</v>
      </c>
      <c r="W134" s="113">
        <v>0</v>
      </c>
      <c r="X134" s="113">
        <v>0</v>
      </c>
      <c r="Y134" s="113">
        <v>0</v>
      </c>
      <c r="Z134" s="113">
        <v>0</v>
      </c>
      <c r="AA134" s="113">
        <v>0</v>
      </c>
      <c r="AB134" s="113">
        <v>0</v>
      </c>
      <c r="AC134" s="113">
        <v>0</v>
      </c>
      <c r="AD134" s="113">
        <v>0</v>
      </c>
      <c r="AE134" s="113">
        <v>0</v>
      </c>
      <c r="AF134" s="113">
        <v>0</v>
      </c>
      <c r="AG134" s="113">
        <v>0</v>
      </c>
      <c r="AH134" s="113">
        <v>0</v>
      </c>
      <c r="AI134" s="113">
        <v>0</v>
      </c>
      <c r="AJ134" s="113">
        <v>0</v>
      </c>
      <c r="AK134" s="113">
        <v>0</v>
      </c>
      <c r="AL134" s="113">
        <v>0</v>
      </c>
      <c r="AM134" s="113">
        <f t="shared" si="1"/>
        <v>0</v>
      </c>
      <c r="AP134" s="70"/>
    </row>
    <row r="135" spans="1:42" ht="33" customHeight="1">
      <c r="A135" s="87">
        <v>299</v>
      </c>
      <c r="B135" s="88" t="s">
        <v>798</v>
      </c>
      <c r="C135" s="115" t="s">
        <v>1400</v>
      </c>
      <c r="D135" s="113">
        <v>0</v>
      </c>
      <c r="E135" s="113">
        <v>0</v>
      </c>
      <c r="F135" s="113">
        <v>0</v>
      </c>
      <c r="G135" s="113">
        <v>419.94</v>
      </c>
      <c r="H135" s="113">
        <v>0</v>
      </c>
      <c r="I135" s="113">
        <v>0</v>
      </c>
      <c r="J135" s="113">
        <v>0</v>
      </c>
      <c r="K135" s="113">
        <v>0</v>
      </c>
      <c r="L135" s="113">
        <v>0</v>
      </c>
      <c r="M135" s="113">
        <v>0</v>
      </c>
      <c r="N135" s="113">
        <v>0</v>
      </c>
      <c r="O135" s="113">
        <v>0</v>
      </c>
      <c r="P135" s="113">
        <v>0</v>
      </c>
      <c r="Q135" s="113">
        <v>0</v>
      </c>
      <c r="R135" s="113">
        <v>0</v>
      </c>
      <c r="S135" s="113">
        <v>0</v>
      </c>
      <c r="T135" s="113">
        <v>0</v>
      </c>
      <c r="U135" s="113">
        <v>0</v>
      </c>
      <c r="V135" s="113">
        <v>0</v>
      </c>
      <c r="W135" s="113">
        <v>0</v>
      </c>
      <c r="X135" s="113">
        <v>0</v>
      </c>
      <c r="Y135" s="113">
        <v>0</v>
      </c>
      <c r="Z135" s="113">
        <v>0</v>
      </c>
      <c r="AA135" s="113">
        <v>0</v>
      </c>
      <c r="AB135" s="113">
        <v>0</v>
      </c>
      <c r="AC135" s="113">
        <v>0</v>
      </c>
      <c r="AD135" s="113">
        <v>0</v>
      </c>
      <c r="AE135" s="113">
        <v>0</v>
      </c>
      <c r="AF135" s="113">
        <v>0</v>
      </c>
      <c r="AG135" s="113">
        <v>0</v>
      </c>
      <c r="AH135" s="113">
        <v>0</v>
      </c>
      <c r="AI135" s="113">
        <v>0</v>
      </c>
      <c r="AJ135" s="113">
        <v>0</v>
      </c>
      <c r="AK135" s="113">
        <v>0</v>
      </c>
      <c r="AL135" s="113">
        <v>0</v>
      </c>
      <c r="AM135" s="113">
        <f t="shared" si="1"/>
        <v>419.94</v>
      </c>
      <c r="AP135" s="70"/>
    </row>
    <row r="136" spans="1:42" ht="33" customHeight="1">
      <c r="A136" s="87">
        <v>300</v>
      </c>
      <c r="B136" s="88" t="s">
        <v>799</v>
      </c>
      <c r="C136" s="115" t="s">
        <v>1400</v>
      </c>
      <c r="D136" s="113">
        <v>0</v>
      </c>
      <c r="E136" s="113">
        <v>0</v>
      </c>
      <c r="F136" s="113">
        <v>0</v>
      </c>
      <c r="G136" s="113">
        <v>0</v>
      </c>
      <c r="H136" s="113">
        <v>0</v>
      </c>
      <c r="I136" s="113">
        <v>0</v>
      </c>
      <c r="J136" s="113">
        <v>0</v>
      </c>
      <c r="K136" s="113">
        <v>0</v>
      </c>
      <c r="L136" s="113">
        <v>0</v>
      </c>
      <c r="M136" s="113">
        <v>0</v>
      </c>
      <c r="N136" s="113">
        <v>0</v>
      </c>
      <c r="O136" s="113">
        <v>0</v>
      </c>
      <c r="P136" s="113">
        <v>0</v>
      </c>
      <c r="Q136" s="113">
        <v>0</v>
      </c>
      <c r="R136" s="113">
        <v>0</v>
      </c>
      <c r="S136" s="113">
        <v>0</v>
      </c>
      <c r="T136" s="113">
        <v>0</v>
      </c>
      <c r="U136" s="113">
        <v>0</v>
      </c>
      <c r="V136" s="113">
        <v>0</v>
      </c>
      <c r="W136" s="113">
        <v>0</v>
      </c>
      <c r="X136" s="113">
        <v>0</v>
      </c>
      <c r="Y136" s="113">
        <v>0</v>
      </c>
      <c r="Z136" s="113">
        <v>0</v>
      </c>
      <c r="AA136" s="113">
        <v>0</v>
      </c>
      <c r="AB136" s="113">
        <v>0</v>
      </c>
      <c r="AC136" s="113">
        <v>0</v>
      </c>
      <c r="AD136" s="113">
        <v>0</v>
      </c>
      <c r="AE136" s="113">
        <v>0</v>
      </c>
      <c r="AF136" s="113">
        <v>0</v>
      </c>
      <c r="AG136" s="113">
        <v>0</v>
      </c>
      <c r="AH136" s="113">
        <v>0</v>
      </c>
      <c r="AI136" s="113">
        <v>0</v>
      </c>
      <c r="AJ136" s="113">
        <v>0</v>
      </c>
      <c r="AK136" s="113">
        <v>0</v>
      </c>
      <c r="AL136" s="113">
        <v>0</v>
      </c>
      <c r="AM136" s="113">
        <f t="shared" si="1"/>
        <v>0</v>
      </c>
      <c r="AP136" s="70"/>
    </row>
    <row r="137" spans="1:42" ht="33" customHeight="1">
      <c r="A137" s="87">
        <v>301</v>
      </c>
      <c r="B137" s="88" t="s">
        <v>800</v>
      </c>
      <c r="C137" s="115" t="s">
        <v>1400</v>
      </c>
      <c r="D137" s="113">
        <v>0</v>
      </c>
      <c r="E137" s="113">
        <v>0</v>
      </c>
      <c r="F137" s="113">
        <v>0</v>
      </c>
      <c r="G137" s="113">
        <v>0</v>
      </c>
      <c r="H137" s="113">
        <v>0</v>
      </c>
      <c r="I137" s="113">
        <v>0</v>
      </c>
      <c r="J137" s="113">
        <v>0</v>
      </c>
      <c r="K137" s="113">
        <v>0</v>
      </c>
      <c r="L137" s="113">
        <v>0</v>
      </c>
      <c r="M137" s="113">
        <v>0</v>
      </c>
      <c r="N137" s="113">
        <v>0</v>
      </c>
      <c r="O137" s="113">
        <v>0</v>
      </c>
      <c r="P137" s="113">
        <v>0</v>
      </c>
      <c r="Q137" s="113">
        <v>0</v>
      </c>
      <c r="R137" s="113">
        <v>0</v>
      </c>
      <c r="S137" s="113">
        <v>0</v>
      </c>
      <c r="T137" s="113">
        <v>0</v>
      </c>
      <c r="U137" s="113">
        <v>0</v>
      </c>
      <c r="V137" s="113">
        <v>0</v>
      </c>
      <c r="W137" s="113">
        <v>0</v>
      </c>
      <c r="X137" s="113">
        <v>0</v>
      </c>
      <c r="Y137" s="113">
        <v>0</v>
      </c>
      <c r="Z137" s="113">
        <v>0</v>
      </c>
      <c r="AA137" s="113">
        <v>0</v>
      </c>
      <c r="AB137" s="113">
        <v>0</v>
      </c>
      <c r="AC137" s="113">
        <v>0</v>
      </c>
      <c r="AD137" s="113">
        <v>0</v>
      </c>
      <c r="AE137" s="113">
        <v>0</v>
      </c>
      <c r="AF137" s="113">
        <v>0</v>
      </c>
      <c r="AG137" s="113">
        <v>0</v>
      </c>
      <c r="AH137" s="113">
        <v>0</v>
      </c>
      <c r="AI137" s="113">
        <v>0</v>
      </c>
      <c r="AJ137" s="113">
        <v>0</v>
      </c>
      <c r="AK137" s="113">
        <v>0</v>
      </c>
      <c r="AL137" s="113">
        <v>0</v>
      </c>
      <c r="AM137" s="113">
        <f t="shared" si="1"/>
        <v>0</v>
      </c>
      <c r="AP137" s="70"/>
    </row>
    <row r="138" spans="1:42" ht="33" customHeight="1">
      <c r="A138" s="87">
        <v>302</v>
      </c>
      <c r="B138" s="88" t="s">
        <v>801</v>
      </c>
      <c r="C138" s="115" t="s">
        <v>1400</v>
      </c>
      <c r="D138" s="113">
        <v>0</v>
      </c>
      <c r="E138" s="113">
        <v>0</v>
      </c>
      <c r="F138" s="113">
        <v>0</v>
      </c>
      <c r="G138" s="113">
        <v>1127280</v>
      </c>
      <c r="H138" s="113">
        <v>0</v>
      </c>
      <c r="I138" s="113">
        <v>0</v>
      </c>
      <c r="J138" s="113">
        <v>0</v>
      </c>
      <c r="K138" s="113">
        <v>0</v>
      </c>
      <c r="L138" s="113">
        <v>0</v>
      </c>
      <c r="M138" s="113">
        <v>0</v>
      </c>
      <c r="N138" s="113">
        <v>0</v>
      </c>
      <c r="O138" s="113">
        <v>0</v>
      </c>
      <c r="P138" s="113">
        <v>0</v>
      </c>
      <c r="Q138" s="113">
        <v>0</v>
      </c>
      <c r="R138" s="113">
        <v>0</v>
      </c>
      <c r="S138" s="113">
        <v>0</v>
      </c>
      <c r="T138" s="113">
        <v>0</v>
      </c>
      <c r="U138" s="113">
        <v>0</v>
      </c>
      <c r="V138" s="113">
        <v>0</v>
      </c>
      <c r="W138" s="113">
        <v>0</v>
      </c>
      <c r="X138" s="113">
        <v>0</v>
      </c>
      <c r="Y138" s="113">
        <v>0</v>
      </c>
      <c r="Z138" s="113">
        <v>0</v>
      </c>
      <c r="AA138" s="113">
        <v>0</v>
      </c>
      <c r="AB138" s="113">
        <v>0</v>
      </c>
      <c r="AC138" s="113">
        <v>0</v>
      </c>
      <c r="AD138" s="113">
        <v>0</v>
      </c>
      <c r="AE138" s="113">
        <v>0</v>
      </c>
      <c r="AF138" s="113">
        <v>0</v>
      </c>
      <c r="AG138" s="113">
        <v>0</v>
      </c>
      <c r="AH138" s="113">
        <v>0</v>
      </c>
      <c r="AI138" s="113">
        <v>0</v>
      </c>
      <c r="AJ138" s="113">
        <v>0</v>
      </c>
      <c r="AK138" s="113">
        <v>0</v>
      </c>
      <c r="AL138" s="113">
        <v>0</v>
      </c>
      <c r="AM138" s="113">
        <f t="shared" si="1"/>
        <v>1127280</v>
      </c>
      <c r="AP138" s="70"/>
    </row>
    <row r="139" spans="1:42" ht="33" customHeight="1">
      <c r="A139" s="87">
        <v>303</v>
      </c>
      <c r="B139" s="88" t="s">
        <v>802</v>
      </c>
      <c r="C139" s="115" t="s">
        <v>1400</v>
      </c>
      <c r="D139" s="113">
        <v>0</v>
      </c>
      <c r="E139" s="113">
        <v>0</v>
      </c>
      <c r="F139" s="113">
        <v>0</v>
      </c>
      <c r="G139" s="113">
        <v>0</v>
      </c>
      <c r="H139" s="113">
        <v>0</v>
      </c>
      <c r="I139" s="113">
        <v>0</v>
      </c>
      <c r="J139" s="113">
        <v>0</v>
      </c>
      <c r="K139" s="113">
        <v>0</v>
      </c>
      <c r="L139" s="113">
        <v>0</v>
      </c>
      <c r="M139" s="113">
        <v>0</v>
      </c>
      <c r="N139" s="113">
        <v>0</v>
      </c>
      <c r="O139" s="113">
        <v>0</v>
      </c>
      <c r="P139" s="113">
        <v>0</v>
      </c>
      <c r="Q139" s="113">
        <v>0</v>
      </c>
      <c r="R139" s="113">
        <v>0</v>
      </c>
      <c r="S139" s="113">
        <v>0</v>
      </c>
      <c r="T139" s="113">
        <v>0</v>
      </c>
      <c r="U139" s="113">
        <v>0</v>
      </c>
      <c r="V139" s="113">
        <v>0</v>
      </c>
      <c r="W139" s="113">
        <v>0</v>
      </c>
      <c r="X139" s="113">
        <v>0</v>
      </c>
      <c r="Y139" s="113">
        <v>0</v>
      </c>
      <c r="Z139" s="113">
        <v>0</v>
      </c>
      <c r="AA139" s="113">
        <v>0</v>
      </c>
      <c r="AB139" s="113">
        <v>0</v>
      </c>
      <c r="AC139" s="113">
        <v>0</v>
      </c>
      <c r="AD139" s="113">
        <v>0</v>
      </c>
      <c r="AE139" s="113">
        <v>0</v>
      </c>
      <c r="AF139" s="113">
        <v>0</v>
      </c>
      <c r="AG139" s="113">
        <v>0</v>
      </c>
      <c r="AH139" s="113">
        <v>0</v>
      </c>
      <c r="AI139" s="113">
        <v>0</v>
      </c>
      <c r="AJ139" s="113">
        <v>0</v>
      </c>
      <c r="AK139" s="113">
        <v>0</v>
      </c>
      <c r="AL139" s="113">
        <v>0</v>
      </c>
      <c r="AM139" s="113">
        <f t="shared" ref="AM139:AM202" si="2">SUM(D139:AL139)</f>
        <v>0</v>
      </c>
      <c r="AP139" s="70"/>
    </row>
    <row r="140" spans="1:42" ht="33" customHeight="1">
      <c r="A140" s="87">
        <v>304</v>
      </c>
      <c r="B140" s="88" t="s">
        <v>803</v>
      </c>
      <c r="C140" s="115" t="s">
        <v>1400</v>
      </c>
      <c r="D140" s="113">
        <v>0</v>
      </c>
      <c r="E140" s="113">
        <v>0</v>
      </c>
      <c r="F140" s="113">
        <v>0</v>
      </c>
      <c r="G140" s="113">
        <v>0</v>
      </c>
      <c r="H140" s="113">
        <v>0</v>
      </c>
      <c r="I140" s="113">
        <v>0</v>
      </c>
      <c r="J140" s="113">
        <v>0</v>
      </c>
      <c r="K140" s="113">
        <v>0</v>
      </c>
      <c r="L140" s="113">
        <v>0</v>
      </c>
      <c r="M140" s="113">
        <v>0</v>
      </c>
      <c r="N140" s="113">
        <v>0</v>
      </c>
      <c r="O140" s="113">
        <v>0</v>
      </c>
      <c r="P140" s="113">
        <v>0</v>
      </c>
      <c r="Q140" s="113">
        <v>0</v>
      </c>
      <c r="R140" s="113">
        <v>0</v>
      </c>
      <c r="S140" s="113">
        <v>0</v>
      </c>
      <c r="T140" s="113">
        <v>0</v>
      </c>
      <c r="U140" s="113">
        <v>0</v>
      </c>
      <c r="V140" s="113">
        <v>0</v>
      </c>
      <c r="W140" s="113">
        <v>0</v>
      </c>
      <c r="X140" s="113">
        <v>0</v>
      </c>
      <c r="Y140" s="113">
        <v>0</v>
      </c>
      <c r="Z140" s="113">
        <v>0</v>
      </c>
      <c r="AA140" s="113">
        <v>0</v>
      </c>
      <c r="AB140" s="113">
        <v>0</v>
      </c>
      <c r="AC140" s="113">
        <v>0</v>
      </c>
      <c r="AD140" s="113">
        <v>0</v>
      </c>
      <c r="AE140" s="113">
        <v>0</v>
      </c>
      <c r="AF140" s="113">
        <v>0</v>
      </c>
      <c r="AG140" s="113">
        <v>0</v>
      </c>
      <c r="AH140" s="113">
        <v>0</v>
      </c>
      <c r="AI140" s="113">
        <v>0</v>
      </c>
      <c r="AJ140" s="113">
        <v>0</v>
      </c>
      <c r="AK140" s="113">
        <v>0</v>
      </c>
      <c r="AL140" s="113">
        <v>0</v>
      </c>
      <c r="AM140" s="113">
        <f t="shared" si="2"/>
        <v>0</v>
      </c>
      <c r="AP140" s="70"/>
    </row>
    <row r="141" spans="1:42" ht="33" customHeight="1">
      <c r="A141" s="87">
        <v>305</v>
      </c>
      <c r="B141" s="88" t="s">
        <v>804</v>
      </c>
      <c r="C141" s="115" t="s">
        <v>1400</v>
      </c>
      <c r="D141" s="113">
        <v>0</v>
      </c>
      <c r="E141" s="113">
        <v>0</v>
      </c>
      <c r="F141" s="113">
        <v>0</v>
      </c>
      <c r="G141" s="113">
        <v>0</v>
      </c>
      <c r="H141" s="113">
        <v>0</v>
      </c>
      <c r="I141" s="113">
        <v>0</v>
      </c>
      <c r="J141" s="113">
        <v>0</v>
      </c>
      <c r="K141" s="113">
        <v>0</v>
      </c>
      <c r="L141" s="113">
        <v>0</v>
      </c>
      <c r="M141" s="113">
        <v>0</v>
      </c>
      <c r="N141" s="113">
        <v>0</v>
      </c>
      <c r="O141" s="113">
        <v>0</v>
      </c>
      <c r="P141" s="113">
        <v>0</v>
      </c>
      <c r="Q141" s="113">
        <v>0</v>
      </c>
      <c r="R141" s="113">
        <v>0</v>
      </c>
      <c r="S141" s="113">
        <v>0</v>
      </c>
      <c r="T141" s="113">
        <v>0</v>
      </c>
      <c r="U141" s="113">
        <v>0</v>
      </c>
      <c r="V141" s="113">
        <v>0</v>
      </c>
      <c r="W141" s="113">
        <v>0</v>
      </c>
      <c r="X141" s="113">
        <v>0</v>
      </c>
      <c r="Y141" s="113">
        <v>0</v>
      </c>
      <c r="Z141" s="113">
        <v>0</v>
      </c>
      <c r="AA141" s="113">
        <v>0</v>
      </c>
      <c r="AB141" s="113">
        <v>0</v>
      </c>
      <c r="AC141" s="113">
        <v>0</v>
      </c>
      <c r="AD141" s="113">
        <v>0</v>
      </c>
      <c r="AE141" s="113">
        <v>0</v>
      </c>
      <c r="AF141" s="113">
        <v>0</v>
      </c>
      <c r="AG141" s="113">
        <v>0</v>
      </c>
      <c r="AH141" s="113">
        <v>0</v>
      </c>
      <c r="AI141" s="113">
        <v>0</v>
      </c>
      <c r="AJ141" s="113">
        <v>0</v>
      </c>
      <c r="AK141" s="113">
        <v>0</v>
      </c>
      <c r="AL141" s="113">
        <v>0</v>
      </c>
      <c r="AM141" s="113">
        <f t="shared" si="2"/>
        <v>0</v>
      </c>
      <c r="AP141" s="70"/>
    </row>
    <row r="142" spans="1:42" ht="33" customHeight="1">
      <c r="A142" s="87">
        <v>306</v>
      </c>
      <c r="B142" s="88" t="s">
        <v>805</v>
      </c>
      <c r="C142" s="115" t="s">
        <v>1400</v>
      </c>
      <c r="D142" s="113">
        <v>0</v>
      </c>
      <c r="E142" s="113">
        <v>0</v>
      </c>
      <c r="F142" s="113">
        <v>0</v>
      </c>
      <c r="G142" s="113">
        <v>0</v>
      </c>
      <c r="H142" s="113">
        <v>0</v>
      </c>
      <c r="I142" s="113">
        <v>0</v>
      </c>
      <c r="J142" s="113">
        <v>0</v>
      </c>
      <c r="K142" s="113">
        <v>0</v>
      </c>
      <c r="L142" s="113">
        <v>0</v>
      </c>
      <c r="M142" s="113">
        <v>0</v>
      </c>
      <c r="N142" s="113">
        <v>0</v>
      </c>
      <c r="O142" s="113">
        <v>0</v>
      </c>
      <c r="P142" s="113">
        <v>0</v>
      </c>
      <c r="Q142" s="113">
        <v>0</v>
      </c>
      <c r="R142" s="113">
        <v>0</v>
      </c>
      <c r="S142" s="113">
        <v>0</v>
      </c>
      <c r="T142" s="113">
        <v>0</v>
      </c>
      <c r="U142" s="113">
        <v>0</v>
      </c>
      <c r="V142" s="113">
        <v>0</v>
      </c>
      <c r="W142" s="113">
        <v>0</v>
      </c>
      <c r="X142" s="113">
        <v>0</v>
      </c>
      <c r="Y142" s="113">
        <v>0</v>
      </c>
      <c r="Z142" s="113">
        <v>0</v>
      </c>
      <c r="AA142" s="113">
        <v>0</v>
      </c>
      <c r="AB142" s="113">
        <v>0</v>
      </c>
      <c r="AC142" s="113">
        <v>0</v>
      </c>
      <c r="AD142" s="113">
        <v>0</v>
      </c>
      <c r="AE142" s="113">
        <v>0</v>
      </c>
      <c r="AF142" s="113">
        <v>0</v>
      </c>
      <c r="AG142" s="113">
        <v>0</v>
      </c>
      <c r="AH142" s="113">
        <v>0</v>
      </c>
      <c r="AI142" s="113">
        <v>0</v>
      </c>
      <c r="AJ142" s="113">
        <v>0</v>
      </c>
      <c r="AK142" s="113">
        <v>0</v>
      </c>
      <c r="AL142" s="113">
        <v>0</v>
      </c>
      <c r="AM142" s="113">
        <f t="shared" si="2"/>
        <v>0</v>
      </c>
      <c r="AP142" s="70"/>
    </row>
    <row r="143" spans="1:42" ht="33" customHeight="1">
      <c r="A143" s="87">
        <v>309</v>
      </c>
      <c r="B143" s="88" t="s">
        <v>806</v>
      </c>
      <c r="C143" s="89" t="s">
        <v>1332</v>
      </c>
      <c r="D143" s="113">
        <v>0</v>
      </c>
      <c r="E143" s="113">
        <v>0</v>
      </c>
      <c r="F143" s="113">
        <v>0</v>
      </c>
      <c r="G143" s="113">
        <v>82</v>
      </c>
      <c r="H143" s="113">
        <v>0</v>
      </c>
      <c r="I143" s="113">
        <v>0</v>
      </c>
      <c r="J143" s="113">
        <v>0</v>
      </c>
      <c r="K143" s="113">
        <v>0</v>
      </c>
      <c r="L143" s="113">
        <v>0</v>
      </c>
      <c r="M143" s="113">
        <v>0</v>
      </c>
      <c r="N143" s="113">
        <v>0</v>
      </c>
      <c r="O143" s="113">
        <v>0</v>
      </c>
      <c r="P143" s="113">
        <v>0</v>
      </c>
      <c r="Q143" s="113">
        <v>0</v>
      </c>
      <c r="R143" s="113">
        <v>0</v>
      </c>
      <c r="S143" s="113">
        <v>0</v>
      </c>
      <c r="T143" s="113">
        <v>0</v>
      </c>
      <c r="U143" s="113">
        <v>0</v>
      </c>
      <c r="V143" s="113">
        <v>0</v>
      </c>
      <c r="W143" s="113">
        <v>0</v>
      </c>
      <c r="X143" s="113">
        <v>0</v>
      </c>
      <c r="Y143" s="113">
        <v>0</v>
      </c>
      <c r="Z143" s="113">
        <v>0</v>
      </c>
      <c r="AA143" s="113">
        <v>0</v>
      </c>
      <c r="AB143" s="113">
        <v>0</v>
      </c>
      <c r="AC143" s="113">
        <v>0</v>
      </c>
      <c r="AD143" s="113">
        <v>0</v>
      </c>
      <c r="AE143" s="113">
        <v>0</v>
      </c>
      <c r="AF143" s="113">
        <v>0</v>
      </c>
      <c r="AG143" s="113">
        <v>0</v>
      </c>
      <c r="AH143" s="113">
        <v>0</v>
      </c>
      <c r="AI143" s="113">
        <v>0</v>
      </c>
      <c r="AJ143" s="113">
        <v>0</v>
      </c>
      <c r="AK143" s="113">
        <v>0</v>
      </c>
      <c r="AL143" s="113">
        <v>0</v>
      </c>
      <c r="AM143" s="113">
        <f t="shared" si="2"/>
        <v>82</v>
      </c>
      <c r="AP143" s="70"/>
    </row>
    <row r="144" spans="1:42" ht="33" customHeight="1">
      <c r="A144" s="87">
        <v>310</v>
      </c>
      <c r="B144" s="88" t="s">
        <v>807</v>
      </c>
      <c r="C144" s="89" t="s">
        <v>1338</v>
      </c>
      <c r="D144" s="113">
        <v>0</v>
      </c>
      <c r="E144" s="113">
        <v>0</v>
      </c>
      <c r="F144" s="113">
        <v>63751541.469999999</v>
      </c>
      <c r="G144" s="113">
        <v>147638.57</v>
      </c>
      <c r="H144" s="113">
        <v>0</v>
      </c>
      <c r="I144" s="113">
        <v>0</v>
      </c>
      <c r="J144" s="113">
        <v>0</v>
      </c>
      <c r="K144" s="113">
        <v>0</v>
      </c>
      <c r="L144" s="113">
        <v>4612.34</v>
      </c>
      <c r="M144" s="113">
        <v>0</v>
      </c>
      <c r="N144" s="113">
        <v>0</v>
      </c>
      <c r="O144" s="113">
        <v>0</v>
      </c>
      <c r="P144" s="113">
        <v>42771.18</v>
      </c>
      <c r="Q144" s="113">
        <v>4471.2</v>
      </c>
      <c r="R144" s="113">
        <v>0</v>
      </c>
      <c r="S144" s="113">
        <v>0</v>
      </c>
      <c r="T144" s="113">
        <v>0</v>
      </c>
      <c r="U144" s="113">
        <v>0</v>
      </c>
      <c r="V144" s="113">
        <v>0</v>
      </c>
      <c r="W144" s="113">
        <v>0</v>
      </c>
      <c r="X144" s="113">
        <v>0</v>
      </c>
      <c r="Y144" s="113">
        <v>0</v>
      </c>
      <c r="Z144" s="113">
        <v>0</v>
      </c>
      <c r="AA144" s="113">
        <v>0</v>
      </c>
      <c r="AB144" s="113">
        <v>0</v>
      </c>
      <c r="AC144" s="113">
        <v>0</v>
      </c>
      <c r="AD144" s="113">
        <v>0</v>
      </c>
      <c r="AE144" s="113">
        <v>0</v>
      </c>
      <c r="AF144" s="113">
        <v>0</v>
      </c>
      <c r="AG144" s="113">
        <v>0</v>
      </c>
      <c r="AH144" s="113">
        <v>0</v>
      </c>
      <c r="AI144" s="113">
        <v>0</v>
      </c>
      <c r="AJ144" s="113">
        <v>0</v>
      </c>
      <c r="AK144" s="113">
        <v>0</v>
      </c>
      <c r="AL144" s="113">
        <v>0</v>
      </c>
      <c r="AM144" s="113">
        <f t="shared" si="2"/>
        <v>63951034.760000005</v>
      </c>
      <c r="AP144" s="70"/>
    </row>
    <row r="145" spans="1:42" ht="33" customHeight="1">
      <c r="A145" s="87">
        <v>311</v>
      </c>
      <c r="B145" s="88" t="s">
        <v>808</v>
      </c>
      <c r="C145" s="89" t="s">
        <v>1338</v>
      </c>
      <c r="D145" s="113">
        <v>0</v>
      </c>
      <c r="E145" s="113">
        <v>0</v>
      </c>
      <c r="F145" s="113">
        <v>0</v>
      </c>
      <c r="G145" s="113">
        <v>0</v>
      </c>
      <c r="H145" s="113">
        <v>0</v>
      </c>
      <c r="I145" s="113">
        <v>0</v>
      </c>
      <c r="J145" s="113">
        <v>0</v>
      </c>
      <c r="K145" s="113">
        <v>0</v>
      </c>
      <c r="L145" s="113">
        <v>0</v>
      </c>
      <c r="M145" s="113">
        <v>0</v>
      </c>
      <c r="N145" s="113">
        <v>0</v>
      </c>
      <c r="O145" s="113">
        <v>0</v>
      </c>
      <c r="P145" s="113">
        <v>0</v>
      </c>
      <c r="Q145" s="113">
        <v>0</v>
      </c>
      <c r="R145" s="113">
        <v>0</v>
      </c>
      <c r="S145" s="113">
        <v>0</v>
      </c>
      <c r="T145" s="113">
        <v>0</v>
      </c>
      <c r="U145" s="113">
        <v>0</v>
      </c>
      <c r="V145" s="113">
        <v>0</v>
      </c>
      <c r="W145" s="113">
        <v>0</v>
      </c>
      <c r="X145" s="113">
        <v>0</v>
      </c>
      <c r="Y145" s="113">
        <v>0</v>
      </c>
      <c r="Z145" s="113">
        <v>0</v>
      </c>
      <c r="AA145" s="113">
        <v>0</v>
      </c>
      <c r="AB145" s="113">
        <v>0</v>
      </c>
      <c r="AC145" s="113">
        <v>0</v>
      </c>
      <c r="AD145" s="113">
        <v>0</v>
      </c>
      <c r="AE145" s="113">
        <v>0</v>
      </c>
      <c r="AF145" s="113">
        <v>0</v>
      </c>
      <c r="AG145" s="113">
        <v>0</v>
      </c>
      <c r="AH145" s="113">
        <v>0</v>
      </c>
      <c r="AI145" s="113">
        <v>0</v>
      </c>
      <c r="AJ145" s="113">
        <v>0</v>
      </c>
      <c r="AK145" s="113">
        <v>0</v>
      </c>
      <c r="AL145" s="113">
        <v>0</v>
      </c>
      <c r="AM145" s="113">
        <f t="shared" si="2"/>
        <v>0</v>
      </c>
      <c r="AP145" s="70"/>
    </row>
    <row r="146" spans="1:42" ht="33" customHeight="1">
      <c r="A146" s="87">
        <v>312</v>
      </c>
      <c r="B146" s="88" t="s">
        <v>809</v>
      </c>
      <c r="C146" s="89" t="s">
        <v>1335</v>
      </c>
      <c r="D146" s="113">
        <v>131749.51999999999</v>
      </c>
      <c r="E146" s="113">
        <v>0</v>
      </c>
      <c r="F146" s="113">
        <v>34299617.32</v>
      </c>
      <c r="G146" s="113">
        <v>50695.109999999986</v>
      </c>
      <c r="H146" s="113">
        <v>0</v>
      </c>
      <c r="I146" s="113">
        <v>0</v>
      </c>
      <c r="J146" s="113">
        <v>1809574.17</v>
      </c>
      <c r="K146" s="113">
        <v>0</v>
      </c>
      <c r="L146" s="113">
        <v>50</v>
      </c>
      <c r="M146" s="113">
        <v>0</v>
      </c>
      <c r="N146" s="113">
        <v>0</v>
      </c>
      <c r="O146" s="113">
        <v>0</v>
      </c>
      <c r="P146" s="113">
        <v>0</v>
      </c>
      <c r="Q146" s="113">
        <v>0</v>
      </c>
      <c r="R146" s="113">
        <v>0</v>
      </c>
      <c r="S146" s="113">
        <v>0</v>
      </c>
      <c r="T146" s="113">
        <v>0</v>
      </c>
      <c r="U146" s="113">
        <v>0</v>
      </c>
      <c r="V146" s="113">
        <v>0</v>
      </c>
      <c r="W146" s="113">
        <v>0</v>
      </c>
      <c r="X146" s="113">
        <v>0</v>
      </c>
      <c r="Y146" s="113">
        <v>0</v>
      </c>
      <c r="Z146" s="113">
        <v>0</v>
      </c>
      <c r="AA146" s="113">
        <v>0</v>
      </c>
      <c r="AB146" s="113">
        <v>0</v>
      </c>
      <c r="AC146" s="113">
        <v>0</v>
      </c>
      <c r="AD146" s="113">
        <v>0</v>
      </c>
      <c r="AE146" s="113">
        <v>0</v>
      </c>
      <c r="AF146" s="113">
        <v>0</v>
      </c>
      <c r="AG146" s="113">
        <v>0</v>
      </c>
      <c r="AH146" s="113">
        <v>0</v>
      </c>
      <c r="AI146" s="113">
        <v>0</v>
      </c>
      <c r="AJ146" s="113">
        <v>0</v>
      </c>
      <c r="AK146" s="113">
        <v>0</v>
      </c>
      <c r="AL146" s="113">
        <v>0</v>
      </c>
      <c r="AM146" s="113">
        <f t="shared" si="2"/>
        <v>36291686.120000005</v>
      </c>
      <c r="AP146" s="70"/>
    </row>
    <row r="147" spans="1:42" ht="33" customHeight="1">
      <c r="A147" s="87">
        <v>313</v>
      </c>
      <c r="B147" s="88" t="s">
        <v>810</v>
      </c>
      <c r="C147" s="89" t="s">
        <v>1337</v>
      </c>
      <c r="D147" s="113">
        <v>0</v>
      </c>
      <c r="E147" s="113">
        <v>0</v>
      </c>
      <c r="F147" s="113">
        <v>0</v>
      </c>
      <c r="G147" s="113">
        <v>0.04</v>
      </c>
      <c r="H147" s="113">
        <v>0</v>
      </c>
      <c r="I147" s="113">
        <v>0</v>
      </c>
      <c r="J147" s="113">
        <v>0</v>
      </c>
      <c r="K147" s="113">
        <v>0</v>
      </c>
      <c r="L147" s="113">
        <v>283.72000000000003</v>
      </c>
      <c r="M147" s="113">
        <v>0</v>
      </c>
      <c r="N147" s="113">
        <v>0</v>
      </c>
      <c r="O147" s="113">
        <v>0</v>
      </c>
      <c r="P147" s="113">
        <v>0</v>
      </c>
      <c r="Q147" s="113">
        <v>0</v>
      </c>
      <c r="R147" s="113">
        <v>0</v>
      </c>
      <c r="S147" s="113">
        <v>0</v>
      </c>
      <c r="T147" s="113">
        <v>0</v>
      </c>
      <c r="U147" s="113">
        <v>0</v>
      </c>
      <c r="V147" s="113">
        <v>0</v>
      </c>
      <c r="W147" s="113">
        <v>0</v>
      </c>
      <c r="X147" s="113">
        <v>0</v>
      </c>
      <c r="Y147" s="113">
        <v>0</v>
      </c>
      <c r="Z147" s="113">
        <v>0</v>
      </c>
      <c r="AA147" s="113">
        <v>0</v>
      </c>
      <c r="AB147" s="113">
        <v>0</v>
      </c>
      <c r="AC147" s="113">
        <v>0</v>
      </c>
      <c r="AD147" s="113">
        <v>0</v>
      </c>
      <c r="AE147" s="113">
        <v>0</v>
      </c>
      <c r="AF147" s="113">
        <v>0</v>
      </c>
      <c r="AG147" s="113">
        <v>0</v>
      </c>
      <c r="AH147" s="113">
        <v>0</v>
      </c>
      <c r="AI147" s="113">
        <v>0</v>
      </c>
      <c r="AJ147" s="113">
        <v>0</v>
      </c>
      <c r="AK147" s="113">
        <v>0</v>
      </c>
      <c r="AL147" s="113">
        <v>0</v>
      </c>
      <c r="AM147" s="113">
        <f t="shared" si="2"/>
        <v>283.76000000000005</v>
      </c>
      <c r="AP147" s="70"/>
    </row>
    <row r="148" spans="1:42" ht="33" customHeight="1">
      <c r="A148" s="87">
        <v>314</v>
      </c>
      <c r="B148" s="88" t="s">
        <v>811</v>
      </c>
      <c r="C148" s="89" t="s">
        <v>1330</v>
      </c>
      <c r="D148" s="113">
        <v>0</v>
      </c>
      <c r="E148" s="113">
        <v>0</v>
      </c>
      <c r="F148" s="113">
        <v>0</v>
      </c>
      <c r="G148" s="113">
        <v>0</v>
      </c>
      <c r="H148" s="113">
        <v>0</v>
      </c>
      <c r="I148" s="113">
        <v>0</v>
      </c>
      <c r="J148" s="113">
        <v>0</v>
      </c>
      <c r="K148" s="113">
        <v>0</v>
      </c>
      <c r="L148" s="113">
        <v>0</v>
      </c>
      <c r="M148" s="113">
        <v>0</v>
      </c>
      <c r="N148" s="113">
        <v>0</v>
      </c>
      <c r="O148" s="113">
        <v>0</v>
      </c>
      <c r="P148" s="113">
        <v>0</v>
      </c>
      <c r="Q148" s="113">
        <v>0</v>
      </c>
      <c r="R148" s="113">
        <v>0</v>
      </c>
      <c r="S148" s="113">
        <v>0</v>
      </c>
      <c r="T148" s="113">
        <v>0</v>
      </c>
      <c r="U148" s="113">
        <v>0</v>
      </c>
      <c r="V148" s="113">
        <v>0</v>
      </c>
      <c r="W148" s="113">
        <v>0</v>
      </c>
      <c r="X148" s="113">
        <v>0</v>
      </c>
      <c r="Y148" s="113">
        <v>0</v>
      </c>
      <c r="Z148" s="113">
        <v>0</v>
      </c>
      <c r="AA148" s="113">
        <v>0</v>
      </c>
      <c r="AB148" s="113">
        <v>0</v>
      </c>
      <c r="AC148" s="113">
        <v>0</v>
      </c>
      <c r="AD148" s="113">
        <v>0</v>
      </c>
      <c r="AE148" s="113">
        <v>0</v>
      </c>
      <c r="AF148" s="113">
        <v>0</v>
      </c>
      <c r="AG148" s="113">
        <v>0</v>
      </c>
      <c r="AH148" s="113">
        <v>0</v>
      </c>
      <c r="AI148" s="113">
        <v>0</v>
      </c>
      <c r="AJ148" s="113">
        <v>0</v>
      </c>
      <c r="AK148" s="113">
        <v>0</v>
      </c>
      <c r="AL148" s="113">
        <v>0</v>
      </c>
      <c r="AM148" s="113">
        <f t="shared" si="2"/>
        <v>0</v>
      </c>
      <c r="AP148" s="70"/>
    </row>
    <row r="149" spans="1:42" ht="33" customHeight="1">
      <c r="A149" s="87">
        <v>315</v>
      </c>
      <c r="B149" s="88" t="s">
        <v>812</v>
      </c>
      <c r="C149" s="89" t="s">
        <v>1329</v>
      </c>
      <c r="D149" s="113">
        <v>0</v>
      </c>
      <c r="E149" s="113">
        <v>0</v>
      </c>
      <c r="F149" s="113">
        <v>150764.91</v>
      </c>
      <c r="G149" s="113">
        <v>10778.15</v>
      </c>
      <c r="H149" s="113">
        <v>0</v>
      </c>
      <c r="I149" s="113">
        <v>0</v>
      </c>
      <c r="J149" s="113">
        <v>0</v>
      </c>
      <c r="K149" s="113">
        <v>0</v>
      </c>
      <c r="L149" s="113">
        <v>0</v>
      </c>
      <c r="M149" s="113">
        <v>0</v>
      </c>
      <c r="N149" s="113">
        <v>0</v>
      </c>
      <c r="O149" s="113">
        <v>0</v>
      </c>
      <c r="P149" s="113">
        <v>0</v>
      </c>
      <c r="Q149" s="113">
        <v>0</v>
      </c>
      <c r="R149" s="113">
        <v>0</v>
      </c>
      <c r="S149" s="113">
        <v>0</v>
      </c>
      <c r="T149" s="113">
        <v>0</v>
      </c>
      <c r="U149" s="113">
        <v>0</v>
      </c>
      <c r="V149" s="113">
        <v>0</v>
      </c>
      <c r="W149" s="113">
        <v>0</v>
      </c>
      <c r="X149" s="113">
        <v>0</v>
      </c>
      <c r="Y149" s="113">
        <v>0</v>
      </c>
      <c r="Z149" s="113">
        <v>0</v>
      </c>
      <c r="AA149" s="113">
        <v>0</v>
      </c>
      <c r="AB149" s="113">
        <v>0</v>
      </c>
      <c r="AC149" s="113">
        <v>0</v>
      </c>
      <c r="AD149" s="113">
        <v>0</v>
      </c>
      <c r="AE149" s="113">
        <v>0</v>
      </c>
      <c r="AF149" s="113">
        <v>0</v>
      </c>
      <c r="AG149" s="113">
        <v>0</v>
      </c>
      <c r="AH149" s="113">
        <v>0</v>
      </c>
      <c r="AI149" s="113">
        <v>0</v>
      </c>
      <c r="AJ149" s="113">
        <v>0</v>
      </c>
      <c r="AK149" s="113">
        <v>0</v>
      </c>
      <c r="AL149" s="113">
        <v>0</v>
      </c>
      <c r="AM149" s="113">
        <f t="shared" si="2"/>
        <v>161543.06</v>
      </c>
      <c r="AP149" s="70"/>
    </row>
    <row r="150" spans="1:42" ht="33" customHeight="1">
      <c r="A150" s="87">
        <v>324</v>
      </c>
      <c r="B150" s="88" t="s">
        <v>813</v>
      </c>
      <c r="C150" s="89" t="s">
        <v>1329</v>
      </c>
      <c r="D150" s="113">
        <v>0</v>
      </c>
      <c r="E150" s="113">
        <v>0</v>
      </c>
      <c r="F150" s="113">
        <v>0</v>
      </c>
      <c r="G150" s="113">
        <v>0</v>
      </c>
      <c r="H150" s="113">
        <v>0</v>
      </c>
      <c r="I150" s="113">
        <v>0</v>
      </c>
      <c r="J150" s="113">
        <v>0</v>
      </c>
      <c r="K150" s="113">
        <v>0</v>
      </c>
      <c r="L150" s="113">
        <v>0</v>
      </c>
      <c r="M150" s="113">
        <v>0</v>
      </c>
      <c r="N150" s="113">
        <v>0</v>
      </c>
      <c r="O150" s="113">
        <v>0</v>
      </c>
      <c r="P150" s="113">
        <v>0</v>
      </c>
      <c r="Q150" s="113">
        <v>0</v>
      </c>
      <c r="R150" s="113">
        <v>0</v>
      </c>
      <c r="S150" s="113">
        <v>0</v>
      </c>
      <c r="T150" s="113">
        <v>0</v>
      </c>
      <c r="U150" s="113">
        <v>0</v>
      </c>
      <c r="V150" s="113">
        <v>0</v>
      </c>
      <c r="W150" s="113">
        <v>0</v>
      </c>
      <c r="X150" s="113">
        <v>0</v>
      </c>
      <c r="Y150" s="113">
        <v>0</v>
      </c>
      <c r="Z150" s="113">
        <v>0</v>
      </c>
      <c r="AA150" s="113">
        <v>0</v>
      </c>
      <c r="AB150" s="113">
        <v>0</v>
      </c>
      <c r="AC150" s="113">
        <v>0</v>
      </c>
      <c r="AD150" s="113">
        <v>0</v>
      </c>
      <c r="AE150" s="113">
        <v>0</v>
      </c>
      <c r="AF150" s="113">
        <v>0</v>
      </c>
      <c r="AG150" s="113">
        <v>0</v>
      </c>
      <c r="AH150" s="113">
        <v>0</v>
      </c>
      <c r="AI150" s="113">
        <v>0</v>
      </c>
      <c r="AJ150" s="113">
        <v>0</v>
      </c>
      <c r="AK150" s="113">
        <v>0</v>
      </c>
      <c r="AL150" s="113">
        <v>0</v>
      </c>
      <c r="AM150" s="113">
        <f t="shared" si="2"/>
        <v>0</v>
      </c>
      <c r="AP150" s="70"/>
    </row>
    <row r="151" spans="1:42" ht="33" customHeight="1">
      <c r="A151" s="87">
        <v>340</v>
      </c>
      <c r="B151" s="88" t="s">
        <v>814</v>
      </c>
      <c r="C151" s="89" t="s">
        <v>1337</v>
      </c>
      <c r="D151" s="113">
        <v>0</v>
      </c>
      <c r="E151" s="113">
        <v>0</v>
      </c>
      <c r="F151" s="113">
        <v>0</v>
      </c>
      <c r="G151" s="113">
        <v>152154.76</v>
      </c>
      <c r="H151" s="113">
        <v>0</v>
      </c>
      <c r="I151" s="113">
        <v>0</v>
      </c>
      <c r="J151" s="113">
        <v>583869.06000000006</v>
      </c>
      <c r="K151" s="113">
        <v>0</v>
      </c>
      <c r="L151" s="113">
        <v>3381.3399999999997</v>
      </c>
      <c r="M151" s="113">
        <v>0</v>
      </c>
      <c r="N151" s="113">
        <v>0</v>
      </c>
      <c r="O151" s="113">
        <v>0</v>
      </c>
      <c r="P151" s="113">
        <v>0</v>
      </c>
      <c r="Q151" s="113">
        <v>97898</v>
      </c>
      <c r="R151" s="113">
        <v>0</v>
      </c>
      <c r="S151" s="113">
        <v>0</v>
      </c>
      <c r="T151" s="113">
        <v>0</v>
      </c>
      <c r="U151" s="113">
        <v>0</v>
      </c>
      <c r="V151" s="113">
        <v>0</v>
      </c>
      <c r="W151" s="113">
        <v>0</v>
      </c>
      <c r="X151" s="113">
        <v>0</v>
      </c>
      <c r="Y151" s="113">
        <v>0</v>
      </c>
      <c r="Z151" s="113">
        <v>0</v>
      </c>
      <c r="AA151" s="113">
        <v>0</v>
      </c>
      <c r="AB151" s="113">
        <v>0</v>
      </c>
      <c r="AC151" s="113">
        <v>0</v>
      </c>
      <c r="AD151" s="113">
        <v>0</v>
      </c>
      <c r="AE151" s="113">
        <v>0</v>
      </c>
      <c r="AF151" s="113">
        <v>0</v>
      </c>
      <c r="AG151" s="113">
        <v>0</v>
      </c>
      <c r="AH151" s="113">
        <v>0</v>
      </c>
      <c r="AI151" s="113">
        <v>0</v>
      </c>
      <c r="AJ151" s="113">
        <v>0</v>
      </c>
      <c r="AK151" s="113">
        <v>0</v>
      </c>
      <c r="AL151" s="113">
        <v>0</v>
      </c>
      <c r="AM151" s="113">
        <f t="shared" si="2"/>
        <v>837303.16</v>
      </c>
      <c r="AP151" s="70"/>
    </row>
    <row r="152" spans="1:42" ht="33" customHeight="1">
      <c r="A152" s="87">
        <v>341</v>
      </c>
      <c r="B152" s="88" t="s">
        <v>815</v>
      </c>
      <c r="C152" s="89" t="s">
        <v>1337</v>
      </c>
      <c r="D152" s="113">
        <v>0</v>
      </c>
      <c r="E152" s="113">
        <v>0</v>
      </c>
      <c r="F152" s="113">
        <v>0</v>
      </c>
      <c r="G152" s="113">
        <v>0</v>
      </c>
      <c r="H152" s="113">
        <v>0</v>
      </c>
      <c r="I152" s="113">
        <v>0</v>
      </c>
      <c r="J152" s="113">
        <v>0</v>
      </c>
      <c r="K152" s="113">
        <v>0</v>
      </c>
      <c r="L152" s="113">
        <v>0</v>
      </c>
      <c r="M152" s="113">
        <v>0</v>
      </c>
      <c r="N152" s="113">
        <v>0</v>
      </c>
      <c r="O152" s="113">
        <v>0</v>
      </c>
      <c r="P152" s="113">
        <v>0</v>
      </c>
      <c r="Q152" s="113">
        <v>0</v>
      </c>
      <c r="R152" s="113">
        <v>0</v>
      </c>
      <c r="S152" s="113">
        <v>0</v>
      </c>
      <c r="T152" s="113">
        <v>0</v>
      </c>
      <c r="U152" s="113">
        <v>0</v>
      </c>
      <c r="V152" s="113">
        <v>0</v>
      </c>
      <c r="W152" s="113">
        <v>0</v>
      </c>
      <c r="X152" s="113">
        <v>0</v>
      </c>
      <c r="Y152" s="113">
        <v>0</v>
      </c>
      <c r="Z152" s="113">
        <v>0</v>
      </c>
      <c r="AA152" s="113">
        <v>0</v>
      </c>
      <c r="AB152" s="113">
        <v>0</v>
      </c>
      <c r="AC152" s="113">
        <v>0</v>
      </c>
      <c r="AD152" s="113">
        <v>0</v>
      </c>
      <c r="AE152" s="113">
        <v>0</v>
      </c>
      <c r="AF152" s="113">
        <v>0</v>
      </c>
      <c r="AG152" s="113">
        <v>0</v>
      </c>
      <c r="AH152" s="113">
        <v>0</v>
      </c>
      <c r="AI152" s="113">
        <v>0</v>
      </c>
      <c r="AJ152" s="113">
        <v>0</v>
      </c>
      <c r="AK152" s="113">
        <v>0</v>
      </c>
      <c r="AL152" s="113">
        <v>0</v>
      </c>
      <c r="AM152" s="113">
        <f t="shared" si="2"/>
        <v>0</v>
      </c>
      <c r="AP152" s="70"/>
    </row>
    <row r="153" spans="1:42" ht="33" customHeight="1">
      <c r="A153" s="87">
        <v>342</v>
      </c>
      <c r="B153" s="88" t="s">
        <v>816</v>
      </c>
      <c r="C153" s="89" t="s">
        <v>1332</v>
      </c>
      <c r="D153" s="113">
        <v>0</v>
      </c>
      <c r="E153" s="113">
        <v>134.26</v>
      </c>
      <c r="F153" s="113">
        <v>0</v>
      </c>
      <c r="G153" s="113">
        <v>281235.81</v>
      </c>
      <c r="H153" s="113">
        <v>0</v>
      </c>
      <c r="I153" s="113">
        <v>0</v>
      </c>
      <c r="J153" s="113">
        <v>5529838.7699999996</v>
      </c>
      <c r="K153" s="113">
        <v>0</v>
      </c>
      <c r="L153" s="113">
        <v>0</v>
      </c>
      <c r="M153" s="113">
        <v>0</v>
      </c>
      <c r="N153" s="113">
        <v>0</v>
      </c>
      <c r="O153" s="113">
        <v>0</v>
      </c>
      <c r="P153" s="113">
        <v>0</v>
      </c>
      <c r="Q153" s="113">
        <v>0</v>
      </c>
      <c r="R153" s="113">
        <v>0</v>
      </c>
      <c r="S153" s="113">
        <v>0</v>
      </c>
      <c r="T153" s="113">
        <v>0</v>
      </c>
      <c r="U153" s="113">
        <v>0</v>
      </c>
      <c r="V153" s="113">
        <v>0</v>
      </c>
      <c r="W153" s="113">
        <v>0</v>
      </c>
      <c r="X153" s="113">
        <v>0</v>
      </c>
      <c r="Y153" s="113">
        <v>0</v>
      </c>
      <c r="Z153" s="113">
        <v>0</v>
      </c>
      <c r="AA153" s="113">
        <v>0</v>
      </c>
      <c r="AB153" s="113">
        <v>0</v>
      </c>
      <c r="AC153" s="113">
        <v>0</v>
      </c>
      <c r="AD153" s="113">
        <v>0</v>
      </c>
      <c r="AE153" s="113">
        <v>0</v>
      </c>
      <c r="AF153" s="113">
        <v>0</v>
      </c>
      <c r="AG153" s="113">
        <v>0</v>
      </c>
      <c r="AH153" s="113">
        <v>0</v>
      </c>
      <c r="AI153" s="113">
        <v>0</v>
      </c>
      <c r="AJ153" s="113">
        <v>0</v>
      </c>
      <c r="AK153" s="113">
        <v>0</v>
      </c>
      <c r="AL153" s="113">
        <v>0</v>
      </c>
      <c r="AM153" s="113">
        <f t="shared" si="2"/>
        <v>5811208.8399999999</v>
      </c>
      <c r="AP153" s="70"/>
    </row>
    <row r="154" spans="1:42" ht="33" customHeight="1">
      <c r="A154" s="87">
        <v>343</v>
      </c>
      <c r="B154" s="88" t="s">
        <v>817</v>
      </c>
      <c r="C154" s="89" t="s">
        <v>1332</v>
      </c>
      <c r="D154" s="113">
        <v>0</v>
      </c>
      <c r="E154" s="113">
        <v>0</v>
      </c>
      <c r="F154" s="113">
        <v>0</v>
      </c>
      <c r="G154" s="113">
        <v>0</v>
      </c>
      <c r="H154" s="113">
        <v>0</v>
      </c>
      <c r="I154" s="113">
        <v>0</v>
      </c>
      <c r="J154" s="113">
        <v>0</v>
      </c>
      <c r="K154" s="113">
        <v>0</v>
      </c>
      <c r="L154" s="113">
        <v>0</v>
      </c>
      <c r="M154" s="113">
        <v>0</v>
      </c>
      <c r="N154" s="113">
        <v>0</v>
      </c>
      <c r="O154" s="113">
        <v>0</v>
      </c>
      <c r="P154" s="113">
        <v>0</v>
      </c>
      <c r="Q154" s="113">
        <v>0</v>
      </c>
      <c r="R154" s="113">
        <v>0</v>
      </c>
      <c r="S154" s="113">
        <v>0</v>
      </c>
      <c r="T154" s="113">
        <v>0</v>
      </c>
      <c r="U154" s="113">
        <v>0</v>
      </c>
      <c r="V154" s="113">
        <v>0</v>
      </c>
      <c r="W154" s="113">
        <v>0</v>
      </c>
      <c r="X154" s="113">
        <v>0</v>
      </c>
      <c r="Y154" s="113">
        <v>0</v>
      </c>
      <c r="Z154" s="113">
        <v>0</v>
      </c>
      <c r="AA154" s="113">
        <v>0</v>
      </c>
      <c r="AB154" s="113">
        <v>0</v>
      </c>
      <c r="AC154" s="113">
        <v>0</v>
      </c>
      <c r="AD154" s="113">
        <v>0</v>
      </c>
      <c r="AE154" s="113">
        <v>0</v>
      </c>
      <c r="AF154" s="113">
        <v>0</v>
      </c>
      <c r="AG154" s="113">
        <v>0</v>
      </c>
      <c r="AH154" s="113">
        <v>0</v>
      </c>
      <c r="AI154" s="113">
        <v>0</v>
      </c>
      <c r="AJ154" s="113">
        <v>0</v>
      </c>
      <c r="AK154" s="113">
        <v>0</v>
      </c>
      <c r="AL154" s="113">
        <v>0</v>
      </c>
      <c r="AM154" s="113">
        <f t="shared" si="2"/>
        <v>0</v>
      </c>
      <c r="AP154" s="70"/>
    </row>
    <row r="155" spans="1:42" ht="33" customHeight="1">
      <c r="A155" s="87">
        <v>344</v>
      </c>
      <c r="B155" s="88" t="s">
        <v>818</v>
      </c>
      <c r="C155" s="89" t="s">
        <v>1400</v>
      </c>
      <c r="D155" s="113">
        <v>5847</v>
      </c>
      <c r="E155" s="113">
        <v>0</v>
      </c>
      <c r="F155" s="113">
        <v>1000000</v>
      </c>
      <c r="G155" s="113">
        <v>8743.66</v>
      </c>
      <c r="H155" s="113">
        <v>0</v>
      </c>
      <c r="I155" s="113">
        <v>0</v>
      </c>
      <c r="J155" s="113">
        <v>297775</v>
      </c>
      <c r="K155" s="113">
        <v>0</v>
      </c>
      <c r="L155" s="113">
        <v>0</v>
      </c>
      <c r="M155" s="113">
        <v>0</v>
      </c>
      <c r="N155" s="113">
        <v>0</v>
      </c>
      <c r="O155" s="113">
        <v>0</v>
      </c>
      <c r="P155" s="113">
        <v>0</v>
      </c>
      <c r="Q155" s="113">
        <v>0</v>
      </c>
      <c r="R155" s="113">
        <v>0</v>
      </c>
      <c r="S155" s="113">
        <v>0</v>
      </c>
      <c r="T155" s="113">
        <v>0</v>
      </c>
      <c r="U155" s="113">
        <v>0</v>
      </c>
      <c r="V155" s="113">
        <v>0</v>
      </c>
      <c r="W155" s="113">
        <v>0</v>
      </c>
      <c r="X155" s="113">
        <v>0</v>
      </c>
      <c r="Y155" s="113">
        <v>0</v>
      </c>
      <c r="Z155" s="113">
        <v>0</v>
      </c>
      <c r="AA155" s="113">
        <v>0</v>
      </c>
      <c r="AB155" s="113">
        <v>0</v>
      </c>
      <c r="AC155" s="113">
        <v>0</v>
      </c>
      <c r="AD155" s="113">
        <v>0</v>
      </c>
      <c r="AE155" s="113">
        <v>0</v>
      </c>
      <c r="AF155" s="113">
        <v>0</v>
      </c>
      <c r="AG155" s="113">
        <v>0</v>
      </c>
      <c r="AH155" s="113">
        <v>0</v>
      </c>
      <c r="AI155" s="113">
        <v>0</v>
      </c>
      <c r="AJ155" s="113">
        <v>0</v>
      </c>
      <c r="AK155" s="113">
        <v>0</v>
      </c>
      <c r="AL155" s="113">
        <v>0</v>
      </c>
      <c r="AM155" s="113">
        <f t="shared" si="2"/>
        <v>1312365.6600000001</v>
      </c>
      <c r="AP155" s="70"/>
    </row>
    <row r="156" spans="1:42" ht="33" customHeight="1">
      <c r="A156" s="87">
        <v>345</v>
      </c>
      <c r="B156" s="88" t="s">
        <v>819</v>
      </c>
      <c r="C156" s="89" t="s">
        <v>1331</v>
      </c>
      <c r="D156" s="113">
        <v>0</v>
      </c>
      <c r="E156" s="113">
        <v>0</v>
      </c>
      <c r="F156" s="113">
        <v>0</v>
      </c>
      <c r="G156" s="113">
        <v>0</v>
      </c>
      <c r="H156" s="113">
        <v>0</v>
      </c>
      <c r="I156" s="113">
        <v>0</v>
      </c>
      <c r="J156" s="113">
        <v>0</v>
      </c>
      <c r="K156" s="113">
        <v>0</v>
      </c>
      <c r="L156" s="113">
        <v>0</v>
      </c>
      <c r="M156" s="113">
        <v>0</v>
      </c>
      <c r="N156" s="113">
        <v>0</v>
      </c>
      <c r="O156" s="113">
        <v>0</v>
      </c>
      <c r="P156" s="113">
        <v>0</v>
      </c>
      <c r="Q156" s="113">
        <v>0</v>
      </c>
      <c r="R156" s="113">
        <v>0</v>
      </c>
      <c r="S156" s="113">
        <v>0</v>
      </c>
      <c r="T156" s="113">
        <v>0</v>
      </c>
      <c r="U156" s="113">
        <v>0</v>
      </c>
      <c r="V156" s="113">
        <v>0</v>
      </c>
      <c r="W156" s="113">
        <v>0</v>
      </c>
      <c r="X156" s="113">
        <v>0</v>
      </c>
      <c r="Y156" s="113">
        <v>0</v>
      </c>
      <c r="Z156" s="113">
        <v>0</v>
      </c>
      <c r="AA156" s="113">
        <v>0</v>
      </c>
      <c r="AB156" s="113">
        <v>0</v>
      </c>
      <c r="AC156" s="113">
        <v>0</v>
      </c>
      <c r="AD156" s="113">
        <v>0</v>
      </c>
      <c r="AE156" s="113">
        <v>0</v>
      </c>
      <c r="AF156" s="113">
        <v>0</v>
      </c>
      <c r="AG156" s="113">
        <v>0</v>
      </c>
      <c r="AH156" s="113">
        <v>0</v>
      </c>
      <c r="AI156" s="113">
        <v>0</v>
      </c>
      <c r="AJ156" s="113">
        <v>0</v>
      </c>
      <c r="AK156" s="113">
        <v>0</v>
      </c>
      <c r="AL156" s="113">
        <v>0</v>
      </c>
      <c r="AM156" s="113">
        <f t="shared" si="2"/>
        <v>0</v>
      </c>
      <c r="AP156" s="70"/>
    </row>
    <row r="157" spans="1:42" ht="33" customHeight="1">
      <c r="A157" s="87">
        <v>346</v>
      </c>
      <c r="B157" s="88" t="s">
        <v>820</v>
      </c>
      <c r="C157" s="89" t="s">
        <v>1331</v>
      </c>
      <c r="D157" s="113">
        <v>0</v>
      </c>
      <c r="E157" s="113">
        <v>0</v>
      </c>
      <c r="F157" s="113">
        <v>0</v>
      </c>
      <c r="G157" s="113">
        <v>20096.61</v>
      </c>
      <c r="H157" s="113">
        <v>0</v>
      </c>
      <c r="I157" s="113">
        <v>0</v>
      </c>
      <c r="J157" s="113">
        <v>0</v>
      </c>
      <c r="K157" s="113">
        <v>0</v>
      </c>
      <c r="L157" s="113">
        <v>300.94</v>
      </c>
      <c r="M157" s="113">
        <v>0</v>
      </c>
      <c r="N157" s="113">
        <v>0</v>
      </c>
      <c r="O157" s="113">
        <v>0</v>
      </c>
      <c r="P157" s="113">
        <v>0</v>
      </c>
      <c r="Q157" s="113">
        <v>0</v>
      </c>
      <c r="R157" s="113">
        <v>0</v>
      </c>
      <c r="S157" s="113">
        <v>0</v>
      </c>
      <c r="T157" s="113">
        <v>0</v>
      </c>
      <c r="U157" s="113">
        <v>0</v>
      </c>
      <c r="V157" s="113">
        <v>0</v>
      </c>
      <c r="W157" s="113">
        <v>0</v>
      </c>
      <c r="X157" s="113">
        <v>0</v>
      </c>
      <c r="Y157" s="113">
        <v>0</v>
      </c>
      <c r="Z157" s="113">
        <v>0</v>
      </c>
      <c r="AA157" s="113">
        <v>0</v>
      </c>
      <c r="AB157" s="113">
        <v>0</v>
      </c>
      <c r="AC157" s="113">
        <v>0</v>
      </c>
      <c r="AD157" s="113">
        <v>0</v>
      </c>
      <c r="AE157" s="113">
        <v>0</v>
      </c>
      <c r="AF157" s="113">
        <v>0</v>
      </c>
      <c r="AG157" s="113">
        <v>0</v>
      </c>
      <c r="AH157" s="113">
        <v>0</v>
      </c>
      <c r="AI157" s="113">
        <v>0</v>
      </c>
      <c r="AJ157" s="113">
        <v>0</v>
      </c>
      <c r="AK157" s="113">
        <v>0</v>
      </c>
      <c r="AL157" s="113">
        <v>0</v>
      </c>
      <c r="AM157" s="113">
        <f t="shared" si="2"/>
        <v>20397.55</v>
      </c>
      <c r="AP157" s="70"/>
    </row>
    <row r="158" spans="1:42" ht="33" customHeight="1">
      <c r="A158" s="87">
        <v>347</v>
      </c>
      <c r="B158" s="88" t="s">
        <v>821</v>
      </c>
      <c r="C158" s="89" t="s">
        <v>1331</v>
      </c>
      <c r="D158" s="113">
        <v>0</v>
      </c>
      <c r="E158" s="113">
        <v>0</v>
      </c>
      <c r="F158" s="113">
        <v>41190.5</v>
      </c>
      <c r="G158" s="113">
        <v>0</v>
      </c>
      <c r="H158" s="113">
        <v>0</v>
      </c>
      <c r="I158" s="113">
        <v>0</v>
      </c>
      <c r="J158" s="113">
        <v>0</v>
      </c>
      <c r="K158" s="113">
        <v>0</v>
      </c>
      <c r="L158" s="113">
        <v>0</v>
      </c>
      <c r="M158" s="113">
        <v>0</v>
      </c>
      <c r="N158" s="113">
        <v>0</v>
      </c>
      <c r="O158" s="113">
        <v>0</v>
      </c>
      <c r="P158" s="113">
        <v>0</v>
      </c>
      <c r="Q158" s="113">
        <v>0</v>
      </c>
      <c r="R158" s="113">
        <v>0</v>
      </c>
      <c r="S158" s="113">
        <v>0</v>
      </c>
      <c r="T158" s="113">
        <v>0</v>
      </c>
      <c r="U158" s="113">
        <v>0</v>
      </c>
      <c r="V158" s="113">
        <v>0</v>
      </c>
      <c r="W158" s="113">
        <v>0</v>
      </c>
      <c r="X158" s="113">
        <v>0</v>
      </c>
      <c r="Y158" s="113">
        <v>0</v>
      </c>
      <c r="Z158" s="113">
        <v>0</v>
      </c>
      <c r="AA158" s="113">
        <v>0</v>
      </c>
      <c r="AB158" s="113">
        <v>0</v>
      </c>
      <c r="AC158" s="113">
        <v>0</v>
      </c>
      <c r="AD158" s="113">
        <v>0</v>
      </c>
      <c r="AE158" s="113">
        <v>0</v>
      </c>
      <c r="AF158" s="113">
        <v>0</v>
      </c>
      <c r="AG158" s="113">
        <v>0</v>
      </c>
      <c r="AH158" s="113">
        <v>0</v>
      </c>
      <c r="AI158" s="113">
        <v>0</v>
      </c>
      <c r="AJ158" s="113">
        <v>0</v>
      </c>
      <c r="AK158" s="113">
        <v>0</v>
      </c>
      <c r="AL158" s="113">
        <v>0</v>
      </c>
      <c r="AM158" s="113">
        <f t="shared" si="2"/>
        <v>41190.5</v>
      </c>
      <c r="AP158" s="70"/>
    </row>
    <row r="159" spans="1:42" ht="33" customHeight="1">
      <c r="A159" s="87">
        <v>348</v>
      </c>
      <c r="B159" s="88" t="s">
        <v>822</v>
      </c>
      <c r="C159" s="89" t="s">
        <v>1335</v>
      </c>
      <c r="D159" s="113">
        <v>0</v>
      </c>
      <c r="E159" s="113">
        <v>0</v>
      </c>
      <c r="F159" s="113">
        <v>0</v>
      </c>
      <c r="G159" s="113">
        <v>1862.04</v>
      </c>
      <c r="H159" s="113">
        <v>0</v>
      </c>
      <c r="I159" s="113">
        <v>0</v>
      </c>
      <c r="J159" s="113">
        <v>0</v>
      </c>
      <c r="K159" s="113">
        <v>0</v>
      </c>
      <c r="L159" s="113">
        <v>0</v>
      </c>
      <c r="M159" s="113">
        <v>0</v>
      </c>
      <c r="N159" s="113">
        <v>0</v>
      </c>
      <c r="O159" s="113">
        <v>0</v>
      </c>
      <c r="P159" s="113">
        <v>0</v>
      </c>
      <c r="Q159" s="113">
        <v>0</v>
      </c>
      <c r="R159" s="113">
        <v>0</v>
      </c>
      <c r="S159" s="113">
        <v>0</v>
      </c>
      <c r="T159" s="113">
        <v>0</v>
      </c>
      <c r="U159" s="113">
        <v>0</v>
      </c>
      <c r="V159" s="113">
        <v>0</v>
      </c>
      <c r="W159" s="113">
        <v>0</v>
      </c>
      <c r="X159" s="113">
        <v>0</v>
      </c>
      <c r="Y159" s="113">
        <v>0</v>
      </c>
      <c r="Z159" s="113">
        <v>0</v>
      </c>
      <c r="AA159" s="113">
        <v>0</v>
      </c>
      <c r="AB159" s="113">
        <v>0</v>
      </c>
      <c r="AC159" s="113">
        <v>0</v>
      </c>
      <c r="AD159" s="113">
        <v>0</v>
      </c>
      <c r="AE159" s="113">
        <v>0</v>
      </c>
      <c r="AF159" s="113">
        <v>0</v>
      </c>
      <c r="AG159" s="113">
        <v>0</v>
      </c>
      <c r="AH159" s="113">
        <v>0</v>
      </c>
      <c r="AI159" s="113">
        <v>0</v>
      </c>
      <c r="AJ159" s="113">
        <v>0</v>
      </c>
      <c r="AK159" s="113">
        <v>0</v>
      </c>
      <c r="AL159" s="113">
        <v>0</v>
      </c>
      <c r="AM159" s="113">
        <f t="shared" si="2"/>
        <v>1862.04</v>
      </c>
      <c r="AP159" s="70"/>
    </row>
    <row r="160" spans="1:42" ht="33" customHeight="1">
      <c r="A160" s="87">
        <v>349</v>
      </c>
      <c r="B160" s="88" t="s">
        <v>823</v>
      </c>
      <c r="C160" s="89" t="s">
        <v>1333</v>
      </c>
      <c r="D160" s="113">
        <v>0</v>
      </c>
      <c r="E160" s="113">
        <v>0</v>
      </c>
      <c r="F160" s="113">
        <v>0</v>
      </c>
      <c r="G160" s="113">
        <v>0</v>
      </c>
      <c r="H160" s="113">
        <v>0</v>
      </c>
      <c r="I160" s="113">
        <v>0</v>
      </c>
      <c r="J160" s="113">
        <v>0</v>
      </c>
      <c r="K160" s="113">
        <v>0</v>
      </c>
      <c r="L160" s="113">
        <v>0</v>
      </c>
      <c r="M160" s="113">
        <v>0</v>
      </c>
      <c r="N160" s="113">
        <v>0</v>
      </c>
      <c r="O160" s="113">
        <v>0</v>
      </c>
      <c r="P160" s="113">
        <v>0</v>
      </c>
      <c r="Q160" s="113">
        <v>0</v>
      </c>
      <c r="R160" s="113">
        <v>0</v>
      </c>
      <c r="S160" s="113">
        <v>0</v>
      </c>
      <c r="T160" s="113">
        <v>0</v>
      </c>
      <c r="U160" s="113">
        <v>0</v>
      </c>
      <c r="V160" s="113">
        <v>0</v>
      </c>
      <c r="W160" s="113">
        <v>0</v>
      </c>
      <c r="X160" s="113">
        <v>0</v>
      </c>
      <c r="Y160" s="113">
        <v>0</v>
      </c>
      <c r="Z160" s="113">
        <v>0</v>
      </c>
      <c r="AA160" s="113">
        <v>0</v>
      </c>
      <c r="AB160" s="113">
        <v>0</v>
      </c>
      <c r="AC160" s="113">
        <v>0</v>
      </c>
      <c r="AD160" s="113">
        <v>0</v>
      </c>
      <c r="AE160" s="113">
        <v>0</v>
      </c>
      <c r="AF160" s="113">
        <v>0</v>
      </c>
      <c r="AG160" s="113">
        <v>0</v>
      </c>
      <c r="AH160" s="113">
        <v>0</v>
      </c>
      <c r="AI160" s="113">
        <v>0</v>
      </c>
      <c r="AJ160" s="113">
        <v>0</v>
      </c>
      <c r="AK160" s="113">
        <v>0</v>
      </c>
      <c r="AL160" s="113">
        <v>0</v>
      </c>
      <c r="AM160" s="113">
        <f t="shared" si="2"/>
        <v>0</v>
      </c>
      <c r="AP160" s="70"/>
    </row>
    <row r="161" spans="1:42" ht="33" customHeight="1">
      <c r="A161" s="87">
        <v>371</v>
      </c>
      <c r="B161" s="88" t="s">
        <v>824</v>
      </c>
      <c r="C161" s="89" t="s">
        <v>1332</v>
      </c>
      <c r="D161" s="113">
        <v>0</v>
      </c>
      <c r="E161" s="113">
        <v>0</v>
      </c>
      <c r="F161" s="113">
        <v>0</v>
      </c>
      <c r="G161" s="113">
        <v>0</v>
      </c>
      <c r="H161" s="113">
        <v>0</v>
      </c>
      <c r="I161" s="113">
        <v>0</v>
      </c>
      <c r="J161" s="113">
        <v>0</v>
      </c>
      <c r="K161" s="113">
        <v>0</v>
      </c>
      <c r="L161" s="113">
        <v>0</v>
      </c>
      <c r="M161" s="113">
        <v>0</v>
      </c>
      <c r="N161" s="113">
        <v>0</v>
      </c>
      <c r="O161" s="113">
        <v>0</v>
      </c>
      <c r="P161" s="113">
        <v>0</v>
      </c>
      <c r="Q161" s="113">
        <v>0</v>
      </c>
      <c r="R161" s="113">
        <v>0</v>
      </c>
      <c r="S161" s="113">
        <v>0</v>
      </c>
      <c r="T161" s="113">
        <v>0</v>
      </c>
      <c r="U161" s="113">
        <v>0</v>
      </c>
      <c r="V161" s="113">
        <v>0</v>
      </c>
      <c r="W161" s="113">
        <v>0</v>
      </c>
      <c r="X161" s="113">
        <v>0</v>
      </c>
      <c r="Y161" s="113">
        <v>0</v>
      </c>
      <c r="Z161" s="113">
        <v>0</v>
      </c>
      <c r="AA161" s="113">
        <v>0</v>
      </c>
      <c r="AB161" s="113">
        <v>0</v>
      </c>
      <c r="AC161" s="113">
        <v>0</v>
      </c>
      <c r="AD161" s="113">
        <v>0</v>
      </c>
      <c r="AE161" s="113">
        <v>0</v>
      </c>
      <c r="AF161" s="113">
        <v>0</v>
      </c>
      <c r="AG161" s="113">
        <v>0</v>
      </c>
      <c r="AH161" s="113">
        <v>0</v>
      </c>
      <c r="AI161" s="113">
        <v>0</v>
      </c>
      <c r="AJ161" s="113">
        <v>0</v>
      </c>
      <c r="AK161" s="113">
        <v>0</v>
      </c>
      <c r="AL161" s="113">
        <v>0</v>
      </c>
      <c r="AM161" s="113">
        <f t="shared" si="2"/>
        <v>0</v>
      </c>
      <c r="AP161" s="70"/>
    </row>
    <row r="162" spans="1:42" ht="33" customHeight="1">
      <c r="A162" s="87">
        <v>372</v>
      </c>
      <c r="B162" s="88" t="s">
        <v>1268</v>
      </c>
      <c r="C162" s="89" t="s">
        <v>1334</v>
      </c>
      <c r="D162" s="113">
        <v>0</v>
      </c>
      <c r="E162" s="113">
        <v>0</v>
      </c>
      <c r="F162" s="113">
        <v>0</v>
      </c>
      <c r="G162" s="113">
        <v>0</v>
      </c>
      <c r="H162" s="113">
        <v>0</v>
      </c>
      <c r="I162" s="113">
        <v>0</v>
      </c>
      <c r="J162" s="113">
        <v>0</v>
      </c>
      <c r="K162" s="113">
        <v>0</v>
      </c>
      <c r="L162" s="113">
        <v>0</v>
      </c>
      <c r="M162" s="113">
        <v>0</v>
      </c>
      <c r="N162" s="113">
        <v>0</v>
      </c>
      <c r="O162" s="113">
        <v>0</v>
      </c>
      <c r="P162" s="113">
        <v>0</v>
      </c>
      <c r="Q162" s="113">
        <v>0</v>
      </c>
      <c r="R162" s="113">
        <v>0</v>
      </c>
      <c r="S162" s="113">
        <v>0</v>
      </c>
      <c r="T162" s="113">
        <v>0</v>
      </c>
      <c r="U162" s="113">
        <v>0</v>
      </c>
      <c r="V162" s="113">
        <v>0</v>
      </c>
      <c r="W162" s="113">
        <v>0</v>
      </c>
      <c r="X162" s="113">
        <v>0</v>
      </c>
      <c r="Y162" s="113">
        <v>0</v>
      </c>
      <c r="Z162" s="113">
        <v>0</v>
      </c>
      <c r="AA162" s="113">
        <v>0</v>
      </c>
      <c r="AB162" s="113">
        <v>0</v>
      </c>
      <c r="AC162" s="113">
        <v>0</v>
      </c>
      <c r="AD162" s="113">
        <v>0</v>
      </c>
      <c r="AE162" s="113">
        <v>0</v>
      </c>
      <c r="AF162" s="113">
        <v>0</v>
      </c>
      <c r="AG162" s="113">
        <v>0</v>
      </c>
      <c r="AH162" s="113">
        <v>0</v>
      </c>
      <c r="AI162" s="113">
        <v>0</v>
      </c>
      <c r="AJ162" s="113">
        <v>0</v>
      </c>
      <c r="AK162" s="113">
        <v>0</v>
      </c>
      <c r="AL162" s="113">
        <v>0</v>
      </c>
      <c r="AM162" s="113">
        <f t="shared" si="2"/>
        <v>0</v>
      </c>
      <c r="AP162" s="70"/>
    </row>
    <row r="163" spans="1:42" ht="33" customHeight="1">
      <c r="A163" s="87">
        <v>373</v>
      </c>
      <c r="B163" s="88" t="s">
        <v>1269</v>
      </c>
      <c r="C163" s="115" t="s">
        <v>1330</v>
      </c>
      <c r="D163" s="113">
        <v>0</v>
      </c>
      <c r="E163" s="113">
        <v>0</v>
      </c>
      <c r="F163" s="113">
        <v>0</v>
      </c>
      <c r="G163" s="264">
        <v>499291.86</v>
      </c>
      <c r="H163" s="113">
        <v>0</v>
      </c>
      <c r="I163" s="113">
        <v>0</v>
      </c>
      <c r="J163" s="113">
        <v>1400000</v>
      </c>
      <c r="K163" s="113">
        <v>0</v>
      </c>
      <c r="L163" s="113">
        <v>0</v>
      </c>
      <c r="M163" s="113">
        <v>0</v>
      </c>
      <c r="N163" s="113">
        <v>0</v>
      </c>
      <c r="O163" s="113">
        <v>0</v>
      </c>
      <c r="P163" s="113">
        <v>0</v>
      </c>
      <c r="Q163" s="113">
        <v>161881695.50000003</v>
      </c>
      <c r="R163" s="113">
        <v>0</v>
      </c>
      <c r="S163" s="113">
        <v>0</v>
      </c>
      <c r="T163" s="113">
        <v>0</v>
      </c>
      <c r="U163" s="113">
        <v>0</v>
      </c>
      <c r="V163" s="113">
        <v>0</v>
      </c>
      <c r="W163" s="113">
        <v>0</v>
      </c>
      <c r="X163" s="113">
        <v>0</v>
      </c>
      <c r="Y163" s="113">
        <v>0</v>
      </c>
      <c r="Z163" s="113">
        <v>0</v>
      </c>
      <c r="AA163" s="113">
        <v>0</v>
      </c>
      <c r="AB163" s="113">
        <v>0</v>
      </c>
      <c r="AC163" s="113">
        <v>0</v>
      </c>
      <c r="AD163" s="113">
        <v>0</v>
      </c>
      <c r="AE163" s="113">
        <v>0</v>
      </c>
      <c r="AF163" s="113">
        <v>0</v>
      </c>
      <c r="AG163" s="113">
        <v>0</v>
      </c>
      <c r="AH163" s="113">
        <v>0</v>
      </c>
      <c r="AI163" s="113">
        <v>0</v>
      </c>
      <c r="AJ163" s="113">
        <v>0</v>
      </c>
      <c r="AK163" s="113">
        <v>0</v>
      </c>
      <c r="AL163" s="113">
        <v>0</v>
      </c>
      <c r="AM163" s="113">
        <f t="shared" si="2"/>
        <v>163780987.36000004</v>
      </c>
      <c r="AP163" s="70"/>
    </row>
    <row r="164" spans="1:42" ht="33" customHeight="1">
      <c r="A164" s="87">
        <v>374</v>
      </c>
      <c r="B164" s="88" t="s">
        <v>1270</v>
      </c>
      <c r="C164" s="89" t="s">
        <v>1338</v>
      </c>
      <c r="D164" s="113">
        <v>0</v>
      </c>
      <c r="E164" s="113">
        <v>0</v>
      </c>
      <c r="F164" s="113">
        <v>0</v>
      </c>
      <c r="G164" s="113">
        <v>5457.9000000000005</v>
      </c>
      <c r="H164" s="113">
        <v>0</v>
      </c>
      <c r="I164" s="113">
        <v>0</v>
      </c>
      <c r="J164" s="113">
        <v>0</v>
      </c>
      <c r="K164" s="113">
        <v>0</v>
      </c>
      <c r="L164" s="113">
        <v>0</v>
      </c>
      <c r="M164" s="113">
        <v>0</v>
      </c>
      <c r="N164" s="113">
        <v>0</v>
      </c>
      <c r="O164" s="113">
        <v>0</v>
      </c>
      <c r="P164" s="113">
        <v>0</v>
      </c>
      <c r="Q164" s="113">
        <v>0</v>
      </c>
      <c r="R164" s="113">
        <v>0</v>
      </c>
      <c r="S164" s="113">
        <v>0</v>
      </c>
      <c r="T164" s="113">
        <v>0</v>
      </c>
      <c r="U164" s="113">
        <v>0</v>
      </c>
      <c r="V164" s="113">
        <v>0</v>
      </c>
      <c r="W164" s="113">
        <v>0</v>
      </c>
      <c r="X164" s="113">
        <v>0</v>
      </c>
      <c r="Y164" s="113">
        <v>0</v>
      </c>
      <c r="Z164" s="113">
        <v>0</v>
      </c>
      <c r="AA164" s="113">
        <v>0</v>
      </c>
      <c r="AB164" s="113">
        <v>0</v>
      </c>
      <c r="AC164" s="113">
        <v>0</v>
      </c>
      <c r="AD164" s="113">
        <v>0</v>
      </c>
      <c r="AE164" s="113">
        <v>0</v>
      </c>
      <c r="AF164" s="113">
        <v>0</v>
      </c>
      <c r="AG164" s="113">
        <v>0</v>
      </c>
      <c r="AH164" s="113">
        <v>0</v>
      </c>
      <c r="AI164" s="113">
        <v>0</v>
      </c>
      <c r="AJ164" s="113">
        <v>0</v>
      </c>
      <c r="AK164" s="113">
        <v>0</v>
      </c>
      <c r="AL164" s="113">
        <v>0</v>
      </c>
      <c r="AM164" s="113">
        <f t="shared" si="2"/>
        <v>5457.9000000000005</v>
      </c>
      <c r="AP164" s="70"/>
    </row>
    <row r="165" spans="1:42" ht="33" customHeight="1">
      <c r="A165" s="87">
        <v>375</v>
      </c>
      <c r="B165" s="88" t="s">
        <v>1271</v>
      </c>
      <c r="C165" s="115" t="s">
        <v>1298</v>
      </c>
      <c r="D165" s="113">
        <v>0</v>
      </c>
      <c r="E165" s="113">
        <v>0</v>
      </c>
      <c r="F165" s="113">
        <v>0</v>
      </c>
      <c r="G165" s="113">
        <v>492740.34</v>
      </c>
      <c r="H165" s="113">
        <v>0</v>
      </c>
      <c r="I165" s="113">
        <v>0</v>
      </c>
      <c r="J165" s="113">
        <v>0</v>
      </c>
      <c r="K165" s="113">
        <v>0</v>
      </c>
      <c r="L165" s="113">
        <v>270</v>
      </c>
      <c r="M165" s="113">
        <v>0</v>
      </c>
      <c r="N165" s="113">
        <v>0</v>
      </c>
      <c r="O165" s="113">
        <v>0</v>
      </c>
      <c r="P165" s="113">
        <v>0</v>
      </c>
      <c r="Q165" s="113">
        <v>0</v>
      </c>
      <c r="R165" s="113">
        <v>0</v>
      </c>
      <c r="S165" s="113">
        <v>0</v>
      </c>
      <c r="T165" s="113">
        <v>0</v>
      </c>
      <c r="U165" s="113">
        <v>0</v>
      </c>
      <c r="V165" s="113">
        <v>0</v>
      </c>
      <c r="W165" s="113">
        <v>0</v>
      </c>
      <c r="X165" s="113">
        <v>0</v>
      </c>
      <c r="Y165" s="113">
        <v>0</v>
      </c>
      <c r="Z165" s="113">
        <v>0</v>
      </c>
      <c r="AA165" s="113">
        <v>0</v>
      </c>
      <c r="AB165" s="113">
        <v>0</v>
      </c>
      <c r="AC165" s="113">
        <v>0</v>
      </c>
      <c r="AD165" s="113">
        <v>0</v>
      </c>
      <c r="AE165" s="113">
        <v>0</v>
      </c>
      <c r="AF165" s="113">
        <v>0</v>
      </c>
      <c r="AG165" s="113">
        <v>0</v>
      </c>
      <c r="AH165" s="113">
        <v>0</v>
      </c>
      <c r="AI165" s="113">
        <v>0</v>
      </c>
      <c r="AJ165" s="113">
        <v>0</v>
      </c>
      <c r="AK165" s="113">
        <v>0</v>
      </c>
      <c r="AL165" s="113">
        <v>0</v>
      </c>
      <c r="AM165" s="113">
        <f t="shared" si="2"/>
        <v>493010.34</v>
      </c>
      <c r="AP165" s="70"/>
    </row>
    <row r="166" spans="1:42" ht="33" customHeight="1">
      <c r="A166" s="87">
        <v>376</v>
      </c>
      <c r="B166" s="88" t="s">
        <v>1272</v>
      </c>
      <c r="C166" s="89" t="s">
        <v>1331</v>
      </c>
      <c r="D166" s="113">
        <v>0</v>
      </c>
      <c r="E166" s="113">
        <v>0</v>
      </c>
      <c r="F166" s="113">
        <v>0</v>
      </c>
      <c r="G166" s="113">
        <v>265.20999999999998</v>
      </c>
      <c r="H166" s="113">
        <v>0</v>
      </c>
      <c r="I166" s="113">
        <v>462288.59</v>
      </c>
      <c r="J166" s="113">
        <v>0</v>
      </c>
      <c r="K166" s="113">
        <v>0</v>
      </c>
      <c r="L166" s="113">
        <v>104100.06</v>
      </c>
      <c r="M166" s="113">
        <v>0</v>
      </c>
      <c r="N166" s="113">
        <v>0</v>
      </c>
      <c r="O166" s="113">
        <v>0</v>
      </c>
      <c r="P166" s="113">
        <v>0</v>
      </c>
      <c r="Q166" s="113">
        <v>0</v>
      </c>
      <c r="R166" s="113">
        <v>0</v>
      </c>
      <c r="S166" s="113">
        <v>0</v>
      </c>
      <c r="T166" s="113">
        <v>0</v>
      </c>
      <c r="U166" s="113">
        <v>0</v>
      </c>
      <c r="V166" s="113">
        <v>0</v>
      </c>
      <c r="W166" s="113">
        <v>0</v>
      </c>
      <c r="X166" s="113">
        <v>0</v>
      </c>
      <c r="Y166" s="113">
        <v>0</v>
      </c>
      <c r="Z166" s="113">
        <v>0</v>
      </c>
      <c r="AA166" s="113">
        <v>0</v>
      </c>
      <c r="AB166" s="113">
        <v>0</v>
      </c>
      <c r="AC166" s="113">
        <v>0</v>
      </c>
      <c r="AD166" s="113">
        <v>0</v>
      </c>
      <c r="AE166" s="113">
        <v>0</v>
      </c>
      <c r="AF166" s="113">
        <v>0</v>
      </c>
      <c r="AG166" s="113">
        <v>0</v>
      </c>
      <c r="AH166" s="113">
        <v>0</v>
      </c>
      <c r="AI166" s="113">
        <v>0</v>
      </c>
      <c r="AJ166" s="113">
        <v>0</v>
      </c>
      <c r="AK166" s="113">
        <v>0</v>
      </c>
      <c r="AL166" s="113">
        <v>0</v>
      </c>
      <c r="AM166" s="113">
        <f t="shared" si="2"/>
        <v>566653.8600000001</v>
      </c>
      <c r="AP166" s="70"/>
    </row>
    <row r="167" spans="1:42" ht="33" customHeight="1">
      <c r="A167" s="87">
        <v>377</v>
      </c>
      <c r="B167" s="88" t="s">
        <v>1273</v>
      </c>
      <c r="C167" s="115" t="s">
        <v>1298</v>
      </c>
      <c r="D167" s="113">
        <v>0</v>
      </c>
      <c r="E167" s="113">
        <v>0</v>
      </c>
      <c r="F167" s="113">
        <v>0</v>
      </c>
      <c r="G167" s="113">
        <v>0</v>
      </c>
      <c r="H167" s="113">
        <v>0</v>
      </c>
      <c r="I167" s="113">
        <v>0</v>
      </c>
      <c r="J167" s="113">
        <v>0</v>
      </c>
      <c r="K167" s="113">
        <v>0</v>
      </c>
      <c r="L167" s="113">
        <v>0</v>
      </c>
      <c r="M167" s="113">
        <v>0</v>
      </c>
      <c r="N167" s="113">
        <v>0</v>
      </c>
      <c r="O167" s="113">
        <v>0</v>
      </c>
      <c r="P167" s="113">
        <v>0</v>
      </c>
      <c r="Q167" s="113">
        <v>0</v>
      </c>
      <c r="R167" s="113">
        <v>0</v>
      </c>
      <c r="S167" s="113">
        <v>0</v>
      </c>
      <c r="T167" s="113">
        <v>0</v>
      </c>
      <c r="U167" s="113">
        <v>0</v>
      </c>
      <c r="V167" s="113">
        <v>0</v>
      </c>
      <c r="W167" s="113">
        <v>0</v>
      </c>
      <c r="X167" s="113">
        <v>0</v>
      </c>
      <c r="Y167" s="113">
        <v>0</v>
      </c>
      <c r="Z167" s="113">
        <v>0</v>
      </c>
      <c r="AA167" s="113">
        <v>0</v>
      </c>
      <c r="AB167" s="113">
        <v>0</v>
      </c>
      <c r="AC167" s="113">
        <v>0</v>
      </c>
      <c r="AD167" s="113">
        <v>0</v>
      </c>
      <c r="AE167" s="113">
        <v>0</v>
      </c>
      <c r="AF167" s="113">
        <v>0</v>
      </c>
      <c r="AG167" s="113">
        <v>0</v>
      </c>
      <c r="AH167" s="113">
        <v>0</v>
      </c>
      <c r="AI167" s="113">
        <v>0</v>
      </c>
      <c r="AJ167" s="113">
        <v>0</v>
      </c>
      <c r="AK167" s="113">
        <v>0</v>
      </c>
      <c r="AL167" s="113">
        <v>0</v>
      </c>
      <c r="AM167" s="113">
        <f t="shared" si="2"/>
        <v>0</v>
      </c>
      <c r="AP167" s="70"/>
    </row>
    <row r="168" spans="1:42" ht="33" customHeight="1">
      <c r="A168" s="87">
        <v>378</v>
      </c>
      <c r="B168" s="88" t="s">
        <v>1274</v>
      </c>
      <c r="C168" s="115" t="s">
        <v>1400</v>
      </c>
      <c r="D168" s="113">
        <v>46811</v>
      </c>
      <c r="E168" s="113">
        <v>0</v>
      </c>
      <c r="F168" s="113">
        <v>0</v>
      </c>
      <c r="G168" s="113">
        <v>1353.94</v>
      </c>
      <c r="H168" s="113">
        <v>0</v>
      </c>
      <c r="I168" s="113">
        <v>400</v>
      </c>
      <c r="J168" s="113">
        <v>0</v>
      </c>
      <c r="K168" s="113">
        <v>0</v>
      </c>
      <c r="L168" s="113">
        <v>842.04</v>
      </c>
      <c r="M168" s="113">
        <v>0</v>
      </c>
      <c r="N168" s="113">
        <v>0</v>
      </c>
      <c r="O168" s="113">
        <v>0</v>
      </c>
      <c r="P168" s="113">
        <v>0</v>
      </c>
      <c r="Q168" s="113">
        <v>0</v>
      </c>
      <c r="R168" s="113">
        <v>0</v>
      </c>
      <c r="S168" s="113">
        <v>0</v>
      </c>
      <c r="T168" s="113">
        <v>0</v>
      </c>
      <c r="U168" s="113">
        <v>0</v>
      </c>
      <c r="V168" s="113">
        <v>0</v>
      </c>
      <c r="W168" s="113">
        <v>0</v>
      </c>
      <c r="X168" s="113">
        <v>0</v>
      </c>
      <c r="Y168" s="113">
        <v>0</v>
      </c>
      <c r="Z168" s="113">
        <v>0</v>
      </c>
      <c r="AA168" s="113">
        <v>0</v>
      </c>
      <c r="AB168" s="113">
        <v>0</v>
      </c>
      <c r="AC168" s="113">
        <v>0</v>
      </c>
      <c r="AD168" s="113">
        <v>0</v>
      </c>
      <c r="AE168" s="113">
        <v>0</v>
      </c>
      <c r="AF168" s="113">
        <v>0</v>
      </c>
      <c r="AG168" s="113">
        <v>0</v>
      </c>
      <c r="AH168" s="113">
        <v>0</v>
      </c>
      <c r="AI168" s="113">
        <v>0</v>
      </c>
      <c r="AJ168" s="113">
        <v>0</v>
      </c>
      <c r="AK168" s="113">
        <v>0</v>
      </c>
      <c r="AL168" s="113">
        <v>0</v>
      </c>
      <c r="AM168" s="113">
        <f t="shared" si="2"/>
        <v>49406.98</v>
      </c>
      <c r="AP168" s="70"/>
    </row>
    <row r="169" spans="1:42" ht="33" customHeight="1">
      <c r="A169" s="87">
        <v>380</v>
      </c>
      <c r="B169" s="88" t="s">
        <v>1326</v>
      </c>
      <c r="C169" s="115" t="s">
        <v>1335</v>
      </c>
      <c r="D169" s="113">
        <v>0</v>
      </c>
      <c r="E169" s="113">
        <v>0</v>
      </c>
      <c r="F169" s="113"/>
      <c r="G169" s="113">
        <v>0</v>
      </c>
      <c r="H169" s="113">
        <v>0</v>
      </c>
      <c r="I169" s="113">
        <v>0</v>
      </c>
      <c r="J169" s="113">
        <v>0</v>
      </c>
      <c r="K169" s="113">
        <v>0</v>
      </c>
      <c r="L169" s="113">
        <v>0</v>
      </c>
      <c r="M169" s="113">
        <v>0</v>
      </c>
      <c r="N169" s="113">
        <v>0</v>
      </c>
      <c r="O169" s="113">
        <v>0</v>
      </c>
      <c r="P169" s="113">
        <v>0</v>
      </c>
      <c r="Q169" s="113">
        <v>0</v>
      </c>
      <c r="R169" s="113">
        <v>0</v>
      </c>
      <c r="S169" s="113">
        <v>0</v>
      </c>
      <c r="T169" s="113">
        <v>0</v>
      </c>
      <c r="U169" s="113">
        <v>0</v>
      </c>
      <c r="V169" s="113">
        <v>0</v>
      </c>
      <c r="W169" s="113">
        <v>0</v>
      </c>
      <c r="X169" s="113">
        <v>0</v>
      </c>
      <c r="Y169" s="113">
        <v>0</v>
      </c>
      <c r="Z169" s="113">
        <v>0</v>
      </c>
      <c r="AA169" s="113">
        <v>0</v>
      </c>
      <c r="AB169" s="113">
        <v>0</v>
      </c>
      <c r="AC169" s="113">
        <v>0</v>
      </c>
      <c r="AD169" s="113">
        <v>0</v>
      </c>
      <c r="AE169" s="113">
        <v>0</v>
      </c>
      <c r="AF169" s="113">
        <v>0</v>
      </c>
      <c r="AG169" s="113">
        <v>0</v>
      </c>
      <c r="AH169" s="113">
        <v>0</v>
      </c>
      <c r="AI169" s="113">
        <v>0</v>
      </c>
      <c r="AJ169" s="113">
        <v>0</v>
      </c>
      <c r="AK169" s="113">
        <v>0</v>
      </c>
      <c r="AL169" s="113">
        <v>0</v>
      </c>
      <c r="AM169" s="113">
        <f t="shared" si="2"/>
        <v>0</v>
      </c>
      <c r="AP169" s="70"/>
    </row>
    <row r="170" spans="1:42" ht="33" customHeight="1">
      <c r="A170" s="87">
        <v>411</v>
      </c>
      <c r="B170" s="88" t="s">
        <v>825</v>
      </c>
      <c r="C170" s="115" t="s">
        <v>1298</v>
      </c>
      <c r="D170" s="113">
        <v>0</v>
      </c>
      <c r="E170" s="113">
        <v>0</v>
      </c>
      <c r="F170" s="113">
        <v>0</v>
      </c>
      <c r="G170" s="113">
        <v>0</v>
      </c>
      <c r="H170" s="113">
        <v>0</v>
      </c>
      <c r="I170" s="113">
        <v>0</v>
      </c>
      <c r="J170" s="113">
        <v>0</v>
      </c>
      <c r="K170" s="113">
        <v>0</v>
      </c>
      <c r="L170" s="113">
        <v>0</v>
      </c>
      <c r="M170" s="113">
        <v>0</v>
      </c>
      <c r="N170" s="113">
        <v>0</v>
      </c>
      <c r="O170" s="113">
        <v>0</v>
      </c>
      <c r="P170" s="113">
        <v>0</v>
      </c>
      <c r="Q170" s="113">
        <v>0</v>
      </c>
      <c r="R170" s="113">
        <v>0</v>
      </c>
      <c r="S170" s="113">
        <v>0</v>
      </c>
      <c r="T170" s="113">
        <v>0</v>
      </c>
      <c r="U170" s="113">
        <v>0</v>
      </c>
      <c r="V170" s="113">
        <v>0</v>
      </c>
      <c r="W170" s="113">
        <v>0</v>
      </c>
      <c r="X170" s="113">
        <v>0</v>
      </c>
      <c r="Y170" s="113">
        <v>0</v>
      </c>
      <c r="Z170" s="113">
        <v>0</v>
      </c>
      <c r="AA170" s="113">
        <v>0</v>
      </c>
      <c r="AB170" s="113">
        <v>0</v>
      </c>
      <c r="AC170" s="113">
        <v>0</v>
      </c>
      <c r="AD170" s="113">
        <v>0</v>
      </c>
      <c r="AE170" s="113">
        <v>0</v>
      </c>
      <c r="AF170" s="113">
        <v>0</v>
      </c>
      <c r="AG170" s="113">
        <v>0</v>
      </c>
      <c r="AH170" s="113">
        <v>0</v>
      </c>
      <c r="AI170" s="113">
        <v>0</v>
      </c>
      <c r="AJ170" s="113">
        <v>0</v>
      </c>
      <c r="AK170" s="113">
        <v>0</v>
      </c>
      <c r="AL170" s="113">
        <v>0</v>
      </c>
      <c r="AM170" s="113">
        <f t="shared" si="2"/>
        <v>0</v>
      </c>
      <c r="AP170" s="70"/>
    </row>
    <row r="171" spans="1:42" ht="33" customHeight="1">
      <c r="A171" s="87">
        <v>417</v>
      </c>
      <c r="B171" s="88" t="s">
        <v>826</v>
      </c>
      <c r="C171" s="115" t="s">
        <v>1298</v>
      </c>
      <c r="D171" s="113">
        <v>0</v>
      </c>
      <c r="E171" s="113">
        <v>0</v>
      </c>
      <c r="F171" s="113">
        <v>0</v>
      </c>
      <c r="G171" s="113">
        <v>0</v>
      </c>
      <c r="H171" s="113">
        <v>0</v>
      </c>
      <c r="I171" s="113">
        <v>0</v>
      </c>
      <c r="J171" s="113">
        <v>0</v>
      </c>
      <c r="K171" s="113">
        <v>0</v>
      </c>
      <c r="L171" s="113">
        <v>0</v>
      </c>
      <c r="M171" s="113">
        <v>0</v>
      </c>
      <c r="N171" s="113">
        <v>0</v>
      </c>
      <c r="O171" s="113">
        <v>0</v>
      </c>
      <c r="P171" s="113">
        <v>0</v>
      </c>
      <c r="Q171" s="113">
        <v>0</v>
      </c>
      <c r="R171" s="113">
        <v>0</v>
      </c>
      <c r="S171" s="113">
        <v>0</v>
      </c>
      <c r="T171" s="113">
        <v>0</v>
      </c>
      <c r="U171" s="113">
        <v>0</v>
      </c>
      <c r="V171" s="113">
        <v>0</v>
      </c>
      <c r="W171" s="113">
        <v>0</v>
      </c>
      <c r="X171" s="113">
        <v>0</v>
      </c>
      <c r="Y171" s="113">
        <v>0</v>
      </c>
      <c r="Z171" s="113">
        <v>0</v>
      </c>
      <c r="AA171" s="113">
        <v>0</v>
      </c>
      <c r="AB171" s="113">
        <v>0</v>
      </c>
      <c r="AC171" s="113">
        <v>0</v>
      </c>
      <c r="AD171" s="113">
        <v>0</v>
      </c>
      <c r="AE171" s="113">
        <v>0</v>
      </c>
      <c r="AF171" s="113">
        <v>0</v>
      </c>
      <c r="AG171" s="113">
        <v>0</v>
      </c>
      <c r="AH171" s="113">
        <v>0</v>
      </c>
      <c r="AI171" s="113">
        <v>0</v>
      </c>
      <c r="AJ171" s="113">
        <v>0</v>
      </c>
      <c r="AK171" s="113">
        <v>0</v>
      </c>
      <c r="AL171" s="113">
        <v>0</v>
      </c>
      <c r="AM171" s="113">
        <f t="shared" si="2"/>
        <v>0</v>
      </c>
      <c r="AP171" s="70"/>
    </row>
    <row r="172" spans="1:42" ht="33" customHeight="1">
      <c r="A172" s="87">
        <v>418</v>
      </c>
      <c r="B172" s="88" t="s">
        <v>827</v>
      </c>
      <c r="C172" s="115" t="s">
        <v>1298</v>
      </c>
      <c r="D172" s="113">
        <v>0</v>
      </c>
      <c r="E172" s="113">
        <v>0</v>
      </c>
      <c r="F172" s="113">
        <v>0</v>
      </c>
      <c r="G172" s="113">
        <v>0</v>
      </c>
      <c r="H172" s="113">
        <v>0</v>
      </c>
      <c r="I172" s="113">
        <v>0</v>
      </c>
      <c r="J172" s="113">
        <v>0</v>
      </c>
      <c r="K172" s="113">
        <v>0</v>
      </c>
      <c r="L172" s="113">
        <v>0</v>
      </c>
      <c r="M172" s="113">
        <v>0</v>
      </c>
      <c r="N172" s="113">
        <v>0</v>
      </c>
      <c r="O172" s="113">
        <v>0</v>
      </c>
      <c r="P172" s="113">
        <v>0</v>
      </c>
      <c r="Q172" s="113">
        <v>0</v>
      </c>
      <c r="R172" s="113">
        <v>0</v>
      </c>
      <c r="S172" s="113">
        <v>0</v>
      </c>
      <c r="T172" s="113">
        <v>0</v>
      </c>
      <c r="U172" s="113">
        <v>0</v>
      </c>
      <c r="V172" s="113">
        <v>0</v>
      </c>
      <c r="W172" s="113">
        <v>0</v>
      </c>
      <c r="X172" s="113">
        <v>0</v>
      </c>
      <c r="Y172" s="113">
        <v>0</v>
      </c>
      <c r="Z172" s="113">
        <v>0</v>
      </c>
      <c r="AA172" s="113">
        <v>0</v>
      </c>
      <c r="AB172" s="113">
        <v>0</v>
      </c>
      <c r="AC172" s="113">
        <v>0</v>
      </c>
      <c r="AD172" s="113">
        <v>0</v>
      </c>
      <c r="AE172" s="113">
        <v>0</v>
      </c>
      <c r="AF172" s="113">
        <v>0</v>
      </c>
      <c r="AG172" s="113">
        <v>0</v>
      </c>
      <c r="AH172" s="113">
        <v>0</v>
      </c>
      <c r="AI172" s="113">
        <v>0</v>
      </c>
      <c r="AJ172" s="113">
        <v>0</v>
      </c>
      <c r="AK172" s="113">
        <v>0</v>
      </c>
      <c r="AL172" s="113">
        <v>0</v>
      </c>
      <c r="AM172" s="113">
        <f t="shared" si="2"/>
        <v>0</v>
      </c>
      <c r="AP172" s="70"/>
    </row>
    <row r="173" spans="1:42" ht="33" customHeight="1">
      <c r="A173" s="87">
        <v>422</v>
      </c>
      <c r="B173" s="88" t="s">
        <v>828</v>
      </c>
      <c r="C173" s="115" t="s">
        <v>1298</v>
      </c>
      <c r="D173" s="113">
        <v>0</v>
      </c>
      <c r="E173" s="113">
        <v>0</v>
      </c>
      <c r="F173" s="113">
        <v>0</v>
      </c>
      <c r="G173" s="113">
        <v>0</v>
      </c>
      <c r="H173" s="113">
        <v>0</v>
      </c>
      <c r="I173" s="113">
        <v>0</v>
      </c>
      <c r="J173" s="113">
        <v>0</v>
      </c>
      <c r="K173" s="113">
        <v>0</v>
      </c>
      <c r="L173" s="113">
        <v>0</v>
      </c>
      <c r="M173" s="113">
        <v>0</v>
      </c>
      <c r="N173" s="113">
        <v>0</v>
      </c>
      <c r="O173" s="113">
        <v>0</v>
      </c>
      <c r="P173" s="113">
        <v>0</v>
      </c>
      <c r="Q173" s="113">
        <v>0</v>
      </c>
      <c r="R173" s="113">
        <v>0</v>
      </c>
      <c r="S173" s="113">
        <v>0</v>
      </c>
      <c r="T173" s="113">
        <v>0</v>
      </c>
      <c r="U173" s="113">
        <v>0</v>
      </c>
      <c r="V173" s="113">
        <v>0</v>
      </c>
      <c r="W173" s="113">
        <v>0</v>
      </c>
      <c r="X173" s="113">
        <v>0</v>
      </c>
      <c r="Y173" s="113">
        <v>0</v>
      </c>
      <c r="Z173" s="113">
        <v>0</v>
      </c>
      <c r="AA173" s="113">
        <v>0</v>
      </c>
      <c r="AB173" s="113">
        <v>0</v>
      </c>
      <c r="AC173" s="113">
        <v>0</v>
      </c>
      <c r="AD173" s="113">
        <v>0</v>
      </c>
      <c r="AE173" s="113">
        <v>0</v>
      </c>
      <c r="AF173" s="113">
        <v>0</v>
      </c>
      <c r="AG173" s="113">
        <v>0</v>
      </c>
      <c r="AH173" s="113">
        <v>0</v>
      </c>
      <c r="AI173" s="113">
        <v>0</v>
      </c>
      <c r="AJ173" s="113">
        <v>0</v>
      </c>
      <c r="AK173" s="113">
        <v>0</v>
      </c>
      <c r="AL173" s="113">
        <v>0</v>
      </c>
      <c r="AM173" s="113">
        <f t="shared" si="2"/>
        <v>0</v>
      </c>
      <c r="AP173" s="70"/>
    </row>
    <row r="174" spans="1:42" ht="33" customHeight="1">
      <c r="A174" s="87">
        <v>423</v>
      </c>
      <c r="B174" s="88" t="s">
        <v>829</v>
      </c>
      <c r="C174" s="115" t="s">
        <v>1298</v>
      </c>
      <c r="D174" s="113">
        <v>0</v>
      </c>
      <c r="E174" s="113">
        <v>0</v>
      </c>
      <c r="F174" s="113">
        <v>0</v>
      </c>
      <c r="G174" s="113">
        <v>0</v>
      </c>
      <c r="H174" s="113">
        <v>0</v>
      </c>
      <c r="I174" s="113">
        <v>0</v>
      </c>
      <c r="J174" s="113">
        <v>0</v>
      </c>
      <c r="K174" s="113">
        <v>0</v>
      </c>
      <c r="L174" s="113">
        <v>0</v>
      </c>
      <c r="M174" s="113">
        <v>0</v>
      </c>
      <c r="N174" s="113">
        <v>0</v>
      </c>
      <c r="O174" s="113">
        <v>0</v>
      </c>
      <c r="P174" s="113">
        <v>0</v>
      </c>
      <c r="Q174" s="113">
        <v>0</v>
      </c>
      <c r="R174" s="113">
        <v>0</v>
      </c>
      <c r="S174" s="113">
        <v>0</v>
      </c>
      <c r="T174" s="113">
        <v>0</v>
      </c>
      <c r="U174" s="113">
        <v>0</v>
      </c>
      <c r="V174" s="113">
        <v>0</v>
      </c>
      <c r="W174" s="113">
        <v>0</v>
      </c>
      <c r="X174" s="113">
        <v>0</v>
      </c>
      <c r="Y174" s="113">
        <v>0</v>
      </c>
      <c r="Z174" s="113">
        <v>0</v>
      </c>
      <c r="AA174" s="113">
        <v>0</v>
      </c>
      <c r="AB174" s="113">
        <v>0</v>
      </c>
      <c r="AC174" s="113">
        <v>0</v>
      </c>
      <c r="AD174" s="113">
        <v>0</v>
      </c>
      <c r="AE174" s="113">
        <v>0</v>
      </c>
      <c r="AF174" s="113">
        <v>0</v>
      </c>
      <c r="AG174" s="113">
        <v>0</v>
      </c>
      <c r="AH174" s="113">
        <v>0</v>
      </c>
      <c r="AI174" s="113">
        <v>0</v>
      </c>
      <c r="AJ174" s="113">
        <v>0</v>
      </c>
      <c r="AK174" s="113">
        <v>0</v>
      </c>
      <c r="AL174" s="113">
        <v>0</v>
      </c>
      <c r="AM174" s="113">
        <f t="shared" si="2"/>
        <v>0</v>
      </c>
      <c r="AP174" s="70"/>
    </row>
    <row r="175" spans="1:42" ht="33" customHeight="1">
      <c r="A175" s="87">
        <v>424</v>
      </c>
      <c r="B175" s="88" t="s">
        <v>830</v>
      </c>
      <c r="C175" s="115" t="s">
        <v>1298</v>
      </c>
      <c r="D175" s="113">
        <v>0</v>
      </c>
      <c r="E175" s="113">
        <v>0</v>
      </c>
      <c r="F175" s="113">
        <v>0</v>
      </c>
      <c r="G175" s="113">
        <v>0</v>
      </c>
      <c r="H175" s="113">
        <v>0</v>
      </c>
      <c r="I175" s="113">
        <v>0</v>
      </c>
      <c r="J175" s="113">
        <v>0</v>
      </c>
      <c r="K175" s="113">
        <v>0</v>
      </c>
      <c r="L175" s="113">
        <v>0</v>
      </c>
      <c r="M175" s="113">
        <v>0</v>
      </c>
      <c r="N175" s="113">
        <v>0</v>
      </c>
      <c r="O175" s="113">
        <v>0</v>
      </c>
      <c r="P175" s="113">
        <v>0</v>
      </c>
      <c r="Q175" s="113">
        <v>0</v>
      </c>
      <c r="R175" s="113">
        <v>0</v>
      </c>
      <c r="S175" s="113">
        <v>0</v>
      </c>
      <c r="T175" s="113">
        <v>0</v>
      </c>
      <c r="U175" s="113">
        <v>0</v>
      </c>
      <c r="V175" s="113">
        <v>0</v>
      </c>
      <c r="W175" s="113">
        <v>0</v>
      </c>
      <c r="X175" s="113">
        <v>0</v>
      </c>
      <c r="Y175" s="113">
        <v>0</v>
      </c>
      <c r="Z175" s="113">
        <v>0</v>
      </c>
      <c r="AA175" s="113">
        <v>0</v>
      </c>
      <c r="AB175" s="113">
        <v>0</v>
      </c>
      <c r="AC175" s="113">
        <v>0</v>
      </c>
      <c r="AD175" s="113">
        <v>0</v>
      </c>
      <c r="AE175" s="113">
        <v>0</v>
      </c>
      <c r="AF175" s="113">
        <v>0</v>
      </c>
      <c r="AG175" s="113">
        <v>0</v>
      </c>
      <c r="AH175" s="113">
        <v>0</v>
      </c>
      <c r="AI175" s="113">
        <v>0</v>
      </c>
      <c r="AJ175" s="113">
        <v>0</v>
      </c>
      <c r="AK175" s="113">
        <v>0</v>
      </c>
      <c r="AL175" s="113">
        <v>0</v>
      </c>
      <c r="AM175" s="113">
        <f t="shared" si="2"/>
        <v>0</v>
      </c>
      <c r="AP175" s="70"/>
    </row>
    <row r="176" spans="1:42" ht="33" customHeight="1">
      <c r="A176" s="87">
        <v>425</v>
      </c>
      <c r="B176" s="88" t="s">
        <v>831</v>
      </c>
      <c r="C176" s="115" t="s">
        <v>1298</v>
      </c>
      <c r="D176" s="113">
        <v>0</v>
      </c>
      <c r="E176" s="113">
        <v>0</v>
      </c>
      <c r="F176" s="113">
        <v>0</v>
      </c>
      <c r="G176" s="113">
        <v>0</v>
      </c>
      <c r="H176" s="113">
        <v>0</v>
      </c>
      <c r="I176" s="113">
        <v>0</v>
      </c>
      <c r="J176" s="113">
        <v>0</v>
      </c>
      <c r="K176" s="113">
        <v>0</v>
      </c>
      <c r="L176" s="113">
        <v>0</v>
      </c>
      <c r="M176" s="113">
        <v>0</v>
      </c>
      <c r="N176" s="113">
        <v>0</v>
      </c>
      <c r="O176" s="113">
        <v>0</v>
      </c>
      <c r="P176" s="113">
        <v>0</v>
      </c>
      <c r="Q176" s="113">
        <v>0</v>
      </c>
      <c r="R176" s="113">
        <v>0</v>
      </c>
      <c r="S176" s="113">
        <v>0</v>
      </c>
      <c r="T176" s="113">
        <v>0</v>
      </c>
      <c r="U176" s="113">
        <v>0</v>
      </c>
      <c r="V176" s="113">
        <v>0</v>
      </c>
      <c r="W176" s="113">
        <v>0</v>
      </c>
      <c r="X176" s="113">
        <v>0</v>
      </c>
      <c r="Y176" s="113">
        <v>0</v>
      </c>
      <c r="Z176" s="113">
        <v>0</v>
      </c>
      <c r="AA176" s="113">
        <v>0</v>
      </c>
      <c r="AB176" s="113">
        <v>0</v>
      </c>
      <c r="AC176" s="113">
        <v>0</v>
      </c>
      <c r="AD176" s="113">
        <v>0</v>
      </c>
      <c r="AE176" s="113">
        <v>0</v>
      </c>
      <c r="AF176" s="113">
        <v>0</v>
      </c>
      <c r="AG176" s="113">
        <v>0</v>
      </c>
      <c r="AH176" s="113">
        <v>0</v>
      </c>
      <c r="AI176" s="113">
        <v>0</v>
      </c>
      <c r="AJ176" s="113">
        <v>0</v>
      </c>
      <c r="AK176" s="113">
        <v>0</v>
      </c>
      <c r="AL176" s="113">
        <v>0</v>
      </c>
      <c r="AM176" s="113">
        <f t="shared" si="2"/>
        <v>0</v>
      </c>
      <c r="AP176" s="70"/>
    </row>
    <row r="177" spans="1:42" ht="33" customHeight="1">
      <c r="A177" s="87">
        <v>426</v>
      </c>
      <c r="B177" s="88" t="s">
        <v>832</v>
      </c>
      <c r="C177" s="115" t="s">
        <v>1298</v>
      </c>
      <c r="D177" s="113">
        <v>0</v>
      </c>
      <c r="E177" s="113">
        <v>0</v>
      </c>
      <c r="F177" s="113">
        <v>0</v>
      </c>
      <c r="G177" s="113">
        <v>0</v>
      </c>
      <c r="H177" s="113">
        <v>0</v>
      </c>
      <c r="I177" s="113">
        <v>0</v>
      </c>
      <c r="J177" s="113">
        <v>0</v>
      </c>
      <c r="K177" s="113">
        <v>0</v>
      </c>
      <c r="L177" s="113">
        <v>0</v>
      </c>
      <c r="M177" s="113">
        <v>0</v>
      </c>
      <c r="N177" s="113">
        <v>0</v>
      </c>
      <c r="O177" s="113">
        <v>0</v>
      </c>
      <c r="P177" s="113">
        <v>0</v>
      </c>
      <c r="Q177" s="113">
        <v>0</v>
      </c>
      <c r="R177" s="113">
        <v>0</v>
      </c>
      <c r="S177" s="113">
        <v>0</v>
      </c>
      <c r="T177" s="113">
        <v>0</v>
      </c>
      <c r="U177" s="113">
        <v>0</v>
      </c>
      <c r="V177" s="113">
        <v>0</v>
      </c>
      <c r="W177" s="113">
        <v>0</v>
      </c>
      <c r="X177" s="113">
        <v>0</v>
      </c>
      <c r="Y177" s="113">
        <v>0</v>
      </c>
      <c r="Z177" s="113">
        <v>0</v>
      </c>
      <c r="AA177" s="113">
        <v>0</v>
      </c>
      <c r="AB177" s="113">
        <v>0</v>
      </c>
      <c r="AC177" s="113">
        <v>0</v>
      </c>
      <c r="AD177" s="113">
        <v>0</v>
      </c>
      <c r="AE177" s="113">
        <v>0</v>
      </c>
      <c r="AF177" s="113">
        <v>0</v>
      </c>
      <c r="AG177" s="113">
        <v>0</v>
      </c>
      <c r="AH177" s="113">
        <v>0</v>
      </c>
      <c r="AI177" s="113">
        <v>0</v>
      </c>
      <c r="AJ177" s="113">
        <v>0</v>
      </c>
      <c r="AK177" s="113">
        <v>0</v>
      </c>
      <c r="AL177" s="113">
        <v>0</v>
      </c>
      <c r="AM177" s="113">
        <f t="shared" si="2"/>
        <v>0</v>
      </c>
      <c r="AP177" s="70"/>
    </row>
    <row r="178" spans="1:42" ht="33" customHeight="1">
      <c r="A178" s="87">
        <v>427</v>
      </c>
      <c r="B178" s="88" t="s">
        <v>833</v>
      </c>
      <c r="C178" s="115" t="s">
        <v>1298</v>
      </c>
      <c r="D178" s="113">
        <v>0</v>
      </c>
      <c r="E178" s="113">
        <v>0</v>
      </c>
      <c r="F178" s="113">
        <v>0</v>
      </c>
      <c r="G178" s="113">
        <v>0</v>
      </c>
      <c r="H178" s="113">
        <v>0</v>
      </c>
      <c r="I178" s="113">
        <v>0</v>
      </c>
      <c r="J178" s="113">
        <v>0</v>
      </c>
      <c r="K178" s="113">
        <v>0</v>
      </c>
      <c r="L178" s="113">
        <v>0</v>
      </c>
      <c r="M178" s="113">
        <v>0</v>
      </c>
      <c r="N178" s="113">
        <v>0</v>
      </c>
      <c r="O178" s="113">
        <v>0</v>
      </c>
      <c r="P178" s="113">
        <v>0</v>
      </c>
      <c r="Q178" s="113">
        <v>0</v>
      </c>
      <c r="R178" s="113">
        <v>0</v>
      </c>
      <c r="S178" s="113">
        <v>0</v>
      </c>
      <c r="T178" s="113">
        <v>0</v>
      </c>
      <c r="U178" s="113">
        <v>0</v>
      </c>
      <c r="V178" s="113">
        <v>0</v>
      </c>
      <c r="W178" s="113">
        <v>0</v>
      </c>
      <c r="X178" s="113">
        <v>0</v>
      </c>
      <c r="Y178" s="113">
        <v>0</v>
      </c>
      <c r="Z178" s="113">
        <v>0</v>
      </c>
      <c r="AA178" s="113">
        <v>0</v>
      </c>
      <c r="AB178" s="113">
        <v>0</v>
      </c>
      <c r="AC178" s="113">
        <v>0</v>
      </c>
      <c r="AD178" s="113">
        <v>0</v>
      </c>
      <c r="AE178" s="113">
        <v>0</v>
      </c>
      <c r="AF178" s="113">
        <v>0</v>
      </c>
      <c r="AG178" s="113">
        <v>0</v>
      </c>
      <c r="AH178" s="113">
        <v>0</v>
      </c>
      <c r="AI178" s="113">
        <v>0</v>
      </c>
      <c r="AJ178" s="113">
        <v>0</v>
      </c>
      <c r="AK178" s="113">
        <v>0</v>
      </c>
      <c r="AL178" s="113">
        <v>0</v>
      </c>
      <c r="AM178" s="113">
        <f t="shared" si="2"/>
        <v>0</v>
      </c>
      <c r="AP178" s="70"/>
    </row>
    <row r="179" spans="1:42" ht="33" customHeight="1">
      <c r="A179" s="87">
        <v>428</v>
      </c>
      <c r="B179" s="88" t="s">
        <v>834</v>
      </c>
      <c r="C179" s="115" t="s">
        <v>1298</v>
      </c>
      <c r="D179" s="113">
        <v>0</v>
      </c>
      <c r="E179" s="113">
        <v>0</v>
      </c>
      <c r="F179" s="113">
        <v>0</v>
      </c>
      <c r="G179" s="113">
        <v>0</v>
      </c>
      <c r="H179" s="113">
        <v>0</v>
      </c>
      <c r="I179" s="113">
        <v>0</v>
      </c>
      <c r="J179" s="113">
        <v>0</v>
      </c>
      <c r="K179" s="113">
        <v>0</v>
      </c>
      <c r="L179" s="113">
        <v>0</v>
      </c>
      <c r="M179" s="113">
        <v>0</v>
      </c>
      <c r="N179" s="113">
        <v>0</v>
      </c>
      <c r="O179" s="113">
        <v>0</v>
      </c>
      <c r="P179" s="113">
        <v>0</v>
      </c>
      <c r="Q179" s="113">
        <v>0</v>
      </c>
      <c r="R179" s="113">
        <v>0</v>
      </c>
      <c r="S179" s="113">
        <v>0</v>
      </c>
      <c r="T179" s="113">
        <v>0</v>
      </c>
      <c r="U179" s="113">
        <v>0</v>
      </c>
      <c r="V179" s="113">
        <v>0</v>
      </c>
      <c r="W179" s="113">
        <v>0</v>
      </c>
      <c r="X179" s="113">
        <v>0</v>
      </c>
      <c r="Y179" s="113">
        <v>0</v>
      </c>
      <c r="Z179" s="113">
        <v>0</v>
      </c>
      <c r="AA179" s="113">
        <v>0</v>
      </c>
      <c r="AB179" s="113">
        <v>0</v>
      </c>
      <c r="AC179" s="113">
        <v>0</v>
      </c>
      <c r="AD179" s="113">
        <v>0</v>
      </c>
      <c r="AE179" s="113">
        <v>0</v>
      </c>
      <c r="AF179" s="113">
        <v>0</v>
      </c>
      <c r="AG179" s="113">
        <v>0</v>
      </c>
      <c r="AH179" s="113">
        <v>0</v>
      </c>
      <c r="AI179" s="113">
        <v>0</v>
      </c>
      <c r="AJ179" s="113">
        <v>0</v>
      </c>
      <c r="AK179" s="113">
        <v>0</v>
      </c>
      <c r="AL179" s="113">
        <v>0</v>
      </c>
      <c r="AM179" s="113">
        <f t="shared" si="2"/>
        <v>0</v>
      </c>
      <c r="AP179" s="70"/>
    </row>
    <row r="180" spans="1:42" ht="33" customHeight="1">
      <c r="A180" s="87">
        <v>429</v>
      </c>
      <c r="B180" s="88" t="s">
        <v>835</v>
      </c>
      <c r="C180" s="115" t="s">
        <v>1298</v>
      </c>
      <c r="D180" s="113">
        <v>0</v>
      </c>
      <c r="E180" s="113">
        <v>0</v>
      </c>
      <c r="F180" s="113">
        <v>0</v>
      </c>
      <c r="G180" s="113">
        <v>0</v>
      </c>
      <c r="H180" s="113">
        <v>0</v>
      </c>
      <c r="I180" s="113">
        <v>0</v>
      </c>
      <c r="J180" s="113">
        <v>0</v>
      </c>
      <c r="K180" s="113">
        <v>0</v>
      </c>
      <c r="L180" s="113">
        <v>0</v>
      </c>
      <c r="M180" s="113">
        <v>0</v>
      </c>
      <c r="N180" s="113">
        <v>0</v>
      </c>
      <c r="O180" s="113">
        <v>0</v>
      </c>
      <c r="P180" s="113">
        <v>0</v>
      </c>
      <c r="Q180" s="113">
        <v>0</v>
      </c>
      <c r="R180" s="113">
        <v>0</v>
      </c>
      <c r="S180" s="113">
        <v>0</v>
      </c>
      <c r="T180" s="113">
        <v>0</v>
      </c>
      <c r="U180" s="113">
        <v>0</v>
      </c>
      <c r="V180" s="113">
        <v>0</v>
      </c>
      <c r="W180" s="113">
        <v>0</v>
      </c>
      <c r="X180" s="113">
        <v>0</v>
      </c>
      <c r="Y180" s="113">
        <v>0</v>
      </c>
      <c r="Z180" s="113">
        <v>0</v>
      </c>
      <c r="AA180" s="113">
        <v>0</v>
      </c>
      <c r="AB180" s="113">
        <v>0</v>
      </c>
      <c r="AC180" s="113">
        <v>0</v>
      </c>
      <c r="AD180" s="113">
        <v>0</v>
      </c>
      <c r="AE180" s="113">
        <v>0</v>
      </c>
      <c r="AF180" s="113">
        <v>0</v>
      </c>
      <c r="AG180" s="113">
        <v>0</v>
      </c>
      <c r="AH180" s="113">
        <v>0</v>
      </c>
      <c r="AI180" s="113">
        <v>0</v>
      </c>
      <c r="AJ180" s="113">
        <v>0</v>
      </c>
      <c r="AK180" s="113">
        <v>0</v>
      </c>
      <c r="AL180" s="113">
        <v>0</v>
      </c>
      <c r="AM180" s="113">
        <f t="shared" si="2"/>
        <v>0</v>
      </c>
      <c r="AP180" s="70"/>
    </row>
    <row r="181" spans="1:42" ht="33" customHeight="1">
      <c r="A181" s="87">
        <v>432</v>
      </c>
      <c r="B181" s="88" t="s">
        <v>836</v>
      </c>
      <c r="C181" s="115" t="s">
        <v>1298</v>
      </c>
      <c r="D181" s="113">
        <v>0</v>
      </c>
      <c r="E181" s="113">
        <v>0</v>
      </c>
      <c r="F181" s="113">
        <v>0</v>
      </c>
      <c r="G181" s="113">
        <v>0</v>
      </c>
      <c r="H181" s="113">
        <v>0</v>
      </c>
      <c r="I181" s="113">
        <v>0</v>
      </c>
      <c r="J181" s="113">
        <v>0</v>
      </c>
      <c r="K181" s="113">
        <v>0</v>
      </c>
      <c r="L181" s="113">
        <v>0</v>
      </c>
      <c r="M181" s="113">
        <v>0</v>
      </c>
      <c r="N181" s="113">
        <v>0</v>
      </c>
      <c r="O181" s="113">
        <v>0</v>
      </c>
      <c r="P181" s="113">
        <v>0</v>
      </c>
      <c r="Q181" s="113">
        <v>0</v>
      </c>
      <c r="R181" s="113">
        <v>0</v>
      </c>
      <c r="S181" s="113">
        <v>0</v>
      </c>
      <c r="T181" s="113">
        <v>0</v>
      </c>
      <c r="U181" s="113">
        <v>0</v>
      </c>
      <c r="V181" s="113">
        <v>0</v>
      </c>
      <c r="W181" s="113">
        <v>0</v>
      </c>
      <c r="X181" s="113">
        <v>0</v>
      </c>
      <c r="Y181" s="113">
        <v>0</v>
      </c>
      <c r="Z181" s="113">
        <v>0</v>
      </c>
      <c r="AA181" s="113">
        <v>0</v>
      </c>
      <c r="AB181" s="113">
        <v>0</v>
      </c>
      <c r="AC181" s="113">
        <v>0</v>
      </c>
      <c r="AD181" s="113">
        <v>0</v>
      </c>
      <c r="AE181" s="113">
        <v>0</v>
      </c>
      <c r="AF181" s="113">
        <v>0</v>
      </c>
      <c r="AG181" s="113">
        <v>0</v>
      </c>
      <c r="AH181" s="113">
        <v>0</v>
      </c>
      <c r="AI181" s="113">
        <v>0</v>
      </c>
      <c r="AJ181" s="113">
        <v>0</v>
      </c>
      <c r="AK181" s="113">
        <v>0</v>
      </c>
      <c r="AL181" s="113">
        <v>0</v>
      </c>
      <c r="AM181" s="113">
        <f t="shared" si="2"/>
        <v>0</v>
      </c>
      <c r="AP181" s="70"/>
    </row>
    <row r="182" spans="1:42" ht="33" customHeight="1">
      <c r="A182" s="87">
        <v>433</v>
      </c>
      <c r="B182" s="88" t="s">
        <v>837</v>
      </c>
      <c r="C182" s="115" t="s">
        <v>1298</v>
      </c>
      <c r="D182" s="113">
        <v>0</v>
      </c>
      <c r="E182" s="113">
        <v>0</v>
      </c>
      <c r="F182" s="113">
        <v>0</v>
      </c>
      <c r="G182" s="113">
        <v>0</v>
      </c>
      <c r="H182" s="113">
        <v>0</v>
      </c>
      <c r="I182" s="113">
        <v>0</v>
      </c>
      <c r="J182" s="113">
        <v>0</v>
      </c>
      <c r="K182" s="113">
        <v>0</v>
      </c>
      <c r="L182" s="113">
        <v>0</v>
      </c>
      <c r="M182" s="113">
        <v>0</v>
      </c>
      <c r="N182" s="113">
        <v>0</v>
      </c>
      <c r="O182" s="113">
        <v>0</v>
      </c>
      <c r="P182" s="113">
        <v>0</v>
      </c>
      <c r="Q182" s="113">
        <v>0</v>
      </c>
      <c r="R182" s="113">
        <v>0</v>
      </c>
      <c r="S182" s="113">
        <v>0</v>
      </c>
      <c r="T182" s="113">
        <v>0</v>
      </c>
      <c r="U182" s="113">
        <v>0</v>
      </c>
      <c r="V182" s="113">
        <v>0</v>
      </c>
      <c r="W182" s="113">
        <v>0</v>
      </c>
      <c r="X182" s="113">
        <v>0</v>
      </c>
      <c r="Y182" s="113">
        <v>0</v>
      </c>
      <c r="Z182" s="113">
        <v>0</v>
      </c>
      <c r="AA182" s="113">
        <v>0</v>
      </c>
      <c r="AB182" s="113">
        <v>0</v>
      </c>
      <c r="AC182" s="113">
        <v>0</v>
      </c>
      <c r="AD182" s="113">
        <v>0</v>
      </c>
      <c r="AE182" s="113">
        <v>0</v>
      </c>
      <c r="AF182" s="113">
        <v>0</v>
      </c>
      <c r="AG182" s="113">
        <v>0</v>
      </c>
      <c r="AH182" s="113">
        <v>0</v>
      </c>
      <c r="AI182" s="113">
        <v>0</v>
      </c>
      <c r="AJ182" s="113">
        <v>0</v>
      </c>
      <c r="AK182" s="113">
        <v>0</v>
      </c>
      <c r="AL182" s="113">
        <v>0</v>
      </c>
      <c r="AM182" s="113">
        <f t="shared" si="2"/>
        <v>0</v>
      </c>
      <c r="AP182" s="70"/>
    </row>
    <row r="183" spans="1:42" ht="33" customHeight="1">
      <c r="A183" s="87">
        <v>434</v>
      </c>
      <c r="B183" s="88" t="s">
        <v>838</v>
      </c>
      <c r="C183" s="115" t="s">
        <v>1298</v>
      </c>
      <c r="D183" s="113">
        <v>0</v>
      </c>
      <c r="E183" s="113">
        <v>0</v>
      </c>
      <c r="F183" s="113">
        <v>0</v>
      </c>
      <c r="G183" s="113">
        <v>0</v>
      </c>
      <c r="H183" s="113">
        <v>0</v>
      </c>
      <c r="I183" s="113">
        <v>0</v>
      </c>
      <c r="J183" s="113">
        <v>0</v>
      </c>
      <c r="K183" s="113">
        <v>0</v>
      </c>
      <c r="L183" s="113">
        <v>0</v>
      </c>
      <c r="M183" s="113">
        <v>0</v>
      </c>
      <c r="N183" s="113">
        <v>0</v>
      </c>
      <c r="O183" s="113">
        <v>0</v>
      </c>
      <c r="P183" s="113">
        <v>0</v>
      </c>
      <c r="Q183" s="113">
        <v>0</v>
      </c>
      <c r="R183" s="113">
        <v>0</v>
      </c>
      <c r="S183" s="113">
        <v>0</v>
      </c>
      <c r="T183" s="113">
        <v>0</v>
      </c>
      <c r="U183" s="113">
        <v>0</v>
      </c>
      <c r="V183" s="113">
        <v>0</v>
      </c>
      <c r="W183" s="113">
        <v>0</v>
      </c>
      <c r="X183" s="113">
        <v>0</v>
      </c>
      <c r="Y183" s="113">
        <v>0</v>
      </c>
      <c r="Z183" s="113">
        <v>0</v>
      </c>
      <c r="AA183" s="113">
        <v>0</v>
      </c>
      <c r="AB183" s="113">
        <v>0</v>
      </c>
      <c r="AC183" s="113">
        <v>0</v>
      </c>
      <c r="AD183" s="113">
        <v>0</v>
      </c>
      <c r="AE183" s="113">
        <v>0</v>
      </c>
      <c r="AF183" s="113">
        <v>0</v>
      </c>
      <c r="AG183" s="113">
        <v>0</v>
      </c>
      <c r="AH183" s="113">
        <v>0</v>
      </c>
      <c r="AI183" s="113">
        <v>0</v>
      </c>
      <c r="AJ183" s="113">
        <v>0</v>
      </c>
      <c r="AK183" s="113">
        <v>0</v>
      </c>
      <c r="AL183" s="113">
        <v>0</v>
      </c>
      <c r="AM183" s="113">
        <f t="shared" si="2"/>
        <v>0</v>
      </c>
      <c r="AP183" s="70"/>
    </row>
    <row r="184" spans="1:42" ht="33" customHeight="1">
      <c r="A184" s="87">
        <v>435</v>
      </c>
      <c r="B184" s="88" t="s">
        <v>839</v>
      </c>
      <c r="C184" s="115" t="s">
        <v>1298</v>
      </c>
      <c r="D184" s="113">
        <v>0</v>
      </c>
      <c r="E184" s="113">
        <v>0</v>
      </c>
      <c r="F184" s="113">
        <v>0</v>
      </c>
      <c r="G184" s="113">
        <v>0</v>
      </c>
      <c r="H184" s="113">
        <v>0</v>
      </c>
      <c r="I184" s="113">
        <v>0</v>
      </c>
      <c r="J184" s="113">
        <v>0</v>
      </c>
      <c r="K184" s="113">
        <v>0</v>
      </c>
      <c r="L184" s="113">
        <v>0</v>
      </c>
      <c r="M184" s="113">
        <v>0</v>
      </c>
      <c r="N184" s="113">
        <v>0</v>
      </c>
      <c r="O184" s="113">
        <v>0</v>
      </c>
      <c r="P184" s="113">
        <v>0</v>
      </c>
      <c r="Q184" s="113">
        <v>0</v>
      </c>
      <c r="R184" s="113">
        <v>0</v>
      </c>
      <c r="S184" s="113">
        <v>0</v>
      </c>
      <c r="T184" s="113">
        <v>0</v>
      </c>
      <c r="U184" s="113">
        <v>0</v>
      </c>
      <c r="V184" s="113">
        <v>0</v>
      </c>
      <c r="W184" s="113">
        <v>0</v>
      </c>
      <c r="X184" s="113">
        <v>0</v>
      </c>
      <c r="Y184" s="113">
        <v>0</v>
      </c>
      <c r="Z184" s="113">
        <v>0</v>
      </c>
      <c r="AA184" s="113">
        <v>0</v>
      </c>
      <c r="AB184" s="113">
        <v>0</v>
      </c>
      <c r="AC184" s="113">
        <v>0</v>
      </c>
      <c r="AD184" s="113">
        <v>0</v>
      </c>
      <c r="AE184" s="113">
        <v>0</v>
      </c>
      <c r="AF184" s="113">
        <v>0</v>
      </c>
      <c r="AG184" s="113">
        <v>0</v>
      </c>
      <c r="AH184" s="113">
        <v>0</v>
      </c>
      <c r="AI184" s="113">
        <v>0</v>
      </c>
      <c r="AJ184" s="113">
        <v>0</v>
      </c>
      <c r="AK184" s="113">
        <v>0</v>
      </c>
      <c r="AL184" s="113">
        <v>0</v>
      </c>
      <c r="AM184" s="113">
        <f t="shared" si="2"/>
        <v>0</v>
      </c>
      <c r="AP184" s="70"/>
    </row>
    <row r="185" spans="1:42" ht="33" customHeight="1">
      <c r="A185" s="87">
        <v>512</v>
      </c>
      <c r="B185" s="88" t="s">
        <v>840</v>
      </c>
      <c r="C185" s="89" t="s">
        <v>1333</v>
      </c>
      <c r="D185" s="113">
        <v>0</v>
      </c>
      <c r="E185" s="113">
        <v>0</v>
      </c>
      <c r="F185" s="113">
        <v>0</v>
      </c>
      <c r="G185" s="113">
        <v>35988.250000000007</v>
      </c>
      <c r="H185" s="113">
        <v>0</v>
      </c>
      <c r="I185" s="113">
        <v>0</v>
      </c>
      <c r="J185" s="113">
        <v>0</v>
      </c>
      <c r="K185" s="113">
        <v>0</v>
      </c>
      <c r="L185" s="113">
        <v>0</v>
      </c>
      <c r="M185" s="113">
        <v>0</v>
      </c>
      <c r="N185" s="113">
        <v>0</v>
      </c>
      <c r="O185" s="113">
        <v>0</v>
      </c>
      <c r="P185" s="113">
        <v>0</v>
      </c>
      <c r="Q185" s="113">
        <v>0</v>
      </c>
      <c r="R185" s="113">
        <v>0</v>
      </c>
      <c r="S185" s="113">
        <v>0</v>
      </c>
      <c r="T185" s="113">
        <v>0</v>
      </c>
      <c r="U185" s="113">
        <v>0</v>
      </c>
      <c r="V185" s="113">
        <v>0</v>
      </c>
      <c r="W185" s="113">
        <v>0</v>
      </c>
      <c r="X185" s="113">
        <v>0</v>
      </c>
      <c r="Y185" s="113">
        <v>0</v>
      </c>
      <c r="Z185" s="113">
        <v>0</v>
      </c>
      <c r="AA185" s="113">
        <v>0</v>
      </c>
      <c r="AB185" s="113">
        <v>0</v>
      </c>
      <c r="AC185" s="113">
        <v>0</v>
      </c>
      <c r="AD185" s="113">
        <v>0</v>
      </c>
      <c r="AE185" s="113">
        <v>0</v>
      </c>
      <c r="AF185" s="113">
        <v>0</v>
      </c>
      <c r="AG185" s="113">
        <v>0</v>
      </c>
      <c r="AH185" s="113">
        <v>0</v>
      </c>
      <c r="AI185" s="113">
        <v>0</v>
      </c>
      <c r="AJ185" s="113">
        <v>0</v>
      </c>
      <c r="AK185" s="113">
        <v>0</v>
      </c>
      <c r="AL185" s="113">
        <v>0</v>
      </c>
      <c r="AM185" s="113">
        <f t="shared" si="2"/>
        <v>35988.250000000007</v>
      </c>
      <c r="AP185" s="70"/>
    </row>
    <row r="186" spans="1:42" ht="33" customHeight="1">
      <c r="A186" s="87">
        <v>513</v>
      </c>
      <c r="B186" s="88" t="s">
        <v>201</v>
      </c>
      <c r="C186" s="115" t="s">
        <v>1330</v>
      </c>
      <c r="D186" s="113">
        <v>0</v>
      </c>
      <c r="E186" s="113">
        <v>31845698.469999999</v>
      </c>
      <c r="F186" s="113">
        <v>0</v>
      </c>
      <c r="G186" s="113">
        <v>224619.83</v>
      </c>
      <c r="H186" s="113">
        <v>0</v>
      </c>
      <c r="I186" s="113">
        <v>99755.950000000012</v>
      </c>
      <c r="J186" s="113">
        <v>215653618.00999999</v>
      </c>
      <c r="K186" s="113">
        <v>0</v>
      </c>
      <c r="L186" s="113">
        <v>2032083.0599999998</v>
      </c>
      <c r="M186" s="113">
        <v>0</v>
      </c>
      <c r="N186" s="113">
        <v>0</v>
      </c>
      <c r="O186" s="113">
        <v>27022932.93</v>
      </c>
      <c r="P186" s="113">
        <v>0</v>
      </c>
      <c r="Q186" s="113">
        <v>180369313.75999999</v>
      </c>
      <c r="R186" s="113">
        <v>0</v>
      </c>
      <c r="S186" s="113">
        <v>0</v>
      </c>
      <c r="T186" s="113">
        <v>0</v>
      </c>
      <c r="U186" s="113">
        <v>0</v>
      </c>
      <c r="V186" s="113">
        <v>0</v>
      </c>
      <c r="W186" s="113">
        <v>0</v>
      </c>
      <c r="X186" s="113">
        <v>0</v>
      </c>
      <c r="Y186" s="113">
        <v>0</v>
      </c>
      <c r="Z186" s="113">
        <v>0</v>
      </c>
      <c r="AA186" s="113">
        <v>0</v>
      </c>
      <c r="AB186" s="113">
        <v>86362656.030000001</v>
      </c>
      <c r="AC186" s="113">
        <v>0</v>
      </c>
      <c r="AD186" s="113">
        <v>0</v>
      </c>
      <c r="AE186" s="113">
        <v>0</v>
      </c>
      <c r="AF186" s="113">
        <v>0</v>
      </c>
      <c r="AG186" s="113">
        <v>0</v>
      </c>
      <c r="AH186" s="113">
        <v>0</v>
      </c>
      <c r="AI186" s="113">
        <v>0</v>
      </c>
      <c r="AJ186" s="113">
        <v>0</v>
      </c>
      <c r="AK186" s="113">
        <v>0</v>
      </c>
      <c r="AL186" s="113">
        <v>0</v>
      </c>
      <c r="AM186" s="113">
        <f t="shared" si="2"/>
        <v>543610678.03999996</v>
      </c>
      <c r="AP186" s="70"/>
    </row>
    <row r="187" spans="1:42" ht="33" customHeight="1">
      <c r="A187" s="87">
        <v>514</v>
      </c>
      <c r="B187" s="88" t="s">
        <v>841</v>
      </c>
      <c r="C187" s="89" t="s">
        <v>1337</v>
      </c>
      <c r="D187" s="113">
        <v>0</v>
      </c>
      <c r="E187" s="113">
        <v>0</v>
      </c>
      <c r="F187" s="113">
        <v>3950589.07</v>
      </c>
      <c r="G187" s="113">
        <v>75751370.030000016</v>
      </c>
      <c r="H187" s="113">
        <v>0</v>
      </c>
      <c r="I187" s="113">
        <v>0</v>
      </c>
      <c r="J187" s="113">
        <v>486748123.31</v>
      </c>
      <c r="K187" s="113">
        <v>0</v>
      </c>
      <c r="L187" s="113">
        <v>0</v>
      </c>
      <c r="M187" s="113">
        <v>0</v>
      </c>
      <c r="N187" s="113">
        <v>0</v>
      </c>
      <c r="O187" s="113">
        <v>0</v>
      </c>
      <c r="P187" s="113">
        <v>0</v>
      </c>
      <c r="Q187" s="113">
        <v>0</v>
      </c>
      <c r="R187" s="113">
        <v>0</v>
      </c>
      <c r="S187" s="113">
        <v>0</v>
      </c>
      <c r="T187" s="113">
        <v>0</v>
      </c>
      <c r="U187" s="113">
        <v>0</v>
      </c>
      <c r="V187" s="113">
        <v>0</v>
      </c>
      <c r="W187" s="113">
        <v>0</v>
      </c>
      <c r="X187" s="113">
        <v>0</v>
      </c>
      <c r="Y187" s="113">
        <v>200.04</v>
      </c>
      <c r="Z187" s="113">
        <v>0</v>
      </c>
      <c r="AA187" s="113">
        <v>250.04999999999998</v>
      </c>
      <c r="AB187" s="113">
        <v>197759119.20000002</v>
      </c>
      <c r="AC187" s="113">
        <v>0</v>
      </c>
      <c r="AD187" s="113">
        <v>0</v>
      </c>
      <c r="AE187" s="113">
        <v>0</v>
      </c>
      <c r="AF187" s="113">
        <v>0</v>
      </c>
      <c r="AG187" s="113">
        <v>0</v>
      </c>
      <c r="AH187" s="113">
        <v>0</v>
      </c>
      <c r="AI187" s="113">
        <v>0</v>
      </c>
      <c r="AJ187" s="113">
        <v>0</v>
      </c>
      <c r="AK187" s="113">
        <v>0</v>
      </c>
      <c r="AL187" s="113">
        <v>0</v>
      </c>
      <c r="AM187" s="113">
        <f t="shared" si="2"/>
        <v>764209651.69999993</v>
      </c>
      <c r="AP187" s="70"/>
    </row>
    <row r="188" spans="1:42" ht="33" customHeight="1">
      <c r="A188" s="87">
        <v>517</v>
      </c>
      <c r="B188" s="88" t="s">
        <v>842</v>
      </c>
      <c r="C188" s="89" t="s">
        <v>1337</v>
      </c>
      <c r="D188" s="113">
        <v>0</v>
      </c>
      <c r="E188" s="113">
        <v>0</v>
      </c>
      <c r="F188" s="113">
        <v>0</v>
      </c>
      <c r="G188" s="113">
        <v>0</v>
      </c>
      <c r="H188" s="113">
        <v>0</v>
      </c>
      <c r="I188" s="113">
        <v>0</v>
      </c>
      <c r="J188" s="113">
        <v>0</v>
      </c>
      <c r="K188" s="113">
        <v>0</v>
      </c>
      <c r="L188" s="113">
        <v>0</v>
      </c>
      <c r="M188" s="113">
        <v>0</v>
      </c>
      <c r="N188" s="113">
        <v>0</v>
      </c>
      <c r="O188" s="113">
        <v>0</v>
      </c>
      <c r="P188" s="113">
        <v>0</v>
      </c>
      <c r="Q188" s="113">
        <v>0</v>
      </c>
      <c r="R188" s="113">
        <v>0</v>
      </c>
      <c r="S188" s="113">
        <v>0</v>
      </c>
      <c r="T188" s="113">
        <v>0</v>
      </c>
      <c r="U188" s="113">
        <v>0</v>
      </c>
      <c r="V188" s="113">
        <v>0</v>
      </c>
      <c r="W188" s="113">
        <v>0</v>
      </c>
      <c r="X188" s="113">
        <v>0</v>
      </c>
      <c r="Y188" s="113">
        <v>0</v>
      </c>
      <c r="Z188" s="113">
        <v>0</v>
      </c>
      <c r="AA188" s="113">
        <v>0</v>
      </c>
      <c r="AB188" s="113">
        <v>0</v>
      </c>
      <c r="AC188" s="113">
        <v>0</v>
      </c>
      <c r="AD188" s="113">
        <v>0</v>
      </c>
      <c r="AE188" s="113">
        <v>0</v>
      </c>
      <c r="AF188" s="113">
        <v>0</v>
      </c>
      <c r="AG188" s="113">
        <v>0</v>
      </c>
      <c r="AH188" s="113">
        <v>0</v>
      </c>
      <c r="AI188" s="113">
        <v>0</v>
      </c>
      <c r="AJ188" s="113">
        <v>0</v>
      </c>
      <c r="AK188" s="113">
        <v>0</v>
      </c>
      <c r="AL188" s="113">
        <v>0</v>
      </c>
      <c r="AM188" s="113">
        <f t="shared" si="2"/>
        <v>0</v>
      </c>
      <c r="AP188" s="70"/>
    </row>
    <row r="189" spans="1:42" ht="33" customHeight="1">
      <c r="A189" s="87">
        <v>520</v>
      </c>
      <c r="B189" s="88" t="s">
        <v>843</v>
      </c>
      <c r="C189" s="89" t="s">
        <v>1329</v>
      </c>
      <c r="D189" s="113">
        <v>0</v>
      </c>
      <c r="E189" s="113">
        <v>0</v>
      </c>
      <c r="F189" s="113">
        <v>0</v>
      </c>
      <c r="G189" s="113">
        <v>0</v>
      </c>
      <c r="H189" s="113">
        <v>0</v>
      </c>
      <c r="I189" s="113">
        <v>0</v>
      </c>
      <c r="J189" s="113">
        <v>0</v>
      </c>
      <c r="K189" s="113">
        <v>0</v>
      </c>
      <c r="L189" s="113">
        <v>0</v>
      </c>
      <c r="M189" s="113">
        <v>0</v>
      </c>
      <c r="N189" s="113">
        <v>0</v>
      </c>
      <c r="O189" s="113">
        <v>0</v>
      </c>
      <c r="P189" s="113">
        <v>0</v>
      </c>
      <c r="Q189" s="113">
        <v>0</v>
      </c>
      <c r="R189" s="113">
        <v>0</v>
      </c>
      <c r="S189" s="113">
        <v>0</v>
      </c>
      <c r="T189" s="113">
        <v>0</v>
      </c>
      <c r="U189" s="113">
        <v>0</v>
      </c>
      <c r="V189" s="113">
        <v>0</v>
      </c>
      <c r="W189" s="113">
        <v>0</v>
      </c>
      <c r="X189" s="113">
        <v>0</v>
      </c>
      <c r="Y189" s="113">
        <v>0</v>
      </c>
      <c r="Z189" s="113">
        <v>0</v>
      </c>
      <c r="AA189" s="113">
        <v>0</v>
      </c>
      <c r="AB189" s="113">
        <v>0</v>
      </c>
      <c r="AC189" s="113">
        <v>0</v>
      </c>
      <c r="AD189" s="113">
        <v>0</v>
      </c>
      <c r="AE189" s="113">
        <v>0</v>
      </c>
      <c r="AF189" s="113">
        <v>0</v>
      </c>
      <c r="AG189" s="113">
        <v>0</v>
      </c>
      <c r="AH189" s="113">
        <v>0</v>
      </c>
      <c r="AI189" s="113">
        <v>0</v>
      </c>
      <c r="AJ189" s="113">
        <v>0</v>
      </c>
      <c r="AK189" s="113">
        <v>0</v>
      </c>
      <c r="AL189" s="113">
        <v>0</v>
      </c>
      <c r="AM189" s="113">
        <f t="shared" si="2"/>
        <v>0</v>
      </c>
      <c r="AP189" s="70"/>
    </row>
    <row r="190" spans="1:42" ht="33" customHeight="1">
      <c r="A190" s="87">
        <v>522</v>
      </c>
      <c r="B190" s="88" t="s">
        <v>844</v>
      </c>
      <c r="C190" s="115" t="s">
        <v>1329</v>
      </c>
      <c r="D190" s="113">
        <v>0</v>
      </c>
      <c r="E190" s="113">
        <v>0</v>
      </c>
      <c r="F190" s="113">
        <v>3373856.31</v>
      </c>
      <c r="G190" s="113">
        <v>1637.1</v>
      </c>
      <c r="H190" s="113">
        <v>0</v>
      </c>
      <c r="I190" s="113">
        <v>0</v>
      </c>
      <c r="J190" s="113">
        <v>0</v>
      </c>
      <c r="K190" s="113">
        <v>0</v>
      </c>
      <c r="L190" s="113">
        <v>0</v>
      </c>
      <c r="M190" s="113">
        <v>0</v>
      </c>
      <c r="N190" s="113">
        <v>0</v>
      </c>
      <c r="O190" s="113">
        <v>0</v>
      </c>
      <c r="P190" s="113">
        <v>0</v>
      </c>
      <c r="Q190" s="113">
        <v>0</v>
      </c>
      <c r="R190" s="113">
        <v>0</v>
      </c>
      <c r="S190" s="113">
        <v>0</v>
      </c>
      <c r="T190" s="113">
        <v>0</v>
      </c>
      <c r="U190" s="113">
        <v>0</v>
      </c>
      <c r="V190" s="113">
        <v>0</v>
      </c>
      <c r="W190" s="113">
        <v>0</v>
      </c>
      <c r="X190" s="113">
        <v>0</v>
      </c>
      <c r="Y190" s="113">
        <v>0</v>
      </c>
      <c r="Z190" s="113">
        <v>0</v>
      </c>
      <c r="AA190" s="113">
        <v>0</v>
      </c>
      <c r="AB190" s="113">
        <v>0</v>
      </c>
      <c r="AC190" s="113">
        <v>0</v>
      </c>
      <c r="AD190" s="113">
        <v>0</v>
      </c>
      <c r="AE190" s="113">
        <v>0</v>
      </c>
      <c r="AF190" s="113">
        <v>0</v>
      </c>
      <c r="AG190" s="113">
        <v>0</v>
      </c>
      <c r="AH190" s="113">
        <v>0</v>
      </c>
      <c r="AI190" s="113">
        <v>0</v>
      </c>
      <c r="AJ190" s="113">
        <v>0</v>
      </c>
      <c r="AK190" s="113">
        <v>0</v>
      </c>
      <c r="AL190" s="113">
        <v>0</v>
      </c>
      <c r="AM190" s="113">
        <f t="shared" si="2"/>
        <v>3375493.41</v>
      </c>
      <c r="AP190" s="70"/>
    </row>
    <row r="191" spans="1:42" ht="15" customHeight="1">
      <c r="A191" s="87">
        <v>523</v>
      </c>
      <c r="B191" s="254" t="s">
        <v>6355</v>
      </c>
      <c r="C191" s="89" t="s">
        <v>1330</v>
      </c>
      <c r="D191" s="113">
        <v>0</v>
      </c>
      <c r="E191" s="113">
        <v>0</v>
      </c>
      <c r="F191" s="113">
        <v>0</v>
      </c>
      <c r="G191" s="113">
        <v>0</v>
      </c>
      <c r="H191" s="113">
        <v>0</v>
      </c>
      <c r="I191" s="113">
        <v>0</v>
      </c>
      <c r="J191" s="113">
        <v>0</v>
      </c>
      <c r="K191" s="113">
        <v>0</v>
      </c>
      <c r="L191" s="113">
        <v>0</v>
      </c>
      <c r="M191" s="113">
        <v>0</v>
      </c>
      <c r="N191" s="113">
        <v>0</v>
      </c>
      <c r="O191" s="113">
        <v>0</v>
      </c>
      <c r="P191" s="113">
        <v>0</v>
      </c>
      <c r="Q191" s="113">
        <v>0</v>
      </c>
      <c r="R191" s="113">
        <v>0</v>
      </c>
      <c r="S191" s="113">
        <v>0</v>
      </c>
      <c r="T191" s="113">
        <v>0</v>
      </c>
      <c r="U191" s="113">
        <v>0</v>
      </c>
      <c r="V191" s="113">
        <v>0</v>
      </c>
      <c r="W191" s="113">
        <v>0</v>
      </c>
      <c r="X191" s="113">
        <v>0</v>
      </c>
      <c r="Y191" s="113">
        <v>0</v>
      </c>
      <c r="Z191" s="113">
        <v>0</v>
      </c>
      <c r="AA191" s="113">
        <v>0</v>
      </c>
      <c r="AB191" s="113">
        <v>0</v>
      </c>
      <c r="AC191" s="113">
        <v>0</v>
      </c>
      <c r="AD191" s="113">
        <v>0</v>
      </c>
      <c r="AE191" s="113">
        <v>0</v>
      </c>
      <c r="AF191" s="113">
        <v>0</v>
      </c>
      <c r="AG191" s="113">
        <v>0</v>
      </c>
      <c r="AH191" s="113">
        <v>0</v>
      </c>
      <c r="AI191" s="113">
        <v>0</v>
      </c>
      <c r="AJ191" s="113">
        <v>0</v>
      </c>
      <c r="AK191" s="113">
        <v>0</v>
      </c>
      <c r="AL191" s="113">
        <v>0</v>
      </c>
      <c r="AM191" s="113">
        <f t="shared" si="2"/>
        <v>0</v>
      </c>
      <c r="AP191" s="70"/>
    </row>
    <row r="192" spans="1:42" ht="33" customHeight="1">
      <c r="A192" s="87">
        <v>525</v>
      </c>
      <c r="B192" s="88" t="s">
        <v>206</v>
      </c>
      <c r="C192" s="89" t="s">
        <v>1338</v>
      </c>
      <c r="D192" s="113">
        <v>0</v>
      </c>
      <c r="E192" s="113">
        <v>0</v>
      </c>
      <c r="F192" s="113">
        <v>6905.4</v>
      </c>
      <c r="G192" s="113">
        <v>0</v>
      </c>
      <c r="H192" s="113">
        <v>0</v>
      </c>
      <c r="I192" s="113">
        <v>0</v>
      </c>
      <c r="J192" s="113">
        <v>2064553.84</v>
      </c>
      <c r="K192" s="113">
        <v>0</v>
      </c>
      <c r="L192" s="113">
        <v>0</v>
      </c>
      <c r="M192" s="113">
        <v>0</v>
      </c>
      <c r="N192" s="113">
        <v>0</v>
      </c>
      <c r="O192" s="113">
        <v>0</v>
      </c>
      <c r="P192" s="113">
        <v>0</v>
      </c>
      <c r="Q192" s="113">
        <v>0</v>
      </c>
      <c r="R192" s="113">
        <v>0</v>
      </c>
      <c r="S192" s="113">
        <v>0</v>
      </c>
      <c r="T192" s="113">
        <v>0</v>
      </c>
      <c r="U192" s="113">
        <v>0</v>
      </c>
      <c r="V192" s="113">
        <v>0</v>
      </c>
      <c r="W192" s="113">
        <v>0</v>
      </c>
      <c r="X192" s="113">
        <v>0</v>
      </c>
      <c r="Y192" s="113">
        <v>0</v>
      </c>
      <c r="Z192" s="113">
        <v>0</v>
      </c>
      <c r="AA192" s="113">
        <v>0</v>
      </c>
      <c r="AB192" s="113">
        <v>0</v>
      </c>
      <c r="AC192" s="113">
        <v>0</v>
      </c>
      <c r="AD192" s="113">
        <v>0</v>
      </c>
      <c r="AE192" s="113">
        <v>0</v>
      </c>
      <c r="AF192" s="113">
        <v>0</v>
      </c>
      <c r="AG192" s="113">
        <v>0</v>
      </c>
      <c r="AH192" s="113">
        <v>0</v>
      </c>
      <c r="AI192" s="113">
        <v>0</v>
      </c>
      <c r="AJ192" s="113">
        <v>0</v>
      </c>
      <c r="AK192" s="113">
        <v>0</v>
      </c>
      <c r="AL192" s="113">
        <v>0</v>
      </c>
      <c r="AM192" s="113">
        <f t="shared" si="2"/>
        <v>2071459.24</v>
      </c>
      <c r="AP192" s="70"/>
    </row>
    <row r="193" spans="1:42" ht="33" customHeight="1">
      <c r="A193" s="284">
        <v>526</v>
      </c>
      <c r="B193" s="88" t="s">
        <v>846</v>
      </c>
      <c r="C193" s="89" t="s">
        <v>1329</v>
      </c>
      <c r="D193" s="113">
        <v>0</v>
      </c>
      <c r="E193" s="113">
        <v>0</v>
      </c>
      <c r="F193" s="113">
        <v>0</v>
      </c>
      <c r="G193" s="113">
        <v>21609.579999999998</v>
      </c>
      <c r="H193" s="113">
        <v>0</v>
      </c>
      <c r="I193" s="113">
        <v>0</v>
      </c>
      <c r="J193" s="113">
        <v>0</v>
      </c>
      <c r="K193" s="113">
        <v>0</v>
      </c>
      <c r="L193" s="113">
        <v>1912.6</v>
      </c>
      <c r="M193" s="113">
        <v>0</v>
      </c>
      <c r="N193" s="113">
        <v>0</v>
      </c>
      <c r="O193" s="113">
        <v>0</v>
      </c>
      <c r="P193" s="113">
        <v>0</v>
      </c>
      <c r="Q193" s="113">
        <v>0</v>
      </c>
      <c r="R193" s="113">
        <v>0</v>
      </c>
      <c r="S193" s="113">
        <v>0</v>
      </c>
      <c r="T193" s="113">
        <v>0</v>
      </c>
      <c r="U193" s="113">
        <v>0</v>
      </c>
      <c r="V193" s="113">
        <v>0</v>
      </c>
      <c r="W193" s="113">
        <v>0</v>
      </c>
      <c r="X193" s="113">
        <v>0</v>
      </c>
      <c r="Y193" s="113">
        <v>0</v>
      </c>
      <c r="Z193" s="113">
        <v>0</v>
      </c>
      <c r="AA193" s="113">
        <v>0</v>
      </c>
      <c r="AB193" s="113">
        <v>0</v>
      </c>
      <c r="AC193" s="113">
        <v>0</v>
      </c>
      <c r="AD193" s="113">
        <v>0</v>
      </c>
      <c r="AE193" s="113">
        <v>0</v>
      </c>
      <c r="AF193" s="113">
        <v>0</v>
      </c>
      <c r="AG193" s="113">
        <v>0</v>
      </c>
      <c r="AH193" s="113">
        <v>0</v>
      </c>
      <c r="AI193" s="113">
        <v>0</v>
      </c>
      <c r="AJ193" s="113">
        <v>0</v>
      </c>
      <c r="AK193" s="113">
        <v>0</v>
      </c>
      <c r="AL193" s="113">
        <v>0</v>
      </c>
      <c r="AM193" s="113">
        <f t="shared" si="2"/>
        <v>23522.179999999997</v>
      </c>
      <c r="AP193" s="70"/>
    </row>
    <row r="194" spans="1:42" ht="33" customHeight="1">
      <c r="A194" s="87">
        <v>548</v>
      </c>
      <c r="B194" s="88" t="s">
        <v>847</v>
      </c>
      <c r="C194" s="89" t="s">
        <v>1336</v>
      </c>
      <c r="D194" s="113">
        <v>0</v>
      </c>
      <c r="E194" s="113">
        <v>0</v>
      </c>
      <c r="F194" s="113">
        <v>0</v>
      </c>
      <c r="G194" s="113">
        <v>0</v>
      </c>
      <c r="H194" s="113">
        <v>0</v>
      </c>
      <c r="I194" s="113">
        <v>0</v>
      </c>
      <c r="J194" s="113">
        <v>0</v>
      </c>
      <c r="K194" s="113">
        <v>0</v>
      </c>
      <c r="L194" s="113">
        <v>0</v>
      </c>
      <c r="M194" s="113">
        <v>0</v>
      </c>
      <c r="N194" s="113">
        <v>0</v>
      </c>
      <c r="O194" s="113">
        <v>0</v>
      </c>
      <c r="P194" s="113">
        <v>0</v>
      </c>
      <c r="Q194" s="113">
        <v>0</v>
      </c>
      <c r="R194" s="113">
        <v>0</v>
      </c>
      <c r="S194" s="113">
        <v>0</v>
      </c>
      <c r="T194" s="113">
        <v>0</v>
      </c>
      <c r="U194" s="113">
        <v>0</v>
      </c>
      <c r="V194" s="113">
        <v>0</v>
      </c>
      <c r="W194" s="113">
        <v>0</v>
      </c>
      <c r="X194" s="113">
        <v>0</v>
      </c>
      <c r="Y194" s="113">
        <v>0</v>
      </c>
      <c r="Z194" s="113">
        <v>0</v>
      </c>
      <c r="AA194" s="113">
        <v>0</v>
      </c>
      <c r="AB194" s="113">
        <v>0</v>
      </c>
      <c r="AC194" s="113">
        <v>0</v>
      </c>
      <c r="AD194" s="113">
        <v>0</v>
      </c>
      <c r="AE194" s="113">
        <v>0</v>
      </c>
      <c r="AF194" s="113">
        <v>0</v>
      </c>
      <c r="AG194" s="113">
        <v>0</v>
      </c>
      <c r="AH194" s="113">
        <v>0</v>
      </c>
      <c r="AI194" s="113">
        <v>0</v>
      </c>
      <c r="AJ194" s="113">
        <v>0</v>
      </c>
      <c r="AK194" s="113">
        <v>0</v>
      </c>
      <c r="AL194" s="113">
        <v>0</v>
      </c>
      <c r="AM194" s="113">
        <f t="shared" si="2"/>
        <v>0</v>
      </c>
      <c r="AP194" s="70"/>
    </row>
    <row r="195" spans="1:42" ht="33" customHeight="1">
      <c r="A195" s="87">
        <v>551</v>
      </c>
      <c r="B195" s="88" t="s">
        <v>209</v>
      </c>
      <c r="C195" s="89" t="s">
        <v>1338</v>
      </c>
      <c r="D195" s="113">
        <v>0</v>
      </c>
      <c r="E195" s="113">
        <v>0</v>
      </c>
      <c r="F195" s="113">
        <v>0</v>
      </c>
      <c r="G195" s="113">
        <v>0</v>
      </c>
      <c r="H195" s="113">
        <v>0</v>
      </c>
      <c r="I195" s="113">
        <v>0</v>
      </c>
      <c r="J195" s="113">
        <v>0</v>
      </c>
      <c r="K195" s="113">
        <v>0</v>
      </c>
      <c r="L195" s="113">
        <v>0</v>
      </c>
      <c r="M195" s="113">
        <v>0</v>
      </c>
      <c r="N195" s="113">
        <v>0</v>
      </c>
      <c r="O195" s="113">
        <v>0</v>
      </c>
      <c r="P195" s="113">
        <v>0</v>
      </c>
      <c r="Q195" s="113">
        <v>0</v>
      </c>
      <c r="R195" s="113">
        <v>0</v>
      </c>
      <c r="S195" s="113">
        <v>0</v>
      </c>
      <c r="T195" s="113">
        <v>0</v>
      </c>
      <c r="U195" s="113">
        <v>0</v>
      </c>
      <c r="V195" s="113">
        <v>0</v>
      </c>
      <c r="W195" s="113">
        <v>0</v>
      </c>
      <c r="X195" s="113">
        <v>0</v>
      </c>
      <c r="Y195" s="113">
        <v>0</v>
      </c>
      <c r="Z195" s="113">
        <v>0</v>
      </c>
      <c r="AA195" s="113">
        <v>0</v>
      </c>
      <c r="AB195" s="113">
        <v>0</v>
      </c>
      <c r="AC195" s="113">
        <v>0</v>
      </c>
      <c r="AD195" s="113">
        <v>0</v>
      </c>
      <c r="AE195" s="113">
        <v>0</v>
      </c>
      <c r="AF195" s="113">
        <v>0</v>
      </c>
      <c r="AG195" s="113">
        <v>0</v>
      </c>
      <c r="AH195" s="113">
        <v>0</v>
      </c>
      <c r="AI195" s="113">
        <v>0</v>
      </c>
      <c r="AJ195" s="113">
        <v>0</v>
      </c>
      <c r="AK195" s="113">
        <v>0</v>
      </c>
      <c r="AL195" s="113">
        <v>0</v>
      </c>
      <c r="AM195" s="113">
        <f t="shared" si="2"/>
        <v>0</v>
      </c>
      <c r="AP195" s="70"/>
    </row>
    <row r="196" spans="1:42" ht="33" customHeight="1">
      <c r="A196" s="87">
        <v>572</v>
      </c>
      <c r="B196" s="88" t="s">
        <v>848</v>
      </c>
      <c r="C196" s="89" t="s">
        <v>1336</v>
      </c>
      <c r="D196" s="113">
        <v>0</v>
      </c>
      <c r="E196" s="113">
        <v>1275.06</v>
      </c>
      <c r="F196" s="113">
        <v>1992439.04</v>
      </c>
      <c r="G196" s="113">
        <v>71687.95</v>
      </c>
      <c r="H196" s="113">
        <v>0</v>
      </c>
      <c r="I196" s="113">
        <v>0</v>
      </c>
      <c r="J196" s="113">
        <v>511072.18</v>
      </c>
      <c r="K196" s="113">
        <v>0</v>
      </c>
      <c r="L196" s="113">
        <v>0</v>
      </c>
      <c r="M196" s="113">
        <v>0</v>
      </c>
      <c r="N196" s="113">
        <v>0</v>
      </c>
      <c r="O196" s="113">
        <v>0</v>
      </c>
      <c r="P196" s="113">
        <v>0</v>
      </c>
      <c r="Q196" s="113">
        <v>1162</v>
      </c>
      <c r="R196" s="113">
        <v>0</v>
      </c>
      <c r="S196" s="113">
        <v>0</v>
      </c>
      <c r="T196" s="113">
        <v>0</v>
      </c>
      <c r="U196" s="113">
        <v>0</v>
      </c>
      <c r="V196" s="113">
        <v>0</v>
      </c>
      <c r="W196" s="113">
        <v>0</v>
      </c>
      <c r="X196" s="113">
        <v>0</v>
      </c>
      <c r="Y196" s="113">
        <v>0</v>
      </c>
      <c r="Z196" s="113">
        <v>0</v>
      </c>
      <c r="AA196" s="113">
        <v>0</v>
      </c>
      <c r="AB196" s="113">
        <v>0</v>
      </c>
      <c r="AC196" s="113">
        <v>0</v>
      </c>
      <c r="AD196" s="113">
        <v>0</v>
      </c>
      <c r="AE196" s="113">
        <v>0</v>
      </c>
      <c r="AF196" s="113">
        <v>0</v>
      </c>
      <c r="AG196" s="113">
        <v>0</v>
      </c>
      <c r="AH196" s="113">
        <v>0</v>
      </c>
      <c r="AI196" s="113">
        <v>0</v>
      </c>
      <c r="AJ196" s="113">
        <v>0</v>
      </c>
      <c r="AK196" s="113">
        <v>0</v>
      </c>
      <c r="AL196" s="113">
        <v>0</v>
      </c>
      <c r="AM196" s="113">
        <f t="shared" si="2"/>
        <v>2577636.23</v>
      </c>
      <c r="AP196" s="70"/>
    </row>
    <row r="197" spans="1:42" ht="33" customHeight="1">
      <c r="A197" s="87">
        <v>573</v>
      </c>
      <c r="B197" s="88" t="s">
        <v>849</v>
      </c>
      <c r="C197" s="89" t="s">
        <v>1329</v>
      </c>
      <c r="D197" s="113">
        <v>0</v>
      </c>
      <c r="E197" s="113">
        <v>0</v>
      </c>
      <c r="F197" s="113">
        <v>0</v>
      </c>
      <c r="G197" s="113">
        <v>0</v>
      </c>
      <c r="H197" s="113">
        <v>0</v>
      </c>
      <c r="I197" s="113">
        <v>100</v>
      </c>
      <c r="J197" s="113">
        <v>6733363.7400000002</v>
      </c>
      <c r="K197" s="113">
        <v>0</v>
      </c>
      <c r="L197" s="113">
        <v>0</v>
      </c>
      <c r="M197" s="113">
        <v>0</v>
      </c>
      <c r="N197" s="113">
        <v>0</v>
      </c>
      <c r="O197" s="113">
        <v>0</v>
      </c>
      <c r="P197" s="113">
        <v>0</v>
      </c>
      <c r="Q197" s="113">
        <v>0</v>
      </c>
      <c r="R197" s="113">
        <v>0</v>
      </c>
      <c r="S197" s="113">
        <v>0</v>
      </c>
      <c r="T197" s="113">
        <v>0</v>
      </c>
      <c r="U197" s="113">
        <v>0</v>
      </c>
      <c r="V197" s="113">
        <v>0</v>
      </c>
      <c r="W197" s="113">
        <v>0</v>
      </c>
      <c r="X197" s="113">
        <v>0</v>
      </c>
      <c r="Y197" s="113">
        <v>0</v>
      </c>
      <c r="Z197" s="113">
        <v>0</v>
      </c>
      <c r="AA197" s="113">
        <v>0</v>
      </c>
      <c r="AB197" s="113">
        <v>1674208.45</v>
      </c>
      <c r="AC197" s="113">
        <v>0</v>
      </c>
      <c r="AD197" s="113">
        <v>0</v>
      </c>
      <c r="AE197" s="113">
        <v>0</v>
      </c>
      <c r="AF197" s="113">
        <v>0</v>
      </c>
      <c r="AG197" s="113">
        <v>0</v>
      </c>
      <c r="AH197" s="113">
        <v>0</v>
      </c>
      <c r="AI197" s="113">
        <v>0</v>
      </c>
      <c r="AJ197" s="113">
        <v>0</v>
      </c>
      <c r="AK197" s="113">
        <v>0</v>
      </c>
      <c r="AL197" s="113">
        <v>0</v>
      </c>
      <c r="AM197" s="113">
        <f t="shared" si="2"/>
        <v>8407672.1899999995</v>
      </c>
      <c r="AP197" s="70"/>
    </row>
    <row r="198" spans="1:42" ht="33" customHeight="1">
      <c r="A198" s="87">
        <v>574</v>
      </c>
      <c r="B198" s="88" t="s">
        <v>850</v>
      </c>
      <c r="C198" s="89" t="s">
        <v>1335</v>
      </c>
      <c r="D198" s="113">
        <v>0</v>
      </c>
      <c r="E198" s="113">
        <v>0</v>
      </c>
      <c r="F198" s="113">
        <v>11901163.59</v>
      </c>
      <c r="G198" s="113">
        <v>1478938.71</v>
      </c>
      <c r="H198" s="113">
        <v>0</v>
      </c>
      <c r="I198" s="113">
        <v>0</v>
      </c>
      <c r="J198" s="113">
        <v>0</v>
      </c>
      <c r="K198" s="113">
        <v>0</v>
      </c>
      <c r="L198" s="113">
        <v>603.33000000000004</v>
      </c>
      <c r="M198" s="113">
        <v>0</v>
      </c>
      <c r="N198" s="113">
        <v>0</v>
      </c>
      <c r="O198" s="113">
        <v>0</v>
      </c>
      <c r="P198" s="113">
        <v>0</v>
      </c>
      <c r="Q198" s="113">
        <v>0</v>
      </c>
      <c r="R198" s="113">
        <v>0</v>
      </c>
      <c r="S198" s="113">
        <v>0</v>
      </c>
      <c r="T198" s="113">
        <v>0</v>
      </c>
      <c r="U198" s="113">
        <v>0</v>
      </c>
      <c r="V198" s="113">
        <v>0</v>
      </c>
      <c r="W198" s="113">
        <v>0</v>
      </c>
      <c r="X198" s="113">
        <v>0</v>
      </c>
      <c r="Y198" s="113">
        <v>0</v>
      </c>
      <c r="Z198" s="113">
        <v>0</v>
      </c>
      <c r="AA198" s="113">
        <v>0</v>
      </c>
      <c r="AB198" s="113">
        <v>0</v>
      </c>
      <c r="AC198" s="113">
        <v>0</v>
      </c>
      <c r="AD198" s="113">
        <v>0</v>
      </c>
      <c r="AE198" s="113">
        <v>0</v>
      </c>
      <c r="AF198" s="113">
        <v>0</v>
      </c>
      <c r="AG198" s="113">
        <v>0</v>
      </c>
      <c r="AH198" s="113">
        <v>0</v>
      </c>
      <c r="AI198" s="113">
        <v>0</v>
      </c>
      <c r="AJ198" s="113">
        <v>0</v>
      </c>
      <c r="AK198" s="113">
        <v>0</v>
      </c>
      <c r="AL198" s="113">
        <v>0</v>
      </c>
      <c r="AM198" s="113">
        <f t="shared" si="2"/>
        <v>13380705.630000001</v>
      </c>
      <c r="AP198" s="70"/>
    </row>
    <row r="199" spans="1:42" ht="33" customHeight="1">
      <c r="A199" s="87">
        <v>575</v>
      </c>
      <c r="B199" s="88" t="s">
        <v>851</v>
      </c>
      <c r="C199" s="89" t="s">
        <v>1330</v>
      </c>
      <c r="D199" s="113">
        <v>0</v>
      </c>
      <c r="E199" s="113">
        <v>0</v>
      </c>
      <c r="F199" s="113">
        <v>0</v>
      </c>
      <c r="G199" s="113">
        <v>0</v>
      </c>
      <c r="H199" s="113">
        <v>0</v>
      </c>
      <c r="I199" s="113">
        <v>0</v>
      </c>
      <c r="J199" s="113">
        <v>0</v>
      </c>
      <c r="K199" s="113">
        <v>0</v>
      </c>
      <c r="L199" s="113">
        <v>0</v>
      </c>
      <c r="M199" s="113">
        <v>0</v>
      </c>
      <c r="N199" s="113">
        <v>0</v>
      </c>
      <c r="O199" s="113">
        <v>0</v>
      </c>
      <c r="P199" s="113">
        <v>0</v>
      </c>
      <c r="Q199" s="113">
        <v>0</v>
      </c>
      <c r="R199" s="113">
        <v>0</v>
      </c>
      <c r="S199" s="113">
        <v>0</v>
      </c>
      <c r="T199" s="113">
        <v>0</v>
      </c>
      <c r="U199" s="113">
        <v>0</v>
      </c>
      <c r="V199" s="113">
        <v>0</v>
      </c>
      <c r="W199" s="113">
        <v>0</v>
      </c>
      <c r="X199" s="113">
        <v>0</v>
      </c>
      <c r="Y199" s="113">
        <v>0</v>
      </c>
      <c r="Z199" s="113">
        <v>0</v>
      </c>
      <c r="AA199" s="113">
        <v>0</v>
      </c>
      <c r="AB199" s="113">
        <v>0</v>
      </c>
      <c r="AC199" s="113">
        <v>0</v>
      </c>
      <c r="AD199" s="113">
        <v>0</v>
      </c>
      <c r="AE199" s="113">
        <v>0</v>
      </c>
      <c r="AF199" s="113">
        <v>0</v>
      </c>
      <c r="AG199" s="113">
        <v>0</v>
      </c>
      <c r="AH199" s="113">
        <v>0</v>
      </c>
      <c r="AI199" s="113">
        <v>0</v>
      </c>
      <c r="AJ199" s="113">
        <v>0</v>
      </c>
      <c r="AK199" s="113">
        <v>0</v>
      </c>
      <c r="AL199" s="113">
        <v>0</v>
      </c>
      <c r="AM199" s="113">
        <f t="shared" si="2"/>
        <v>0</v>
      </c>
      <c r="AP199" s="70"/>
    </row>
    <row r="200" spans="1:42" ht="33" customHeight="1">
      <c r="A200" s="87">
        <v>576</v>
      </c>
      <c r="B200" s="88" t="s">
        <v>852</v>
      </c>
      <c r="C200" s="89" t="s">
        <v>1335</v>
      </c>
      <c r="D200" s="113">
        <v>0</v>
      </c>
      <c r="E200" s="113">
        <v>0</v>
      </c>
      <c r="F200" s="113">
        <v>0</v>
      </c>
      <c r="G200" s="113">
        <v>0</v>
      </c>
      <c r="H200" s="113">
        <v>0</v>
      </c>
      <c r="I200" s="113">
        <v>0</v>
      </c>
      <c r="J200" s="113">
        <v>0</v>
      </c>
      <c r="K200" s="113">
        <v>0</v>
      </c>
      <c r="L200" s="113">
        <v>5500.45</v>
      </c>
      <c r="M200" s="113">
        <v>0</v>
      </c>
      <c r="N200" s="113">
        <v>0</v>
      </c>
      <c r="O200" s="113">
        <v>0</v>
      </c>
      <c r="P200" s="113">
        <v>328.27</v>
      </c>
      <c r="Q200" s="113">
        <v>0</v>
      </c>
      <c r="R200" s="113">
        <v>0</v>
      </c>
      <c r="S200" s="113">
        <v>0</v>
      </c>
      <c r="T200" s="113">
        <v>0</v>
      </c>
      <c r="U200" s="113">
        <v>0</v>
      </c>
      <c r="V200" s="113">
        <v>0</v>
      </c>
      <c r="W200" s="113">
        <v>0</v>
      </c>
      <c r="X200" s="113">
        <v>0</v>
      </c>
      <c r="Y200" s="113">
        <v>0</v>
      </c>
      <c r="Z200" s="113">
        <v>0</v>
      </c>
      <c r="AA200" s="113">
        <v>0</v>
      </c>
      <c r="AB200" s="113">
        <v>0</v>
      </c>
      <c r="AC200" s="113">
        <v>0</v>
      </c>
      <c r="AD200" s="113">
        <v>0</v>
      </c>
      <c r="AE200" s="113">
        <v>0</v>
      </c>
      <c r="AF200" s="113">
        <v>0</v>
      </c>
      <c r="AG200" s="113">
        <v>0</v>
      </c>
      <c r="AH200" s="113">
        <v>0</v>
      </c>
      <c r="AI200" s="113">
        <v>0</v>
      </c>
      <c r="AJ200" s="113">
        <v>0</v>
      </c>
      <c r="AK200" s="113">
        <v>0</v>
      </c>
      <c r="AL200" s="113">
        <v>0</v>
      </c>
      <c r="AM200" s="113">
        <f t="shared" si="2"/>
        <v>5828.7199999999993</v>
      </c>
      <c r="AP200" s="70"/>
    </row>
    <row r="201" spans="1:42" ht="33" customHeight="1">
      <c r="A201" s="87">
        <v>578</v>
      </c>
      <c r="B201" s="88" t="s">
        <v>853</v>
      </c>
      <c r="C201" s="89" t="s">
        <v>1329</v>
      </c>
      <c r="D201" s="113">
        <v>0</v>
      </c>
      <c r="E201" s="113">
        <v>89.32</v>
      </c>
      <c r="F201" s="113">
        <v>0</v>
      </c>
      <c r="G201" s="113">
        <v>16143.03</v>
      </c>
      <c r="H201" s="113">
        <v>0</v>
      </c>
      <c r="I201" s="113">
        <v>0</v>
      </c>
      <c r="J201" s="113">
        <v>0</v>
      </c>
      <c r="K201" s="113">
        <v>0</v>
      </c>
      <c r="L201" s="113">
        <v>0</v>
      </c>
      <c r="M201" s="113">
        <v>0</v>
      </c>
      <c r="N201" s="113">
        <v>0</v>
      </c>
      <c r="O201" s="113">
        <v>0</v>
      </c>
      <c r="P201" s="113">
        <v>0</v>
      </c>
      <c r="Q201" s="113">
        <v>0</v>
      </c>
      <c r="R201" s="113">
        <v>0</v>
      </c>
      <c r="S201" s="113">
        <v>0</v>
      </c>
      <c r="T201" s="113">
        <v>0</v>
      </c>
      <c r="U201" s="113">
        <v>0</v>
      </c>
      <c r="V201" s="113">
        <v>0</v>
      </c>
      <c r="W201" s="113">
        <v>0</v>
      </c>
      <c r="X201" s="113">
        <v>0</v>
      </c>
      <c r="Y201" s="113">
        <v>0</v>
      </c>
      <c r="Z201" s="113">
        <v>0</v>
      </c>
      <c r="AA201" s="113">
        <v>0</v>
      </c>
      <c r="AB201" s="113">
        <v>0</v>
      </c>
      <c r="AC201" s="113">
        <v>0</v>
      </c>
      <c r="AD201" s="113">
        <v>0</v>
      </c>
      <c r="AE201" s="113">
        <v>0</v>
      </c>
      <c r="AF201" s="113">
        <v>0</v>
      </c>
      <c r="AG201" s="113">
        <v>0</v>
      </c>
      <c r="AH201" s="113">
        <v>0</v>
      </c>
      <c r="AI201" s="113">
        <v>0</v>
      </c>
      <c r="AJ201" s="113">
        <v>0</v>
      </c>
      <c r="AK201" s="113">
        <v>0</v>
      </c>
      <c r="AL201" s="113">
        <v>0</v>
      </c>
      <c r="AM201" s="113">
        <f t="shared" si="2"/>
        <v>16232.35</v>
      </c>
      <c r="AP201" s="70"/>
    </row>
    <row r="202" spans="1:42" ht="33" customHeight="1">
      <c r="A202" s="87">
        <v>579</v>
      </c>
      <c r="B202" s="88" t="s">
        <v>854</v>
      </c>
      <c r="C202" s="89" t="s">
        <v>1335</v>
      </c>
      <c r="D202" s="113">
        <v>0</v>
      </c>
      <c r="E202" s="113">
        <v>0</v>
      </c>
      <c r="F202" s="113">
        <v>0</v>
      </c>
      <c r="G202" s="113">
        <v>0</v>
      </c>
      <c r="H202" s="113">
        <v>0</v>
      </c>
      <c r="I202" s="113">
        <v>0</v>
      </c>
      <c r="J202" s="113">
        <v>0</v>
      </c>
      <c r="K202" s="113">
        <v>0</v>
      </c>
      <c r="L202" s="113">
        <v>0</v>
      </c>
      <c r="M202" s="113">
        <v>0</v>
      </c>
      <c r="N202" s="113">
        <v>0</v>
      </c>
      <c r="O202" s="113">
        <v>0</v>
      </c>
      <c r="P202" s="113">
        <v>0</v>
      </c>
      <c r="Q202" s="113">
        <v>0</v>
      </c>
      <c r="R202" s="113">
        <v>0</v>
      </c>
      <c r="S202" s="113">
        <v>0</v>
      </c>
      <c r="T202" s="113">
        <v>0</v>
      </c>
      <c r="U202" s="113">
        <v>0</v>
      </c>
      <c r="V202" s="113">
        <v>0</v>
      </c>
      <c r="W202" s="113">
        <v>0</v>
      </c>
      <c r="X202" s="113">
        <v>0</v>
      </c>
      <c r="Y202" s="113">
        <v>0</v>
      </c>
      <c r="Z202" s="113">
        <v>0</v>
      </c>
      <c r="AA202" s="113">
        <v>0</v>
      </c>
      <c r="AB202" s="113">
        <v>0</v>
      </c>
      <c r="AC202" s="113">
        <v>0</v>
      </c>
      <c r="AD202" s="113">
        <v>0</v>
      </c>
      <c r="AE202" s="113">
        <v>0</v>
      </c>
      <c r="AF202" s="113">
        <v>0</v>
      </c>
      <c r="AG202" s="113">
        <v>0</v>
      </c>
      <c r="AH202" s="113">
        <v>0</v>
      </c>
      <c r="AI202" s="113">
        <v>0</v>
      </c>
      <c r="AJ202" s="113">
        <v>0</v>
      </c>
      <c r="AK202" s="113">
        <v>0</v>
      </c>
      <c r="AL202" s="113">
        <v>0</v>
      </c>
      <c r="AM202" s="113">
        <f t="shared" si="2"/>
        <v>0</v>
      </c>
      <c r="AP202" s="70"/>
    </row>
    <row r="203" spans="1:42" ht="33" customHeight="1">
      <c r="A203" s="87">
        <v>580</v>
      </c>
      <c r="B203" s="88" t="s">
        <v>217</v>
      </c>
      <c r="C203" s="89" t="s">
        <v>1337</v>
      </c>
      <c r="D203" s="113">
        <v>0</v>
      </c>
      <c r="E203" s="113">
        <v>0</v>
      </c>
      <c r="F203" s="113">
        <v>24721.360000000001</v>
      </c>
      <c r="G203" s="113">
        <v>28397.99</v>
      </c>
      <c r="H203" s="113">
        <v>0</v>
      </c>
      <c r="I203" s="113">
        <v>0</v>
      </c>
      <c r="J203" s="113">
        <v>0</v>
      </c>
      <c r="K203" s="113">
        <v>0</v>
      </c>
      <c r="L203" s="113">
        <v>0</v>
      </c>
      <c r="M203" s="113">
        <v>0</v>
      </c>
      <c r="N203" s="113">
        <v>0</v>
      </c>
      <c r="O203" s="113">
        <v>0</v>
      </c>
      <c r="P203" s="113">
        <v>0</v>
      </c>
      <c r="Q203" s="113">
        <v>0</v>
      </c>
      <c r="R203" s="113">
        <v>0</v>
      </c>
      <c r="S203" s="113">
        <v>0</v>
      </c>
      <c r="T203" s="113">
        <v>0</v>
      </c>
      <c r="U203" s="113">
        <v>0</v>
      </c>
      <c r="V203" s="113">
        <v>0</v>
      </c>
      <c r="W203" s="113">
        <v>0</v>
      </c>
      <c r="X203" s="113">
        <v>0</v>
      </c>
      <c r="Y203" s="113">
        <v>0</v>
      </c>
      <c r="Z203" s="113">
        <v>0</v>
      </c>
      <c r="AA203" s="113">
        <v>0</v>
      </c>
      <c r="AB203" s="113">
        <v>0</v>
      </c>
      <c r="AC203" s="113">
        <v>0</v>
      </c>
      <c r="AD203" s="113">
        <v>0</v>
      </c>
      <c r="AE203" s="113">
        <v>0</v>
      </c>
      <c r="AF203" s="113">
        <v>0</v>
      </c>
      <c r="AG203" s="113">
        <v>0</v>
      </c>
      <c r="AH203" s="113">
        <v>0</v>
      </c>
      <c r="AI203" s="113">
        <v>0</v>
      </c>
      <c r="AJ203" s="113">
        <v>0</v>
      </c>
      <c r="AK203" s="113">
        <v>0</v>
      </c>
      <c r="AL203" s="113">
        <v>0</v>
      </c>
      <c r="AM203" s="113">
        <f t="shared" ref="AM203:AM266" si="3">SUM(D203:AL203)</f>
        <v>53119.350000000006</v>
      </c>
      <c r="AP203" s="70"/>
    </row>
    <row r="204" spans="1:42" ht="33" customHeight="1">
      <c r="A204" s="87">
        <v>581</v>
      </c>
      <c r="B204" s="88" t="s">
        <v>855</v>
      </c>
      <c r="C204" s="89" t="s">
        <v>1338</v>
      </c>
      <c r="D204" s="113">
        <v>0</v>
      </c>
      <c r="E204" s="113">
        <v>0</v>
      </c>
      <c r="F204" s="113">
        <v>0</v>
      </c>
      <c r="G204" s="113">
        <v>0</v>
      </c>
      <c r="H204" s="113">
        <v>0</v>
      </c>
      <c r="I204" s="113">
        <v>0</v>
      </c>
      <c r="J204" s="113">
        <v>0</v>
      </c>
      <c r="K204" s="113">
        <v>0</v>
      </c>
      <c r="L204" s="113">
        <v>0</v>
      </c>
      <c r="M204" s="113">
        <v>0</v>
      </c>
      <c r="N204" s="113">
        <v>0</v>
      </c>
      <c r="O204" s="113">
        <v>0</v>
      </c>
      <c r="P204" s="113">
        <v>0</v>
      </c>
      <c r="Q204" s="113">
        <v>0</v>
      </c>
      <c r="R204" s="113">
        <v>0</v>
      </c>
      <c r="S204" s="113">
        <v>0</v>
      </c>
      <c r="T204" s="113">
        <v>0</v>
      </c>
      <c r="U204" s="113">
        <v>0</v>
      </c>
      <c r="V204" s="113">
        <v>0</v>
      </c>
      <c r="W204" s="113">
        <v>0</v>
      </c>
      <c r="X204" s="113">
        <v>0</v>
      </c>
      <c r="Y204" s="113">
        <v>0</v>
      </c>
      <c r="Z204" s="113">
        <v>0</v>
      </c>
      <c r="AA204" s="113">
        <v>0</v>
      </c>
      <c r="AB204" s="113">
        <v>0</v>
      </c>
      <c r="AC204" s="113">
        <v>0</v>
      </c>
      <c r="AD204" s="113">
        <v>0</v>
      </c>
      <c r="AE204" s="113">
        <v>0</v>
      </c>
      <c r="AF204" s="113">
        <v>0</v>
      </c>
      <c r="AG204" s="113">
        <v>0</v>
      </c>
      <c r="AH204" s="113">
        <v>0</v>
      </c>
      <c r="AI204" s="113">
        <v>0</v>
      </c>
      <c r="AJ204" s="113">
        <v>0</v>
      </c>
      <c r="AK204" s="113">
        <v>0</v>
      </c>
      <c r="AL204" s="113">
        <v>0</v>
      </c>
      <c r="AM204" s="113">
        <f t="shared" si="3"/>
        <v>0</v>
      </c>
      <c r="AP204" s="70"/>
    </row>
    <row r="205" spans="1:42" ht="33" customHeight="1">
      <c r="A205" s="87">
        <v>582</v>
      </c>
      <c r="B205" s="88" t="s">
        <v>856</v>
      </c>
      <c r="C205" s="115" t="s">
        <v>1330</v>
      </c>
      <c r="D205" s="113">
        <v>0</v>
      </c>
      <c r="E205" s="113">
        <v>20000738.149999999</v>
      </c>
      <c r="F205" s="113">
        <v>9825548.1500000004</v>
      </c>
      <c r="G205" s="113">
        <v>27923.73</v>
      </c>
      <c r="H205" s="113">
        <v>0</v>
      </c>
      <c r="I205" s="113">
        <v>50</v>
      </c>
      <c r="J205" s="113">
        <v>8106</v>
      </c>
      <c r="K205" s="113">
        <v>0</v>
      </c>
      <c r="L205" s="113">
        <v>554.20000000000005</v>
      </c>
      <c r="M205" s="113">
        <v>0</v>
      </c>
      <c r="N205" s="113">
        <v>0</v>
      </c>
      <c r="O205" s="113">
        <v>0</v>
      </c>
      <c r="P205" s="113">
        <v>34.33</v>
      </c>
      <c r="Q205" s="113">
        <v>1756</v>
      </c>
      <c r="R205" s="113">
        <v>0</v>
      </c>
      <c r="S205" s="113">
        <v>0</v>
      </c>
      <c r="T205" s="113">
        <v>0</v>
      </c>
      <c r="U205" s="113">
        <v>0</v>
      </c>
      <c r="V205" s="113">
        <v>0</v>
      </c>
      <c r="W205" s="113">
        <v>0</v>
      </c>
      <c r="X205" s="113">
        <v>0</v>
      </c>
      <c r="Y205" s="113">
        <v>0</v>
      </c>
      <c r="Z205" s="113">
        <v>0</v>
      </c>
      <c r="AA205" s="113">
        <v>0</v>
      </c>
      <c r="AB205" s="113">
        <v>0</v>
      </c>
      <c r="AC205" s="113">
        <v>0</v>
      </c>
      <c r="AD205" s="113">
        <v>0</v>
      </c>
      <c r="AE205" s="113">
        <v>0</v>
      </c>
      <c r="AF205" s="113">
        <v>0</v>
      </c>
      <c r="AG205" s="113">
        <v>0</v>
      </c>
      <c r="AH205" s="113">
        <v>0</v>
      </c>
      <c r="AI205" s="113">
        <v>0</v>
      </c>
      <c r="AJ205" s="113">
        <v>0</v>
      </c>
      <c r="AK205" s="113">
        <v>0</v>
      </c>
      <c r="AL205" s="113">
        <v>0</v>
      </c>
      <c r="AM205" s="113">
        <f t="shared" si="3"/>
        <v>29864710.559999995</v>
      </c>
      <c r="AP205" s="70"/>
    </row>
    <row r="206" spans="1:42" ht="33" customHeight="1">
      <c r="A206" s="87">
        <v>584</v>
      </c>
      <c r="B206" s="88" t="s">
        <v>857</v>
      </c>
      <c r="C206" s="89" t="s">
        <v>1333</v>
      </c>
      <c r="D206" s="113">
        <v>0</v>
      </c>
      <c r="E206" s="113">
        <v>0</v>
      </c>
      <c r="F206" s="113">
        <v>0</v>
      </c>
      <c r="G206" s="113">
        <v>0</v>
      </c>
      <c r="H206" s="113">
        <v>0</v>
      </c>
      <c r="I206" s="113">
        <v>0</v>
      </c>
      <c r="J206" s="113">
        <v>0</v>
      </c>
      <c r="K206" s="113">
        <v>0</v>
      </c>
      <c r="L206" s="113">
        <v>0</v>
      </c>
      <c r="M206" s="113">
        <v>0</v>
      </c>
      <c r="N206" s="113">
        <v>0</v>
      </c>
      <c r="O206" s="113">
        <v>0</v>
      </c>
      <c r="P206" s="113">
        <v>0</v>
      </c>
      <c r="Q206" s="113">
        <v>0</v>
      </c>
      <c r="R206" s="113">
        <v>0</v>
      </c>
      <c r="S206" s="113">
        <v>0</v>
      </c>
      <c r="T206" s="113">
        <v>0</v>
      </c>
      <c r="U206" s="113">
        <v>0</v>
      </c>
      <c r="V206" s="113">
        <v>0</v>
      </c>
      <c r="W206" s="113">
        <v>0</v>
      </c>
      <c r="X206" s="113">
        <v>0</v>
      </c>
      <c r="Y206" s="113">
        <v>0</v>
      </c>
      <c r="Z206" s="113">
        <v>0</v>
      </c>
      <c r="AA206" s="113">
        <v>0</v>
      </c>
      <c r="AB206" s="113">
        <v>0</v>
      </c>
      <c r="AC206" s="113">
        <v>0</v>
      </c>
      <c r="AD206" s="113">
        <v>0</v>
      </c>
      <c r="AE206" s="113">
        <v>0</v>
      </c>
      <c r="AF206" s="113">
        <v>0</v>
      </c>
      <c r="AG206" s="113">
        <v>0</v>
      </c>
      <c r="AH206" s="113">
        <v>0</v>
      </c>
      <c r="AI206" s="113">
        <v>0</v>
      </c>
      <c r="AJ206" s="113">
        <v>0</v>
      </c>
      <c r="AK206" s="113">
        <v>0</v>
      </c>
      <c r="AL206" s="113">
        <v>0</v>
      </c>
      <c r="AM206" s="113">
        <f t="shared" si="3"/>
        <v>0</v>
      </c>
      <c r="AP206" s="70"/>
    </row>
    <row r="207" spans="1:42" ht="33" customHeight="1">
      <c r="A207" s="87">
        <v>585</v>
      </c>
      <c r="B207" s="88" t="s">
        <v>221</v>
      </c>
      <c r="C207" s="115" t="s">
        <v>1330</v>
      </c>
      <c r="D207" s="113">
        <v>0</v>
      </c>
      <c r="E207" s="113">
        <v>0</v>
      </c>
      <c r="F207" s="113">
        <v>0</v>
      </c>
      <c r="G207" s="113">
        <v>0</v>
      </c>
      <c r="H207" s="113">
        <v>0</v>
      </c>
      <c r="I207" s="113">
        <v>0</v>
      </c>
      <c r="J207" s="113">
        <v>12085.66</v>
      </c>
      <c r="K207" s="113">
        <v>0</v>
      </c>
      <c r="L207" s="113">
        <v>0</v>
      </c>
      <c r="M207" s="113">
        <v>0</v>
      </c>
      <c r="N207" s="113">
        <v>0</v>
      </c>
      <c r="O207" s="113">
        <v>0</v>
      </c>
      <c r="P207" s="113">
        <v>0</v>
      </c>
      <c r="Q207" s="113">
        <v>0</v>
      </c>
      <c r="R207" s="113">
        <v>0</v>
      </c>
      <c r="S207" s="113">
        <v>0</v>
      </c>
      <c r="T207" s="113">
        <v>0</v>
      </c>
      <c r="U207" s="113">
        <v>0</v>
      </c>
      <c r="V207" s="113">
        <v>0</v>
      </c>
      <c r="W207" s="113">
        <v>0</v>
      </c>
      <c r="X207" s="113">
        <v>0</v>
      </c>
      <c r="Y207" s="113">
        <v>0</v>
      </c>
      <c r="Z207" s="113">
        <v>0</v>
      </c>
      <c r="AA207" s="113">
        <v>0</v>
      </c>
      <c r="AB207" s="113">
        <v>212661.23</v>
      </c>
      <c r="AC207" s="113">
        <v>0</v>
      </c>
      <c r="AD207" s="113">
        <v>0</v>
      </c>
      <c r="AE207" s="113">
        <v>0</v>
      </c>
      <c r="AF207" s="113">
        <v>0</v>
      </c>
      <c r="AG207" s="113">
        <v>0</v>
      </c>
      <c r="AH207" s="113">
        <v>0</v>
      </c>
      <c r="AI207" s="113">
        <v>0</v>
      </c>
      <c r="AJ207" s="113">
        <v>0</v>
      </c>
      <c r="AK207" s="113">
        <v>0</v>
      </c>
      <c r="AL207" s="113">
        <v>0</v>
      </c>
      <c r="AM207" s="113">
        <f t="shared" si="3"/>
        <v>224746.89</v>
      </c>
      <c r="AP207" s="70"/>
    </row>
    <row r="208" spans="1:42" ht="33" customHeight="1">
      <c r="A208" s="87">
        <v>586</v>
      </c>
      <c r="B208" s="88" t="s">
        <v>222</v>
      </c>
      <c r="C208" s="115" t="s">
        <v>1330</v>
      </c>
      <c r="D208" s="113">
        <v>0</v>
      </c>
      <c r="E208" s="113">
        <v>0</v>
      </c>
      <c r="F208" s="113">
        <v>525844.5</v>
      </c>
      <c r="G208" s="113">
        <v>103752.2</v>
      </c>
      <c r="H208" s="113">
        <v>0</v>
      </c>
      <c r="I208" s="113">
        <v>0</v>
      </c>
      <c r="J208" s="113">
        <v>0</v>
      </c>
      <c r="K208" s="113">
        <v>0</v>
      </c>
      <c r="L208" s="113">
        <v>0</v>
      </c>
      <c r="M208" s="113">
        <v>0</v>
      </c>
      <c r="N208" s="113">
        <v>0</v>
      </c>
      <c r="O208" s="113">
        <v>0</v>
      </c>
      <c r="P208" s="113">
        <v>0</v>
      </c>
      <c r="Q208" s="113">
        <v>0</v>
      </c>
      <c r="R208" s="113">
        <v>0</v>
      </c>
      <c r="S208" s="113">
        <v>0</v>
      </c>
      <c r="T208" s="113">
        <v>0</v>
      </c>
      <c r="U208" s="113">
        <v>0</v>
      </c>
      <c r="V208" s="113">
        <v>0</v>
      </c>
      <c r="W208" s="113">
        <v>0</v>
      </c>
      <c r="X208" s="113">
        <v>0</v>
      </c>
      <c r="Y208" s="113">
        <v>0</v>
      </c>
      <c r="Z208" s="113">
        <v>0</v>
      </c>
      <c r="AA208" s="113">
        <v>0</v>
      </c>
      <c r="AB208" s="113">
        <v>0</v>
      </c>
      <c r="AC208" s="113">
        <v>0</v>
      </c>
      <c r="AD208" s="113">
        <v>0</v>
      </c>
      <c r="AE208" s="113">
        <v>0</v>
      </c>
      <c r="AF208" s="113">
        <v>0</v>
      </c>
      <c r="AG208" s="113">
        <v>0</v>
      </c>
      <c r="AH208" s="113">
        <v>0</v>
      </c>
      <c r="AI208" s="113">
        <v>0</v>
      </c>
      <c r="AJ208" s="113">
        <v>0</v>
      </c>
      <c r="AK208" s="113">
        <v>0</v>
      </c>
      <c r="AL208" s="113">
        <v>0</v>
      </c>
      <c r="AM208" s="113">
        <f t="shared" si="3"/>
        <v>629596.69999999995</v>
      </c>
      <c r="AP208" s="70"/>
    </row>
    <row r="209" spans="1:42" ht="30">
      <c r="A209" s="87">
        <v>587</v>
      </c>
      <c r="B209" s="88" t="s">
        <v>858</v>
      </c>
      <c r="C209" s="89" t="s">
        <v>1337</v>
      </c>
      <c r="D209" s="113">
        <v>0</v>
      </c>
      <c r="E209" s="113">
        <v>0</v>
      </c>
      <c r="F209" s="113">
        <v>12828679.359999999</v>
      </c>
      <c r="G209" s="113">
        <v>1815777.2</v>
      </c>
      <c r="H209" s="113">
        <v>0</v>
      </c>
      <c r="I209" s="113">
        <v>0</v>
      </c>
      <c r="J209" s="113">
        <v>0</v>
      </c>
      <c r="K209" s="113">
        <v>0</v>
      </c>
      <c r="L209" s="113">
        <v>0</v>
      </c>
      <c r="M209" s="113">
        <v>0</v>
      </c>
      <c r="N209" s="113">
        <v>0</v>
      </c>
      <c r="O209" s="113">
        <v>0</v>
      </c>
      <c r="P209" s="113">
        <v>0</v>
      </c>
      <c r="Q209" s="113">
        <v>0</v>
      </c>
      <c r="R209" s="113">
        <v>0</v>
      </c>
      <c r="S209" s="113">
        <v>0</v>
      </c>
      <c r="T209" s="113">
        <v>0</v>
      </c>
      <c r="U209" s="113">
        <v>0</v>
      </c>
      <c r="V209" s="113">
        <v>0</v>
      </c>
      <c r="W209" s="113">
        <v>0</v>
      </c>
      <c r="X209" s="113">
        <v>0</v>
      </c>
      <c r="Y209" s="113">
        <v>0</v>
      </c>
      <c r="Z209" s="113">
        <v>0</v>
      </c>
      <c r="AA209" s="113">
        <v>0</v>
      </c>
      <c r="AB209" s="113">
        <v>0</v>
      </c>
      <c r="AC209" s="113">
        <v>0</v>
      </c>
      <c r="AD209" s="113">
        <v>0</v>
      </c>
      <c r="AE209" s="113">
        <v>0</v>
      </c>
      <c r="AF209" s="113">
        <v>0</v>
      </c>
      <c r="AG209" s="113">
        <v>0</v>
      </c>
      <c r="AH209" s="113">
        <v>0</v>
      </c>
      <c r="AI209" s="113">
        <v>0</v>
      </c>
      <c r="AJ209" s="113">
        <v>0</v>
      </c>
      <c r="AK209" s="113">
        <v>0</v>
      </c>
      <c r="AL209" s="113">
        <v>0</v>
      </c>
      <c r="AM209" s="113">
        <f t="shared" si="3"/>
        <v>14644456.559999999</v>
      </c>
      <c r="AP209" s="70"/>
    </row>
    <row r="210" spans="1:42" ht="33" customHeight="1">
      <c r="A210" s="87">
        <v>588</v>
      </c>
      <c r="B210" s="88" t="s">
        <v>223</v>
      </c>
      <c r="C210" s="89" t="s">
        <v>1337</v>
      </c>
      <c r="D210" s="113">
        <v>0</v>
      </c>
      <c r="E210" s="113">
        <v>0</v>
      </c>
      <c r="F210" s="113">
        <v>0</v>
      </c>
      <c r="G210" s="113">
        <v>0</v>
      </c>
      <c r="H210" s="113">
        <v>0</v>
      </c>
      <c r="I210" s="113">
        <v>0</v>
      </c>
      <c r="J210" s="113">
        <v>0</v>
      </c>
      <c r="K210" s="113">
        <v>0</v>
      </c>
      <c r="L210" s="113">
        <v>0</v>
      </c>
      <c r="M210" s="113">
        <v>0</v>
      </c>
      <c r="N210" s="113">
        <v>0</v>
      </c>
      <c r="O210" s="113">
        <v>0</v>
      </c>
      <c r="P210" s="113">
        <v>0</v>
      </c>
      <c r="Q210" s="113">
        <v>0</v>
      </c>
      <c r="R210" s="113">
        <v>0</v>
      </c>
      <c r="S210" s="113">
        <v>0</v>
      </c>
      <c r="T210" s="113">
        <v>0</v>
      </c>
      <c r="U210" s="113">
        <v>0</v>
      </c>
      <c r="V210" s="113">
        <v>0</v>
      </c>
      <c r="W210" s="113">
        <v>0</v>
      </c>
      <c r="X210" s="113">
        <v>0</v>
      </c>
      <c r="Y210" s="113">
        <v>0</v>
      </c>
      <c r="Z210" s="113">
        <v>0</v>
      </c>
      <c r="AA210" s="113">
        <v>0</v>
      </c>
      <c r="AB210" s="113">
        <v>0</v>
      </c>
      <c r="AC210" s="113">
        <v>0</v>
      </c>
      <c r="AD210" s="113">
        <v>0</v>
      </c>
      <c r="AE210" s="113">
        <v>0</v>
      </c>
      <c r="AF210" s="113">
        <v>0</v>
      </c>
      <c r="AG210" s="113">
        <v>0</v>
      </c>
      <c r="AH210" s="113">
        <v>0</v>
      </c>
      <c r="AI210" s="113">
        <v>0</v>
      </c>
      <c r="AJ210" s="113">
        <v>0</v>
      </c>
      <c r="AK210" s="113">
        <v>0</v>
      </c>
      <c r="AL210" s="113">
        <v>0</v>
      </c>
      <c r="AM210" s="113">
        <f t="shared" si="3"/>
        <v>0</v>
      </c>
      <c r="AP210" s="70"/>
    </row>
    <row r="211" spans="1:42" ht="15" customHeight="1">
      <c r="A211" s="87">
        <v>589</v>
      </c>
      <c r="B211" s="88" t="s">
        <v>859</v>
      </c>
      <c r="C211" s="89" t="s">
        <v>1332</v>
      </c>
      <c r="D211" s="113">
        <v>0</v>
      </c>
      <c r="E211" s="113">
        <v>0</v>
      </c>
      <c r="F211" s="113">
        <v>0</v>
      </c>
      <c r="G211" s="113">
        <v>0</v>
      </c>
      <c r="H211" s="113">
        <v>0</v>
      </c>
      <c r="I211" s="113">
        <v>0</v>
      </c>
      <c r="J211" s="113">
        <v>0</v>
      </c>
      <c r="K211" s="113">
        <v>0</v>
      </c>
      <c r="L211" s="113">
        <v>0</v>
      </c>
      <c r="M211" s="113">
        <v>0</v>
      </c>
      <c r="N211" s="113">
        <v>0</v>
      </c>
      <c r="O211" s="113">
        <v>0</v>
      </c>
      <c r="P211" s="113">
        <v>0</v>
      </c>
      <c r="Q211" s="113">
        <v>0</v>
      </c>
      <c r="R211" s="113">
        <v>0</v>
      </c>
      <c r="S211" s="113">
        <v>0</v>
      </c>
      <c r="T211" s="113">
        <v>0</v>
      </c>
      <c r="U211" s="113">
        <v>0</v>
      </c>
      <c r="V211" s="113">
        <v>0</v>
      </c>
      <c r="W211" s="113">
        <v>0</v>
      </c>
      <c r="X211" s="113">
        <v>0</v>
      </c>
      <c r="Y211" s="113">
        <v>0</v>
      </c>
      <c r="Z211" s="113">
        <v>0</v>
      </c>
      <c r="AA211" s="113">
        <v>0</v>
      </c>
      <c r="AB211" s="113">
        <v>0</v>
      </c>
      <c r="AC211" s="113">
        <v>0</v>
      </c>
      <c r="AD211" s="113">
        <v>0</v>
      </c>
      <c r="AE211" s="113">
        <v>0</v>
      </c>
      <c r="AF211" s="113">
        <v>0</v>
      </c>
      <c r="AG211" s="113">
        <v>0</v>
      </c>
      <c r="AH211" s="113">
        <v>0</v>
      </c>
      <c r="AI211" s="113">
        <v>0</v>
      </c>
      <c r="AJ211" s="113">
        <v>0</v>
      </c>
      <c r="AK211" s="113">
        <v>0</v>
      </c>
      <c r="AL211" s="113">
        <v>0</v>
      </c>
      <c r="AM211" s="113">
        <f t="shared" si="3"/>
        <v>0</v>
      </c>
      <c r="AP211" s="70"/>
    </row>
    <row r="212" spans="1:42" ht="33" customHeight="1">
      <c r="A212" s="87">
        <v>590</v>
      </c>
      <c r="B212" s="88" t="s">
        <v>860</v>
      </c>
      <c r="C212" s="89" t="s">
        <v>1332</v>
      </c>
      <c r="D212" s="113">
        <v>0</v>
      </c>
      <c r="E212" s="113">
        <v>0</v>
      </c>
      <c r="F212" s="113">
        <v>0</v>
      </c>
      <c r="G212" s="113">
        <v>0</v>
      </c>
      <c r="H212" s="113">
        <v>0</v>
      </c>
      <c r="I212" s="113">
        <v>0</v>
      </c>
      <c r="J212" s="113">
        <v>0</v>
      </c>
      <c r="K212" s="113">
        <v>0</v>
      </c>
      <c r="L212" s="113">
        <v>0</v>
      </c>
      <c r="M212" s="113">
        <v>0</v>
      </c>
      <c r="N212" s="113">
        <v>0</v>
      </c>
      <c r="O212" s="113">
        <v>0</v>
      </c>
      <c r="P212" s="113">
        <v>0</v>
      </c>
      <c r="Q212" s="113">
        <v>0</v>
      </c>
      <c r="R212" s="113">
        <v>0</v>
      </c>
      <c r="S212" s="113">
        <v>0</v>
      </c>
      <c r="T212" s="113">
        <v>0</v>
      </c>
      <c r="U212" s="113">
        <v>0</v>
      </c>
      <c r="V212" s="113">
        <v>0</v>
      </c>
      <c r="W212" s="113">
        <v>0</v>
      </c>
      <c r="X212" s="113">
        <v>0</v>
      </c>
      <c r="Y212" s="113">
        <v>0</v>
      </c>
      <c r="Z212" s="113">
        <v>0</v>
      </c>
      <c r="AA212" s="113">
        <v>0</v>
      </c>
      <c r="AB212" s="113">
        <v>0</v>
      </c>
      <c r="AC212" s="113">
        <v>0</v>
      </c>
      <c r="AD212" s="113">
        <v>0</v>
      </c>
      <c r="AE212" s="113">
        <v>0</v>
      </c>
      <c r="AF212" s="113">
        <v>0</v>
      </c>
      <c r="AG212" s="113">
        <v>0</v>
      </c>
      <c r="AH212" s="113">
        <v>0</v>
      </c>
      <c r="AI212" s="113">
        <v>0</v>
      </c>
      <c r="AJ212" s="113">
        <v>0</v>
      </c>
      <c r="AK212" s="113">
        <v>0</v>
      </c>
      <c r="AL212" s="113">
        <v>0</v>
      </c>
      <c r="AM212" s="113">
        <f t="shared" si="3"/>
        <v>0</v>
      </c>
      <c r="AP212" s="70"/>
    </row>
    <row r="213" spans="1:42" ht="33" customHeight="1">
      <c r="A213" s="87">
        <v>591</v>
      </c>
      <c r="B213" s="88" t="s">
        <v>861</v>
      </c>
      <c r="C213" s="89" t="s">
        <v>1331</v>
      </c>
      <c r="D213" s="113">
        <v>0</v>
      </c>
      <c r="E213" s="113">
        <v>0</v>
      </c>
      <c r="F213" s="113">
        <v>9788978</v>
      </c>
      <c r="G213" s="113">
        <v>4718.28</v>
      </c>
      <c r="H213" s="113">
        <v>0</v>
      </c>
      <c r="I213" s="113">
        <v>0</v>
      </c>
      <c r="J213" s="113">
        <v>0</v>
      </c>
      <c r="K213" s="113">
        <v>0</v>
      </c>
      <c r="L213" s="113">
        <v>0</v>
      </c>
      <c r="M213" s="113">
        <v>0</v>
      </c>
      <c r="N213" s="113">
        <v>0</v>
      </c>
      <c r="O213" s="113">
        <v>0</v>
      </c>
      <c r="P213" s="113">
        <v>0</v>
      </c>
      <c r="Q213" s="113">
        <v>1099</v>
      </c>
      <c r="R213" s="113">
        <v>0</v>
      </c>
      <c r="S213" s="113">
        <v>0</v>
      </c>
      <c r="T213" s="113">
        <v>0</v>
      </c>
      <c r="U213" s="113">
        <v>0</v>
      </c>
      <c r="V213" s="113">
        <v>0</v>
      </c>
      <c r="W213" s="113">
        <v>0</v>
      </c>
      <c r="X213" s="113">
        <v>0</v>
      </c>
      <c r="Y213" s="113">
        <v>0</v>
      </c>
      <c r="Z213" s="113">
        <v>0</v>
      </c>
      <c r="AA213" s="113">
        <v>0</v>
      </c>
      <c r="AB213" s="113">
        <v>0</v>
      </c>
      <c r="AC213" s="113">
        <v>0</v>
      </c>
      <c r="AD213" s="113">
        <v>0</v>
      </c>
      <c r="AE213" s="113">
        <v>0</v>
      </c>
      <c r="AF213" s="113">
        <v>0</v>
      </c>
      <c r="AG213" s="113">
        <v>0</v>
      </c>
      <c r="AH213" s="113">
        <v>0</v>
      </c>
      <c r="AI213" s="113">
        <v>0</v>
      </c>
      <c r="AJ213" s="113">
        <v>0</v>
      </c>
      <c r="AK213" s="113">
        <v>0</v>
      </c>
      <c r="AL213" s="113">
        <v>0</v>
      </c>
      <c r="AM213" s="113">
        <f t="shared" si="3"/>
        <v>9794795.2799999993</v>
      </c>
      <c r="AP213" s="70"/>
    </row>
    <row r="214" spans="1:42" ht="33" customHeight="1">
      <c r="A214" s="87">
        <v>592</v>
      </c>
      <c r="B214" s="88" t="s">
        <v>862</v>
      </c>
      <c r="C214" s="89" t="s">
        <v>1335</v>
      </c>
      <c r="D214" s="113">
        <v>0</v>
      </c>
      <c r="E214" s="113">
        <v>0</v>
      </c>
      <c r="F214" s="113">
        <v>12994972.350000001</v>
      </c>
      <c r="G214" s="113">
        <v>85443.9</v>
      </c>
      <c r="H214" s="113">
        <v>0</v>
      </c>
      <c r="I214" s="113">
        <v>0</v>
      </c>
      <c r="J214" s="113">
        <v>0</v>
      </c>
      <c r="K214" s="113">
        <v>0</v>
      </c>
      <c r="L214" s="113">
        <v>0</v>
      </c>
      <c r="M214" s="113">
        <v>0</v>
      </c>
      <c r="N214" s="113">
        <v>0</v>
      </c>
      <c r="O214" s="113">
        <v>0</v>
      </c>
      <c r="P214" s="113">
        <v>0</v>
      </c>
      <c r="Q214" s="113">
        <v>0</v>
      </c>
      <c r="R214" s="113">
        <v>0</v>
      </c>
      <c r="S214" s="113">
        <v>0</v>
      </c>
      <c r="T214" s="113">
        <v>0</v>
      </c>
      <c r="U214" s="113">
        <v>0</v>
      </c>
      <c r="V214" s="113">
        <v>0</v>
      </c>
      <c r="W214" s="113">
        <v>0</v>
      </c>
      <c r="X214" s="113">
        <v>0</v>
      </c>
      <c r="Y214" s="113">
        <v>0</v>
      </c>
      <c r="Z214" s="113">
        <v>0</v>
      </c>
      <c r="AA214" s="113">
        <v>0</v>
      </c>
      <c r="AB214" s="113">
        <v>0</v>
      </c>
      <c r="AC214" s="113">
        <v>0</v>
      </c>
      <c r="AD214" s="113">
        <v>0</v>
      </c>
      <c r="AE214" s="113">
        <v>0</v>
      </c>
      <c r="AF214" s="113">
        <v>0</v>
      </c>
      <c r="AG214" s="113">
        <v>0</v>
      </c>
      <c r="AH214" s="113">
        <v>0</v>
      </c>
      <c r="AI214" s="113">
        <v>0</v>
      </c>
      <c r="AJ214" s="113">
        <v>0</v>
      </c>
      <c r="AK214" s="113">
        <v>0</v>
      </c>
      <c r="AL214" s="113">
        <v>0</v>
      </c>
      <c r="AM214" s="113">
        <f t="shared" si="3"/>
        <v>13080416.250000002</v>
      </c>
      <c r="AP214" s="70"/>
    </row>
    <row r="215" spans="1:42" ht="33" customHeight="1">
      <c r="A215" s="87">
        <v>593</v>
      </c>
      <c r="B215" s="88" t="s">
        <v>863</v>
      </c>
      <c r="C215" s="89" t="s">
        <v>1335</v>
      </c>
      <c r="D215" s="113">
        <v>0</v>
      </c>
      <c r="E215" s="113">
        <v>0</v>
      </c>
      <c r="F215" s="113">
        <v>0</v>
      </c>
      <c r="G215" s="113">
        <v>4624694.5200000014</v>
      </c>
      <c r="H215" s="113">
        <v>0</v>
      </c>
      <c r="I215" s="113">
        <v>0</v>
      </c>
      <c r="J215" s="113">
        <v>0</v>
      </c>
      <c r="K215" s="113">
        <v>0</v>
      </c>
      <c r="L215" s="113">
        <v>0</v>
      </c>
      <c r="M215" s="113">
        <v>0</v>
      </c>
      <c r="N215" s="113">
        <v>0</v>
      </c>
      <c r="O215" s="113">
        <v>0</v>
      </c>
      <c r="P215" s="113">
        <v>0</v>
      </c>
      <c r="Q215" s="113">
        <v>0</v>
      </c>
      <c r="R215" s="113">
        <v>0</v>
      </c>
      <c r="S215" s="113">
        <v>0</v>
      </c>
      <c r="T215" s="113">
        <v>0</v>
      </c>
      <c r="U215" s="113">
        <v>0</v>
      </c>
      <c r="V215" s="113">
        <v>0</v>
      </c>
      <c r="W215" s="113">
        <v>0</v>
      </c>
      <c r="X215" s="113">
        <v>0</v>
      </c>
      <c r="Y215" s="113">
        <v>0</v>
      </c>
      <c r="Z215" s="113">
        <v>0</v>
      </c>
      <c r="AA215" s="113">
        <v>0</v>
      </c>
      <c r="AB215" s="113">
        <v>0</v>
      </c>
      <c r="AC215" s="113">
        <v>0</v>
      </c>
      <c r="AD215" s="113">
        <v>0</v>
      </c>
      <c r="AE215" s="113">
        <v>0</v>
      </c>
      <c r="AF215" s="113">
        <v>0</v>
      </c>
      <c r="AG215" s="113">
        <v>0</v>
      </c>
      <c r="AH215" s="113">
        <v>0</v>
      </c>
      <c r="AI215" s="113">
        <v>0</v>
      </c>
      <c r="AJ215" s="113">
        <v>0</v>
      </c>
      <c r="AK215" s="113">
        <v>0</v>
      </c>
      <c r="AL215" s="113">
        <v>0</v>
      </c>
      <c r="AM215" s="113">
        <f t="shared" si="3"/>
        <v>4624694.5200000014</v>
      </c>
      <c r="AP215" s="70"/>
    </row>
    <row r="216" spans="1:42" ht="33" customHeight="1">
      <c r="A216" s="87">
        <v>594</v>
      </c>
      <c r="B216" s="88" t="s">
        <v>113</v>
      </c>
      <c r="C216" s="115" t="s">
        <v>1329</v>
      </c>
      <c r="D216" s="113">
        <v>0</v>
      </c>
      <c r="E216" s="113">
        <v>0</v>
      </c>
      <c r="F216" s="113">
        <v>34468.6</v>
      </c>
      <c r="G216" s="113">
        <v>2886</v>
      </c>
      <c r="H216" s="113">
        <v>0</v>
      </c>
      <c r="I216" s="113">
        <v>0</v>
      </c>
      <c r="J216" s="113">
        <v>10925562.73</v>
      </c>
      <c r="K216" s="113">
        <v>0</v>
      </c>
      <c r="L216" s="113">
        <v>19237.189999999991</v>
      </c>
      <c r="M216" s="113">
        <v>0</v>
      </c>
      <c r="N216" s="113">
        <v>0</v>
      </c>
      <c r="O216" s="113">
        <v>0</v>
      </c>
      <c r="P216" s="113">
        <v>0</v>
      </c>
      <c r="Q216" s="113">
        <v>0</v>
      </c>
      <c r="R216" s="113">
        <v>0</v>
      </c>
      <c r="S216" s="113">
        <v>0</v>
      </c>
      <c r="T216" s="113">
        <v>0</v>
      </c>
      <c r="U216" s="113">
        <v>0</v>
      </c>
      <c r="V216" s="113">
        <v>0</v>
      </c>
      <c r="W216" s="113">
        <v>0</v>
      </c>
      <c r="X216" s="113">
        <v>0</v>
      </c>
      <c r="Y216" s="113">
        <v>0</v>
      </c>
      <c r="Z216" s="113">
        <v>0</v>
      </c>
      <c r="AA216" s="113">
        <v>0</v>
      </c>
      <c r="AB216" s="113">
        <v>0</v>
      </c>
      <c r="AC216" s="113">
        <v>0</v>
      </c>
      <c r="AD216" s="113">
        <v>0</v>
      </c>
      <c r="AE216" s="113">
        <v>0</v>
      </c>
      <c r="AF216" s="113">
        <v>0</v>
      </c>
      <c r="AG216" s="113">
        <v>0</v>
      </c>
      <c r="AH216" s="113">
        <v>0</v>
      </c>
      <c r="AI216" s="113">
        <v>0</v>
      </c>
      <c r="AJ216" s="113">
        <v>0</v>
      </c>
      <c r="AK216" s="113">
        <v>0</v>
      </c>
      <c r="AL216" s="113">
        <v>0</v>
      </c>
      <c r="AM216" s="113">
        <f t="shared" si="3"/>
        <v>10982154.52</v>
      </c>
      <c r="AP216" s="70"/>
    </row>
    <row r="217" spans="1:42" ht="33" customHeight="1">
      <c r="A217" s="87">
        <v>595</v>
      </c>
      <c r="B217" s="88" t="s">
        <v>1275</v>
      </c>
      <c r="C217" s="89" t="s">
        <v>1329</v>
      </c>
      <c r="D217" s="113">
        <v>0</v>
      </c>
      <c r="E217" s="113">
        <v>0</v>
      </c>
      <c r="F217" s="113">
        <v>0</v>
      </c>
      <c r="G217" s="113">
        <v>6516.51</v>
      </c>
      <c r="H217" s="113">
        <v>0</v>
      </c>
      <c r="I217" s="113">
        <v>0</v>
      </c>
      <c r="J217" s="113">
        <v>0</v>
      </c>
      <c r="K217" s="113">
        <v>0</v>
      </c>
      <c r="L217" s="113">
        <v>0</v>
      </c>
      <c r="M217" s="113">
        <v>0</v>
      </c>
      <c r="N217" s="113">
        <v>0</v>
      </c>
      <c r="O217" s="113">
        <v>0</v>
      </c>
      <c r="P217" s="113">
        <v>0</v>
      </c>
      <c r="Q217" s="113">
        <v>0</v>
      </c>
      <c r="R217" s="113">
        <v>0</v>
      </c>
      <c r="S217" s="113">
        <v>0</v>
      </c>
      <c r="T217" s="113">
        <v>0</v>
      </c>
      <c r="U217" s="113">
        <v>0</v>
      </c>
      <c r="V217" s="113">
        <v>0</v>
      </c>
      <c r="W217" s="113">
        <v>0</v>
      </c>
      <c r="X217" s="113">
        <v>0</v>
      </c>
      <c r="Y217" s="113">
        <v>0</v>
      </c>
      <c r="Z217" s="113">
        <v>0</v>
      </c>
      <c r="AA217" s="113">
        <v>0</v>
      </c>
      <c r="AB217" s="113">
        <v>0</v>
      </c>
      <c r="AC217" s="113">
        <v>0</v>
      </c>
      <c r="AD217" s="113">
        <v>0</v>
      </c>
      <c r="AE217" s="113">
        <v>0</v>
      </c>
      <c r="AF217" s="113">
        <v>0</v>
      </c>
      <c r="AG217" s="113">
        <v>0</v>
      </c>
      <c r="AH217" s="113">
        <v>0</v>
      </c>
      <c r="AI217" s="113">
        <v>0</v>
      </c>
      <c r="AJ217" s="113">
        <v>0</v>
      </c>
      <c r="AK217" s="113">
        <v>0</v>
      </c>
      <c r="AL217" s="113">
        <v>0</v>
      </c>
      <c r="AM217" s="113">
        <f t="shared" si="3"/>
        <v>6516.51</v>
      </c>
      <c r="AP217" s="70"/>
    </row>
    <row r="218" spans="1:42" ht="33" customHeight="1">
      <c r="A218" s="87">
        <v>597</v>
      </c>
      <c r="B218" s="88" t="s">
        <v>4141</v>
      </c>
      <c r="C218" s="89" t="s">
        <v>1400</v>
      </c>
      <c r="D218" s="113">
        <v>0</v>
      </c>
      <c r="E218" s="113">
        <v>215000</v>
      </c>
      <c r="F218" s="113">
        <v>0</v>
      </c>
      <c r="G218" s="113">
        <v>3034704.88</v>
      </c>
      <c r="H218" s="113">
        <v>29698.34</v>
      </c>
      <c r="I218" s="113">
        <v>28750.36</v>
      </c>
      <c r="J218" s="113">
        <v>278.39999999999998</v>
      </c>
      <c r="K218" s="113">
        <v>0</v>
      </c>
      <c r="L218" s="113">
        <v>2214.87</v>
      </c>
      <c r="M218" s="113">
        <v>0</v>
      </c>
      <c r="N218" s="113">
        <v>0</v>
      </c>
      <c r="O218" s="113">
        <v>0</v>
      </c>
      <c r="P218" s="113">
        <v>0</v>
      </c>
      <c r="Q218" s="113">
        <v>0</v>
      </c>
      <c r="R218" s="113">
        <v>0</v>
      </c>
      <c r="S218" s="113">
        <v>0</v>
      </c>
      <c r="T218" s="113">
        <v>0</v>
      </c>
      <c r="U218" s="113">
        <v>0</v>
      </c>
      <c r="V218" s="113">
        <v>0</v>
      </c>
      <c r="W218" s="113">
        <v>0</v>
      </c>
      <c r="X218" s="113">
        <v>0</v>
      </c>
      <c r="Y218" s="113">
        <v>0</v>
      </c>
      <c r="Z218" s="113">
        <v>0</v>
      </c>
      <c r="AA218" s="113">
        <v>0</v>
      </c>
      <c r="AB218" s="113">
        <v>1474900</v>
      </c>
      <c r="AC218" s="113">
        <v>0</v>
      </c>
      <c r="AD218" s="113">
        <v>0</v>
      </c>
      <c r="AE218" s="113">
        <v>0</v>
      </c>
      <c r="AF218" s="113">
        <v>0</v>
      </c>
      <c r="AG218" s="113">
        <v>0</v>
      </c>
      <c r="AH218" s="113">
        <v>0</v>
      </c>
      <c r="AI218" s="113">
        <v>0</v>
      </c>
      <c r="AJ218" s="113">
        <v>0</v>
      </c>
      <c r="AK218" s="113">
        <v>0</v>
      </c>
      <c r="AL218" s="113">
        <v>0</v>
      </c>
      <c r="AM218" s="113">
        <f t="shared" si="3"/>
        <v>4785546.8499999996</v>
      </c>
      <c r="AP218" s="70"/>
    </row>
    <row r="219" spans="1:42" ht="33" customHeight="1">
      <c r="A219" s="87">
        <v>598</v>
      </c>
      <c r="B219" s="88" t="s">
        <v>1407</v>
      </c>
      <c r="C219" s="89" t="s">
        <v>1400</v>
      </c>
      <c r="D219" s="113">
        <v>0</v>
      </c>
      <c r="E219" s="113">
        <v>0</v>
      </c>
      <c r="F219" s="113">
        <v>0</v>
      </c>
      <c r="G219" s="113">
        <v>784.80000000000007</v>
      </c>
      <c r="H219" s="113">
        <v>0</v>
      </c>
      <c r="I219" s="113">
        <v>0</v>
      </c>
      <c r="J219" s="113">
        <v>11357092</v>
      </c>
      <c r="K219" s="113">
        <v>0</v>
      </c>
      <c r="L219" s="113">
        <v>0</v>
      </c>
      <c r="M219" s="113">
        <v>0</v>
      </c>
      <c r="N219" s="113">
        <v>0</v>
      </c>
      <c r="O219" s="113">
        <v>0</v>
      </c>
      <c r="P219" s="113">
        <v>0</v>
      </c>
      <c r="Q219" s="113">
        <v>0</v>
      </c>
      <c r="R219" s="113">
        <v>0</v>
      </c>
      <c r="S219" s="113">
        <v>0</v>
      </c>
      <c r="T219" s="113">
        <v>0</v>
      </c>
      <c r="U219" s="113">
        <v>0</v>
      </c>
      <c r="V219" s="113">
        <v>0</v>
      </c>
      <c r="W219" s="113">
        <v>0</v>
      </c>
      <c r="X219" s="113">
        <v>0</v>
      </c>
      <c r="Y219" s="113">
        <v>0</v>
      </c>
      <c r="Z219" s="113">
        <v>0</v>
      </c>
      <c r="AA219" s="113">
        <v>0</v>
      </c>
      <c r="AB219" s="113">
        <v>0</v>
      </c>
      <c r="AC219" s="113">
        <v>0</v>
      </c>
      <c r="AD219" s="113">
        <v>0</v>
      </c>
      <c r="AE219" s="113">
        <v>0</v>
      </c>
      <c r="AF219" s="113">
        <v>0</v>
      </c>
      <c r="AG219" s="113">
        <v>0</v>
      </c>
      <c r="AH219" s="113">
        <v>0</v>
      </c>
      <c r="AI219" s="113">
        <v>0</v>
      </c>
      <c r="AJ219" s="113">
        <v>0</v>
      </c>
      <c r="AK219" s="113">
        <v>0</v>
      </c>
      <c r="AL219" s="113">
        <v>0</v>
      </c>
      <c r="AM219" s="113">
        <f t="shared" si="3"/>
        <v>11357876.800000001</v>
      </c>
      <c r="AP219" s="70"/>
    </row>
    <row r="220" spans="1:42" ht="33" customHeight="1">
      <c r="A220" s="87">
        <v>620</v>
      </c>
      <c r="B220" s="88" t="s">
        <v>864</v>
      </c>
      <c r="C220" s="89" t="s">
        <v>1330</v>
      </c>
      <c r="D220" s="113">
        <v>0</v>
      </c>
      <c r="E220" s="113">
        <v>0</v>
      </c>
      <c r="F220" s="113">
        <v>0</v>
      </c>
      <c r="G220" s="113">
        <v>0</v>
      </c>
      <c r="H220" s="113">
        <v>0</v>
      </c>
      <c r="I220" s="113">
        <v>0</v>
      </c>
      <c r="J220" s="113">
        <v>0</v>
      </c>
      <c r="K220" s="113">
        <v>0</v>
      </c>
      <c r="L220" s="113">
        <v>0</v>
      </c>
      <c r="M220" s="113">
        <v>0</v>
      </c>
      <c r="N220" s="113">
        <v>0</v>
      </c>
      <c r="O220" s="113">
        <v>0</v>
      </c>
      <c r="P220" s="113">
        <v>0</v>
      </c>
      <c r="Q220" s="113">
        <v>0</v>
      </c>
      <c r="R220" s="113">
        <v>0</v>
      </c>
      <c r="S220" s="113">
        <v>0</v>
      </c>
      <c r="T220" s="113">
        <v>0</v>
      </c>
      <c r="U220" s="113">
        <v>0</v>
      </c>
      <c r="V220" s="113">
        <v>0</v>
      </c>
      <c r="W220" s="113">
        <v>0</v>
      </c>
      <c r="X220" s="113">
        <v>0</v>
      </c>
      <c r="Y220" s="113">
        <v>0</v>
      </c>
      <c r="Z220" s="113">
        <v>0</v>
      </c>
      <c r="AA220" s="113">
        <v>0</v>
      </c>
      <c r="AB220" s="113">
        <v>0</v>
      </c>
      <c r="AC220" s="113">
        <v>0</v>
      </c>
      <c r="AD220" s="113">
        <v>0</v>
      </c>
      <c r="AE220" s="113">
        <v>0</v>
      </c>
      <c r="AF220" s="113">
        <v>0</v>
      </c>
      <c r="AG220" s="113">
        <v>0</v>
      </c>
      <c r="AH220" s="113">
        <v>0</v>
      </c>
      <c r="AI220" s="113">
        <v>0</v>
      </c>
      <c r="AJ220" s="113">
        <v>0</v>
      </c>
      <c r="AK220" s="113">
        <v>0</v>
      </c>
      <c r="AL220" s="113">
        <v>0</v>
      </c>
      <c r="AM220" s="113">
        <f t="shared" si="3"/>
        <v>0</v>
      </c>
      <c r="AP220" s="70"/>
    </row>
    <row r="221" spans="1:42" ht="33" customHeight="1">
      <c r="A221" s="87">
        <v>633</v>
      </c>
      <c r="B221" s="88" t="s">
        <v>230</v>
      </c>
      <c r="C221" s="89" t="s">
        <v>1336</v>
      </c>
      <c r="D221" s="113">
        <v>0</v>
      </c>
      <c r="E221" s="113">
        <v>0</v>
      </c>
      <c r="F221" s="113">
        <v>0</v>
      </c>
      <c r="G221" s="113">
        <v>0</v>
      </c>
      <c r="H221" s="113">
        <v>0</v>
      </c>
      <c r="I221" s="113">
        <v>0</v>
      </c>
      <c r="J221" s="113">
        <v>0</v>
      </c>
      <c r="K221" s="113">
        <v>0</v>
      </c>
      <c r="L221" s="113">
        <v>0</v>
      </c>
      <c r="M221" s="113">
        <v>0</v>
      </c>
      <c r="N221" s="113">
        <v>0</v>
      </c>
      <c r="O221" s="113">
        <v>0</v>
      </c>
      <c r="P221" s="113">
        <v>0</v>
      </c>
      <c r="Q221" s="113">
        <v>0</v>
      </c>
      <c r="R221" s="113">
        <v>0</v>
      </c>
      <c r="S221" s="113">
        <v>0</v>
      </c>
      <c r="T221" s="113">
        <v>0</v>
      </c>
      <c r="U221" s="113">
        <v>0</v>
      </c>
      <c r="V221" s="113">
        <v>0</v>
      </c>
      <c r="W221" s="113">
        <v>0</v>
      </c>
      <c r="X221" s="113">
        <v>0</v>
      </c>
      <c r="Y221" s="113">
        <v>0</v>
      </c>
      <c r="Z221" s="113">
        <v>0</v>
      </c>
      <c r="AA221" s="113">
        <v>0</v>
      </c>
      <c r="AB221" s="113">
        <v>0</v>
      </c>
      <c r="AC221" s="113">
        <v>0</v>
      </c>
      <c r="AD221" s="113">
        <v>0</v>
      </c>
      <c r="AE221" s="113">
        <v>0</v>
      </c>
      <c r="AF221" s="113">
        <v>0</v>
      </c>
      <c r="AG221" s="113">
        <v>0</v>
      </c>
      <c r="AH221" s="113">
        <v>0</v>
      </c>
      <c r="AI221" s="113">
        <v>0</v>
      </c>
      <c r="AJ221" s="113">
        <v>0</v>
      </c>
      <c r="AK221" s="113">
        <v>0</v>
      </c>
      <c r="AL221" s="113">
        <v>0</v>
      </c>
      <c r="AM221" s="113">
        <f t="shared" si="3"/>
        <v>0</v>
      </c>
      <c r="AP221" s="70"/>
    </row>
    <row r="222" spans="1:42" ht="33" customHeight="1">
      <c r="A222" s="87">
        <v>634</v>
      </c>
      <c r="B222" s="88" t="s">
        <v>865</v>
      </c>
      <c r="C222" s="89" t="s">
        <v>1334</v>
      </c>
      <c r="D222" s="113">
        <v>0</v>
      </c>
      <c r="E222" s="113">
        <v>0</v>
      </c>
      <c r="F222" s="113">
        <v>0</v>
      </c>
      <c r="G222" s="113">
        <v>0</v>
      </c>
      <c r="H222" s="113">
        <v>0</v>
      </c>
      <c r="I222" s="113">
        <v>0</v>
      </c>
      <c r="J222" s="113">
        <v>0</v>
      </c>
      <c r="K222" s="113">
        <v>0</v>
      </c>
      <c r="L222" s="113">
        <v>0</v>
      </c>
      <c r="M222" s="113">
        <v>0</v>
      </c>
      <c r="N222" s="113">
        <v>0</v>
      </c>
      <c r="O222" s="113">
        <v>0</v>
      </c>
      <c r="P222" s="113">
        <v>0</v>
      </c>
      <c r="Q222" s="113">
        <v>0</v>
      </c>
      <c r="R222" s="113">
        <v>0</v>
      </c>
      <c r="S222" s="113">
        <v>0</v>
      </c>
      <c r="T222" s="113">
        <v>0</v>
      </c>
      <c r="U222" s="113">
        <v>0</v>
      </c>
      <c r="V222" s="113">
        <v>0</v>
      </c>
      <c r="W222" s="113">
        <v>0</v>
      </c>
      <c r="X222" s="113">
        <v>0</v>
      </c>
      <c r="Y222" s="113">
        <v>0</v>
      </c>
      <c r="Z222" s="113">
        <v>0</v>
      </c>
      <c r="AA222" s="113">
        <v>0</v>
      </c>
      <c r="AB222" s="113">
        <v>0</v>
      </c>
      <c r="AC222" s="113">
        <v>0</v>
      </c>
      <c r="AD222" s="113">
        <v>0</v>
      </c>
      <c r="AE222" s="113">
        <v>0</v>
      </c>
      <c r="AF222" s="113">
        <v>0</v>
      </c>
      <c r="AG222" s="113">
        <v>0</v>
      </c>
      <c r="AH222" s="113">
        <v>0</v>
      </c>
      <c r="AI222" s="113">
        <v>0</v>
      </c>
      <c r="AJ222" s="113">
        <v>0</v>
      </c>
      <c r="AK222" s="113">
        <v>0</v>
      </c>
      <c r="AL222" s="113">
        <v>0</v>
      </c>
      <c r="AM222" s="113">
        <f t="shared" si="3"/>
        <v>0</v>
      </c>
      <c r="AP222" s="70"/>
    </row>
    <row r="223" spans="1:42" ht="33" customHeight="1">
      <c r="A223" s="87">
        <v>650</v>
      </c>
      <c r="B223" s="88" t="s">
        <v>232</v>
      </c>
      <c r="C223" s="89" t="s">
        <v>1337</v>
      </c>
      <c r="D223" s="113">
        <v>0</v>
      </c>
      <c r="E223" s="113">
        <v>0</v>
      </c>
      <c r="F223" s="113">
        <v>0</v>
      </c>
      <c r="G223" s="113">
        <v>93974.84</v>
      </c>
      <c r="H223" s="113">
        <v>0</v>
      </c>
      <c r="I223" s="113">
        <v>0</v>
      </c>
      <c r="J223" s="113">
        <v>76417</v>
      </c>
      <c r="K223" s="113">
        <v>0</v>
      </c>
      <c r="L223" s="113">
        <v>0</v>
      </c>
      <c r="M223" s="113">
        <v>0</v>
      </c>
      <c r="N223" s="113">
        <v>0</v>
      </c>
      <c r="O223" s="113">
        <v>0</v>
      </c>
      <c r="P223" s="113">
        <v>0</v>
      </c>
      <c r="Q223" s="113">
        <v>0</v>
      </c>
      <c r="R223" s="113">
        <v>0</v>
      </c>
      <c r="S223" s="113">
        <v>0</v>
      </c>
      <c r="T223" s="113">
        <v>0</v>
      </c>
      <c r="U223" s="113">
        <v>0</v>
      </c>
      <c r="V223" s="113">
        <v>0</v>
      </c>
      <c r="W223" s="113">
        <v>0</v>
      </c>
      <c r="X223" s="113">
        <v>0</v>
      </c>
      <c r="Y223" s="113">
        <v>0</v>
      </c>
      <c r="Z223" s="113">
        <v>0</v>
      </c>
      <c r="AA223" s="113">
        <v>0</v>
      </c>
      <c r="AB223" s="113">
        <v>0</v>
      </c>
      <c r="AC223" s="113">
        <v>0</v>
      </c>
      <c r="AD223" s="113">
        <v>0</v>
      </c>
      <c r="AE223" s="113">
        <v>0</v>
      </c>
      <c r="AF223" s="113">
        <v>0</v>
      </c>
      <c r="AG223" s="113">
        <v>0</v>
      </c>
      <c r="AH223" s="113">
        <v>0</v>
      </c>
      <c r="AI223" s="113">
        <v>0</v>
      </c>
      <c r="AJ223" s="113">
        <v>0</v>
      </c>
      <c r="AK223" s="113">
        <v>0</v>
      </c>
      <c r="AL223" s="113">
        <v>0</v>
      </c>
      <c r="AM223" s="113">
        <f t="shared" si="3"/>
        <v>170391.84</v>
      </c>
      <c r="AP223" s="70"/>
    </row>
    <row r="224" spans="1:42" ht="33" customHeight="1">
      <c r="A224" s="87">
        <v>660</v>
      </c>
      <c r="B224" s="88" t="s">
        <v>233</v>
      </c>
      <c r="C224" s="89" t="s">
        <v>1336</v>
      </c>
      <c r="D224" s="113">
        <v>0</v>
      </c>
      <c r="E224" s="113">
        <v>11570.69</v>
      </c>
      <c r="F224" s="113">
        <v>60245202.109999999</v>
      </c>
      <c r="G224" s="113">
        <v>770698.90999999968</v>
      </c>
      <c r="H224" s="113">
        <v>0</v>
      </c>
      <c r="I224" s="113">
        <v>0</v>
      </c>
      <c r="J224" s="113">
        <v>0</v>
      </c>
      <c r="K224" s="113">
        <v>0</v>
      </c>
      <c r="L224" s="113">
        <v>0</v>
      </c>
      <c r="M224" s="113">
        <v>0</v>
      </c>
      <c r="N224" s="113">
        <v>0</v>
      </c>
      <c r="O224" s="113">
        <v>0</v>
      </c>
      <c r="P224" s="113">
        <v>0</v>
      </c>
      <c r="Q224" s="113">
        <v>0</v>
      </c>
      <c r="R224" s="113">
        <v>0</v>
      </c>
      <c r="S224" s="113">
        <v>0</v>
      </c>
      <c r="T224" s="113">
        <v>0</v>
      </c>
      <c r="U224" s="113">
        <v>0</v>
      </c>
      <c r="V224" s="113">
        <v>0</v>
      </c>
      <c r="W224" s="113">
        <v>0</v>
      </c>
      <c r="X224" s="113">
        <v>0</v>
      </c>
      <c r="Y224" s="113">
        <v>0</v>
      </c>
      <c r="Z224" s="113">
        <v>0</v>
      </c>
      <c r="AA224" s="113">
        <v>0</v>
      </c>
      <c r="AB224" s="113">
        <v>0</v>
      </c>
      <c r="AC224" s="113">
        <v>0</v>
      </c>
      <c r="AD224" s="113">
        <v>0</v>
      </c>
      <c r="AE224" s="113">
        <v>0</v>
      </c>
      <c r="AF224" s="113">
        <v>0</v>
      </c>
      <c r="AG224" s="113">
        <v>0</v>
      </c>
      <c r="AH224" s="113">
        <v>0</v>
      </c>
      <c r="AI224" s="113">
        <v>0</v>
      </c>
      <c r="AJ224" s="113">
        <v>0</v>
      </c>
      <c r="AK224" s="113">
        <v>0</v>
      </c>
      <c r="AL224" s="113">
        <v>0</v>
      </c>
      <c r="AM224" s="113">
        <f t="shared" si="3"/>
        <v>61027471.709999993</v>
      </c>
      <c r="AP224" s="70"/>
    </row>
    <row r="225" spans="1:42" ht="33" customHeight="1">
      <c r="A225" s="87">
        <v>661</v>
      </c>
      <c r="B225" s="88" t="s">
        <v>234</v>
      </c>
      <c r="C225" s="89" t="s">
        <v>1336</v>
      </c>
      <c r="D225" s="113">
        <v>0</v>
      </c>
      <c r="E225" s="113">
        <v>0</v>
      </c>
      <c r="F225" s="113">
        <v>377</v>
      </c>
      <c r="G225" s="113">
        <v>55002.99</v>
      </c>
      <c r="H225" s="113">
        <v>0</v>
      </c>
      <c r="I225" s="113">
        <v>0</v>
      </c>
      <c r="J225" s="113">
        <v>0</v>
      </c>
      <c r="K225" s="113">
        <v>0</v>
      </c>
      <c r="L225" s="113">
        <v>0</v>
      </c>
      <c r="M225" s="113">
        <v>0</v>
      </c>
      <c r="N225" s="113">
        <v>0</v>
      </c>
      <c r="O225" s="113">
        <v>0</v>
      </c>
      <c r="P225" s="113">
        <v>0</v>
      </c>
      <c r="Q225" s="113">
        <v>7417</v>
      </c>
      <c r="R225" s="113">
        <v>0</v>
      </c>
      <c r="S225" s="113">
        <v>0</v>
      </c>
      <c r="T225" s="113">
        <v>0</v>
      </c>
      <c r="U225" s="113">
        <v>0</v>
      </c>
      <c r="V225" s="113">
        <v>0</v>
      </c>
      <c r="W225" s="113">
        <v>0</v>
      </c>
      <c r="X225" s="113">
        <v>0</v>
      </c>
      <c r="Y225" s="113">
        <v>0</v>
      </c>
      <c r="Z225" s="113">
        <v>0</v>
      </c>
      <c r="AA225" s="113">
        <v>0</v>
      </c>
      <c r="AB225" s="113">
        <v>0</v>
      </c>
      <c r="AC225" s="113">
        <v>0</v>
      </c>
      <c r="AD225" s="113">
        <v>0</v>
      </c>
      <c r="AE225" s="113">
        <v>0</v>
      </c>
      <c r="AF225" s="113">
        <v>0</v>
      </c>
      <c r="AG225" s="113">
        <v>0</v>
      </c>
      <c r="AH225" s="113">
        <v>0</v>
      </c>
      <c r="AI225" s="113">
        <v>0</v>
      </c>
      <c r="AJ225" s="113">
        <v>0</v>
      </c>
      <c r="AK225" s="113">
        <v>0</v>
      </c>
      <c r="AL225" s="113">
        <v>0</v>
      </c>
      <c r="AM225" s="113">
        <f t="shared" si="3"/>
        <v>62796.99</v>
      </c>
      <c r="AP225" s="70"/>
    </row>
    <row r="226" spans="1:42" ht="33" customHeight="1">
      <c r="A226" s="87">
        <v>670</v>
      </c>
      <c r="B226" s="88" t="s">
        <v>235</v>
      </c>
      <c r="C226" s="89" t="s">
        <v>1400</v>
      </c>
      <c r="D226" s="113">
        <v>0</v>
      </c>
      <c r="E226" s="113">
        <v>0</v>
      </c>
      <c r="F226" s="113">
        <v>6216002.1299999999</v>
      </c>
      <c r="G226" s="113">
        <v>1053948.4100000001</v>
      </c>
      <c r="H226" s="113">
        <v>0</v>
      </c>
      <c r="I226" s="113">
        <v>0</v>
      </c>
      <c r="J226" s="113">
        <v>1635686</v>
      </c>
      <c r="K226" s="113">
        <v>0</v>
      </c>
      <c r="L226" s="113">
        <v>0</v>
      </c>
      <c r="M226" s="113">
        <v>396699</v>
      </c>
      <c r="N226" s="113">
        <v>0</v>
      </c>
      <c r="O226" s="113">
        <v>0</v>
      </c>
      <c r="P226" s="113">
        <v>0</v>
      </c>
      <c r="Q226" s="113">
        <v>0</v>
      </c>
      <c r="R226" s="113">
        <v>0</v>
      </c>
      <c r="S226" s="113">
        <v>0</v>
      </c>
      <c r="T226" s="113">
        <v>0</v>
      </c>
      <c r="U226" s="113">
        <v>0</v>
      </c>
      <c r="V226" s="113">
        <v>0</v>
      </c>
      <c r="W226" s="113">
        <v>0</v>
      </c>
      <c r="X226" s="113">
        <v>0</v>
      </c>
      <c r="Y226" s="113">
        <v>0</v>
      </c>
      <c r="Z226" s="113">
        <v>0</v>
      </c>
      <c r="AA226" s="113">
        <v>0</v>
      </c>
      <c r="AB226" s="113">
        <v>0</v>
      </c>
      <c r="AC226" s="113">
        <v>0</v>
      </c>
      <c r="AD226" s="113">
        <v>0</v>
      </c>
      <c r="AE226" s="113">
        <v>0</v>
      </c>
      <c r="AF226" s="113">
        <v>0</v>
      </c>
      <c r="AG226" s="113">
        <v>0</v>
      </c>
      <c r="AH226" s="113">
        <v>0</v>
      </c>
      <c r="AI226" s="113">
        <v>0</v>
      </c>
      <c r="AJ226" s="113">
        <v>0</v>
      </c>
      <c r="AK226" s="113">
        <v>0</v>
      </c>
      <c r="AL226" s="113">
        <v>0</v>
      </c>
      <c r="AM226" s="113">
        <f t="shared" si="3"/>
        <v>9302335.5399999991</v>
      </c>
      <c r="AP226" s="70"/>
    </row>
    <row r="227" spans="1:42" ht="33" customHeight="1">
      <c r="A227" s="87">
        <v>680</v>
      </c>
      <c r="B227" s="88" t="s">
        <v>866</v>
      </c>
      <c r="C227" s="89" t="s">
        <v>1333</v>
      </c>
      <c r="D227" s="113">
        <v>0</v>
      </c>
      <c r="E227" s="113">
        <v>0</v>
      </c>
      <c r="F227" s="113">
        <v>0</v>
      </c>
      <c r="G227" s="113">
        <v>20396.739999999998</v>
      </c>
      <c r="H227" s="113">
        <v>0</v>
      </c>
      <c r="I227" s="113">
        <v>0</v>
      </c>
      <c r="J227" s="113">
        <v>0</v>
      </c>
      <c r="K227" s="113">
        <v>0</v>
      </c>
      <c r="L227" s="113">
        <v>0</v>
      </c>
      <c r="M227" s="113">
        <v>0</v>
      </c>
      <c r="N227" s="113">
        <v>0</v>
      </c>
      <c r="O227" s="113">
        <v>0</v>
      </c>
      <c r="P227" s="113">
        <v>0</v>
      </c>
      <c r="Q227" s="113">
        <v>0</v>
      </c>
      <c r="R227" s="113">
        <v>0</v>
      </c>
      <c r="S227" s="113">
        <v>0</v>
      </c>
      <c r="T227" s="113">
        <v>0</v>
      </c>
      <c r="U227" s="113">
        <v>0</v>
      </c>
      <c r="V227" s="113">
        <v>0</v>
      </c>
      <c r="W227" s="113">
        <v>0</v>
      </c>
      <c r="X227" s="113">
        <v>0</v>
      </c>
      <c r="Y227" s="113">
        <v>0</v>
      </c>
      <c r="Z227" s="113">
        <v>0</v>
      </c>
      <c r="AA227" s="113">
        <v>0</v>
      </c>
      <c r="AB227" s="113">
        <v>0</v>
      </c>
      <c r="AC227" s="113">
        <v>0</v>
      </c>
      <c r="AD227" s="113">
        <v>0</v>
      </c>
      <c r="AE227" s="113">
        <v>0</v>
      </c>
      <c r="AF227" s="113">
        <v>0</v>
      </c>
      <c r="AG227" s="113">
        <v>0</v>
      </c>
      <c r="AH227" s="113">
        <v>0</v>
      </c>
      <c r="AI227" s="113">
        <v>0</v>
      </c>
      <c r="AJ227" s="113">
        <v>0</v>
      </c>
      <c r="AK227" s="113">
        <v>0</v>
      </c>
      <c r="AL227" s="113">
        <v>0</v>
      </c>
      <c r="AM227" s="113">
        <f t="shared" si="3"/>
        <v>20396.739999999998</v>
      </c>
      <c r="AP227" s="70"/>
    </row>
    <row r="228" spans="1:42" ht="33" customHeight="1">
      <c r="A228" s="87">
        <v>681</v>
      </c>
      <c r="B228" s="88" t="s">
        <v>237</v>
      </c>
      <c r="C228" s="89" t="s">
        <v>1400</v>
      </c>
      <c r="D228" s="113">
        <v>0</v>
      </c>
      <c r="E228" s="113">
        <v>0</v>
      </c>
      <c r="F228" s="113">
        <v>0</v>
      </c>
      <c r="G228" s="113">
        <v>154942.76000000004</v>
      </c>
      <c r="H228" s="113">
        <v>0</v>
      </c>
      <c r="I228" s="113">
        <v>0</v>
      </c>
      <c r="J228" s="113">
        <v>0</v>
      </c>
      <c r="K228" s="113">
        <v>0</v>
      </c>
      <c r="L228" s="113">
        <v>0</v>
      </c>
      <c r="M228" s="113">
        <v>0</v>
      </c>
      <c r="N228" s="113">
        <v>0</v>
      </c>
      <c r="O228" s="113">
        <v>0</v>
      </c>
      <c r="P228" s="113">
        <v>0</v>
      </c>
      <c r="Q228" s="113">
        <v>0</v>
      </c>
      <c r="R228" s="113">
        <v>0</v>
      </c>
      <c r="S228" s="113">
        <v>0</v>
      </c>
      <c r="T228" s="113">
        <v>0</v>
      </c>
      <c r="U228" s="113">
        <v>0</v>
      </c>
      <c r="V228" s="113">
        <v>0</v>
      </c>
      <c r="W228" s="113">
        <v>0</v>
      </c>
      <c r="X228" s="113">
        <v>0</v>
      </c>
      <c r="Y228" s="113">
        <v>0</v>
      </c>
      <c r="Z228" s="113">
        <v>0</v>
      </c>
      <c r="AA228" s="113">
        <v>0</v>
      </c>
      <c r="AB228" s="113">
        <v>0</v>
      </c>
      <c r="AC228" s="113">
        <v>0</v>
      </c>
      <c r="AD228" s="113">
        <v>0</v>
      </c>
      <c r="AE228" s="113">
        <v>0</v>
      </c>
      <c r="AF228" s="113">
        <v>0</v>
      </c>
      <c r="AG228" s="113">
        <v>0</v>
      </c>
      <c r="AH228" s="113">
        <v>0</v>
      </c>
      <c r="AI228" s="113">
        <v>0</v>
      </c>
      <c r="AJ228" s="113">
        <v>0</v>
      </c>
      <c r="AK228" s="113">
        <v>0</v>
      </c>
      <c r="AL228" s="113">
        <v>0</v>
      </c>
      <c r="AM228" s="113">
        <f t="shared" si="3"/>
        <v>154942.76000000004</v>
      </c>
      <c r="AP228" s="70"/>
    </row>
    <row r="229" spans="1:42" ht="33" customHeight="1">
      <c r="A229" s="87">
        <v>682</v>
      </c>
      <c r="B229" s="88" t="s">
        <v>867</v>
      </c>
      <c r="C229" s="89" t="s">
        <v>1336</v>
      </c>
      <c r="D229" s="113">
        <v>0</v>
      </c>
      <c r="E229" s="113">
        <v>0</v>
      </c>
      <c r="F229" s="113">
        <v>0</v>
      </c>
      <c r="G229" s="113">
        <v>2328358.44</v>
      </c>
      <c r="H229" s="113">
        <v>0</v>
      </c>
      <c r="I229" s="113">
        <v>0</v>
      </c>
      <c r="J229" s="113">
        <v>0</v>
      </c>
      <c r="K229" s="113">
        <v>0</v>
      </c>
      <c r="L229" s="113">
        <v>0</v>
      </c>
      <c r="M229" s="113">
        <v>0</v>
      </c>
      <c r="N229" s="113">
        <v>0</v>
      </c>
      <c r="O229" s="113">
        <v>0</v>
      </c>
      <c r="P229" s="113">
        <v>0</v>
      </c>
      <c r="Q229" s="113">
        <v>0.12</v>
      </c>
      <c r="R229" s="113">
        <v>0</v>
      </c>
      <c r="S229" s="113">
        <v>0</v>
      </c>
      <c r="T229" s="113">
        <v>0</v>
      </c>
      <c r="U229" s="113">
        <v>0</v>
      </c>
      <c r="V229" s="113">
        <v>0</v>
      </c>
      <c r="W229" s="113">
        <v>0</v>
      </c>
      <c r="X229" s="113">
        <v>0</v>
      </c>
      <c r="Y229" s="113">
        <v>0</v>
      </c>
      <c r="Z229" s="113">
        <v>0</v>
      </c>
      <c r="AA229" s="113">
        <v>0</v>
      </c>
      <c r="AB229" s="113">
        <v>0</v>
      </c>
      <c r="AC229" s="113">
        <v>0</v>
      </c>
      <c r="AD229" s="113">
        <v>0</v>
      </c>
      <c r="AE229" s="113">
        <v>0</v>
      </c>
      <c r="AF229" s="113">
        <v>0</v>
      </c>
      <c r="AG229" s="113">
        <v>0</v>
      </c>
      <c r="AH229" s="113">
        <v>0</v>
      </c>
      <c r="AI229" s="113">
        <v>0</v>
      </c>
      <c r="AJ229" s="113">
        <v>0</v>
      </c>
      <c r="AK229" s="113">
        <v>0</v>
      </c>
      <c r="AL229" s="113">
        <v>0</v>
      </c>
      <c r="AM229" s="113">
        <f t="shared" si="3"/>
        <v>2328358.56</v>
      </c>
      <c r="AP229" s="70"/>
    </row>
    <row r="230" spans="1:42" ht="33" customHeight="1">
      <c r="A230" s="87">
        <v>683</v>
      </c>
      <c r="B230" s="88" t="s">
        <v>868</v>
      </c>
      <c r="C230" s="89" t="s">
        <v>1333</v>
      </c>
      <c r="D230" s="113">
        <v>0</v>
      </c>
      <c r="E230" s="113">
        <v>0</v>
      </c>
      <c r="F230" s="113">
        <v>0</v>
      </c>
      <c r="G230" s="113">
        <v>1487.05</v>
      </c>
      <c r="H230" s="113">
        <v>0</v>
      </c>
      <c r="I230" s="113">
        <v>0</v>
      </c>
      <c r="J230" s="113">
        <v>0</v>
      </c>
      <c r="K230" s="113">
        <v>0</v>
      </c>
      <c r="L230" s="113">
        <v>0</v>
      </c>
      <c r="M230" s="113">
        <v>0</v>
      </c>
      <c r="N230" s="113">
        <v>0</v>
      </c>
      <c r="O230" s="113">
        <v>0</v>
      </c>
      <c r="P230" s="113">
        <v>0</v>
      </c>
      <c r="Q230" s="113">
        <v>0</v>
      </c>
      <c r="R230" s="113">
        <v>0</v>
      </c>
      <c r="S230" s="113">
        <v>0</v>
      </c>
      <c r="T230" s="113">
        <v>0</v>
      </c>
      <c r="U230" s="113">
        <v>0</v>
      </c>
      <c r="V230" s="113">
        <v>0</v>
      </c>
      <c r="W230" s="113">
        <v>0</v>
      </c>
      <c r="X230" s="113">
        <v>0</v>
      </c>
      <c r="Y230" s="113">
        <v>0</v>
      </c>
      <c r="Z230" s="113">
        <v>0</v>
      </c>
      <c r="AA230" s="113">
        <v>0</v>
      </c>
      <c r="AB230" s="113">
        <v>0</v>
      </c>
      <c r="AC230" s="113">
        <v>0</v>
      </c>
      <c r="AD230" s="113">
        <v>0</v>
      </c>
      <c r="AE230" s="113">
        <v>0</v>
      </c>
      <c r="AF230" s="113">
        <v>0</v>
      </c>
      <c r="AG230" s="113">
        <v>0</v>
      </c>
      <c r="AH230" s="113">
        <v>0</v>
      </c>
      <c r="AI230" s="113">
        <v>0</v>
      </c>
      <c r="AJ230" s="113">
        <v>0</v>
      </c>
      <c r="AK230" s="113">
        <v>0</v>
      </c>
      <c r="AL230" s="113">
        <v>0</v>
      </c>
      <c r="AM230" s="113">
        <f t="shared" si="3"/>
        <v>1487.05</v>
      </c>
      <c r="AP230" s="70"/>
    </row>
    <row r="231" spans="1:42" ht="33" customHeight="1">
      <c r="A231" s="87">
        <v>716</v>
      </c>
      <c r="B231" s="88" t="s">
        <v>869</v>
      </c>
      <c r="C231" s="115" t="s">
        <v>1298</v>
      </c>
      <c r="D231" s="113">
        <v>0</v>
      </c>
      <c r="E231" s="113">
        <v>0</v>
      </c>
      <c r="F231" s="113">
        <v>0</v>
      </c>
      <c r="G231" s="113">
        <v>0</v>
      </c>
      <c r="H231" s="113">
        <v>0</v>
      </c>
      <c r="I231" s="113">
        <v>0</v>
      </c>
      <c r="J231" s="113">
        <v>0</v>
      </c>
      <c r="K231" s="113">
        <v>0</v>
      </c>
      <c r="L231" s="113">
        <v>0</v>
      </c>
      <c r="M231" s="113">
        <v>0</v>
      </c>
      <c r="N231" s="113">
        <v>0</v>
      </c>
      <c r="O231" s="113">
        <v>0</v>
      </c>
      <c r="P231" s="113">
        <v>0</v>
      </c>
      <c r="Q231" s="113">
        <v>0</v>
      </c>
      <c r="R231" s="113">
        <v>0</v>
      </c>
      <c r="S231" s="113">
        <v>0</v>
      </c>
      <c r="T231" s="113">
        <v>0</v>
      </c>
      <c r="U231" s="113">
        <v>0</v>
      </c>
      <c r="V231" s="113">
        <v>0</v>
      </c>
      <c r="W231" s="113">
        <v>0</v>
      </c>
      <c r="X231" s="113">
        <v>0</v>
      </c>
      <c r="Y231" s="113">
        <v>0</v>
      </c>
      <c r="Z231" s="113">
        <v>0</v>
      </c>
      <c r="AA231" s="113">
        <v>0</v>
      </c>
      <c r="AB231" s="113">
        <v>0</v>
      </c>
      <c r="AC231" s="113">
        <v>0</v>
      </c>
      <c r="AD231" s="113">
        <v>0</v>
      </c>
      <c r="AE231" s="113">
        <v>0</v>
      </c>
      <c r="AF231" s="113">
        <v>0</v>
      </c>
      <c r="AG231" s="113">
        <v>0</v>
      </c>
      <c r="AH231" s="113">
        <v>0</v>
      </c>
      <c r="AI231" s="113">
        <v>0</v>
      </c>
      <c r="AJ231" s="113">
        <v>0</v>
      </c>
      <c r="AK231" s="113">
        <v>0</v>
      </c>
      <c r="AL231" s="113">
        <v>0</v>
      </c>
      <c r="AM231" s="113">
        <f t="shared" si="3"/>
        <v>0</v>
      </c>
      <c r="AP231" s="70"/>
    </row>
    <row r="232" spans="1:42" ht="33" customHeight="1">
      <c r="A232" s="87">
        <v>718</v>
      </c>
      <c r="B232" s="88" t="s">
        <v>241</v>
      </c>
      <c r="C232" s="115" t="s">
        <v>1298</v>
      </c>
      <c r="D232" s="113">
        <v>0</v>
      </c>
      <c r="E232" s="113">
        <v>0</v>
      </c>
      <c r="F232" s="113">
        <v>0</v>
      </c>
      <c r="G232" s="113">
        <v>0</v>
      </c>
      <c r="H232" s="113">
        <v>0</v>
      </c>
      <c r="I232" s="113">
        <v>0</v>
      </c>
      <c r="J232" s="113">
        <v>0</v>
      </c>
      <c r="K232" s="113">
        <v>0</v>
      </c>
      <c r="L232" s="113">
        <v>0</v>
      </c>
      <c r="M232" s="113">
        <v>0</v>
      </c>
      <c r="N232" s="113">
        <v>0</v>
      </c>
      <c r="O232" s="113">
        <v>0</v>
      </c>
      <c r="P232" s="113">
        <v>0</v>
      </c>
      <c r="Q232" s="113">
        <v>0</v>
      </c>
      <c r="R232" s="113">
        <v>0</v>
      </c>
      <c r="S232" s="113">
        <v>0</v>
      </c>
      <c r="T232" s="113">
        <v>0</v>
      </c>
      <c r="U232" s="113">
        <v>0</v>
      </c>
      <c r="V232" s="113">
        <v>0</v>
      </c>
      <c r="W232" s="113">
        <v>0</v>
      </c>
      <c r="X232" s="113">
        <v>0</v>
      </c>
      <c r="Y232" s="113">
        <v>0</v>
      </c>
      <c r="Z232" s="113">
        <v>0</v>
      </c>
      <c r="AA232" s="113">
        <v>0</v>
      </c>
      <c r="AB232" s="113">
        <v>0</v>
      </c>
      <c r="AC232" s="113">
        <v>0</v>
      </c>
      <c r="AD232" s="113">
        <v>0</v>
      </c>
      <c r="AE232" s="113">
        <v>0</v>
      </c>
      <c r="AF232" s="113">
        <v>0</v>
      </c>
      <c r="AG232" s="113">
        <v>0</v>
      </c>
      <c r="AH232" s="113">
        <v>0</v>
      </c>
      <c r="AI232" s="113">
        <v>0</v>
      </c>
      <c r="AJ232" s="113">
        <v>0</v>
      </c>
      <c r="AK232" s="113">
        <v>0</v>
      </c>
      <c r="AL232" s="113">
        <v>0</v>
      </c>
      <c r="AM232" s="113">
        <f t="shared" si="3"/>
        <v>0</v>
      </c>
      <c r="AP232" s="70"/>
    </row>
    <row r="233" spans="1:42" ht="33" customHeight="1">
      <c r="A233" s="87">
        <v>761</v>
      </c>
      <c r="B233" s="88" t="s">
        <v>870</v>
      </c>
      <c r="C233" s="115" t="s">
        <v>1298</v>
      </c>
      <c r="D233" s="113">
        <v>0</v>
      </c>
      <c r="E233" s="113">
        <v>0</v>
      </c>
      <c r="F233" s="113">
        <v>0</v>
      </c>
      <c r="G233" s="113">
        <v>0</v>
      </c>
      <c r="H233" s="113">
        <v>0</v>
      </c>
      <c r="I233" s="113">
        <v>0</v>
      </c>
      <c r="J233" s="113">
        <v>0</v>
      </c>
      <c r="K233" s="113">
        <v>0</v>
      </c>
      <c r="L233" s="113">
        <v>0</v>
      </c>
      <c r="M233" s="113">
        <v>0</v>
      </c>
      <c r="N233" s="113">
        <v>0</v>
      </c>
      <c r="O233" s="113">
        <v>0</v>
      </c>
      <c r="P233" s="113">
        <v>0</v>
      </c>
      <c r="Q233" s="113">
        <v>0</v>
      </c>
      <c r="R233" s="113">
        <v>0</v>
      </c>
      <c r="S233" s="113">
        <v>0</v>
      </c>
      <c r="T233" s="113">
        <v>0</v>
      </c>
      <c r="U233" s="113">
        <v>0</v>
      </c>
      <c r="V233" s="113">
        <v>0</v>
      </c>
      <c r="W233" s="113">
        <v>0</v>
      </c>
      <c r="X233" s="113">
        <v>0</v>
      </c>
      <c r="Y233" s="113">
        <v>0</v>
      </c>
      <c r="Z233" s="113">
        <v>0</v>
      </c>
      <c r="AA233" s="113">
        <v>0</v>
      </c>
      <c r="AB233" s="113">
        <v>0</v>
      </c>
      <c r="AC233" s="113">
        <v>0</v>
      </c>
      <c r="AD233" s="113">
        <v>0</v>
      </c>
      <c r="AE233" s="113">
        <v>0</v>
      </c>
      <c r="AF233" s="113">
        <v>0</v>
      </c>
      <c r="AG233" s="113">
        <v>0</v>
      </c>
      <c r="AH233" s="113">
        <v>0</v>
      </c>
      <c r="AI233" s="113">
        <v>0</v>
      </c>
      <c r="AJ233" s="113">
        <v>0</v>
      </c>
      <c r="AK233" s="113">
        <v>0</v>
      </c>
      <c r="AL233" s="113">
        <v>0</v>
      </c>
      <c r="AM233" s="113">
        <f t="shared" si="3"/>
        <v>0</v>
      </c>
      <c r="AP233" s="70"/>
    </row>
    <row r="234" spans="1:42" ht="33" customHeight="1">
      <c r="A234" s="87">
        <v>781</v>
      </c>
      <c r="B234" s="88" t="s">
        <v>871</v>
      </c>
      <c r="C234" s="115" t="s">
        <v>1298</v>
      </c>
      <c r="D234" s="113">
        <v>0</v>
      </c>
      <c r="E234" s="113">
        <v>0</v>
      </c>
      <c r="F234" s="113">
        <v>0</v>
      </c>
      <c r="G234" s="113">
        <v>0</v>
      </c>
      <c r="H234" s="113">
        <v>0</v>
      </c>
      <c r="I234" s="113">
        <v>0</v>
      </c>
      <c r="J234" s="113">
        <v>0</v>
      </c>
      <c r="K234" s="113">
        <v>0</v>
      </c>
      <c r="L234" s="113">
        <v>0</v>
      </c>
      <c r="M234" s="113">
        <v>0</v>
      </c>
      <c r="N234" s="113">
        <v>0</v>
      </c>
      <c r="O234" s="113">
        <v>0</v>
      </c>
      <c r="P234" s="113">
        <v>0</v>
      </c>
      <c r="Q234" s="113">
        <v>0</v>
      </c>
      <c r="R234" s="113">
        <v>0</v>
      </c>
      <c r="S234" s="113">
        <v>0</v>
      </c>
      <c r="T234" s="113">
        <v>0</v>
      </c>
      <c r="U234" s="113">
        <v>0</v>
      </c>
      <c r="V234" s="113">
        <v>0</v>
      </c>
      <c r="W234" s="113">
        <v>0</v>
      </c>
      <c r="X234" s="113">
        <v>0</v>
      </c>
      <c r="Y234" s="113">
        <v>0</v>
      </c>
      <c r="Z234" s="113">
        <v>0</v>
      </c>
      <c r="AA234" s="113">
        <v>0</v>
      </c>
      <c r="AB234" s="113">
        <v>0</v>
      </c>
      <c r="AC234" s="113">
        <v>0</v>
      </c>
      <c r="AD234" s="113">
        <v>0</v>
      </c>
      <c r="AE234" s="113">
        <v>0</v>
      </c>
      <c r="AF234" s="113">
        <v>0</v>
      </c>
      <c r="AG234" s="113">
        <v>0</v>
      </c>
      <c r="AH234" s="113">
        <v>0</v>
      </c>
      <c r="AI234" s="113">
        <v>0</v>
      </c>
      <c r="AJ234" s="113">
        <v>0</v>
      </c>
      <c r="AK234" s="113">
        <v>0</v>
      </c>
      <c r="AL234" s="113">
        <v>0</v>
      </c>
      <c r="AM234" s="113">
        <f t="shared" si="3"/>
        <v>0</v>
      </c>
      <c r="AP234" s="70"/>
    </row>
    <row r="235" spans="1:42" ht="33" customHeight="1">
      <c r="A235" s="87">
        <v>802</v>
      </c>
      <c r="B235" s="88" t="s">
        <v>872</v>
      </c>
      <c r="C235" s="115" t="s">
        <v>1298</v>
      </c>
      <c r="D235" s="113">
        <v>0</v>
      </c>
      <c r="E235" s="113">
        <v>0</v>
      </c>
      <c r="F235" s="113">
        <v>0</v>
      </c>
      <c r="G235" s="113">
        <v>0</v>
      </c>
      <c r="H235" s="113">
        <v>0</v>
      </c>
      <c r="I235" s="113">
        <v>0</v>
      </c>
      <c r="J235" s="113">
        <v>0</v>
      </c>
      <c r="K235" s="113">
        <v>0</v>
      </c>
      <c r="L235" s="113">
        <v>0</v>
      </c>
      <c r="M235" s="113">
        <v>0</v>
      </c>
      <c r="N235" s="113">
        <v>0</v>
      </c>
      <c r="O235" s="113">
        <v>0</v>
      </c>
      <c r="P235" s="113">
        <v>0</v>
      </c>
      <c r="Q235" s="113">
        <v>0</v>
      </c>
      <c r="R235" s="113">
        <v>0</v>
      </c>
      <c r="S235" s="113">
        <v>0</v>
      </c>
      <c r="T235" s="113">
        <v>0</v>
      </c>
      <c r="U235" s="113">
        <v>0</v>
      </c>
      <c r="V235" s="113">
        <v>0</v>
      </c>
      <c r="W235" s="113">
        <v>0</v>
      </c>
      <c r="X235" s="113">
        <v>0</v>
      </c>
      <c r="Y235" s="113">
        <v>0</v>
      </c>
      <c r="Z235" s="113">
        <v>0</v>
      </c>
      <c r="AA235" s="113">
        <v>0</v>
      </c>
      <c r="AB235" s="113">
        <v>0</v>
      </c>
      <c r="AC235" s="113">
        <v>0</v>
      </c>
      <c r="AD235" s="113">
        <v>0</v>
      </c>
      <c r="AE235" s="113">
        <v>0</v>
      </c>
      <c r="AF235" s="113">
        <v>0</v>
      </c>
      <c r="AG235" s="113">
        <v>0</v>
      </c>
      <c r="AH235" s="113">
        <v>0</v>
      </c>
      <c r="AI235" s="113">
        <v>0</v>
      </c>
      <c r="AJ235" s="113">
        <v>0</v>
      </c>
      <c r="AK235" s="113">
        <v>0</v>
      </c>
      <c r="AL235" s="113">
        <v>0</v>
      </c>
      <c r="AM235" s="113">
        <f t="shared" si="3"/>
        <v>0</v>
      </c>
      <c r="AP235" s="70"/>
    </row>
    <row r="236" spans="1:42" ht="33" customHeight="1">
      <c r="A236" s="87">
        <v>821</v>
      </c>
      <c r="B236" s="88" t="s">
        <v>873</v>
      </c>
      <c r="C236" s="115" t="s">
        <v>1298</v>
      </c>
      <c r="D236" s="113">
        <v>0</v>
      </c>
      <c r="E236" s="113">
        <v>0</v>
      </c>
      <c r="F236" s="113">
        <v>0</v>
      </c>
      <c r="G236" s="113">
        <v>0</v>
      </c>
      <c r="H236" s="113">
        <v>0</v>
      </c>
      <c r="I236" s="113">
        <v>0</v>
      </c>
      <c r="J236" s="113">
        <v>0</v>
      </c>
      <c r="K236" s="113">
        <v>0</v>
      </c>
      <c r="L236" s="113">
        <v>0</v>
      </c>
      <c r="M236" s="113">
        <v>0</v>
      </c>
      <c r="N236" s="113">
        <v>0</v>
      </c>
      <c r="O236" s="113">
        <v>0</v>
      </c>
      <c r="P236" s="113">
        <v>0</v>
      </c>
      <c r="Q236" s="113">
        <v>0</v>
      </c>
      <c r="R236" s="113">
        <v>0</v>
      </c>
      <c r="S236" s="113">
        <v>0</v>
      </c>
      <c r="T236" s="113">
        <v>0</v>
      </c>
      <c r="U236" s="113">
        <v>0</v>
      </c>
      <c r="V236" s="113">
        <v>0</v>
      </c>
      <c r="W236" s="113">
        <v>0</v>
      </c>
      <c r="X236" s="113">
        <v>0</v>
      </c>
      <c r="Y236" s="113">
        <v>0</v>
      </c>
      <c r="Z236" s="113">
        <v>0</v>
      </c>
      <c r="AA236" s="113">
        <v>0</v>
      </c>
      <c r="AB236" s="113">
        <v>0</v>
      </c>
      <c r="AC236" s="113">
        <v>0</v>
      </c>
      <c r="AD236" s="113">
        <v>0</v>
      </c>
      <c r="AE236" s="113">
        <v>0</v>
      </c>
      <c r="AF236" s="113">
        <v>0</v>
      </c>
      <c r="AG236" s="113">
        <v>0</v>
      </c>
      <c r="AH236" s="113">
        <v>0</v>
      </c>
      <c r="AI236" s="113">
        <v>0</v>
      </c>
      <c r="AJ236" s="113">
        <v>0</v>
      </c>
      <c r="AK236" s="113">
        <v>0</v>
      </c>
      <c r="AL236" s="113">
        <v>0</v>
      </c>
      <c r="AM236" s="113">
        <f t="shared" si="3"/>
        <v>0</v>
      </c>
      <c r="AP236" s="70"/>
    </row>
    <row r="237" spans="1:42" ht="33" customHeight="1">
      <c r="A237" s="87">
        <v>831</v>
      </c>
      <c r="B237" s="88" t="s">
        <v>874</v>
      </c>
      <c r="C237" s="115" t="s">
        <v>1298</v>
      </c>
      <c r="D237" s="113">
        <v>0</v>
      </c>
      <c r="E237" s="113">
        <v>0</v>
      </c>
      <c r="F237" s="113">
        <v>0</v>
      </c>
      <c r="G237" s="113">
        <v>0</v>
      </c>
      <c r="H237" s="113">
        <v>0</v>
      </c>
      <c r="I237" s="113">
        <v>0</v>
      </c>
      <c r="J237" s="113">
        <v>0</v>
      </c>
      <c r="K237" s="113">
        <v>0</v>
      </c>
      <c r="L237" s="113">
        <v>0</v>
      </c>
      <c r="M237" s="113">
        <v>0</v>
      </c>
      <c r="N237" s="113">
        <v>0</v>
      </c>
      <c r="O237" s="113">
        <v>0</v>
      </c>
      <c r="P237" s="113">
        <v>0</v>
      </c>
      <c r="Q237" s="113">
        <v>0</v>
      </c>
      <c r="R237" s="113">
        <v>0</v>
      </c>
      <c r="S237" s="113">
        <v>0</v>
      </c>
      <c r="T237" s="113">
        <v>0</v>
      </c>
      <c r="U237" s="113">
        <v>0</v>
      </c>
      <c r="V237" s="113">
        <v>0</v>
      </c>
      <c r="W237" s="113">
        <v>0</v>
      </c>
      <c r="X237" s="113">
        <v>0</v>
      </c>
      <c r="Y237" s="113">
        <v>0</v>
      </c>
      <c r="Z237" s="113">
        <v>0</v>
      </c>
      <c r="AA237" s="113">
        <v>0</v>
      </c>
      <c r="AB237" s="113">
        <v>0</v>
      </c>
      <c r="AC237" s="113">
        <v>0</v>
      </c>
      <c r="AD237" s="113">
        <v>0</v>
      </c>
      <c r="AE237" s="113">
        <v>0</v>
      </c>
      <c r="AF237" s="113">
        <v>0</v>
      </c>
      <c r="AG237" s="113">
        <v>0</v>
      </c>
      <c r="AH237" s="113">
        <v>0</v>
      </c>
      <c r="AI237" s="113">
        <v>0</v>
      </c>
      <c r="AJ237" s="113">
        <v>0</v>
      </c>
      <c r="AK237" s="113">
        <v>0</v>
      </c>
      <c r="AL237" s="113">
        <v>0</v>
      </c>
      <c r="AM237" s="113">
        <f t="shared" si="3"/>
        <v>0</v>
      </c>
      <c r="AP237" s="70"/>
    </row>
    <row r="238" spans="1:42" ht="33" customHeight="1">
      <c r="A238" s="87">
        <v>862</v>
      </c>
      <c r="B238" s="88" t="s">
        <v>875</v>
      </c>
      <c r="C238" s="89" t="s">
        <v>1333</v>
      </c>
      <c r="D238" s="113">
        <v>0</v>
      </c>
      <c r="E238" s="113">
        <v>0</v>
      </c>
      <c r="F238" s="113">
        <v>0</v>
      </c>
      <c r="G238" s="113">
        <v>4918.24</v>
      </c>
      <c r="H238" s="113">
        <v>0</v>
      </c>
      <c r="I238" s="113">
        <v>0</v>
      </c>
      <c r="J238" s="113">
        <v>1948817.78</v>
      </c>
      <c r="K238" s="113">
        <v>0</v>
      </c>
      <c r="L238" s="113">
        <v>0</v>
      </c>
      <c r="M238" s="113">
        <v>0</v>
      </c>
      <c r="N238" s="113">
        <v>0</v>
      </c>
      <c r="O238" s="113">
        <v>0</v>
      </c>
      <c r="P238" s="113">
        <v>0</v>
      </c>
      <c r="Q238" s="113">
        <v>0</v>
      </c>
      <c r="R238" s="113">
        <v>0</v>
      </c>
      <c r="S238" s="113">
        <v>0</v>
      </c>
      <c r="T238" s="113">
        <v>0</v>
      </c>
      <c r="U238" s="113">
        <v>0</v>
      </c>
      <c r="V238" s="113">
        <v>0</v>
      </c>
      <c r="W238" s="113">
        <v>0</v>
      </c>
      <c r="X238" s="113">
        <v>0</v>
      </c>
      <c r="Y238" s="113">
        <v>0</v>
      </c>
      <c r="Z238" s="113">
        <v>0</v>
      </c>
      <c r="AA238" s="113">
        <v>0</v>
      </c>
      <c r="AB238" s="113">
        <v>0</v>
      </c>
      <c r="AC238" s="113">
        <v>0</v>
      </c>
      <c r="AD238" s="113">
        <v>0</v>
      </c>
      <c r="AE238" s="113">
        <v>0</v>
      </c>
      <c r="AF238" s="113">
        <v>0</v>
      </c>
      <c r="AG238" s="113">
        <v>0</v>
      </c>
      <c r="AH238" s="113">
        <v>0</v>
      </c>
      <c r="AI238" s="113">
        <v>0</v>
      </c>
      <c r="AJ238" s="113">
        <v>0</v>
      </c>
      <c r="AK238" s="113">
        <v>0</v>
      </c>
      <c r="AL238" s="113">
        <v>0</v>
      </c>
      <c r="AM238" s="113">
        <f t="shared" si="3"/>
        <v>1953736.02</v>
      </c>
      <c r="AP238" s="70"/>
    </row>
    <row r="239" spans="1:42" ht="33" customHeight="1">
      <c r="A239" s="87">
        <v>865</v>
      </c>
      <c r="B239" s="88" t="s">
        <v>876</v>
      </c>
      <c r="C239" s="89" t="s">
        <v>1336</v>
      </c>
      <c r="D239" s="113">
        <v>0</v>
      </c>
      <c r="E239" s="113">
        <v>0</v>
      </c>
      <c r="F239" s="113">
        <v>0</v>
      </c>
      <c r="G239" s="113">
        <v>0</v>
      </c>
      <c r="H239" s="113">
        <v>0</v>
      </c>
      <c r="I239" s="113">
        <v>0</v>
      </c>
      <c r="J239" s="113">
        <v>9122.44</v>
      </c>
      <c r="K239" s="113">
        <v>0</v>
      </c>
      <c r="L239" s="113">
        <v>0</v>
      </c>
      <c r="M239" s="113">
        <v>0</v>
      </c>
      <c r="N239" s="113">
        <v>0</v>
      </c>
      <c r="O239" s="113">
        <v>0</v>
      </c>
      <c r="P239" s="113">
        <v>0</v>
      </c>
      <c r="Q239" s="113">
        <v>0</v>
      </c>
      <c r="R239" s="113">
        <v>0</v>
      </c>
      <c r="S239" s="113">
        <v>0</v>
      </c>
      <c r="T239" s="113">
        <v>0</v>
      </c>
      <c r="U239" s="113">
        <v>0</v>
      </c>
      <c r="V239" s="113">
        <v>0</v>
      </c>
      <c r="W239" s="113">
        <v>0</v>
      </c>
      <c r="X239" s="113">
        <v>0</v>
      </c>
      <c r="Y239" s="113">
        <v>0</v>
      </c>
      <c r="Z239" s="113">
        <v>0</v>
      </c>
      <c r="AA239" s="113">
        <v>0</v>
      </c>
      <c r="AB239" s="113">
        <v>0</v>
      </c>
      <c r="AC239" s="113">
        <v>0</v>
      </c>
      <c r="AD239" s="113">
        <v>0</v>
      </c>
      <c r="AE239" s="113">
        <v>0</v>
      </c>
      <c r="AF239" s="113">
        <v>0</v>
      </c>
      <c r="AG239" s="113">
        <v>0</v>
      </c>
      <c r="AH239" s="113">
        <v>0</v>
      </c>
      <c r="AI239" s="113">
        <v>0</v>
      </c>
      <c r="AJ239" s="113">
        <v>0</v>
      </c>
      <c r="AK239" s="113">
        <v>0</v>
      </c>
      <c r="AL239" s="113">
        <v>0</v>
      </c>
      <c r="AM239" s="113">
        <f t="shared" si="3"/>
        <v>9122.44</v>
      </c>
      <c r="AP239" s="70"/>
    </row>
    <row r="240" spans="1:42" ht="33" customHeight="1">
      <c r="A240" s="87">
        <v>866</v>
      </c>
      <c r="B240" s="88" t="s">
        <v>877</v>
      </c>
      <c r="C240" s="115" t="s">
        <v>1298</v>
      </c>
      <c r="D240" s="113">
        <v>0</v>
      </c>
      <c r="E240" s="113">
        <v>0</v>
      </c>
      <c r="F240" s="113">
        <v>0</v>
      </c>
      <c r="G240" s="113">
        <v>0</v>
      </c>
      <c r="H240" s="113">
        <v>0</v>
      </c>
      <c r="I240" s="113">
        <v>0</v>
      </c>
      <c r="J240" s="113">
        <v>0</v>
      </c>
      <c r="K240" s="113">
        <v>0</v>
      </c>
      <c r="L240" s="113">
        <v>0</v>
      </c>
      <c r="M240" s="113">
        <v>0</v>
      </c>
      <c r="N240" s="113">
        <v>0</v>
      </c>
      <c r="O240" s="113">
        <v>0</v>
      </c>
      <c r="P240" s="113">
        <v>0</v>
      </c>
      <c r="Q240" s="113">
        <v>0</v>
      </c>
      <c r="R240" s="113">
        <v>0</v>
      </c>
      <c r="S240" s="113">
        <v>0</v>
      </c>
      <c r="T240" s="113">
        <v>0</v>
      </c>
      <c r="U240" s="113">
        <v>0</v>
      </c>
      <c r="V240" s="113">
        <v>0</v>
      </c>
      <c r="W240" s="113">
        <v>0</v>
      </c>
      <c r="X240" s="113">
        <v>0</v>
      </c>
      <c r="Y240" s="113">
        <v>0</v>
      </c>
      <c r="Z240" s="113">
        <v>0</v>
      </c>
      <c r="AA240" s="113">
        <v>0</v>
      </c>
      <c r="AB240" s="113">
        <v>0</v>
      </c>
      <c r="AC240" s="113">
        <v>0</v>
      </c>
      <c r="AD240" s="113">
        <v>0</v>
      </c>
      <c r="AE240" s="113">
        <v>0</v>
      </c>
      <c r="AF240" s="113">
        <v>0</v>
      </c>
      <c r="AG240" s="113">
        <v>0</v>
      </c>
      <c r="AH240" s="113">
        <v>0</v>
      </c>
      <c r="AI240" s="113">
        <v>0</v>
      </c>
      <c r="AJ240" s="113">
        <v>0</v>
      </c>
      <c r="AK240" s="113">
        <v>0</v>
      </c>
      <c r="AL240" s="113">
        <v>0</v>
      </c>
      <c r="AM240" s="113">
        <f t="shared" si="3"/>
        <v>0</v>
      </c>
      <c r="AP240" s="70"/>
    </row>
    <row r="241" spans="1:42" ht="33" customHeight="1">
      <c r="A241" s="87">
        <v>867</v>
      </c>
      <c r="B241" s="88" t="s">
        <v>878</v>
      </c>
      <c r="C241" s="89" t="s">
        <v>1336</v>
      </c>
      <c r="D241" s="113">
        <v>0</v>
      </c>
      <c r="E241" s="113">
        <v>0</v>
      </c>
      <c r="F241" s="113">
        <v>82943</v>
      </c>
      <c r="G241" s="113">
        <v>0</v>
      </c>
      <c r="H241" s="113">
        <v>0</v>
      </c>
      <c r="I241" s="113">
        <v>0</v>
      </c>
      <c r="J241" s="113">
        <v>0</v>
      </c>
      <c r="K241" s="113">
        <v>0</v>
      </c>
      <c r="L241" s="113">
        <v>0</v>
      </c>
      <c r="M241" s="113">
        <v>0</v>
      </c>
      <c r="N241" s="113">
        <v>0</v>
      </c>
      <c r="O241" s="113">
        <v>0</v>
      </c>
      <c r="P241" s="113">
        <v>0</v>
      </c>
      <c r="Q241" s="113">
        <v>0</v>
      </c>
      <c r="R241" s="113">
        <v>0</v>
      </c>
      <c r="S241" s="113">
        <v>0</v>
      </c>
      <c r="T241" s="113">
        <v>0</v>
      </c>
      <c r="U241" s="113">
        <v>0</v>
      </c>
      <c r="V241" s="113">
        <v>0</v>
      </c>
      <c r="W241" s="113">
        <v>0</v>
      </c>
      <c r="X241" s="113">
        <v>0</v>
      </c>
      <c r="Y241" s="113">
        <v>0</v>
      </c>
      <c r="Z241" s="113">
        <v>0</v>
      </c>
      <c r="AA241" s="113">
        <v>0</v>
      </c>
      <c r="AB241" s="113">
        <v>0</v>
      </c>
      <c r="AC241" s="113">
        <v>0</v>
      </c>
      <c r="AD241" s="113">
        <v>0</v>
      </c>
      <c r="AE241" s="113">
        <v>0</v>
      </c>
      <c r="AF241" s="113">
        <v>0</v>
      </c>
      <c r="AG241" s="113">
        <v>0</v>
      </c>
      <c r="AH241" s="113">
        <v>0</v>
      </c>
      <c r="AI241" s="113">
        <v>0</v>
      </c>
      <c r="AJ241" s="113">
        <v>0</v>
      </c>
      <c r="AK241" s="113">
        <v>0</v>
      </c>
      <c r="AL241" s="113">
        <v>0</v>
      </c>
      <c r="AM241" s="113">
        <f t="shared" si="3"/>
        <v>82943</v>
      </c>
      <c r="AP241" s="70"/>
    </row>
    <row r="242" spans="1:42" ht="33" customHeight="1">
      <c r="A242" s="87">
        <v>901</v>
      </c>
      <c r="B242" s="88" t="s">
        <v>879</v>
      </c>
      <c r="C242" s="115" t="s">
        <v>1400</v>
      </c>
      <c r="D242" s="113">
        <v>0</v>
      </c>
      <c r="E242" s="113">
        <v>0</v>
      </c>
      <c r="F242" s="113">
        <v>0</v>
      </c>
      <c r="G242" s="113">
        <v>0</v>
      </c>
      <c r="H242" s="113">
        <v>0</v>
      </c>
      <c r="I242" s="113">
        <v>0</v>
      </c>
      <c r="J242" s="113">
        <v>0</v>
      </c>
      <c r="K242" s="113">
        <v>0</v>
      </c>
      <c r="L242" s="113">
        <v>0</v>
      </c>
      <c r="M242" s="113">
        <v>0</v>
      </c>
      <c r="N242" s="113">
        <v>0</v>
      </c>
      <c r="O242" s="113">
        <v>0</v>
      </c>
      <c r="P242" s="113">
        <v>0</v>
      </c>
      <c r="Q242" s="113">
        <v>0</v>
      </c>
      <c r="R242" s="113">
        <v>0</v>
      </c>
      <c r="S242" s="113">
        <v>0</v>
      </c>
      <c r="T242" s="113">
        <v>0</v>
      </c>
      <c r="U242" s="113">
        <v>0</v>
      </c>
      <c r="V242" s="113">
        <v>0</v>
      </c>
      <c r="W242" s="113">
        <v>0</v>
      </c>
      <c r="X242" s="113">
        <v>0</v>
      </c>
      <c r="Y242" s="113">
        <v>0</v>
      </c>
      <c r="Z242" s="113">
        <v>0</v>
      </c>
      <c r="AA242" s="113">
        <v>0</v>
      </c>
      <c r="AB242" s="113">
        <v>0</v>
      </c>
      <c r="AC242" s="113">
        <v>0</v>
      </c>
      <c r="AD242" s="113">
        <v>0</v>
      </c>
      <c r="AE242" s="113">
        <v>0</v>
      </c>
      <c r="AF242" s="113">
        <v>0</v>
      </c>
      <c r="AG242" s="113">
        <v>0</v>
      </c>
      <c r="AH242" s="113">
        <v>0</v>
      </c>
      <c r="AI242" s="113">
        <v>0</v>
      </c>
      <c r="AJ242" s="113">
        <v>0</v>
      </c>
      <c r="AK242" s="113">
        <v>0</v>
      </c>
      <c r="AL242" s="113">
        <v>0</v>
      </c>
      <c r="AM242" s="113">
        <f t="shared" si="3"/>
        <v>0</v>
      </c>
      <c r="AP242" s="70"/>
    </row>
    <row r="243" spans="1:42" ht="33" customHeight="1">
      <c r="A243" s="87">
        <v>902</v>
      </c>
      <c r="B243" s="88" t="s">
        <v>880</v>
      </c>
      <c r="C243" s="115" t="s">
        <v>1400</v>
      </c>
      <c r="D243" s="113">
        <v>0</v>
      </c>
      <c r="E243" s="113">
        <v>0</v>
      </c>
      <c r="F243" s="113">
        <v>0</v>
      </c>
      <c r="G243" s="113">
        <v>0</v>
      </c>
      <c r="H243" s="113">
        <v>0</v>
      </c>
      <c r="I243" s="113">
        <v>0</v>
      </c>
      <c r="J243" s="113">
        <v>0</v>
      </c>
      <c r="K243" s="113">
        <v>0</v>
      </c>
      <c r="L243" s="113">
        <v>0</v>
      </c>
      <c r="M243" s="113">
        <v>0</v>
      </c>
      <c r="N243" s="113">
        <v>0</v>
      </c>
      <c r="O243" s="113">
        <v>0</v>
      </c>
      <c r="P243" s="113">
        <v>0</v>
      </c>
      <c r="Q243" s="113">
        <v>0</v>
      </c>
      <c r="R243" s="113">
        <v>0</v>
      </c>
      <c r="S243" s="113">
        <v>0</v>
      </c>
      <c r="T243" s="113">
        <v>0</v>
      </c>
      <c r="U243" s="113">
        <v>0</v>
      </c>
      <c r="V243" s="113">
        <v>0</v>
      </c>
      <c r="W243" s="113">
        <v>0</v>
      </c>
      <c r="X243" s="113">
        <v>0</v>
      </c>
      <c r="Y243" s="113">
        <v>0</v>
      </c>
      <c r="Z243" s="113">
        <v>0</v>
      </c>
      <c r="AA243" s="113">
        <v>0</v>
      </c>
      <c r="AB243" s="113">
        <v>0</v>
      </c>
      <c r="AC243" s="113">
        <v>0</v>
      </c>
      <c r="AD243" s="113">
        <v>0</v>
      </c>
      <c r="AE243" s="113">
        <v>0</v>
      </c>
      <c r="AF243" s="113">
        <v>0</v>
      </c>
      <c r="AG243" s="113">
        <v>0</v>
      </c>
      <c r="AH243" s="113">
        <v>0</v>
      </c>
      <c r="AI243" s="113">
        <v>0</v>
      </c>
      <c r="AJ243" s="113">
        <v>0</v>
      </c>
      <c r="AK243" s="113">
        <v>0</v>
      </c>
      <c r="AL243" s="113">
        <v>0</v>
      </c>
      <c r="AM243" s="113">
        <f t="shared" si="3"/>
        <v>0</v>
      </c>
      <c r="AP243" s="70"/>
    </row>
    <row r="244" spans="1:42" ht="33" customHeight="1">
      <c r="A244" s="87">
        <v>903</v>
      </c>
      <c r="B244" s="88" t="s">
        <v>881</v>
      </c>
      <c r="C244" s="115" t="s">
        <v>1400</v>
      </c>
      <c r="D244" s="113">
        <v>0</v>
      </c>
      <c r="E244" s="113">
        <v>0</v>
      </c>
      <c r="F244" s="113">
        <v>0</v>
      </c>
      <c r="G244" s="113">
        <v>0</v>
      </c>
      <c r="H244" s="113">
        <v>0</v>
      </c>
      <c r="I244" s="113">
        <v>0</v>
      </c>
      <c r="J244" s="113">
        <v>0</v>
      </c>
      <c r="K244" s="113">
        <v>0</v>
      </c>
      <c r="L244" s="113">
        <v>0</v>
      </c>
      <c r="M244" s="113">
        <v>0</v>
      </c>
      <c r="N244" s="113">
        <v>0</v>
      </c>
      <c r="O244" s="113">
        <v>0</v>
      </c>
      <c r="P244" s="113">
        <v>0</v>
      </c>
      <c r="Q244" s="113">
        <v>0</v>
      </c>
      <c r="R244" s="113">
        <v>0</v>
      </c>
      <c r="S244" s="113">
        <v>0</v>
      </c>
      <c r="T244" s="113">
        <v>0</v>
      </c>
      <c r="U244" s="113">
        <v>0</v>
      </c>
      <c r="V244" s="113">
        <v>0</v>
      </c>
      <c r="W244" s="113">
        <v>0</v>
      </c>
      <c r="X244" s="113">
        <v>0</v>
      </c>
      <c r="Y244" s="113">
        <v>0</v>
      </c>
      <c r="Z244" s="113">
        <v>0</v>
      </c>
      <c r="AA244" s="113">
        <v>0</v>
      </c>
      <c r="AB244" s="113">
        <v>0</v>
      </c>
      <c r="AC244" s="113">
        <v>0</v>
      </c>
      <c r="AD244" s="113">
        <v>0</v>
      </c>
      <c r="AE244" s="113">
        <v>0</v>
      </c>
      <c r="AF244" s="113">
        <v>0</v>
      </c>
      <c r="AG244" s="113">
        <v>0</v>
      </c>
      <c r="AH244" s="113">
        <v>0</v>
      </c>
      <c r="AI244" s="113">
        <v>0</v>
      </c>
      <c r="AJ244" s="113">
        <v>0</v>
      </c>
      <c r="AK244" s="113">
        <v>0</v>
      </c>
      <c r="AL244" s="113">
        <v>0</v>
      </c>
      <c r="AM244" s="113">
        <f t="shared" si="3"/>
        <v>0</v>
      </c>
      <c r="AP244" s="70"/>
    </row>
    <row r="245" spans="1:42" ht="33" customHeight="1">
      <c r="A245" s="87">
        <v>904</v>
      </c>
      <c r="B245" s="88" t="s">
        <v>882</v>
      </c>
      <c r="C245" s="115" t="s">
        <v>1400</v>
      </c>
      <c r="D245" s="113">
        <v>0</v>
      </c>
      <c r="E245" s="113">
        <v>0</v>
      </c>
      <c r="F245" s="113">
        <v>0</v>
      </c>
      <c r="G245" s="113">
        <v>0</v>
      </c>
      <c r="H245" s="113">
        <v>0</v>
      </c>
      <c r="I245" s="113">
        <v>0</v>
      </c>
      <c r="J245" s="113">
        <v>0</v>
      </c>
      <c r="K245" s="113">
        <v>0</v>
      </c>
      <c r="L245" s="113">
        <v>0</v>
      </c>
      <c r="M245" s="113">
        <v>0</v>
      </c>
      <c r="N245" s="113">
        <v>0</v>
      </c>
      <c r="O245" s="113">
        <v>0</v>
      </c>
      <c r="P245" s="113">
        <v>0</v>
      </c>
      <c r="Q245" s="113">
        <v>0</v>
      </c>
      <c r="R245" s="113">
        <v>0</v>
      </c>
      <c r="S245" s="113">
        <v>0</v>
      </c>
      <c r="T245" s="113">
        <v>0</v>
      </c>
      <c r="U245" s="113">
        <v>0</v>
      </c>
      <c r="V245" s="113">
        <v>0</v>
      </c>
      <c r="W245" s="113">
        <v>0</v>
      </c>
      <c r="X245" s="113">
        <v>0</v>
      </c>
      <c r="Y245" s="113">
        <v>0</v>
      </c>
      <c r="Z245" s="113">
        <v>0</v>
      </c>
      <c r="AA245" s="113">
        <v>0</v>
      </c>
      <c r="AB245" s="113">
        <v>0</v>
      </c>
      <c r="AC245" s="113">
        <v>0</v>
      </c>
      <c r="AD245" s="113">
        <v>0</v>
      </c>
      <c r="AE245" s="113">
        <v>0</v>
      </c>
      <c r="AF245" s="113">
        <v>0</v>
      </c>
      <c r="AG245" s="113">
        <v>0</v>
      </c>
      <c r="AH245" s="113">
        <v>0</v>
      </c>
      <c r="AI245" s="113">
        <v>0</v>
      </c>
      <c r="AJ245" s="113">
        <v>0</v>
      </c>
      <c r="AK245" s="113">
        <v>0</v>
      </c>
      <c r="AL245" s="113">
        <v>0</v>
      </c>
      <c r="AM245" s="113">
        <f t="shared" si="3"/>
        <v>0</v>
      </c>
      <c r="AP245" s="70"/>
    </row>
    <row r="246" spans="1:42" ht="33" customHeight="1">
      <c r="A246" s="87">
        <v>905</v>
      </c>
      <c r="B246" s="88" t="s">
        <v>883</v>
      </c>
      <c r="C246" s="115" t="s">
        <v>1400</v>
      </c>
      <c r="D246" s="113">
        <v>0</v>
      </c>
      <c r="E246" s="113">
        <v>0</v>
      </c>
      <c r="F246" s="113">
        <v>0</v>
      </c>
      <c r="G246" s="113">
        <v>0</v>
      </c>
      <c r="H246" s="113">
        <v>0</v>
      </c>
      <c r="I246" s="113">
        <v>0</v>
      </c>
      <c r="J246" s="113">
        <v>0</v>
      </c>
      <c r="K246" s="113">
        <v>0</v>
      </c>
      <c r="L246" s="113">
        <v>0</v>
      </c>
      <c r="M246" s="113">
        <v>0</v>
      </c>
      <c r="N246" s="113">
        <v>0</v>
      </c>
      <c r="O246" s="113">
        <v>0</v>
      </c>
      <c r="P246" s="113">
        <v>0</v>
      </c>
      <c r="Q246" s="113">
        <v>0</v>
      </c>
      <c r="R246" s="113">
        <v>0</v>
      </c>
      <c r="S246" s="113">
        <v>0</v>
      </c>
      <c r="T246" s="113">
        <v>0</v>
      </c>
      <c r="U246" s="113">
        <v>0</v>
      </c>
      <c r="V246" s="113">
        <v>0</v>
      </c>
      <c r="W246" s="113">
        <v>0</v>
      </c>
      <c r="X246" s="113">
        <v>0</v>
      </c>
      <c r="Y246" s="113">
        <v>0</v>
      </c>
      <c r="Z246" s="113">
        <v>0</v>
      </c>
      <c r="AA246" s="113">
        <v>0</v>
      </c>
      <c r="AB246" s="113">
        <v>0</v>
      </c>
      <c r="AC246" s="113">
        <v>0</v>
      </c>
      <c r="AD246" s="113">
        <v>0</v>
      </c>
      <c r="AE246" s="113">
        <v>0</v>
      </c>
      <c r="AF246" s="113">
        <v>0</v>
      </c>
      <c r="AG246" s="113">
        <v>0</v>
      </c>
      <c r="AH246" s="113">
        <v>0</v>
      </c>
      <c r="AI246" s="113">
        <v>0</v>
      </c>
      <c r="AJ246" s="113">
        <v>0</v>
      </c>
      <c r="AK246" s="113">
        <v>0</v>
      </c>
      <c r="AL246" s="113">
        <v>0</v>
      </c>
      <c r="AM246" s="113">
        <f t="shared" si="3"/>
        <v>0</v>
      </c>
      <c r="AP246" s="70"/>
    </row>
    <row r="247" spans="1:42" ht="33" customHeight="1">
      <c r="A247" s="87">
        <v>906</v>
      </c>
      <c r="B247" s="88" t="s">
        <v>884</v>
      </c>
      <c r="C247" s="115" t="s">
        <v>1400</v>
      </c>
      <c r="D247" s="113">
        <v>0</v>
      </c>
      <c r="E247" s="113">
        <v>0</v>
      </c>
      <c r="F247" s="113">
        <v>0</v>
      </c>
      <c r="G247" s="113">
        <v>0</v>
      </c>
      <c r="H247" s="113">
        <v>0</v>
      </c>
      <c r="I247" s="113">
        <v>0</v>
      </c>
      <c r="J247" s="113">
        <v>0</v>
      </c>
      <c r="K247" s="113">
        <v>0</v>
      </c>
      <c r="L247" s="113">
        <v>0</v>
      </c>
      <c r="M247" s="113">
        <v>0</v>
      </c>
      <c r="N247" s="113">
        <v>0</v>
      </c>
      <c r="O247" s="113">
        <v>0</v>
      </c>
      <c r="P247" s="113">
        <v>0</v>
      </c>
      <c r="Q247" s="113">
        <v>0</v>
      </c>
      <c r="R247" s="113">
        <v>0</v>
      </c>
      <c r="S247" s="113">
        <v>0</v>
      </c>
      <c r="T247" s="113">
        <v>0</v>
      </c>
      <c r="U247" s="113">
        <v>0</v>
      </c>
      <c r="V247" s="113">
        <v>0</v>
      </c>
      <c r="W247" s="113">
        <v>0</v>
      </c>
      <c r="X247" s="113">
        <v>0</v>
      </c>
      <c r="Y247" s="113">
        <v>0</v>
      </c>
      <c r="Z247" s="113">
        <v>0</v>
      </c>
      <c r="AA247" s="113">
        <v>0</v>
      </c>
      <c r="AB247" s="113">
        <v>0</v>
      </c>
      <c r="AC247" s="113">
        <v>0</v>
      </c>
      <c r="AD247" s="113">
        <v>0</v>
      </c>
      <c r="AE247" s="113">
        <v>0</v>
      </c>
      <c r="AF247" s="113">
        <v>0</v>
      </c>
      <c r="AG247" s="113">
        <v>0</v>
      </c>
      <c r="AH247" s="113">
        <v>0</v>
      </c>
      <c r="AI247" s="113">
        <v>0</v>
      </c>
      <c r="AJ247" s="113">
        <v>0</v>
      </c>
      <c r="AK247" s="113">
        <v>0</v>
      </c>
      <c r="AL247" s="113">
        <v>0</v>
      </c>
      <c r="AM247" s="113">
        <f t="shared" si="3"/>
        <v>0</v>
      </c>
      <c r="AP247" s="70"/>
    </row>
    <row r="248" spans="1:42" ht="33" customHeight="1">
      <c r="A248" s="87">
        <v>907</v>
      </c>
      <c r="B248" s="88" t="s">
        <v>885</v>
      </c>
      <c r="C248" s="115" t="s">
        <v>1400</v>
      </c>
      <c r="D248" s="113">
        <v>0</v>
      </c>
      <c r="E248" s="113">
        <v>0</v>
      </c>
      <c r="F248" s="113">
        <v>0</v>
      </c>
      <c r="G248" s="113">
        <v>0</v>
      </c>
      <c r="H248" s="113">
        <v>0</v>
      </c>
      <c r="I248" s="113">
        <v>0</v>
      </c>
      <c r="J248" s="113">
        <v>0</v>
      </c>
      <c r="K248" s="113">
        <v>0</v>
      </c>
      <c r="L248" s="113">
        <v>0</v>
      </c>
      <c r="M248" s="113">
        <v>0</v>
      </c>
      <c r="N248" s="113">
        <v>0</v>
      </c>
      <c r="O248" s="113">
        <v>0</v>
      </c>
      <c r="P248" s="113">
        <v>0</v>
      </c>
      <c r="Q248" s="113">
        <v>0</v>
      </c>
      <c r="R248" s="113">
        <v>0</v>
      </c>
      <c r="S248" s="113">
        <v>0</v>
      </c>
      <c r="T248" s="113">
        <v>0</v>
      </c>
      <c r="U248" s="113">
        <v>0</v>
      </c>
      <c r="V248" s="113">
        <v>0</v>
      </c>
      <c r="W248" s="113">
        <v>0</v>
      </c>
      <c r="X248" s="113">
        <v>0</v>
      </c>
      <c r="Y248" s="113">
        <v>0</v>
      </c>
      <c r="Z248" s="113">
        <v>0</v>
      </c>
      <c r="AA248" s="113">
        <v>0</v>
      </c>
      <c r="AB248" s="113">
        <v>0</v>
      </c>
      <c r="AC248" s="113">
        <v>0</v>
      </c>
      <c r="AD248" s="113">
        <v>0</v>
      </c>
      <c r="AE248" s="113">
        <v>0</v>
      </c>
      <c r="AF248" s="113">
        <v>0</v>
      </c>
      <c r="AG248" s="113">
        <v>0</v>
      </c>
      <c r="AH248" s="113">
        <v>0</v>
      </c>
      <c r="AI248" s="113">
        <v>0</v>
      </c>
      <c r="AJ248" s="113">
        <v>0</v>
      </c>
      <c r="AK248" s="113">
        <v>0</v>
      </c>
      <c r="AL248" s="113">
        <v>0</v>
      </c>
      <c r="AM248" s="113">
        <f t="shared" si="3"/>
        <v>0</v>
      </c>
      <c r="AP248" s="70"/>
    </row>
    <row r="249" spans="1:42" ht="33" customHeight="1">
      <c r="A249" s="87">
        <v>908</v>
      </c>
      <c r="B249" s="88" t="s">
        <v>886</v>
      </c>
      <c r="C249" s="115" t="s">
        <v>1400</v>
      </c>
      <c r="D249" s="113">
        <v>0</v>
      </c>
      <c r="E249" s="113">
        <v>0</v>
      </c>
      <c r="F249" s="113">
        <v>0</v>
      </c>
      <c r="G249" s="113">
        <v>0</v>
      </c>
      <c r="H249" s="113">
        <v>0</v>
      </c>
      <c r="I249" s="113">
        <v>0</v>
      </c>
      <c r="J249" s="113">
        <v>0</v>
      </c>
      <c r="K249" s="113">
        <v>0</v>
      </c>
      <c r="L249" s="113">
        <v>0</v>
      </c>
      <c r="M249" s="113">
        <v>0</v>
      </c>
      <c r="N249" s="113">
        <v>0</v>
      </c>
      <c r="O249" s="113">
        <v>0</v>
      </c>
      <c r="P249" s="113">
        <v>0</v>
      </c>
      <c r="Q249" s="113">
        <v>0</v>
      </c>
      <c r="R249" s="113">
        <v>0</v>
      </c>
      <c r="S249" s="113">
        <v>0</v>
      </c>
      <c r="T249" s="113">
        <v>0</v>
      </c>
      <c r="U249" s="113">
        <v>0</v>
      </c>
      <c r="V249" s="113">
        <v>0</v>
      </c>
      <c r="W249" s="113">
        <v>0</v>
      </c>
      <c r="X249" s="113">
        <v>0</v>
      </c>
      <c r="Y249" s="113">
        <v>0</v>
      </c>
      <c r="Z249" s="113">
        <v>0</v>
      </c>
      <c r="AA249" s="113">
        <v>0</v>
      </c>
      <c r="AB249" s="113">
        <v>0</v>
      </c>
      <c r="AC249" s="113">
        <v>0</v>
      </c>
      <c r="AD249" s="113">
        <v>0</v>
      </c>
      <c r="AE249" s="113">
        <v>0</v>
      </c>
      <c r="AF249" s="113">
        <v>0</v>
      </c>
      <c r="AG249" s="113">
        <v>0</v>
      </c>
      <c r="AH249" s="113">
        <v>0</v>
      </c>
      <c r="AI249" s="113">
        <v>0</v>
      </c>
      <c r="AJ249" s="113">
        <v>0</v>
      </c>
      <c r="AK249" s="113">
        <v>0</v>
      </c>
      <c r="AL249" s="113">
        <v>0</v>
      </c>
      <c r="AM249" s="113">
        <f t="shared" si="3"/>
        <v>0</v>
      </c>
      <c r="AP249" s="70"/>
    </row>
    <row r="250" spans="1:42" ht="33" customHeight="1">
      <c r="A250" s="87">
        <v>909</v>
      </c>
      <c r="B250" s="88" t="s">
        <v>887</v>
      </c>
      <c r="C250" s="115" t="s">
        <v>1400</v>
      </c>
      <c r="D250" s="113">
        <v>0</v>
      </c>
      <c r="E250" s="113">
        <v>0</v>
      </c>
      <c r="F250" s="113">
        <v>0</v>
      </c>
      <c r="G250" s="113">
        <v>0</v>
      </c>
      <c r="H250" s="113">
        <v>0</v>
      </c>
      <c r="I250" s="113">
        <v>0</v>
      </c>
      <c r="J250" s="113">
        <v>0</v>
      </c>
      <c r="K250" s="113">
        <v>0</v>
      </c>
      <c r="L250" s="113">
        <v>0</v>
      </c>
      <c r="M250" s="113">
        <v>0</v>
      </c>
      <c r="N250" s="113">
        <v>0</v>
      </c>
      <c r="O250" s="113">
        <v>0</v>
      </c>
      <c r="P250" s="113">
        <v>0</v>
      </c>
      <c r="Q250" s="113">
        <v>0</v>
      </c>
      <c r="R250" s="113">
        <v>0</v>
      </c>
      <c r="S250" s="113">
        <v>0</v>
      </c>
      <c r="T250" s="113">
        <v>0</v>
      </c>
      <c r="U250" s="113">
        <v>0</v>
      </c>
      <c r="V250" s="113">
        <v>0</v>
      </c>
      <c r="W250" s="113">
        <v>0</v>
      </c>
      <c r="X250" s="113">
        <v>0</v>
      </c>
      <c r="Y250" s="113">
        <v>0</v>
      </c>
      <c r="Z250" s="113">
        <v>0</v>
      </c>
      <c r="AA250" s="113">
        <v>0</v>
      </c>
      <c r="AB250" s="113">
        <v>0</v>
      </c>
      <c r="AC250" s="113">
        <v>0</v>
      </c>
      <c r="AD250" s="113">
        <v>0</v>
      </c>
      <c r="AE250" s="113">
        <v>0</v>
      </c>
      <c r="AF250" s="113">
        <v>0</v>
      </c>
      <c r="AG250" s="113">
        <v>0</v>
      </c>
      <c r="AH250" s="113">
        <v>0</v>
      </c>
      <c r="AI250" s="113">
        <v>0</v>
      </c>
      <c r="AJ250" s="113">
        <v>0</v>
      </c>
      <c r="AK250" s="113">
        <v>0</v>
      </c>
      <c r="AL250" s="113">
        <v>0</v>
      </c>
      <c r="AM250" s="113">
        <f t="shared" si="3"/>
        <v>0</v>
      </c>
      <c r="AP250" s="70"/>
    </row>
    <row r="251" spans="1:42" ht="33" customHeight="1">
      <c r="A251" s="87">
        <v>950</v>
      </c>
      <c r="B251" s="88" t="s">
        <v>260</v>
      </c>
      <c r="C251" s="115" t="s">
        <v>1298</v>
      </c>
      <c r="D251" s="113">
        <v>0</v>
      </c>
      <c r="E251" s="113">
        <v>0</v>
      </c>
      <c r="F251" s="113">
        <v>0</v>
      </c>
      <c r="G251" s="113">
        <v>0</v>
      </c>
      <c r="H251" s="113">
        <v>0</v>
      </c>
      <c r="I251" s="113">
        <v>0</v>
      </c>
      <c r="J251" s="113">
        <v>0</v>
      </c>
      <c r="K251" s="113">
        <v>0</v>
      </c>
      <c r="L251" s="113">
        <v>0</v>
      </c>
      <c r="M251" s="113">
        <v>0</v>
      </c>
      <c r="N251" s="113">
        <v>0</v>
      </c>
      <c r="O251" s="113">
        <v>0</v>
      </c>
      <c r="P251" s="113">
        <v>0</v>
      </c>
      <c r="Q251" s="113">
        <v>0</v>
      </c>
      <c r="R251" s="113">
        <v>0</v>
      </c>
      <c r="S251" s="113">
        <v>0</v>
      </c>
      <c r="T251" s="113">
        <v>0</v>
      </c>
      <c r="U251" s="113">
        <v>0</v>
      </c>
      <c r="V251" s="113">
        <v>0</v>
      </c>
      <c r="W251" s="113">
        <v>0</v>
      </c>
      <c r="X251" s="113">
        <v>0</v>
      </c>
      <c r="Y251" s="113">
        <v>0</v>
      </c>
      <c r="Z251" s="113">
        <v>0</v>
      </c>
      <c r="AA251" s="113">
        <v>0</v>
      </c>
      <c r="AB251" s="113">
        <v>0</v>
      </c>
      <c r="AC251" s="113">
        <v>0</v>
      </c>
      <c r="AD251" s="113">
        <v>0</v>
      </c>
      <c r="AE251" s="113">
        <v>0</v>
      </c>
      <c r="AF251" s="113">
        <v>0</v>
      </c>
      <c r="AG251" s="113">
        <v>0</v>
      </c>
      <c r="AH251" s="113">
        <v>0</v>
      </c>
      <c r="AI251" s="113">
        <v>0</v>
      </c>
      <c r="AJ251" s="113">
        <v>0</v>
      </c>
      <c r="AK251" s="113">
        <v>0</v>
      </c>
      <c r="AL251" s="113">
        <v>0</v>
      </c>
      <c r="AM251" s="113">
        <f t="shared" si="3"/>
        <v>0</v>
      </c>
      <c r="AP251" s="70"/>
    </row>
    <row r="252" spans="1:42" ht="33" customHeight="1">
      <c r="A252" s="87">
        <v>951</v>
      </c>
      <c r="B252" s="88" t="s">
        <v>888</v>
      </c>
      <c r="C252" s="115" t="s">
        <v>1298</v>
      </c>
      <c r="D252" s="113">
        <v>0</v>
      </c>
      <c r="E252" s="113">
        <v>0</v>
      </c>
      <c r="F252" s="113">
        <v>0</v>
      </c>
      <c r="G252" s="113">
        <v>0</v>
      </c>
      <c r="H252" s="113">
        <v>0</v>
      </c>
      <c r="I252" s="113">
        <v>0</v>
      </c>
      <c r="J252" s="113">
        <v>0</v>
      </c>
      <c r="K252" s="113">
        <v>0</v>
      </c>
      <c r="L252" s="113">
        <v>0</v>
      </c>
      <c r="M252" s="113">
        <v>0</v>
      </c>
      <c r="N252" s="113">
        <v>0</v>
      </c>
      <c r="O252" s="113">
        <v>0</v>
      </c>
      <c r="P252" s="113">
        <v>0</v>
      </c>
      <c r="Q252" s="113">
        <v>0</v>
      </c>
      <c r="R252" s="113">
        <v>0</v>
      </c>
      <c r="S252" s="113">
        <v>0</v>
      </c>
      <c r="T252" s="113">
        <v>0</v>
      </c>
      <c r="U252" s="113">
        <v>0</v>
      </c>
      <c r="V252" s="113">
        <v>0</v>
      </c>
      <c r="W252" s="113">
        <v>0</v>
      </c>
      <c r="X252" s="113">
        <v>0</v>
      </c>
      <c r="Y252" s="113">
        <v>0</v>
      </c>
      <c r="Z252" s="113">
        <v>0</v>
      </c>
      <c r="AA252" s="113">
        <v>0</v>
      </c>
      <c r="AB252" s="113">
        <v>0</v>
      </c>
      <c r="AC252" s="113">
        <v>0</v>
      </c>
      <c r="AD252" s="113">
        <v>0</v>
      </c>
      <c r="AE252" s="113">
        <v>0</v>
      </c>
      <c r="AF252" s="113">
        <v>0</v>
      </c>
      <c r="AG252" s="113">
        <v>0</v>
      </c>
      <c r="AH252" s="113">
        <v>0</v>
      </c>
      <c r="AI252" s="113">
        <v>0</v>
      </c>
      <c r="AJ252" s="113">
        <v>0</v>
      </c>
      <c r="AK252" s="113">
        <v>0</v>
      </c>
      <c r="AL252" s="113">
        <v>0</v>
      </c>
      <c r="AM252" s="113">
        <f t="shared" si="3"/>
        <v>0</v>
      </c>
      <c r="AP252" s="70"/>
    </row>
    <row r="253" spans="1:42" ht="33" customHeight="1">
      <c r="A253" s="87">
        <v>999</v>
      </c>
      <c r="B253" s="88" t="s">
        <v>262</v>
      </c>
      <c r="C253" s="115" t="s">
        <v>1298</v>
      </c>
      <c r="D253" s="113">
        <v>0</v>
      </c>
      <c r="E253" s="113">
        <v>0</v>
      </c>
      <c r="F253" s="113">
        <v>0</v>
      </c>
      <c r="G253" s="113">
        <v>0</v>
      </c>
      <c r="H253" s="113">
        <v>0</v>
      </c>
      <c r="I253" s="113">
        <v>0</v>
      </c>
      <c r="J253" s="113">
        <v>0</v>
      </c>
      <c r="K253" s="113">
        <v>0</v>
      </c>
      <c r="L253" s="113">
        <v>0</v>
      </c>
      <c r="M253" s="113">
        <v>0</v>
      </c>
      <c r="N253" s="113">
        <v>0</v>
      </c>
      <c r="O253" s="113">
        <v>0</v>
      </c>
      <c r="P253" s="113">
        <v>0</v>
      </c>
      <c r="Q253" s="113">
        <v>0</v>
      </c>
      <c r="R253" s="113">
        <v>0</v>
      </c>
      <c r="S253" s="113">
        <v>0</v>
      </c>
      <c r="T253" s="113">
        <v>0</v>
      </c>
      <c r="U253" s="113">
        <v>0</v>
      </c>
      <c r="V253" s="113">
        <v>0</v>
      </c>
      <c r="W253" s="113">
        <v>0</v>
      </c>
      <c r="X253" s="113">
        <v>0</v>
      </c>
      <c r="Y253" s="113">
        <v>0</v>
      </c>
      <c r="Z253" s="113">
        <v>0</v>
      </c>
      <c r="AA253" s="113">
        <v>0</v>
      </c>
      <c r="AB253" s="113">
        <v>0</v>
      </c>
      <c r="AC253" s="113">
        <v>0</v>
      </c>
      <c r="AD253" s="113">
        <v>0</v>
      </c>
      <c r="AE253" s="113">
        <v>0</v>
      </c>
      <c r="AF253" s="113">
        <v>0</v>
      </c>
      <c r="AG253" s="113">
        <v>0</v>
      </c>
      <c r="AH253" s="113">
        <v>0</v>
      </c>
      <c r="AI253" s="113">
        <v>0</v>
      </c>
      <c r="AJ253" s="113">
        <v>0</v>
      </c>
      <c r="AK253" s="113">
        <v>0</v>
      </c>
      <c r="AL253" s="113">
        <v>0</v>
      </c>
      <c r="AM253" s="113">
        <f t="shared" si="3"/>
        <v>0</v>
      </c>
      <c r="AP253" s="70"/>
    </row>
    <row r="254" spans="1:42" ht="33" customHeight="1">
      <c r="A254" s="87">
        <v>1101</v>
      </c>
      <c r="B254" s="88" t="s">
        <v>889</v>
      </c>
      <c r="C254" s="115" t="s">
        <v>1400</v>
      </c>
      <c r="D254" s="113">
        <v>0</v>
      </c>
      <c r="E254" s="113">
        <v>0</v>
      </c>
      <c r="F254" s="113">
        <v>0</v>
      </c>
      <c r="G254" s="113">
        <v>0</v>
      </c>
      <c r="H254" s="113">
        <v>0</v>
      </c>
      <c r="I254" s="113">
        <v>0</v>
      </c>
      <c r="J254" s="113">
        <v>0</v>
      </c>
      <c r="K254" s="113">
        <v>0</v>
      </c>
      <c r="L254" s="113">
        <v>0</v>
      </c>
      <c r="M254" s="113">
        <v>0</v>
      </c>
      <c r="N254" s="113">
        <v>0</v>
      </c>
      <c r="O254" s="113">
        <v>0</v>
      </c>
      <c r="P254" s="113">
        <v>0</v>
      </c>
      <c r="Q254" s="113">
        <v>0</v>
      </c>
      <c r="R254" s="113">
        <v>0</v>
      </c>
      <c r="S254" s="113">
        <v>0</v>
      </c>
      <c r="T254" s="113">
        <v>0</v>
      </c>
      <c r="U254" s="113">
        <v>0</v>
      </c>
      <c r="V254" s="113">
        <v>0</v>
      </c>
      <c r="W254" s="113">
        <v>0</v>
      </c>
      <c r="X254" s="113">
        <v>0</v>
      </c>
      <c r="Y254" s="113">
        <v>0</v>
      </c>
      <c r="Z254" s="113">
        <v>0</v>
      </c>
      <c r="AA254" s="113">
        <v>0</v>
      </c>
      <c r="AB254" s="113">
        <v>0</v>
      </c>
      <c r="AC254" s="113">
        <v>0</v>
      </c>
      <c r="AD254" s="113">
        <v>0</v>
      </c>
      <c r="AE254" s="113">
        <v>0</v>
      </c>
      <c r="AF254" s="113">
        <v>0</v>
      </c>
      <c r="AG254" s="113">
        <v>0</v>
      </c>
      <c r="AH254" s="113">
        <v>0</v>
      </c>
      <c r="AI254" s="113">
        <v>0</v>
      </c>
      <c r="AJ254" s="113">
        <v>0</v>
      </c>
      <c r="AK254" s="113">
        <v>0</v>
      </c>
      <c r="AL254" s="113">
        <v>0</v>
      </c>
      <c r="AM254" s="113">
        <f t="shared" si="3"/>
        <v>0</v>
      </c>
      <c r="AP254" s="70"/>
    </row>
    <row r="255" spans="1:42" ht="33" customHeight="1">
      <c r="A255" s="87">
        <v>1102</v>
      </c>
      <c r="B255" s="88" t="s">
        <v>890</v>
      </c>
      <c r="C255" s="115" t="s">
        <v>1400</v>
      </c>
      <c r="D255" s="113">
        <v>0</v>
      </c>
      <c r="E255" s="113">
        <v>0</v>
      </c>
      <c r="F255" s="113">
        <v>0</v>
      </c>
      <c r="G255" s="113">
        <v>0</v>
      </c>
      <c r="H255" s="113">
        <v>0</v>
      </c>
      <c r="I255" s="113">
        <v>0</v>
      </c>
      <c r="J255" s="113">
        <v>0</v>
      </c>
      <c r="K255" s="113">
        <v>0</v>
      </c>
      <c r="L255" s="113">
        <v>0</v>
      </c>
      <c r="M255" s="113">
        <v>0</v>
      </c>
      <c r="N255" s="113">
        <v>0</v>
      </c>
      <c r="O255" s="113">
        <v>0</v>
      </c>
      <c r="P255" s="113">
        <v>0</v>
      </c>
      <c r="Q255" s="113">
        <v>0</v>
      </c>
      <c r="R255" s="113">
        <v>0</v>
      </c>
      <c r="S255" s="113">
        <v>0</v>
      </c>
      <c r="T255" s="113">
        <v>0</v>
      </c>
      <c r="U255" s="113">
        <v>0</v>
      </c>
      <c r="V255" s="113">
        <v>0</v>
      </c>
      <c r="W255" s="113">
        <v>0</v>
      </c>
      <c r="X255" s="113">
        <v>0</v>
      </c>
      <c r="Y255" s="113">
        <v>0</v>
      </c>
      <c r="Z255" s="113">
        <v>0</v>
      </c>
      <c r="AA255" s="113">
        <v>0</v>
      </c>
      <c r="AB255" s="113">
        <v>0</v>
      </c>
      <c r="AC255" s="113">
        <v>0</v>
      </c>
      <c r="AD255" s="113">
        <v>0</v>
      </c>
      <c r="AE255" s="113">
        <v>0</v>
      </c>
      <c r="AF255" s="113">
        <v>0</v>
      </c>
      <c r="AG255" s="113">
        <v>0</v>
      </c>
      <c r="AH255" s="113">
        <v>0</v>
      </c>
      <c r="AI255" s="113">
        <v>0</v>
      </c>
      <c r="AJ255" s="113">
        <v>0</v>
      </c>
      <c r="AK255" s="113">
        <v>0</v>
      </c>
      <c r="AL255" s="113">
        <v>0</v>
      </c>
      <c r="AM255" s="113">
        <f t="shared" si="3"/>
        <v>0</v>
      </c>
      <c r="AP255" s="70"/>
    </row>
    <row r="256" spans="1:42" ht="33" customHeight="1">
      <c r="A256" s="87">
        <v>1103</v>
      </c>
      <c r="B256" s="88" t="s">
        <v>891</v>
      </c>
      <c r="C256" s="115" t="s">
        <v>1400</v>
      </c>
      <c r="D256" s="113">
        <v>0</v>
      </c>
      <c r="E256" s="113">
        <v>0</v>
      </c>
      <c r="F256" s="113">
        <v>0</v>
      </c>
      <c r="G256" s="113">
        <v>0</v>
      </c>
      <c r="H256" s="113">
        <v>0</v>
      </c>
      <c r="I256" s="113">
        <v>0</v>
      </c>
      <c r="J256" s="113">
        <v>0</v>
      </c>
      <c r="K256" s="113">
        <v>0</v>
      </c>
      <c r="L256" s="113">
        <v>0</v>
      </c>
      <c r="M256" s="113">
        <v>0</v>
      </c>
      <c r="N256" s="113">
        <v>0</v>
      </c>
      <c r="O256" s="113">
        <v>0</v>
      </c>
      <c r="P256" s="113">
        <v>0</v>
      </c>
      <c r="Q256" s="113">
        <v>0</v>
      </c>
      <c r="R256" s="113">
        <v>0</v>
      </c>
      <c r="S256" s="113">
        <v>0</v>
      </c>
      <c r="T256" s="113">
        <v>0</v>
      </c>
      <c r="U256" s="113">
        <v>0</v>
      </c>
      <c r="V256" s="113">
        <v>0</v>
      </c>
      <c r="W256" s="113">
        <v>0</v>
      </c>
      <c r="X256" s="113">
        <v>0</v>
      </c>
      <c r="Y256" s="113">
        <v>0</v>
      </c>
      <c r="Z256" s="113">
        <v>0</v>
      </c>
      <c r="AA256" s="113">
        <v>0</v>
      </c>
      <c r="AB256" s="113">
        <v>0</v>
      </c>
      <c r="AC256" s="113">
        <v>0</v>
      </c>
      <c r="AD256" s="113">
        <v>0</v>
      </c>
      <c r="AE256" s="113">
        <v>0</v>
      </c>
      <c r="AF256" s="113">
        <v>0</v>
      </c>
      <c r="AG256" s="113">
        <v>0</v>
      </c>
      <c r="AH256" s="113">
        <v>0</v>
      </c>
      <c r="AI256" s="113">
        <v>0</v>
      </c>
      <c r="AJ256" s="113">
        <v>0</v>
      </c>
      <c r="AK256" s="113">
        <v>0</v>
      </c>
      <c r="AL256" s="113">
        <v>0</v>
      </c>
      <c r="AM256" s="113">
        <f t="shared" si="3"/>
        <v>0</v>
      </c>
      <c r="AP256" s="70"/>
    </row>
    <row r="257" spans="1:42" ht="33" customHeight="1">
      <c r="A257" s="87">
        <v>1104</v>
      </c>
      <c r="B257" s="88" t="s">
        <v>892</v>
      </c>
      <c r="C257" s="115" t="s">
        <v>1400</v>
      </c>
      <c r="D257" s="113">
        <v>0</v>
      </c>
      <c r="E257" s="113">
        <v>0</v>
      </c>
      <c r="F257" s="113">
        <v>0</v>
      </c>
      <c r="G257" s="113">
        <v>0</v>
      </c>
      <c r="H257" s="113">
        <v>0</v>
      </c>
      <c r="I257" s="113">
        <v>0</v>
      </c>
      <c r="J257" s="113">
        <v>0</v>
      </c>
      <c r="K257" s="113">
        <v>0</v>
      </c>
      <c r="L257" s="113">
        <v>0</v>
      </c>
      <c r="M257" s="113">
        <v>0</v>
      </c>
      <c r="N257" s="113">
        <v>0</v>
      </c>
      <c r="O257" s="113">
        <v>0</v>
      </c>
      <c r="P257" s="113">
        <v>0</v>
      </c>
      <c r="Q257" s="113">
        <v>0</v>
      </c>
      <c r="R257" s="113">
        <v>0</v>
      </c>
      <c r="S257" s="113">
        <v>0</v>
      </c>
      <c r="T257" s="113">
        <v>0</v>
      </c>
      <c r="U257" s="113">
        <v>0</v>
      </c>
      <c r="V257" s="113">
        <v>0</v>
      </c>
      <c r="W257" s="113">
        <v>0</v>
      </c>
      <c r="X257" s="113">
        <v>0</v>
      </c>
      <c r="Y257" s="113">
        <v>0</v>
      </c>
      <c r="Z257" s="113">
        <v>0</v>
      </c>
      <c r="AA257" s="113">
        <v>0</v>
      </c>
      <c r="AB257" s="113">
        <v>0</v>
      </c>
      <c r="AC257" s="113">
        <v>0</v>
      </c>
      <c r="AD257" s="113">
        <v>0</v>
      </c>
      <c r="AE257" s="113">
        <v>0</v>
      </c>
      <c r="AF257" s="113">
        <v>0</v>
      </c>
      <c r="AG257" s="113">
        <v>0</v>
      </c>
      <c r="AH257" s="113">
        <v>0</v>
      </c>
      <c r="AI257" s="113">
        <v>0</v>
      </c>
      <c r="AJ257" s="113">
        <v>0</v>
      </c>
      <c r="AK257" s="113">
        <v>0</v>
      </c>
      <c r="AL257" s="113">
        <v>0</v>
      </c>
      <c r="AM257" s="113">
        <f t="shared" si="3"/>
        <v>0</v>
      </c>
      <c r="AP257" s="70"/>
    </row>
    <row r="258" spans="1:42" ht="33" customHeight="1">
      <c r="A258" s="87">
        <v>1105</v>
      </c>
      <c r="B258" s="88" t="s">
        <v>893</v>
      </c>
      <c r="C258" s="115" t="s">
        <v>1400</v>
      </c>
      <c r="D258" s="113">
        <v>0</v>
      </c>
      <c r="E258" s="113">
        <v>0</v>
      </c>
      <c r="F258" s="113">
        <v>0</v>
      </c>
      <c r="G258" s="113">
        <v>0</v>
      </c>
      <c r="H258" s="113">
        <v>0</v>
      </c>
      <c r="I258" s="113">
        <v>0</v>
      </c>
      <c r="J258" s="113">
        <v>0</v>
      </c>
      <c r="K258" s="113">
        <v>0</v>
      </c>
      <c r="L258" s="113">
        <v>0</v>
      </c>
      <c r="M258" s="113">
        <v>0</v>
      </c>
      <c r="N258" s="113">
        <v>0</v>
      </c>
      <c r="O258" s="113">
        <v>0</v>
      </c>
      <c r="P258" s="113">
        <v>0</v>
      </c>
      <c r="Q258" s="113">
        <v>0</v>
      </c>
      <c r="R258" s="113">
        <v>0</v>
      </c>
      <c r="S258" s="113">
        <v>0</v>
      </c>
      <c r="T258" s="113">
        <v>0</v>
      </c>
      <c r="U258" s="113">
        <v>0</v>
      </c>
      <c r="V258" s="113">
        <v>0</v>
      </c>
      <c r="W258" s="113">
        <v>0</v>
      </c>
      <c r="X258" s="113">
        <v>0</v>
      </c>
      <c r="Y258" s="113">
        <v>0</v>
      </c>
      <c r="Z258" s="113">
        <v>0</v>
      </c>
      <c r="AA258" s="113">
        <v>0</v>
      </c>
      <c r="AB258" s="113">
        <v>0</v>
      </c>
      <c r="AC258" s="113">
        <v>0</v>
      </c>
      <c r="AD258" s="113">
        <v>0</v>
      </c>
      <c r="AE258" s="113">
        <v>0</v>
      </c>
      <c r="AF258" s="113">
        <v>0</v>
      </c>
      <c r="AG258" s="113">
        <v>0</v>
      </c>
      <c r="AH258" s="113">
        <v>0</v>
      </c>
      <c r="AI258" s="113">
        <v>0</v>
      </c>
      <c r="AJ258" s="113">
        <v>0</v>
      </c>
      <c r="AK258" s="113">
        <v>0</v>
      </c>
      <c r="AL258" s="113">
        <v>0</v>
      </c>
      <c r="AM258" s="113">
        <f t="shared" si="3"/>
        <v>0</v>
      </c>
      <c r="AP258" s="70"/>
    </row>
    <row r="259" spans="1:42" ht="33" customHeight="1">
      <c r="A259" s="87">
        <v>1106</v>
      </c>
      <c r="B259" s="88" t="s">
        <v>894</v>
      </c>
      <c r="C259" s="115" t="s">
        <v>1400</v>
      </c>
      <c r="D259" s="113">
        <v>0</v>
      </c>
      <c r="E259" s="113">
        <v>0</v>
      </c>
      <c r="F259" s="113">
        <v>0</v>
      </c>
      <c r="G259" s="113">
        <v>0</v>
      </c>
      <c r="H259" s="113">
        <v>0</v>
      </c>
      <c r="I259" s="113">
        <v>0</v>
      </c>
      <c r="J259" s="113">
        <v>0</v>
      </c>
      <c r="K259" s="113">
        <v>0</v>
      </c>
      <c r="L259" s="113">
        <v>0</v>
      </c>
      <c r="M259" s="113">
        <v>0</v>
      </c>
      <c r="N259" s="113">
        <v>0</v>
      </c>
      <c r="O259" s="113">
        <v>0</v>
      </c>
      <c r="P259" s="113">
        <v>0</v>
      </c>
      <c r="Q259" s="113">
        <v>0</v>
      </c>
      <c r="R259" s="113">
        <v>0</v>
      </c>
      <c r="S259" s="113">
        <v>0</v>
      </c>
      <c r="T259" s="113">
        <v>0</v>
      </c>
      <c r="U259" s="113">
        <v>0</v>
      </c>
      <c r="V259" s="113">
        <v>0</v>
      </c>
      <c r="W259" s="113">
        <v>0</v>
      </c>
      <c r="X259" s="113">
        <v>0</v>
      </c>
      <c r="Y259" s="113">
        <v>0</v>
      </c>
      <c r="Z259" s="113">
        <v>0</v>
      </c>
      <c r="AA259" s="113">
        <v>0</v>
      </c>
      <c r="AB259" s="113">
        <v>0</v>
      </c>
      <c r="AC259" s="113">
        <v>0</v>
      </c>
      <c r="AD259" s="113">
        <v>0</v>
      </c>
      <c r="AE259" s="113">
        <v>0</v>
      </c>
      <c r="AF259" s="113">
        <v>0</v>
      </c>
      <c r="AG259" s="113">
        <v>0</v>
      </c>
      <c r="AH259" s="113">
        <v>0</v>
      </c>
      <c r="AI259" s="113">
        <v>0</v>
      </c>
      <c r="AJ259" s="113">
        <v>0</v>
      </c>
      <c r="AK259" s="113">
        <v>0</v>
      </c>
      <c r="AL259" s="113">
        <v>0</v>
      </c>
      <c r="AM259" s="113">
        <f t="shared" si="3"/>
        <v>0</v>
      </c>
      <c r="AP259" s="70"/>
    </row>
    <row r="260" spans="1:42" ht="33" customHeight="1">
      <c r="A260" s="87">
        <v>1107</v>
      </c>
      <c r="B260" s="88" t="s">
        <v>895</v>
      </c>
      <c r="C260" s="115" t="s">
        <v>1400</v>
      </c>
      <c r="D260" s="113">
        <v>0</v>
      </c>
      <c r="E260" s="113">
        <v>0</v>
      </c>
      <c r="F260" s="113">
        <v>0</v>
      </c>
      <c r="G260" s="113">
        <v>0</v>
      </c>
      <c r="H260" s="113">
        <v>0</v>
      </c>
      <c r="I260" s="113">
        <v>0</v>
      </c>
      <c r="J260" s="113">
        <v>0</v>
      </c>
      <c r="K260" s="113">
        <v>0</v>
      </c>
      <c r="L260" s="113">
        <v>0</v>
      </c>
      <c r="M260" s="113">
        <v>0</v>
      </c>
      <c r="N260" s="113">
        <v>0</v>
      </c>
      <c r="O260" s="113">
        <v>0</v>
      </c>
      <c r="P260" s="113">
        <v>0</v>
      </c>
      <c r="Q260" s="113">
        <v>0</v>
      </c>
      <c r="R260" s="113">
        <v>0</v>
      </c>
      <c r="S260" s="113">
        <v>0</v>
      </c>
      <c r="T260" s="113">
        <v>0</v>
      </c>
      <c r="U260" s="113">
        <v>0</v>
      </c>
      <c r="V260" s="113">
        <v>0</v>
      </c>
      <c r="W260" s="113">
        <v>0</v>
      </c>
      <c r="X260" s="113">
        <v>0</v>
      </c>
      <c r="Y260" s="113">
        <v>0</v>
      </c>
      <c r="Z260" s="113">
        <v>0</v>
      </c>
      <c r="AA260" s="113">
        <v>0</v>
      </c>
      <c r="AB260" s="113">
        <v>0</v>
      </c>
      <c r="AC260" s="113">
        <v>0</v>
      </c>
      <c r="AD260" s="113">
        <v>0</v>
      </c>
      <c r="AE260" s="113">
        <v>0</v>
      </c>
      <c r="AF260" s="113">
        <v>0</v>
      </c>
      <c r="AG260" s="113">
        <v>0</v>
      </c>
      <c r="AH260" s="113">
        <v>0</v>
      </c>
      <c r="AI260" s="113">
        <v>0</v>
      </c>
      <c r="AJ260" s="113">
        <v>0</v>
      </c>
      <c r="AK260" s="113">
        <v>0</v>
      </c>
      <c r="AL260" s="113">
        <v>0</v>
      </c>
      <c r="AM260" s="113">
        <f t="shared" si="3"/>
        <v>0</v>
      </c>
      <c r="AP260" s="70"/>
    </row>
    <row r="261" spans="1:42" ht="33" customHeight="1">
      <c r="A261" s="87">
        <v>1108</v>
      </c>
      <c r="B261" s="88" t="s">
        <v>896</v>
      </c>
      <c r="C261" s="115" t="s">
        <v>1400</v>
      </c>
      <c r="D261" s="113">
        <v>0</v>
      </c>
      <c r="E261" s="113">
        <v>0</v>
      </c>
      <c r="F261" s="113">
        <v>0</v>
      </c>
      <c r="G261" s="113">
        <v>0</v>
      </c>
      <c r="H261" s="113">
        <v>0</v>
      </c>
      <c r="I261" s="113">
        <v>0</v>
      </c>
      <c r="J261" s="113">
        <v>0</v>
      </c>
      <c r="K261" s="113">
        <v>0</v>
      </c>
      <c r="L261" s="113">
        <v>0</v>
      </c>
      <c r="M261" s="113">
        <v>0</v>
      </c>
      <c r="N261" s="113">
        <v>0</v>
      </c>
      <c r="O261" s="113">
        <v>0</v>
      </c>
      <c r="P261" s="113">
        <v>0</v>
      </c>
      <c r="Q261" s="113">
        <v>0</v>
      </c>
      <c r="R261" s="113">
        <v>0</v>
      </c>
      <c r="S261" s="113">
        <v>0</v>
      </c>
      <c r="T261" s="113">
        <v>0</v>
      </c>
      <c r="U261" s="113">
        <v>0</v>
      </c>
      <c r="V261" s="113">
        <v>0</v>
      </c>
      <c r="W261" s="113">
        <v>0</v>
      </c>
      <c r="X261" s="113">
        <v>0</v>
      </c>
      <c r="Y261" s="113">
        <v>0</v>
      </c>
      <c r="Z261" s="113">
        <v>0</v>
      </c>
      <c r="AA261" s="113">
        <v>0</v>
      </c>
      <c r="AB261" s="113">
        <v>0</v>
      </c>
      <c r="AC261" s="113">
        <v>0</v>
      </c>
      <c r="AD261" s="113">
        <v>0</v>
      </c>
      <c r="AE261" s="113">
        <v>0</v>
      </c>
      <c r="AF261" s="113">
        <v>0</v>
      </c>
      <c r="AG261" s="113">
        <v>0</v>
      </c>
      <c r="AH261" s="113">
        <v>0</v>
      </c>
      <c r="AI261" s="113">
        <v>0</v>
      </c>
      <c r="AJ261" s="113">
        <v>0</v>
      </c>
      <c r="AK261" s="113">
        <v>0</v>
      </c>
      <c r="AL261" s="113">
        <v>0</v>
      </c>
      <c r="AM261" s="113">
        <f t="shared" si="3"/>
        <v>0</v>
      </c>
      <c r="AP261" s="70"/>
    </row>
    <row r="262" spans="1:42" ht="33" customHeight="1">
      <c r="A262" s="87">
        <v>1109</v>
      </c>
      <c r="B262" s="88" t="s">
        <v>897</v>
      </c>
      <c r="C262" s="115" t="s">
        <v>1400</v>
      </c>
      <c r="D262" s="113">
        <v>0</v>
      </c>
      <c r="E262" s="113">
        <v>0</v>
      </c>
      <c r="F262" s="113">
        <v>0</v>
      </c>
      <c r="G262" s="113">
        <v>0</v>
      </c>
      <c r="H262" s="113">
        <v>0</v>
      </c>
      <c r="I262" s="113">
        <v>0</v>
      </c>
      <c r="J262" s="113">
        <v>0</v>
      </c>
      <c r="K262" s="113">
        <v>0</v>
      </c>
      <c r="L262" s="113">
        <v>0</v>
      </c>
      <c r="M262" s="113">
        <v>0</v>
      </c>
      <c r="N262" s="113">
        <v>0</v>
      </c>
      <c r="O262" s="113">
        <v>0</v>
      </c>
      <c r="P262" s="113">
        <v>0</v>
      </c>
      <c r="Q262" s="113">
        <v>0</v>
      </c>
      <c r="R262" s="113">
        <v>0</v>
      </c>
      <c r="S262" s="113">
        <v>0</v>
      </c>
      <c r="T262" s="113">
        <v>0</v>
      </c>
      <c r="U262" s="113">
        <v>0</v>
      </c>
      <c r="V262" s="113">
        <v>0</v>
      </c>
      <c r="W262" s="113">
        <v>0</v>
      </c>
      <c r="X262" s="113">
        <v>0</v>
      </c>
      <c r="Y262" s="113">
        <v>0</v>
      </c>
      <c r="Z262" s="113">
        <v>0</v>
      </c>
      <c r="AA262" s="113">
        <v>0</v>
      </c>
      <c r="AB262" s="113">
        <v>0</v>
      </c>
      <c r="AC262" s="113">
        <v>0</v>
      </c>
      <c r="AD262" s="113">
        <v>0</v>
      </c>
      <c r="AE262" s="113">
        <v>0</v>
      </c>
      <c r="AF262" s="113">
        <v>0</v>
      </c>
      <c r="AG262" s="113">
        <v>0</v>
      </c>
      <c r="AH262" s="113">
        <v>0</v>
      </c>
      <c r="AI262" s="113">
        <v>0</v>
      </c>
      <c r="AJ262" s="113">
        <v>0</v>
      </c>
      <c r="AK262" s="113">
        <v>0</v>
      </c>
      <c r="AL262" s="113">
        <v>0</v>
      </c>
      <c r="AM262" s="113">
        <f t="shared" si="3"/>
        <v>0</v>
      </c>
      <c r="AP262" s="70"/>
    </row>
    <row r="263" spans="1:42" ht="33" customHeight="1">
      <c r="A263" s="87">
        <v>1110</v>
      </c>
      <c r="B263" s="88" t="s">
        <v>898</v>
      </c>
      <c r="C263" s="115" t="s">
        <v>1400</v>
      </c>
      <c r="D263" s="113">
        <v>0</v>
      </c>
      <c r="E263" s="113">
        <v>0</v>
      </c>
      <c r="F263" s="113">
        <v>0</v>
      </c>
      <c r="G263" s="113">
        <v>0</v>
      </c>
      <c r="H263" s="113">
        <v>0</v>
      </c>
      <c r="I263" s="113">
        <v>0</v>
      </c>
      <c r="J263" s="113">
        <v>0</v>
      </c>
      <c r="K263" s="113">
        <v>0</v>
      </c>
      <c r="L263" s="113">
        <v>0</v>
      </c>
      <c r="M263" s="113">
        <v>0</v>
      </c>
      <c r="N263" s="113">
        <v>0</v>
      </c>
      <c r="O263" s="113">
        <v>0</v>
      </c>
      <c r="P263" s="113">
        <v>0</v>
      </c>
      <c r="Q263" s="113">
        <v>0</v>
      </c>
      <c r="R263" s="113">
        <v>0</v>
      </c>
      <c r="S263" s="113">
        <v>0</v>
      </c>
      <c r="T263" s="113">
        <v>0</v>
      </c>
      <c r="U263" s="113">
        <v>0</v>
      </c>
      <c r="V263" s="113">
        <v>0</v>
      </c>
      <c r="W263" s="113">
        <v>0</v>
      </c>
      <c r="X263" s="113">
        <v>0</v>
      </c>
      <c r="Y263" s="113">
        <v>0</v>
      </c>
      <c r="Z263" s="113">
        <v>0</v>
      </c>
      <c r="AA263" s="113">
        <v>0</v>
      </c>
      <c r="AB263" s="113">
        <v>0</v>
      </c>
      <c r="AC263" s="113">
        <v>0</v>
      </c>
      <c r="AD263" s="113">
        <v>0</v>
      </c>
      <c r="AE263" s="113">
        <v>0</v>
      </c>
      <c r="AF263" s="113">
        <v>0</v>
      </c>
      <c r="AG263" s="113">
        <v>0</v>
      </c>
      <c r="AH263" s="113">
        <v>0</v>
      </c>
      <c r="AI263" s="113">
        <v>0</v>
      </c>
      <c r="AJ263" s="113">
        <v>0</v>
      </c>
      <c r="AK263" s="113">
        <v>0</v>
      </c>
      <c r="AL263" s="113">
        <v>0</v>
      </c>
      <c r="AM263" s="113">
        <f t="shared" si="3"/>
        <v>0</v>
      </c>
      <c r="AP263" s="70"/>
    </row>
    <row r="264" spans="1:42" ht="33" customHeight="1">
      <c r="A264" s="87">
        <v>1111</v>
      </c>
      <c r="B264" s="88" t="s">
        <v>899</v>
      </c>
      <c r="C264" s="115" t="s">
        <v>1400</v>
      </c>
      <c r="D264" s="113">
        <v>0</v>
      </c>
      <c r="E264" s="113">
        <v>0</v>
      </c>
      <c r="F264" s="113">
        <v>0</v>
      </c>
      <c r="G264" s="113">
        <v>0</v>
      </c>
      <c r="H264" s="113">
        <v>0</v>
      </c>
      <c r="I264" s="113">
        <v>0</v>
      </c>
      <c r="J264" s="113">
        <v>0</v>
      </c>
      <c r="K264" s="113">
        <v>0</v>
      </c>
      <c r="L264" s="113">
        <v>0</v>
      </c>
      <c r="M264" s="113">
        <v>0</v>
      </c>
      <c r="N264" s="113">
        <v>0</v>
      </c>
      <c r="O264" s="113">
        <v>0</v>
      </c>
      <c r="P264" s="113">
        <v>0</v>
      </c>
      <c r="Q264" s="113">
        <v>0</v>
      </c>
      <c r="R264" s="113">
        <v>0</v>
      </c>
      <c r="S264" s="113">
        <v>0</v>
      </c>
      <c r="T264" s="113">
        <v>0</v>
      </c>
      <c r="U264" s="113">
        <v>0</v>
      </c>
      <c r="V264" s="113">
        <v>0</v>
      </c>
      <c r="W264" s="113">
        <v>0</v>
      </c>
      <c r="X264" s="113">
        <v>0</v>
      </c>
      <c r="Y264" s="113">
        <v>0</v>
      </c>
      <c r="Z264" s="113">
        <v>0</v>
      </c>
      <c r="AA264" s="113">
        <v>0</v>
      </c>
      <c r="AB264" s="113">
        <v>0</v>
      </c>
      <c r="AC264" s="113">
        <v>0</v>
      </c>
      <c r="AD264" s="113">
        <v>0</v>
      </c>
      <c r="AE264" s="113">
        <v>0</v>
      </c>
      <c r="AF264" s="113">
        <v>0</v>
      </c>
      <c r="AG264" s="113">
        <v>0</v>
      </c>
      <c r="AH264" s="113">
        <v>0</v>
      </c>
      <c r="AI264" s="113">
        <v>0</v>
      </c>
      <c r="AJ264" s="113">
        <v>0</v>
      </c>
      <c r="AK264" s="113">
        <v>0</v>
      </c>
      <c r="AL264" s="113">
        <v>0</v>
      </c>
      <c r="AM264" s="113">
        <f t="shared" si="3"/>
        <v>0</v>
      </c>
      <c r="AP264" s="70"/>
    </row>
    <row r="265" spans="1:42" ht="33" customHeight="1">
      <c r="A265" s="87">
        <v>1112</v>
      </c>
      <c r="B265" s="88" t="s">
        <v>900</v>
      </c>
      <c r="C265" s="115" t="s">
        <v>1400</v>
      </c>
      <c r="D265" s="113">
        <v>0</v>
      </c>
      <c r="E265" s="113">
        <v>0</v>
      </c>
      <c r="F265" s="113">
        <v>0</v>
      </c>
      <c r="G265" s="113">
        <v>0</v>
      </c>
      <c r="H265" s="113">
        <v>0</v>
      </c>
      <c r="I265" s="113">
        <v>0</v>
      </c>
      <c r="J265" s="113">
        <v>0</v>
      </c>
      <c r="K265" s="113">
        <v>0</v>
      </c>
      <c r="L265" s="113">
        <v>0</v>
      </c>
      <c r="M265" s="113">
        <v>0</v>
      </c>
      <c r="N265" s="113">
        <v>0</v>
      </c>
      <c r="O265" s="113">
        <v>0</v>
      </c>
      <c r="P265" s="113">
        <v>0</v>
      </c>
      <c r="Q265" s="113">
        <v>0</v>
      </c>
      <c r="R265" s="113">
        <v>0</v>
      </c>
      <c r="S265" s="113">
        <v>0</v>
      </c>
      <c r="T265" s="113">
        <v>0</v>
      </c>
      <c r="U265" s="113">
        <v>0</v>
      </c>
      <c r="V265" s="113">
        <v>0</v>
      </c>
      <c r="W265" s="113">
        <v>0</v>
      </c>
      <c r="X265" s="113">
        <v>0</v>
      </c>
      <c r="Y265" s="113">
        <v>0</v>
      </c>
      <c r="Z265" s="113">
        <v>0</v>
      </c>
      <c r="AA265" s="113">
        <v>0</v>
      </c>
      <c r="AB265" s="113">
        <v>0</v>
      </c>
      <c r="AC265" s="113">
        <v>0</v>
      </c>
      <c r="AD265" s="113">
        <v>0</v>
      </c>
      <c r="AE265" s="113">
        <v>0</v>
      </c>
      <c r="AF265" s="113">
        <v>0</v>
      </c>
      <c r="AG265" s="113">
        <v>0</v>
      </c>
      <c r="AH265" s="113">
        <v>0</v>
      </c>
      <c r="AI265" s="113">
        <v>0</v>
      </c>
      <c r="AJ265" s="113">
        <v>0</v>
      </c>
      <c r="AK265" s="113">
        <v>0</v>
      </c>
      <c r="AL265" s="113">
        <v>0</v>
      </c>
      <c r="AM265" s="113">
        <f t="shared" si="3"/>
        <v>0</v>
      </c>
      <c r="AP265" s="70"/>
    </row>
    <row r="266" spans="1:42" ht="33" customHeight="1">
      <c r="A266" s="87">
        <v>1113</v>
      </c>
      <c r="B266" s="88" t="s">
        <v>901</v>
      </c>
      <c r="C266" s="115" t="s">
        <v>1400</v>
      </c>
      <c r="D266" s="113">
        <v>0</v>
      </c>
      <c r="E266" s="113">
        <v>0</v>
      </c>
      <c r="F266" s="113">
        <v>0</v>
      </c>
      <c r="G266" s="113">
        <v>0</v>
      </c>
      <c r="H266" s="113">
        <v>0</v>
      </c>
      <c r="I266" s="113">
        <v>0</v>
      </c>
      <c r="J266" s="113">
        <v>0</v>
      </c>
      <c r="K266" s="113">
        <v>0</v>
      </c>
      <c r="L266" s="113">
        <v>0</v>
      </c>
      <c r="M266" s="113">
        <v>0</v>
      </c>
      <c r="N266" s="113">
        <v>0</v>
      </c>
      <c r="O266" s="113">
        <v>0</v>
      </c>
      <c r="P266" s="113">
        <v>0</v>
      </c>
      <c r="Q266" s="113">
        <v>0</v>
      </c>
      <c r="R266" s="113">
        <v>0</v>
      </c>
      <c r="S266" s="113">
        <v>0</v>
      </c>
      <c r="T266" s="113">
        <v>0</v>
      </c>
      <c r="U266" s="113">
        <v>0</v>
      </c>
      <c r="V266" s="113">
        <v>0</v>
      </c>
      <c r="W266" s="113">
        <v>0</v>
      </c>
      <c r="X266" s="113">
        <v>0</v>
      </c>
      <c r="Y266" s="113">
        <v>0</v>
      </c>
      <c r="Z266" s="113">
        <v>0</v>
      </c>
      <c r="AA266" s="113">
        <v>0</v>
      </c>
      <c r="AB266" s="113">
        <v>0</v>
      </c>
      <c r="AC266" s="113">
        <v>0</v>
      </c>
      <c r="AD266" s="113">
        <v>0</v>
      </c>
      <c r="AE266" s="113">
        <v>0</v>
      </c>
      <c r="AF266" s="113">
        <v>0</v>
      </c>
      <c r="AG266" s="113">
        <v>0</v>
      </c>
      <c r="AH266" s="113">
        <v>0</v>
      </c>
      <c r="AI266" s="113">
        <v>0</v>
      </c>
      <c r="AJ266" s="113">
        <v>0</v>
      </c>
      <c r="AK266" s="113">
        <v>0</v>
      </c>
      <c r="AL266" s="113">
        <v>0</v>
      </c>
      <c r="AM266" s="113">
        <f t="shared" si="3"/>
        <v>0</v>
      </c>
      <c r="AP266" s="70"/>
    </row>
    <row r="267" spans="1:42" ht="33" customHeight="1">
      <c r="A267" s="87">
        <v>1114</v>
      </c>
      <c r="B267" s="88" t="s">
        <v>902</v>
      </c>
      <c r="C267" s="115" t="s">
        <v>1400</v>
      </c>
      <c r="D267" s="113">
        <v>0</v>
      </c>
      <c r="E267" s="113">
        <v>0</v>
      </c>
      <c r="F267" s="113">
        <v>0</v>
      </c>
      <c r="G267" s="113">
        <v>0</v>
      </c>
      <c r="H267" s="113">
        <v>0</v>
      </c>
      <c r="I267" s="113">
        <v>0</v>
      </c>
      <c r="J267" s="113">
        <v>0</v>
      </c>
      <c r="K267" s="113">
        <v>0</v>
      </c>
      <c r="L267" s="113">
        <v>0</v>
      </c>
      <c r="M267" s="113">
        <v>0</v>
      </c>
      <c r="N267" s="113">
        <v>0</v>
      </c>
      <c r="O267" s="113">
        <v>0</v>
      </c>
      <c r="P267" s="113">
        <v>0</v>
      </c>
      <c r="Q267" s="113">
        <v>0</v>
      </c>
      <c r="R267" s="113">
        <v>0</v>
      </c>
      <c r="S267" s="113">
        <v>0</v>
      </c>
      <c r="T267" s="113">
        <v>0</v>
      </c>
      <c r="U267" s="113">
        <v>0</v>
      </c>
      <c r="V267" s="113">
        <v>0</v>
      </c>
      <c r="W267" s="113">
        <v>0</v>
      </c>
      <c r="X267" s="113">
        <v>0</v>
      </c>
      <c r="Y267" s="113">
        <v>0</v>
      </c>
      <c r="Z267" s="113">
        <v>0</v>
      </c>
      <c r="AA267" s="113">
        <v>0</v>
      </c>
      <c r="AB267" s="113">
        <v>0</v>
      </c>
      <c r="AC267" s="113">
        <v>0</v>
      </c>
      <c r="AD267" s="113">
        <v>0</v>
      </c>
      <c r="AE267" s="113">
        <v>0</v>
      </c>
      <c r="AF267" s="113">
        <v>0</v>
      </c>
      <c r="AG267" s="113">
        <v>0</v>
      </c>
      <c r="AH267" s="113">
        <v>0</v>
      </c>
      <c r="AI267" s="113">
        <v>0</v>
      </c>
      <c r="AJ267" s="113">
        <v>0</v>
      </c>
      <c r="AK267" s="113">
        <v>0</v>
      </c>
      <c r="AL267" s="113">
        <v>0</v>
      </c>
      <c r="AM267" s="113">
        <f t="shared" ref="AM267:AM330" si="4">SUM(D267:AL267)</f>
        <v>0</v>
      </c>
      <c r="AP267" s="70"/>
    </row>
    <row r="268" spans="1:42" ht="33" customHeight="1">
      <c r="A268" s="87">
        <v>1115</v>
      </c>
      <c r="B268" s="88" t="s">
        <v>903</v>
      </c>
      <c r="C268" s="115" t="s">
        <v>1400</v>
      </c>
      <c r="D268" s="113">
        <v>0</v>
      </c>
      <c r="E268" s="113">
        <v>0</v>
      </c>
      <c r="F268" s="113">
        <v>0</v>
      </c>
      <c r="G268" s="113">
        <v>0</v>
      </c>
      <c r="H268" s="113">
        <v>0</v>
      </c>
      <c r="I268" s="113">
        <v>0</v>
      </c>
      <c r="J268" s="113">
        <v>0</v>
      </c>
      <c r="K268" s="113">
        <v>0</v>
      </c>
      <c r="L268" s="113">
        <v>0</v>
      </c>
      <c r="M268" s="113">
        <v>0</v>
      </c>
      <c r="N268" s="113">
        <v>0</v>
      </c>
      <c r="O268" s="113">
        <v>0</v>
      </c>
      <c r="P268" s="113">
        <v>0</v>
      </c>
      <c r="Q268" s="113">
        <v>0</v>
      </c>
      <c r="R268" s="113">
        <v>0</v>
      </c>
      <c r="S268" s="113">
        <v>0</v>
      </c>
      <c r="T268" s="113">
        <v>0</v>
      </c>
      <c r="U268" s="113">
        <v>0</v>
      </c>
      <c r="V268" s="113">
        <v>0</v>
      </c>
      <c r="W268" s="113">
        <v>0</v>
      </c>
      <c r="X268" s="113">
        <v>0</v>
      </c>
      <c r="Y268" s="113">
        <v>0</v>
      </c>
      <c r="Z268" s="113">
        <v>0</v>
      </c>
      <c r="AA268" s="113">
        <v>0</v>
      </c>
      <c r="AB268" s="113">
        <v>0</v>
      </c>
      <c r="AC268" s="113">
        <v>0</v>
      </c>
      <c r="AD268" s="113">
        <v>0</v>
      </c>
      <c r="AE268" s="113">
        <v>0</v>
      </c>
      <c r="AF268" s="113">
        <v>0</v>
      </c>
      <c r="AG268" s="113">
        <v>0</v>
      </c>
      <c r="AH268" s="113">
        <v>0</v>
      </c>
      <c r="AI268" s="113">
        <v>0</v>
      </c>
      <c r="AJ268" s="113">
        <v>0</v>
      </c>
      <c r="AK268" s="113">
        <v>0</v>
      </c>
      <c r="AL268" s="113">
        <v>0</v>
      </c>
      <c r="AM268" s="113">
        <f t="shared" si="4"/>
        <v>0</v>
      </c>
      <c r="AP268" s="70"/>
    </row>
    <row r="269" spans="1:42" ht="33" customHeight="1">
      <c r="A269" s="87">
        <v>1116</v>
      </c>
      <c r="B269" s="88" t="s">
        <v>904</v>
      </c>
      <c r="C269" s="115" t="s">
        <v>1400</v>
      </c>
      <c r="D269" s="113">
        <v>0</v>
      </c>
      <c r="E269" s="113">
        <v>0</v>
      </c>
      <c r="F269" s="113">
        <v>0</v>
      </c>
      <c r="G269" s="113">
        <v>0</v>
      </c>
      <c r="H269" s="113">
        <v>0</v>
      </c>
      <c r="I269" s="113">
        <v>0</v>
      </c>
      <c r="J269" s="113">
        <v>0</v>
      </c>
      <c r="K269" s="113">
        <v>0</v>
      </c>
      <c r="L269" s="113">
        <v>0</v>
      </c>
      <c r="M269" s="113">
        <v>0</v>
      </c>
      <c r="N269" s="113">
        <v>0</v>
      </c>
      <c r="O269" s="113">
        <v>0</v>
      </c>
      <c r="P269" s="113">
        <v>0</v>
      </c>
      <c r="Q269" s="113">
        <v>0</v>
      </c>
      <c r="R269" s="113">
        <v>0</v>
      </c>
      <c r="S269" s="113">
        <v>0</v>
      </c>
      <c r="T269" s="113">
        <v>0</v>
      </c>
      <c r="U269" s="113">
        <v>0</v>
      </c>
      <c r="V269" s="113">
        <v>0</v>
      </c>
      <c r="W269" s="113">
        <v>0</v>
      </c>
      <c r="X269" s="113">
        <v>0</v>
      </c>
      <c r="Y269" s="113">
        <v>0</v>
      </c>
      <c r="Z269" s="113">
        <v>0</v>
      </c>
      <c r="AA269" s="113">
        <v>0</v>
      </c>
      <c r="AB269" s="113">
        <v>0</v>
      </c>
      <c r="AC269" s="113">
        <v>0</v>
      </c>
      <c r="AD269" s="113">
        <v>0</v>
      </c>
      <c r="AE269" s="113">
        <v>0</v>
      </c>
      <c r="AF269" s="113">
        <v>0</v>
      </c>
      <c r="AG269" s="113">
        <v>0</v>
      </c>
      <c r="AH269" s="113">
        <v>0</v>
      </c>
      <c r="AI269" s="113">
        <v>0</v>
      </c>
      <c r="AJ269" s="113">
        <v>0</v>
      </c>
      <c r="AK269" s="113">
        <v>0</v>
      </c>
      <c r="AL269" s="113">
        <v>0</v>
      </c>
      <c r="AM269" s="113">
        <f t="shared" si="4"/>
        <v>0</v>
      </c>
      <c r="AP269" s="70"/>
    </row>
    <row r="270" spans="1:42" ht="33" customHeight="1">
      <c r="A270" s="87">
        <v>1117</v>
      </c>
      <c r="B270" s="88" t="s">
        <v>905</v>
      </c>
      <c r="C270" s="115" t="s">
        <v>1400</v>
      </c>
      <c r="D270" s="113">
        <v>0</v>
      </c>
      <c r="E270" s="113">
        <v>0</v>
      </c>
      <c r="F270" s="113">
        <v>0</v>
      </c>
      <c r="G270" s="113">
        <v>0</v>
      </c>
      <c r="H270" s="113">
        <v>0</v>
      </c>
      <c r="I270" s="113">
        <v>0</v>
      </c>
      <c r="J270" s="113">
        <v>0</v>
      </c>
      <c r="K270" s="113">
        <v>0</v>
      </c>
      <c r="L270" s="113">
        <v>0</v>
      </c>
      <c r="M270" s="113">
        <v>0</v>
      </c>
      <c r="N270" s="113">
        <v>0</v>
      </c>
      <c r="O270" s="113">
        <v>0</v>
      </c>
      <c r="P270" s="113">
        <v>0</v>
      </c>
      <c r="Q270" s="113">
        <v>0</v>
      </c>
      <c r="R270" s="113">
        <v>0</v>
      </c>
      <c r="S270" s="113">
        <v>0</v>
      </c>
      <c r="T270" s="113">
        <v>0</v>
      </c>
      <c r="U270" s="113">
        <v>0</v>
      </c>
      <c r="V270" s="113">
        <v>0</v>
      </c>
      <c r="W270" s="113">
        <v>0</v>
      </c>
      <c r="X270" s="113">
        <v>0</v>
      </c>
      <c r="Y270" s="113">
        <v>0</v>
      </c>
      <c r="Z270" s="113">
        <v>0</v>
      </c>
      <c r="AA270" s="113">
        <v>0</v>
      </c>
      <c r="AB270" s="113">
        <v>0</v>
      </c>
      <c r="AC270" s="113">
        <v>0</v>
      </c>
      <c r="AD270" s="113">
        <v>0</v>
      </c>
      <c r="AE270" s="113">
        <v>0</v>
      </c>
      <c r="AF270" s="113">
        <v>0</v>
      </c>
      <c r="AG270" s="113">
        <v>0</v>
      </c>
      <c r="AH270" s="113">
        <v>0</v>
      </c>
      <c r="AI270" s="113">
        <v>0</v>
      </c>
      <c r="AJ270" s="113">
        <v>0</v>
      </c>
      <c r="AK270" s="113">
        <v>0</v>
      </c>
      <c r="AL270" s="113">
        <v>0</v>
      </c>
      <c r="AM270" s="113">
        <f t="shared" si="4"/>
        <v>0</v>
      </c>
      <c r="AP270" s="70"/>
    </row>
    <row r="271" spans="1:42" ht="33" customHeight="1">
      <c r="A271" s="87">
        <v>1118</v>
      </c>
      <c r="B271" s="88" t="s">
        <v>906</v>
      </c>
      <c r="C271" s="115" t="s">
        <v>1400</v>
      </c>
      <c r="D271" s="113">
        <v>0</v>
      </c>
      <c r="E271" s="113">
        <v>0</v>
      </c>
      <c r="F271" s="113">
        <v>0</v>
      </c>
      <c r="G271" s="113">
        <v>0</v>
      </c>
      <c r="H271" s="113">
        <v>0</v>
      </c>
      <c r="I271" s="113">
        <v>0</v>
      </c>
      <c r="J271" s="113">
        <v>0</v>
      </c>
      <c r="K271" s="113">
        <v>0</v>
      </c>
      <c r="L271" s="113">
        <v>0</v>
      </c>
      <c r="M271" s="113">
        <v>0</v>
      </c>
      <c r="N271" s="113">
        <v>0</v>
      </c>
      <c r="O271" s="113">
        <v>0</v>
      </c>
      <c r="P271" s="113">
        <v>0</v>
      </c>
      <c r="Q271" s="113">
        <v>0</v>
      </c>
      <c r="R271" s="113">
        <v>0</v>
      </c>
      <c r="S271" s="113">
        <v>0</v>
      </c>
      <c r="T271" s="113">
        <v>0</v>
      </c>
      <c r="U271" s="113">
        <v>0</v>
      </c>
      <c r="V271" s="113">
        <v>0</v>
      </c>
      <c r="W271" s="113">
        <v>0</v>
      </c>
      <c r="X271" s="113">
        <v>0</v>
      </c>
      <c r="Y271" s="113">
        <v>0</v>
      </c>
      <c r="Z271" s="113">
        <v>0</v>
      </c>
      <c r="AA271" s="113">
        <v>0</v>
      </c>
      <c r="AB271" s="113">
        <v>0</v>
      </c>
      <c r="AC271" s="113">
        <v>0</v>
      </c>
      <c r="AD271" s="113">
        <v>0</v>
      </c>
      <c r="AE271" s="113">
        <v>0</v>
      </c>
      <c r="AF271" s="113">
        <v>0</v>
      </c>
      <c r="AG271" s="113">
        <v>0</v>
      </c>
      <c r="AH271" s="113">
        <v>0</v>
      </c>
      <c r="AI271" s="113">
        <v>0</v>
      </c>
      <c r="AJ271" s="113">
        <v>0</v>
      </c>
      <c r="AK271" s="113">
        <v>0</v>
      </c>
      <c r="AL271" s="113">
        <v>0</v>
      </c>
      <c r="AM271" s="113">
        <f t="shared" si="4"/>
        <v>0</v>
      </c>
      <c r="AP271" s="70"/>
    </row>
    <row r="272" spans="1:42" ht="33" customHeight="1">
      <c r="A272" s="87">
        <v>1119</v>
      </c>
      <c r="B272" s="88" t="s">
        <v>907</v>
      </c>
      <c r="C272" s="115" t="s">
        <v>1400</v>
      </c>
      <c r="D272" s="113">
        <v>0</v>
      </c>
      <c r="E272" s="113">
        <v>0</v>
      </c>
      <c r="F272" s="113">
        <v>0</v>
      </c>
      <c r="G272" s="113">
        <v>0</v>
      </c>
      <c r="H272" s="113">
        <v>0</v>
      </c>
      <c r="I272" s="113">
        <v>0</v>
      </c>
      <c r="J272" s="113">
        <v>0</v>
      </c>
      <c r="K272" s="113">
        <v>0</v>
      </c>
      <c r="L272" s="113">
        <v>0</v>
      </c>
      <c r="M272" s="113">
        <v>0</v>
      </c>
      <c r="N272" s="113">
        <v>0</v>
      </c>
      <c r="O272" s="113">
        <v>0</v>
      </c>
      <c r="P272" s="113">
        <v>0</v>
      </c>
      <c r="Q272" s="113">
        <v>0</v>
      </c>
      <c r="R272" s="113">
        <v>0</v>
      </c>
      <c r="S272" s="113">
        <v>0</v>
      </c>
      <c r="T272" s="113">
        <v>0</v>
      </c>
      <c r="U272" s="113">
        <v>0</v>
      </c>
      <c r="V272" s="113">
        <v>0</v>
      </c>
      <c r="W272" s="113">
        <v>0</v>
      </c>
      <c r="X272" s="113">
        <v>0</v>
      </c>
      <c r="Y272" s="113">
        <v>0</v>
      </c>
      <c r="Z272" s="113">
        <v>0</v>
      </c>
      <c r="AA272" s="113">
        <v>0</v>
      </c>
      <c r="AB272" s="113">
        <v>0</v>
      </c>
      <c r="AC272" s="113">
        <v>0</v>
      </c>
      <c r="AD272" s="113">
        <v>0</v>
      </c>
      <c r="AE272" s="113">
        <v>0</v>
      </c>
      <c r="AF272" s="113">
        <v>0</v>
      </c>
      <c r="AG272" s="113">
        <v>0</v>
      </c>
      <c r="AH272" s="113">
        <v>0</v>
      </c>
      <c r="AI272" s="113">
        <v>0</v>
      </c>
      <c r="AJ272" s="113">
        <v>0</v>
      </c>
      <c r="AK272" s="113">
        <v>0</v>
      </c>
      <c r="AL272" s="113">
        <v>0</v>
      </c>
      <c r="AM272" s="113">
        <f t="shared" si="4"/>
        <v>0</v>
      </c>
      <c r="AP272" s="70"/>
    </row>
    <row r="273" spans="1:42" ht="33" customHeight="1">
      <c r="A273" s="87">
        <v>1120</v>
      </c>
      <c r="B273" s="88" t="s">
        <v>908</v>
      </c>
      <c r="C273" s="115" t="s">
        <v>1400</v>
      </c>
      <c r="D273" s="113">
        <v>0</v>
      </c>
      <c r="E273" s="113">
        <v>0</v>
      </c>
      <c r="F273" s="113">
        <v>0</v>
      </c>
      <c r="G273" s="113">
        <v>0</v>
      </c>
      <c r="H273" s="113">
        <v>0</v>
      </c>
      <c r="I273" s="113">
        <v>0</v>
      </c>
      <c r="J273" s="113">
        <v>0</v>
      </c>
      <c r="K273" s="113">
        <v>0</v>
      </c>
      <c r="L273" s="113">
        <v>0</v>
      </c>
      <c r="M273" s="113">
        <v>0</v>
      </c>
      <c r="N273" s="113">
        <v>0</v>
      </c>
      <c r="O273" s="113">
        <v>0</v>
      </c>
      <c r="P273" s="113">
        <v>0</v>
      </c>
      <c r="Q273" s="113">
        <v>0</v>
      </c>
      <c r="R273" s="113">
        <v>0</v>
      </c>
      <c r="S273" s="113">
        <v>0</v>
      </c>
      <c r="T273" s="113">
        <v>0</v>
      </c>
      <c r="U273" s="113">
        <v>0</v>
      </c>
      <c r="V273" s="113">
        <v>0</v>
      </c>
      <c r="W273" s="113">
        <v>0</v>
      </c>
      <c r="X273" s="113">
        <v>0</v>
      </c>
      <c r="Y273" s="113">
        <v>0</v>
      </c>
      <c r="Z273" s="113">
        <v>0</v>
      </c>
      <c r="AA273" s="113">
        <v>0</v>
      </c>
      <c r="AB273" s="113">
        <v>0</v>
      </c>
      <c r="AC273" s="113">
        <v>0</v>
      </c>
      <c r="AD273" s="113">
        <v>0</v>
      </c>
      <c r="AE273" s="113">
        <v>0</v>
      </c>
      <c r="AF273" s="113">
        <v>0</v>
      </c>
      <c r="AG273" s="113">
        <v>0</v>
      </c>
      <c r="AH273" s="113">
        <v>0</v>
      </c>
      <c r="AI273" s="113">
        <v>0</v>
      </c>
      <c r="AJ273" s="113">
        <v>0</v>
      </c>
      <c r="AK273" s="113">
        <v>0</v>
      </c>
      <c r="AL273" s="113">
        <v>0</v>
      </c>
      <c r="AM273" s="113">
        <f t="shared" si="4"/>
        <v>0</v>
      </c>
      <c r="AP273" s="70"/>
    </row>
    <row r="274" spans="1:42" ht="33" customHeight="1">
      <c r="A274" s="87">
        <v>1121</v>
      </c>
      <c r="B274" s="88" t="s">
        <v>909</v>
      </c>
      <c r="C274" s="115" t="s">
        <v>1400</v>
      </c>
      <c r="D274" s="113">
        <v>0</v>
      </c>
      <c r="E274" s="113">
        <v>0</v>
      </c>
      <c r="F274" s="113">
        <v>0</v>
      </c>
      <c r="G274" s="113">
        <v>0</v>
      </c>
      <c r="H274" s="113">
        <v>0</v>
      </c>
      <c r="I274" s="113">
        <v>0</v>
      </c>
      <c r="J274" s="113">
        <v>0</v>
      </c>
      <c r="K274" s="113">
        <v>0</v>
      </c>
      <c r="L274" s="113">
        <v>0</v>
      </c>
      <c r="M274" s="113">
        <v>0</v>
      </c>
      <c r="N274" s="113">
        <v>0</v>
      </c>
      <c r="O274" s="113">
        <v>0</v>
      </c>
      <c r="P274" s="113">
        <v>0</v>
      </c>
      <c r="Q274" s="113">
        <v>0</v>
      </c>
      <c r="R274" s="113">
        <v>0</v>
      </c>
      <c r="S274" s="113">
        <v>0</v>
      </c>
      <c r="T274" s="113">
        <v>0</v>
      </c>
      <c r="U274" s="113">
        <v>0</v>
      </c>
      <c r="V274" s="113">
        <v>0</v>
      </c>
      <c r="W274" s="113">
        <v>0</v>
      </c>
      <c r="X274" s="113">
        <v>0</v>
      </c>
      <c r="Y274" s="113">
        <v>0</v>
      </c>
      <c r="Z274" s="113">
        <v>0</v>
      </c>
      <c r="AA274" s="113">
        <v>0</v>
      </c>
      <c r="AB274" s="113">
        <v>0</v>
      </c>
      <c r="AC274" s="113">
        <v>0</v>
      </c>
      <c r="AD274" s="113">
        <v>0</v>
      </c>
      <c r="AE274" s="113">
        <v>0</v>
      </c>
      <c r="AF274" s="113">
        <v>0</v>
      </c>
      <c r="AG274" s="113">
        <v>0</v>
      </c>
      <c r="AH274" s="113">
        <v>0</v>
      </c>
      <c r="AI274" s="113">
        <v>0</v>
      </c>
      <c r="AJ274" s="113">
        <v>0</v>
      </c>
      <c r="AK274" s="113">
        <v>0</v>
      </c>
      <c r="AL274" s="113">
        <v>0</v>
      </c>
      <c r="AM274" s="113">
        <f t="shared" si="4"/>
        <v>0</v>
      </c>
      <c r="AP274" s="70"/>
    </row>
    <row r="275" spans="1:42" ht="33" customHeight="1">
      <c r="A275" s="87">
        <v>1122</v>
      </c>
      <c r="B275" s="88" t="s">
        <v>910</v>
      </c>
      <c r="C275" s="115" t="s">
        <v>1400</v>
      </c>
      <c r="D275" s="113">
        <v>0</v>
      </c>
      <c r="E275" s="113">
        <v>0</v>
      </c>
      <c r="F275" s="113">
        <v>0</v>
      </c>
      <c r="G275" s="113">
        <v>0</v>
      </c>
      <c r="H275" s="113">
        <v>0</v>
      </c>
      <c r="I275" s="113">
        <v>0</v>
      </c>
      <c r="J275" s="113">
        <v>0</v>
      </c>
      <c r="K275" s="113">
        <v>0</v>
      </c>
      <c r="L275" s="113">
        <v>0</v>
      </c>
      <c r="M275" s="113">
        <v>0</v>
      </c>
      <c r="N275" s="113">
        <v>0</v>
      </c>
      <c r="O275" s="113">
        <v>0</v>
      </c>
      <c r="P275" s="113">
        <v>0</v>
      </c>
      <c r="Q275" s="113">
        <v>0</v>
      </c>
      <c r="R275" s="113">
        <v>0</v>
      </c>
      <c r="S275" s="113">
        <v>0</v>
      </c>
      <c r="T275" s="113">
        <v>0</v>
      </c>
      <c r="U275" s="113">
        <v>0</v>
      </c>
      <c r="V275" s="113">
        <v>0</v>
      </c>
      <c r="W275" s="113">
        <v>0</v>
      </c>
      <c r="X275" s="113">
        <v>0</v>
      </c>
      <c r="Y275" s="113">
        <v>0</v>
      </c>
      <c r="Z275" s="113">
        <v>0</v>
      </c>
      <c r="AA275" s="113">
        <v>0</v>
      </c>
      <c r="AB275" s="113">
        <v>0</v>
      </c>
      <c r="AC275" s="113">
        <v>0</v>
      </c>
      <c r="AD275" s="113">
        <v>0</v>
      </c>
      <c r="AE275" s="113">
        <v>0</v>
      </c>
      <c r="AF275" s="113">
        <v>0</v>
      </c>
      <c r="AG275" s="113">
        <v>0</v>
      </c>
      <c r="AH275" s="113">
        <v>0</v>
      </c>
      <c r="AI275" s="113">
        <v>0</v>
      </c>
      <c r="AJ275" s="113">
        <v>0</v>
      </c>
      <c r="AK275" s="113">
        <v>0</v>
      </c>
      <c r="AL275" s="113">
        <v>0</v>
      </c>
      <c r="AM275" s="113">
        <f t="shared" si="4"/>
        <v>0</v>
      </c>
      <c r="AP275" s="70"/>
    </row>
    <row r="276" spans="1:42" ht="33" customHeight="1">
      <c r="A276" s="87">
        <v>1123</v>
      </c>
      <c r="B276" s="88" t="s">
        <v>911</v>
      </c>
      <c r="C276" s="115" t="s">
        <v>1400</v>
      </c>
      <c r="D276" s="113">
        <v>0</v>
      </c>
      <c r="E276" s="113">
        <v>0</v>
      </c>
      <c r="F276" s="113">
        <v>0</v>
      </c>
      <c r="G276" s="113">
        <v>0</v>
      </c>
      <c r="H276" s="113">
        <v>0</v>
      </c>
      <c r="I276" s="113">
        <v>0</v>
      </c>
      <c r="J276" s="113">
        <v>0</v>
      </c>
      <c r="K276" s="113">
        <v>0</v>
      </c>
      <c r="L276" s="113">
        <v>0</v>
      </c>
      <c r="M276" s="113">
        <v>0</v>
      </c>
      <c r="N276" s="113">
        <v>0</v>
      </c>
      <c r="O276" s="113">
        <v>0</v>
      </c>
      <c r="P276" s="113">
        <v>0</v>
      </c>
      <c r="Q276" s="113">
        <v>0</v>
      </c>
      <c r="R276" s="113">
        <v>0</v>
      </c>
      <c r="S276" s="113">
        <v>0</v>
      </c>
      <c r="T276" s="113">
        <v>0</v>
      </c>
      <c r="U276" s="113">
        <v>0</v>
      </c>
      <c r="V276" s="113">
        <v>0</v>
      </c>
      <c r="W276" s="113">
        <v>0</v>
      </c>
      <c r="X276" s="113">
        <v>0</v>
      </c>
      <c r="Y276" s="113">
        <v>0</v>
      </c>
      <c r="Z276" s="113">
        <v>0</v>
      </c>
      <c r="AA276" s="113">
        <v>0</v>
      </c>
      <c r="AB276" s="113">
        <v>0</v>
      </c>
      <c r="AC276" s="113">
        <v>0</v>
      </c>
      <c r="AD276" s="113">
        <v>0</v>
      </c>
      <c r="AE276" s="113">
        <v>0</v>
      </c>
      <c r="AF276" s="113">
        <v>0</v>
      </c>
      <c r="AG276" s="113">
        <v>0</v>
      </c>
      <c r="AH276" s="113">
        <v>0</v>
      </c>
      <c r="AI276" s="113">
        <v>0</v>
      </c>
      <c r="AJ276" s="113">
        <v>0</v>
      </c>
      <c r="AK276" s="113">
        <v>0</v>
      </c>
      <c r="AL276" s="113">
        <v>0</v>
      </c>
      <c r="AM276" s="113">
        <f t="shared" si="4"/>
        <v>0</v>
      </c>
      <c r="AP276" s="70"/>
    </row>
    <row r="277" spans="1:42" ht="33" customHeight="1">
      <c r="A277" s="87">
        <v>1124</v>
      </c>
      <c r="B277" s="88" t="s">
        <v>912</v>
      </c>
      <c r="C277" s="115" t="s">
        <v>1400</v>
      </c>
      <c r="D277" s="113">
        <v>0</v>
      </c>
      <c r="E277" s="113">
        <v>0</v>
      </c>
      <c r="F277" s="113">
        <v>0</v>
      </c>
      <c r="G277" s="113">
        <v>0</v>
      </c>
      <c r="H277" s="113">
        <v>0</v>
      </c>
      <c r="I277" s="113">
        <v>0</v>
      </c>
      <c r="J277" s="113">
        <v>0</v>
      </c>
      <c r="K277" s="113">
        <v>0</v>
      </c>
      <c r="L277" s="113">
        <v>0</v>
      </c>
      <c r="M277" s="113">
        <v>0</v>
      </c>
      <c r="N277" s="113">
        <v>0</v>
      </c>
      <c r="O277" s="113">
        <v>0</v>
      </c>
      <c r="P277" s="113">
        <v>0</v>
      </c>
      <c r="Q277" s="113">
        <v>0</v>
      </c>
      <c r="R277" s="113">
        <v>0</v>
      </c>
      <c r="S277" s="113">
        <v>0</v>
      </c>
      <c r="T277" s="113">
        <v>0</v>
      </c>
      <c r="U277" s="113">
        <v>0</v>
      </c>
      <c r="V277" s="113">
        <v>0</v>
      </c>
      <c r="W277" s="113">
        <v>0</v>
      </c>
      <c r="X277" s="113">
        <v>0</v>
      </c>
      <c r="Y277" s="113">
        <v>0</v>
      </c>
      <c r="Z277" s="113">
        <v>0</v>
      </c>
      <c r="AA277" s="113">
        <v>0</v>
      </c>
      <c r="AB277" s="113">
        <v>0</v>
      </c>
      <c r="AC277" s="113">
        <v>0</v>
      </c>
      <c r="AD277" s="113">
        <v>0</v>
      </c>
      <c r="AE277" s="113">
        <v>0</v>
      </c>
      <c r="AF277" s="113">
        <v>0</v>
      </c>
      <c r="AG277" s="113">
        <v>0</v>
      </c>
      <c r="AH277" s="113">
        <v>0</v>
      </c>
      <c r="AI277" s="113">
        <v>0</v>
      </c>
      <c r="AJ277" s="113">
        <v>0</v>
      </c>
      <c r="AK277" s="113">
        <v>0</v>
      </c>
      <c r="AL277" s="113">
        <v>0</v>
      </c>
      <c r="AM277" s="113">
        <f t="shared" si="4"/>
        <v>0</v>
      </c>
      <c r="AP277" s="70"/>
    </row>
    <row r="278" spans="1:42" ht="33" customHeight="1">
      <c r="A278" s="87">
        <v>1125</v>
      </c>
      <c r="B278" s="88" t="s">
        <v>913</v>
      </c>
      <c r="C278" s="115" t="s">
        <v>1400</v>
      </c>
      <c r="D278" s="113">
        <v>0</v>
      </c>
      <c r="E278" s="113">
        <v>0</v>
      </c>
      <c r="F278" s="113">
        <v>0</v>
      </c>
      <c r="G278" s="113">
        <v>0</v>
      </c>
      <c r="H278" s="113">
        <v>0</v>
      </c>
      <c r="I278" s="113">
        <v>0</v>
      </c>
      <c r="J278" s="113">
        <v>0</v>
      </c>
      <c r="K278" s="113">
        <v>0</v>
      </c>
      <c r="L278" s="113">
        <v>0</v>
      </c>
      <c r="M278" s="113">
        <v>0</v>
      </c>
      <c r="N278" s="113">
        <v>0</v>
      </c>
      <c r="O278" s="113">
        <v>0</v>
      </c>
      <c r="P278" s="113">
        <v>0</v>
      </c>
      <c r="Q278" s="113">
        <v>0</v>
      </c>
      <c r="R278" s="113">
        <v>0</v>
      </c>
      <c r="S278" s="113">
        <v>0</v>
      </c>
      <c r="T278" s="113">
        <v>0</v>
      </c>
      <c r="U278" s="113">
        <v>0</v>
      </c>
      <c r="V278" s="113">
        <v>0</v>
      </c>
      <c r="W278" s="113">
        <v>0</v>
      </c>
      <c r="X278" s="113">
        <v>0</v>
      </c>
      <c r="Y278" s="113">
        <v>0</v>
      </c>
      <c r="Z278" s="113">
        <v>0</v>
      </c>
      <c r="AA278" s="113">
        <v>0</v>
      </c>
      <c r="AB278" s="113">
        <v>0</v>
      </c>
      <c r="AC278" s="113">
        <v>0</v>
      </c>
      <c r="AD278" s="113">
        <v>0</v>
      </c>
      <c r="AE278" s="113">
        <v>0</v>
      </c>
      <c r="AF278" s="113">
        <v>0</v>
      </c>
      <c r="AG278" s="113">
        <v>0</v>
      </c>
      <c r="AH278" s="113">
        <v>0</v>
      </c>
      <c r="AI278" s="113">
        <v>0</v>
      </c>
      <c r="AJ278" s="113">
        <v>0</v>
      </c>
      <c r="AK278" s="113">
        <v>0</v>
      </c>
      <c r="AL278" s="113">
        <v>0</v>
      </c>
      <c r="AM278" s="113">
        <f t="shared" si="4"/>
        <v>0</v>
      </c>
      <c r="AP278" s="70"/>
    </row>
    <row r="279" spans="1:42" ht="33" customHeight="1">
      <c r="A279" s="87">
        <v>1126</v>
      </c>
      <c r="B279" s="88" t="s">
        <v>914</v>
      </c>
      <c r="C279" s="115" t="s">
        <v>1400</v>
      </c>
      <c r="D279" s="113">
        <v>0</v>
      </c>
      <c r="E279" s="113">
        <v>0</v>
      </c>
      <c r="F279" s="113">
        <v>0</v>
      </c>
      <c r="G279" s="113">
        <v>0</v>
      </c>
      <c r="H279" s="113">
        <v>0</v>
      </c>
      <c r="I279" s="113">
        <v>0</v>
      </c>
      <c r="J279" s="113">
        <v>0</v>
      </c>
      <c r="K279" s="113">
        <v>0</v>
      </c>
      <c r="L279" s="113">
        <v>0</v>
      </c>
      <c r="M279" s="113">
        <v>0</v>
      </c>
      <c r="N279" s="113">
        <v>0</v>
      </c>
      <c r="O279" s="113">
        <v>0</v>
      </c>
      <c r="P279" s="113">
        <v>0</v>
      </c>
      <c r="Q279" s="113">
        <v>0</v>
      </c>
      <c r="R279" s="113">
        <v>0</v>
      </c>
      <c r="S279" s="113">
        <v>0</v>
      </c>
      <c r="T279" s="113">
        <v>0</v>
      </c>
      <c r="U279" s="113">
        <v>0</v>
      </c>
      <c r="V279" s="113">
        <v>0</v>
      </c>
      <c r="W279" s="113">
        <v>0</v>
      </c>
      <c r="X279" s="113">
        <v>0</v>
      </c>
      <c r="Y279" s="113">
        <v>0</v>
      </c>
      <c r="Z279" s="113">
        <v>0</v>
      </c>
      <c r="AA279" s="113">
        <v>0</v>
      </c>
      <c r="AB279" s="113">
        <v>0</v>
      </c>
      <c r="AC279" s="113">
        <v>0</v>
      </c>
      <c r="AD279" s="113">
        <v>0</v>
      </c>
      <c r="AE279" s="113">
        <v>0</v>
      </c>
      <c r="AF279" s="113">
        <v>0</v>
      </c>
      <c r="AG279" s="113">
        <v>0</v>
      </c>
      <c r="AH279" s="113">
        <v>0</v>
      </c>
      <c r="AI279" s="113">
        <v>0</v>
      </c>
      <c r="AJ279" s="113">
        <v>0</v>
      </c>
      <c r="AK279" s="113">
        <v>0</v>
      </c>
      <c r="AL279" s="113">
        <v>0</v>
      </c>
      <c r="AM279" s="113">
        <f t="shared" si="4"/>
        <v>0</v>
      </c>
      <c r="AP279" s="70"/>
    </row>
    <row r="280" spans="1:42" ht="33" customHeight="1">
      <c r="A280" s="87">
        <v>1127</v>
      </c>
      <c r="B280" s="88" t="s">
        <v>915</v>
      </c>
      <c r="C280" s="115" t="s">
        <v>1400</v>
      </c>
      <c r="D280" s="113">
        <v>0</v>
      </c>
      <c r="E280" s="113">
        <v>0</v>
      </c>
      <c r="F280" s="113">
        <v>0</v>
      </c>
      <c r="G280" s="113">
        <v>0</v>
      </c>
      <c r="H280" s="113">
        <v>0</v>
      </c>
      <c r="I280" s="113">
        <v>0</v>
      </c>
      <c r="J280" s="113">
        <v>0</v>
      </c>
      <c r="K280" s="113">
        <v>0</v>
      </c>
      <c r="L280" s="113">
        <v>0</v>
      </c>
      <c r="M280" s="113">
        <v>0</v>
      </c>
      <c r="N280" s="113">
        <v>0</v>
      </c>
      <c r="O280" s="113">
        <v>0</v>
      </c>
      <c r="P280" s="113">
        <v>0</v>
      </c>
      <c r="Q280" s="113">
        <v>0</v>
      </c>
      <c r="R280" s="113">
        <v>0</v>
      </c>
      <c r="S280" s="113">
        <v>0</v>
      </c>
      <c r="T280" s="113">
        <v>0</v>
      </c>
      <c r="U280" s="113">
        <v>0</v>
      </c>
      <c r="V280" s="113">
        <v>0</v>
      </c>
      <c r="W280" s="113">
        <v>0</v>
      </c>
      <c r="X280" s="113">
        <v>0</v>
      </c>
      <c r="Y280" s="113">
        <v>0</v>
      </c>
      <c r="Z280" s="113">
        <v>0</v>
      </c>
      <c r="AA280" s="113">
        <v>0</v>
      </c>
      <c r="AB280" s="113">
        <v>0</v>
      </c>
      <c r="AC280" s="113">
        <v>0</v>
      </c>
      <c r="AD280" s="113">
        <v>0</v>
      </c>
      <c r="AE280" s="113">
        <v>0</v>
      </c>
      <c r="AF280" s="113">
        <v>0</v>
      </c>
      <c r="AG280" s="113">
        <v>0</v>
      </c>
      <c r="AH280" s="113">
        <v>0</v>
      </c>
      <c r="AI280" s="113">
        <v>0</v>
      </c>
      <c r="AJ280" s="113">
        <v>0</v>
      </c>
      <c r="AK280" s="113">
        <v>0</v>
      </c>
      <c r="AL280" s="113">
        <v>0</v>
      </c>
      <c r="AM280" s="113">
        <f t="shared" si="4"/>
        <v>0</v>
      </c>
      <c r="AP280" s="70"/>
    </row>
    <row r="281" spans="1:42" ht="33" customHeight="1">
      <c r="A281" s="87">
        <v>1128</v>
      </c>
      <c r="B281" s="88" t="s">
        <v>916</v>
      </c>
      <c r="C281" s="115" t="s">
        <v>1400</v>
      </c>
      <c r="D281" s="113">
        <v>0</v>
      </c>
      <c r="E281" s="113">
        <v>0</v>
      </c>
      <c r="F281" s="113">
        <v>0</v>
      </c>
      <c r="G281" s="113">
        <v>0</v>
      </c>
      <c r="H281" s="113">
        <v>0</v>
      </c>
      <c r="I281" s="113">
        <v>0</v>
      </c>
      <c r="J281" s="113">
        <v>0</v>
      </c>
      <c r="K281" s="113">
        <v>0</v>
      </c>
      <c r="L281" s="113">
        <v>0</v>
      </c>
      <c r="M281" s="113">
        <v>0</v>
      </c>
      <c r="N281" s="113">
        <v>0</v>
      </c>
      <c r="O281" s="113">
        <v>0</v>
      </c>
      <c r="P281" s="113">
        <v>0</v>
      </c>
      <c r="Q281" s="113">
        <v>0</v>
      </c>
      <c r="R281" s="113">
        <v>0</v>
      </c>
      <c r="S281" s="113">
        <v>0</v>
      </c>
      <c r="T281" s="113">
        <v>0</v>
      </c>
      <c r="U281" s="113">
        <v>0</v>
      </c>
      <c r="V281" s="113">
        <v>0</v>
      </c>
      <c r="W281" s="113">
        <v>0</v>
      </c>
      <c r="X281" s="113">
        <v>0</v>
      </c>
      <c r="Y281" s="113">
        <v>0</v>
      </c>
      <c r="Z281" s="113">
        <v>0</v>
      </c>
      <c r="AA281" s="113">
        <v>0</v>
      </c>
      <c r="AB281" s="113">
        <v>0</v>
      </c>
      <c r="AC281" s="113">
        <v>0</v>
      </c>
      <c r="AD281" s="113">
        <v>0</v>
      </c>
      <c r="AE281" s="113">
        <v>0</v>
      </c>
      <c r="AF281" s="113">
        <v>0</v>
      </c>
      <c r="AG281" s="113">
        <v>0</v>
      </c>
      <c r="AH281" s="113">
        <v>0</v>
      </c>
      <c r="AI281" s="113">
        <v>0</v>
      </c>
      <c r="AJ281" s="113">
        <v>0</v>
      </c>
      <c r="AK281" s="113">
        <v>0</v>
      </c>
      <c r="AL281" s="113">
        <v>0</v>
      </c>
      <c r="AM281" s="113">
        <f t="shared" si="4"/>
        <v>0</v>
      </c>
      <c r="AP281" s="70"/>
    </row>
    <row r="282" spans="1:42" ht="33" customHeight="1">
      <c r="A282" s="87">
        <v>1129</v>
      </c>
      <c r="B282" s="88" t="s">
        <v>917</v>
      </c>
      <c r="C282" s="115" t="s">
        <v>1400</v>
      </c>
      <c r="D282" s="113">
        <v>0</v>
      </c>
      <c r="E282" s="113">
        <v>0</v>
      </c>
      <c r="F282" s="113">
        <v>0</v>
      </c>
      <c r="G282" s="113">
        <v>0</v>
      </c>
      <c r="H282" s="113">
        <v>0</v>
      </c>
      <c r="I282" s="113">
        <v>0</v>
      </c>
      <c r="J282" s="113">
        <v>0</v>
      </c>
      <c r="K282" s="113">
        <v>0</v>
      </c>
      <c r="L282" s="113">
        <v>0</v>
      </c>
      <c r="M282" s="113">
        <v>0</v>
      </c>
      <c r="N282" s="113">
        <v>0</v>
      </c>
      <c r="O282" s="113">
        <v>0</v>
      </c>
      <c r="P282" s="113">
        <v>0</v>
      </c>
      <c r="Q282" s="113">
        <v>0</v>
      </c>
      <c r="R282" s="113">
        <v>0</v>
      </c>
      <c r="S282" s="113">
        <v>0</v>
      </c>
      <c r="T282" s="113">
        <v>0</v>
      </c>
      <c r="U282" s="113">
        <v>0</v>
      </c>
      <c r="V282" s="113">
        <v>0</v>
      </c>
      <c r="W282" s="113">
        <v>0</v>
      </c>
      <c r="X282" s="113">
        <v>0</v>
      </c>
      <c r="Y282" s="113">
        <v>0</v>
      </c>
      <c r="Z282" s="113">
        <v>0</v>
      </c>
      <c r="AA282" s="113">
        <v>0</v>
      </c>
      <c r="AB282" s="113">
        <v>0</v>
      </c>
      <c r="AC282" s="113">
        <v>0</v>
      </c>
      <c r="AD282" s="113">
        <v>0</v>
      </c>
      <c r="AE282" s="113">
        <v>0</v>
      </c>
      <c r="AF282" s="113">
        <v>0</v>
      </c>
      <c r="AG282" s="113">
        <v>0</v>
      </c>
      <c r="AH282" s="113">
        <v>0</v>
      </c>
      <c r="AI282" s="113">
        <v>0</v>
      </c>
      <c r="AJ282" s="113">
        <v>0</v>
      </c>
      <c r="AK282" s="113">
        <v>0</v>
      </c>
      <c r="AL282" s="113">
        <v>0</v>
      </c>
      <c r="AM282" s="113">
        <f t="shared" si="4"/>
        <v>0</v>
      </c>
      <c r="AP282" s="70"/>
    </row>
    <row r="283" spans="1:42" ht="33" customHeight="1">
      <c r="A283" s="87">
        <v>1201</v>
      </c>
      <c r="B283" s="88" t="s">
        <v>918</v>
      </c>
      <c r="C283" s="115" t="s">
        <v>1400</v>
      </c>
      <c r="D283" s="113">
        <v>0</v>
      </c>
      <c r="E283" s="113">
        <v>0</v>
      </c>
      <c r="F283" s="113">
        <v>0</v>
      </c>
      <c r="G283" s="113">
        <v>0</v>
      </c>
      <c r="H283" s="113">
        <v>0</v>
      </c>
      <c r="I283" s="113">
        <v>0</v>
      </c>
      <c r="J283" s="113">
        <v>0</v>
      </c>
      <c r="K283" s="113">
        <v>0</v>
      </c>
      <c r="L283" s="113">
        <v>0</v>
      </c>
      <c r="M283" s="113">
        <v>0</v>
      </c>
      <c r="N283" s="113">
        <v>0</v>
      </c>
      <c r="O283" s="113">
        <v>0</v>
      </c>
      <c r="P283" s="113">
        <v>0</v>
      </c>
      <c r="Q283" s="113">
        <v>0</v>
      </c>
      <c r="R283" s="113">
        <v>0</v>
      </c>
      <c r="S283" s="113">
        <v>0</v>
      </c>
      <c r="T283" s="113">
        <v>0</v>
      </c>
      <c r="U283" s="113">
        <v>0</v>
      </c>
      <c r="V283" s="113">
        <v>0</v>
      </c>
      <c r="W283" s="113">
        <v>0</v>
      </c>
      <c r="X283" s="113">
        <v>0</v>
      </c>
      <c r="Y283" s="113">
        <v>0</v>
      </c>
      <c r="Z283" s="113">
        <v>0</v>
      </c>
      <c r="AA283" s="113">
        <v>0</v>
      </c>
      <c r="AB283" s="113">
        <v>0</v>
      </c>
      <c r="AC283" s="113">
        <v>0</v>
      </c>
      <c r="AD283" s="113">
        <v>0</v>
      </c>
      <c r="AE283" s="113">
        <v>0</v>
      </c>
      <c r="AF283" s="113">
        <v>0</v>
      </c>
      <c r="AG283" s="113">
        <v>0</v>
      </c>
      <c r="AH283" s="113">
        <v>0</v>
      </c>
      <c r="AI283" s="113">
        <v>0</v>
      </c>
      <c r="AJ283" s="113">
        <v>0</v>
      </c>
      <c r="AK283" s="113">
        <v>0</v>
      </c>
      <c r="AL283" s="113">
        <v>0</v>
      </c>
      <c r="AM283" s="113">
        <f t="shared" si="4"/>
        <v>0</v>
      </c>
      <c r="AP283" s="70"/>
    </row>
    <row r="284" spans="1:42" ht="33" customHeight="1">
      <c r="A284" s="87">
        <v>1202</v>
      </c>
      <c r="B284" s="88" t="s">
        <v>919</v>
      </c>
      <c r="C284" s="115" t="s">
        <v>1400</v>
      </c>
      <c r="D284" s="113">
        <v>0</v>
      </c>
      <c r="E284" s="113">
        <v>0</v>
      </c>
      <c r="F284" s="113">
        <v>0</v>
      </c>
      <c r="G284" s="113">
        <v>0</v>
      </c>
      <c r="H284" s="113">
        <v>0</v>
      </c>
      <c r="I284" s="113">
        <v>0</v>
      </c>
      <c r="J284" s="113">
        <v>0</v>
      </c>
      <c r="K284" s="113">
        <v>0</v>
      </c>
      <c r="L284" s="113">
        <v>0</v>
      </c>
      <c r="M284" s="113">
        <v>0</v>
      </c>
      <c r="N284" s="113">
        <v>0</v>
      </c>
      <c r="O284" s="113">
        <v>0</v>
      </c>
      <c r="P284" s="113">
        <v>0</v>
      </c>
      <c r="Q284" s="113">
        <v>0</v>
      </c>
      <c r="R284" s="113">
        <v>0</v>
      </c>
      <c r="S284" s="113">
        <v>0</v>
      </c>
      <c r="T284" s="113">
        <v>0</v>
      </c>
      <c r="U284" s="113">
        <v>0</v>
      </c>
      <c r="V284" s="113">
        <v>0</v>
      </c>
      <c r="W284" s="113">
        <v>0</v>
      </c>
      <c r="X284" s="113">
        <v>0</v>
      </c>
      <c r="Y284" s="113">
        <v>0</v>
      </c>
      <c r="Z284" s="113">
        <v>0</v>
      </c>
      <c r="AA284" s="113">
        <v>0</v>
      </c>
      <c r="AB284" s="113">
        <v>0</v>
      </c>
      <c r="AC284" s="113">
        <v>0</v>
      </c>
      <c r="AD284" s="113">
        <v>0</v>
      </c>
      <c r="AE284" s="113">
        <v>0</v>
      </c>
      <c r="AF284" s="113">
        <v>0</v>
      </c>
      <c r="AG284" s="113">
        <v>0</v>
      </c>
      <c r="AH284" s="113">
        <v>0</v>
      </c>
      <c r="AI284" s="113">
        <v>0</v>
      </c>
      <c r="AJ284" s="113">
        <v>0</v>
      </c>
      <c r="AK284" s="113">
        <v>0</v>
      </c>
      <c r="AL284" s="113">
        <v>0</v>
      </c>
      <c r="AM284" s="113">
        <f t="shared" si="4"/>
        <v>0</v>
      </c>
      <c r="AP284" s="70"/>
    </row>
    <row r="285" spans="1:42" ht="33" customHeight="1">
      <c r="A285" s="87">
        <v>1203</v>
      </c>
      <c r="B285" s="88" t="s">
        <v>920</v>
      </c>
      <c r="C285" s="115" t="s">
        <v>1400</v>
      </c>
      <c r="D285" s="113">
        <v>0</v>
      </c>
      <c r="E285" s="113">
        <v>0</v>
      </c>
      <c r="F285" s="113">
        <v>0</v>
      </c>
      <c r="G285" s="113">
        <v>0</v>
      </c>
      <c r="H285" s="113">
        <v>0</v>
      </c>
      <c r="I285" s="113">
        <v>0</v>
      </c>
      <c r="J285" s="113">
        <v>0</v>
      </c>
      <c r="K285" s="113">
        <v>0</v>
      </c>
      <c r="L285" s="113">
        <v>0</v>
      </c>
      <c r="M285" s="113">
        <v>0</v>
      </c>
      <c r="N285" s="113">
        <v>0</v>
      </c>
      <c r="O285" s="113">
        <v>0</v>
      </c>
      <c r="P285" s="113">
        <v>0</v>
      </c>
      <c r="Q285" s="113">
        <v>0</v>
      </c>
      <c r="R285" s="113">
        <v>0</v>
      </c>
      <c r="S285" s="113">
        <v>0</v>
      </c>
      <c r="T285" s="113">
        <v>0</v>
      </c>
      <c r="U285" s="113">
        <v>0</v>
      </c>
      <c r="V285" s="113">
        <v>0</v>
      </c>
      <c r="W285" s="113">
        <v>0</v>
      </c>
      <c r="X285" s="113">
        <v>0</v>
      </c>
      <c r="Y285" s="113">
        <v>0</v>
      </c>
      <c r="Z285" s="113">
        <v>0</v>
      </c>
      <c r="AA285" s="113">
        <v>0</v>
      </c>
      <c r="AB285" s="113">
        <v>0</v>
      </c>
      <c r="AC285" s="113">
        <v>0</v>
      </c>
      <c r="AD285" s="113">
        <v>0</v>
      </c>
      <c r="AE285" s="113">
        <v>0</v>
      </c>
      <c r="AF285" s="113">
        <v>0</v>
      </c>
      <c r="AG285" s="113">
        <v>0</v>
      </c>
      <c r="AH285" s="113">
        <v>0</v>
      </c>
      <c r="AI285" s="113">
        <v>0</v>
      </c>
      <c r="AJ285" s="113">
        <v>0</v>
      </c>
      <c r="AK285" s="113">
        <v>0</v>
      </c>
      <c r="AL285" s="113">
        <v>0</v>
      </c>
      <c r="AM285" s="113">
        <f t="shared" si="4"/>
        <v>0</v>
      </c>
      <c r="AP285" s="70"/>
    </row>
    <row r="286" spans="1:42" ht="33" customHeight="1">
      <c r="A286" s="87">
        <v>1204</v>
      </c>
      <c r="B286" s="88" t="s">
        <v>921</v>
      </c>
      <c r="C286" s="115" t="s">
        <v>1400</v>
      </c>
      <c r="D286" s="113">
        <v>0</v>
      </c>
      <c r="E286" s="113">
        <v>0</v>
      </c>
      <c r="F286" s="113">
        <v>0</v>
      </c>
      <c r="G286" s="113">
        <v>0</v>
      </c>
      <c r="H286" s="113">
        <v>0</v>
      </c>
      <c r="I286" s="113">
        <v>0</v>
      </c>
      <c r="J286" s="113">
        <v>0</v>
      </c>
      <c r="K286" s="113">
        <v>0</v>
      </c>
      <c r="L286" s="113">
        <v>0</v>
      </c>
      <c r="M286" s="113">
        <v>0</v>
      </c>
      <c r="N286" s="113">
        <v>0</v>
      </c>
      <c r="O286" s="113">
        <v>0</v>
      </c>
      <c r="P286" s="113">
        <v>0</v>
      </c>
      <c r="Q286" s="113">
        <v>0</v>
      </c>
      <c r="R286" s="113">
        <v>0</v>
      </c>
      <c r="S286" s="113">
        <v>0</v>
      </c>
      <c r="T286" s="113">
        <v>0</v>
      </c>
      <c r="U286" s="113">
        <v>0</v>
      </c>
      <c r="V286" s="113">
        <v>0</v>
      </c>
      <c r="W286" s="113">
        <v>0</v>
      </c>
      <c r="X286" s="113">
        <v>0</v>
      </c>
      <c r="Y286" s="113">
        <v>0</v>
      </c>
      <c r="Z286" s="113">
        <v>0</v>
      </c>
      <c r="AA286" s="113">
        <v>0</v>
      </c>
      <c r="AB286" s="113">
        <v>0</v>
      </c>
      <c r="AC286" s="113">
        <v>0</v>
      </c>
      <c r="AD286" s="113">
        <v>0</v>
      </c>
      <c r="AE286" s="113">
        <v>0</v>
      </c>
      <c r="AF286" s="113">
        <v>0</v>
      </c>
      <c r="AG286" s="113">
        <v>0</v>
      </c>
      <c r="AH286" s="113">
        <v>0</v>
      </c>
      <c r="AI286" s="113">
        <v>0</v>
      </c>
      <c r="AJ286" s="113">
        <v>0</v>
      </c>
      <c r="AK286" s="113">
        <v>0</v>
      </c>
      <c r="AL286" s="113">
        <v>0</v>
      </c>
      <c r="AM286" s="113">
        <f t="shared" si="4"/>
        <v>0</v>
      </c>
      <c r="AP286" s="70"/>
    </row>
    <row r="287" spans="1:42" ht="33" customHeight="1">
      <c r="A287" s="87">
        <v>1205</v>
      </c>
      <c r="B287" s="88" t="s">
        <v>922</v>
      </c>
      <c r="C287" s="115" t="s">
        <v>1400</v>
      </c>
      <c r="D287" s="113">
        <v>0</v>
      </c>
      <c r="E287" s="113">
        <v>0</v>
      </c>
      <c r="F287" s="113">
        <v>0</v>
      </c>
      <c r="G287" s="113">
        <v>0</v>
      </c>
      <c r="H287" s="113">
        <v>0</v>
      </c>
      <c r="I287" s="113">
        <v>0</v>
      </c>
      <c r="J287" s="113">
        <v>0</v>
      </c>
      <c r="K287" s="113">
        <v>0</v>
      </c>
      <c r="L287" s="113">
        <v>0</v>
      </c>
      <c r="M287" s="113">
        <v>0</v>
      </c>
      <c r="N287" s="113">
        <v>0</v>
      </c>
      <c r="O287" s="113">
        <v>0</v>
      </c>
      <c r="P287" s="113">
        <v>0</v>
      </c>
      <c r="Q287" s="113">
        <v>0</v>
      </c>
      <c r="R287" s="113">
        <v>0</v>
      </c>
      <c r="S287" s="113">
        <v>0</v>
      </c>
      <c r="T287" s="113">
        <v>0</v>
      </c>
      <c r="U287" s="113">
        <v>0</v>
      </c>
      <c r="V287" s="113">
        <v>0</v>
      </c>
      <c r="W287" s="113">
        <v>0</v>
      </c>
      <c r="X287" s="113">
        <v>0</v>
      </c>
      <c r="Y287" s="113">
        <v>0</v>
      </c>
      <c r="Z287" s="113">
        <v>0</v>
      </c>
      <c r="AA287" s="113">
        <v>0</v>
      </c>
      <c r="AB287" s="113">
        <v>0</v>
      </c>
      <c r="AC287" s="113">
        <v>0</v>
      </c>
      <c r="AD287" s="113">
        <v>0</v>
      </c>
      <c r="AE287" s="113">
        <v>0</v>
      </c>
      <c r="AF287" s="113">
        <v>0</v>
      </c>
      <c r="AG287" s="113">
        <v>0</v>
      </c>
      <c r="AH287" s="113">
        <v>0</v>
      </c>
      <c r="AI287" s="113">
        <v>0</v>
      </c>
      <c r="AJ287" s="113">
        <v>0</v>
      </c>
      <c r="AK287" s="113">
        <v>0</v>
      </c>
      <c r="AL287" s="113">
        <v>0</v>
      </c>
      <c r="AM287" s="113">
        <f t="shared" si="4"/>
        <v>0</v>
      </c>
      <c r="AP287" s="70"/>
    </row>
    <row r="288" spans="1:42" ht="33" customHeight="1">
      <c r="A288" s="87">
        <v>1206</v>
      </c>
      <c r="B288" s="88" t="s">
        <v>923</v>
      </c>
      <c r="C288" s="115" t="s">
        <v>1400</v>
      </c>
      <c r="D288" s="113">
        <v>0</v>
      </c>
      <c r="E288" s="113">
        <v>0</v>
      </c>
      <c r="F288" s="113">
        <v>0</v>
      </c>
      <c r="G288" s="113">
        <v>0</v>
      </c>
      <c r="H288" s="113">
        <v>0</v>
      </c>
      <c r="I288" s="113">
        <v>0</v>
      </c>
      <c r="J288" s="113">
        <v>0</v>
      </c>
      <c r="K288" s="113">
        <v>0</v>
      </c>
      <c r="L288" s="113">
        <v>0</v>
      </c>
      <c r="M288" s="113">
        <v>0</v>
      </c>
      <c r="N288" s="113">
        <v>0</v>
      </c>
      <c r="O288" s="113">
        <v>0</v>
      </c>
      <c r="P288" s="113">
        <v>0</v>
      </c>
      <c r="Q288" s="113">
        <v>0</v>
      </c>
      <c r="R288" s="113">
        <v>0</v>
      </c>
      <c r="S288" s="113">
        <v>0</v>
      </c>
      <c r="T288" s="113">
        <v>0</v>
      </c>
      <c r="U288" s="113">
        <v>0</v>
      </c>
      <c r="V288" s="113">
        <v>0</v>
      </c>
      <c r="W288" s="113">
        <v>0</v>
      </c>
      <c r="X288" s="113">
        <v>0</v>
      </c>
      <c r="Y288" s="113">
        <v>0</v>
      </c>
      <c r="Z288" s="113">
        <v>0</v>
      </c>
      <c r="AA288" s="113">
        <v>0</v>
      </c>
      <c r="AB288" s="113">
        <v>0</v>
      </c>
      <c r="AC288" s="113">
        <v>0</v>
      </c>
      <c r="AD288" s="113">
        <v>0</v>
      </c>
      <c r="AE288" s="113">
        <v>0</v>
      </c>
      <c r="AF288" s="113">
        <v>0</v>
      </c>
      <c r="AG288" s="113">
        <v>0</v>
      </c>
      <c r="AH288" s="113">
        <v>0</v>
      </c>
      <c r="AI288" s="113">
        <v>0</v>
      </c>
      <c r="AJ288" s="113">
        <v>0</v>
      </c>
      <c r="AK288" s="113">
        <v>0</v>
      </c>
      <c r="AL288" s="113">
        <v>0</v>
      </c>
      <c r="AM288" s="113">
        <f t="shared" si="4"/>
        <v>0</v>
      </c>
      <c r="AP288" s="70"/>
    </row>
    <row r="289" spans="1:42" ht="33" customHeight="1">
      <c r="A289" s="87">
        <v>1207</v>
      </c>
      <c r="B289" s="88" t="s">
        <v>924</v>
      </c>
      <c r="C289" s="115" t="s">
        <v>1400</v>
      </c>
      <c r="D289" s="113">
        <v>0</v>
      </c>
      <c r="E289" s="113">
        <v>0</v>
      </c>
      <c r="F289" s="113">
        <v>0</v>
      </c>
      <c r="G289" s="113">
        <v>0</v>
      </c>
      <c r="H289" s="113">
        <v>0</v>
      </c>
      <c r="I289" s="113">
        <v>0</v>
      </c>
      <c r="J289" s="113">
        <v>0</v>
      </c>
      <c r="K289" s="113">
        <v>0</v>
      </c>
      <c r="L289" s="113">
        <v>0</v>
      </c>
      <c r="M289" s="113">
        <v>0</v>
      </c>
      <c r="N289" s="113">
        <v>0</v>
      </c>
      <c r="O289" s="113">
        <v>0</v>
      </c>
      <c r="P289" s="113">
        <v>0</v>
      </c>
      <c r="Q289" s="113">
        <v>0</v>
      </c>
      <c r="R289" s="113">
        <v>0</v>
      </c>
      <c r="S289" s="113">
        <v>0</v>
      </c>
      <c r="T289" s="113">
        <v>0</v>
      </c>
      <c r="U289" s="113">
        <v>0</v>
      </c>
      <c r="V289" s="113">
        <v>0</v>
      </c>
      <c r="W289" s="113">
        <v>0</v>
      </c>
      <c r="X289" s="113">
        <v>0</v>
      </c>
      <c r="Y289" s="113">
        <v>0</v>
      </c>
      <c r="Z289" s="113">
        <v>0</v>
      </c>
      <c r="AA289" s="113">
        <v>0</v>
      </c>
      <c r="AB289" s="113">
        <v>0</v>
      </c>
      <c r="AC289" s="113">
        <v>0</v>
      </c>
      <c r="AD289" s="113">
        <v>0</v>
      </c>
      <c r="AE289" s="113">
        <v>0</v>
      </c>
      <c r="AF289" s="113">
        <v>0</v>
      </c>
      <c r="AG289" s="113">
        <v>0</v>
      </c>
      <c r="AH289" s="113">
        <v>0</v>
      </c>
      <c r="AI289" s="113">
        <v>0</v>
      </c>
      <c r="AJ289" s="113">
        <v>0</v>
      </c>
      <c r="AK289" s="113">
        <v>0</v>
      </c>
      <c r="AL289" s="113">
        <v>0</v>
      </c>
      <c r="AM289" s="113">
        <f t="shared" si="4"/>
        <v>0</v>
      </c>
      <c r="AP289" s="70"/>
    </row>
    <row r="290" spans="1:42" ht="33" customHeight="1">
      <c r="A290" s="87">
        <v>1208</v>
      </c>
      <c r="B290" s="88" t="s">
        <v>925</v>
      </c>
      <c r="C290" s="115" t="s">
        <v>1400</v>
      </c>
      <c r="D290" s="113">
        <v>0</v>
      </c>
      <c r="E290" s="113">
        <v>0</v>
      </c>
      <c r="F290" s="113">
        <v>0</v>
      </c>
      <c r="G290" s="113">
        <v>0</v>
      </c>
      <c r="H290" s="113">
        <v>0</v>
      </c>
      <c r="I290" s="113">
        <v>0</v>
      </c>
      <c r="J290" s="113">
        <v>0</v>
      </c>
      <c r="K290" s="113">
        <v>0</v>
      </c>
      <c r="L290" s="113">
        <v>0</v>
      </c>
      <c r="M290" s="113">
        <v>0</v>
      </c>
      <c r="N290" s="113">
        <v>0</v>
      </c>
      <c r="O290" s="113">
        <v>0</v>
      </c>
      <c r="P290" s="113">
        <v>0</v>
      </c>
      <c r="Q290" s="113">
        <v>0</v>
      </c>
      <c r="R290" s="113">
        <v>0</v>
      </c>
      <c r="S290" s="113">
        <v>0</v>
      </c>
      <c r="T290" s="113">
        <v>0</v>
      </c>
      <c r="U290" s="113">
        <v>0</v>
      </c>
      <c r="V290" s="113">
        <v>0</v>
      </c>
      <c r="W290" s="113">
        <v>0</v>
      </c>
      <c r="X290" s="113">
        <v>0</v>
      </c>
      <c r="Y290" s="113">
        <v>0</v>
      </c>
      <c r="Z290" s="113">
        <v>0</v>
      </c>
      <c r="AA290" s="113">
        <v>0</v>
      </c>
      <c r="AB290" s="113">
        <v>0</v>
      </c>
      <c r="AC290" s="113">
        <v>0</v>
      </c>
      <c r="AD290" s="113">
        <v>0</v>
      </c>
      <c r="AE290" s="113">
        <v>0</v>
      </c>
      <c r="AF290" s="113">
        <v>0</v>
      </c>
      <c r="AG290" s="113">
        <v>0</v>
      </c>
      <c r="AH290" s="113">
        <v>0</v>
      </c>
      <c r="AI290" s="113">
        <v>0</v>
      </c>
      <c r="AJ290" s="113">
        <v>0</v>
      </c>
      <c r="AK290" s="113">
        <v>0</v>
      </c>
      <c r="AL290" s="113">
        <v>0</v>
      </c>
      <c r="AM290" s="113">
        <f t="shared" si="4"/>
        <v>0</v>
      </c>
      <c r="AP290" s="70"/>
    </row>
    <row r="291" spans="1:42" ht="33" customHeight="1">
      <c r="A291" s="87">
        <v>1209</v>
      </c>
      <c r="B291" s="88" t="s">
        <v>926</v>
      </c>
      <c r="C291" s="115" t="s">
        <v>1400</v>
      </c>
      <c r="D291" s="113">
        <v>0</v>
      </c>
      <c r="E291" s="113">
        <v>0</v>
      </c>
      <c r="F291" s="113">
        <v>0</v>
      </c>
      <c r="G291" s="113">
        <v>0</v>
      </c>
      <c r="H291" s="113">
        <v>0</v>
      </c>
      <c r="I291" s="113">
        <v>0</v>
      </c>
      <c r="J291" s="113">
        <v>0</v>
      </c>
      <c r="K291" s="113">
        <v>0</v>
      </c>
      <c r="L291" s="113">
        <v>0</v>
      </c>
      <c r="M291" s="113">
        <v>0</v>
      </c>
      <c r="N291" s="113">
        <v>0</v>
      </c>
      <c r="O291" s="113">
        <v>0</v>
      </c>
      <c r="P291" s="113">
        <v>0</v>
      </c>
      <c r="Q291" s="113">
        <v>0</v>
      </c>
      <c r="R291" s="113">
        <v>0</v>
      </c>
      <c r="S291" s="113">
        <v>0</v>
      </c>
      <c r="T291" s="113">
        <v>0</v>
      </c>
      <c r="U291" s="113">
        <v>0</v>
      </c>
      <c r="V291" s="113">
        <v>0</v>
      </c>
      <c r="W291" s="113">
        <v>0</v>
      </c>
      <c r="X291" s="113">
        <v>0</v>
      </c>
      <c r="Y291" s="113">
        <v>0</v>
      </c>
      <c r="Z291" s="113">
        <v>0</v>
      </c>
      <c r="AA291" s="113">
        <v>0</v>
      </c>
      <c r="AB291" s="113">
        <v>0</v>
      </c>
      <c r="AC291" s="113">
        <v>0</v>
      </c>
      <c r="AD291" s="113">
        <v>0</v>
      </c>
      <c r="AE291" s="113">
        <v>0</v>
      </c>
      <c r="AF291" s="113">
        <v>0</v>
      </c>
      <c r="AG291" s="113">
        <v>0</v>
      </c>
      <c r="AH291" s="113">
        <v>0</v>
      </c>
      <c r="AI291" s="113">
        <v>0</v>
      </c>
      <c r="AJ291" s="113">
        <v>0</v>
      </c>
      <c r="AK291" s="113">
        <v>0</v>
      </c>
      <c r="AL291" s="113">
        <v>0</v>
      </c>
      <c r="AM291" s="113">
        <f t="shared" si="4"/>
        <v>0</v>
      </c>
      <c r="AP291" s="70"/>
    </row>
    <row r="292" spans="1:42" ht="33" customHeight="1">
      <c r="A292" s="87">
        <v>1210</v>
      </c>
      <c r="B292" s="88" t="s">
        <v>927</v>
      </c>
      <c r="C292" s="115" t="s">
        <v>1400</v>
      </c>
      <c r="D292" s="113">
        <v>0</v>
      </c>
      <c r="E292" s="113">
        <v>0</v>
      </c>
      <c r="F292" s="113">
        <v>0</v>
      </c>
      <c r="G292" s="113">
        <v>0</v>
      </c>
      <c r="H292" s="113">
        <v>0</v>
      </c>
      <c r="I292" s="113">
        <v>0</v>
      </c>
      <c r="J292" s="113">
        <v>0</v>
      </c>
      <c r="K292" s="113">
        <v>0</v>
      </c>
      <c r="L292" s="113">
        <v>0</v>
      </c>
      <c r="M292" s="113">
        <v>0</v>
      </c>
      <c r="N292" s="113">
        <v>0</v>
      </c>
      <c r="O292" s="113">
        <v>0</v>
      </c>
      <c r="P292" s="113">
        <v>0</v>
      </c>
      <c r="Q292" s="113">
        <v>0</v>
      </c>
      <c r="R292" s="113">
        <v>0</v>
      </c>
      <c r="S292" s="113">
        <v>0</v>
      </c>
      <c r="T292" s="113">
        <v>0</v>
      </c>
      <c r="U292" s="113">
        <v>0</v>
      </c>
      <c r="V292" s="113">
        <v>0</v>
      </c>
      <c r="W292" s="113">
        <v>0</v>
      </c>
      <c r="X292" s="113">
        <v>0</v>
      </c>
      <c r="Y292" s="113">
        <v>0</v>
      </c>
      <c r="Z292" s="113">
        <v>0</v>
      </c>
      <c r="AA292" s="113">
        <v>0</v>
      </c>
      <c r="AB292" s="113">
        <v>0</v>
      </c>
      <c r="AC292" s="113">
        <v>0</v>
      </c>
      <c r="AD292" s="113">
        <v>0</v>
      </c>
      <c r="AE292" s="113">
        <v>0</v>
      </c>
      <c r="AF292" s="113">
        <v>0</v>
      </c>
      <c r="AG292" s="113">
        <v>0</v>
      </c>
      <c r="AH292" s="113">
        <v>0</v>
      </c>
      <c r="AI292" s="113">
        <v>0</v>
      </c>
      <c r="AJ292" s="113">
        <v>0</v>
      </c>
      <c r="AK292" s="113">
        <v>0</v>
      </c>
      <c r="AL292" s="113">
        <v>0</v>
      </c>
      <c r="AM292" s="113">
        <f t="shared" si="4"/>
        <v>0</v>
      </c>
      <c r="AP292" s="70"/>
    </row>
    <row r="293" spans="1:42" ht="33" customHeight="1">
      <c r="A293" s="87">
        <v>1211</v>
      </c>
      <c r="B293" s="88" t="s">
        <v>928</v>
      </c>
      <c r="C293" s="115" t="s">
        <v>1400</v>
      </c>
      <c r="D293" s="113">
        <v>0</v>
      </c>
      <c r="E293" s="113">
        <v>0</v>
      </c>
      <c r="F293" s="113">
        <v>0</v>
      </c>
      <c r="G293" s="113">
        <v>0</v>
      </c>
      <c r="H293" s="113">
        <v>0</v>
      </c>
      <c r="I293" s="113">
        <v>0</v>
      </c>
      <c r="J293" s="113">
        <v>0</v>
      </c>
      <c r="K293" s="113">
        <v>0</v>
      </c>
      <c r="L293" s="113">
        <v>0</v>
      </c>
      <c r="M293" s="113">
        <v>0</v>
      </c>
      <c r="N293" s="113">
        <v>0</v>
      </c>
      <c r="O293" s="113">
        <v>0</v>
      </c>
      <c r="P293" s="113">
        <v>0</v>
      </c>
      <c r="Q293" s="113">
        <v>0</v>
      </c>
      <c r="R293" s="113">
        <v>0</v>
      </c>
      <c r="S293" s="113">
        <v>0</v>
      </c>
      <c r="T293" s="113">
        <v>0</v>
      </c>
      <c r="U293" s="113">
        <v>0</v>
      </c>
      <c r="V293" s="113">
        <v>0</v>
      </c>
      <c r="W293" s="113">
        <v>0</v>
      </c>
      <c r="X293" s="113">
        <v>0</v>
      </c>
      <c r="Y293" s="113">
        <v>0</v>
      </c>
      <c r="Z293" s="113">
        <v>0</v>
      </c>
      <c r="AA293" s="113">
        <v>0</v>
      </c>
      <c r="AB293" s="113">
        <v>0</v>
      </c>
      <c r="AC293" s="113">
        <v>0</v>
      </c>
      <c r="AD293" s="113">
        <v>0</v>
      </c>
      <c r="AE293" s="113">
        <v>0</v>
      </c>
      <c r="AF293" s="113">
        <v>0</v>
      </c>
      <c r="AG293" s="113">
        <v>0</v>
      </c>
      <c r="AH293" s="113">
        <v>0</v>
      </c>
      <c r="AI293" s="113">
        <v>0</v>
      </c>
      <c r="AJ293" s="113">
        <v>0</v>
      </c>
      <c r="AK293" s="113">
        <v>0</v>
      </c>
      <c r="AL293" s="113">
        <v>0</v>
      </c>
      <c r="AM293" s="113">
        <f t="shared" si="4"/>
        <v>0</v>
      </c>
      <c r="AP293" s="70"/>
    </row>
    <row r="294" spans="1:42" ht="33" customHeight="1">
      <c r="A294" s="87">
        <v>1212</v>
      </c>
      <c r="B294" s="88" t="s">
        <v>929</v>
      </c>
      <c r="C294" s="115" t="s">
        <v>1400</v>
      </c>
      <c r="D294" s="113">
        <v>0</v>
      </c>
      <c r="E294" s="113">
        <v>0</v>
      </c>
      <c r="F294" s="113">
        <v>0</v>
      </c>
      <c r="G294" s="113">
        <v>0</v>
      </c>
      <c r="H294" s="113">
        <v>0</v>
      </c>
      <c r="I294" s="113">
        <v>0</v>
      </c>
      <c r="J294" s="113">
        <v>0</v>
      </c>
      <c r="K294" s="113">
        <v>0</v>
      </c>
      <c r="L294" s="113">
        <v>0</v>
      </c>
      <c r="M294" s="113">
        <v>0</v>
      </c>
      <c r="N294" s="113">
        <v>0</v>
      </c>
      <c r="O294" s="113">
        <v>0</v>
      </c>
      <c r="P294" s="113">
        <v>0</v>
      </c>
      <c r="Q294" s="113">
        <v>0</v>
      </c>
      <c r="R294" s="113">
        <v>0</v>
      </c>
      <c r="S294" s="113">
        <v>0</v>
      </c>
      <c r="T294" s="113">
        <v>0</v>
      </c>
      <c r="U294" s="113">
        <v>0</v>
      </c>
      <c r="V294" s="113">
        <v>0</v>
      </c>
      <c r="W294" s="113">
        <v>0</v>
      </c>
      <c r="X294" s="113">
        <v>0</v>
      </c>
      <c r="Y294" s="113">
        <v>0</v>
      </c>
      <c r="Z294" s="113">
        <v>0</v>
      </c>
      <c r="AA294" s="113">
        <v>0</v>
      </c>
      <c r="AB294" s="113">
        <v>0</v>
      </c>
      <c r="AC294" s="113">
        <v>0</v>
      </c>
      <c r="AD294" s="113">
        <v>0</v>
      </c>
      <c r="AE294" s="113">
        <v>0</v>
      </c>
      <c r="AF294" s="113">
        <v>0</v>
      </c>
      <c r="AG294" s="113">
        <v>0</v>
      </c>
      <c r="AH294" s="113">
        <v>0</v>
      </c>
      <c r="AI294" s="113">
        <v>0</v>
      </c>
      <c r="AJ294" s="113">
        <v>0</v>
      </c>
      <c r="AK294" s="113">
        <v>0</v>
      </c>
      <c r="AL294" s="113">
        <v>0</v>
      </c>
      <c r="AM294" s="113">
        <f t="shared" si="4"/>
        <v>0</v>
      </c>
      <c r="AP294" s="70"/>
    </row>
    <row r="295" spans="1:42" ht="33" customHeight="1">
      <c r="A295" s="87">
        <v>1213</v>
      </c>
      <c r="B295" s="88" t="s">
        <v>930</v>
      </c>
      <c r="C295" s="115" t="s">
        <v>1400</v>
      </c>
      <c r="D295" s="113">
        <v>0</v>
      </c>
      <c r="E295" s="113">
        <v>0</v>
      </c>
      <c r="F295" s="113">
        <v>0</v>
      </c>
      <c r="G295" s="113">
        <v>0</v>
      </c>
      <c r="H295" s="113">
        <v>0</v>
      </c>
      <c r="I295" s="113">
        <v>0</v>
      </c>
      <c r="J295" s="113">
        <v>0</v>
      </c>
      <c r="K295" s="113">
        <v>0</v>
      </c>
      <c r="L295" s="113">
        <v>0</v>
      </c>
      <c r="M295" s="113">
        <v>0</v>
      </c>
      <c r="N295" s="113">
        <v>0</v>
      </c>
      <c r="O295" s="113">
        <v>0</v>
      </c>
      <c r="P295" s="113">
        <v>0</v>
      </c>
      <c r="Q295" s="113">
        <v>0</v>
      </c>
      <c r="R295" s="113">
        <v>0</v>
      </c>
      <c r="S295" s="113">
        <v>0</v>
      </c>
      <c r="T295" s="113">
        <v>0</v>
      </c>
      <c r="U295" s="113">
        <v>0</v>
      </c>
      <c r="V295" s="113">
        <v>0</v>
      </c>
      <c r="W295" s="113">
        <v>0</v>
      </c>
      <c r="X295" s="113">
        <v>0</v>
      </c>
      <c r="Y295" s="113">
        <v>0</v>
      </c>
      <c r="Z295" s="113">
        <v>0</v>
      </c>
      <c r="AA295" s="113">
        <v>0</v>
      </c>
      <c r="AB295" s="113">
        <v>0</v>
      </c>
      <c r="AC295" s="113">
        <v>0</v>
      </c>
      <c r="AD295" s="113">
        <v>0</v>
      </c>
      <c r="AE295" s="113">
        <v>0</v>
      </c>
      <c r="AF295" s="113">
        <v>0</v>
      </c>
      <c r="AG295" s="113">
        <v>0</v>
      </c>
      <c r="AH295" s="113">
        <v>0</v>
      </c>
      <c r="AI295" s="113">
        <v>0</v>
      </c>
      <c r="AJ295" s="113">
        <v>0</v>
      </c>
      <c r="AK295" s="113">
        <v>0</v>
      </c>
      <c r="AL295" s="113">
        <v>0</v>
      </c>
      <c r="AM295" s="113">
        <f t="shared" si="4"/>
        <v>0</v>
      </c>
      <c r="AP295" s="70"/>
    </row>
    <row r="296" spans="1:42" ht="33" customHeight="1">
      <c r="A296" s="87">
        <v>1214</v>
      </c>
      <c r="B296" s="88" t="s">
        <v>931</v>
      </c>
      <c r="C296" s="115" t="s">
        <v>1400</v>
      </c>
      <c r="D296" s="113">
        <v>0</v>
      </c>
      <c r="E296" s="113">
        <v>0</v>
      </c>
      <c r="F296" s="113">
        <v>0</v>
      </c>
      <c r="G296" s="113">
        <v>0</v>
      </c>
      <c r="H296" s="113">
        <v>0</v>
      </c>
      <c r="I296" s="113">
        <v>0</v>
      </c>
      <c r="J296" s="113">
        <v>0</v>
      </c>
      <c r="K296" s="113">
        <v>0</v>
      </c>
      <c r="L296" s="113">
        <v>0</v>
      </c>
      <c r="M296" s="113">
        <v>0</v>
      </c>
      <c r="N296" s="113">
        <v>0</v>
      </c>
      <c r="O296" s="113">
        <v>0</v>
      </c>
      <c r="P296" s="113">
        <v>0</v>
      </c>
      <c r="Q296" s="113">
        <v>0</v>
      </c>
      <c r="R296" s="113">
        <v>0</v>
      </c>
      <c r="S296" s="113">
        <v>0</v>
      </c>
      <c r="T296" s="113">
        <v>0</v>
      </c>
      <c r="U296" s="113">
        <v>0</v>
      </c>
      <c r="V296" s="113">
        <v>0</v>
      </c>
      <c r="W296" s="113">
        <v>0</v>
      </c>
      <c r="X296" s="113">
        <v>0</v>
      </c>
      <c r="Y296" s="113">
        <v>0</v>
      </c>
      <c r="Z296" s="113">
        <v>0</v>
      </c>
      <c r="AA296" s="113">
        <v>0</v>
      </c>
      <c r="AB296" s="113">
        <v>0</v>
      </c>
      <c r="AC296" s="113">
        <v>0</v>
      </c>
      <c r="AD296" s="113">
        <v>0</v>
      </c>
      <c r="AE296" s="113">
        <v>0</v>
      </c>
      <c r="AF296" s="113">
        <v>0</v>
      </c>
      <c r="AG296" s="113">
        <v>0</v>
      </c>
      <c r="AH296" s="113">
        <v>0</v>
      </c>
      <c r="AI296" s="113">
        <v>0</v>
      </c>
      <c r="AJ296" s="113">
        <v>0</v>
      </c>
      <c r="AK296" s="113">
        <v>0</v>
      </c>
      <c r="AL296" s="113">
        <v>0</v>
      </c>
      <c r="AM296" s="113">
        <f t="shared" si="4"/>
        <v>0</v>
      </c>
      <c r="AP296" s="70"/>
    </row>
    <row r="297" spans="1:42" ht="33" customHeight="1">
      <c r="A297" s="87">
        <v>1215</v>
      </c>
      <c r="B297" s="88" t="s">
        <v>932</v>
      </c>
      <c r="C297" s="115" t="s">
        <v>1400</v>
      </c>
      <c r="D297" s="113">
        <v>0</v>
      </c>
      <c r="E297" s="113">
        <v>0</v>
      </c>
      <c r="F297" s="113">
        <v>0</v>
      </c>
      <c r="G297" s="113">
        <v>0</v>
      </c>
      <c r="H297" s="113">
        <v>0</v>
      </c>
      <c r="I297" s="113">
        <v>0</v>
      </c>
      <c r="J297" s="113">
        <v>0</v>
      </c>
      <c r="K297" s="113">
        <v>0</v>
      </c>
      <c r="L297" s="113">
        <v>0</v>
      </c>
      <c r="M297" s="113">
        <v>0</v>
      </c>
      <c r="N297" s="113">
        <v>0</v>
      </c>
      <c r="O297" s="113">
        <v>0</v>
      </c>
      <c r="P297" s="113">
        <v>0</v>
      </c>
      <c r="Q297" s="113">
        <v>0</v>
      </c>
      <c r="R297" s="113">
        <v>0</v>
      </c>
      <c r="S297" s="113">
        <v>0</v>
      </c>
      <c r="T297" s="113">
        <v>0</v>
      </c>
      <c r="U297" s="113">
        <v>0</v>
      </c>
      <c r="V297" s="113">
        <v>0</v>
      </c>
      <c r="W297" s="113">
        <v>0</v>
      </c>
      <c r="X297" s="113">
        <v>0</v>
      </c>
      <c r="Y297" s="113">
        <v>0</v>
      </c>
      <c r="Z297" s="113">
        <v>0</v>
      </c>
      <c r="AA297" s="113">
        <v>0</v>
      </c>
      <c r="AB297" s="113">
        <v>0</v>
      </c>
      <c r="AC297" s="113">
        <v>0</v>
      </c>
      <c r="AD297" s="113">
        <v>0</v>
      </c>
      <c r="AE297" s="113">
        <v>0</v>
      </c>
      <c r="AF297" s="113">
        <v>0</v>
      </c>
      <c r="AG297" s="113">
        <v>0</v>
      </c>
      <c r="AH297" s="113">
        <v>0</v>
      </c>
      <c r="AI297" s="113">
        <v>0</v>
      </c>
      <c r="AJ297" s="113">
        <v>0</v>
      </c>
      <c r="AK297" s="113">
        <v>0</v>
      </c>
      <c r="AL297" s="113">
        <v>0</v>
      </c>
      <c r="AM297" s="113">
        <f t="shared" si="4"/>
        <v>0</v>
      </c>
      <c r="AP297" s="70"/>
    </row>
    <row r="298" spans="1:42" ht="33" customHeight="1">
      <c r="A298" s="87">
        <v>1216</v>
      </c>
      <c r="B298" s="88" t="s">
        <v>933</v>
      </c>
      <c r="C298" s="115" t="s">
        <v>1400</v>
      </c>
      <c r="D298" s="113">
        <v>0</v>
      </c>
      <c r="E298" s="113">
        <v>0</v>
      </c>
      <c r="F298" s="113">
        <v>0</v>
      </c>
      <c r="G298" s="113">
        <v>0</v>
      </c>
      <c r="H298" s="113">
        <v>0</v>
      </c>
      <c r="I298" s="113">
        <v>0</v>
      </c>
      <c r="J298" s="113">
        <v>0</v>
      </c>
      <c r="K298" s="113">
        <v>0</v>
      </c>
      <c r="L298" s="113">
        <v>0</v>
      </c>
      <c r="M298" s="113">
        <v>0</v>
      </c>
      <c r="N298" s="113">
        <v>0</v>
      </c>
      <c r="O298" s="113">
        <v>0</v>
      </c>
      <c r="P298" s="113">
        <v>0</v>
      </c>
      <c r="Q298" s="113">
        <v>0</v>
      </c>
      <c r="R298" s="113">
        <v>0</v>
      </c>
      <c r="S298" s="113">
        <v>0</v>
      </c>
      <c r="T298" s="113">
        <v>0</v>
      </c>
      <c r="U298" s="113">
        <v>0</v>
      </c>
      <c r="V298" s="113">
        <v>0</v>
      </c>
      <c r="W298" s="113">
        <v>0</v>
      </c>
      <c r="X298" s="113">
        <v>0</v>
      </c>
      <c r="Y298" s="113">
        <v>0</v>
      </c>
      <c r="Z298" s="113">
        <v>0</v>
      </c>
      <c r="AA298" s="113">
        <v>0</v>
      </c>
      <c r="AB298" s="113">
        <v>0</v>
      </c>
      <c r="AC298" s="113">
        <v>0</v>
      </c>
      <c r="AD298" s="113">
        <v>0</v>
      </c>
      <c r="AE298" s="113">
        <v>0</v>
      </c>
      <c r="AF298" s="113">
        <v>0</v>
      </c>
      <c r="AG298" s="113">
        <v>0</v>
      </c>
      <c r="AH298" s="113">
        <v>0</v>
      </c>
      <c r="AI298" s="113">
        <v>0</v>
      </c>
      <c r="AJ298" s="113">
        <v>0</v>
      </c>
      <c r="AK298" s="113">
        <v>0</v>
      </c>
      <c r="AL298" s="113">
        <v>0</v>
      </c>
      <c r="AM298" s="113">
        <f t="shared" si="4"/>
        <v>0</v>
      </c>
      <c r="AP298" s="70"/>
    </row>
    <row r="299" spans="1:42" ht="33" customHeight="1">
      <c r="A299" s="87">
        <v>1217</v>
      </c>
      <c r="B299" s="88" t="s">
        <v>934</v>
      </c>
      <c r="C299" s="115" t="s">
        <v>1400</v>
      </c>
      <c r="D299" s="113">
        <v>0</v>
      </c>
      <c r="E299" s="113">
        <v>0</v>
      </c>
      <c r="F299" s="113">
        <v>0</v>
      </c>
      <c r="G299" s="113">
        <v>0</v>
      </c>
      <c r="H299" s="113">
        <v>0</v>
      </c>
      <c r="I299" s="113">
        <v>0</v>
      </c>
      <c r="J299" s="113">
        <v>0</v>
      </c>
      <c r="K299" s="113">
        <v>0</v>
      </c>
      <c r="L299" s="113">
        <v>0</v>
      </c>
      <c r="M299" s="113">
        <v>0</v>
      </c>
      <c r="N299" s="113">
        <v>0</v>
      </c>
      <c r="O299" s="113">
        <v>0</v>
      </c>
      <c r="P299" s="113">
        <v>0</v>
      </c>
      <c r="Q299" s="113">
        <v>0</v>
      </c>
      <c r="R299" s="113">
        <v>0</v>
      </c>
      <c r="S299" s="113">
        <v>0</v>
      </c>
      <c r="T299" s="113">
        <v>0</v>
      </c>
      <c r="U299" s="113">
        <v>0</v>
      </c>
      <c r="V299" s="113">
        <v>0</v>
      </c>
      <c r="W299" s="113">
        <v>0</v>
      </c>
      <c r="X299" s="113">
        <v>0</v>
      </c>
      <c r="Y299" s="113">
        <v>0</v>
      </c>
      <c r="Z299" s="113">
        <v>0</v>
      </c>
      <c r="AA299" s="113">
        <v>0</v>
      </c>
      <c r="AB299" s="113">
        <v>0</v>
      </c>
      <c r="AC299" s="113">
        <v>0</v>
      </c>
      <c r="AD299" s="113">
        <v>0</v>
      </c>
      <c r="AE299" s="113">
        <v>0</v>
      </c>
      <c r="AF299" s="113">
        <v>0</v>
      </c>
      <c r="AG299" s="113">
        <v>0</v>
      </c>
      <c r="AH299" s="113">
        <v>0</v>
      </c>
      <c r="AI299" s="113">
        <v>0</v>
      </c>
      <c r="AJ299" s="113">
        <v>0</v>
      </c>
      <c r="AK299" s="113">
        <v>0</v>
      </c>
      <c r="AL299" s="113">
        <v>0</v>
      </c>
      <c r="AM299" s="113">
        <f t="shared" si="4"/>
        <v>0</v>
      </c>
      <c r="AP299" s="70"/>
    </row>
    <row r="300" spans="1:42" ht="33" customHeight="1">
      <c r="A300" s="87">
        <v>1218</v>
      </c>
      <c r="B300" s="88" t="s">
        <v>935</v>
      </c>
      <c r="C300" s="115" t="s">
        <v>1400</v>
      </c>
      <c r="D300" s="113">
        <v>0</v>
      </c>
      <c r="E300" s="113">
        <v>0</v>
      </c>
      <c r="F300" s="113">
        <v>0</v>
      </c>
      <c r="G300" s="113">
        <v>0</v>
      </c>
      <c r="H300" s="113">
        <v>0</v>
      </c>
      <c r="I300" s="113">
        <v>0</v>
      </c>
      <c r="J300" s="113">
        <v>0</v>
      </c>
      <c r="K300" s="113">
        <v>0</v>
      </c>
      <c r="L300" s="113">
        <v>0</v>
      </c>
      <c r="M300" s="113">
        <v>0</v>
      </c>
      <c r="N300" s="113">
        <v>0</v>
      </c>
      <c r="O300" s="113">
        <v>0</v>
      </c>
      <c r="P300" s="113">
        <v>0</v>
      </c>
      <c r="Q300" s="113">
        <v>0</v>
      </c>
      <c r="R300" s="113">
        <v>0</v>
      </c>
      <c r="S300" s="113">
        <v>0</v>
      </c>
      <c r="T300" s="113">
        <v>0</v>
      </c>
      <c r="U300" s="113">
        <v>0</v>
      </c>
      <c r="V300" s="113">
        <v>0</v>
      </c>
      <c r="W300" s="113">
        <v>0</v>
      </c>
      <c r="X300" s="113">
        <v>0</v>
      </c>
      <c r="Y300" s="113">
        <v>0</v>
      </c>
      <c r="Z300" s="113">
        <v>0</v>
      </c>
      <c r="AA300" s="113">
        <v>0</v>
      </c>
      <c r="AB300" s="113">
        <v>0</v>
      </c>
      <c r="AC300" s="113">
        <v>0</v>
      </c>
      <c r="AD300" s="113">
        <v>0</v>
      </c>
      <c r="AE300" s="113">
        <v>0</v>
      </c>
      <c r="AF300" s="113">
        <v>0</v>
      </c>
      <c r="AG300" s="113">
        <v>0</v>
      </c>
      <c r="AH300" s="113">
        <v>0</v>
      </c>
      <c r="AI300" s="113">
        <v>0</v>
      </c>
      <c r="AJ300" s="113">
        <v>0</v>
      </c>
      <c r="AK300" s="113">
        <v>0</v>
      </c>
      <c r="AL300" s="113">
        <v>0</v>
      </c>
      <c r="AM300" s="113">
        <f t="shared" si="4"/>
        <v>0</v>
      </c>
      <c r="AP300" s="70"/>
    </row>
    <row r="301" spans="1:42" ht="33" customHeight="1">
      <c r="A301" s="87">
        <v>1219</v>
      </c>
      <c r="B301" s="88" t="s">
        <v>936</v>
      </c>
      <c r="C301" s="115" t="s">
        <v>1400</v>
      </c>
      <c r="D301" s="113">
        <v>0</v>
      </c>
      <c r="E301" s="113">
        <v>0</v>
      </c>
      <c r="F301" s="113">
        <v>0</v>
      </c>
      <c r="G301" s="113">
        <v>0</v>
      </c>
      <c r="H301" s="113">
        <v>0</v>
      </c>
      <c r="I301" s="113">
        <v>0</v>
      </c>
      <c r="J301" s="113">
        <v>0</v>
      </c>
      <c r="K301" s="113">
        <v>0</v>
      </c>
      <c r="L301" s="113">
        <v>0</v>
      </c>
      <c r="M301" s="113">
        <v>0</v>
      </c>
      <c r="N301" s="113">
        <v>0</v>
      </c>
      <c r="O301" s="113">
        <v>0</v>
      </c>
      <c r="P301" s="113">
        <v>0</v>
      </c>
      <c r="Q301" s="113">
        <v>0</v>
      </c>
      <c r="R301" s="113">
        <v>0</v>
      </c>
      <c r="S301" s="113">
        <v>0</v>
      </c>
      <c r="T301" s="113">
        <v>0</v>
      </c>
      <c r="U301" s="113">
        <v>0</v>
      </c>
      <c r="V301" s="113">
        <v>0</v>
      </c>
      <c r="W301" s="113">
        <v>0</v>
      </c>
      <c r="X301" s="113">
        <v>0</v>
      </c>
      <c r="Y301" s="113">
        <v>0</v>
      </c>
      <c r="Z301" s="113">
        <v>0</v>
      </c>
      <c r="AA301" s="113">
        <v>0</v>
      </c>
      <c r="AB301" s="113">
        <v>0</v>
      </c>
      <c r="AC301" s="113">
        <v>0</v>
      </c>
      <c r="AD301" s="113">
        <v>0</v>
      </c>
      <c r="AE301" s="113">
        <v>0</v>
      </c>
      <c r="AF301" s="113">
        <v>0</v>
      </c>
      <c r="AG301" s="113">
        <v>0</v>
      </c>
      <c r="AH301" s="113">
        <v>0</v>
      </c>
      <c r="AI301" s="113">
        <v>0</v>
      </c>
      <c r="AJ301" s="113">
        <v>0</v>
      </c>
      <c r="AK301" s="113">
        <v>0</v>
      </c>
      <c r="AL301" s="113">
        <v>0</v>
      </c>
      <c r="AM301" s="113">
        <f t="shared" si="4"/>
        <v>0</v>
      </c>
      <c r="AP301" s="70"/>
    </row>
    <row r="302" spans="1:42" ht="33" customHeight="1">
      <c r="A302" s="87">
        <v>1220</v>
      </c>
      <c r="B302" s="88" t="s">
        <v>937</v>
      </c>
      <c r="C302" s="115" t="s">
        <v>1400</v>
      </c>
      <c r="D302" s="113">
        <v>0</v>
      </c>
      <c r="E302" s="113">
        <v>0</v>
      </c>
      <c r="F302" s="113">
        <v>0</v>
      </c>
      <c r="G302" s="113">
        <v>0</v>
      </c>
      <c r="H302" s="113">
        <v>0</v>
      </c>
      <c r="I302" s="113">
        <v>0</v>
      </c>
      <c r="J302" s="113">
        <v>0</v>
      </c>
      <c r="K302" s="113">
        <v>0</v>
      </c>
      <c r="L302" s="113">
        <v>0</v>
      </c>
      <c r="M302" s="113">
        <v>0</v>
      </c>
      <c r="N302" s="113">
        <v>0</v>
      </c>
      <c r="O302" s="113">
        <v>0</v>
      </c>
      <c r="P302" s="113">
        <v>0</v>
      </c>
      <c r="Q302" s="113">
        <v>0</v>
      </c>
      <c r="R302" s="113">
        <v>0</v>
      </c>
      <c r="S302" s="113">
        <v>0</v>
      </c>
      <c r="T302" s="113">
        <v>0</v>
      </c>
      <c r="U302" s="113">
        <v>0</v>
      </c>
      <c r="V302" s="113">
        <v>0</v>
      </c>
      <c r="W302" s="113">
        <v>0</v>
      </c>
      <c r="X302" s="113">
        <v>0</v>
      </c>
      <c r="Y302" s="113">
        <v>0</v>
      </c>
      <c r="Z302" s="113">
        <v>0</v>
      </c>
      <c r="AA302" s="113">
        <v>0</v>
      </c>
      <c r="AB302" s="113">
        <v>0</v>
      </c>
      <c r="AC302" s="113">
        <v>0</v>
      </c>
      <c r="AD302" s="113">
        <v>0</v>
      </c>
      <c r="AE302" s="113">
        <v>0</v>
      </c>
      <c r="AF302" s="113">
        <v>0</v>
      </c>
      <c r="AG302" s="113">
        <v>0</v>
      </c>
      <c r="AH302" s="113">
        <v>0</v>
      </c>
      <c r="AI302" s="113">
        <v>0</v>
      </c>
      <c r="AJ302" s="113">
        <v>0</v>
      </c>
      <c r="AK302" s="113">
        <v>0</v>
      </c>
      <c r="AL302" s="113">
        <v>0</v>
      </c>
      <c r="AM302" s="113">
        <f t="shared" si="4"/>
        <v>0</v>
      </c>
      <c r="AP302" s="70"/>
    </row>
    <row r="303" spans="1:42" ht="33" customHeight="1">
      <c r="A303" s="87">
        <v>1221</v>
      </c>
      <c r="B303" s="88" t="s">
        <v>938</v>
      </c>
      <c r="C303" s="115" t="s">
        <v>1400</v>
      </c>
      <c r="D303" s="113">
        <v>0</v>
      </c>
      <c r="E303" s="113">
        <v>0</v>
      </c>
      <c r="F303" s="113">
        <v>0</v>
      </c>
      <c r="G303" s="113">
        <v>0</v>
      </c>
      <c r="H303" s="113">
        <v>0</v>
      </c>
      <c r="I303" s="113">
        <v>0</v>
      </c>
      <c r="J303" s="113">
        <v>0</v>
      </c>
      <c r="K303" s="113">
        <v>0</v>
      </c>
      <c r="L303" s="113">
        <v>0</v>
      </c>
      <c r="M303" s="113">
        <v>0</v>
      </c>
      <c r="N303" s="113">
        <v>0</v>
      </c>
      <c r="O303" s="113">
        <v>0</v>
      </c>
      <c r="P303" s="113">
        <v>0</v>
      </c>
      <c r="Q303" s="113">
        <v>0</v>
      </c>
      <c r="R303" s="113">
        <v>0</v>
      </c>
      <c r="S303" s="113">
        <v>0</v>
      </c>
      <c r="T303" s="113">
        <v>0</v>
      </c>
      <c r="U303" s="113">
        <v>0</v>
      </c>
      <c r="V303" s="113">
        <v>0</v>
      </c>
      <c r="W303" s="113">
        <v>0</v>
      </c>
      <c r="X303" s="113">
        <v>0</v>
      </c>
      <c r="Y303" s="113">
        <v>0</v>
      </c>
      <c r="Z303" s="113">
        <v>0</v>
      </c>
      <c r="AA303" s="113">
        <v>0</v>
      </c>
      <c r="AB303" s="113">
        <v>0</v>
      </c>
      <c r="AC303" s="113">
        <v>0</v>
      </c>
      <c r="AD303" s="113">
        <v>0</v>
      </c>
      <c r="AE303" s="113">
        <v>0</v>
      </c>
      <c r="AF303" s="113">
        <v>0</v>
      </c>
      <c r="AG303" s="113">
        <v>0</v>
      </c>
      <c r="AH303" s="113">
        <v>0</v>
      </c>
      <c r="AI303" s="113">
        <v>0</v>
      </c>
      <c r="AJ303" s="113">
        <v>0</v>
      </c>
      <c r="AK303" s="113">
        <v>0</v>
      </c>
      <c r="AL303" s="113">
        <v>0</v>
      </c>
      <c r="AM303" s="113">
        <f t="shared" si="4"/>
        <v>0</v>
      </c>
      <c r="AP303" s="70"/>
    </row>
    <row r="304" spans="1:42" ht="33" customHeight="1">
      <c r="A304" s="87">
        <v>1222</v>
      </c>
      <c r="B304" s="88" t="s">
        <v>939</v>
      </c>
      <c r="C304" s="115" t="s">
        <v>1400</v>
      </c>
      <c r="D304" s="113">
        <v>0</v>
      </c>
      <c r="E304" s="113">
        <v>0</v>
      </c>
      <c r="F304" s="113">
        <v>0</v>
      </c>
      <c r="G304" s="113">
        <v>0</v>
      </c>
      <c r="H304" s="113">
        <v>0</v>
      </c>
      <c r="I304" s="113">
        <v>0</v>
      </c>
      <c r="J304" s="113">
        <v>0</v>
      </c>
      <c r="K304" s="113">
        <v>0</v>
      </c>
      <c r="L304" s="113">
        <v>0</v>
      </c>
      <c r="M304" s="113">
        <v>0</v>
      </c>
      <c r="N304" s="113">
        <v>0</v>
      </c>
      <c r="O304" s="113">
        <v>0</v>
      </c>
      <c r="P304" s="113">
        <v>0</v>
      </c>
      <c r="Q304" s="113">
        <v>0</v>
      </c>
      <c r="R304" s="113">
        <v>0</v>
      </c>
      <c r="S304" s="113">
        <v>0</v>
      </c>
      <c r="T304" s="113">
        <v>0</v>
      </c>
      <c r="U304" s="113">
        <v>0</v>
      </c>
      <c r="V304" s="113">
        <v>0</v>
      </c>
      <c r="W304" s="113">
        <v>0</v>
      </c>
      <c r="X304" s="113">
        <v>0</v>
      </c>
      <c r="Y304" s="113">
        <v>0</v>
      </c>
      <c r="Z304" s="113">
        <v>0</v>
      </c>
      <c r="AA304" s="113">
        <v>0</v>
      </c>
      <c r="AB304" s="113">
        <v>0</v>
      </c>
      <c r="AC304" s="113">
        <v>0</v>
      </c>
      <c r="AD304" s="113">
        <v>0</v>
      </c>
      <c r="AE304" s="113">
        <v>0</v>
      </c>
      <c r="AF304" s="113">
        <v>0</v>
      </c>
      <c r="AG304" s="113">
        <v>0</v>
      </c>
      <c r="AH304" s="113">
        <v>0</v>
      </c>
      <c r="AI304" s="113">
        <v>0</v>
      </c>
      <c r="AJ304" s="113">
        <v>0</v>
      </c>
      <c r="AK304" s="113">
        <v>0</v>
      </c>
      <c r="AL304" s="113">
        <v>0</v>
      </c>
      <c r="AM304" s="113">
        <f t="shared" si="4"/>
        <v>0</v>
      </c>
      <c r="AP304" s="70"/>
    </row>
    <row r="305" spans="1:42" ht="33" customHeight="1">
      <c r="A305" s="87">
        <v>1223</v>
      </c>
      <c r="B305" s="88" t="s">
        <v>940</v>
      </c>
      <c r="C305" s="115" t="s">
        <v>1400</v>
      </c>
      <c r="D305" s="113">
        <v>0</v>
      </c>
      <c r="E305" s="113">
        <v>0</v>
      </c>
      <c r="F305" s="113">
        <v>0</v>
      </c>
      <c r="G305" s="113">
        <v>0</v>
      </c>
      <c r="H305" s="113">
        <v>0</v>
      </c>
      <c r="I305" s="113">
        <v>0</v>
      </c>
      <c r="J305" s="113">
        <v>0</v>
      </c>
      <c r="K305" s="113">
        <v>0</v>
      </c>
      <c r="L305" s="113">
        <v>0</v>
      </c>
      <c r="M305" s="113">
        <v>0</v>
      </c>
      <c r="N305" s="113">
        <v>0</v>
      </c>
      <c r="O305" s="113">
        <v>0</v>
      </c>
      <c r="P305" s="113">
        <v>0</v>
      </c>
      <c r="Q305" s="113">
        <v>0</v>
      </c>
      <c r="R305" s="113">
        <v>0</v>
      </c>
      <c r="S305" s="113">
        <v>0</v>
      </c>
      <c r="T305" s="113">
        <v>0</v>
      </c>
      <c r="U305" s="113">
        <v>0</v>
      </c>
      <c r="V305" s="113">
        <v>0</v>
      </c>
      <c r="W305" s="113">
        <v>0</v>
      </c>
      <c r="X305" s="113">
        <v>0</v>
      </c>
      <c r="Y305" s="113">
        <v>0</v>
      </c>
      <c r="Z305" s="113">
        <v>0</v>
      </c>
      <c r="AA305" s="113">
        <v>0</v>
      </c>
      <c r="AB305" s="113">
        <v>0</v>
      </c>
      <c r="AC305" s="113">
        <v>0</v>
      </c>
      <c r="AD305" s="113">
        <v>0</v>
      </c>
      <c r="AE305" s="113">
        <v>0</v>
      </c>
      <c r="AF305" s="113">
        <v>0</v>
      </c>
      <c r="AG305" s="113">
        <v>0</v>
      </c>
      <c r="AH305" s="113">
        <v>0</v>
      </c>
      <c r="AI305" s="113">
        <v>0</v>
      </c>
      <c r="AJ305" s="113">
        <v>0</v>
      </c>
      <c r="AK305" s="113">
        <v>0</v>
      </c>
      <c r="AL305" s="113">
        <v>0</v>
      </c>
      <c r="AM305" s="113">
        <f t="shared" si="4"/>
        <v>0</v>
      </c>
      <c r="AP305" s="70"/>
    </row>
    <row r="306" spans="1:42" ht="33" customHeight="1">
      <c r="A306" s="87">
        <v>1224</v>
      </c>
      <c r="B306" s="88" t="s">
        <v>941</v>
      </c>
      <c r="C306" s="115" t="s">
        <v>1400</v>
      </c>
      <c r="D306" s="113">
        <v>0</v>
      </c>
      <c r="E306" s="113">
        <v>0</v>
      </c>
      <c r="F306" s="113">
        <v>0</v>
      </c>
      <c r="G306" s="113">
        <v>0</v>
      </c>
      <c r="H306" s="113">
        <v>0</v>
      </c>
      <c r="I306" s="113">
        <v>0</v>
      </c>
      <c r="J306" s="113">
        <v>0</v>
      </c>
      <c r="K306" s="113">
        <v>0</v>
      </c>
      <c r="L306" s="113">
        <v>0</v>
      </c>
      <c r="M306" s="113">
        <v>0</v>
      </c>
      <c r="N306" s="113">
        <v>0</v>
      </c>
      <c r="O306" s="113">
        <v>0</v>
      </c>
      <c r="P306" s="113">
        <v>0</v>
      </c>
      <c r="Q306" s="113">
        <v>0</v>
      </c>
      <c r="R306" s="113">
        <v>0</v>
      </c>
      <c r="S306" s="113">
        <v>0</v>
      </c>
      <c r="T306" s="113">
        <v>0</v>
      </c>
      <c r="U306" s="113">
        <v>0</v>
      </c>
      <c r="V306" s="113">
        <v>0</v>
      </c>
      <c r="W306" s="113">
        <v>0</v>
      </c>
      <c r="X306" s="113">
        <v>0</v>
      </c>
      <c r="Y306" s="113">
        <v>0</v>
      </c>
      <c r="Z306" s="113">
        <v>0</v>
      </c>
      <c r="AA306" s="113">
        <v>0</v>
      </c>
      <c r="AB306" s="113">
        <v>0</v>
      </c>
      <c r="AC306" s="113">
        <v>0</v>
      </c>
      <c r="AD306" s="113">
        <v>0</v>
      </c>
      <c r="AE306" s="113">
        <v>0</v>
      </c>
      <c r="AF306" s="113">
        <v>0</v>
      </c>
      <c r="AG306" s="113">
        <v>0</v>
      </c>
      <c r="AH306" s="113">
        <v>0</v>
      </c>
      <c r="AI306" s="113">
        <v>0</v>
      </c>
      <c r="AJ306" s="113">
        <v>0</v>
      </c>
      <c r="AK306" s="113">
        <v>0</v>
      </c>
      <c r="AL306" s="113">
        <v>0</v>
      </c>
      <c r="AM306" s="113">
        <f t="shared" si="4"/>
        <v>0</v>
      </c>
      <c r="AP306" s="70"/>
    </row>
    <row r="307" spans="1:42" ht="33" customHeight="1">
      <c r="A307" s="87">
        <v>1225</v>
      </c>
      <c r="B307" s="88" t="s">
        <v>942</v>
      </c>
      <c r="C307" s="115" t="s">
        <v>1400</v>
      </c>
      <c r="D307" s="113">
        <v>0</v>
      </c>
      <c r="E307" s="113">
        <v>0</v>
      </c>
      <c r="F307" s="113">
        <v>0</v>
      </c>
      <c r="G307" s="113">
        <v>0</v>
      </c>
      <c r="H307" s="113">
        <v>0</v>
      </c>
      <c r="I307" s="113">
        <v>0</v>
      </c>
      <c r="J307" s="113">
        <v>0</v>
      </c>
      <c r="K307" s="113">
        <v>0</v>
      </c>
      <c r="L307" s="113">
        <v>0</v>
      </c>
      <c r="M307" s="113">
        <v>0</v>
      </c>
      <c r="N307" s="113">
        <v>0</v>
      </c>
      <c r="O307" s="113">
        <v>0</v>
      </c>
      <c r="P307" s="113">
        <v>0</v>
      </c>
      <c r="Q307" s="113">
        <v>0</v>
      </c>
      <c r="R307" s="113">
        <v>0</v>
      </c>
      <c r="S307" s="113">
        <v>0</v>
      </c>
      <c r="T307" s="113">
        <v>0</v>
      </c>
      <c r="U307" s="113">
        <v>0</v>
      </c>
      <c r="V307" s="113">
        <v>0</v>
      </c>
      <c r="W307" s="113">
        <v>0</v>
      </c>
      <c r="X307" s="113">
        <v>0</v>
      </c>
      <c r="Y307" s="113">
        <v>0</v>
      </c>
      <c r="Z307" s="113">
        <v>0</v>
      </c>
      <c r="AA307" s="113">
        <v>0</v>
      </c>
      <c r="AB307" s="113">
        <v>0</v>
      </c>
      <c r="AC307" s="113">
        <v>0</v>
      </c>
      <c r="AD307" s="113">
        <v>0</v>
      </c>
      <c r="AE307" s="113">
        <v>0</v>
      </c>
      <c r="AF307" s="113">
        <v>0</v>
      </c>
      <c r="AG307" s="113">
        <v>0</v>
      </c>
      <c r="AH307" s="113">
        <v>0</v>
      </c>
      <c r="AI307" s="113">
        <v>0</v>
      </c>
      <c r="AJ307" s="113">
        <v>0</v>
      </c>
      <c r="AK307" s="113">
        <v>0</v>
      </c>
      <c r="AL307" s="113">
        <v>0</v>
      </c>
      <c r="AM307" s="113">
        <f t="shared" si="4"/>
        <v>0</v>
      </c>
      <c r="AP307" s="70"/>
    </row>
    <row r="308" spans="1:42" ht="33" customHeight="1">
      <c r="A308" s="87">
        <v>1226</v>
      </c>
      <c r="B308" s="88" t="s">
        <v>943</v>
      </c>
      <c r="C308" s="115" t="s">
        <v>1400</v>
      </c>
      <c r="D308" s="113">
        <v>0</v>
      </c>
      <c r="E308" s="113">
        <v>0</v>
      </c>
      <c r="F308" s="113">
        <v>0</v>
      </c>
      <c r="G308" s="113">
        <v>0</v>
      </c>
      <c r="H308" s="113">
        <v>0</v>
      </c>
      <c r="I308" s="113">
        <v>0</v>
      </c>
      <c r="J308" s="113">
        <v>0</v>
      </c>
      <c r="K308" s="113">
        <v>0</v>
      </c>
      <c r="L308" s="113">
        <v>0</v>
      </c>
      <c r="M308" s="113">
        <v>0</v>
      </c>
      <c r="N308" s="113">
        <v>0</v>
      </c>
      <c r="O308" s="113">
        <v>0</v>
      </c>
      <c r="P308" s="113">
        <v>0</v>
      </c>
      <c r="Q308" s="113">
        <v>0</v>
      </c>
      <c r="R308" s="113">
        <v>0</v>
      </c>
      <c r="S308" s="113">
        <v>0</v>
      </c>
      <c r="T308" s="113">
        <v>0</v>
      </c>
      <c r="U308" s="113">
        <v>0</v>
      </c>
      <c r="V308" s="113">
        <v>0</v>
      </c>
      <c r="W308" s="113">
        <v>0</v>
      </c>
      <c r="X308" s="113">
        <v>0</v>
      </c>
      <c r="Y308" s="113">
        <v>0</v>
      </c>
      <c r="Z308" s="113">
        <v>0</v>
      </c>
      <c r="AA308" s="113">
        <v>0</v>
      </c>
      <c r="AB308" s="113">
        <v>0</v>
      </c>
      <c r="AC308" s="113">
        <v>0</v>
      </c>
      <c r="AD308" s="113">
        <v>0</v>
      </c>
      <c r="AE308" s="113">
        <v>0</v>
      </c>
      <c r="AF308" s="113">
        <v>0</v>
      </c>
      <c r="AG308" s="113">
        <v>0</v>
      </c>
      <c r="AH308" s="113">
        <v>0</v>
      </c>
      <c r="AI308" s="113">
        <v>0</v>
      </c>
      <c r="AJ308" s="113">
        <v>0</v>
      </c>
      <c r="AK308" s="113">
        <v>0</v>
      </c>
      <c r="AL308" s="113">
        <v>0</v>
      </c>
      <c r="AM308" s="113">
        <f t="shared" si="4"/>
        <v>0</v>
      </c>
      <c r="AP308" s="70"/>
    </row>
    <row r="309" spans="1:42" ht="33" customHeight="1">
      <c r="A309" s="87">
        <v>1227</v>
      </c>
      <c r="B309" s="88" t="s">
        <v>944</v>
      </c>
      <c r="C309" s="115" t="s">
        <v>1400</v>
      </c>
      <c r="D309" s="113">
        <v>0</v>
      </c>
      <c r="E309" s="113">
        <v>0</v>
      </c>
      <c r="F309" s="113">
        <v>0</v>
      </c>
      <c r="G309" s="113">
        <v>0</v>
      </c>
      <c r="H309" s="113">
        <v>0</v>
      </c>
      <c r="I309" s="113">
        <v>0</v>
      </c>
      <c r="J309" s="113">
        <v>0</v>
      </c>
      <c r="K309" s="113">
        <v>0</v>
      </c>
      <c r="L309" s="113">
        <v>0</v>
      </c>
      <c r="M309" s="113">
        <v>0</v>
      </c>
      <c r="N309" s="113">
        <v>0</v>
      </c>
      <c r="O309" s="113">
        <v>0</v>
      </c>
      <c r="P309" s="113">
        <v>0</v>
      </c>
      <c r="Q309" s="113">
        <v>0</v>
      </c>
      <c r="R309" s="113">
        <v>0</v>
      </c>
      <c r="S309" s="113">
        <v>0</v>
      </c>
      <c r="T309" s="113">
        <v>0</v>
      </c>
      <c r="U309" s="113">
        <v>0</v>
      </c>
      <c r="V309" s="113">
        <v>0</v>
      </c>
      <c r="W309" s="113">
        <v>0</v>
      </c>
      <c r="X309" s="113">
        <v>0</v>
      </c>
      <c r="Y309" s="113">
        <v>0</v>
      </c>
      <c r="Z309" s="113">
        <v>0</v>
      </c>
      <c r="AA309" s="113">
        <v>0</v>
      </c>
      <c r="AB309" s="113">
        <v>0</v>
      </c>
      <c r="AC309" s="113">
        <v>0</v>
      </c>
      <c r="AD309" s="113">
        <v>0</v>
      </c>
      <c r="AE309" s="113">
        <v>0</v>
      </c>
      <c r="AF309" s="113">
        <v>0</v>
      </c>
      <c r="AG309" s="113">
        <v>0</v>
      </c>
      <c r="AH309" s="113">
        <v>0</v>
      </c>
      <c r="AI309" s="113">
        <v>0</v>
      </c>
      <c r="AJ309" s="113">
        <v>0</v>
      </c>
      <c r="AK309" s="113">
        <v>0</v>
      </c>
      <c r="AL309" s="113">
        <v>0</v>
      </c>
      <c r="AM309" s="113">
        <f t="shared" si="4"/>
        <v>0</v>
      </c>
      <c r="AP309" s="70"/>
    </row>
    <row r="310" spans="1:42" ht="33" customHeight="1">
      <c r="A310" s="87">
        <v>1228</v>
      </c>
      <c r="B310" s="88" t="s">
        <v>945</v>
      </c>
      <c r="C310" s="115" t="s">
        <v>1400</v>
      </c>
      <c r="D310" s="113">
        <v>0</v>
      </c>
      <c r="E310" s="113">
        <v>0</v>
      </c>
      <c r="F310" s="113">
        <v>0</v>
      </c>
      <c r="G310" s="113">
        <v>0</v>
      </c>
      <c r="H310" s="113">
        <v>0</v>
      </c>
      <c r="I310" s="113">
        <v>0</v>
      </c>
      <c r="J310" s="113">
        <v>0</v>
      </c>
      <c r="K310" s="113">
        <v>0</v>
      </c>
      <c r="L310" s="113">
        <v>0</v>
      </c>
      <c r="M310" s="113">
        <v>0</v>
      </c>
      <c r="N310" s="113">
        <v>0</v>
      </c>
      <c r="O310" s="113">
        <v>0</v>
      </c>
      <c r="P310" s="113">
        <v>0</v>
      </c>
      <c r="Q310" s="113">
        <v>0</v>
      </c>
      <c r="R310" s="113">
        <v>0</v>
      </c>
      <c r="S310" s="113">
        <v>0</v>
      </c>
      <c r="T310" s="113">
        <v>0</v>
      </c>
      <c r="U310" s="113">
        <v>0</v>
      </c>
      <c r="V310" s="113">
        <v>0</v>
      </c>
      <c r="W310" s="113">
        <v>0</v>
      </c>
      <c r="X310" s="113">
        <v>0</v>
      </c>
      <c r="Y310" s="113">
        <v>0</v>
      </c>
      <c r="Z310" s="113">
        <v>0</v>
      </c>
      <c r="AA310" s="113">
        <v>0</v>
      </c>
      <c r="AB310" s="113">
        <v>0</v>
      </c>
      <c r="AC310" s="113">
        <v>0</v>
      </c>
      <c r="AD310" s="113">
        <v>0</v>
      </c>
      <c r="AE310" s="113">
        <v>0</v>
      </c>
      <c r="AF310" s="113">
        <v>0</v>
      </c>
      <c r="AG310" s="113">
        <v>0</v>
      </c>
      <c r="AH310" s="113">
        <v>0</v>
      </c>
      <c r="AI310" s="113">
        <v>0</v>
      </c>
      <c r="AJ310" s="113">
        <v>0</v>
      </c>
      <c r="AK310" s="113">
        <v>0</v>
      </c>
      <c r="AL310" s="113">
        <v>0</v>
      </c>
      <c r="AM310" s="113">
        <f t="shared" si="4"/>
        <v>0</v>
      </c>
      <c r="AP310" s="70"/>
    </row>
    <row r="311" spans="1:42" ht="33" customHeight="1">
      <c r="A311" s="87">
        <v>1229</v>
      </c>
      <c r="B311" s="88" t="s">
        <v>946</v>
      </c>
      <c r="C311" s="115" t="s">
        <v>1400</v>
      </c>
      <c r="D311" s="113">
        <v>0</v>
      </c>
      <c r="E311" s="113">
        <v>0</v>
      </c>
      <c r="F311" s="113">
        <v>0</v>
      </c>
      <c r="G311" s="113">
        <v>0</v>
      </c>
      <c r="H311" s="113">
        <v>0</v>
      </c>
      <c r="I311" s="113">
        <v>0</v>
      </c>
      <c r="J311" s="113">
        <v>0</v>
      </c>
      <c r="K311" s="113">
        <v>0</v>
      </c>
      <c r="L311" s="113">
        <v>0</v>
      </c>
      <c r="M311" s="113">
        <v>0</v>
      </c>
      <c r="N311" s="113">
        <v>0</v>
      </c>
      <c r="O311" s="113">
        <v>0</v>
      </c>
      <c r="P311" s="113">
        <v>0</v>
      </c>
      <c r="Q311" s="113">
        <v>0</v>
      </c>
      <c r="R311" s="113">
        <v>0</v>
      </c>
      <c r="S311" s="113">
        <v>0</v>
      </c>
      <c r="T311" s="113">
        <v>0</v>
      </c>
      <c r="U311" s="113">
        <v>0</v>
      </c>
      <c r="V311" s="113">
        <v>0</v>
      </c>
      <c r="W311" s="113">
        <v>0</v>
      </c>
      <c r="X311" s="113">
        <v>0</v>
      </c>
      <c r="Y311" s="113">
        <v>0</v>
      </c>
      <c r="Z311" s="113">
        <v>0</v>
      </c>
      <c r="AA311" s="113">
        <v>0</v>
      </c>
      <c r="AB311" s="113">
        <v>0</v>
      </c>
      <c r="AC311" s="113">
        <v>0</v>
      </c>
      <c r="AD311" s="113">
        <v>0</v>
      </c>
      <c r="AE311" s="113">
        <v>0</v>
      </c>
      <c r="AF311" s="113">
        <v>0</v>
      </c>
      <c r="AG311" s="113">
        <v>0</v>
      </c>
      <c r="AH311" s="113">
        <v>0</v>
      </c>
      <c r="AI311" s="113">
        <v>0</v>
      </c>
      <c r="AJ311" s="113">
        <v>0</v>
      </c>
      <c r="AK311" s="113">
        <v>0</v>
      </c>
      <c r="AL311" s="113">
        <v>0</v>
      </c>
      <c r="AM311" s="113">
        <f t="shared" si="4"/>
        <v>0</v>
      </c>
      <c r="AP311" s="70"/>
    </row>
    <row r="312" spans="1:42" ht="33" customHeight="1">
      <c r="A312" s="87">
        <v>1230</v>
      </c>
      <c r="B312" s="88" t="s">
        <v>947</v>
      </c>
      <c r="C312" s="115" t="s">
        <v>1400</v>
      </c>
      <c r="D312" s="113">
        <v>0</v>
      </c>
      <c r="E312" s="113">
        <v>0</v>
      </c>
      <c r="F312" s="113">
        <v>0</v>
      </c>
      <c r="G312" s="113">
        <v>0</v>
      </c>
      <c r="H312" s="113">
        <v>0</v>
      </c>
      <c r="I312" s="113">
        <v>0</v>
      </c>
      <c r="J312" s="113">
        <v>0</v>
      </c>
      <c r="K312" s="113">
        <v>0</v>
      </c>
      <c r="L312" s="113">
        <v>0</v>
      </c>
      <c r="M312" s="113">
        <v>0</v>
      </c>
      <c r="N312" s="113">
        <v>0</v>
      </c>
      <c r="O312" s="113">
        <v>0</v>
      </c>
      <c r="P312" s="113">
        <v>0</v>
      </c>
      <c r="Q312" s="113">
        <v>0</v>
      </c>
      <c r="R312" s="113">
        <v>0</v>
      </c>
      <c r="S312" s="113">
        <v>0</v>
      </c>
      <c r="T312" s="113">
        <v>0</v>
      </c>
      <c r="U312" s="113">
        <v>0</v>
      </c>
      <c r="V312" s="113">
        <v>0</v>
      </c>
      <c r="W312" s="113">
        <v>0</v>
      </c>
      <c r="X312" s="113">
        <v>0</v>
      </c>
      <c r="Y312" s="113">
        <v>0</v>
      </c>
      <c r="Z312" s="113">
        <v>0</v>
      </c>
      <c r="AA312" s="113">
        <v>0</v>
      </c>
      <c r="AB312" s="113">
        <v>0</v>
      </c>
      <c r="AC312" s="113">
        <v>0</v>
      </c>
      <c r="AD312" s="113">
        <v>0</v>
      </c>
      <c r="AE312" s="113">
        <v>0</v>
      </c>
      <c r="AF312" s="113">
        <v>0</v>
      </c>
      <c r="AG312" s="113">
        <v>0</v>
      </c>
      <c r="AH312" s="113">
        <v>0</v>
      </c>
      <c r="AI312" s="113">
        <v>0</v>
      </c>
      <c r="AJ312" s="113">
        <v>0</v>
      </c>
      <c r="AK312" s="113">
        <v>0</v>
      </c>
      <c r="AL312" s="113">
        <v>0</v>
      </c>
      <c r="AM312" s="113">
        <f t="shared" si="4"/>
        <v>0</v>
      </c>
      <c r="AP312" s="70"/>
    </row>
    <row r="313" spans="1:42" ht="33" customHeight="1">
      <c r="A313" s="87">
        <v>1231</v>
      </c>
      <c r="B313" s="88" t="s">
        <v>948</v>
      </c>
      <c r="C313" s="115" t="s">
        <v>1400</v>
      </c>
      <c r="D313" s="113">
        <v>0</v>
      </c>
      <c r="E313" s="113">
        <v>0</v>
      </c>
      <c r="F313" s="113">
        <v>0</v>
      </c>
      <c r="G313" s="113">
        <v>0</v>
      </c>
      <c r="H313" s="113">
        <v>0</v>
      </c>
      <c r="I313" s="113">
        <v>0</v>
      </c>
      <c r="J313" s="113">
        <v>0</v>
      </c>
      <c r="K313" s="113">
        <v>0</v>
      </c>
      <c r="L313" s="113">
        <v>0</v>
      </c>
      <c r="M313" s="113">
        <v>0</v>
      </c>
      <c r="N313" s="113">
        <v>0</v>
      </c>
      <c r="O313" s="113">
        <v>0</v>
      </c>
      <c r="P313" s="113">
        <v>0</v>
      </c>
      <c r="Q313" s="113">
        <v>0</v>
      </c>
      <c r="R313" s="113">
        <v>0</v>
      </c>
      <c r="S313" s="113">
        <v>0</v>
      </c>
      <c r="T313" s="113">
        <v>0</v>
      </c>
      <c r="U313" s="113">
        <v>0</v>
      </c>
      <c r="V313" s="113">
        <v>0</v>
      </c>
      <c r="W313" s="113">
        <v>0</v>
      </c>
      <c r="X313" s="113">
        <v>0</v>
      </c>
      <c r="Y313" s="113">
        <v>0</v>
      </c>
      <c r="Z313" s="113">
        <v>0</v>
      </c>
      <c r="AA313" s="113">
        <v>0</v>
      </c>
      <c r="AB313" s="113">
        <v>0</v>
      </c>
      <c r="AC313" s="113">
        <v>0</v>
      </c>
      <c r="AD313" s="113">
        <v>0</v>
      </c>
      <c r="AE313" s="113">
        <v>0</v>
      </c>
      <c r="AF313" s="113">
        <v>0</v>
      </c>
      <c r="AG313" s="113">
        <v>0</v>
      </c>
      <c r="AH313" s="113">
        <v>0</v>
      </c>
      <c r="AI313" s="113">
        <v>0</v>
      </c>
      <c r="AJ313" s="113">
        <v>0</v>
      </c>
      <c r="AK313" s="113">
        <v>0</v>
      </c>
      <c r="AL313" s="113">
        <v>0</v>
      </c>
      <c r="AM313" s="113">
        <f t="shared" si="4"/>
        <v>0</v>
      </c>
      <c r="AP313" s="70"/>
    </row>
    <row r="314" spans="1:42" ht="33" customHeight="1">
      <c r="A314" s="87">
        <v>1232</v>
      </c>
      <c r="B314" s="88" t="s">
        <v>949</v>
      </c>
      <c r="C314" s="115" t="s">
        <v>1400</v>
      </c>
      <c r="D314" s="113">
        <v>0</v>
      </c>
      <c r="E314" s="113">
        <v>0</v>
      </c>
      <c r="F314" s="113">
        <v>0</v>
      </c>
      <c r="G314" s="113">
        <v>0</v>
      </c>
      <c r="H314" s="113">
        <v>0</v>
      </c>
      <c r="I314" s="113">
        <v>0</v>
      </c>
      <c r="J314" s="113">
        <v>0</v>
      </c>
      <c r="K314" s="113">
        <v>0</v>
      </c>
      <c r="L314" s="113">
        <v>0</v>
      </c>
      <c r="M314" s="113">
        <v>0</v>
      </c>
      <c r="N314" s="113">
        <v>0</v>
      </c>
      <c r="O314" s="113">
        <v>0</v>
      </c>
      <c r="P314" s="113">
        <v>0</v>
      </c>
      <c r="Q314" s="113">
        <v>0</v>
      </c>
      <c r="R314" s="113">
        <v>0</v>
      </c>
      <c r="S314" s="113">
        <v>0</v>
      </c>
      <c r="T314" s="113">
        <v>0</v>
      </c>
      <c r="U314" s="113">
        <v>0</v>
      </c>
      <c r="V314" s="113">
        <v>0</v>
      </c>
      <c r="W314" s="113">
        <v>0</v>
      </c>
      <c r="X314" s="113">
        <v>0</v>
      </c>
      <c r="Y314" s="113">
        <v>0</v>
      </c>
      <c r="Z314" s="113">
        <v>0</v>
      </c>
      <c r="AA314" s="113">
        <v>0</v>
      </c>
      <c r="AB314" s="113">
        <v>0</v>
      </c>
      <c r="AC314" s="113">
        <v>0</v>
      </c>
      <c r="AD314" s="113">
        <v>0</v>
      </c>
      <c r="AE314" s="113">
        <v>0</v>
      </c>
      <c r="AF314" s="113">
        <v>0</v>
      </c>
      <c r="AG314" s="113">
        <v>0</v>
      </c>
      <c r="AH314" s="113">
        <v>0</v>
      </c>
      <c r="AI314" s="113">
        <v>0</v>
      </c>
      <c r="AJ314" s="113">
        <v>0</v>
      </c>
      <c r="AK314" s="113">
        <v>0</v>
      </c>
      <c r="AL314" s="113">
        <v>0</v>
      </c>
      <c r="AM314" s="113">
        <f t="shared" si="4"/>
        <v>0</v>
      </c>
      <c r="AP314" s="70"/>
    </row>
    <row r="315" spans="1:42" ht="33" customHeight="1">
      <c r="A315" s="87">
        <v>1233</v>
      </c>
      <c r="B315" s="88" t="s">
        <v>950</v>
      </c>
      <c r="C315" s="115" t="s">
        <v>1400</v>
      </c>
      <c r="D315" s="113">
        <v>0</v>
      </c>
      <c r="E315" s="113">
        <v>0</v>
      </c>
      <c r="F315" s="113">
        <v>0</v>
      </c>
      <c r="G315" s="113">
        <v>0</v>
      </c>
      <c r="H315" s="113">
        <v>0</v>
      </c>
      <c r="I315" s="113">
        <v>0</v>
      </c>
      <c r="J315" s="113">
        <v>0</v>
      </c>
      <c r="K315" s="113">
        <v>0</v>
      </c>
      <c r="L315" s="113">
        <v>0</v>
      </c>
      <c r="M315" s="113">
        <v>0</v>
      </c>
      <c r="N315" s="113">
        <v>0</v>
      </c>
      <c r="O315" s="113">
        <v>0</v>
      </c>
      <c r="P315" s="113">
        <v>0</v>
      </c>
      <c r="Q315" s="113">
        <v>0</v>
      </c>
      <c r="R315" s="113">
        <v>0</v>
      </c>
      <c r="S315" s="113">
        <v>0</v>
      </c>
      <c r="T315" s="113">
        <v>0</v>
      </c>
      <c r="U315" s="113">
        <v>0</v>
      </c>
      <c r="V315" s="113">
        <v>0</v>
      </c>
      <c r="W315" s="113">
        <v>0</v>
      </c>
      <c r="X315" s="113">
        <v>0</v>
      </c>
      <c r="Y315" s="113">
        <v>0</v>
      </c>
      <c r="Z315" s="113">
        <v>0</v>
      </c>
      <c r="AA315" s="113">
        <v>0</v>
      </c>
      <c r="AB315" s="113">
        <v>0</v>
      </c>
      <c r="AC315" s="113">
        <v>0</v>
      </c>
      <c r="AD315" s="113">
        <v>0</v>
      </c>
      <c r="AE315" s="113">
        <v>0</v>
      </c>
      <c r="AF315" s="113">
        <v>0</v>
      </c>
      <c r="AG315" s="113">
        <v>0</v>
      </c>
      <c r="AH315" s="113">
        <v>0</v>
      </c>
      <c r="AI315" s="113">
        <v>0</v>
      </c>
      <c r="AJ315" s="113">
        <v>0</v>
      </c>
      <c r="AK315" s="113">
        <v>0</v>
      </c>
      <c r="AL315" s="113">
        <v>0</v>
      </c>
      <c r="AM315" s="113">
        <f t="shared" si="4"/>
        <v>0</v>
      </c>
      <c r="AP315" s="70"/>
    </row>
    <row r="316" spans="1:42" ht="33" customHeight="1">
      <c r="A316" s="87">
        <v>1234</v>
      </c>
      <c r="B316" s="88" t="s">
        <v>951</v>
      </c>
      <c r="C316" s="115" t="s">
        <v>1400</v>
      </c>
      <c r="D316" s="113">
        <v>0</v>
      </c>
      <c r="E316" s="113">
        <v>0</v>
      </c>
      <c r="F316" s="113">
        <v>0</v>
      </c>
      <c r="G316" s="113">
        <v>0</v>
      </c>
      <c r="H316" s="113">
        <v>0</v>
      </c>
      <c r="I316" s="113">
        <v>0</v>
      </c>
      <c r="J316" s="113">
        <v>0</v>
      </c>
      <c r="K316" s="113">
        <v>0</v>
      </c>
      <c r="L316" s="113">
        <v>0</v>
      </c>
      <c r="M316" s="113">
        <v>0</v>
      </c>
      <c r="N316" s="113">
        <v>0</v>
      </c>
      <c r="O316" s="113">
        <v>0</v>
      </c>
      <c r="P316" s="113">
        <v>0</v>
      </c>
      <c r="Q316" s="113">
        <v>0</v>
      </c>
      <c r="R316" s="113">
        <v>0</v>
      </c>
      <c r="S316" s="113">
        <v>0</v>
      </c>
      <c r="T316" s="113">
        <v>0</v>
      </c>
      <c r="U316" s="113">
        <v>0</v>
      </c>
      <c r="V316" s="113">
        <v>0</v>
      </c>
      <c r="W316" s="113">
        <v>0</v>
      </c>
      <c r="X316" s="113">
        <v>0</v>
      </c>
      <c r="Y316" s="113">
        <v>0</v>
      </c>
      <c r="Z316" s="113">
        <v>0</v>
      </c>
      <c r="AA316" s="113">
        <v>0</v>
      </c>
      <c r="AB316" s="113">
        <v>0</v>
      </c>
      <c r="AC316" s="113">
        <v>0</v>
      </c>
      <c r="AD316" s="113">
        <v>0</v>
      </c>
      <c r="AE316" s="113">
        <v>0</v>
      </c>
      <c r="AF316" s="113">
        <v>0</v>
      </c>
      <c r="AG316" s="113">
        <v>0</v>
      </c>
      <c r="AH316" s="113">
        <v>0</v>
      </c>
      <c r="AI316" s="113">
        <v>0</v>
      </c>
      <c r="AJ316" s="113">
        <v>0</v>
      </c>
      <c r="AK316" s="113">
        <v>0</v>
      </c>
      <c r="AL316" s="113">
        <v>0</v>
      </c>
      <c r="AM316" s="113">
        <f t="shared" si="4"/>
        <v>0</v>
      </c>
      <c r="AP316" s="70"/>
    </row>
    <row r="317" spans="1:42" ht="33" customHeight="1">
      <c r="A317" s="87">
        <v>1235</v>
      </c>
      <c r="B317" s="88" t="s">
        <v>952</v>
      </c>
      <c r="C317" s="115" t="s">
        <v>1400</v>
      </c>
      <c r="D317" s="113">
        <v>0</v>
      </c>
      <c r="E317" s="113">
        <v>0</v>
      </c>
      <c r="F317" s="113">
        <v>0</v>
      </c>
      <c r="G317" s="113">
        <v>0</v>
      </c>
      <c r="H317" s="113">
        <v>0</v>
      </c>
      <c r="I317" s="113">
        <v>0</v>
      </c>
      <c r="J317" s="113">
        <v>0</v>
      </c>
      <c r="K317" s="113">
        <v>0</v>
      </c>
      <c r="L317" s="113">
        <v>0</v>
      </c>
      <c r="M317" s="113">
        <v>0</v>
      </c>
      <c r="N317" s="113">
        <v>0</v>
      </c>
      <c r="O317" s="113">
        <v>0</v>
      </c>
      <c r="P317" s="113">
        <v>0</v>
      </c>
      <c r="Q317" s="113">
        <v>0</v>
      </c>
      <c r="R317" s="113">
        <v>0</v>
      </c>
      <c r="S317" s="113">
        <v>0</v>
      </c>
      <c r="T317" s="113">
        <v>0</v>
      </c>
      <c r="U317" s="113">
        <v>0</v>
      </c>
      <c r="V317" s="113">
        <v>0</v>
      </c>
      <c r="W317" s="113">
        <v>0</v>
      </c>
      <c r="X317" s="113">
        <v>0</v>
      </c>
      <c r="Y317" s="113">
        <v>0</v>
      </c>
      <c r="Z317" s="113">
        <v>0</v>
      </c>
      <c r="AA317" s="113">
        <v>0</v>
      </c>
      <c r="AB317" s="113">
        <v>0</v>
      </c>
      <c r="AC317" s="113">
        <v>0</v>
      </c>
      <c r="AD317" s="113">
        <v>0</v>
      </c>
      <c r="AE317" s="113">
        <v>0</v>
      </c>
      <c r="AF317" s="113">
        <v>0</v>
      </c>
      <c r="AG317" s="113">
        <v>0</v>
      </c>
      <c r="AH317" s="113">
        <v>0</v>
      </c>
      <c r="AI317" s="113">
        <v>0</v>
      </c>
      <c r="AJ317" s="113">
        <v>0</v>
      </c>
      <c r="AK317" s="113">
        <v>0</v>
      </c>
      <c r="AL317" s="113">
        <v>0</v>
      </c>
      <c r="AM317" s="113">
        <f t="shared" si="4"/>
        <v>0</v>
      </c>
      <c r="AP317" s="70"/>
    </row>
    <row r="318" spans="1:42" ht="33" customHeight="1">
      <c r="A318" s="87">
        <v>1236</v>
      </c>
      <c r="B318" s="88" t="s">
        <v>953</v>
      </c>
      <c r="C318" s="115" t="s">
        <v>1400</v>
      </c>
      <c r="D318" s="113">
        <v>0</v>
      </c>
      <c r="E318" s="113">
        <v>0</v>
      </c>
      <c r="F318" s="113">
        <v>0</v>
      </c>
      <c r="G318" s="113">
        <v>0</v>
      </c>
      <c r="H318" s="113">
        <v>0</v>
      </c>
      <c r="I318" s="113">
        <v>0</v>
      </c>
      <c r="J318" s="113">
        <v>0</v>
      </c>
      <c r="K318" s="113">
        <v>0</v>
      </c>
      <c r="L318" s="113">
        <v>0</v>
      </c>
      <c r="M318" s="113">
        <v>0</v>
      </c>
      <c r="N318" s="113">
        <v>0</v>
      </c>
      <c r="O318" s="113">
        <v>0</v>
      </c>
      <c r="P318" s="113">
        <v>0</v>
      </c>
      <c r="Q318" s="113">
        <v>0</v>
      </c>
      <c r="R318" s="113">
        <v>0</v>
      </c>
      <c r="S318" s="113">
        <v>0</v>
      </c>
      <c r="T318" s="113">
        <v>0</v>
      </c>
      <c r="U318" s="113">
        <v>0</v>
      </c>
      <c r="V318" s="113">
        <v>0</v>
      </c>
      <c r="W318" s="113">
        <v>0</v>
      </c>
      <c r="X318" s="113">
        <v>0</v>
      </c>
      <c r="Y318" s="113">
        <v>0</v>
      </c>
      <c r="Z318" s="113">
        <v>0</v>
      </c>
      <c r="AA318" s="113">
        <v>0</v>
      </c>
      <c r="AB318" s="113">
        <v>0</v>
      </c>
      <c r="AC318" s="113">
        <v>0</v>
      </c>
      <c r="AD318" s="113">
        <v>0</v>
      </c>
      <c r="AE318" s="113">
        <v>0</v>
      </c>
      <c r="AF318" s="113">
        <v>0</v>
      </c>
      <c r="AG318" s="113">
        <v>0</v>
      </c>
      <c r="AH318" s="113">
        <v>0</v>
      </c>
      <c r="AI318" s="113">
        <v>0</v>
      </c>
      <c r="AJ318" s="113">
        <v>0</v>
      </c>
      <c r="AK318" s="113">
        <v>0</v>
      </c>
      <c r="AL318" s="113">
        <v>0</v>
      </c>
      <c r="AM318" s="113">
        <f t="shared" si="4"/>
        <v>0</v>
      </c>
      <c r="AP318" s="70"/>
    </row>
    <row r="319" spans="1:42" ht="33" customHeight="1">
      <c r="A319" s="87">
        <v>1237</v>
      </c>
      <c r="B319" s="88" t="s">
        <v>954</v>
      </c>
      <c r="C319" s="115" t="s">
        <v>1400</v>
      </c>
      <c r="D319" s="113">
        <v>0</v>
      </c>
      <c r="E319" s="113">
        <v>0</v>
      </c>
      <c r="F319" s="113">
        <v>0</v>
      </c>
      <c r="G319" s="113">
        <v>0</v>
      </c>
      <c r="H319" s="113">
        <v>0</v>
      </c>
      <c r="I319" s="113">
        <v>0</v>
      </c>
      <c r="J319" s="113">
        <v>0</v>
      </c>
      <c r="K319" s="113">
        <v>0</v>
      </c>
      <c r="L319" s="113">
        <v>0</v>
      </c>
      <c r="M319" s="113">
        <v>0</v>
      </c>
      <c r="N319" s="113">
        <v>0</v>
      </c>
      <c r="O319" s="113">
        <v>0</v>
      </c>
      <c r="P319" s="113">
        <v>0</v>
      </c>
      <c r="Q319" s="113">
        <v>0</v>
      </c>
      <c r="R319" s="113">
        <v>0</v>
      </c>
      <c r="S319" s="113">
        <v>0</v>
      </c>
      <c r="T319" s="113">
        <v>0</v>
      </c>
      <c r="U319" s="113">
        <v>0</v>
      </c>
      <c r="V319" s="113">
        <v>0</v>
      </c>
      <c r="W319" s="113">
        <v>0</v>
      </c>
      <c r="X319" s="113">
        <v>0</v>
      </c>
      <c r="Y319" s="113">
        <v>0</v>
      </c>
      <c r="Z319" s="113">
        <v>0</v>
      </c>
      <c r="AA319" s="113">
        <v>0</v>
      </c>
      <c r="AB319" s="113">
        <v>0</v>
      </c>
      <c r="AC319" s="113">
        <v>0</v>
      </c>
      <c r="AD319" s="113">
        <v>0</v>
      </c>
      <c r="AE319" s="113">
        <v>0</v>
      </c>
      <c r="AF319" s="113">
        <v>0</v>
      </c>
      <c r="AG319" s="113">
        <v>0</v>
      </c>
      <c r="AH319" s="113">
        <v>0</v>
      </c>
      <c r="AI319" s="113">
        <v>0</v>
      </c>
      <c r="AJ319" s="113">
        <v>0</v>
      </c>
      <c r="AK319" s="113">
        <v>0</v>
      </c>
      <c r="AL319" s="113">
        <v>0</v>
      </c>
      <c r="AM319" s="113">
        <f t="shared" si="4"/>
        <v>0</v>
      </c>
      <c r="AP319" s="70"/>
    </row>
    <row r="320" spans="1:42" ht="33" customHeight="1">
      <c r="A320" s="87">
        <v>1238</v>
      </c>
      <c r="B320" s="88" t="s">
        <v>955</v>
      </c>
      <c r="C320" s="115" t="s">
        <v>1400</v>
      </c>
      <c r="D320" s="113">
        <v>0</v>
      </c>
      <c r="E320" s="113">
        <v>0</v>
      </c>
      <c r="F320" s="113">
        <v>0</v>
      </c>
      <c r="G320" s="113">
        <v>0</v>
      </c>
      <c r="H320" s="113">
        <v>0</v>
      </c>
      <c r="I320" s="113">
        <v>0</v>
      </c>
      <c r="J320" s="113">
        <v>0</v>
      </c>
      <c r="K320" s="113">
        <v>0</v>
      </c>
      <c r="L320" s="113">
        <v>0</v>
      </c>
      <c r="M320" s="113">
        <v>0</v>
      </c>
      <c r="N320" s="113">
        <v>0</v>
      </c>
      <c r="O320" s="113">
        <v>0</v>
      </c>
      <c r="P320" s="113">
        <v>0</v>
      </c>
      <c r="Q320" s="113">
        <v>0</v>
      </c>
      <c r="R320" s="113">
        <v>0</v>
      </c>
      <c r="S320" s="113">
        <v>0</v>
      </c>
      <c r="T320" s="113">
        <v>0</v>
      </c>
      <c r="U320" s="113">
        <v>0</v>
      </c>
      <c r="V320" s="113">
        <v>0</v>
      </c>
      <c r="W320" s="113">
        <v>0</v>
      </c>
      <c r="X320" s="113">
        <v>0</v>
      </c>
      <c r="Y320" s="113">
        <v>0</v>
      </c>
      <c r="Z320" s="113">
        <v>0</v>
      </c>
      <c r="AA320" s="113">
        <v>0</v>
      </c>
      <c r="AB320" s="113">
        <v>0</v>
      </c>
      <c r="AC320" s="113">
        <v>0</v>
      </c>
      <c r="AD320" s="113">
        <v>0</v>
      </c>
      <c r="AE320" s="113">
        <v>0</v>
      </c>
      <c r="AF320" s="113">
        <v>0</v>
      </c>
      <c r="AG320" s="113">
        <v>0</v>
      </c>
      <c r="AH320" s="113">
        <v>0</v>
      </c>
      <c r="AI320" s="113">
        <v>0</v>
      </c>
      <c r="AJ320" s="113">
        <v>0</v>
      </c>
      <c r="AK320" s="113">
        <v>0</v>
      </c>
      <c r="AL320" s="113">
        <v>0</v>
      </c>
      <c r="AM320" s="113">
        <f t="shared" si="4"/>
        <v>0</v>
      </c>
      <c r="AP320" s="70"/>
    </row>
    <row r="321" spans="1:42" ht="33" customHeight="1">
      <c r="A321" s="87">
        <v>1239</v>
      </c>
      <c r="B321" s="88" t="s">
        <v>956</v>
      </c>
      <c r="C321" s="115" t="s">
        <v>1400</v>
      </c>
      <c r="D321" s="113">
        <v>0</v>
      </c>
      <c r="E321" s="113">
        <v>0</v>
      </c>
      <c r="F321" s="113">
        <v>0</v>
      </c>
      <c r="G321" s="113">
        <v>0</v>
      </c>
      <c r="H321" s="113">
        <v>0</v>
      </c>
      <c r="I321" s="113">
        <v>0</v>
      </c>
      <c r="J321" s="113">
        <v>0</v>
      </c>
      <c r="K321" s="113">
        <v>0</v>
      </c>
      <c r="L321" s="113">
        <v>0</v>
      </c>
      <c r="M321" s="113">
        <v>0</v>
      </c>
      <c r="N321" s="113">
        <v>0</v>
      </c>
      <c r="O321" s="113">
        <v>0</v>
      </c>
      <c r="P321" s="113">
        <v>0</v>
      </c>
      <c r="Q321" s="113">
        <v>0</v>
      </c>
      <c r="R321" s="113">
        <v>0</v>
      </c>
      <c r="S321" s="113">
        <v>0</v>
      </c>
      <c r="T321" s="113">
        <v>0</v>
      </c>
      <c r="U321" s="113">
        <v>0</v>
      </c>
      <c r="V321" s="113">
        <v>0</v>
      </c>
      <c r="W321" s="113">
        <v>0</v>
      </c>
      <c r="X321" s="113">
        <v>0</v>
      </c>
      <c r="Y321" s="113">
        <v>0</v>
      </c>
      <c r="Z321" s="113">
        <v>0</v>
      </c>
      <c r="AA321" s="113">
        <v>0</v>
      </c>
      <c r="AB321" s="113">
        <v>0</v>
      </c>
      <c r="AC321" s="113">
        <v>0</v>
      </c>
      <c r="AD321" s="113">
        <v>0</v>
      </c>
      <c r="AE321" s="113">
        <v>0</v>
      </c>
      <c r="AF321" s="113">
        <v>0</v>
      </c>
      <c r="AG321" s="113">
        <v>0</v>
      </c>
      <c r="AH321" s="113">
        <v>0</v>
      </c>
      <c r="AI321" s="113">
        <v>0</v>
      </c>
      <c r="AJ321" s="113">
        <v>0</v>
      </c>
      <c r="AK321" s="113">
        <v>0</v>
      </c>
      <c r="AL321" s="113">
        <v>0</v>
      </c>
      <c r="AM321" s="113">
        <f t="shared" si="4"/>
        <v>0</v>
      </c>
      <c r="AP321" s="70"/>
    </row>
    <row r="322" spans="1:42" ht="33" customHeight="1">
      <c r="A322" s="87">
        <v>1240</v>
      </c>
      <c r="B322" s="88" t="s">
        <v>957</v>
      </c>
      <c r="C322" s="115" t="s">
        <v>1400</v>
      </c>
      <c r="D322" s="113">
        <v>0</v>
      </c>
      <c r="E322" s="113">
        <v>0</v>
      </c>
      <c r="F322" s="113">
        <v>0</v>
      </c>
      <c r="G322" s="113">
        <v>0</v>
      </c>
      <c r="H322" s="113">
        <v>0</v>
      </c>
      <c r="I322" s="113">
        <v>0</v>
      </c>
      <c r="J322" s="113">
        <v>0</v>
      </c>
      <c r="K322" s="113">
        <v>0</v>
      </c>
      <c r="L322" s="113">
        <v>0</v>
      </c>
      <c r="M322" s="113">
        <v>0</v>
      </c>
      <c r="N322" s="113">
        <v>0</v>
      </c>
      <c r="O322" s="113">
        <v>0</v>
      </c>
      <c r="P322" s="113">
        <v>0</v>
      </c>
      <c r="Q322" s="113">
        <v>0</v>
      </c>
      <c r="R322" s="113">
        <v>0</v>
      </c>
      <c r="S322" s="113">
        <v>0</v>
      </c>
      <c r="T322" s="113">
        <v>0</v>
      </c>
      <c r="U322" s="113">
        <v>0</v>
      </c>
      <c r="V322" s="113">
        <v>0</v>
      </c>
      <c r="W322" s="113">
        <v>0</v>
      </c>
      <c r="X322" s="113">
        <v>0</v>
      </c>
      <c r="Y322" s="113">
        <v>0</v>
      </c>
      <c r="Z322" s="113">
        <v>0</v>
      </c>
      <c r="AA322" s="113">
        <v>0</v>
      </c>
      <c r="AB322" s="113">
        <v>0</v>
      </c>
      <c r="AC322" s="113">
        <v>0</v>
      </c>
      <c r="AD322" s="113">
        <v>0</v>
      </c>
      <c r="AE322" s="113">
        <v>0</v>
      </c>
      <c r="AF322" s="113">
        <v>0</v>
      </c>
      <c r="AG322" s="113">
        <v>0</v>
      </c>
      <c r="AH322" s="113">
        <v>0</v>
      </c>
      <c r="AI322" s="113">
        <v>0</v>
      </c>
      <c r="AJ322" s="113">
        <v>0</v>
      </c>
      <c r="AK322" s="113">
        <v>0</v>
      </c>
      <c r="AL322" s="113">
        <v>0</v>
      </c>
      <c r="AM322" s="113">
        <f t="shared" si="4"/>
        <v>0</v>
      </c>
      <c r="AP322" s="70"/>
    </row>
    <row r="323" spans="1:42" ht="33" customHeight="1">
      <c r="A323" s="87">
        <v>1241</v>
      </c>
      <c r="B323" s="88" t="s">
        <v>958</v>
      </c>
      <c r="C323" s="115" t="s">
        <v>1400</v>
      </c>
      <c r="D323" s="113">
        <v>0</v>
      </c>
      <c r="E323" s="113">
        <v>0</v>
      </c>
      <c r="F323" s="113">
        <v>0</v>
      </c>
      <c r="G323" s="113">
        <v>0</v>
      </c>
      <c r="H323" s="113">
        <v>0</v>
      </c>
      <c r="I323" s="113">
        <v>0</v>
      </c>
      <c r="J323" s="113">
        <v>0</v>
      </c>
      <c r="K323" s="113">
        <v>0</v>
      </c>
      <c r="L323" s="113">
        <v>0</v>
      </c>
      <c r="M323" s="113">
        <v>0</v>
      </c>
      <c r="N323" s="113">
        <v>0</v>
      </c>
      <c r="O323" s="113">
        <v>0</v>
      </c>
      <c r="P323" s="113">
        <v>0</v>
      </c>
      <c r="Q323" s="113">
        <v>0</v>
      </c>
      <c r="R323" s="113">
        <v>0</v>
      </c>
      <c r="S323" s="113">
        <v>0</v>
      </c>
      <c r="T323" s="113">
        <v>0</v>
      </c>
      <c r="U323" s="113">
        <v>0</v>
      </c>
      <c r="V323" s="113">
        <v>0</v>
      </c>
      <c r="W323" s="113">
        <v>0</v>
      </c>
      <c r="X323" s="113">
        <v>0</v>
      </c>
      <c r="Y323" s="113">
        <v>0</v>
      </c>
      <c r="Z323" s="113">
        <v>0</v>
      </c>
      <c r="AA323" s="113">
        <v>0</v>
      </c>
      <c r="AB323" s="113">
        <v>0</v>
      </c>
      <c r="AC323" s="113">
        <v>0</v>
      </c>
      <c r="AD323" s="113">
        <v>0</v>
      </c>
      <c r="AE323" s="113">
        <v>0</v>
      </c>
      <c r="AF323" s="113">
        <v>0</v>
      </c>
      <c r="AG323" s="113">
        <v>0</v>
      </c>
      <c r="AH323" s="113">
        <v>0</v>
      </c>
      <c r="AI323" s="113">
        <v>0</v>
      </c>
      <c r="AJ323" s="113">
        <v>0</v>
      </c>
      <c r="AK323" s="113">
        <v>0</v>
      </c>
      <c r="AL323" s="113">
        <v>0</v>
      </c>
      <c r="AM323" s="113">
        <f t="shared" si="4"/>
        <v>0</v>
      </c>
      <c r="AP323" s="70"/>
    </row>
    <row r="324" spans="1:42" ht="33" customHeight="1">
      <c r="A324" s="87">
        <v>1242</v>
      </c>
      <c r="B324" s="88" t="s">
        <v>959</v>
      </c>
      <c r="C324" s="115" t="s">
        <v>1400</v>
      </c>
      <c r="D324" s="113">
        <v>0</v>
      </c>
      <c r="E324" s="113">
        <v>0</v>
      </c>
      <c r="F324" s="113">
        <v>0</v>
      </c>
      <c r="G324" s="113">
        <v>0</v>
      </c>
      <c r="H324" s="113">
        <v>0</v>
      </c>
      <c r="I324" s="113">
        <v>0</v>
      </c>
      <c r="J324" s="113">
        <v>0</v>
      </c>
      <c r="K324" s="113">
        <v>0</v>
      </c>
      <c r="L324" s="113">
        <v>0</v>
      </c>
      <c r="M324" s="113">
        <v>0</v>
      </c>
      <c r="N324" s="113">
        <v>0</v>
      </c>
      <c r="O324" s="113">
        <v>0</v>
      </c>
      <c r="P324" s="113">
        <v>0</v>
      </c>
      <c r="Q324" s="113">
        <v>0</v>
      </c>
      <c r="R324" s="113">
        <v>0</v>
      </c>
      <c r="S324" s="113">
        <v>0</v>
      </c>
      <c r="T324" s="113">
        <v>0</v>
      </c>
      <c r="U324" s="113">
        <v>0</v>
      </c>
      <c r="V324" s="113">
        <v>0</v>
      </c>
      <c r="W324" s="113">
        <v>0</v>
      </c>
      <c r="X324" s="113">
        <v>0</v>
      </c>
      <c r="Y324" s="113">
        <v>0</v>
      </c>
      <c r="Z324" s="113">
        <v>0</v>
      </c>
      <c r="AA324" s="113">
        <v>0</v>
      </c>
      <c r="AB324" s="113">
        <v>0</v>
      </c>
      <c r="AC324" s="113">
        <v>0</v>
      </c>
      <c r="AD324" s="113">
        <v>0</v>
      </c>
      <c r="AE324" s="113">
        <v>0</v>
      </c>
      <c r="AF324" s="113">
        <v>0</v>
      </c>
      <c r="AG324" s="113">
        <v>0</v>
      </c>
      <c r="AH324" s="113">
        <v>0</v>
      </c>
      <c r="AI324" s="113">
        <v>0</v>
      </c>
      <c r="AJ324" s="113">
        <v>0</v>
      </c>
      <c r="AK324" s="113">
        <v>0</v>
      </c>
      <c r="AL324" s="113">
        <v>0</v>
      </c>
      <c r="AM324" s="113">
        <f t="shared" si="4"/>
        <v>0</v>
      </c>
      <c r="AP324" s="70"/>
    </row>
    <row r="325" spans="1:42" ht="33" customHeight="1">
      <c r="A325" s="87">
        <v>1243</v>
      </c>
      <c r="B325" s="88" t="s">
        <v>960</v>
      </c>
      <c r="C325" s="115" t="s">
        <v>1400</v>
      </c>
      <c r="D325" s="113">
        <v>0</v>
      </c>
      <c r="E325" s="113">
        <v>0</v>
      </c>
      <c r="F325" s="113">
        <v>0</v>
      </c>
      <c r="G325" s="113">
        <v>0</v>
      </c>
      <c r="H325" s="113">
        <v>0</v>
      </c>
      <c r="I325" s="113">
        <v>0</v>
      </c>
      <c r="J325" s="113">
        <v>0</v>
      </c>
      <c r="K325" s="113">
        <v>0</v>
      </c>
      <c r="L325" s="113">
        <v>0</v>
      </c>
      <c r="M325" s="113">
        <v>0</v>
      </c>
      <c r="N325" s="113">
        <v>0</v>
      </c>
      <c r="O325" s="113">
        <v>0</v>
      </c>
      <c r="P325" s="113">
        <v>0</v>
      </c>
      <c r="Q325" s="113">
        <v>0</v>
      </c>
      <c r="R325" s="113">
        <v>0</v>
      </c>
      <c r="S325" s="113">
        <v>0</v>
      </c>
      <c r="T325" s="113">
        <v>0</v>
      </c>
      <c r="U325" s="113">
        <v>0</v>
      </c>
      <c r="V325" s="113">
        <v>0</v>
      </c>
      <c r="W325" s="113">
        <v>0</v>
      </c>
      <c r="X325" s="113">
        <v>0</v>
      </c>
      <c r="Y325" s="113">
        <v>0</v>
      </c>
      <c r="Z325" s="113">
        <v>0</v>
      </c>
      <c r="AA325" s="113">
        <v>0</v>
      </c>
      <c r="AB325" s="113">
        <v>0</v>
      </c>
      <c r="AC325" s="113">
        <v>0</v>
      </c>
      <c r="AD325" s="113">
        <v>0</v>
      </c>
      <c r="AE325" s="113">
        <v>0</v>
      </c>
      <c r="AF325" s="113">
        <v>0</v>
      </c>
      <c r="AG325" s="113">
        <v>0</v>
      </c>
      <c r="AH325" s="113">
        <v>0</v>
      </c>
      <c r="AI325" s="113">
        <v>0</v>
      </c>
      <c r="AJ325" s="113">
        <v>0</v>
      </c>
      <c r="AK325" s="113">
        <v>0</v>
      </c>
      <c r="AL325" s="113">
        <v>0</v>
      </c>
      <c r="AM325" s="113">
        <f t="shared" si="4"/>
        <v>0</v>
      </c>
      <c r="AP325" s="70"/>
    </row>
    <row r="326" spans="1:42" ht="33" customHeight="1">
      <c r="A326" s="87">
        <v>1244</v>
      </c>
      <c r="B326" s="88" t="s">
        <v>961</v>
      </c>
      <c r="C326" s="115" t="s">
        <v>1400</v>
      </c>
      <c r="D326" s="113">
        <v>0</v>
      </c>
      <c r="E326" s="113">
        <v>0</v>
      </c>
      <c r="F326" s="113">
        <v>0</v>
      </c>
      <c r="G326" s="113">
        <v>0</v>
      </c>
      <c r="H326" s="113">
        <v>0</v>
      </c>
      <c r="I326" s="113">
        <v>0</v>
      </c>
      <c r="J326" s="113">
        <v>0</v>
      </c>
      <c r="K326" s="113">
        <v>0</v>
      </c>
      <c r="L326" s="113">
        <v>0</v>
      </c>
      <c r="M326" s="113">
        <v>0</v>
      </c>
      <c r="N326" s="113">
        <v>0</v>
      </c>
      <c r="O326" s="113">
        <v>0</v>
      </c>
      <c r="P326" s="113">
        <v>0</v>
      </c>
      <c r="Q326" s="113">
        <v>0</v>
      </c>
      <c r="R326" s="113">
        <v>0</v>
      </c>
      <c r="S326" s="113">
        <v>0</v>
      </c>
      <c r="T326" s="113">
        <v>0</v>
      </c>
      <c r="U326" s="113">
        <v>0</v>
      </c>
      <c r="V326" s="113">
        <v>0</v>
      </c>
      <c r="W326" s="113">
        <v>0</v>
      </c>
      <c r="X326" s="113">
        <v>0</v>
      </c>
      <c r="Y326" s="113">
        <v>0</v>
      </c>
      <c r="Z326" s="113">
        <v>0</v>
      </c>
      <c r="AA326" s="113">
        <v>0</v>
      </c>
      <c r="AB326" s="113">
        <v>0</v>
      </c>
      <c r="AC326" s="113">
        <v>0</v>
      </c>
      <c r="AD326" s="113">
        <v>0</v>
      </c>
      <c r="AE326" s="113">
        <v>0</v>
      </c>
      <c r="AF326" s="113">
        <v>0</v>
      </c>
      <c r="AG326" s="113">
        <v>0</v>
      </c>
      <c r="AH326" s="113">
        <v>0</v>
      </c>
      <c r="AI326" s="113">
        <v>0</v>
      </c>
      <c r="AJ326" s="113">
        <v>0</v>
      </c>
      <c r="AK326" s="113">
        <v>0</v>
      </c>
      <c r="AL326" s="113">
        <v>0</v>
      </c>
      <c r="AM326" s="113">
        <f t="shared" si="4"/>
        <v>0</v>
      </c>
      <c r="AP326" s="70"/>
    </row>
    <row r="327" spans="1:42" ht="33" customHeight="1">
      <c r="A327" s="87">
        <v>1245</v>
      </c>
      <c r="B327" s="88" t="s">
        <v>962</v>
      </c>
      <c r="C327" s="115" t="s">
        <v>1400</v>
      </c>
      <c r="D327" s="113">
        <v>0</v>
      </c>
      <c r="E327" s="113">
        <v>0</v>
      </c>
      <c r="F327" s="113">
        <v>0</v>
      </c>
      <c r="G327" s="113">
        <v>0</v>
      </c>
      <c r="H327" s="113">
        <v>0</v>
      </c>
      <c r="I327" s="113">
        <v>0</v>
      </c>
      <c r="J327" s="113">
        <v>0</v>
      </c>
      <c r="K327" s="113">
        <v>0</v>
      </c>
      <c r="L327" s="113">
        <v>0</v>
      </c>
      <c r="M327" s="113">
        <v>0</v>
      </c>
      <c r="N327" s="113">
        <v>0</v>
      </c>
      <c r="O327" s="113">
        <v>0</v>
      </c>
      <c r="P327" s="113">
        <v>0</v>
      </c>
      <c r="Q327" s="113">
        <v>0</v>
      </c>
      <c r="R327" s="113">
        <v>0</v>
      </c>
      <c r="S327" s="113">
        <v>0</v>
      </c>
      <c r="T327" s="113">
        <v>0</v>
      </c>
      <c r="U327" s="113">
        <v>0</v>
      </c>
      <c r="V327" s="113">
        <v>0</v>
      </c>
      <c r="W327" s="113">
        <v>0</v>
      </c>
      <c r="X327" s="113">
        <v>0</v>
      </c>
      <c r="Y327" s="113">
        <v>0</v>
      </c>
      <c r="Z327" s="113">
        <v>0</v>
      </c>
      <c r="AA327" s="113">
        <v>0</v>
      </c>
      <c r="AB327" s="113">
        <v>0</v>
      </c>
      <c r="AC327" s="113">
        <v>0</v>
      </c>
      <c r="AD327" s="113">
        <v>0</v>
      </c>
      <c r="AE327" s="113">
        <v>0</v>
      </c>
      <c r="AF327" s="113">
        <v>0</v>
      </c>
      <c r="AG327" s="113">
        <v>0</v>
      </c>
      <c r="AH327" s="113">
        <v>0</v>
      </c>
      <c r="AI327" s="113">
        <v>0</v>
      </c>
      <c r="AJ327" s="113">
        <v>0</v>
      </c>
      <c r="AK327" s="113">
        <v>0</v>
      </c>
      <c r="AL327" s="113">
        <v>0</v>
      </c>
      <c r="AM327" s="113">
        <f t="shared" si="4"/>
        <v>0</v>
      </c>
      <c r="AP327" s="70"/>
    </row>
    <row r="328" spans="1:42" ht="33" customHeight="1">
      <c r="A328" s="87">
        <v>1246</v>
      </c>
      <c r="B328" s="88" t="s">
        <v>963</v>
      </c>
      <c r="C328" s="115" t="s">
        <v>1400</v>
      </c>
      <c r="D328" s="113">
        <v>0</v>
      </c>
      <c r="E328" s="113">
        <v>0</v>
      </c>
      <c r="F328" s="113">
        <v>0</v>
      </c>
      <c r="G328" s="113">
        <v>0</v>
      </c>
      <c r="H328" s="113">
        <v>0</v>
      </c>
      <c r="I328" s="113">
        <v>0</v>
      </c>
      <c r="J328" s="113">
        <v>0</v>
      </c>
      <c r="K328" s="113">
        <v>0</v>
      </c>
      <c r="L328" s="113">
        <v>0</v>
      </c>
      <c r="M328" s="113">
        <v>0</v>
      </c>
      <c r="N328" s="113">
        <v>0</v>
      </c>
      <c r="O328" s="113">
        <v>0</v>
      </c>
      <c r="P328" s="113">
        <v>0</v>
      </c>
      <c r="Q328" s="113">
        <v>0</v>
      </c>
      <c r="R328" s="113">
        <v>0</v>
      </c>
      <c r="S328" s="113">
        <v>0</v>
      </c>
      <c r="T328" s="113">
        <v>0</v>
      </c>
      <c r="U328" s="113">
        <v>0</v>
      </c>
      <c r="V328" s="113">
        <v>0</v>
      </c>
      <c r="W328" s="113">
        <v>0</v>
      </c>
      <c r="X328" s="113">
        <v>0</v>
      </c>
      <c r="Y328" s="113">
        <v>0</v>
      </c>
      <c r="Z328" s="113">
        <v>0</v>
      </c>
      <c r="AA328" s="113">
        <v>0</v>
      </c>
      <c r="AB328" s="113">
        <v>0</v>
      </c>
      <c r="AC328" s="113">
        <v>0</v>
      </c>
      <c r="AD328" s="113">
        <v>0</v>
      </c>
      <c r="AE328" s="113">
        <v>0</v>
      </c>
      <c r="AF328" s="113">
        <v>0</v>
      </c>
      <c r="AG328" s="113">
        <v>0</v>
      </c>
      <c r="AH328" s="113">
        <v>0</v>
      </c>
      <c r="AI328" s="113">
        <v>0</v>
      </c>
      <c r="AJ328" s="113">
        <v>0</v>
      </c>
      <c r="AK328" s="113">
        <v>0</v>
      </c>
      <c r="AL328" s="113">
        <v>0</v>
      </c>
      <c r="AM328" s="113">
        <f t="shared" si="4"/>
        <v>0</v>
      </c>
      <c r="AP328" s="70"/>
    </row>
    <row r="329" spans="1:42" ht="33" customHeight="1">
      <c r="A329" s="87">
        <v>1247</v>
      </c>
      <c r="B329" s="88" t="s">
        <v>964</v>
      </c>
      <c r="C329" s="115" t="s">
        <v>1400</v>
      </c>
      <c r="D329" s="113">
        <v>0</v>
      </c>
      <c r="E329" s="113">
        <v>0</v>
      </c>
      <c r="F329" s="113">
        <v>0</v>
      </c>
      <c r="G329" s="113">
        <v>0</v>
      </c>
      <c r="H329" s="113">
        <v>0</v>
      </c>
      <c r="I329" s="113">
        <v>0</v>
      </c>
      <c r="J329" s="113">
        <v>0</v>
      </c>
      <c r="K329" s="113">
        <v>0</v>
      </c>
      <c r="L329" s="113">
        <v>0</v>
      </c>
      <c r="M329" s="113">
        <v>0</v>
      </c>
      <c r="N329" s="113">
        <v>0</v>
      </c>
      <c r="O329" s="113">
        <v>0</v>
      </c>
      <c r="P329" s="113">
        <v>0</v>
      </c>
      <c r="Q329" s="113">
        <v>0</v>
      </c>
      <c r="R329" s="113">
        <v>0</v>
      </c>
      <c r="S329" s="113">
        <v>0</v>
      </c>
      <c r="T329" s="113">
        <v>0</v>
      </c>
      <c r="U329" s="113">
        <v>0</v>
      </c>
      <c r="V329" s="113">
        <v>0</v>
      </c>
      <c r="W329" s="113">
        <v>0</v>
      </c>
      <c r="X329" s="113">
        <v>0</v>
      </c>
      <c r="Y329" s="113">
        <v>0</v>
      </c>
      <c r="Z329" s="113">
        <v>0</v>
      </c>
      <c r="AA329" s="113">
        <v>0</v>
      </c>
      <c r="AB329" s="113">
        <v>0</v>
      </c>
      <c r="AC329" s="113">
        <v>0</v>
      </c>
      <c r="AD329" s="113">
        <v>0</v>
      </c>
      <c r="AE329" s="113">
        <v>0</v>
      </c>
      <c r="AF329" s="113">
        <v>0</v>
      </c>
      <c r="AG329" s="113">
        <v>0</v>
      </c>
      <c r="AH329" s="113">
        <v>0</v>
      </c>
      <c r="AI329" s="113">
        <v>0</v>
      </c>
      <c r="AJ329" s="113">
        <v>0</v>
      </c>
      <c r="AK329" s="113">
        <v>0</v>
      </c>
      <c r="AL329" s="113">
        <v>0</v>
      </c>
      <c r="AM329" s="113">
        <f t="shared" si="4"/>
        <v>0</v>
      </c>
      <c r="AP329" s="70"/>
    </row>
    <row r="330" spans="1:42" ht="33" customHeight="1">
      <c r="A330" s="87">
        <v>1248</v>
      </c>
      <c r="B330" s="88" t="s">
        <v>965</v>
      </c>
      <c r="C330" s="115" t="s">
        <v>1400</v>
      </c>
      <c r="D330" s="113">
        <v>0</v>
      </c>
      <c r="E330" s="113">
        <v>0</v>
      </c>
      <c r="F330" s="113">
        <v>0</v>
      </c>
      <c r="G330" s="113">
        <v>0</v>
      </c>
      <c r="H330" s="113">
        <v>0</v>
      </c>
      <c r="I330" s="113">
        <v>0</v>
      </c>
      <c r="J330" s="113">
        <v>0</v>
      </c>
      <c r="K330" s="113">
        <v>0</v>
      </c>
      <c r="L330" s="113">
        <v>0</v>
      </c>
      <c r="M330" s="113">
        <v>0</v>
      </c>
      <c r="N330" s="113">
        <v>0</v>
      </c>
      <c r="O330" s="113">
        <v>0</v>
      </c>
      <c r="P330" s="113">
        <v>0</v>
      </c>
      <c r="Q330" s="113">
        <v>0</v>
      </c>
      <c r="R330" s="113">
        <v>0</v>
      </c>
      <c r="S330" s="113">
        <v>0</v>
      </c>
      <c r="T330" s="113">
        <v>0</v>
      </c>
      <c r="U330" s="113">
        <v>0</v>
      </c>
      <c r="V330" s="113">
        <v>0</v>
      </c>
      <c r="W330" s="113">
        <v>0</v>
      </c>
      <c r="X330" s="113">
        <v>0</v>
      </c>
      <c r="Y330" s="113">
        <v>0</v>
      </c>
      <c r="Z330" s="113">
        <v>0</v>
      </c>
      <c r="AA330" s="113">
        <v>0</v>
      </c>
      <c r="AB330" s="113">
        <v>0</v>
      </c>
      <c r="AC330" s="113">
        <v>0</v>
      </c>
      <c r="AD330" s="113">
        <v>0</v>
      </c>
      <c r="AE330" s="113">
        <v>0</v>
      </c>
      <c r="AF330" s="113">
        <v>0</v>
      </c>
      <c r="AG330" s="113">
        <v>0</v>
      </c>
      <c r="AH330" s="113">
        <v>0</v>
      </c>
      <c r="AI330" s="113">
        <v>0</v>
      </c>
      <c r="AJ330" s="113">
        <v>0</v>
      </c>
      <c r="AK330" s="113">
        <v>0</v>
      </c>
      <c r="AL330" s="113">
        <v>0</v>
      </c>
      <c r="AM330" s="113">
        <f t="shared" si="4"/>
        <v>0</v>
      </c>
      <c r="AP330" s="70"/>
    </row>
    <row r="331" spans="1:42" ht="33" customHeight="1">
      <c r="A331" s="87">
        <v>1249</v>
      </c>
      <c r="B331" s="88" t="s">
        <v>966</v>
      </c>
      <c r="C331" s="115" t="s">
        <v>1400</v>
      </c>
      <c r="D331" s="113">
        <v>0</v>
      </c>
      <c r="E331" s="113">
        <v>0</v>
      </c>
      <c r="F331" s="113">
        <v>0</v>
      </c>
      <c r="G331" s="113">
        <v>0</v>
      </c>
      <c r="H331" s="113">
        <v>0</v>
      </c>
      <c r="I331" s="113">
        <v>0</v>
      </c>
      <c r="J331" s="113">
        <v>0</v>
      </c>
      <c r="K331" s="113">
        <v>0</v>
      </c>
      <c r="L331" s="113">
        <v>0</v>
      </c>
      <c r="M331" s="113">
        <v>0</v>
      </c>
      <c r="N331" s="113">
        <v>0</v>
      </c>
      <c r="O331" s="113">
        <v>0</v>
      </c>
      <c r="P331" s="113">
        <v>0</v>
      </c>
      <c r="Q331" s="113">
        <v>0</v>
      </c>
      <c r="R331" s="113">
        <v>0</v>
      </c>
      <c r="S331" s="113">
        <v>0</v>
      </c>
      <c r="T331" s="113">
        <v>0</v>
      </c>
      <c r="U331" s="113">
        <v>0</v>
      </c>
      <c r="V331" s="113">
        <v>0</v>
      </c>
      <c r="W331" s="113">
        <v>0</v>
      </c>
      <c r="X331" s="113">
        <v>0</v>
      </c>
      <c r="Y331" s="113">
        <v>0</v>
      </c>
      <c r="Z331" s="113">
        <v>0</v>
      </c>
      <c r="AA331" s="113">
        <v>0</v>
      </c>
      <c r="AB331" s="113">
        <v>0</v>
      </c>
      <c r="AC331" s="113">
        <v>0</v>
      </c>
      <c r="AD331" s="113">
        <v>0</v>
      </c>
      <c r="AE331" s="113">
        <v>0</v>
      </c>
      <c r="AF331" s="113">
        <v>0</v>
      </c>
      <c r="AG331" s="113">
        <v>0</v>
      </c>
      <c r="AH331" s="113">
        <v>0</v>
      </c>
      <c r="AI331" s="113">
        <v>0</v>
      </c>
      <c r="AJ331" s="113">
        <v>0</v>
      </c>
      <c r="AK331" s="113">
        <v>0</v>
      </c>
      <c r="AL331" s="113">
        <v>0</v>
      </c>
      <c r="AM331" s="113">
        <f t="shared" ref="AM331:AM394" si="5">SUM(D331:AL331)</f>
        <v>0</v>
      </c>
      <c r="AP331" s="70"/>
    </row>
    <row r="332" spans="1:42" ht="33" customHeight="1">
      <c r="A332" s="87">
        <v>1250</v>
      </c>
      <c r="B332" s="88" t="s">
        <v>967</v>
      </c>
      <c r="C332" s="115" t="s">
        <v>1400</v>
      </c>
      <c r="D332" s="113">
        <v>0</v>
      </c>
      <c r="E332" s="113">
        <v>0</v>
      </c>
      <c r="F332" s="113">
        <v>0</v>
      </c>
      <c r="G332" s="113">
        <v>0</v>
      </c>
      <c r="H332" s="113">
        <v>0</v>
      </c>
      <c r="I332" s="113">
        <v>0</v>
      </c>
      <c r="J332" s="113">
        <v>0</v>
      </c>
      <c r="K332" s="113">
        <v>0</v>
      </c>
      <c r="L332" s="113">
        <v>0</v>
      </c>
      <c r="M332" s="113">
        <v>0</v>
      </c>
      <c r="N332" s="113">
        <v>0</v>
      </c>
      <c r="O332" s="113">
        <v>0</v>
      </c>
      <c r="P332" s="113">
        <v>0</v>
      </c>
      <c r="Q332" s="113">
        <v>0</v>
      </c>
      <c r="R332" s="113">
        <v>0</v>
      </c>
      <c r="S332" s="113">
        <v>0</v>
      </c>
      <c r="T332" s="113">
        <v>0</v>
      </c>
      <c r="U332" s="113">
        <v>0</v>
      </c>
      <c r="V332" s="113">
        <v>0</v>
      </c>
      <c r="W332" s="113">
        <v>0</v>
      </c>
      <c r="X332" s="113">
        <v>0</v>
      </c>
      <c r="Y332" s="113">
        <v>0</v>
      </c>
      <c r="Z332" s="113">
        <v>0</v>
      </c>
      <c r="AA332" s="113">
        <v>0</v>
      </c>
      <c r="AB332" s="113">
        <v>0</v>
      </c>
      <c r="AC332" s="113">
        <v>0</v>
      </c>
      <c r="AD332" s="113">
        <v>0</v>
      </c>
      <c r="AE332" s="113">
        <v>0</v>
      </c>
      <c r="AF332" s="113">
        <v>0</v>
      </c>
      <c r="AG332" s="113">
        <v>0</v>
      </c>
      <c r="AH332" s="113">
        <v>0</v>
      </c>
      <c r="AI332" s="113">
        <v>0</v>
      </c>
      <c r="AJ332" s="113">
        <v>0</v>
      </c>
      <c r="AK332" s="113">
        <v>0</v>
      </c>
      <c r="AL332" s="113">
        <v>0</v>
      </c>
      <c r="AM332" s="113">
        <f t="shared" si="5"/>
        <v>0</v>
      </c>
      <c r="AP332" s="70"/>
    </row>
    <row r="333" spans="1:42" ht="33" customHeight="1">
      <c r="A333" s="87">
        <v>1251</v>
      </c>
      <c r="B333" s="88" t="s">
        <v>968</v>
      </c>
      <c r="C333" s="115" t="s">
        <v>1400</v>
      </c>
      <c r="D333" s="113">
        <v>0</v>
      </c>
      <c r="E333" s="113">
        <v>0</v>
      </c>
      <c r="F333" s="113">
        <v>0</v>
      </c>
      <c r="G333" s="113">
        <v>0</v>
      </c>
      <c r="H333" s="113">
        <v>0</v>
      </c>
      <c r="I333" s="113">
        <v>0</v>
      </c>
      <c r="J333" s="113">
        <v>0</v>
      </c>
      <c r="K333" s="113">
        <v>0</v>
      </c>
      <c r="L333" s="113">
        <v>0</v>
      </c>
      <c r="M333" s="113">
        <v>0</v>
      </c>
      <c r="N333" s="113">
        <v>0</v>
      </c>
      <c r="O333" s="113">
        <v>0</v>
      </c>
      <c r="P333" s="113">
        <v>0</v>
      </c>
      <c r="Q333" s="113">
        <v>0</v>
      </c>
      <c r="R333" s="113">
        <v>0</v>
      </c>
      <c r="S333" s="113">
        <v>0</v>
      </c>
      <c r="T333" s="113">
        <v>0</v>
      </c>
      <c r="U333" s="113">
        <v>0</v>
      </c>
      <c r="V333" s="113">
        <v>0</v>
      </c>
      <c r="W333" s="113">
        <v>0</v>
      </c>
      <c r="X333" s="113">
        <v>0</v>
      </c>
      <c r="Y333" s="113">
        <v>0</v>
      </c>
      <c r="Z333" s="113">
        <v>0</v>
      </c>
      <c r="AA333" s="113">
        <v>0</v>
      </c>
      <c r="AB333" s="113">
        <v>0</v>
      </c>
      <c r="AC333" s="113">
        <v>0</v>
      </c>
      <c r="AD333" s="113">
        <v>0</v>
      </c>
      <c r="AE333" s="113">
        <v>0</v>
      </c>
      <c r="AF333" s="113">
        <v>0</v>
      </c>
      <c r="AG333" s="113">
        <v>0</v>
      </c>
      <c r="AH333" s="113">
        <v>0</v>
      </c>
      <c r="AI333" s="113">
        <v>0</v>
      </c>
      <c r="AJ333" s="113">
        <v>0</v>
      </c>
      <c r="AK333" s="113">
        <v>0</v>
      </c>
      <c r="AL333" s="113">
        <v>0</v>
      </c>
      <c r="AM333" s="113">
        <f t="shared" si="5"/>
        <v>0</v>
      </c>
      <c r="AP333" s="70"/>
    </row>
    <row r="334" spans="1:42" ht="33" customHeight="1">
      <c r="A334" s="87">
        <v>1252</v>
      </c>
      <c r="B334" s="88" t="s">
        <v>969</v>
      </c>
      <c r="C334" s="115" t="s">
        <v>1400</v>
      </c>
      <c r="D334" s="113">
        <v>0</v>
      </c>
      <c r="E334" s="113">
        <v>0</v>
      </c>
      <c r="F334" s="113">
        <v>0</v>
      </c>
      <c r="G334" s="113">
        <v>0</v>
      </c>
      <c r="H334" s="113">
        <v>0</v>
      </c>
      <c r="I334" s="113">
        <v>0</v>
      </c>
      <c r="J334" s="113">
        <v>0</v>
      </c>
      <c r="K334" s="113">
        <v>0</v>
      </c>
      <c r="L334" s="113">
        <v>0</v>
      </c>
      <c r="M334" s="113">
        <v>0</v>
      </c>
      <c r="N334" s="113">
        <v>0</v>
      </c>
      <c r="O334" s="113">
        <v>0</v>
      </c>
      <c r="P334" s="113">
        <v>0</v>
      </c>
      <c r="Q334" s="113">
        <v>0</v>
      </c>
      <c r="R334" s="113">
        <v>0</v>
      </c>
      <c r="S334" s="113">
        <v>0</v>
      </c>
      <c r="T334" s="113">
        <v>0</v>
      </c>
      <c r="U334" s="113">
        <v>0</v>
      </c>
      <c r="V334" s="113">
        <v>0</v>
      </c>
      <c r="W334" s="113">
        <v>0</v>
      </c>
      <c r="X334" s="113">
        <v>0</v>
      </c>
      <c r="Y334" s="113">
        <v>0</v>
      </c>
      <c r="Z334" s="113">
        <v>0</v>
      </c>
      <c r="AA334" s="113">
        <v>0</v>
      </c>
      <c r="AB334" s="113">
        <v>0</v>
      </c>
      <c r="AC334" s="113">
        <v>0</v>
      </c>
      <c r="AD334" s="113">
        <v>0</v>
      </c>
      <c r="AE334" s="113">
        <v>0</v>
      </c>
      <c r="AF334" s="113">
        <v>0</v>
      </c>
      <c r="AG334" s="113">
        <v>0</v>
      </c>
      <c r="AH334" s="113">
        <v>0</v>
      </c>
      <c r="AI334" s="113">
        <v>0</v>
      </c>
      <c r="AJ334" s="113">
        <v>0</v>
      </c>
      <c r="AK334" s="113">
        <v>0</v>
      </c>
      <c r="AL334" s="113">
        <v>0</v>
      </c>
      <c r="AM334" s="113">
        <f t="shared" si="5"/>
        <v>0</v>
      </c>
      <c r="AP334" s="70"/>
    </row>
    <row r="335" spans="1:42" ht="33" customHeight="1">
      <c r="A335" s="87">
        <v>1253</v>
      </c>
      <c r="B335" s="88" t="s">
        <v>970</v>
      </c>
      <c r="C335" s="115" t="s">
        <v>1400</v>
      </c>
      <c r="D335" s="113">
        <v>0</v>
      </c>
      <c r="E335" s="113">
        <v>0</v>
      </c>
      <c r="F335" s="113">
        <v>0</v>
      </c>
      <c r="G335" s="113">
        <v>0</v>
      </c>
      <c r="H335" s="113">
        <v>0</v>
      </c>
      <c r="I335" s="113">
        <v>0</v>
      </c>
      <c r="J335" s="113">
        <v>0</v>
      </c>
      <c r="K335" s="113">
        <v>0</v>
      </c>
      <c r="L335" s="113">
        <v>0</v>
      </c>
      <c r="M335" s="113">
        <v>0</v>
      </c>
      <c r="N335" s="113">
        <v>0</v>
      </c>
      <c r="O335" s="113">
        <v>0</v>
      </c>
      <c r="P335" s="113">
        <v>0</v>
      </c>
      <c r="Q335" s="113">
        <v>0</v>
      </c>
      <c r="R335" s="113">
        <v>0</v>
      </c>
      <c r="S335" s="113">
        <v>0</v>
      </c>
      <c r="T335" s="113">
        <v>0</v>
      </c>
      <c r="U335" s="113">
        <v>0</v>
      </c>
      <c r="V335" s="113">
        <v>0</v>
      </c>
      <c r="W335" s="113">
        <v>0</v>
      </c>
      <c r="X335" s="113">
        <v>0</v>
      </c>
      <c r="Y335" s="113">
        <v>0</v>
      </c>
      <c r="Z335" s="113">
        <v>0</v>
      </c>
      <c r="AA335" s="113">
        <v>0</v>
      </c>
      <c r="AB335" s="113">
        <v>0</v>
      </c>
      <c r="AC335" s="113">
        <v>0</v>
      </c>
      <c r="AD335" s="113">
        <v>0</v>
      </c>
      <c r="AE335" s="113">
        <v>0</v>
      </c>
      <c r="AF335" s="113">
        <v>0</v>
      </c>
      <c r="AG335" s="113">
        <v>0</v>
      </c>
      <c r="AH335" s="113">
        <v>0</v>
      </c>
      <c r="AI335" s="113">
        <v>0</v>
      </c>
      <c r="AJ335" s="113">
        <v>0</v>
      </c>
      <c r="AK335" s="113">
        <v>0</v>
      </c>
      <c r="AL335" s="113">
        <v>0</v>
      </c>
      <c r="AM335" s="113">
        <f t="shared" si="5"/>
        <v>0</v>
      </c>
      <c r="AP335" s="70"/>
    </row>
    <row r="336" spans="1:42" ht="33" customHeight="1">
      <c r="A336" s="87">
        <v>1254</v>
      </c>
      <c r="B336" s="88" t="s">
        <v>971</v>
      </c>
      <c r="C336" s="115" t="s">
        <v>1400</v>
      </c>
      <c r="D336" s="113">
        <v>0</v>
      </c>
      <c r="E336" s="113">
        <v>0</v>
      </c>
      <c r="F336" s="113">
        <v>0</v>
      </c>
      <c r="G336" s="113">
        <v>0</v>
      </c>
      <c r="H336" s="113">
        <v>0</v>
      </c>
      <c r="I336" s="113">
        <v>0</v>
      </c>
      <c r="J336" s="113">
        <v>0</v>
      </c>
      <c r="K336" s="113">
        <v>0</v>
      </c>
      <c r="L336" s="113">
        <v>0</v>
      </c>
      <c r="M336" s="113">
        <v>0</v>
      </c>
      <c r="N336" s="113">
        <v>0</v>
      </c>
      <c r="O336" s="113">
        <v>0</v>
      </c>
      <c r="P336" s="113">
        <v>0</v>
      </c>
      <c r="Q336" s="113">
        <v>0</v>
      </c>
      <c r="R336" s="113">
        <v>0</v>
      </c>
      <c r="S336" s="113">
        <v>0</v>
      </c>
      <c r="T336" s="113">
        <v>0</v>
      </c>
      <c r="U336" s="113">
        <v>0</v>
      </c>
      <c r="V336" s="113">
        <v>0</v>
      </c>
      <c r="W336" s="113">
        <v>0</v>
      </c>
      <c r="X336" s="113">
        <v>0</v>
      </c>
      <c r="Y336" s="113">
        <v>0</v>
      </c>
      <c r="Z336" s="113">
        <v>0</v>
      </c>
      <c r="AA336" s="113">
        <v>0</v>
      </c>
      <c r="AB336" s="113">
        <v>0</v>
      </c>
      <c r="AC336" s="113">
        <v>0</v>
      </c>
      <c r="AD336" s="113">
        <v>0</v>
      </c>
      <c r="AE336" s="113">
        <v>0</v>
      </c>
      <c r="AF336" s="113">
        <v>0</v>
      </c>
      <c r="AG336" s="113">
        <v>0</v>
      </c>
      <c r="AH336" s="113">
        <v>0</v>
      </c>
      <c r="AI336" s="113">
        <v>0</v>
      </c>
      <c r="AJ336" s="113">
        <v>0</v>
      </c>
      <c r="AK336" s="113">
        <v>0</v>
      </c>
      <c r="AL336" s="113">
        <v>0</v>
      </c>
      <c r="AM336" s="113">
        <f t="shared" si="5"/>
        <v>0</v>
      </c>
      <c r="AP336" s="70"/>
    </row>
    <row r="337" spans="1:42" ht="33" customHeight="1">
      <c r="A337" s="87">
        <v>1255</v>
      </c>
      <c r="B337" s="88" t="s">
        <v>972</v>
      </c>
      <c r="C337" s="115" t="s">
        <v>1400</v>
      </c>
      <c r="D337" s="113">
        <v>0</v>
      </c>
      <c r="E337" s="113">
        <v>0</v>
      </c>
      <c r="F337" s="113">
        <v>0</v>
      </c>
      <c r="G337" s="113">
        <v>0</v>
      </c>
      <c r="H337" s="113">
        <v>0</v>
      </c>
      <c r="I337" s="113">
        <v>0</v>
      </c>
      <c r="J337" s="113">
        <v>0</v>
      </c>
      <c r="K337" s="113">
        <v>0</v>
      </c>
      <c r="L337" s="113">
        <v>0</v>
      </c>
      <c r="M337" s="113">
        <v>0</v>
      </c>
      <c r="N337" s="113">
        <v>0</v>
      </c>
      <c r="O337" s="113">
        <v>0</v>
      </c>
      <c r="P337" s="113">
        <v>0</v>
      </c>
      <c r="Q337" s="113">
        <v>0</v>
      </c>
      <c r="R337" s="113">
        <v>0</v>
      </c>
      <c r="S337" s="113">
        <v>0</v>
      </c>
      <c r="T337" s="113">
        <v>0</v>
      </c>
      <c r="U337" s="113">
        <v>0</v>
      </c>
      <c r="V337" s="113">
        <v>0</v>
      </c>
      <c r="W337" s="113">
        <v>0</v>
      </c>
      <c r="X337" s="113">
        <v>0</v>
      </c>
      <c r="Y337" s="113">
        <v>0</v>
      </c>
      <c r="Z337" s="113">
        <v>0</v>
      </c>
      <c r="AA337" s="113">
        <v>0</v>
      </c>
      <c r="AB337" s="113">
        <v>0</v>
      </c>
      <c r="AC337" s="113">
        <v>0</v>
      </c>
      <c r="AD337" s="113">
        <v>0</v>
      </c>
      <c r="AE337" s="113">
        <v>0</v>
      </c>
      <c r="AF337" s="113">
        <v>0</v>
      </c>
      <c r="AG337" s="113">
        <v>0</v>
      </c>
      <c r="AH337" s="113">
        <v>0</v>
      </c>
      <c r="AI337" s="113">
        <v>0</v>
      </c>
      <c r="AJ337" s="113">
        <v>0</v>
      </c>
      <c r="AK337" s="113">
        <v>0</v>
      </c>
      <c r="AL337" s="113">
        <v>0</v>
      </c>
      <c r="AM337" s="113">
        <f t="shared" si="5"/>
        <v>0</v>
      </c>
      <c r="AP337" s="70"/>
    </row>
    <row r="338" spans="1:42" ht="33" customHeight="1">
      <c r="A338" s="87">
        <v>1256</v>
      </c>
      <c r="B338" s="88" t="s">
        <v>973</v>
      </c>
      <c r="C338" s="115" t="s">
        <v>1400</v>
      </c>
      <c r="D338" s="113">
        <v>0</v>
      </c>
      <c r="E338" s="113">
        <v>0</v>
      </c>
      <c r="F338" s="113">
        <v>0</v>
      </c>
      <c r="G338" s="113">
        <v>0</v>
      </c>
      <c r="H338" s="113">
        <v>0</v>
      </c>
      <c r="I338" s="113">
        <v>0</v>
      </c>
      <c r="J338" s="113">
        <v>0</v>
      </c>
      <c r="K338" s="113">
        <v>0</v>
      </c>
      <c r="L338" s="113">
        <v>0</v>
      </c>
      <c r="M338" s="113">
        <v>0</v>
      </c>
      <c r="N338" s="113">
        <v>0</v>
      </c>
      <c r="O338" s="113">
        <v>0</v>
      </c>
      <c r="P338" s="113">
        <v>0</v>
      </c>
      <c r="Q338" s="113">
        <v>0</v>
      </c>
      <c r="R338" s="113">
        <v>0</v>
      </c>
      <c r="S338" s="113">
        <v>0</v>
      </c>
      <c r="T338" s="113">
        <v>0</v>
      </c>
      <c r="U338" s="113">
        <v>0</v>
      </c>
      <c r="V338" s="113">
        <v>0</v>
      </c>
      <c r="W338" s="113">
        <v>0</v>
      </c>
      <c r="X338" s="113">
        <v>0</v>
      </c>
      <c r="Y338" s="113">
        <v>0</v>
      </c>
      <c r="Z338" s="113">
        <v>0</v>
      </c>
      <c r="AA338" s="113">
        <v>0</v>
      </c>
      <c r="AB338" s="113">
        <v>0</v>
      </c>
      <c r="AC338" s="113">
        <v>0</v>
      </c>
      <c r="AD338" s="113">
        <v>0</v>
      </c>
      <c r="AE338" s="113">
        <v>0</v>
      </c>
      <c r="AF338" s="113">
        <v>0</v>
      </c>
      <c r="AG338" s="113">
        <v>0</v>
      </c>
      <c r="AH338" s="113">
        <v>0</v>
      </c>
      <c r="AI338" s="113">
        <v>0</v>
      </c>
      <c r="AJ338" s="113">
        <v>0</v>
      </c>
      <c r="AK338" s="113">
        <v>0</v>
      </c>
      <c r="AL338" s="113">
        <v>0</v>
      </c>
      <c r="AM338" s="113">
        <f t="shared" si="5"/>
        <v>0</v>
      </c>
      <c r="AP338" s="70"/>
    </row>
    <row r="339" spans="1:42" ht="33" customHeight="1">
      <c r="A339" s="87">
        <v>1257</v>
      </c>
      <c r="B339" s="88" t="s">
        <v>974</v>
      </c>
      <c r="C339" s="115" t="s">
        <v>1400</v>
      </c>
      <c r="D339" s="113">
        <v>0</v>
      </c>
      <c r="E339" s="113">
        <v>0</v>
      </c>
      <c r="F339" s="113">
        <v>0</v>
      </c>
      <c r="G339" s="113">
        <v>0</v>
      </c>
      <c r="H339" s="113">
        <v>0</v>
      </c>
      <c r="I339" s="113">
        <v>0</v>
      </c>
      <c r="J339" s="113">
        <v>0</v>
      </c>
      <c r="K339" s="113">
        <v>0</v>
      </c>
      <c r="L339" s="113">
        <v>0</v>
      </c>
      <c r="M339" s="113">
        <v>0</v>
      </c>
      <c r="N339" s="113">
        <v>0</v>
      </c>
      <c r="O339" s="113">
        <v>0</v>
      </c>
      <c r="P339" s="113">
        <v>0</v>
      </c>
      <c r="Q339" s="113">
        <v>0</v>
      </c>
      <c r="R339" s="113">
        <v>0</v>
      </c>
      <c r="S339" s="113">
        <v>0</v>
      </c>
      <c r="T339" s="113">
        <v>0</v>
      </c>
      <c r="U339" s="113">
        <v>0</v>
      </c>
      <c r="V339" s="113">
        <v>0</v>
      </c>
      <c r="W339" s="113">
        <v>0</v>
      </c>
      <c r="X339" s="113">
        <v>0</v>
      </c>
      <c r="Y339" s="113">
        <v>0</v>
      </c>
      <c r="Z339" s="113">
        <v>0</v>
      </c>
      <c r="AA339" s="113">
        <v>0</v>
      </c>
      <c r="AB339" s="113">
        <v>0</v>
      </c>
      <c r="AC339" s="113">
        <v>0</v>
      </c>
      <c r="AD339" s="113">
        <v>0</v>
      </c>
      <c r="AE339" s="113">
        <v>0</v>
      </c>
      <c r="AF339" s="113">
        <v>0</v>
      </c>
      <c r="AG339" s="113">
        <v>0</v>
      </c>
      <c r="AH339" s="113">
        <v>0</v>
      </c>
      <c r="AI339" s="113">
        <v>0</v>
      </c>
      <c r="AJ339" s="113">
        <v>0</v>
      </c>
      <c r="AK339" s="113">
        <v>0</v>
      </c>
      <c r="AL339" s="113">
        <v>0</v>
      </c>
      <c r="AM339" s="113">
        <f t="shared" si="5"/>
        <v>0</v>
      </c>
      <c r="AP339" s="70"/>
    </row>
    <row r="340" spans="1:42" ht="33" customHeight="1">
      <c r="A340" s="87">
        <v>1258</v>
      </c>
      <c r="B340" s="88" t="s">
        <v>975</v>
      </c>
      <c r="C340" s="115" t="s">
        <v>1400</v>
      </c>
      <c r="D340" s="113">
        <v>0</v>
      </c>
      <c r="E340" s="113">
        <v>0</v>
      </c>
      <c r="F340" s="113">
        <v>0</v>
      </c>
      <c r="G340" s="113">
        <v>0</v>
      </c>
      <c r="H340" s="113">
        <v>0</v>
      </c>
      <c r="I340" s="113">
        <v>0</v>
      </c>
      <c r="J340" s="113">
        <v>0</v>
      </c>
      <c r="K340" s="113">
        <v>0</v>
      </c>
      <c r="L340" s="113">
        <v>0</v>
      </c>
      <c r="M340" s="113">
        <v>0</v>
      </c>
      <c r="N340" s="113">
        <v>0</v>
      </c>
      <c r="O340" s="113">
        <v>0</v>
      </c>
      <c r="P340" s="113">
        <v>0</v>
      </c>
      <c r="Q340" s="113">
        <v>0</v>
      </c>
      <c r="R340" s="113">
        <v>0</v>
      </c>
      <c r="S340" s="113">
        <v>0</v>
      </c>
      <c r="T340" s="113">
        <v>0</v>
      </c>
      <c r="U340" s="113">
        <v>0</v>
      </c>
      <c r="V340" s="113">
        <v>0</v>
      </c>
      <c r="W340" s="113">
        <v>0</v>
      </c>
      <c r="X340" s="113">
        <v>0</v>
      </c>
      <c r="Y340" s="113">
        <v>0</v>
      </c>
      <c r="Z340" s="113">
        <v>0</v>
      </c>
      <c r="AA340" s="113">
        <v>0</v>
      </c>
      <c r="AB340" s="113">
        <v>0</v>
      </c>
      <c r="AC340" s="113">
        <v>0</v>
      </c>
      <c r="AD340" s="113">
        <v>0</v>
      </c>
      <c r="AE340" s="113">
        <v>0</v>
      </c>
      <c r="AF340" s="113">
        <v>0</v>
      </c>
      <c r="AG340" s="113">
        <v>0</v>
      </c>
      <c r="AH340" s="113">
        <v>0</v>
      </c>
      <c r="AI340" s="113">
        <v>0</v>
      </c>
      <c r="AJ340" s="113">
        <v>0</v>
      </c>
      <c r="AK340" s="113">
        <v>0</v>
      </c>
      <c r="AL340" s="113">
        <v>0</v>
      </c>
      <c r="AM340" s="113">
        <f t="shared" si="5"/>
        <v>0</v>
      </c>
      <c r="AP340" s="70"/>
    </row>
    <row r="341" spans="1:42" ht="33" customHeight="1">
      <c r="A341" s="87">
        <v>1259</v>
      </c>
      <c r="B341" s="88" t="s">
        <v>976</v>
      </c>
      <c r="C341" s="115" t="s">
        <v>1400</v>
      </c>
      <c r="D341" s="113">
        <v>0</v>
      </c>
      <c r="E341" s="113">
        <v>0</v>
      </c>
      <c r="F341" s="113">
        <v>0</v>
      </c>
      <c r="G341" s="113">
        <v>0</v>
      </c>
      <c r="H341" s="113">
        <v>0</v>
      </c>
      <c r="I341" s="113">
        <v>0</v>
      </c>
      <c r="J341" s="113">
        <v>0</v>
      </c>
      <c r="K341" s="113">
        <v>0</v>
      </c>
      <c r="L341" s="113">
        <v>0</v>
      </c>
      <c r="M341" s="113">
        <v>0</v>
      </c>
      <c r="N341" s="113">
        <v>0</v>
      </c>
      <c r="O341" s="113">
        <v>0</v>
      </c>
      <c r="P341" s="113">
        <v>0</v>
      </c>
      <c r="Q341" s="113">
        <v>0</v>
      </c>
      <c r="R341" s="113">
        <v>0</v>
      </c>
      <c r="S341" s="113">
        <v>0</v>
      </c>
      <c r="T341" s="113">
        <v>0</v>
      </c>
      <c r="U341" s="113">
        <v>0</v>
      </c>
      <c r="V341" s="113">
        <v>0</v>
      </c>
      <c r="W341" s="113">
        <v>0</v>
      </c>
      <c r="X341" s="113">
        <v>0</v>
      </c>
      <c r="Y341" s="113">
        <v>0</v>
      </c>
      <c r="Z341" s="113">
        <v>0</v>
      </c>
      <c r="AA341" s="113">
        <v>0</v>
      </c>
      <c r="AB341" s="113">
        <v>0</v>
      </c>
      <c r="AC341" s="113">
        <v>0</v>
      </c>
      <c r="AD341" s="113">
        <v>0</v>
      </c>
      <c r="AE341" s="113">
        <v>0</v>
      </c>
      <c r="AF341" s="113">
        <v>0</v>
      </c>
      <c r="AG341" s="113">
        <v>0</v>
      </c>
      <c r="AH341" s="113">
        <v>0</v>
      </c>
      <c r="AI341" s="113">
        <v>0</v>
      </c>
      <c r="AJ341" s="113">
        <v>0</v>
      </c>
      <c r="AK341" s="113">
        <v>0</v>
      </c>
      <c r="AL341" s="113">
        <v>0</v>
      </c>
      <c r="AM341" s="113">
        <f t="shared" si="5"/>
        <v>0</v>
      </c>
      <c r="AP341" s="70"/>
    </row>
    <row r="342" spans="1:42" ht="33" customHeight="1">
      <c r="A342" s="87">
        <v>1260</v>
      </c>
      <c r="B342" s="88" t="s">
        <v>977</v>
      </c>
      <c r="C342" s="115" t="s">
        <v>1400</v>
      </c>
      <c r="D342" s="113">
        <v>0</v>
      </c>
      <c r="E342" s="113">
        <v>0</v>
      </c>
      <c r="F342" s="113">
        <v>0</v>
      </c>
      <c r="G342" s="113">
        <v>0</v>
      </c>
      <c r="H342" s="113">
        <v>0</v>
      </c>
      <c r="I342" s="113">
        <v>0</v>
      </c>
      <c r="J342" s="113">
        <v>0</v>
      </c>
      <c r="K342" s="113">
        <v>0</v>
      </c>
      <c r="L342" s="113">
        <v>0</v>
      </c>
      <c r="M342" s="113">
        <v>0</v>
      </c>
      <c r="N342" s="113">
        <v>0</v>
      </c>
      <c r="O342" s="113">
        <v>0</v>
      </c>
      <c r="P342" s="113">
        <v>0</v>
      </c>
      <c r="Q342" s="113">
        <v>0</v>
      </c>
      <c r="R342" s="113">
        <v>0</v>
      </c>
      <c r="S342" s="113">
        <v>0</v>
      </c>
      <c r="T342" s="113">
        <v>0</v>
      </c>
      <c r="U342" s="113">
        <v>0</v>
      </c>
      <c r="V342" s="113">
        <v>0</v>
      </c>
      <c r="W342" s="113">
        <v>0</v>
      </c>
      <c r="X342" s="113">
        <v>0</v>
      </c>
      <c r="Y342" s="113">
        <v>0</v>
      </c>
      <c r="Z342" s="113">
        <v>0</v>
      </c>
      <c r="AA342" s="113">
        <v>0</v>
      </c>
      <c r="AB342" s="113">
        <v>0</v>
      </c>
      <c r="AC342" s="113">
        <v>0</v>
      </c>
      <c r="AD342" s="113">
        <v>0</v>
      </c>
      <c r="AE342" s="113">
        <v>0</v>
      </c>
      <c r="AF342" s="113">
        <v>0</v>
      </c>
      <c r="AG342" s="113">
        <v>0</v>
      </c>
      <c r="AH342" s="113">
        <v>0</v>
      </c>
      <c r="AI342" s="113">
        <v>0</v>
      </c>
      <c r="AJ342" s="113">
        <v>0</v>
      </c>
      <c r="AK342" s="113">
        <v>0</v>
      </c>
      <c r="AL342" s="113">
        <v>0</v>
      </c>
      <c r="AM342" s="113">
        <f t="shared" si="5"/>
        <v>0</v>
      </c>
      <c r="AP342" s="70"/>
    </row>
    <row r="343" spans="1:42" ht="33" customHeight="1">
      <c r="A343" s="87">
        <v>1261</v>
      </c>
      <c r="B343" s="88" t="s">
        <v>978</v>
      </c>
      <c r="C343" s="115" t="s">
        <v>1400</v>
      </c>
      <c r="D343" s="113">
        <v>0</v>
      </c>
      <c r="E343" s="113">
        <v>0</v>
      </c>
      <c r="F343" s="113">
        <v>0</v>
      </c>
      <c r="G343" s="113">
        <v>0</v>
      </c>
      <c r="H343" s="113">
        <v>0</v>
      </c>
      <c r="I343" s="113">
        <v>0</v>
      </c>
      <c r="J343" s="113">
        <v>0</v>
      </c>
      <c r="K343" s="113">
        <v>0</v>
      </c>
      <c r="L343" s="113">
        <v>0</v>
      </c>
      <c r="M343" s="113">
        <v>0</v>
      </c>
      <c r="N343" s="113">
        <v>0</v>
      </c>
      <c r="O343" s="113">
        <v>0</v>
      </c>
      <c r="P343" s="113">
        <v>0</v>
      </c>
      <c r="Q343" s="113">
        <v>0</v>
      </c>
      <c r="R343" s="113">
        <v>0</v>
      </c>
      <c r="S343" s="113">
        <v>0</v>
      </c>
      <c r="T343" s="113">
        <v>0</v>
      </c>
      <c r="U343" s="113">
        <v>0</v>
      </c>
      <c r="V343" s="113">
        <v>0</v>
      </c>
      <c r="W343" s="113">
        <v>0</v>
      </c>
      <c r="X343" s="113">
        <v>0</v>
      </c>
      <c r="Y343" s="113">
        <v>0</v>
      </c>
      <c r="Z343" s="113">
        <v>0</v>
      </c>
      <c r="AA343" s="113">
        <v>0</v>
      </c>
      <c r="AB343" s="113">
        <v>0</v>
      </c>
      <c r="AC343" s="113">
        <v>0</v>
      </c>
      <c r="AD343" s="113">
        <v>0</v>
      </c>
      <c r="AE343" s="113">
        <v>0</v>
      </c>
      <c r="AF343" s="113">
        <v>0</v>
      </c>
      <c r="AG343" s="113">
        <v>0</v>
      </c>
      <c r="AH343" s="113">
        <v>0</v>
      </c>
      <c r="AI343" s="113">
        <v>0</v>
      </c>
      <c r="AJ343" s="113">
        <v>0</v>
      </c>
      <c r="AK343" s="113">
        <v>0</v>
      </c>
      <c r="AL343" s="113">
        <v>0</v>
      </c>
      <c r="AM343" s="113">
        <f t="shared" si="5"/>
        <v>0</v>
      </c>
      <c r="AP343" s="70"/>
    </row>
    <row r="344" spans="1:42" ht="33" customHeight="1">
      <c r="A344" s="87">
        <v>1262</v>
      </c>
      <c r="B344" s="88" t="s">
        <v>979</v>
      </c>
      <c r="C344" s="115" t="s">
        <v>1400</v>
      </c>
      <c r="D344" s="113">
        <v>0</v>
      </c>
      <c r="E344" s="113">
        <v>0</v>
      </c>
      <c r="F344" s="113">
        <v>0</v>
      </c>
      <c r="G344" s="113">
        <v>0</v>
      </c>
      <c r="H344" s="113">
        <v>0</v>
      </c>
      <c r="I344" s="113">
        <v>0</v>
      </c>
      <c r="J344" s="113">
        <v>0</v>
      </c>
      <c r="K344" s="113">
        <v>0</v>
      </c>
      <c r="L344" s="113">
        <v>0</v>
      </c>
      <c r="M344" s="113">
        <v>0</v>
      </c>
      <c r="N344" s="113">
        <v>0</v>
      </c>
      <c r="O344" s="113">
        <v>0</v>
      </c>
      <c r="P344" s="113">
        <v>0</v>
      </c>
      <c r="Q344" s="113">
        <v>0</v>
      </c>
      <c r="R344" s="113">
        <v>0</v>
      </c>
      <c r="S344" s="113">
        <v>0</v>
      </c>
      <c r="T344" s="113">
        <v>0</v>
      </c>
      <c r="U344" s="113">
        <v>0</v>
      </c>
      <c r="V344" s="113">
        <v>0</v>
      </c>
      <c r="W344" s="113">
        <v>0</v>
      </c>
      <c r="X344" s="113">
        <v>0</v>
      </c>
      <c r="Y344" s="113">
        <v>0</v>
      </c>
      <c r="Z344" s="113">
        <v>0</v>
      </c>
      <c r="AA344" s="113">
        <v>0</v>
      </c>
      <c r="AB344" s="113">
        <v>0</v>
      </c>
      <c r="AC344" s="113">
        <v>0</v>
      </c>
      <c r="AD344" s="113">
        <v>0</v>
      </c>
      <c r="AE344" s="113">
        <v>0</v>
      </c>
      <c r="AF344" s="113">
        <v>0</v>
      </c>
      <c r="AG344" s="113">
        <v>0</v>
      </c>
      <c r="AH344" s="113">
        <v>0</v>
      </c>
      <c r="AI344" s="113">
        <v>0</v>
      </c>
      <c r="AJ344" s="113">
        <v>0</v>
      </c>
      <c r="AK344" s="113">
        <v>0</v>
      </c>
      <c r="AL344" s="113">
        <v>0</v>
      </c>
      <c r="AM344" s="113">
        <f t="shared" si="5"/>
        <v>0</v>
      </c>
      <c r="AP344" s="70"/>
    </row>
    <row r="345" spans="1:42" ht="33" customHeight="1">
      <c r="A345" s="87">
        <v>1263</v>
      </c>
      <c r="B345" s="88" t="s">
        <v>980</v>
      </c>
      <c r="C345" s="115" t="s">
        <v>1400</v>
      </c>
      <c r="D345" s="113">
        <v>0</v>
      </c>
      <c r="E345" s="113">
        <v>0</v>
      </c>
      <c r="F345" s="113">
        <v>0</v>
      </c>
      <c r="G345" s="113">
        <v>0</v>
      </c>
      <c r="H345" s="113">
        <v>0</v>
      </c>
      <c r="I345" s="113">
        <v>0</v>
      </c>
      <c r="J345" s="113">
        <v>0</v>
      </c>
      <c r="K345" s="113">
        <v>0</v>
      </c>
      <c r="L345" s="113">
        <v>0</v>
      </c>
      <c r="M345" s="113">
        <v>0</v>
      </c>
      <c r="N345" s="113">
        <v>0</v>
      </c>
      <c r="O345" s="113">
        <v>0</v>
      </c>
      <c r="P345" s="113">
        <v>0</v>
      </c>
      <c r="Q345" s="113">
        <v>0</v>
      </c>
      <c r="R345" s="113">
        <v>0</v>
      </c>
      <c r="S345" s="113">
        <v>0</v>
      </c>
      <c r="T345" s="113">
        <v>0</v>
      </c>
      <c r="U345" s="113">
        <v>0</v>
      </c>
      <c r="V345" s="113">
        <v>0</v>
      </c>
      <c r="W345" s="113">
        <v>0</v>
      </c>
      <c r="X345" s="113">
        <v>0</v>
      </c>
      <c r="Y345" s="113">
        <v>0</v>
      </c>
      <c r="Z345" s="113">
        <v>0</v>
      </c>
      <c r="AA345" s="113">
        <v>0</v>
      </c>
      <c r="AB345" s="113">
        <v>0</v>
      </c>
      <c r="AC345" s="113">
        <v>0</v>
      </c>
      <c r="AD345" s="113">
        <v>0</v>
      </c>
      <c r="AE345" s="113">
        <v>0</v>
      </c>
      <c r="AF345" s="113">
        <v>0</v>
      </c>
      <c r="AG345" s="113">
        <v>0</v>
      </c>
      <c r="AH345" s="113">
        <v>0</v>
      </c>
      <c r="AI345" s="113">
        <v>0</v>
      </c>
      <c r="AJ345" s="113">
        <v>0</v>
      </c>
      <c r="AK345" s="113">
        <v>0</v>
      </c>
      <c r="AL345" s="113">
        <v>0</v>
      </c>
      <c r="AM345" s="113">
        <f t="shared" si="5"/>
        <v>0</v>
      </c>
      <c r="AP345" s="70"/>
    </row>
    <row r="346" spans="1:42" ht="33" customHeight="1">
      <c r="A346" s="87">
        <v>1264</v>
      </c>
      <c r="B346" s="88" t="s">
        <v>981</v>
      </c>
      <c r="C346" s="115" t="s">
        <v>1400</v>
      </c>
      <c r="D346" s="113">
        <v>0</v>
      </c>
      <c r="E346" s="113">
        <v>0</v>
      </c>
      <c r="F346" s="113">
        <v>0</v>
      </c>
      <c r="G346" s="113">
        <v>0</v>
      </c>
      <c r="H346" s="113">
        <v>0</v>
      </c>
      <c r="I346" s="113">
        <v>0</v>
      </c>
      <c r="J346" s="113">
        <v>0</v>
      </c>
      <c r="K346" s="113">
        <v>0</v>
      </c>
      <c r="L346" s="113">
        <v>0</v>
      </c>
      <c r="M346" s="113">
        <v>0</v>
      </c>
      <c r="N346" s="113">
        <v>0</v>
      </c>
      <c r="O346" s="113">
        <v>0</v>
      </c>
      <c r="P346" s="113">
        <v>0</v>
      </c>
      <c r="Q346" s="113">
        <v>0</v>
      </c>
      <c r="R346" s="113">
        <v>0</v>
      </c>
      <c r="S346" s="113">
        <v>0</v>
      </c>
      <c r="T346" s="113">
        <v>0</v>
      </c>
      <c r="U346" s="113">
        <v>0</v>
      </c>
      <c r="V346" s="113">
        <v>0</v>
      </c>
      <c r="W346" s="113">
        <v>0</v>
      </c>
      <c r="X346" s="113">
        <v>0</v>
      </c>
      <c r="Y346" s="113">
        <v>0</v>
      </c>
      <c r="Z346" s="113">
        <v>0</v>
      </c>
      <c r="AA346" s="113">
        <v>0</v>
      </c>
      <c r="AB346" s="113">
        <v>0</v>
      </c>
      <c r="AC346" s="113">
        <v>0</v>
      </c>
      <c r="AD346" s="113">
        <v>0</v>
      </c>
      <c r="AE346" s="113">
        <v>0</v>
      </c>
      <c r="AF346" s="113">
        <v>0</v>
      </c>
      <c r="AG346" s="113">
        <v>0</v>
      </c>
      <c r="AH346" s="113">
        <v>0</v>
      </c>
      <c r="AI346" s="113">
        <v>0</v>
      </c>
      <c r="AJ346" s="113">
        <v>0</v>
      </c>
      <c r="AK346" s="113">
        <v>0</v>
      </c>
      <c r="AL346" s="113">
        <v>0</v>
      </c>
      <c r="AM346" s="113">
        <f t="shared" si="5"/>
        <v>0</v>
      </c>
      <c r="AP346" s="70"/>
    </row>
    <row r="347" spans="1:42" ht="33" customHeight="1">
      <c r="A347" s="87">
        <v>1265</v>
      </c>
      <c r="B347" s="88" t="s">
        <v>982</v>
      </c>
      <c r="C347" s="115" t="s">
        <v>1400</v>
      </c>
      <c r="D347" s="113">
        <v>0</v>
      </c>
      <c r="E347" s="113">
        <v>0</v>
      </c>
      <c r="F347" s="113">
        <v>0</v>
      </c>
      <c r="G347" s="113">
        <v>0</v>
      </c>
      <c r="H347" s="113">
        <v>0</v>
      </c>
      <c r="I347" s="113">
        <v>0</v>
      </c>
      <c r="J347" s="113">
        <v>0</v>
      </c>
      <c r="K347" s="113">
        <v>0</v>
      </c>
      <c r="L347" s="113">
        <v>0</v>
      </c>
      <c r="M347" s="113">
        <v>0</v>
      </c>
      <c r="N347" s="113">
        <v>0</v>
      </c>
      <c r="O347" s="113">
        <v>0</v>
      </c>
      <c r="P347" s="113">
        <v>0</v>
      </c>
      <c r="Q347" s="113">
        <v>0</v>
      </c>
      <c r="R347" s="113">
        <v>0</v>
      </c>
      <c r="S347" s="113">
        <v>0</v>
      </c>
      <c r="T347" s="113">
        <v>0</v>
      </c>
      <c r="U347" s="113">
        <v>0</v>
      </c>
      <c r="V347" s="113">
        <v>0</v>
      </c>
      <c r="W347" s="113">
        <v>0</v>
      </c>
      <c r="X347" s="113">
        <v>0</v>
      </c>
      <c r="Y347" s="113">
        <v>0</v>
      </c>
      <c r="Z347" s="113">
        <v>0</v>
      </c>
      <c r="AA347" s="113">
        <v>0</v>
      </c>
      <c r="AB347" s="113">
        <v>0</v>
      </c>
      <c r="AC347" s="113">
        <v>0</v>
      </c>
      <c r="AD347" s="113">
        <v>0</v>
      </c>
      <c r="AE347" s="113">
        <v>0</v>
      </c>
      <c r="AF347" s="113">
        <v>0</v>
      </c>
      <c r="AG347" s="113">
        <v>0</v>
      </c>
      <c r="AH347" s="113">
        <v>0</v>
      </c>
      <c r="AI347" s="113">
        <v>0</v>
      </c>
      <c r="AJ347" s="113">
        <v>0</v>
      </c>
      <c r="AK347" s="113">
        <v>0</v>
      </c>
      <c r="AL347" s="113">
        <v>0</v>
      </c>
      <c r="AM347" s="113">
        <f t="shared" si="5"/>
        <v>0</v>
      </c>
      <c r="AP347" s="70"/>
    </row>
    <row r="348" spans="1:42" ht="33" customHeight="1">
      <c r="A348" s="87">
        <v>1266</v>
      </c>
      <c r="B348" s="88" t="s">
        <v>983</v>
      </c>
      <c r="C348" s="115" t="s">
        <v>1400</v>
      </c>
      <c r="D348" s="113">
        <v>0</v>
      </c>
      <c r="E348" s="113">
        <v>0</v>
      </c>
      <c r="F348" s="113">
        <v>0</v>
      </c>
      <c r="G348" s="113">
        <v>0</v>
      </c>
      <c r="H348" s="113">
        <v>0</v>
      </c>
      <c r="I348" s="113">
        <v>0</v>
      </c>
      <c r="J348" s="113">
        <v>0</v>
      </c>
      <c r="K348" s="113">
        <v>0</v>
      </c>
      <c r="L348" s="113">
        <v>0</v>
      </c>
      <c r="M348" s="113">
        <v>0</v>
      </c>
      <c r="N348" s="113">
        <v>0</v>
      </c>
      <c r="O348" s="113">
        <v>0</v>
      </c>
      <c r="P348" s="113">
        <v>0</v>
      </c>
      <c r="Q348" s="113">
        <v>0</v>
      </c>
      <c r="R348" s="113">
        <v>0</v>
      </c>
      <c r="S348" s="113">
        <v>0</v>
      </c>
      <c r="T348" s="113">
        <v>0</v>
      </c>
      <c r="U348" s="113">
        <v>0</v>
      </c>
      <c r="V348" s="113">
        <v>0</v>
      </c>
      <c r="W348" s="113">
        <v>0</v>
      </c>
      <c r="X348" s="113">
        <v>0</v>
      </c>
      <c r="Y348" s="113">
        <v>0</v>
      </c>
      <c r="Z348" s="113">
        <v>0</v>
      </c>
      <c r="AA348" s="113">
        <v>0</v>
      </c>
      <c r="AB348" s="113">
        <v>0</v>
      </c>
      <c r="AC348" s="113">
        <v>0</v>
      </c>
      <c r="AD348" s="113">
        <v>0</v>
      </c>
      <c r="AE348" s="113">
        <v>0</v>
      </c>
      <c r="AF348" s="113">
        <v>0</v>
      </c>
      <c r="AG348" s="113">
        <v>0</v>
      </c>
      <c r="AH348" s="113">
        <v>0</v>
      </c>
      <c r="AI348" s="113">
        <v>0</v>
      </c>
      <c r="AJ348" s="113">
        <v>0</v>
      </c>
      <c r="AK348" s="113">
        <v>0</v>
      </c>
      <c r="AL348" s="113">
        <v>0</v>
      </c>
      <c r="AM348" s="113">
        <f t="shared" si="5"/>
        <v>0</v>
      </c>
      <c r="AP348" s="70"/>
    </row>
    <row r="349" spans="1:42" ht="33" customHeight="1">
      <c r="A349" s="87">
        <v>1267</v>
      </c>
      <c r="B349" s="88" t="s">
        <v>984</v>
      </c>
      <c r="C349" s="115" t="s">
        <v>1400</v>
      </c>
      <c r="D349" s="113">
        <v>0</v>
      </c>
      <c r="E349" s="113">
        <v>0</v>
      </c>
      <c r="F349" s="113">
        <v>0</v>
      </c>
      <c r="G349" s="113">
        <v>0</v>
      </c>
      <c r="H349" s="113">
        <v>0</v>
      </c>
      <c r="I349" s="113">
        <v>0</v>
      </c>
      <c r="J349" s="113">
        <v>0</v>
      </c>
      <c r="K349" s="113">
        <v>0</v>
      </c>
      <c r="L349" s="113">
        <v>0</v>
      </c>
      <c r="M349" s="113">
        <v>0</v>
      </c>
      <c r="N349" s="113">
        <v>0</v>
      </c>
      <c r="O349" s="113">
        <v>0</v>
      </c>
      <c r="P349" s="113">
        <v>0</v>
      </c>
      <c r="Q349" s="113">
        <v>0</v>
      </c>
      <c r="R349" s="113">
        <v>0</v>
      </c>
      <c r="S349" s="113">
        <v>0</v>
      </c>
      <c r="T349" s="113">
        <v>0</v>
      </c>
      <c r="U349" s="113">
        <v>0</v>
      </c>
      <c r="V349" s="113">
        <v>0</v>
      </c>
      <c r="W349" s="113">
        <v>0</v>
      </c>
      <c r="X349" s="113">
        <v>0</v>
      </c>
      <c r="Y349" s="113">
        <v>0</v>
      </c>
      <c r="Z349" s="113">
        <v>0</v>
      </c>
      <c r="AA349" s="113">
        <v>0</v>
      </c>
      <c r="AB349" s="113">
        <v>0</v>
      </c>
      <c r="AC349" s="113">
        <v>0</v>
      </c>
      <c r="AD349" s="113">
        <v>0</v>
      </c>
      <c r="AE349" s="113">
        <v>0</v>
      </c>
      <c r="AF349" s="113">
        <v>0</v>
      </c>
      <c r="AG349" s="113">
        <v>0</v>
      </c>
      <c r="AH349" s="113">
        <v>0</v>
      </c>
      <c r="AI349" s="113">
        <v>0</v>
      </c>
      <c r="AJ349" s="113">
        <v>0</v>
      </c>
      <c r="AK349" s="113">
        <v>0</v>
      </c>
      <c r="AL349" s="113">
        <v>0</v>
      </c>
      <c r="AM349" s="113">
        <f t="shared" si="5"/>
        <v>0</v>
      </c>
      <c r="AP349" s="70"/>
    </row>
    <row r="350" spans="1:42" ht="33" customHeight="1">
      <c r="A350" s="87">
        <v>1268</v>
      </c>
      <c r="B350" s="88" t="s">
        <v>985</v>
      </c>
      <c r="C350" s="115" t="s">
        <v>1400</v>
      </c>
      <c r="D350" s="113">
        <v>0</v>
      </c>
      <c r="E350" s="113">
        <v>0</v>
      </c>
      <c r="F350" s="113">
        <v>0</v>
      </c>
      <c r="G350" s="113">
        <v>0</v>
      </c>
      <c r="H350" s="113">
        <v>0</v>
      </c>
      <c r="I350" s="113">
        <v>0</v>
      </c>
      <c r="J350" s="113">
        <v>0</v>
      </c>
      <c r="K350" s="113">
        <v>0</v>
      </c>
      <c r="L350" s="113">
        <v>0</v>
      </c>
      <c r="M350" s="113">
        <v>0</v>
      </c>
      <c r="N350" s="113">
        <v>0</v>
      </c>
      <c r="O350" s="113">
        <v>0</v>
      </c>
      <c r="P350" s="113">
        <v>0</v>
      </c>
      <c r="Q350" s="113">
        <v>0</v>
      </c>
      <c r="R350" s="113">
        <v>0</v>
      </c>
      <c r="S350" s="113">
        <v>0</v>
      </c>
      <c r="T350" s="113">
        <v>0</v>
      </c>
      <c r="U350" s="113">
        <v>0</v>
      </c>
      <c r="V350" s="113">
        <v>0</v>
      </c>
      <c r="W350" s="113">
        <v>0</v>
      </c>
      <c r="X350" s="113">
        <v>0</v>
      </c>
      <c r="Y350" s="113">
        <v>0</v>
      </c>
      <c r="Z350" s="113">
        <v>0</v>
      </c>
      <c r="AA350" s="113">
        <v>0</v>
      </c>
      <c r="AB350" s="113">
        <v>0</v>
      </c>
      <c r="AC350" s="113">
        <v>0</v>
      </c>
      <c r="AD350" s="113">
        <v>0</v>
      </c>
      <c r="AE350" s="113">
        <v>0</v>
      </c>
      <c r="AF350" s="113">
        <v>0</v>
      </c>
      <c r="AG350" s="113">
        <v>0</v>
      </c>
      <c r="AH350" s="113">
        <v>0</v>
      </c>
      <c r="AI350" s="113">
        <v>0</v>
      </c>
      <c r="AJ350" s="113">
        <v>0</v>
      </c>
      <c r="AK350" s="113">
        <v>0</v>
      </c>
      <c r="AL350" s="113">
        <v>0</v>
      </c>
      <c r="AM350" s="113">
        <f t="shared" si="5"/>
        <v>0</v>
      </c>
      <c r="AP350" s="70"/>
    </row>
    <row r="351" spans="1:42" ht="33" customHeight="1">
      <c r="A351" s="87">
        <v>1269</v>
      </c>
      <c r="B351" s="88" t="s">
        <v>986</v>
      </c>
      <c r="C351" s="115" t="s">
        <v>1400</v>
      </c>
      <c r="D351" s="113">
        <v>0</v>
      </c>
      <c r="E351" s="113">
        <v>0</v>
      </c>
      <c r="F351" s="113">
        <v>0</v>
      </c>
      <c r="G351" s="113">
        <v>0</v>
      </c>
      <c r="H351" s="113">
        <v>0</v>
      </c>
      <c r="I351" s="113">
        <v>0</v>
      </c>
      <c r="J351" s="113">
        <v>0</v>
      </c>
      <c r="K351" s="113">
        <v>0</v>
      </c>
      <c r="L351" s="113">
        <v>0</v>
      </c>
      <c r="M351" s="113">
        <v>0</v>
      </c>
      <c r="N351" s="113">
        <v>0</v>
      </c>
      <c r="O351" s="113">
        <v>0</v>
      </c>
      <c r="P351" s="113">
        <v>0</v>
      </c>
      <c r="Q351" s="113">
        <v>0</v>
      </c>
      <c r="R351" s="113">
        <v>0</v>
      </c>
      <c r="S351" s="113">
        <v>0</v>
      </c>
      <c r="T351" s="113">
        <v>0</v>
      </c>
      <c r="U351" s="113">
        <v>0</v>
      </c>
      <c r="V351" s="113">
        <v>0</v>
      </c>
      <c r="W351" s="113">
        <v>0</v>
      </c>
      <c r="X351" s="113">
        <v>0</v>
      </c>
      <c r="Y351" s="113">
        <v>0</v>
      </c>
      <c r="Z351" s="113">
        <v>0</v>
      </c>
      <c r="AA351" s="113">
        <v>0</v>
      </c>
      <c r="AB351" s="113">
        <v>0</v>
      </c>
      <c r="AC351" s="113">
        <v>0</v>
      </c>
      <c r="AD351" s="113">
        <v>0</v>
      </c>
      <c r="AE351" s="113">
        <v>0</v>
      </c>
      <c r="AF351" s="113">
        <v>0</v>
      </c>
      <c r="AG351" s="113">
        <v>0</v>
      </c>
      <c r="AH351" s="113">
        <v>0</v>
      </c>
      <c r="AI351" s="113">
        <v>0</v>
      </c>
      <c r="AJ351" s="113">
        <v>0</v>
      </c>
      <c r="AK351" s="113">
        <v>0</v>
      </c>
      <c r="AL351" s="113">
        <v>0</v>
      </c>
      <c r="AM351" s="113">
        <f t="shared" si="5"/>
        <v>0</v>
      </c>
      <c r="AP351" s="70"/>
    </row>
    <row r="352" spans="1:42" ht="33" customHeight="1">
      <c r="A352" s="87">
        <v>1270</v>
      </c>
      <c r="B352" s="88" t="s">
        <v>987</v>
      </c>
      <c r="C352" s="115" t="s">
        <v>1400</v>
      </c>
      <c r="D352" s="113">
        <v>0</v>
      </c>
      <c r="E352" s="113">
        <v>0</v>
      </c>
      <c r="F352" s="113">
        <v>0</v>
      </c>
      <c r="G352" s="113">
        <v>0</v>
      </c>
      <c r="H352" s="113">
        <v>0</v>
      </c>
      <c r="I352" s="113">
        <v>0</v>
      </c>
      <c r="J352" s="113">
        <v>0</v>
      </c>
      <c r="K352" s="113">
        <v>0</v>
      </c>
      <c r="L352" s="113">
        <v>0</v>
      </c>
      <c r="M352" s="113">
        <v>0</v>
      </c>
      <c r="N352" s="113">
        <v>0</v>
      </c>
      <c r="O352" s="113">
        <v>0</v>
      </c>
      <c r="P352" s="113">
        <v>0</v>
      </c>
      <c r="Q352" s="113">
        <v>0</v>
      </c>
      <c r="R352" s="113">
        <v>0</v>
      </c>
      <c r="S352" s="113">
        <v>0</v>
      </c>
      <c r="T352" s="113">
        <v>0</v>
      </c>
      <c r="U352" s="113">
        <v>0</v>
      </c>
      <c r="V352" s="113">
        <v>0</v>
      </c>
      <c r="W352" s="113">
        <v>0</v>
      </c>
      <c r="X352" s="113">
        <v>0</v>
      </c>
      <c r="Y352" s="113">
        <v>0</v>
      </c>
      <c r="Z352" s="113">
        <v>0</v>
      </c>
      <c r="AA352" s="113">
        <v>0</v>
      </c>
      <c r="AB352" s="113">
        <v>0</v>
      </c>
      <c r="AC352" s="113">
        <v>0</v>
      </c>
      <c r="AD352" s="113">
        <v>0</v>
      </c>
      <c r="AE352" s="113">
        <v>0</v>
      </c>
      <c r="AF352" s="113">
        <v>0</v>
      </c>
      <c r="AG352" s="113">
        <v>0</v>
      </c>
      <c r="AH352" s="113">
        <v>0</v>
      </c>
      <c r="AI352" s="113">
        <v>0</v>
      </c>
      <c r="AJ352" s="113">
        <v>0</v>
      </c>
      <c r="AK352" s="113">
        <v>0</v>
      </c>
      <c r="AL352" s="113">
        <v>0</v>
      </c>
      <c r="AM352" s="113">
        <f t="shared" si="5"/>
        <v>0</v>
      </c>
      <c r="AP352" s="70"/>
    </row>
    <row r="353" spans="1:42" ht="33" customHeight="1">
      <c r="A353" s="87">
        <v>1271</v>
      </c>
      <c r="B353" s="88" t="s">
        <v>988</v>
      </c>
      <c r="C353" s="115" t="s">
        <v>1400</v>
      </c>
      <c r="D353" s="113">
        <v>0</v>
      </c>
      <c r="E353" s="113">
        <v>0</v>
      </c>
      <c r="F353" s="113">
        <v>0</v>
      </c>
      <c r="G353" s="113">
        <v>0</v>
      </c>
      <c r="H353" s="113">
        <v>0</v>
      </c>
      <c r="I353" s="113">
        <v>0</v>
      </c>
      <c r="J353" s="113">
        <v>0</v>
      </c>
      <c r="K353" s="113">
        <v>0</v>
      </c>
      <c r="L353" s="113">
        <v>0</v>
      </c>
      <c r="M353" s="113">
        <v>0</v>
      </c>
      <c r="N353" s="113">
        <v>0</v>
      </c>
      <c r="O353" s="113">
        <v>0</v>
      </c>
      <c r="P353" s="113">
        <v>0</v>
      </c>
      <c r="Q353" s="113">
        <v>0</v>
      </c>
      <c r="R353" s="113">
        <v>0</v>
      </c>
      <c r="S353" s="113">
        <v>0</v>
      </c>
      <c r="T353" s="113">
        <v>0</v>
      </c>
      <c r="U353" s="113">
        <v>0</v>
      </c>
      <c r="V353" s="113">
        <v>0</v>
      </c>
      <c r="W353" s="113">
        <v>0</v>
      </c>
      <c r="X353" s="113">
        <v>0</v>
      </c>
      <c r="Y353" s="113">
        <v>0</v>
      </c>
      <c r="Z353" s="113">
        <v>0</v>
      </c>
      <c r="AA353" s="113">
        <v>0</v>
      </c>
      <c r="AB353" s="113">
        <v>0</v>
      </c>
      <c r="AC353" s="113">
        <v>0</v>
      </c>
      <c r="AD353" s="113">
        <v>0</v>
      </c>
      <c r="AE353" s="113">
        <v>0</v>
      </c>
      <c r="AF353" s="113">
        <v>0</v>
      </c>
      <c r="AG353" s="113">
        <v>0</v>
      </c>
      <c r="AH353" s="113">
        <v>0</v>
      </c>
      <c r="AI353" s="113">
        <v>0</v>
      </c>
      <c r="AJ353" s="113">
        <v>0</v>
      </c>
      <c r="AK353" s="113">
        <v>0</v>
      </c>
      <c r="AL353" s="113">
        <v>0</v>
      </c>
      <c r="AM353" s="113">
        <f t="shared" si="5"/>
        <v>0</v>
      </c>
      <c r="AP353" s="70"/>
    </row>
    <row r="354" spans="1:42" ht="33" customHeight="1">
      <c r="A354" s="87">
        <v>1272</v>
      </c>
      <c r="B354" s="88" t="s">
        <v>989</v>
      </c>
      <c r="C354" s="115" t="s">
        <v>1400</v>
      </c>
      <c r="D354" s="113">
        <v>0</v>
      </c>
      <c r="E354" s="113">
        <v>0</v>
      </c>
      <c r="F354" s="113">
        <v>0</v>
      </c>
      <c r="G354" s="113">
        <v>0</v>
      </c>
      <c r="H354" s="113">
        <v>0</v>
      </c>
      <c r="I354" s="113">
        <v>0</v>
      </c>
      <c r="J354" s="113">
        <v>0</v>
      </c>
      <c r="K354" s="113">
        <v>0</v>
      </c>
      <c r="L354" s="113">
        <v>0</v>
      </c>
      <c r="M354" s="113">
        <v>0</v>
      </c>
      <c r="N354" s="113">
        <v>0</v>
      </c>
      <c r="O354" s="113">
        <v>0</v>
      </c>
      <c r="P354" s="113">
        <v>0</v>
      </c>
      <c r="Q354" s="113">
        <v>0</v>
      </c>
      <c r="R354" s="113">
        <v>0</v>
      </c>
      <c r="S354" s="113">
        <v>0</v>
      </c>
      <c r="T354" s="113">
        <v>0</v>
      </c>
      <c r="U354" s="113">
        <v>0</v>
      </c>
      <c r="V354" s="113">
        <v>0</v>
      </c>
      <c r="W354" s="113">
        <v>0</v>
      </c>
      <c r="X354" s="113">
        <v>0</v>
      </c>
      <c r="Y354" s="113">
        <v>0</v>
      </c>
      <c r="Z354" s="113">
        <v>0</v>
      </c>
      <c r="AA354" s="113">
        <v>0</v>
      </c>
      <c r="AB354" s="113">
        <v>0</v>
      </c>
      <c r="AC354" s="113">
        <v>0</v>
      </c>
      <c r="AD354" s="113">
        <v>0</v>
      </c>
      <c r="AE354" s="113">
        <v>0</v>
      </c>
      <c r="AF354" s="113">
        <v>0</v>
      </c>
      <c r="AG354" s="113">
        <v>0</v>
      </c>
      <c r="AH354" s="113">
        <v>0</v>
      </c>
      <c r="AI354" s="113">
        <v>0</v>
      </c>
      <c r="AJ354" s="113">
        <v>0</v>
      </c>
      <c r="AK354" s="113">
        <v>0</v>
      </c>
      <c r="AL354" s="113">
        <v>0</v>
      </c>
      <c r="AM354" s="113">
        <f t="shared" si="5"/>
        <v>0</v>
      </c>
      <c r="AP354" s="70"/>
    </row>
    <row r="355" spans="1:42" ht="33" customHeight="1">
      <c r="A355" s="87">
        <v>1273</v>
      </c>
      <c r="B355" s="88" t="s">
        <v>990</v>
      </c>
      <c r="C355" s="115" t="s">
        <v>1400</v>
      </c>
      <c r="D355" s="113">
        <v>0</v>
      </c>
      <c r="E355" s="113">
        <v>0</v>
      </c>
      <c r="F355" s="113">
        <v>0</v>
      </c>
      <c r="G355" s="113">
        <v>0</v>
      </c>
      <c r="H355" s="113">
        <v>0</v>
      </c>
      <c r="I355" s="113">
        <v>0</v>
      </c>
      <c r="J355" s="113">
        <v>0</v>
      </c>
      <c r="K355" s="113">
        <v>0</v>
      </c>
      <c r="L355" s="113">
        <v>0</v>
      </c>
      <c r="M355" s="113">
        <v>0</v>
      </c>
      <c r="N355" s="113">
        <v>0</v>
      </c>
      <c r="O355" s="113">
        <v>0</v>
      </c>
      <c r="P355" s="113">
        <v>0</v>
      </c>
      <c r="Q355" s="113">
        <v>0</v>
      </c>
      <c r="R355" s="113">
        <v>0</v>
      </c>
      <c r="S355" s="113">
        <v>0</v>
      </c>
      <c r="T355" s="113">
        <v>0</v>
      </c>
      <c r="U355" s="113">
        <v>0</v>
      </c>
      <c r="V355" s="113">
        <v>0</v>
      </c>
      <c r="W355" s="113">
        <v>0</v>
      </c>
      <c r="X355" s="113">
        <v>0</v>
      </c>
      <c r="Y355" s="113">
        <v>0</v>
      </c>
      <c r="Z355" s="113">
        <v>0</v>
      </c>
      <c r="AA355" s="113">
        <v>0</v>
      </c>
      <c r="AB355" s="113">
        <v>0</v>
      </c>
      <c r="AC355" s="113">
        <v>0</v>
      </c>
      <c r="AD355" s="113">
        <v>0</v>
      </c>
      <c r="AE355" s="113">
        <v>0</v>
      </c>
      <c r="AF355" s="113">
        <v>0</v>
      </c>
      <c r="AG355" s="113">
        <v>0</v>
      </c>
      <c r="AH355" s="113">
        <v>0</v>
      </c>
      <c r="AI355" s="113">
        <v>0</v>
      </c>
      <c r="AJ355" s="113">
        <v>0</v>
      </c>
      <c r="AK355" s="113">
        <v>0</v>
      </c>
      <c r="AL355" s="113">
        <v>0</v>
      </c>
      <c r="AM355" s="113">
        <f t="shared" si="5"/>
        <v>0</v>
      </c>
      <c r="AP355" s="70"/>
    </row>
    <row r="356" spans="1:42" ht="33" customHeight="1">
      <c r="A356" s="87">
        <v>1274</v>
      </c>
      <c r="B356" s="88" t="s">
        <v>991</v>
      </c>
      <c r="C356" s="115" t="s">
        <v>1400</v>
      </c>
      <c r="D356" s="113">
        <v>0</v>
      </c>
      <c r="E356" s="113">
        <v>0</v>
      </c>
      <c r="F356" s="113">
        <v>0</v>
      </c>
      <c r="G356" s="113">
        <v>0</v>
      </c>
      <c r="H356" s="113">
        <v>0</v>
      </c>
      <c r="I356" s="113">
        <v>0</v>
      </c>
      <c r="J356" s="113">
        <v>0</v>
      </c>
      <c r="K356" s="113">
        <v>0</v>
      </c>
      <c r="L356" s="113">
        <v>0</v>
      </c>
      <c r="M356" s="113">
        <v>0</v>
      </c>
      <c r="N356" s="113">
        <v>0</v>
      </c>
      <c r="O356" s="113">
        <v>0</v>
      </c>
      <c r="P356" s="113">
        <v>0</v>
      </c>
      <c r="Q356" s="113">
        <v>0</v>
      </c>
      <c r="R356" s="113">
        <v>0</v>
      </c>
      <c r="S356" s="113">
        <v>0</v>
      </c>
      <c r="T356" s="113">
        <v>0</v>
      </c>
      <c r="U356" s="113">
        <v>0</v>
      </c>
      <c r="V356" s="113">
        <v>0</v>
      </c>
      <c r="W356" s="113">
        <v>0</v>
      </c>
      <c r="X356" s="113">
        <v>0</v>
      </c>
      <c r="Y356" s="113">
        <v>0</v>
      </c>
      <c r="Z356" s="113">
        <v>0</v>
      </c>
      <c r="AA356" s="113">
        <v>0</v>
      </c>
      <c r="AB356" s="113">
        <v>0</v>
      </c>
      <c r="AC356" s="113">
        <v>0</v>
      </c>
      <c r="AD356" s="113">
        <v>0</v>
      </c>
      <c r="AE356" s="113">
        <v>0</v>
      </c>
      <c r="AF356" s="113">
        <v>0</v>
      </c>
      <c r="AG356" s="113">
        <v>0</v>
      </c>
      <c r="AH356" s="113">
        <v>0</v>
      </c>
      <c r="AI356" s="113">
        <v>0</v>
      </c>
      <c r="AJ356" s="113">
        <v>0</v>
      </c>
      <c r="AK356" s="113">
        <v>0</v>
      </c>
      <c r="AL356" s="113">
        <v>0</v>
      </c>
      <c r="AM356" s="113">
        <f t="shared" si="5"/>
        <v>0</v>
      </c>
      <c r="AP356" s="70"/>
    </row>
    <row r="357" spans="1:42" ht="33" customHeight="1">
      <c r="A357" s="87">
        <v>1275</v>
      </c>
      <c r="B357" s="88" t="s">
        <v>992</v>
      </c>
      <c r="C357" s="115" t="s">
        <v>1400</v>
      </c>
      <c r="D357" s="113">
        <v>0</v>
      </c>
      <c r="E357" s="113">
        <v>0</v>
      </c>
      <c r="F357" s="113">
        <v>0</v>
      </c>
      <c r="G357" s="113">
        <v>0</v>
      </c>
      <c r="H357" s="113">
        <v>0</v>
      </c>
      <c r="I357" s="113">
        <v>0</v>
      </c>
      <c r="J357" s="113">
        <v>0</v>
      </c>
      <c r="K357" s="113">
        <v>0</v>
      </c>
      <c r="L357" s="113">
        <v>0</v>
      </c>
      <c r="M357" s="113">
        <v>0</v>
      </c>
      <c r="N357" s="113">
        <v>0</v>
      </c>
      <c r="O357" s="113">
        <v>0</v>
      </c>
      <c r="P357" s="113">
        <v>0</v>
      </c>
      <c r="Q357" s="113">
        <v>0</v>
      </c>
      <c r="R357" s="113">
        <v>0</v>
      </c>
      <c r="S357" s="113">
        <v>0</v>
      </c>
      <c r="T357" s="113">
        <v>0</v>
      </c>
      <c r="U357" s="113">
        <v>0</v>
      </c>
      <c r="V357" s="113">
        <v>0</v>
      </c>
      <c r="W357" s="113">
        <v>0</v>
      </c>
      <c r="X357" s="113">
        <v>0</v>
      </c>
      <c r="Y357" s="113">
        <v>0</v>
      </c>
      <c r="Z357" s="113">
        <v>0</v>
      </c>
      <c r="AA357" s="113">
        <v>0</v>
      </c>
      <c r="AB357" s="113">
        <v>0</v>
      </c>
      <c r="AC357" s="113">
        <v>0</v>
      </c>
      <c r="AD357" s="113">
        <v>0</v>
      </c>
      <c r="AE357" s="113">
        <v>0</v>
      </c>
      <c r="AF357" s="113">
        <v>0</v>
      </c>
      <c r="AG357" s="113">
        <v>0</v>
      </c>
      <c r="AH357" s="113">
        <v>0</v>
      </c>
      <c r="AI357" s="113">
        <v>0</v>
      </c>
      <c r="AJ357" s="113">
        <v>0</v>
      </c>
      <c r="AK357" s="113">
        <v>0</v>
      </c>
      <c r="AL357" s="113">
        <v>0</v>
      </c>
      <c r="AM357" s="113">
        <f t="shared" si="5"/>
        <v>0</v>
      </c>
      <c r="AP357" s="70"/>
    </row>
    <row r="358" spans="1:42" ht="33" customHeight="1">
      <c r="A358" s="87">
        <v>1276</v>
      </c>
      <c r="B358" s="88" t="s">
        <v>993</v>
      </c>
      <c r="C358" s="115" t="s">
        <v>1400</v>
      </c>
      <c r="D358" s="113">
        <v>0</v>
      </c>
      <c r="E358" s="113">
        <v>0</v>
      </c>
      <c r="F358" s="113">
        <v>0</v>
      </c>
      <c r="G358" s="113">
        <v>0</v>
      </c>
      <c r="H358" s="113">
        <v>0</v>
      </c>
      <c r="I358" s="113">
        <v>0</v>
      </c>
      <c r="J358" s="113">
        <v>0</v>
      </c>
      <c r="K358" s="113">
        <v>0</v>
      </c>
      <c r="L358" s="113">
        <v>0</v>
      </c>
      <c r="M358" s="113">
        <v>0</v>
      </c>
      <c r="N358" s="113">
        <v>0</v>
      </c>
      <c r="O358" s="113">
        <v>0</v>
      </c>
      <c r="P358" s="113">
        <v>0</v>
      </c>
      <c r="Q358" s="113">
        <v>0</v>
      </c>
      <c r="R358" s="113">
        <v>0</v>
      </c>
      <c r="S358" s="113">
        <v>0</v>
      </c>
      <c r="T358" s="113">
        <v>0</v>
      </c>
      <c r="U358" s="113">
        <v>0</v>
      </c>
      <c r="V358" s="113">
        <v>0</v>
      </c>
      <c r="W358" s="113">
        <v>0</v>
      </c>
      <c r="X358" s="113">
        <v>0</v>
      </c>
      <c r="Y358" s="113">
        <v>0</v>
      </c>
      <c r="Z358" s="113">
        <v>0</v>
      </c>
      <c r="AA358" s="113">
        <v>0</v>
      </c>
      <c r="AB358" s="113">
        <v>0</v>
      </c>
      <c r="AC358" s="113">
        <v>0</v>
      </c>
      <c r="AD358" s="113">
        <v>0</v>
      </c>
      <c r="AE358" s="113">
        <v>0</v>
      </c>
      <c r="AF358" s="113">
        <v>0</v>
      </c>
      <c r="AG358" s="113">
        <v>0</v>
      </c>
      <c r="AH358" s="113">
        <v>0</v>
      </c>
      <c r="AI358" s="113">
        <v>0</v>
      </c>
      <c r="AJ358" s="113">
        <v>0</v>
      </c>
      <c r="AK358" s="113">
        <v>0</v>
      </c>
      <c r="AL358" s="113">
        <v>0</v>
      </c>
      <c r="AM358" s="113">
        <f t="shared" si="5"/>
        <v>0</v>
      </c>
      <c r="AP358" s="70"/>
    </row>
    <row r="359" spans="1:42" ht="33" customHeight="1">
      <c r="A359" s="87">
        <v>1277</v>
      </c>
      <c r="B359" s="88" t="s">
        <v>994</v>
      </c>
      <c r="C359" s="115" t="s">
        <v>1400</v>
      </c>
      <c r="D359" s="113">
        <v>0</v>
      </c>
      <c r="E359" s="113">
        <v>0</v>
      </c>
      <c r="F359" s="113">
        <v>0</v>
      </c>
      <c r="G359" s="113">
        <v>0</v>
      </c>
      <c r="H359" s="113">
        <v>0</v>
      </c>
      <c r="I359" s="113">
        <v>0</v>
      </c>
      <c r="J359" s="113">
        <v>0</v>
      </c>
      <c r="K359" s="113">
        <v>0</v>
      </c>
      <c r="L359" s="113">
        <v>0</v>
      </c>
      <c r="M359" s="113">
        <v>0</v>
      </c>
      <c r="N359" s="113">
        <v>0</v>
      </c>
      <c r="O359" s="113">
        <v>0</v>
      </c>
      <c r="P359" s="113">
        <v>0</v>
      </c>
      <c r="Q359" s="113">
        <v>0</v>
      </c>
      <c r="R359" s="113">
        <v>0</v>
      </c>
      <c r="S359" s="113">
        <v>0</v>
      </c>
      <c r="T359" s="113">
        <v>0</v>
      </c>
      <c r="U359" s="113">
        <v>0</v>
      </c>
      <c r="V359" s="113">
        <v>0</v>
      </c>
      <c r="W359" s="113">
        <v>0</v>
      </c>
      <c r="X359" s="113">
        <v>0</v>
      </c>
      <c r="Y359" s="113">
        <v>0</v>
      </c>
      <c r="Z359" s="113">
        <v>0</v>
      </c>
      <c r="AA359" s="113">
        <v>0</v>
      </c>
      <c r="AB359" s="113">
        <v>0</v>
      </c>
      <c r="AC359" s="113">
        <v>0</v>
      </c>
      <c r="AD359" s="113">
        <v>0</v>
      </c>
      <c r="AE359" s="113">
        <v>0</v>
      </c>
      <c r="AF359" s="113">
        <v>0</v>
      </c>
      <c r="AG359" s="113">
        <v>0</v>
      </c>
      <c r="AH359" s="113">
        <v>0</v>
      </c>
      <c r="AI359" s="113">
        <v>0</v>
      </c>
      <c r="AJ359" s="113">
        <v>0</v>
      </c>
      <c r="AK359" s="113">
        <v>0</v>
      </c>
      <c r="AL359" s="113">
        <v>0</v>
      </c>
      <c r="AM359" s="113">
        <f t="shared" si="5"/>
        <v>0</v>
      </c>
      <c r="AP359" s="70"/>
    </row>
    <row r="360" spans="1:42" ht="33" customHeight="1">
      <c r="A360" s="87">
        <v>1278</v>
      </c>
      <c r="B360" s="88" t="s">
        <v>995</v>
      </c>
      <c r="C360" s="115" t="s">
        <v>1400</v>
      </c>
      <c r="D360" s="113">
        <v>0</v>
      </c>
      <c r="E360" s="113">
        <v>0</v>
      </c>
      <c r="F360" s="113">
        <v>0</v>
      </c>
      <c r="G360" s="113">
        <v>0</v>
      </c>
      <c r="H360" s="113">
        <v>0</v>
      </c>
      <c r="I360" s="113">
        <v>0</v>
      </c>
      <c r="J360" s="113">
        <v>0</v>
      </c>
      <c r="K360" s="113">
        <v>0</v>
      </c>
      <c r="L360" s="113">
        <v>0</v>
      </c>
      <c r="M360" s="113">
        <v>0</v>
      </c>
      <c r="N360" s="113">
        <v>0</v>
      </c>
      <c r="O360" s="113">
        <v>0</v>
      </c>
      <c r="P360" s="113">
        <v>0</v>
      </c>
      <c r="Q360" s="113">
        <v>0</v>
      </c>
      <c r="R360" s="113">
        <v>0</v>
      </c>
      <c r="S360" s="113">
        <v>0</v>
      </c>
      <c r="T360" s="113">
        <v>0</v>
      </c>
      <c r="U360" s="113">
        <v>0</v>
      </c>
      <c r="V360" s="113">
        <v>0</v>
      </c>
      <c r="W360" s="113">
        <v>0</v>
      </c>
      <c r="X360" s="113">
        <v>0</v>
      </c>
      <c r="Y360" s="113">
        <v>0</v>
      </c>
      <c r="Z360" s="113">
        <v>0</v>
      </c>
      <c r="AA360" s="113">
        <v>0</v>
      </c>
      <c r="AB360" s="113">
        <v>0</v>
      </c>
      <c r="AC360" s="113">
        <v>0</v>
      </c>
      <c r="AD360" s="113">
        <v>0</v>
      </c>
      <c r="AE360" s="113">
        <v>0</v>
      </c>
      <c r="AF360" s="113">
        <v>0</v>
      </c>
      <c r="AG360" s="113">
        <v>0</v>
      </c>
      <c r="AH360" s="113">
        <v>0</v>
      </c>
      <c r="AI360" s="113">
        <v>0</v>
      </c>
      <c r="AJ360" s="113">
        <v>0</v>
      </c>
      <c r="AK360" s="113">
        <v>0</v>
      </c>
      <c r="AL360" s="113">
        <v>0</v>
      </c>
      <c r="AM360" s="113">
        <f t="shared" si="5"/>
        <v>0</v>
      </c>
      <c r="AP360" s="70"/>
    </row>
    <row r="361" spans="1:42" ht="33" customHeight="1">
      <c r="A361" s="87">
        <v>1279</v>
      </c>
      <c r="B361" s="88" t="s">
        <v>996</v>
      </c>
      <c r="C361" s="115" t="s">
        <v>1400</v>
      </c>
      <c r="D361" s="113">
        <v>0</v>
      </c>
      <c r="E361" s="113">
        <v>0</v>
      </c>
      <c r="F361" s="113">
        <v>0</v>
      </c>
      <c r="G361" s="113">
        <v>0</v>
      </c>
      <c r="H361" s="113">
        <v>0</v>
      </c>
      <c r="I361" s="113">
        <v>0</v>
      </c>
      <c r="J361" s="113">
        <v>0</v>
      </c>
      <c r="K361" s="113">
        <v>0</v>
      </c>
      <c r="L361" s="113">
        <v>0</v>
      </c>
      <c r="M361" s="113">
        <v>0</v>
      </c>
      <c r="N361" s="113">
        <v>0</v>
      </c>
      <c r="O361" s="113">
        <v>0</v>
      </c>
      <c r="P361" s="113">
        <v>0</v>
      </c>
      <c r="Q361" s="113">
        <v>0</v>
      </c>
      <c r="R361" s="113">
        <v>0</v>
      </c>
      <c r="S361" s="113">
        <v>0</v>
      </c>
      <c r="T361" s="113">
        <v>0</v>
      </c>
      <c r="U361" s="113">
        <v>0</v>
      </c>
      <c r="V361" s="113">
        <v>0</v>
      </c>
      <c r="W361" s="113">
        <v>0</v>
      </c>
      <c r="X361" s="113">
        <v>0</v>
      </c>
      <c r="Y361" s="113">
        <v>0</v>
      </c>
      <c r="Z361" s="113">
        <v>0</v>
      </c>
      <c r="AA361" s="113">
        <v>0</v>
      </c>
      <c r="AB361" s="113">
        <v>0</v>
      </c>
      <c r="AC361" s="113">
        <v>0</v>
      </c>
      <c r="AD361" s="113">
        <v>0</v>
      </c>
      <c r="AE361" s="113">
        <v>0</v>
      </c>
      <c r="AF361" s="113">
        <v>0</v>
      </c>
      <c r="AG361" s="113">
        <v>0</v>
      </c>
      <c r="AH361" s="113">
        <v>0</v>
      </c>
      <c r="AI361" s="113">
        <v>0</v>
      </c>
      <c r="AJ361" s="113">
        <v>0</v>
      </c>
      <c r="AK361" s="113">
        <v>0</v>
      </c>
      <c r="AL361" s="113">
        <v>0</v>
      </c>
      <c r="AM361" s="113">
        <f t="shared" si="5"/>
        <v>0</v>
      </c>
      <c r="AP361" s="70"/>
    </row>
    <row r="362" spans="1:42" ht="33" customHeight="1">
      <c r="A362" s="87">
        <v>1280</v>
      </c>
      <c r="B362" s="88" t="s">
        <v>997</v>
      </c>
      <c r="C362" s="115" t="s">
        <v>1400</v>
      </c>
      <c r="D362" s="113">
        <v>0</v>
      </c>
      <c r="E362" s="113">
        <v>0</v>
      </c>
      <c r="F362" s="113">
        <v>0</v>
      </c>
      <c r="G362" s="113">
        <v>0</v>
      </c>
      <c r="H362" s="113">
        <v>0</v>
      </c>
      <c r="I362" s="113">
        <v>0</v>
      </c>
      <c r="J362" s="113">
        <v>0</v>
      </c>
      <c r="K362" s="113">
        <v>0</v>
      </c>
      <c r="L362" s="113">
        <v>0</v>
      </c>
      <c r="M362" s="113">
        <v>0</v>
      </c>
      <c r="N362" s="113">
        <v>0</v>
      </c>
      <c r="O362" s="113">
        <v>0</v>
      </c>
      <c r="P362" s="113">
        <v>0</v>
      </c>
      <c r="Q362" s="113">
        <v>0</v>
      </c>
      <c r="R362" s="113">
        <v>0</v>
      </c>
      <c r="S362" s="113">
        <v>0</v>
      </c>
      <c r="T362" s="113">
        <v>0</v>
      </c>
      <c r="U362" s="113">
        <v>0</v>
      </c>
      <c r="V362" s="113">
        <v>0</v>
      </c>
      <c r="W362" s="113">
        <v>0</v>
      </c>
      <c r="X362" s="113">
        <v>0</v>
      </c>
      <c r="Y362" s="113">
        <v>0</v>
      </c>
      <c r="Z362" s="113">
        <v>0</v>
      </c>
      <c r="AA362" s="113">
        <v>0</v>
      </c>
      <c r="AB362" s="113">
        <v>0</v>
      </c>
      <c r="AC362" s="113">
        <v>0</v>
      </c>
      <c r="AD362" s="113">
        <v>0</v>
      </c>
      <c r="AE362" s="113">
        <v>0</v>
      </c>
      <c r="AF362" s="113">
        <v>0</v>
      </c>
      <c r="AG362" s="113">
        <v>0</v>
      </c>
      <c r="AH362" s="113">
        <v>0</v>
      </c>
      <c r="AI362" s="113">
        <v>0</v>
      </c>
      <c r="AJ362" s="113">
        <v>0</v>
      </c>
      <c r="AK362" s="113">
        <v>0</v>
      </c>
      <c r="AL362" s="113">
        <v>0</v>
      </c>
      <c r="AM362" s="113">
        <f t="shared" si="5"/>
        <v>0</v>
      </c>
      <c r="AP362" s="70"/>
    </row>
    <row r="363" spans="1:42" ht="33" customHeight="1">
      <c r="A363" s="87">
        <v>1281</v>
      </c>
      <c r="B363" s="88" t="s">
        <v>998</v>
      </c>
      <c r="C363" s="115" t="s">
        <v>1400</v>
      </c>
      <c r="D363" s="113">
        <v>0</v>
      </c>
      <c r="E363" s="113">
        <v>0</v>
      </c>
      <c r="F363" s="113">
        <v>0</v>
      </c>
      <c r="G363" s="113">
        <v>0</v>
      </c>
      <c r="H363" s="113">
        <v>0</v>
      </c>
      <c r="I363" s="113">
        <v>0</v>
      </c>
      <c r="J363" s="113">
        <v>0</v>
      </c>
      <c r="K363" s="113">
        <v>0</v>
      </c>
      <c r="L363" s="113">
        <v>0</v>
      </c>
      <c r="M363" s="113">
        <v>0</v>
      </c>
      <c r="N363" s="113">
        <v>0</v>
      </c>
      <c r="O363" s="113">
        <v>0</v>
      </c>
      <c r="P363" s="113">
        <v>0</v>
      </c>
      <c r="Q363" s="113">
        <v>0</v>
      </c>
      <c r="R363" s="113">
        <v>0</v>
      </c>
      <c r="S363" s="113">
        <v>0</v>
      </c>
      <c r="T363" s="113">
        <v>0</v>
      </c>
      <c r="U363" s="113">
        <v>0</v>
      </c>
      <c r="V363" s="113">
        <v>0</v>
      </c>
      <c r="W363" s="113">
        <v>0</v>
      </c>
      <c r="X363" s="113">
        <v>0</v>
      </c>
      <c r="Y363" s="113">
        <v>0</v>
      </c>
      <c r="Z363" s="113">
        <v>0</v>
      </c>
      <c r="AA363" s="113">
        <v>0</v>
      </c>
      <c r="AB363" s="113">
        <v>0</v>
      </c>
      <c r="AC363" s="113">
        <v>0</v>
      </c>
      <c r="AD363" s="113">
        <v>0</v>
      </c>
      <c r="AE363" s="113">
        <v>0</v>
      </c>
      <c r="AF363" s="113">
        <v>0</v>
      </c>
      <c r="AG363" s="113">
        <v>0</v>
      </c>
      <c r="AH363" s="113">
        <v>0</v>
      </c>
      <c r="AI363" s="113">
        <v>0</v>
      </c>
      <c r="AJ363" s="113">
        <v>0</v>
      </c>
      <c r="AK363" s="113">
        <v>0</v>
      </c>
      <c r="AL363" s="113">
        <v>0</v>
      </c>
      <c r="AM363" s="113">
        <f t="shared" si="5"/>
        <v>0</v>
      </c>
      <c r="AP363" s="70"/>
    </row>
    <row r="364" spans="1:42" ht="33" customHeight="1">
      <c r="A364" s="87">
        <v>1282</v>
      </c>
      <c r="B364" s="88" t="s">
        <v>999</v>
      </c>
      <c r="C364" s="115" t="s">
        <v>1400</v>
      </c>
      <c r="D364" s="113">
        <v>0</v>
      </c>
      <c r="E364" s="113">
        <v>0</v>
      </c>
      <c r="F364" s="113">
        <v>0</v>
      </c>
      <c r="G364" s="113">
        <v>0</v>
      </c>
      <c r="H364" s="113">
        <v>0</v>
      </c>
      <c r="I364" s="113">
        <v>0</v>
      </c>
      <c r="J364" s="113">
        <v>0</v>
      </c>
      <c r="K364" s="113">
        <v>0</v>
      </c>
      <c r="L364" s="113">
        <v>0</v>
      </c>
      <c r="M364" s="113">
        <v>0</v>
      </c>
      <c r="N364" s="113">
        <v>0</v>
      </c>
      <c r="O364" s="113">
        <v>0</v>
      </c>
      <c r="P364" s="113">
        <v>0</v>
      </c>
      <c r="Q364" s="113">
        <v>0</v>
      </c>
      <c r="R364" s="113">
        <v>0</v>
      </c>
      <c r="S364" s="113">
        <v>0</v>
      </c>
      <c r="T364" s="113">
        <v>0</v>
      </c>
      <c r="U364" s="113">
        <v>0</v>
      </c>
      <c r="V364" s="113">
        <v>0</v>
      </c>
      <c r="W364" s="113">
        <v>0</v>
      </c>
      <c r="X364" s="113">
        <v>0</v>
      </c>
      <c r="Y364" s="113">
        <v>0</v>
      </c>
      <c r="Z364" s="113">
        <v>0</v>
      </c>
      <c r="AA364" s="113">
        <v>0</v>
      </c>
      <c r="AB364" s="113">
        <v>0</v>
      </c>
      <c r="AC364" s="113">
        <v>0</v>
      </c>
      <c r="AD364" s="113">
        <v>0</v>
      </c>
      <c r="AE364" s="113">
        <v>0</v>
      </c>
      <c r="AF364" s="113">
        <v>0</v>
      </c>
      <c r="AG364" s="113">
        <v>0</v>
      </c>
      <c r="AH364" s="113">
        <v>0</v>
      </c>
      <c r="AI364" s="113">
        <v>0</v>
      </c>
      <c r="AJ364" s="113">
        <v>0</v>
      </c>
      <c r="AK364" s="113">
        <v>0</v>
      </c>
      <c r="AL364" s="113">
        <v>0</v>
      </c>
      <c r="AM364" s="113">
        <f t="shared" si="5"/>
        <v>0</v>
      </c>
      <c r="AP364" s="70"/>
    </row>
    <row r="365" spans="1:42" ht="33" customHeight="1">
      <c r="A365" s="87">
        <v>1283</v>
      </c>
      <c r="B365" s="88" t="s">
        <v>1000</v>
      </c>
      <c r="C365" s="115" t="s">
        <v>1400</v>
      </c>
      <c r="D365" s="113">
        <v>0</v>
      </c>
      <c r="E365" s="113">
        <v>0</v>
      </c>
      <c r="F365" s="113">
        <v>0</v>
      </c>
      <c r="G365" s="113">
        <v>0</v>
      </c>
      <c r="H365" s="113">
        <v>0</v>
      </c>
      <c r="I365" s="113">
        <v>0</v>
      </c>
      <c r="J365" s="113">
        <v>0</v>
      </c>
      <c r="K365" s="113">
        <v>0</v>
      </c>
      <c r="L365" s="113">
        <v>0</v>
      </c>
      <c r="M365" s="113">
        <v>0</v>
      </c>
      <c r="N365" s="113">
        <v>0</v>
      </c>
      <c r="O365" s="113">
        <v>0</v>
      </c>
      <c r="P365" s="113">
        <v>0</v>
      </c>
      <c r="Q365" s="113">
        <v>0</v>
      </c>
      <c r="R365" s="113">
        <v>0</v>
      </c>
      <c r="S365" s="113">
        <v>0</v>
      </c>
      <c r="T365" s="113">
        <v>0</v>
      </c>
      <c r="U365" s="113">
        <v>0</v>
      </c>
      <c r="V365" s="113">
        <v>0</v>
      </c>
      <c r="W365" s="113">
        <v>0</v>
      </c>
      <c r="X365" s="113">
        <v>0</v>
      </c>
      <c r="Y365" s="113">
        <v>0</v>
      </c>
      <c r="Z365" s="113">
        <v>0</v>
      </c>
      <c r="AA365" s="113">
        <v>0</v>
      </c>
      <c r="AB365" s="113">
        <v>0</v>
      </c>
      <c r="AC365" s="113">
        <v>0</v>
      </c>
      <c r="AD365" s="113">
        <v>0</v>
      </c>
      <c r="AE365" s="113">
        <v>0</v>
      </c>
      <c r="AF365" s="113">
        <v>0</v>
      </c>
      <c r="AG365" s="113">
        <v>0</v>
      </c>
      <c r="AH365" s="113">
        <v>0</v>
      </c>
      <c r="AI365" s="113">
        <v>0</v>
      </c>
      <c r="AJ365" s="113">
        <v>0</v>
      </c>
      <c r="AK365" s="113">
        <v>0</v>
      </c>
      <c r="AL365" s="113">
        <v>0</v>
      </c>
      <c r="AM365" s="113">
        <f t="shared" si="5"/>
        <v>0</v>
      </c>
      <c r="AP365" s="70"/>
    </row>
    <row r="366" spans="1:42" ht="33" customHeight="1">
      <c r="A366" s="87">
        <v>1284</v>
      </c>
      <c r="B366" s="88" t="s">
        <v>1001</v>
      </c>
      <c r="C366" s="115" t="s">
        <v>1400</v>
      </c>
      <c r="D366" s="113">
        <v>0</v>
      </c>
      <c r="E366" s="113">
        <v>0</v>
      </c>
      <c r="F366" s="113">
        <v>0</v>
      </c>
      <c r="G366" s="113">
        <v>0</v>
      </c>
      <c r="H366" s="113">
        <v>0</v>
      </c>
      <c r="I366" s="113">
        <v>0</v>
      </c>
      <c r="J366" s="113">
        <v>0</v>
      </c>
      <c r="K366" s="113">
        <v>0</v>
      </c>
      <c r="L366" s="113">
        <v>0</v>
      </c>
      <c r="M366" s="113">
        <v>0</v>
      </c>
      <c r="N366" s="113">
        <v>0</v>
      </c>
      <c r="O366" s="113">
        <v>0</v>
      </c>
      <c r="P366" s="113">
        <v>0</v>
      </c>
      <c r="Q366" s="113">
        <v>0</v>
      </c>
      <c r="R366" s="113">
        <v>0</v>
      </c>
      <c r="S366" s="113">
        <v>0</v>
      </c>
      <c r="T366" s="113">
        <v>0</v>
      </c>
      <c r="U366" s="113">
        <v>0</v>
      </c>
      <c r="V366" s="113">
        <v>0</v>
      </c>
      <c r="W366" s="113">
        <v>0</v>
      </c>
      <c r="X366" s="113">
        <v>0</v>
      </c>
      <c r="Y366" s="113">
        <v>0</v>
      </c>
      <c r="Z366" s="113">
        <v>0</v>
      </c>
      <c r="AA366" s="113">
        <v>0</v>
      </c>
      <c r="AB366" s="113">
        <v>0</v>
      </c>
      <c r="AC366" s="113">
        <v>0</v>
      </c>
      <c r="AD366" s="113">
        <v>0</v>
      </c>
      <c r="AE366" s="113">
        <v>0</v>
      </c>
      <c r="AF366" s="113">
        <v>0</v>
      </c>
      <c r="AG366" s="113">
        <v>0</v>
      </c>
      <c r="AH366" s="113">
        <v>0</v>
      </c>
      <c r="AI366" s="113">
        <v>0</v>
      </c>
      <c r="AJ366" s="113">
        <v>0</v>
      </c>
      <c r="AK366" s="113">
        <v>0</v>
      </c>
      <c r="AL366" s="113">
        <v>0</v>
      </c>
      <c r="AM366" s="113">
        <f t="shared" si="5"/>
        <v>0</v>
      </c>
      <c r="AP366" s="70"/>
    </row>
    <row r="367" spans="1:42" ht="33" customHeight="1">
      <c r="A367" s="87">
        <v>1285</v>
      </c>
      <c r="B367" s="88" t="s">
        <v>1002</v>
      </c>
      <c r="C367" s="115" t="s">
        <v>1400</v>
      </c>
      <c r="D367" s="113">
        <v>0</v>
      </c>
      <c r="E367" s="113">
        <v>0</v>
      </c>
      <c r="F367" s="113">
        <v>0</v>
      </c>
      <c r="G367" s="113">
        <v>0</v>
      </c>
      <c r="H367" s="113">
        <v>0</v>
      </c>
      <c r="I367" s="113">
        <v>0</v>
      </c>
      <c r="J367" s="113">
        <v>0</v>
      </c>
      <c r="K367" s="113">
        <v>0</v>
      </c>
      <c r="L367" s="113">
        <v>0</v>
      </c>
      <c r="M367" s="113">
        <v>0</v>
      </c>
      <c r="N367" s="113">
        <v>0</v>
      </c>
      <c r="O367" s="113">
        <v>0</v>
      </c>
      <c r="P367" s="113">
        <v>0</v>
      </c>
      <c r="Q367" s="113">
        <v>0</v>
      </c>
      <c r="R367" s="113">
        <v>0</v>
      </c>
      <c r="S367" s="113">
        <v>0</v>
      </c>
      <c r="T367" s="113">
        <v>0</v>
      </c>
      <c r="U367" s="113">
        <v>0</v>
      </c>
      <c r="V367" s="113">
        <v>0</v>
      </c>
      <c r="W367" s="113">
        <v>0</v>
      </c>
      <c r="X367" s="113">
        <v>0</v>
      </c>
      <c r="Y367" s="113">
        <v>0</v>
      </c>
      <c r="Z367" s="113">
        <v>0</v>
      </c>
      <c r="AA367" s="113">
        <v>0</v>
      </c>
      <c r="AB367" s="113">
        <v>0</v>
      </c>
      <c r="AC367" s="113">
        <v>0</v>
      </c>
      <c r="AD367" s="113">
        <v>0</v>
      </c>
      <c r="AE367" s="113">
        <v>0</v>
      </c>
      <c r="AF367" s="113">
        <v>0</v>
      </c>
      <c r="AG367" s="113">
        <v>0</v>
      </c>
      <c r="AH367" s="113">
        <v>0</v>
      </c>
      <c r="AI367" s="113">
        <v>0</v>
      </c>
      <c r="AJ367" s="113">
        <v>0</v>
      </c>
      <c r="AK367" s="113">
        <v>0</v>
      </c>
      <c r="AL367" s="113">
        <v>0</v>
      </c>
      <c r="AM367" s="113">
        <f t="shared" si="5"/>
        <v>0</v>
      </c>
      <c r="AP367" s="70"/>
    </row>
    <row r="368" spans="1:42" ht="33" customHeight="1">
      <c r="A368" s="87">
        <v>1286</v>
      </c>
      <c r="B368" s="88" t="s">
        <v>1003</v>
      </c>
      <c r="C368" s="115" t="s">
        <v>1400</v>
      </c>
      <c r="D368" s="113">
        <v>0</v>
      </c>
      <c r="E368" s="113">
        <v>0</v>
      </c>
      <c r="F368" s="113">
        <v>0</v>
      </c>
      <c r="G368" s="113">
        <v>0</v>
      </c>
      <c r="H368" s="113">
        <v>0</v>
      </c>
      <c r="I368" s="113">
        <v>0</v>
      </c>
      <c r="J368" s="113">
        <v>0</v>
      </c>
      <c r="K368" s="113">
        <v>0</v>
      </c>
      <c r="L368" s="113">
        <v>0</v>
      </c>
      <c r="M368" s="113">
        <v>0</v>
      </c>
      <c r="N368" s="113">
        <v>0</v>
      </c>
      <c r="O368" s="113">
        <v>0</v>
      </c>
      <c r="P368" s="113">
        <v>0</v>
      </c>
      <c r="Q368" s="113">
        <v>0</v>
      </c>
      <c r="R368" s="113">
        <v>0</v>
      </c>
      <c r="S368" s="113">
        <v>0</v>
      </c>
      <c r="T368" s="113">
        <v>0</v>
      </c>
      <c r="U368" s="113">
        <v>0</v>
      </c>
      <c r="V368" s="113">
        <v>0</v>
      </c>
      <c r="W368" s="113">
        <v>0</v>
      </c>
      <c r="X368" s="113">
        <v>0</v>
      </c>
      <c r="Y368" s="113">
        <v>0</v>
      </c>
      <c r="Z368" s="113">
        <v>0</v>
      </c>
      <c r="AA368" s="113">
        <v>0</v>
      </c>
      <c r="AB368" s="113">
        <v>0</v>
      </c>
      <c r="AC368" s="113">
        <v>0</v>
      </c>
      <c r="AD368" s="113">
        <v>0</v>
      </c>
      <c r="AE368" s="113">
        <v>0</v>
      </c>
      <c r="AF368" s="113">
        <v>0</v>
      </c>
      <c r="AG368" s="113">
        <v>0</v>
      </c>
      <c r="AH368" s="113">
        <v>0</v>
      </c>
      <c r="AI368" s="113">
        <v>0</v>
      </c>
      <c r="AJ368" s="113">
        <v>0</v>
      </c>
      <c r="AK368" s="113">
        <v>0</v>
      </c>
      <c r="AL368" s="113">
        <v>0</v>
      </c>
      <c r="AM368" s="113">
        <f t="shared" si="5"/>
        <v>0</v>
      </c>
      <c r="AP368" s="70"/>
    </row>
    <row r="369" spans="1:42" ht="33" customHeight="1">
      <c r="A369" s="87">
        <v>1287</v>
      </c>
      <c r="B369" s="88" t="s">
        <v>1004</v>
      </c>
      <c r="C369" s="115" t="s">
        <v>1400</v>
      </c>
      <c r="D369" s="113">
        <v>0</v>
      </c>
      <c r="E369" s="113">
        <v>0</v>
      </c>
      <c r="F369" s="113">
        <v>0</v>
      </c>
      <c r="G369" s="113">
        <v>0</v>
      </c>
      <c r="H369" s="113">
        <v>0</v>
      </c>
      <c r="I369" s="113">
        <v>0</v>
      </c>
      <c r="J369" s="113">
        <v>0</v>
      </c>
      <c r="K369" s="113">
        <v>0</v>
      </c>
      <c r="L369" s="113">
        <v>0</v>
      </c>
      <c r="M369" s="113">
        <v>0</v>
      </c>
      <c r="N369" s="113">
        <v>0</v>
      </c>
      <c r="O369" s="113">
        <v>0</v>
      </c>
      <c r="P369" s="113">
        <v>0</v>
      </c>
      <c r="Q369" s="113">
        <v>0</v>
      </c>
      <c r="R369" s="113">
        <v>0</v>
      </c>
      <c r="S369" s="113">
        <v>0</v>
      </c>
      <c r="T369" s="113">
        <v>0</v>
      </c>
      <c r="U369" s="113">
        <v>0</v>
      </c>
      <c r="V369" s="113">
        <v>0</v>
      </c>
      <c r="W369" s="113">
        <v>0</v>
      </c>
      <c r="X369" s="113">
        <v>0</v>
      </c>
      <c r="Y369" s="113">
        <v>0</v>
      </c>
      <c r="Z369" s="113">
        <v>0</v>
      </c>
      <c r="AA369" s="113">
        <v>0</v>
      </c>
      <c r="AB369" s="113">
        <v>0</v>
      </c>
      <c r="AC369" s="113">
        <v>0</v>
      </c>
      <c r="AD369" s="113">
        <v>0</v>
      </c>
      <c r="AE369" s="113">
        <v>0</v>
      </c>
      <c r="AF369" s="113">
        <v>0</v>
      </c>
      <c r="AG369" s="113">
        <v>0</v>
      </c>
      <c r="AH369" s="113">
        <v>0</v>
      </c>
      <c r="AI369" s="113">
        <v>0</v>
      </c>
      <c r="AJ369" s="113">
        <v>0</v>
      </c>
      <c r="AK369" s="113">
        <v>0</v>
      </c>
      <c r="AL369" s="113">
        <v>0</v>
      </c>
      <c r="AM369" s="113">
        <f t="shared" si="5"/>
        <v>0</v>
      </c>
      <c r="AP369" s="70"/>
    </row>
    <row r="370" spans="1:42" ht="33" customHeight="1">
      <c r="A370" s="87">
        <v>1301</v>
      </c>
      <c r="B370" s="88" t="s">
        <v>1005</v>
      </c>
      <c r="C370" s="115" t="s">
        <v>1400</v>
      </c>
      <c r="D370" s="113">
        <v>0</v>
      </c>
      <c r="E370" s="113">
        <v>0</v>
      </c>
      <c r="F370" s="113">
        <v>0</v>
      </c>
      <c r="G370" s="113">
        <v>0</v>
      </c>
      <c r="H370" s="113">
        <v>0</v>
      </c>
      <c r="I370" s="113">
        <v>0</v>
      </c>
      <c r="J370" s="113">
        <v>0</v>
      </c>
      <c r="K370" s="113">
        <v>0</v>
      </c>
      <c r="L370" s="113">
        <v>0</v>
      </c>
      <c r="M370" s="113">
        <v>0</v>
      </c>
      <c r="N370" s="113">
        <v>0</v>
      </c>
      <c r="O370" s="113">
        <v>0</v>
      </c>
      <c r="P370" s="113">
        <v>0</v>
      </c>
      <c r="Q370" s="113">
        <v>0</v>
      </c>
      <c r="R370" s="113">
        <v>0</v>
      </c>
      <c r="S370" s="113">
        <v>0</v>
      </c>
      <c r="T370" s="113">
        <v>0</v>
      </c>
      <c r="U370" s="113">
        <v>0</v>
      </c>
      <c r="V370" s="113">
        <v>0</v>
      </c>
      <c r="W370" s="113">
        <v>0</v>
      </c>
      <c r="X370" s="113">
        <v>0</v>
      </c>
      <c r="Y370" s="113">
        <v>0</v>
      </c>
      <c r="Z370" s="113">
        <v>0</v>
      </c>
      <c r="AA370" s="113">
        <v>0</v>
      </c>
      <c r="AB370" s="113">
        <v>0</v>
      </c>
      <c r="AC370" s="113">
        <v>0</v>
      </c>
      <c r="AD370" s="113">
        <v>0</v>
      </c>
      <c r="AE370" s="113">
        <v>0</v>
      </c>
      <c r="AF370" s="113">
        <v>0</v>
      </c>
      <c r="AG370" s="113">
        <v>0</v>
      </c>
      <c r="AH370" s="113">
        <v>0</v>
      </c>
      <c r="AI370" s="113">
        <v>0</v>
      </c>
      <c r="AJ370" s="113">
        <v>0</v>
      </c>
      <c r="AK370" s="113">
        <v>0</v>
      </c>
      <c r="AL370" s="113">
        <v>0</v>
      </c>
      <c r="AM370" s="113">
        <f t="shared" si="5"/>
        <v>0</v>
      </c>
      <c r="AP370" s="70"/>
    </row>
    <row r="371" spans="1:42" ht="33" customHeight="1">
      <c r="A371" s="87">
        <v>1302</v>
      </c>
      <c r="B371" s="88" t="s">
        <v>1006</v>
      </c>
      <c r="C371" s="115" t="s">
        <v>1400</v>
      </c>
      <c r="D371" s="113">
        <v>0</v>
      </c>
      <c r="E371" s="113">
        <v>0</v>
      </c>
      <c r="F371" s="113">
        <v>0</v>
      </c>
      <c r="G371" s="113">
        <v>0</v>
      </c>
      <c r="H371" s="113">
        <v>0</v>
      </c>
      <c r="I371" s="113">
        <v>0</v>
      </c>
      <c r="J371" s="113">
        <v>0</v>
      </c>
      <c r="K371" s="113">
        <v>0</v>
      </c>
      <c r="L371" s="113">
        <v>0</v>
      </c>
      <c r="M371" s="113">
        <v>0</v>
      </c>
      <c r="N371" s="113">
        <v>0</v>
      </c>
      <c r="O371" s="113">
        <v>0</v>
      </c>
      <c r="P371" s="113">
        <v>0</v>
      </c>
      <c r="Q371" s="113">
        <v>0</v>
      </c>
      <c r="R371" s="113">
        <v>0</v>
      </c>
      <c r="S371" s="113">
        <v>0</v>
      </c>
      <c r="T371" s="113">
        <v>0</v>
      </c>
      <c r="U371" s="113">
        <v>0</v>
      </c>
      <c r="V371" s="113">
        <v>0</v>
      </c>
      <c r="W371" s="113">
        <v>0</v>
      </c>
      <c r="X371" s="113">
        <v>0</v>
      </c>
      <c r="Y371" s="113">
        <v>0</v>
      </c>
      <c r="Z371" s="113">
        <v>0</v>
      </c>
      <c r="AA371" s="113">
        <v>0</v>
      </c>
      <c r="AB371" s="113">
        <v>0</v>
      </c>
      <c r="AC371" s="113">
        <v>0</v>
      </c>
      <c r="AD371" s="113">
        <v>0</v>
      </c>
      <c r="AE371" s="113">
        <v>0</v>
      </c>
      <c r="AF371" s="113">
        <v>0</v>
      </c>
      <c r="AG371" s="113">
        <v>0</v>
      </c>
      <c r="AH371" s="113">
        <v>0</v>
      </c>
      <c r="AI371" s="113">
        <v>0</v>
      </c>
      <c r="AJ371" s="113">
        <v>0</v>
      </c>
      <c r="AK371" s="113">
        <v>0</v>
      </c>
      <c r="AL371" s="113">
        <v>0</v>
      </c>
      <c r="AM371" s="113">
        <f t="shared" si="5"/>
        <v>0</v>
      </c>
      <c r="AP371" s="70"/>
    </row>
    <row r="372" spans="1:42" ht="33" customHeight="1">
      <c r="A372" s="87">
        <v>1303</v>
      </c>
      <c r="B372" s="88" t="s">
        <v>1007</v>
      </c>
      <c r="C372" s="115" t="s">
        <v>1400</v>
      </c>
      <c r="D372" s="113">
        <v>0</v>
      </c>
      <c r="E372" s="113">
        <v>0</v>
      </c>
      <c r="F372" s="113">
        <v>0</v>
      </c>
      <c r="G372" s="113">
        <v>0</v>
      </c>
      <c r="H372" s="113">
        <v>0</v>
      </c>
      <c r="I372" s="113">
        <v>0</v>
      </c>
      <c r="J372" s="113">
        <v>0</v>
      </c>
      <c r="K372" s="113">
        <v>0</v>
      </c>
      <c r="L372" s="113">
        <v>0</v>
      </c>
      <c r="M372" s="113">
        <v>0</v>
      </c>
      <c r="N372" s="113">
        <v>0</v>
      </c>
      <c r="O372" s="113">
        <v>0</v>
      </c>
      <c r="P372" s="113">
        <v>0</v>
      </c>
      <c r="Q372" s="113">
        <v>0</v>
      </c>
      <c r="R372" s="113">
        <v>0</v>
      </c>
      <c r="S372" s="113">
        <v>0</v>
      </c>
      <c r="T372" s="113">
        <v>0</v>
      </c>
      <c r="U372" s="113">
        <v>0</v>
      </c>
      <c r="V372" s="113">
        <v>0</v>
      </c>
      <c r="W372" s="113">
        <v>0</v>
      </c>
      <c r="X372" s="113">
        <v>0</v>
      </c>
      <c r="Y372" s="113">
        <v>0</v>
      </c>
      <c r="Z372" s="113">
        <v>0</v>
      </c>
      <c r="AA372" s="113">
        <v>0</v>
      </c>
      <c r="AB372" s="113">
        <v>0</v>
      </c>
      <c r="AC372" s="113">
        <v>0</v>
      </c>
      <c r="AD372" s="113">
        <v>0</v>
      </c>
      <c r="AE372" s="113">
        <v>0</v>
      </c>
      <c r="AF372" s="113">
        <v>0</v>
      </c>
      <c r="AG372" s="113">
        <v>0</v>
      </c>
      <c r="AH372" s="113">
        <v>0</v>
      </c>
      <c r="AI372" s="113">
        <v>0</v>
      </c>
      <c r="AJ372" s="113">
        <v>0</v>
      </c>
      <c r="AK372" s="113">
        <v>0</v>
      </c>
      <c r="AL372" s="113">
        <v>0</v>
      </c>
      <c r="AM372" s="113">
        <f t="shared" si="5"/>
        <v>0</v>
      </c>
      <c r="AP372" s="70"/>
    </row>
    <row r="373" spans="1:42" ht="33" customHeight="1">
      <c r="A373" s="87">
        <v>1304</v>
      </c>
      <c r="B373" s="88" t="s">
        <v>1008</v>
      </c>
      <c r="C373" s="115" t="s">
        <v>1400</v>
      </c>
      <c r="D373" s="113">
        <v>0</v>
      </c>
      <c r="E373" s="113">
        <v>0</v>
      </c>
      <c r="F373" s="113">
        <v>0</v>
      </c>
      <c r="G373" s="113">
        <v>0</v>
      </c>
      <c r="H373" s="113">
        <v>0</v>
      </c>
      <c r="I373" s="113">
        <v>0</v>
      </c>
      <c r="J373" s="113">
        <v>0</v>
      </c>
      <c r="K373" s="113">
        <v>0</v>
      </c>
      <c r="L373" s="113">
        <v>0</v>
      </c>
      <c r="M373" s="113">
        <v>0</v>
      </c>
      <c r="N373" s="113">
        <v>0</v>
      </c>
      <c r="O373" s="113">
        <v>0</v>
      </c>
      <c r="P373" s="113">
        <v>0</v>
      </c>
      <c r="Q373" s="113">
        <v>0</v>
      </c>
      <c r="R373" s="113">
        <v>0</v>
      </c>
      <c r="S373" s="113">
        <v>0</v>
      </c>
      <c r="T373" s="113">
        <v>0</v>
      </c>
      <c r="U373" s="113">
        <v>0</v>
      </c>
      <c r="V373" s="113">
        <v>0</v>
      </c>
      <c r="W373" s="113">
        <v>0</v>
      </c>
      <c r="X373" s="113">
        <v>0</v>
      </c>
      <c r="Y373" s="113">
        <v>0</v>
      </c>
      <c r="Z373" s="113">
        <v>0</v>
      </c>
      <c r="AA373" s="113">
        <v>0</v>
      </c>
      <c r="AB373" s="113">
        <v>0</v>
      </c>
      <c r="AC373" s="113">
        <v>0</v>
      </c>
      <c r="AD373" s="113">
        <v>0</v>
      </c>
      <c r="AE373" s="113">
        <v>0</v>
      </c>
      <c r="AF373" s="113">
        <v>0</v>
      </c>
      <c r="AG373" s="113">
        <v>0</v>
      </c>
      <c r="AH373" s="113">
        <v>0</v>
      </c>
      <c r="AI373" s="113">
        <v>0</v>
      </c>
      <c r="AJ373" s="113">
        <v>0</v>
      </c>
      <c r="AK373" s="113">
        <v>0</v>
      </c>
      <c r="AL373" s="113">
        <v>0</v>
      </c>
      <c r="AM373" s="113">
        <f t="shared" si="5"/>
        <v>0</v>
      </c>
      <c r="AP373" s="70"/>
    </row>
    <row r="374" spans="1:42" ht="33" customHeight="1">
      <c r="A374" s="87">
        <v>1305</v>
      </c>
      <c r="B374" s="88" t="s">
        <v>1009</v>
      </c>
      <c r="C374" s="115" t="s">
        <v>1400</v>
      </c>
      <c r="D374" s="113">
        <v>0</v>
      </c>
      <c r="E374" s="113">
        <v>0</v>
      </c>
      <c r="F374" s="113">
        <v>0</v>
      </c>
      <c r="G374" s="113">
        <v>0</v>
      </c>
      <c r="H374" s="113">
        <v>0</v>
      </c>
      <c r="I374" s="113">
        <v>0</v>
      </c>
      <c r="J374" s="113">
        <v>0</v>
      </c>
      <c r="K374" s="113">
        <v>0</v>
      </c>
      <c r="L374" s="113">
        <v>0</v>
      </c>
      <c r="M374" s="113">
        <v>0</v>
      </c>
      <c r="N374" s="113">
        <v>0</v>
      </c>
      <c r="O374" s="113">
        <v>0</v>
      </c>
      <c r="P374" s="113">
        <v>0</v>
      </c>
      <c r="Q374" s="113">
        <v>0</v>
      </c>
      <c r="R374" s="113">
        <v>0</v>
      </c>
      <c r="S374" s="113">
        <v>0</v>
      </c>
      <c r="T374" s="113">
        <v>0</v>
      </c>
      <c r="U374" s="113">
        <v>0</v>
      </c>
      <c r="V374" s="113">
        <v>0</v>
      </c>
      <c r="W374" s="113">
        <v>0</v>
      </c>
      <c r="X374" s="113">
        <v>0</v>
      </c>
      <c r="Y374" s="113">
        <v>0</v>
      </c>
      <c r="Z374" s="113">
        <v>0</v>
      </c>
      <c r="AA374" s="113">
        <v>0</v>
      </c>
      <c r="AB374" s="113">
        <v>0</v>
      </c>
      <c r="AC374" s="113">
        <v>0</v>
      </c>
      <c r="AD374" s="113">
        <v>0</v>
      </c>
      <c r="AE374" s="113">
        <v>0</v>
      </c>
      <c r="AF374" s="113">
        <v>0</v>
      </c>
      <c r="AG374" s="113">
        <v>0</v>
      </c>
      <c r="AH374" s="113">
        <v>0</v>
      </c>
      <c r="AI374" s="113">
        <v>0</v>
      </c>
      <c r="AJ374" s="113">
        <v>0</v>
      </c>
      <c r="AK374" s="113">
        <v>0</v>
      </c>
      <c r="AL374" s="113">
        <v>0</v>
      </c>
      <c r="AM374" s="113">
        <f t="shared" si="5"/>
        <v>0</v>
      </c>
      <c r="AP374" s="70"/>
    </row>
    <row r="375" spans="1:42" ht="33" customHeight="1">
      <c r="A375" s="87">
        <v>1306</v>
      </c>
      <c r="B375" s="88" t="s">
        <v>1010</v>
      </c>
      <c r="C375" s="115" t="s">
        <v>1400</v>
      </c>
      <c r="D375" s="113">
        <v>0</v>
      </c>
      <c r="E375" s="113">
        <v>0</v>
      </c>
      <c r="F375" s="113">
        <v>0</v>
      </c>
      <c r="G375" s="113">
        <v>0</v>
      </c>
      <c r="H375" s="113">
        <v>0</v>
      </c>
      <c r="I375" s="113">
        <v>0</v>
      </c>
      <c r="J375" s="113">
        <v>0</v>
      </c>
      <c r="K375" s="113">
        <v>0</v>
      </c>
      <c r="L375" s="113">
        <v>0</v>
      </c>
      <c r="M375" s="113">
        <v>0</v>
      </c>
      <c r="N375" s="113">
        <v>0</v>
      </c>
      <c r="O375" s="113">
        <v>0</v>
      </c>
      <c r="P375" s="113">
        <v>0</v>
      </c>
      <c r="Q375" s="113">
        <v>0</v>
      </c>
      <c r="R375" s="113">
        <v>0</v>
      </c>
      <c r="S375" s="113">
        <v>0</v>
      </c>
      <c r="T375" s="113">
        <v>0</v>
      </c>
      <c r="U375" s="113">
        <v>0</v>
      </c>
      <c r="V375" s="113">
        <v>0</v>
      </c>
      <c r="W375" s="113">
        <v>0</v>
      </c>
      <c r="X375" s="113">
        <v>0</v>
      </c>
      <c r="Y375" s="113">
        <v>0</v>
      </c>
      <c r="Z375" s="113">
        <v>0</v>
      </c>
      <c r="AA375" s="113">
        <v>0</v>
      </c>
      <c r="AB375" s="113">
        <v>0</v>
      </c>
      <c r="AC375" s="113">
        <v>0</v>
      </c>
      <c r="AD375" s="113">
        <v>0</v>
      </c>
      <c r="AE375" s="113">
        <v>0</v>
      </c>
      <c r="AF375" s="113">
        <v>0</v>
      </c>
      <c r="AG375" s="113">
        <v>0</v>
      </c>
      <c r="AH375" s="113">
        <v>0</v>
      </c>
      <c r="AI375" s="113">
        <v>0</v>
      </c>
      <c r="AJ375" s="113">
        <v>0</v>
      </c>
      <c r="AK375" s="113">
        <v>0</v>
      </c>
      <c r="AL375" s="113">
        <v>0</v>
      </c>
      <c r="AM375" s="113">
        <f t="shared" si="5"/>
        <v>0</v>
      </c>
      <c r="AP375" s="70"/>
    </row>
    <row r="376" spans="1:42" ht="33" customHeight="1">
      <c r="A376" s="87">
        <v>1307</v>
      </c>
      <c r="B376" s="88" t="s">
        <v>1011</v>
      </c>
      <c r="C376" s="115" t="s">
        <v>1400</v>
      </c>
      <c r="D376" s="113">
        <v>0</v>
      </c>
      <c r="E376" s="113">
        <v>0</v>
      </c>
      <c r="F376" s="113">
        <v>0</v>
      </c>
      <c r="G376" s="113">
        <v>0</v>
      </c>
      <c r="H376" s="113">
        <v>0</v>
      </c>
      <c r="I376" s="113">
        <v>0</v>
      </c>
      <c r="J376" s="113">
        <v>0</v>
      </c>
      <c r="K376" s="113">
        <v>0</v>
      </c>
      <c r="L376" s="113">
        <v>0</v>
      </c>
      <c r="M376" s="113">
        <v>0</v>
      </c>
      <c r="N376" s="113">
        <v>0</v>
      </c>
      <c r="O376" s="113">
        <v>0</v>
      </c>
      <c r="P376" s="113">
        <v>0</v>
      </c>
      <c r="Q376" s="113">
        <v>0</v>
      </c>
      <c r="R376" s="113">
        <v>0</v>
      </c>
      <c r="S376" s="113">
        <v>0</v>
      </c>
      <c r="T376" s="113">
        <v>0</v>
      </c>
      <c r="U376" s="113">
        <v>0</v>
      </c>
      <c r="V376" s="113">
        <v>0</v>
      </c>
      <c r="W376" s="113">
        <v>0</v>
      </c>
      <c r="X376" s="113">
        <v>0</v>
      </c>
      <c r="Y376" s="113">
        <v>0</v>
      </c>
      <c r="Z376" s="113">
        <v>0</v>
      </c>
      <c r="AA376" s="113">
        <v>0</v>
      </c>
      <c r="AB376" s="113">
        <v>0</v>
      </c>
      <c r="AC376" s="113">
        <v>0</v>
      </c>
      <c r="AD376" s="113">
        <v>0</v>
      </c>
      <c r="AE376" s="113">
        <v>0</v>
      </c>
      <c r="AF376" s="113">
        <v>0</v>
      </c>
      <c r="AG376" s="113">
        <v>0</v>
      </c>
      <c r="AH376" s="113">
        <v>0</v>
      </c>
      <c r="AI376" s="113">
        <v>0</v>
      </c>
      <c r="AJ376" s="113">
        <v>0</v>
      </c>
      <c r="AK376" s="113">
        <v>0</v>
      </c>
      <c r="AL376" s="113">
        <v>0</v>
      </c>
      <c r="AM376" s="113">
        <f t="shared" si="5"/>
        <v>0</v>
      </c>
      <c r="AP376" s="70"/>
    </row>
    <row r="377" spans="1:42" ht="33" customHeight="1">
      <c r="A377" s="87">
        <v>1308</v>
      </c>
      <c r="B377" s="88" t="s">
        <v>1012</v>
      </c>
      <c r="C377" s="115" t="s">
        <v>1400</v>
      </c>
      <c r="D377" s="113">
        <v>0</v>
      </c>
      <c r="E377" s="113">
        <v>0</v>
      </c>
      <c r="F377" s="113">
        <v>0</v>
      </c>
      <c r="G377" s="113">
        <v>0</v>
      </c>
      <c r="H377" s="113">
        <v>0</v>
      </c>
      <c r="I377" s="113">
        <v>0</v>
      </c>
      <c r="J377" s="113">
        <v>0</v>
      </c>
      <c r="K377" s="113">
        <v>0</v>
      </c>
      <c r="L377" s="113">
        <v>0</v>
      </c>
      <c r="M377" s="113">
        <v>0</v>
      </c>
      <c r="N377" s="113">
        <v>0</v>
      </c>
      <c r="O377" s="113">
        <v>0</v>
      </c>
      <c r="P377" s="113">
        <v>0</v>
      </c>
      <c r="Q377" s="113">
        <v>0</v>
      </c>
      <c r="R377" s="113">
        <v>0</v>
      </c>
      <c r="S377" s="113">
        <v>0</v>
      </c>
      <c r="T377" s="113">
        <v>0</v>
      </c>
      <c r="U377" s="113">
        <v>0</v>
      </c>
      <c r="V377" s="113">
        <v>0</v>
      </c>
      <c r="W377" s="113">
        <v>0</v>
      </c>
      <c r="X377" s="113">
        <v>0</v>
      </c>
      <c r="Y377" s="113">
        <v>0</v>
      </c>
      <c r="Z377" s="113">
        <v>0</v>
      </c>
      <c r="AA377" s="113">
        <v>0</v>
      </c>
      <c r="AB377" s="113">
        <v>0</v>
      </c>
      <c r="AC377" s="113">
        <v>0</v>
      </c>
      <c r="AD377" s="113">
        <v>0</v>
      </c>
      <c r="AE377" s="113">
        <v>0</v>
      </c>
      <c r="AF377" s="113">
        <v>0</v>
      </c>
      <c r="AG377" s="113">
        <v>0</v>
      </c>
      <c r="AH377" s="113">
        <v>0</v>
      </c>
      <c r="AI377" s="113">
        <v>0</v>
      </c>
      <c r="AJ377" s="113">
        <v>0</v>
      </c>
      <c r="AK377" s="113">
        <v>0</v>
      </c>
      <c r="AL377" s="113">
        <v>0</v>
      </c>
      <c r="AM377" s="113">
        <f t="shared" si="5"/>
        <v>0</v>
      </c>
      <c r="AP377" s="70"/>
    </row>
    <row r="378" spans="1:42" ht="33" customHeight="1">
      <c r="A378" s="87">
        <v>1309</v>
      </c>
      <c r="B378" s="88" t="s">
        <v>1013</v>
      </c>
      <c r="C378" s="115" t="s">
        <v>1400</v>
      </c>
      <c r="D378" s="113">
        <v>0</v>
      </c>
      <c r="E378" s="113">
        <v>0</v>
      </c>
      <c r="F378" s="113">
        <v>0</v>
      </c>
      <c r="G378" s="113">
        <v>0</v>
      </c>
      <c r="H378" s="113">
        <v>0</v>
      </c>
      <c r="I378" s="113">
        <v>0</v>
      </c>
      <c r="J378" s="113">
        <v>0</v>
      </c>
      <c r="K378" s="113">
        <v>0</v>
      </c>
      <c r="L378" s="113">
        <v>0</v>
      </c>
      <c r="M378" s="113">
        <v>0</v>
      </c>
      <c r="N378" s="113">
        <v>0</v>
      </c>
      <c r="O378" s="113">
        <v>0</v>
      </c>
      <c r="P378" s="113">
        <v>0</v>
      </c>
      <c r="Q378" s="113">
        <v>0</v>
      </c>
      <c r="R378" s="113">
        <v>0</v>
      </c>
      <c r="S378" s="113">
        <v>0</v>
      </c>
      <c r="T378" s="113">
        <v>0</v>
      </c>
      <c r="U378" s="113">
        <v>0</v>
      </c>
      <c r="V378" s="113">
        <v>0</v>
      </c>
      <c r="W378" s="113">
        <v>0</v>
      </c>
      <c r="X378" s="113">
        <v>0</v>
      </c>
      <c r="Y378" s="113">
        <v>0</v>
      </c>
      <c r="Z378" s="113">
        <v>0</v>
      </c>
      <c r="AA378" s="113">
        <v>0</v>
      </c>
      <c r="AB378" s="113">
        <v>0</v>
      </c>
      <c r="AC378" s="113">
        <v>0</v>
      </c>
      <c r="AD378" s="113">
        <v>0</v>
      </c>
      <c r="AE378" s="113">
        <v>0</v>
      </c>
      <c r="AF378" s="113">
        <v>0</v>
      </c>
      <c r="AG378" s="113">
        <v>0</v>
      </c>
      <c r="AH378" s="113">
        <v>0</v>
      </c>
      <c r="AI378" s="113">
        <v>0</v>
      </c>
      <c r="AJ378" s="113">
        <v>0</v>
      </c>
      <c r="AK378" s="113">
        <v>0</v>
      </c>
      <c r="AL378" s="113">
        <v>0</v>
      </c>
      <c r="AM378" s="113">
        <f t="shared" si="5"/>
        <v>0</v>
      </c>
      <c r="AP378" s="70"/>
    </row>
    <row r="379" spans="1:42" ht="33" customHeight="1">
      <c r="A379" s="87">
        <v>1310</v>
      </c>
      <c r="B379" s="88" t="s">
        <v>1014</v>
      </c>
      <c r="C379" s="115" t="s">
        <v>1400</v>
      </c>
      <c r="D379" s="113">
        <v>0</v>
      </c>
      <c r="E379" s="113">
        <v>0</v>
      </c>
      <c r="F379" s="113">
        <v>0</v>
      </c>
      <c r="G379" s="113">
        <v>0</v>
      </c>
      <c r="H379" s="113">
        <v>0</v>
      </c>
      <c r="I379" s="113">
        <v>0</v>
      </c>
      <c r="J379" s="113">
        <v>0</v>
      </c>
      <c r="K379" s="113">
        <v>0</v>
      </c>
      <c r="L379" s="113">
        <v>0</v>
      </c>
      <c r="M379" s="113">
        <v>0</v>
      </c>
      <c r="N379" s="113">
        <v>0</v>
      </c>
      <c r="O379" s="113">
        <v>0</v>
      </c>
      <c r="P379" s="113">
        <v>0</v>
      </c>
      <c r="Q379" s="113">
        <v>0</v>
      </c>
      <c r="R379" s="113">
        <v>0</v>
      </c>
      <c r="S379" s="113">
        <v>0</v>
      </c>
      <c r="T379" s="113">
        <v>0</v>
      </c>
      <c r="U379" s="113">
        <v>0</v>
      </c>
      <c r="V379" s="113">
        <v>0</v>
      </c>
      <c r="W379" s="113">
        <v>0</v>
      </c>
      <c r="X379" s="113">
        <v>0</v>
      </c>
      <c r="Y379" s="113">
        <v>0</v>
      </c>
      <c r="Z379" s="113">
        <v>0</v>
      </c>
      <c r="AA379" s="113">
        <v>0</v>
      </c>
      <c r="AB379" s="113">
        <v>0</v>
      </c>
      <c r="AC379" s="113">
        <v>0</v>
      </c>
      <c r="AD379" s="113">
        <v>0</v>
      </c>
      <c r="AE379" s="113">
        <v>0</v>
      </c>
      <c r="AF379" s="113">
        <v>0</v>
      </c>
      <c r="AG379" s="113">
        <v>0</v>
      </c>
      <c r="AH379" s="113">
        <v>0</v>
      </c>
      <c r="AI379" s="113">
        <v>0</v>
      </c>
      <c r="AJ379" s="113">
        <v>0</v>
      </c>
      <c r="AK379" s="113">
        <v>0</v>
      </c>
      <c r="AL379" s="113">
        <v>0</v>
      </c>
      <c r="AM379" s="113">
        <f t="shared" si="5"/>
        <v>0</v>
      </c>
      <c r="AP379" s="70"/>
    </row>
    <row r="380" spans="1:42" ht="33" customHeight="1">
      <c r="A380" s="87">
        <v>1311</v>
      </c>
      <c r="B380" s="88" t="s">
        <v>1015</v>
      </c>
      <c r="C380" s="115" t="s">
        <v>1400</v>
      </c>
      <c r="D380" s="113">
        <v>0</v>
      </c>
      <c r="E380" s="113">
        <v>0</v>
      </c>
      <c r="F380" s="113">
        <v>0</v>
      </c>
      <c r="G380" s="113">
        <v>0</v>
      </c>
      <c r="H380" s="113">
        <v>0</v>
      </c>
      <c r="I380" s="113">
        <v>0</v>
      </c>
      <c r="J380" s="113">
        <v>0</v>
      </c>
      <c r="K380" s="113">
        <v>0</v>
      </c>
      <c r="L380" s="113">
        <v>0</v>
      </c>
      <c r="M380" s="113">
        <v>0</v>
      </c>
      <c r="N380" s="113">
        <v>0</v>
      </c>
      <c r="O380" s="113">
        <v>0</v>
      </c>
      <c r="P380" s="113">
        <v>0</v>
      </c>
      <c r="Q380" s="113">
        <v>0</v>
      </c>
      <c r="R380" s="113">
        <v>0</v>
      </c>
      <c r="S380" s="113">
        <v>0</v>
      </c>
      <c r="T380" s="113">
        <v>0</v>
      </c>
      <c r="U380" s="113">
        <v>0</v>
      </c>
      <c r="V380" s="113">
        <v>0</v>
      </c>
      <c r="W380" s="113">
        <v>0</v>
      </c>
      <c r="X380" s="113">
        <v>0</v>
      </c>
      <c r="Y380" s="113">
        <v>0</v>
      </c>
      <c r="Z380" s="113">
        <v>0</v>
      </c>
      <c r="AA380" s="113">
        <v>0</v>
      </c>
      <c r="AB380" s="113">
        <v>0</v>
      </c>
      <c r="AC380" s="113">
        <v>0</v>
      </c>
      <c r="AD380" s="113">
        <v>0</v>
      </c>
      <c r="AE380" s="113">
        <v>0</v>
      </c>
      <c r="AF380" s="113">
        <v>0</v>
      </c>
      <c r="AG380" s="113">
        <v>0</v>
      </c>
      <c r="AH380" s="113">
        <v>0</v>
      </c>
      <c r="AI380" s="113">
        <v>0</v>
      </c>
      <c r="AJ380" s="113">
        <v>0</v>
      </c>
      <c r="AK380" s="113">
        <v>0</v>
      </c>
      <c r="AL380" s="113">
        <v>0</v>
      </c>
      <c r="AM380" s="113">
        <f t="shared" si="5"/>
        <v>0</v>
      </c>
      <c r="AP380" s="70"/>
    </row>
    <row r="381" spans="1:42" ht="33" customHeight="1">
      <c r="A381" s="87">
        <v>1312</v>
      </c>
      <c r="B381" s="88" t="s">
        <v>1016</v>
      </c>
      <c r="C381" s="115" t="s">
        <v>1400</v>
      </c>
      <c r="D381" s="113">
        <v>0</v>
      </c>
      <c r="E381" s="113">
        <v>0</v>
      </c>
      <c r="F381" s="113">
        <v>0</v>
      </c>
      <c r="G381" s="113">
        <v>0</v>
      </c>
      <c r="H381" s="113">
        <v>0</v>
      </c>
      <c r="I381" s="113">
        <v>0</v>
      </c>
      <c r="J381" s="113">
        <v>0</v>
      </c>
      <c r="K381" s="113">
        <v>0</v>
      </c>
      <c r="L381" s="113">
        <v>0</v>
      </c>
      <c r="M381" s="113">
        <v>0</v>
      </c>
      <c r="N381" s="113">
        <v>0</v>
      </c>
      <c r="O381" s="113">
        <v>0</v>
      </c>
      <c r="P381" s="113">
        <v>0</v>
      </c>
      <c r="Q381" s="113">
        <v>0</v>
      </c>
      <c r="R381" s="113">
        <v>0</v>
      </c>
      <c r="S381" s="113">
        <v>0</v>
      </c>
      <c r="T381" s="113">
        <v>0</v>
      </c>
      <c r="U381" s="113">
        <v>0</v>
      </c>
      <c r="V381" s="113">
        <v>0</v>
      </c>
      <c r="W381" s="113">
        <v>0</v>
      </c>
      <c r="X381" s="113">
        <v>0</v>
      </c>
      <c r="Y381" s="113">
        <v>0</v>
      </c>
      <c r="Z381" s="113">
        <v>0</v>
      </c>
      <c r="AA381" s="113">
        <v>0</v>
      </c>
      <c r="AB381" s="113">
        <v>0</v>
      </c>
      <c r="AC381" s="113">
        <v>0</v>
      </c>
      <c r="AD381" s="113">
        <v>0</v>
      </c>
      <c r="AE381" s="113">
        <v>0</v>
      </c>
      <c r="AF381" s="113">
        <v>0</v>
      </c>
      <c r="AG381" s="113">
        <v>0</v>
      </c>
      <c r="AH381" s="113">
        <v>0</v>
      </c>
      <c r="AI381" s="113">
        <v>0</v>
      </c>
      <c r="AJ381" s="113">
        <v>0</v>
      </c>
      <c r="AK381" s="113">
        <v>0</v>
      </c>
      <c r="AL381" s="113">
        <v>0</v>
      </c>
      <c r="AM381" s="113">
        <f t="shared" si="5"/>
        <v>0</v>
      </c>
      <c r="AP381" s="70"/>
    </row>
    <row r="382" spans="1:42" ht="33" customHeight="1">
      <c r="A382" s="87">
        <v>1313</v>
      </c>
      <c r="B382" s="88" t="s">
        <v>1017</v>
      </c>
      <c r="C382" s="115" t="s">
        <v>1400</v>
      </c>
      <c r="D382" s="113">
        <v>0</v>
      </c>
      <c r="E382" s="113">
        <v>0</v>
      </c>
      <c r="F382" s="113">
        <v>0</v>
      </c>
      <c r="G382" s="113">
        <v>0</v>
      </c>
      <c r="H382" s="113">
        <v>0</v>
      </c>
      <c r="I382" s="113">
        <v>0</v>
      </c>
      <c r="J382" s="113">
        <v>0</v>
      </c>
      <c r="K382" s="113">
        <v>0</v>
      </c>
      <c r="L382" s="113">
        <v>0</v>
      </c>
      <c r="M382" s="113">
        <v>0</v>
      </c>
      <c r="N382" s="113">
        <v>0</v>
      </c>
      <c r="O382" s="113">
        <v>0</v>
      </c>
      <c r="P382" s="113">
        <v>0</v>
      </c>
      <c r="Q382" s="113">
        <v>0</v>
      </c>
      <c r="R382" s="113">
        <v>0</v>
      </c>
      <c r="S382" s="113">
        <v>0</v>
      </c>
      <c r="T382" s="113">
        <v>0</v>
      </c>
      <c r="U382" s="113">
        <v>0</v>
      </c>
      <c r="V382" s="113">
        <v>0</v>
      </c>
      <c r="W382" s="113">
        <v>0</v>
      </c>
      <c r="X382" s="113">
        <v>0</v>
      </c>
      <c r="Y382" s="113">
        <v>0</v>
      </c>
      <c r="Z382" s="113">
        <v>0</v>
      </c>
      <c r="AA382" s="113">
        <v>0</v>
      </c>
      <c r="AB382" s="113">
        <v>0</v>
      </c>
      <c r="AC382" s="113">
        <v>0</v>
      </c>
      <c r="AD382" s="113">
        <v>0</v>
      </c>
      <c r="AE382" s="113">
        <v>0</v>
      </c>
      <c r="AF382" s="113">
        <v>0</v>
      </c>
      <c r="AG382" s="113">
        <v>0</v>
      </c>
      <c r="AH382" s="113">
        <v>0</v>
      </c>
      <c r="AI382" s="113">
        <v>0</v>
      </c>
      <c r="AJ382" s="113">
        <v>0</v>
      </c>
      <c r="AK382" s="113">
        <v>0</v>
      </c>
      <c r="AL382" s="113">
        <v>0</v>
      </c>
      <c r="AM382" s="113">
        <f t="shared" si="5"/>
        <v>0</v>
      </c>
      <c r="AP382" s="70"/>
    </row>
    <row r="383" spans="1:42" ht="33" customHeight="1">
      <c r="A383" s="87">
        <v>1314</v>
      </c>
      <c r="B383" s="88" t="s">
        <v>1018</v>
      </c>
      <c r="C383" s="115" t="s">
        <v>1400</v>
      </c>
      <c r="D383" s="113">
        <v>0</v>
      </c>
      <c r="E383" s="113">
        <v>0</v>
      </c>
      <c r="F383" s="113">
        <v>0</v>
      </c>
      <c r="G383" s="113">
        <v>0</v>
      </c>
      <c r="H383" s="113">
        <v>0</v>
      </c>
      <c r="I383" s="113">
        <v>0</v>
      </c>
      <c r="J383" s="113">
        <v>0</v>
      </c>
      <c r="K383" s="113">
        <v>0</v>
      </c>
      <c r="L383" s="113">
        <v>0</v>
      </c>
      <c r="M383" s="113">
        <v>0</v>
      </c>
      <c r="N383" s="113">
        <v>0</v>
      </c>
      <c r="O383" s="113">
        <v>0</v>
      </c>
      <c r="P383" s="113">
        <v>0</v>
      </c>
      <c r="Q383" s="113">
        <v>0</v>
      </c>
      <c r="R383" s="113">
        <v>0</v>
      </c>
      <c r="S383" s="113">
        <v>0</v>
      </c>
      <c r="T383" s="113">
        <v>0</v>
      </c>
      <c r="U383" s="113">
        <v>0</v>
      </c>
      <c r="V383" s="113">
        <v>0</v>
      </c>
      <c r="W383" s="113">
        <v>0</v>
      </c>
      <c r="X383" s="113">
        <v>0</v>
      </c>
      <c r="Y383" s="113">
        <v>0</v>
      </c>
      <c r="Z383" s="113">
        <v>0</v>
      </c>
      <c r="AA383" s="113">
        <v>0</v>
      </c>
      <c r="AB383" s="113">
        <v>0</v>
      </c>
      <c r="AC383" s="113">
        <v>0</v>
      </c>
      <c r="AD383" s="113">
        <v>0</v>
      </c>
      <c r="AE383" s="113">
        <v>0</v>
      </c>
      <c r="AF383" s="113">
        <v>0</v>
      </c>
      <c r="AG383" s="113">
        <v>0</v>
      </c>
      <c r="AH383" s="113">
        <v>0</v>
      </c>
      <c r="AI383" s="113">
        <v>0</v>
      </c>
      <c r="AJ383" s="113">
        <v>0</v>
      </c>
      <c r="AK383" s="113">
        <v>0</v>
      </c>
      <c r="AL383" s="113">
        <v>0</v>
      </c>
      <c r="AM383" s="113">
        <f t="shared" si="5"/>
        <v>0</v>
      </c>
      <c r="AP383" s="70"/>
    </row>
    <row r="384" spans="1:42" ht="33" customHeight="1">
      <c r="A384" s="87">
        <v>1315</v>
      </c>
      <c r="B384" s="88" t="s">
        <v>1019</v>
      </c>
      <c r="C384" s="115" t="s">
        <v>1400</v>
      </c>
      <c r="D384" s="113">
        <v>0</v>
      </c>
      <c r="E384" s="113">
        <v>0</v>
      </c>
      <c r="F384" s="113">
        <v>0</v>
      </c>
      <c r="G384" s="113">
        <v>0</v>
      </c>
      <c r="H384" s="113">
        <v>0</v>
      </c>
      <c r="I384" s="113">
        <v>0</v>
      </c>
      <c r="J384" s="113">
        <v>0</v>
      </c>
      <c r="K384" s="113">
        <v>0</v>
      </c>
      <c r="L384" s="113">
        <v>0</v>
      </c>
      <c r="M384" s="113">
        <v>0</v>
      </c>
      <c r="N384" s="113">
        <v>0</v>
      </c>
      <c r="O384" s="113">
        <v>0</v>
      </c>
      <c r="P384" s="113">
        <v>0</v>
      </c>
      <c r="Q384" s="113">
        <v>0</v>
      </c>
      <c r="R384" s="113">
        <v>0</v>
      </c>
      <c r="S384" s="113">
        <v>0</v>
      </c>
      <c r="T384" s="113">
        <v>0</v>
      </c>
      <c r="U384" s="113">
        <v>0</v>
      </c>
      <c r="V384" s="113">
        <v>0</v>
      </c>
      <c r="W384" s="113">
        <v>0</v>
      </c>
      <c r="X384" s="113">
        <v>0</v>
      </c>
      <c r="Y384" s="113">
        <v>0</v>
      </c>
      <c r="Z384" s="113">
        <v>0</v>
      </c>
      <c r="AA384" s="113">
        <v>0</v>
      </c>
      <c r="AB384" s="113">
        <v>0</v>
      </c>
      <c r="AC384" s="113">
        <v>0</v>
      </c>
      <c r="AD384" s="113">
        <v>0</v>
      </c>
      <c r="AE384" s="113">
        <v>0</v>
      </c>
      <c r="AF384" s="113">
        <v>0</v>
      </c>
      <c r="AG384" s="113">
        <v>0</v>
      </c>
      <c r="AH384" s="113">
        <v>0</v>
      </c>
      <c r="AI384" s="113">
        <v>0</v>
      </c>
      <c r="AJ384" s="113">
        <v>0</v>
      </c>
      <c r="AK384" s="113">
        <v>0</v>
      </c>
      <c r="AL384" s="113">
        <v>0</v>
      </c>
      <c r="AM384" s="113">
        <f t="shared" si="5"/>
        <v>0</v>
      </c>
      <c r="AP384" s="70"/>
    </row>
    <row r="385" spans="1:42" ht="33" customHeight="1">
      <c r="A385" s="87">
        <v>1316</v>
      </c>
      <c r="B385" s="88" t="s">
        <v>1020</v>
      </c>
      <c r="C385" s="115" t="s">
        <v>1400</v>
      </c>
      <c r="D385" s="113">
        <v>0</v>
      </c>
      <c r="E385" s="113">
        <v>0</v>
      </c>
      <c r="F385" s="113">
        <v>0</v>
      </c>
      <c r="G385" s="113">
        <v>0</v>
      </c>
      <c r="H385" s="113">
        <v>0</v>
      </c>
      <c r="I385" s="113">
        <v>0</v>
      </c>
      <c r="J385" s="113">
        <v>0</v>
      </c>
      <c r="K385" s="113">
        <v>0</v>
      </c>
      <c r="L385" s="113">
        <v>0</v>
      </c>
      <c r="M385" s="113">
        <v>0</v>
      </c>
      <c r="N385" s="113">
        <v>0</v>
      </c>
      <c r="O385" s="113">
        <v>0</v>
      </c>
      <c r="P385" s="113">
        <v>0</v>
      </c>
      <c r="Q385" s="113">
        <v>0</v>
      </c>
      <c r="R385" s="113">
        <v>0</v>
      </c>
      <c r="S385" s="113">
        <v>0</v>
      </c>
      <c r="T385" s="113">
        <v>0</v>
      </c>
      <c r="U385" s="113">
        <v>0</v>
      </c>
      <c r="V385" s="113">
        <v>0</v>
      </c>
      <c r="W385" s="113">
        <v>0</v>
      </c>
      <c r="X385" s="113">
        <v>0</v>
      </c>
      <c r="Y385" s="113">
        <v>0</v>
      </c>
      <c r="Z385" s="113">
        <v>0</v>
      </c>
      <c r="AA385" s="113">
        <v>0</v>
      </c>
      <c r="AB385" s="113">
        <v>0</v>
      </c>
      <c r="AC385" s="113">
        <v>0</v>
      </c>
      <c r="AD385" s="113">
        <v>0</v>
      </c>
      <c r="AE385" s="113">
        <v>0</v>
      </c>
      <c r="AF385" s="113">
        <v>0</v>
      </c>
      <c r="AG385" s="113">
        <v>0</v>
      </c>
      <c r="AH385" s="113">
        <v>0</v>
      </c>
      <c r="AI385" s="113">
        <v>0</v>
      </c>
      <c r="AJ385" s="113">
        <v>0</v>
      </c>
      <c r="AK385" s="113">
        <v>0</v>
      </c>
      <c r="AL385" s="113">
        <v>0</v>
      </c>
      <c r="AM385" s="113">
        <f t="shared" si="5"/>
        <v>0</v>
      </c>
      <c r="AP385" s="70"/>
    </row>
    <row r="386" spans="1:42" ht="33" customHeight="1">
      <c r="A386" s="87">
        <v>1317</v>
      </c>
      <c r="B386" s="88" t="s">
        <v>1021</v>
      </c>
      <c r="C386" s="115" t="s">
        <v>1400</v>
      </c>
      <c r="D386" s="113">
        <v>0</v>
      </c>
      <c r="E386" s="113">
        <v>0</v>
      </c>
      <c r="F386" s="113">
        <v>0</v>
      </c>
      <c r="G386" s="113">
        <v>0</v>
      </c>
      <c r="H386" s="113">
        <v>0</v>
      </c>
      <c r="I386" s="113">
        <v>0</v>
      </c>
      <c r="J386" s="113">
        <v>0</v>
      </c>
      <c r="K386" s="113">
        <v>0</v>
      </c>
      <c r="L386" s="113">
        <v>0</v>
      </c>
      <c r="M386" s="113">
        <v>0</v>
      </c>
      <c r="N386" s="113">
        <v>0</v>
      </c>
      <c r="O386" s="113">
        <v>0</v>
      </c>
      <c r="P386" s="113">
        <v>0</v>
      </c>
      <c r="Q386" s="113">
        <v>0</v>
      </c>
      <c r="R386" s="113">
        <v>0</v>
      </c>
      <c r="S386" s="113">
        <v>0</v>
      </c>
      <c r="T386" s="113">
        <v>0</v>
      </c>
      <c r="U386" s="113">
        <v>0</v>
      </c>
      <c r="V386" s="113">
        <v>0</v>
      </c>
      <c r="W386" s="113">
        <v>0</v>
      </c>
      <c r="X386" s="113">
        <v>0</v>
      </c>
      <c r="Y386" s="113">
        <v>0</v>
      </c>
      <c r="Z386" s="113">
        <v>0</v>
      </c>
      <c r="AA386" s="113">
        <v>0</v>
      </c>
      <c r="AB386" s="113">
        <v>0</v>
      </c>
      <c r="AC386" s="113">
        <v>0</v>
      </c>
      <c r="AD386" s="113">
        <v>0</v>
      </c>
      <c r="AE386" s="113">
        <v>0</v>
      </c>
      <c r="AF386" s="113">
        <v>0</v>
      </c>
      <c r="AG386" s="113">
        <v>0</v>
      </c>
      <c r="AH386" s="113">
        <v>0</v>
      </c>
      <c r="AI386" s="113">
        <v>0</v>
      </c>
      <c r="AJ386" s="113">
        <v>0</v>
      </c>
      <c r="AK386" s="113">
        <v>0</v>
      </c>
      <c r="AL386" s="113">
        <v>0</v>
      </c>
      <c r="AM386" s="113">
        <f t="shared" si="5"/>
        <v>0</v>
      </c>
      <c r="AP386" s="70"/>
    </row>
    <row r="387" spans="1:42" ht="33" customHeight="1">
      <c r="A387" s="87">
        <v>1318</v>
      </c>
      <c r="B387" s="88" t="s">
        <v>1022</v>
      </c>
      <c r="C387" s="115" t="s">
        <v>1400</v>
      </c>
      <c r="D387" s="113">
        <v>0</v>
      </c>
      <c r="E387" s="113">
        <v>0</v>
      </c>
      <c r="F387" s="113">
        <v>0</v>
      </c>
      <c r="G387" s="113">
        <v>0</v>
      </c>
      <c r="H387" s="113">
        <v>0</v>
      </c>
      <c r="I387" s="113">
        <v>0</v>
      </c>
      <c r="J387" s="113">
        <v>0</v>
      </c>
      <c r="K387" s="113">
        <v>0</v>
      </c>
      <c r="L387" s="113">
        <v>0</v>
      </c>
      <c r="M387" s="113">
        <v>0</v>
      </c>
      <c r="N387" s="113">
        <v>0</v>
      </c>
      <c r="O387" s="113">
        <v>0</v>
      </c>
      <c r="P387" s="113">
        <v>0</v>
      </c>
      <c r="Q387" s="113">
        <v>0</v>
      </c>
      <c r="R387" s="113">
        <v>0</v>
      </c>
      <c r="S387" s="113">
        <v>0</v>
      </c>
      <c r="T387" s="113">
        <v>0</v>
      </c>
      <c r="U387" s="113">
        <v>0</v>
      </c>
      <c r="V387" s="113">
        <v>0</v>
      </c>
      <c r="W387" s="113">
        <v>0</v>
      </c>
      <c r="X387" s="113">
        <v>0</v>
      </c>
      <c r="Y387" s="113">
        <v>0</v>
      </c>
      <c r="Z387" s="113">
        <v>0</v>
      </c>
      <c r="AA387" s="113">
        <v>0</v>
      </c>
      <c r="AB387" s="113">
        <v>0</v>
      </c>
      <c r="AC387" s="113">
        <v>0</v>
      </c>
      <c r="AD387" s="113">
        <v>0</v>
      </c>
      <c r="AE387" s="113">
        <v>0</v>
      </c>
      <c r="AF387" s="113">
        <v>0</v>
      </c>
      <c r="AG387" s="113">
        <v>0</v>
      </c>
      <c r="AH387" s="113">
        <v>0</v>
      </c>
      <c r="AI387" s="113">
        <v>0</v>
      </c>
      <c r="AJ387" s="113">
        <v>0</v>
      </c>
      <c r="AK387" s="113">
        <v>0</v>
      </c>
      <c r="AL387" s="113">
        <v>0</v>
      </c>
      <c r="AM387" s="113">
        <f t="shared" si="5"/>
        <v>0</v>
      </c>
      <c r="AP387" s="70"/>
    </row>
    <row r="388" spans="1:42" ht="33" customHeight="1">
      <c r="A388" s="87">
        <v>1319</v>
      </c>
      <c r="B388" s="88" t="s">
        <v>397</v>
      </c>
      <c r="C388" s="115" t="s">
        <v>1400</v>
      </c>
      <c r="D388" s="113">
        <v>0</v>
      </c>
      <c r="E388" s="113">
        <v>0</v>
      </c>
      <c r="F388" s="113">
        <v>0</v>
      </c>
      <c r="G388" s="113">
        <v>0</v>
      </c>
      <c r="H388" s="113">
        <v>0</v>
      </c>
      <c r="I388" s="113">
        <v>0</v>
      </c>
      <c r="J388" s="113">
        <v>0</v>
      </c>
      <c r="K388" s="113">
        <v>0</v>
      </c>
      <c r="L388" s="113">
        <v>0</v>
      </c>
      <c r="M388" s="113">
        <v>0</v>
      </c>
      <c r="N388" s="113">
        <v>0</v>
      </c>
      <c r="O388" s="113">
        <v>0</v>
      </c>
      <c r="P388" s="113">
        <v>0</v>
      </c>
      <c r="Q388" s="113">
        <v>0</v>
      </c>
      <c r="R388" s="113">
        <v>0</v>
      </c>
      <c r="S388" s="113">
        <v>0</v>
      </c>
      <c r="T388" s="113">
        <v>0</v>
      </c>
      <c r="U388" s="113">
        <v>0</v>
      </c>
      <c r="V388" s="113">
        <v>0</v>
      </c>
      <c r="W388" s="113">
        <v>0</v>
      </c>
      <c r="X388" s="113">
        <v>0</v>
      </c>
      <c r="Y388" s="113">
        <v>0</v>
      </c>
      <c r="Z388" s="113">
        <v>0</v>
      </c>
      <c r="AA388" s="113">
        <v>0</v>
      </c>
      <c r="AB388" s="113">
        <v>0</v>
      </c>
      <c r="AC388" s="113">
        <v>0</v>
      </c>
      <c r="AD388" s="113">
        <v>0</v>
      </c>
      <c r="AE388" s="113">
        <v>0</v>
      </c>
      <c r="AF388" s="113">
        <v>0</v>
      </c>
      <c r="AG388" s="113">
        <v>0</v>
      </c>
      <c r="AH388" s="113">
        <v>0</v>
      </c>
      <c r="AI388" s="113">
        <v>0</v>
      </c>
      <c r="AJ388" s="113">
        <v>0</v>
      </c>
      <c r="AK388" s="113">
        <v>0</v>
      </c>
      <c r="AL388" s="113">
        <v>0</v>
      </c>
      <c r="AM388" s="113">
        <f t="shared" si="5"/>
        <v>0</v>
      </c>
      <c r="AP388" s="70"/>
    </row>
    <row r="389" spans="1:42" ht="33" customHeight="1">
      <c r="A389" s="87">
        <v>1320</v>
      </c>
      <c r="B389" s="88" t="s">
        <v>1023</v>
      </c>
      <c r="C389" s="115" t="s">
        <v>1400</v>
      </c>
      <c r="D389" s="113">
        <v>0</v>
      </c>
      <c r="E389" s="113">
        <v>0</v>
      </c>
      <c r="F389" s="113">
        <v>0</v>
      </c>
      <c r="G389" s="113">
        <v>0</v>
      </c>
      <c r="H389" s="113">
        <v>0</v>
      </c>
      <c r="I389" s="113">
        <v>0</v>
      </c>
      <c r="J389" s="113">
        <v>0</v>
      </c>
      <c r="K389" s="113">
        <v>0</v>
      </c>
      <c r="L389" s="113">
        <v>0</v>
      </c>
      <c r="M389" s="113">
        <v>0</v>
      </c>
      <c r="N389" s="113">
        <v>0</v>
      </c>
      <c r="O389" s="113">
        <v>0</v>
      </c>
      <c r="P389" s="113">
        <v>0</v>
      </c>
      <c r="Q389" s="113">
        <v>0</v>
      </c>
      <c r="R389" s="113">
        <v>0</v>
      </c>
      <c r="S389" s="113">
        <v>0</v>
      </c>
      <c r="T389" s="113">
        <v>0</v>
      </c>
      <c r="U389" s="113">
        <v>0</v>
      </c>
      <c r="V389" s="113">
        <v>0</v>
      </c>
      <c r="W389" s="113">
        <v>0</v>
      </c>
      <c r="X389" s="113">
        <v>0</v>
      </c>
      <c r="Y389" s="113">
        <v>0</v>
      </c>
      <c r="Z389" s="113">
        <v>0</v>
      </c>
      <c r="AA389" s="113">
        <v>0</v>
      </c>
      <c r="AB389" s="113">
        <v>0</v>
      </c>
      <c r="AC389" s="113">
        <v>0</v>
      </c>
      <c r="AD389" s="113">
        <v>0</v>
      </c>
      <c r="AE389" s="113">
        <v>0</v>
      </c>
      <c r="AF389" s="113">
        <v>0</v>
      </c>
      <c r="AG389" s="113">
        <v>0</v>
      </c>
      <c r="AH389" s="113">
        <v>0</v>
      </c>
      <c r="AI389" s="113">
        <v>0</v>
      </c>
      <c r="AJ389" s="113">
        <v>0</v>
      </c>
      <c r="AK389" s="113">
        <v>0</v>
      </c>
      <c r="AL389" s="113">
        <v>0</v>
      </c>
      <c r="AM389" s="113">
        <f t="shared" si="5"/>
        <v>0</v>
      </c>
      <c r="AP389" s="70"/>
    </row>
    <row r="390" spans="1:42" ht="33" customHeight="1">
      <c r="A390" s="87">
        <v>1321</v>
      </c>
      <c r="B390" s="88" t="s">
        <v>1024</v>
      </c>
      <c r="C390" s="115" t="s">
        <v>1400</v>
      </c>
      <c r="D390" s="113">
        <v>0</v>
      </c>
      <c r="E390" s="113">
        <v>0</v>
      </c>
      <c r="F390" s="113">
        <v>0</v>
      </c>
      <c r="G390" s="113">
        <v>0</v>
      </c>
      <c r="H390" s="113">
        <v>0</v>
      </c>
      <c r="I390" s="113">
        <v>0</v>
      </c>
      <c r="J390" s="113">
        <v>0</v>
      </c>
      <c r="K390" s="113">
        <v>0</v>
      </c>
      <c r="L390" s="113">
        <v>0</v>
      </c>
      <c r="M390" s="113">
        <v>0</v>
      </c>
      <c r="N390" s="113">
        <v>0</v>
      </c>
      <c r="O390" s="113">
        <v>0</v>
      </c>
      <c r="P390" s="113">
        <v>0</v>
      </c>
      <c r="Q390" s="113">
        <v>0</v>
      </c>
      <c r="R390" s="113">
        <v>0</v>
      </c>
      <c r="S390" s="113">
        <v>0</v>
      </c>
      <c r="T390" s="113">
        <v>0</v>
      </c>
      <c r="U390" s="113">
        <v>0</v>
      </c>
      <c r="V390" s="113">
        <v>0</v>
      </c>
      <c r="W390" s="113">
        <v>0</v>
      </c>
      <c r="X390" s="113">
        <v>0</v>
      </c>
      <c r="Y390" s="113">
        <v>0</v>
      </c>
      <c r="Z390" s="113">
        <v>0</v>
      </c>
      <c r="AA390" s="113">
        <v>0</v>
      </c>
      <c r="AB390" s="113">
        <v>0</v>
      </c>
      <c r="AC390" s="113">
        <v>0</v>
      </c>
      <c r="AD390" s="113">
        <v>0</v>
      </c>
      <c r="AE390" s="113">
        <v>0</v>
      </c>
      <c r="AF390" s="113">
        <v>0</v>
      </c>
      <c r="AG390" s="113">
        <v>0</v>
      </c>
      <c r="AH390" s="113">
        <v>0</v>
      </c>
      <c r="AI390" s="113">
        <v>0</v>
      </c>
      <c r="AJ390" s="113">
        <v>0</v>
      </c>
      <c r="AK390" s="113">
        <v>0</v>
      </c>
      <c r="AL390" s="113">
        <v>0</v>
      </c>
      <c r="AM390" s="113">
        <f t="shared" si="5"/>
        <v>0</v>
      </c>
      <c r="AP390" s="70"/>
    </row>
    <row r="391" spans="1:42" ht="33" customHeight="1">
      <c r="A391" s="87">
        <v>1322</v>
      </c>
      <c r="B391" s="88" t="s">
        <v>1025</v>
      </c>
      <c r="C391" s="115" t="s">
        <v>1400</v>
      </c>
      <c r="D391" s="113">
        <v>0</v>
      </c>
      <c r="E391" s="113">
        <v>0</v>
      </c>
      <c r="F391" s="113">
        <v>0</v>
      </c>
      <c r="G391" s="113">
        <v>0</v>
      </c>
      <c r="H391" s="113">
        <v>0</v>
      </c>
      <c r="I391" s="113">
        <v>0</v>
      </c>
      <c r="J391" s="113">
        <v>0</v>
      </c>
      <c r="K391" s="113">
        <v>0</v>
      </c>
      <c r="L391" s="113">
        <v>0</v>
      </c>
      <c r="M391" s="113">
        <v>0</v>
      </c>
      <c r="N391" s="113">
        <v>0</v>
      </c>
      <c r="O391" s="113">
        <v>0</v>
      </c>
      <c r="P391" s="113">
        <v>0</v>
      </c>
      <c r="Q391" s="113">
        <v>0</v>
      </c>
      <c r="R391" s="113">
        <v>0</v>
      </c>
      <c r="S391" s="113">
        <v>0</v>
      </c>
      <c r="T391" s="113">
        <v>0</v>
      </c>
      <c r="U391" s="113">
        <v>0</v>
      </c>
      <c r="V391" s="113">
        <v>0</v>
      </c>
      <c r="W391" s="113">
        <v>0</v>
      </c>
      <c r="X391" s="113">
        <v>0</v>
      </c>
      <c r="Y391" s="113">
        <v>0</v>
      </c>
      <c r="Z391" s="113">
        <v>0</v>
      </c>
      <c r="AA391" s="113">
        <v>0</v>
      </c>
      <c r="AB391" s="113">
        <v>0</v>
      </c>
      <c r="AC391" s="113">
        <v>0</v>
      </c>
      <c r="AD391" s="113">
        <v>0</v>
      </c>
      <c r="AE391" s="113">
        <v>0</v>
      </c>
      <c r="AF391" s="113">
        <v>0</v>
      </c>
      <c r="AG391" s="113">
        <v>0</v>
      </c>
      <c r="AH391" s="113">
        <v>0</v>
      </c>
      <c r="AI391" s="113">
        <v>0</v>
      </c>
      <c r="AJ391" s="113">
        <v>0</v>
      </c>
      <c r="AK391" s="113">
        <v>0</v>
      </c>
      <c r="AL391" s="113">
        <v>0</v>
      </c>
      <c r="AM391" s="113">
        <f t="shared" si="5"/>
        <v>0</v>
      </c>
      <c r="AP391" s="70"/>
    </row>
    <row r="392" spans="1:42" ht="33" customHeight="1">
      <c r="A392" s="87">
        <v>1323</v>
      </c>
      <c r="B392" s="88" t="s">
        <v>1026</v>
      </c>
      <c r="C392" s="115" t="s">
        <v>1400</v>
      </c>
      <c r="D392" s="113">
        <v>0</v>
      </c>
      <c r="E392" s="113">
        <v>0</v>
      </c>
      <c r="F392" s="113">
        <v>0</v>
      </c>
      <c r="G392" s="113">
        <v>0</v>
      </c>
      <c r="H392" s="113">
        <v>0</v>
      </c>
      <c r="I392" s="113">
        <v>0</v>
      </c>
      <c r="J392" s="113">
        <v>0</v>
      </c>
      <c r="K392" s="113">
        <v>0</v>
      </c>
      <c r="L392" s="113">
        <v>0</v>
      </c>
      <c r="M392" s="113">
        <v>0</v>
      </c>
      <c r="N392" s="113">
        <v>0</v>
      </c>
      <c r="O392" s="113">
        <v>0</v>
      </c>
      <c r="P392" s="113">
        <v>0</v>
      </c>
      <c r="Q392" s="113">
        <v>0</v>
      </c>
      <c r="R392" s="113">
        <v>0</v>
      </c>
      <c r="S392" s="113">
        <v>0</v>
      </c>
      <c r="T392" s="113">
        <v>0</v>
      </c>
      <c r="U392" s="113">
        <v>0</v>
      </c>
      <c r="V392" s="113">
        <v>0</v>
      </c>
      <c r="W392" s="113">
        <v>0</v>
      </c>
      <c r="X392" s="113">
        <v>0</v>
      </c>
      <c r="Y392" s="113">
        <v>0</v>
      </c>
      <c r="Z392" s="113">
        <v>0</v>
      </c>
      <c r="AA392" s="113">
        <v>0</v>
      </c>
      <c r="AB392" s="113">
        <v>0</v>
      </c>
      <c r="AC392" s="113">
        <v>0</v>
      </c>
      <c r="AD392" s="113">
        <v>0</v>
      </c>
      <c r="AE392" s="113">
        <v>0</v>
      </c>
      <c r="AF392" s="113">
        <v>0</v>
      </c>
      <c r="AG392" s="113">
        <v>0</v>
      </c>
      <c r="AH392" s="113">
        <v>0</v>
      </c>
      <c r="AI392" s="113">
        <v>0</v>
      </c>
      <c r="AJ392" s="113">
        <v>0</v>
      </c>
      <c r="AK392" s="113">
        <v>0</v>
      </c>
      <c r="AL392" s="113">
        <v>0</v>
      </c>
      <c r="AM392" s="113">
        <f t="shared" si="5"/>
        <v>0</v>
      </c>
      <c r="AP392" s="70"/>
    </row>
    <row r="393" spans="1:42" ht="33" customHeight="1">
      <c r="A393" s="87">
        <v>1324</v>
      </c>
      <c r="B393" s="88" t="s">
        <v>1027</v>
      </c>
      <c r="C393" s="115" t="s">
        <v>1400</v>
      </c>
      <c r="D393" s="113">
        <v>0</v>
      </c>
      <c r="E393" s="113">
        <v>0</v>
      </c>
      <c r="F393" s="113">
        <v>0</v>
      </c>
      <c r="G393" s="113">
        <v>0</v>
      </c>
      <c r="H393" s="113">
        <v>0</v>
      </c>
      <c r="I393" s="113">
        <v>0</v>
      </c>
      <c r="J393" s="113">
        <v>0</v>
      </c>
      <c r="K393" s="113">
        <v>0</v>
      </c>
      <c r="L393" s="113">
        <v>0</v>
      </c>
      <c r="M393" s="113">
        <v>0</v>
      </c>
      <c r="N393" s="113">
        <v>0</v>
      </c>
      <c r="O393" s="113">
        <v>0</v>
      </c>
      <c r="P393" s="113">
        <v>0</v>
      </c>
      <c r="Q393" s="113">
        <v>0</v>
      </c>
      <c r="R393" s="113">
        <v>0</v>
      </c>
      <c r="S393" s="113">
        <v>0</v>
      </c>
      <c r="T393" s="113">
        <v>0</v>
      </c>
      <c r="U393" s="113">
        <v>0</v>
      </c>
      <c r="V393" s="113">
        <v>0</v>
      </c>
      <c r="W393" s="113">
        <v>0</v>
      </c>
      <c r="X393" s="113">
        <v>0</v>
      </c>
      <c r="Y393" s="113">
        <v>0</v>
      </c>
      <c r="Z393" s="113">
        <v>0</v>
      </c>
      <c r="AA393" s="113">
        <v>0</v>
      </c>
      <c r="AB393" s="113">
        <v>0</v>
      </c>
      <c r="AC393" s="113">
        <v>0</v>
      </c>
      <c r="AD393" s="113">
        <v>0</v>
      </c>
      <c r="AE393" s="113">
        <v>0</v>
      </c>
      <c r="AF393" s="113">
        <v>0</v>
      </c>
      <c r="AG393" s="113">
        <v>0</v>
      </c>
      <c r="AH393" s="113">
        <v>0</v>
      </c>
      <c r="AI393" s="113">
        <v>0</v>
      </c>
      <c r="AJ393" s="113">
        <v>0</v>
      </c>
      <c r="AK393" s="113">
        <v>0</v>
      </c>
      <c r="AL393" s="113">
        <v>0</v>
      </c>
      <c r="AM393" s="113">
        <f t="shared" si="5"/>
        <v>0</v>
      </c>
      <c r="AP393" s="70"/>
    </row>
    <row r="394" spans="1:42" ht="33" customHeight="1">
      <c r="A394" s="87">
        <v>1325</v>
      </c>
      <c r="B394" s="88" t="s">
        <v>1028</v>
      </c>
      <c r="C394" s="115" t="s">
        <v>1400</v>
      </c>
      <c r="D394" s="113">
        <v>0</v>
      </c>
      <c r="E394" s="113">
        <v>0</v>
      </c>
      <c r="F394" s="113">
        <v>0</v>
      </c>
      <c r="G394" s="113">
        <v>0</v>
      </c>
      <c r="H394" s="113">
        <v>0</v>
      </c>
      <c r="I394" s="113">
        <v>0</v>
      </c>
      <c r="J394" s="113">
        <v>0</v>
      </c>
      <c r="K394" s="113">
        <v>0</v>
      </c>
      <c r="L394" s="113">
        <v>0</v>
      </c>
      <c r="M394" s="113">
        <v>0</v>
      </c>
      <c r="N394" s="113">
        <v>0</v>
      </c>
      <c r="O394" s="113">
        <v>0</v>
      </c>
      <c r="P394" s="113">
        <v>0</v>
      </c>
      <c r="Q394" s="113">
        <v>0</v>
      </c>
      <c r="R394" s="113">
        <v>0</v>
      </c>
      <c r="S394" s="113">
        <v>0</v>
      </c>
      <c r="T394" s="113">
        <v>0</v>
      </c>
      <c r="U394" s="113">
        <v>0</v>
      </c>
      <c r="V394" s="113">
        <v>0</v>
      </c>
      <c r="W394" s="113">
        <v>0</v>
      </c>
      <c r="X394" s="113">
        <v>0</v>
      </c>
      <c r="Y394" s="113">
        <v>0</v>
      </c>
      <c r="Z394" s="113">
        <v>0</v>
      </c>
      <c r="AA394" s="113">
        <v>0</v>
      </c>
      <c r="AB394" s="113">
        <v>0</v>
      </c>
      <c r="AC394" s="113">
        <v>0</v>
      </c>
      <c r="AD394" s="113">
        <v>0</v>
      </c>
      <c r="AE394" s="113">
        <v>0</v>
      </c>
      <c r="AF394" s="113">
        <v>0</v>
      </c>
      <c r="AG394" s="113">
        <v>0</v>
      </c>
      <c r="AH394" s="113">
        <v>0</v>
      </c>
      <c r="AI394" s="113">
        <v>0</v>
      </c>
      <c r="AJ394" s="113">
        <v>0</v>
      </c>
      <c r="AK394" s="113">
        <v>0</v>
      </c>
      <c r="AL394" s="113">
        <v>0</v>
      </c>
      <c r="AM394" s="113">
        <f t="shared" si="5"/>
        <v>0</v>
      </c>
      <c r="AP394" s="70"/>
    </row>
    <row r="395" spans="1:42" ht="33" customHeight="1">
      <c r="A395" s="87">
        <v>1326</v>
      </c>
      <c r="B395" s="88" t="s">
        <v>1029</v>
      </c>
      <c r="C395" s="115" t="s">
        <v>1400</v>
      </c>
      <c r="D395" s="113">
        <v>0</v>
      </c>
      <c r="E395" s="113">
        <v>0</v>
      </c>
      <c r="F395" s="113">
        <v>0</v>
      </c>
      <c r="G395" s="113">
        <v>0</v>
      </c>
      <c r="H395" s="113">
        <v>0</v>
      </c>
      <c r="I395" s="113">
        <v>0</v>
      </c>
      <c r="J395" s="113">
        <v>0</v>
      </c>
      <c r="K395" s="113">
        <v>0</v>
      </c>
      <c r="L395" s="113">
        <v>0</v>
      </c>
      <c r="M395" s="113">
        <v>0</v>
      </c>
      <c r="N395" s="113">
        <v>0</v>
      </c>
      <c r="O395" s="113">
        <v>0</v>
      </c>
      <c r="P395" s="113">
        <v>0</v>
      </c>
      <c r="Q395" s="113">
        <v>0</v>
      </c>
      <c r="R395" s="113">
        <v>0</v>
      </c>
      <c r="S395" s="113">
        <v>0</v>
      </c>
      <c r="T395" s="113">
        <v>0</v>
      </c>
      <c r="U395" s="113">
        <v>0</v>
      </c>
      <c r="V395" s="113">
        <v>0</v>
      </c>
      <c r="W395" s="113">
        <v>0</v>
      </c>
      <c r="X395" s="113">
        <v>0</v>
      </c>
      <c r="Y395" s="113">
        <v>0</v>
      </c>
      <c r="Z395" s="113">
        <v>0</v>
      </c>
      <c r="AA395" s="113">
        <v>0</v>
      </c>
      <c r="AB395" s="113">
        <v>0</v>
      </c>
      <c r="AC395" s="113">
        <v>0</v>
      </c>
      <c r="AD395" s="113">
        <v>0</v>
      </c>
      <c r="AE395" s="113">
        <v>0</v>
      </c>
      <c r="AF395" s="113">
        <v>0</v>
      </c>
      <c r="AG395" s="113">
        <v>0</v>
      </c>
      <c r="AH395" s="113">
        <v>0</v>
      </c>
      <c r="AI395" s="113">
        <v>0</v>
      </c>
      <c r="AJ395" s="113">
        <v>0</v>
      </c>
      <c r="AK395" s="113">
        <v>0</v>
      </c>
      <c r="AL395" s="113">
        <v>0</v>
      </c>
      <c r="AM395" s="113">
        <f t="shared" ref="AM395:AM458" si="6">SUM(D395:AL395)</f>
        <v>0</v>
      </c>
      <c r="AP395" s="70"/>
    </row>
    <row r="396" spans="1:42" ht="33" customHeight="1">
      <c r="A396" s="87">
        <v>1327</v>
      </c>
      <c r="B396" s="88" t="s">
        <v>1030</v>
      </c>
      <c r="C396" s="115" t="s">
        <v>1400</v>
      </c>
      <c r="D396" s="113">
        <v>0</v>
      </c>
      <c r="E396" s="113">
        <v>0</v>
      </c>
      <c r="F396" s="113">
        <v>0</v>
      </c>
      <c r="G396" s="113">
        <v>0</v>
      </c>
      <c r="H396" s="113">
        <v>0</v>
      </c>
      <c r="I396" s="113">
        <v>0</v>
      </c>
      <c r="J396" s="113">
        <v>0</v>
      </c>
      <c r="K396" s="113">
        <v>0</v>
      </c>
      <c r="L396" s="113">
        <v>0</v>
      </c>
      <c r="M396" s="113">
        <v>0</v>
      </c>
      <c r="N396" s="113">
        <v>0</v>
      </c>
      <c r="O396" s="113">
        <v>0</v>
      </c>
      <c r="P396" s="113">
        <v>0</v>
      </c>
      <c r="Q396" s="113">
        <v>0</v>
      </c>
      <c r="R396" s="113">
        <v>0</v>
      </c>
      <c r="S396" s="113">
        <v>0</v>
      </c>
      <c r="T396" s="113">
        <v>0</v>
      </c>
      <c r="U396" s="113">
        <v>0</v>
      </c>
      <c r="V396" s="113">
        <v>0</v>
      </c>
      <c r="W396" s="113">
        <v>0</v>
      </c>
      <c r="X396" s="113">
        <v>0</v>
      </c>
      <c r="Y396" s="113">
        <v>0</v>
      </c>
      <c r="Z396" s="113">
        <v>0</v>
      </c>
      <c r="AA396" s="113">
        <v>0</v>
      </c>
      <c r="AB396" s="113">
        <v>0</v>
      </c>
      <c r="AC396" s="113">
        <v>0</v>
      </c>
      <c r="AD396" s="113">
        <v>0</v>
      </c>
      <c r="AE396" s="113">
        <v>0</v>
      </c>
      <c r="AF396" s="113">
        <v>0</v>
      </c>
      <c r="AG396" s="113">
        <v>0</v>
      </c>
      <c r="AH396" s="113">
        <v>0</v>
      </c>
      <c r="AI396" s="113">
        <v>0</v>
      </c>
      <c r="AJ396" s="113">
        <v>0</v>
      </c>
      <c r="AK396" s="113">
        <v>0</v>
      </c>
      <c r="AL396" s="113">
        <v>0</v>
      </c>
      <c r="AM396" s="113">
        <f t="shared" si="6"/>
        <v>0</v>
      </c>
      <c r="AP396" s="70"/>
    </row>
    <row r="397" spans="1:42" ht="33" customHeight="1">
      <c r="A397" s="87">
        <v>1328</v>
      </c>
      <c r="B397" s="88" t="s">
        <v>1031</v>
      </c>
      <c r="C397" s="115" t="s">
        <v>1400</v>
      </c>
      <c r="D397" s="113">
        <v>0</v>
      </c>
      <c r="E397" s="113">
        <v>0</v>
      </c>
      <c r="F397" s="113">
        <v>0</v>
      </c>
      <c r="G397" s="113">
        <v>0</v>
      </c>
      <c r="H397" s="113">
        <v>0</v>
      </c>
      <c r="I397" s="113">
        <v>0</v>
      </c>
      <c r="J397" s="113">
        <v>0</v>
      </c>
      <c r="K397" s="113">
        <v>0</v>
      </c>
      <c r="L397" s="113">
        <v>0</v>
      </c>
      <c r="M397" s="113">
        <v>0</v>
      </c>
      <c r="N397" s="113">
        <v>0</v>
      </c>
      <c r="O397" s="113">
        <v>0</v>
      </c>
      <c r="P397" s="113">
        <v>0</v>
      </c>
      <c r="Q397" s="113">
        <v>0</v>
      </c>
      <c r="R397" s="113">
        <v>0</v>
      </c>
      <c r="S397" s="113">
        <v>0</v>
      </c>
      <c r="T397" s="113">
        <v>0</v>
      </c>
      <c r="U397" s="113">
        <v>0</v>
      </c>
      <c r="V397" s="113">
        <v>0</v>
      </c>
      <c r="W397" s="113">
        <v>0</v>
      </c>
      <c r="X397" s="113">
        <v>0</v>
      </c>
      <c r="Y397" s="113">
        <v>0</v>
      </c>
      <c r="Z397" s="113">
        <v>0</v>
      </c>
      <c r="AA397" s="113">
        <v>0</v>
      </c>
      <c r="AB397" s="113">
        <v>0</v>
      </c>
      <c r="AC397" s="113">
        <v>0</v>
      </c>
      <c r="AD397" s="113">
        <v>0</v>
      </c>
      <c r="AE397" s="113">
        <v>0</v>
      </c>
      <c r="AF397" s="113">
        <v>0</v>
      </c>
      <c r="AG397" s="113">
        <v>0</v>
      </c>
      <c r="AH397" s="113">
        <v>0</v>
      </c>
      <c r="AI397" s="113">
        <v>0</v>
      </c>
      <c r="AJ397" s="113">
        <v>0</v>
      </c>
      <c r="AK397" s="113">
        <v>0</v>
      </c>
      <c r="AL397" s="113">
        <v>0</v>
      </c>
      <c r="AM397" s="113">
        <f t="shared" si="6"/>
        <v>0</v>
      </c>
      <c r="AP397" s="70"/>
    </row>
    <row r="398" spans="1:42" ht="33" customHeight="1">
      <c r="A398" s="87">
        <v>1329</v>
      </c>
      <c r="B398" s="88" t="s">
        <v>1032</v>
      </c>
      <c r="C398" s="115" t="s">
        <v>1400</v>
      </c>
      <c r="D398" s="113">
        <v>0</v>
      </c>
      <c r="E398" s="113">
        <v>0</v>
      </c>
      <c r="F398" s="113">
        <v>0</v>
      </c>
      <c r="G398" s="113">
        <v>0</v>
      </c>
      <c r="H398" s="113">
        <v>0</v>
      </c>
      <c r="I398" s="113">
        <v>0</v>
      </c>
      <c r="J398" s="113">
        <v>0</v>
      </c>
      <c r="K398" s="113">
        <v>0</v>
      </c>
      <c r="L398" s="113">
        <v>0</v>
      </c>
      <c r="M398" s="113">
        <v>0</v>
      </c>
      <c r="N398" s="113">
        <v>0</v>
      </c>
      <c r="O398" s="113">
        <v>0</v>
      </c>
      <c r="P398" s="113">
        <v>0</v>
      </c>
      <c r="Q398" s="113">
        <v>0</v>
      </c>
      <c r="R398" s="113">
        <v>0</v>
      </c>
      <c r="S398" s="113">
        <v>0</v>
      </c>
      <c r="T398" s="113">
        <v>0</v>
      </c>
      <c r="U398" s="113">
        <v>0</v>
      </c>
      <c r="V398" s="113">
        <v>0</v>
      </c>
      <c r="W398" s="113">
        <v>0</v>
      </c>
      <c r="X398" s="113">
        <v>0</v>
      </c>
      <c r="Y398" s="113">
        <v>0</v>
      </c>
      <c r="Z398" s="113">
        <v>0</v>
      </c>
      <c r="AA398" s="113">
        <v>0</v>
      </c>
      <c r="AB398" s="113">
        <v>0</v>
      </c>
      <c r="AC398" s="113">
        <v>0</v>
      </c>
      <c r="AD398" s="113">
        <v>0</v>
      </c>
      <c r="AE398" s="113">
        <v>0</v>
      </c>
      <c r="AF398" s="113">
        <v>0</v>
      </c>
      <c r="AG398" s="113">
        <v>0</v>
      </c>
      <c r="AH398" s="113">
        <v>0</v>
      </c>
      <c r="AI398" s="113">
        <v>0</v>
      </c>
      <c r="AJ398" s="113">
        <v>0</v>
      </c>
      <c r="AK398" s="113">
        <v>0</v>
      </c>
      <c r="AL398" s="113">
        <v>0</v>
      </c>
      <c r="AM398" s="113">
        <f t="shared" si="6"/>
        <v>0</v>
      </c>
      <c r="AP398" s="70"/>
    </row>
    <row r="399" spans="1:42" ht="33" customHeight="1">
      <c r="A399" s="87">
        <v>1330</v>
      </c>
      <c r="B399" s="88" t="s">
        <v>1033</v>
      </c>
      <c r="C399" s="115" t="s">
        <v>1400</v>
      </c>
      <c r="D399" s="113">
        <v>0</v>
      </c>
      <c r="E399" s="113">
        <v>0</v>
      </c>
      <c r="F399" s="113">
        <v>0</v>
      </c>
      <c r="G399" s="113">
        <v>0</v>
      </c>
      <c r="H399" s="113">
        <v>0</v>
      </c>
      <c r="I399" s="113">
        <v>0</v>
      </c>
      <c r="J399" s="113">
        <v>0</v>
      </c>
      <c r="K399" s="113">
        <v>0</v>
      </c>
      <c r="L399" s="113">
        <v>0</v>
      </c>
      <c r="M399" s="113">
        <v>0</v>
      </c>
      <c r="N399" s="113">
        <v>0</v>
      </c>
      <c r="O399" s="113">
        <v>0</v>
      </c>
      <c r="P399" s="113">
        <v>0</v>
      </c>
      <c r="Q399" s="113">
        <v>0</v>
      </c>
      <c r="R399" s="113">
        <v>0</v>
      </c>
      <c r="S399" s="113">
        <v>0</v>
      </c>
      <c r="T399" s="113">
        <v>0</v>
      </c>
      <c r="U399" s="113">
        <v>0</v>
      </c>
      <c r="V399" s="113">
        <v>0</v>
      </c>
      <c r="W399" s="113">
        <v>0</v>
      </c>
      <c r="X399" s="113">
        <v>0</v>
      </c>
      <c r="Y399" s="113">
        <v>0</v>
      </c>
      <c r="Z399" s="113">
        <v>0</v>
      </c>
      <c r="AA399" s="113">
        <v>0</v>
      </c>
      <c r="AB399" s="113">
        <v>0</v>
      </c>
      <c r="AC399" s="113">
        <v>0</v>
      </c>
      <c r="AD399" s="113">
        <v>0</v>
      </c>
      <c r="AE399" s="113">
        <v>0</v>
      </c>
      <c r="AF399" s="113">
        <v>0</v>
      </c>
      <c r="AG399" s="113">
        <v>0</v>
      </c>
      <c r="AH399" s="113">
        <v>0</v>
      </c>
      <c r="AI399" s="113">
        <v>0</v>
      </c>
      <c r="AJ399" s="113">
        <v>0</v>
      </c>
      <c r="AK399" s="113">
        <v>0</v>
      </c>
      <c r="AL399" s="113">
        <v>0</v>
      </c>
      <c r="AM399" s="113">
        <f t="shared" si="6"/>
        <v>0</v>
      </c>
      <c r="AP399" s="70"/>
    </row>
    <row r="400" spans="1:42" ht="33" customHeight="1">
      <c r="A400" s="87">
        <v>1331</v>
      </c>
      <c r="B400" s="88" t="s">
        <v>1034</v>
      </c>
      <c r="C400" s="115" t="s">
        <v>1400</v>
      </c>
      <c r="D400" s="113">
        <v>0</v>
      </c>
      <c r="E400" s="113">
        <v>0</v>
      </c>
      <c r="F400" s="113">
        <v>0</v>
      </c>
      <c r="G400" s="113">
        <v>0</v>
      </c>
      <c r="H400" s="113">
        <v>0</v>
      </c>
      <c r="I400" s="113">
        <v>0</v>
      </c>
      <c r="J400" s="113">
        <v>0</v>
      </c>
      <c r="K400" s="113">
        <v>0</v>
      </c>
      <c r="L400" s="113">
        <v>0</v>
      </c>
      <c r="M400" s="113">
        <v>0</v>
      </c>
      <c r="N400" s="113">
        <v>0</v>
      </c>
      <c r="O400" s="113">
        <v>0</v>
      </c>
      <c r="P400" s="113">
        <v>0</v>
      </c>
      <c r="Q400" s="113">
        <v>0</v>
      </c>
      <c r="R400" s="113">
        <v>0</v>
      </c>
      <c r="S400" s="113">
        <v>0</v>
      </c>
      <c r="T400" s="113">
        <v>0</v>
      </c>
      <c r="U400" s="113">
        <v>0</v>
      </c>
      <c r="V400" s="113">
        <v>0</v>
      </c>
      <c r="W400" s="113">
        <v>0</v>
      </c>
      <c r="X400" s="113">
        <v>0</v>
      </c>
      <c r="Y400" s="113">
        <v>0</v>
      </c>
      <c r="Z400" s="113">
        <v>0</v>
      </c>
      <c r="AA400" s="113">
        <v>0</v>
      </c>
      <c r="AB400" s="113">
        <v>0</v>
      </c>
      <c r="AC400" s="113">
        <v>0</v>
      </c>
      <c r="AD400" s="113">
        <v>0</v>
      </c>
      <c r="AE400" s="113">
        <v>0</v>
      </c>
      <c r="AF400" s="113">
        <v>0</v>
      </c>
      <c r="AG400" s="113">
        <v>0</v>
      </c>
      <c r="AH400" s="113">
        <v>0</v>
      </c>
      <c r="AI400" s="113">
        <v>0</v>
      </c>
      <c r="AJ400" s="113">
        <v>0</v>
      </c>
      <c r="AK400" s="113">
        <v>0</v>
      </c>
      <c r="AL400" s="113">
        <v>0</v>
      </c>
      <c r="AM400" s="113">
        <f t="shared" si="6"/>
        <v>0</v>
      </c>
      <c r="AP400" s="70"/>
    </row>
    <row r="401" spans="1:42" ht="33" customHeight="1">
      <c r="A401" s="87">
        <v>1332</v>
      </c>
      <c r="B401" s="88" t="s">
        <v>1035</v>
      </c>
      <c r="C401" s="115" t="s">
        <v>1400</v>
      </c>
      <c r="D401" s="113">
        <v>0</v>
      </c>
      <c r="E401" s="113">
        <v>0</v>
      </c>
      <c r="F401" s="113">
        <v>0</v>
      </c>
      <c r="G401" s="113">
        <v>0</v>
      </c>
      <c r="H401" s="113">
        <v>0</v>
      </c>
      <c r="I401" s="113">
        <v>0</v>
      </c>
      <c r="J401" s="113">
        <v>0</v>
      </c>
      <c r="K401" s="113">
        <v>0</v>
      </c>
      <c r="L401" s="113">
        <v>0</v>
      </c>
      <c r="M401" s="113">
        <v>0</v>
      </c>
      <c r="N401" s="113">
        <v>0</v>
      </c>
      <c r="O401" s="113">
        <v>0</v>
      </c>
      <c r="P401" s="113">
        <v>0</v>
      </c>
      <c r="Q401" s="113">
        <v>0</v>
      </c>
      <c r="R401" s="113">
        <v>0</v>
      </c>
      <c r="S401" s="113">
        <v>0</v>
      </c>
      <c r="T401" s="113">
        <v>0</v>
      </c>
      <c r="U401" s="113">
        <v>0</v>
      </c>
      <c r="V401" s="113">
        <v>0</v>
      </c>
      <c r="W401" s="113">
        <v>0</v>
      </c>
      <c r="X401" s="113">
        <v>0</v>
      </c>
      <c r="Y401" s="113">
        <v>0</v>
      </c>
      <c r="Z401" s="113">
        <v>0</v>
      </c>
      <c r="AA401" s="113">
        <v>0</v>
      </c>
      <c r="AB401" s="113">
        <v>0</v>
      </c>
      <c r="AC401" s="113">
        <v>0</v>
      </c>
      <c r="AD401" s="113">
        <v>0</v>
      </c>
      <c r="AE401" s="113">
        <v>0</v>
      </c>
      <c r="AF401" s="113">
        <v>0</v>
      </c>
      <c r="AG401" s="113">
        <v>0</v>
      </c>
      <c r="AH401" s="113">
        <v>0</v>
      </c>
      <c r="AI401" s="113">
        <v>0</v>
      </c>
      <c r="AJ401" s="113">
        <v>0</v>
      </c>
      <c r="AK401" s="113">
        <v>0</v>
      </c>
      <c r="AL401" s="113">
        <v>0</v>
      </c>
      <c r="AM401" s="113">
        <f t="shared" si="6"/>
        <v>0</v>
      </c>
      <c r="AP401" s="70"/>
    </row>
    <row r="402" spans="1:42" ht="33" customHeight="1">
      <c r="A402" s="87">
        <v>1333</v>
      </c>
      <c r="B402" s="88" t="s">
        <v>1036</v>
      </c>
      <c r="C402" s="115" t="s">
        <v>1400</v>
      </c>
      <c r="D402" s="113">
        <v>0</v>
      </c>
      <c r="E402" s="113">
        <v>0</v>
      </c>
      <c r="F402" s="113">
        <v>0</v>
      </c>
      <c r="G402" s="113">
        <v>0</v>
      </c>
      <c r="H402" s="113">
        <v>0</v>
      </c>
      <c r="I402" s="113">
        <v>0</v>
      </c>
      <c r="J402" s="113">
        <v>0</v>
      </c>
      <c r="K402" s="113">
        <v>0</v>
      </c>
      <c r="L402" s="113">
        <v>0</v>
      </c>
      <c r="M402" s="113">
        <v>0</v>
      </c>
      <c r="N402" s="113">
        <v>0</v>
      </c>
      <c r="O402" s="113">
        <v>0</v>
      </c>
      <c r="P402" s="113">
        <v>0</v>
      </c>
      <c r="Q402" s="113">
        <v>0</v>
      </c>
      <c r="R402" s="113">
        <v>0</v>
      </c>
      <c r="S402" s="113">
        <v>0</v>
      </c>
      <c r="T402" s="113">
        <v>0</v>
      </c>
      <c r="U402" s="113">
        <v>0</v>
      </c>
      <c r="V402" s="113">
        <v>0</v>
      </c>
      <c r="W402" s="113">
        <v>0</v>
      </c>
      <c r="X402" s="113">
        <v>0</v>
      </c>
      <c r="Y402" s="113">
        <v>0</v>
      </c>
      <c r="Z402" s="113">
        <v>0</v>
      </c>
      <c r="AA402" s="113">
        <v>0</v>
      </c>
      <c r="AB402" s="113">
        <v>0</v>
      </c>
      <c r="AC402" s="113">
        <v>0</v>
      </c>
      <c r="AD402" s="113">
        <v>0</v>
      </c>
      <c r="AE402" s="113">
        <v>0</v>
      </c>
      <c r="AF402" s="113">
        <v>0</v>
      </c>
      <c r="AG402" s="113">
        <v>0</v>
      </c>
      <c r="AH402" s="113">
        <v>0</v>
      </c>
      <c r="AI402" s="113">
        <v>0</v>
      </c>
      <c r="AJ402" s="113">
        <v>0</v>
      </c>
      <c r="AK402" s="113">
        <v>0</v>
      </c>
      <c r="AL402" s="113">
        <v>0</v>
      </c>
      <c r="AM402" s="113">
        <f t="shared" si="6"/>
        <v>0</v>
      </c>
      <c r="AP402" s="70"/>
    </row>
    <row r="403" spans="1:42" ht="33" customHeight="1">
      <c r="A403" s="87">
        <v>1334</v>
      </c>
      <c r="B403" s="88" t="s">
        <v>1037</v>
      </c>
      <c r="C403" s="115" t="s">
        <v>1400</v>
      </c>
      <c r="D403" s="113">
        <v>0</v>
      </c>
      <c r="E403" s="113">
        <v>0</v>
      </c>
      <c r="F403" s="113">
        <v>0</v>
      </c>
      <c r="G403" s="113">
        <v>0</v>
      </c>
      <c r="H403" s="113">
        <v>0</v>
      </c>
      <c r="I403" s="113">
        <v>0</v>
      </c>
      <c r="J403" s="113">
        <v>0</v>
      </c>
      <c r="K403" s="113">
        <v>0</v>
      </c>
      <c r="L403" s="113">
        <v>0</v>
      </c>
      <c r="M403" s="113">
        <v>0</v>
      </c>
      <c r="N403" s="113">
        <v>0</v>
      </c>
      <c r="O403" s="113">
        <v>0</v>
      </c>
      <c r="P403" s="113">
        <v>0</v>
      </c>
      <c r="Q403" s="113">
        <v>0</v>
      </c>
      <c r="R403" s="113">
        <v>0</v>
      </c>
      <c r="S403" s="113">
        <v>0</v>
      </c>
      <c r="T403" s="113">
        <v>0</v>
      </c>
      <c r="U403" s="113">
        <v>0</v>
      </c>
      <c r="V403" s="113">
        <v>0</v>
      </c>
      <c r="W403" s="113">
        <v>0</v>
      </c>
      <c r="X403" s="113">
        <v>0</v>
      </c>
      <c r="Y403" s="113">
        <v>0</v>
      </c>
      <c r="Z403" s="113">
        <v>0</v>
      </c>
      <c r="AA403" s="113">
        <v>0</v>
      </c>
      <c r="AB403" s="113">
        <v>0</v>
      </c>
      <c r="AC403" s="113">
        <v>0</v>
      </c>
      <c r="AD403" s="113">
        <v>0</v>
      </c>
      <c r="AE403" s="113">
        <v>0</v>
      </c>
      <c r="AF403" s="113">
        <v>0</v>
      </c>
      <c r="AG403" s="113">
        <v>0</v>
      </c>
      <c r="AH403" s="113">
        <v>0</v>
      </c>
      <c r="AI403" s="113">
        <v>0</v>
      </c>
      <c r="AJ403" s="113">
        <v>0</v>
      </c>
      <c r="AK403" s="113">
        <v>0</v>
      </c>
      <c r="AL403" s="113">
        <v>0</v>
      </c>
      <c r="AM403" s="113">
        <f t="shared" si="6"/>
        <v>0</v>
      </c>
      <c r="AP403" s="70"/>
    </row>
    <row r="404" spans="1:42" ht="33" customHeight="1">
      <c r="A404" s="87">
        <v>1335</v>
      </c>
      <c r="B404" s="88" t="s">
        <v>1038</v>
      </c>
      <c r="C404" s="115" t="s">
        <v>1400</v>
      </c>
      <c r="D404" s="113">
        <v>0</v>
      </c>
      <c r="E404" s="113">
        <v>0</v>
      </c>
      <c r="F404" s="113">
        <v>0</v>
      </c>
      <c r="G404" s="113">
        <v>0</v>
      </c>
      <c r="H404" s="113">
        <v>0</v>
      </c>
      <c r="I404" s="113">
        <v>0</v>
      </c>
      <c r="J404" s="113">
        <v>0</v>
      </c>
      <c r="K404" s="113">
        <v>0</v>
      </c>
      <c r="L404" s="113">
        <v>0</v>
      </c>
      <c r="M404" s="113">
        <v>0</v>
      </c>
      <c r="N404" s="113">
        <v>0</v>
      </c>
      <c r="O404" s="113">
        <v>0</v>
      </c>
      <c r="P404" s="113">
        <v>0</v>
      </c>
      <c r="Q404" s="113">
        <v>0</v>
      </c>
      <c r="R404" s="113">
        <v>0</v>
      </c>
      <c r="S404" s="113">
        <v>0</v>
      </c>
      <c r="T404" s="113">
        <v>0</v>
      </c>
      <c r="U404" s="113">
        <v>0</v>
      </c>
      <c r="V404" s="113">
        <v>0</v>
      </c>
      <c r="W404" s="113">
        <v>0</v>
      </c>
      <c r="X404" s="113">
        <v>0</v>
      </c>
      <c r="Y404" s="113">
        <v>0</v>
      </c>
      <c r="Z404" s="113">
        <v>0</v>
      </c>
      <c r="AA404" s="113">
        <v>0</v>
      </c>
      <c r="AB404" s="113">
        <v>0</v>
      </c>
      <c r="AC404" s="113">
        <v>0</v>
      </c>
      <c r="AD404" s="113">
        <v>0</v>
      </c>
      <c r="AE404" s="113">
        <v>0</v>
      </c>
      <c r="AF404" s="113">
        <v>0</v>
      </c>
      <c r="AG404" s="113">
        <v>0</v>
      </c>
      <c r="AH404" s="113">
        <v>0</v>
      </c>
      <c r="AI404" s="113">
        <v>0</v>
      </c>
      <c r="AJ404" s="113">
        <v>0</v>
      </c>
      <c r="AK404" s="113">
        <v>0</v>
      </c>
      <c r="AL404" s="113">
        <v>0</v>
      </c>
      <c r="AM404" s="113">
        <f t="shared" si="6"/>
        <v>0</v>
      </c>
      <c r="AP404" s="70"/>
    </row>
    <row r="405" spans="1:42" ht="33" customHeight="1">
      <c r="A405" s="87">
        <v>1336</v>
      </c>
      <c r="B405" s="88" t="s">
        <v>1039</v>
      </c>
      <c r="C405" s="115" t="s">
        <v>1400</v>
      </c>
      <c r="D405" s="113">
        <v>0</v>
      </c>
      <c r="E405" s="113">
        <v>0</v>
      </c>
      <c r="F405" s="113">
        <v>0</v>
      </c>
      <c r="G405" s="113">
        <v>0</v>
      </c>
      <c r="H405" s="113">
        <v>0</v>
      </c>
      <c r="I405" s="113">
        <v>0</v>
      </c>
      <c r="J405" s="113">
        <v>0</v>
      </c>
      <c r="K405" s="113">
        <v>0</v>
      </c>
      <c r="L405" s="113">
        <v>0</v>
      </c>
      <c r="M405" s="113">
        <v>0</v>
      </c>
      <c r="N405" s="113">
        <v>0</v>
      </c>
      <c r="O405" s="113">
        <v>0</v>
      </c>
      <c r="P405" s="113">
        <v>0</v>
      </c>
      <c r="Q405" s="113">
        <v>0</v>
      </c>
      <c r="R405" s="113">
        <v>0</v>
      </c>
      <c r="S405" s="113">
        <v>0</v>
      </c>
      <c r="T405" s="113">
        <v>0</v>
      </c>
      <c r="U405" s="113">
        <v>0</v>
      </c>
      <c r="V405" s="113">
        <v>0</v>
      </c>
      <c r="W405" s="113">
        <v>0</v>
      </c>
      <c r="X405" s="113">
        <v>0</v>
      </c>
      <c r="Y405" s="113">
        <v>0</v>
      </c>
      <c r="Z405" s="113">
        <v>0</v>
      </c>
      <c r="AA405" s="113">
        <v>0</v>
      </c>
      <c r="AB405" s="113">
        <v>0</v>
      </c>
      <c r="AC405" s="113">
        <v>0</v>
      </c>
      <c r="AD405" s="113">
        <v>0</v>
      </c>
      <c r="AE405" s="113">
        <v>0</v>
      </c>
      <c r="AF405" s="113">
        <v>0</v>
      </c>
      <c r="AG405" s="113">
        <v>0</v>
      </c>
      <c r="AH405" s="113">
        <v>0</v>
      </c>
      <c r="AI405" s="113">
        <v>0</v>
      </c>
      <c r="AJ405" s="113">
        <v>0</v>
      </c>
      <c r="AK405" s="113">
        <v>0</v>
      </c>
      <c r="AL405" s="113">
        <v>0</v>
      </c>
      <c r="AM405" s="113">
        <f t="shared" si="6"/>
        <v>0</v>
      </c>
      <c r="AP405" s="70"/>
    </row>
    <row r="406" spans="1:42" ht="33" customHeight="1">
      <c r="A406" s="87">
        <v>1337</v>
      </c>
      <c r="B406" s="88" t="s">
        <v>1040</v>
      </c>
      <c r="C406" s="115" t="s">
        <v>1400</v>
      </c>
      <c r="D406" s="113">
        <v>0</v>
      </c>
      <c r="E406" s="113">
        <v>0</v>
      </c>
      <c r="F406" s="113">
        <v>0</v>
      </c>
      <c r="G406" s="113">
        <v>0</v>
      </c>
      <c r="H406" s="113">
        <v>0</v>
      </c>
      <c r="I406" s="113">
        <v>0</v>
      </c>
      <c r="J406" s="113">
        <v>0</v>
      </c>
      <c r="K406" s="113">
        <v>0</v>
      </c>
      <c r="L406" s="113">
        <v>0</v>
      </c>
      <c r="M406" s="113">
        <v>0</v>
      </c>
      <c r="N406" s="113">
        <v>0</v>
      </c>
      <c r="O406" s="113">
        <v>0</v>
      </c>
      <c r="P406" s="113">
        <v>0</v>
      </c>
      <c r="Q406" s="113">
        <v>0</v>
      </c>
      <c r="R406" s="113">
        <v>0</v>
      </c>
      <c r="S406" s="113">
        <v>0</v>
      </c>
      <c r="T406" s="113">
        <v>0</v>
      </c>
      <c r="U406" s="113">
        <v>0</v>
      </c>
      <c r="V406" s="113">
        <v>0</v>
      </c>
      <c r="W406" s="113">
        <v>0</v>
      </c>
      <c r="X406" s="113">
        <v>0</v>
      </c>
      <c r="Y406" s="113">
        <v>0</v>
      </c>
      <c r="Z406" s="113">
        <v>0</v>
      </c>
      <c r="AA406" s="113">
        <v>0</v>
      </c>
      <c r="AB406" s="113">
        <v>0</v>
      </c>
      <c r="AC406" s="113">
        <v>0</v>
      </c>
      <c r="AD406" s="113">
        <v>0</v>
      </c>
      <c r="AE406" s="113">
        <v>0</v>
      </c>
      <c r="AF406" s="113">
        <v>0</v>
      </c>
      <c r="AG406" s="113">
        <v>0</v>
      </c>
      <c r="AH406" s="113">
        <v>0</v>
      </c>
      <c r="AI406" s="113">
        <v>0</v>
      </c>
      <c r="AJ406" s="113">
        <v>0</v>
      </c>
      <c r="AK406" s="113">
        <v>0</v>
      </c>
      <c r="AL406" s="113">
        <v>0</v>
      </c>
      <c r="AM406" s="113">
        <f t="shared" si="6"/>
        <v>0</v>
      </c>
      <c r="AP406" s="70"/>
    </row>
    <row r="407" spans="1:42" ht="33" customHeight="1">
      <c r="A407" s="87">
        <v>1338</v>
      </c>
      <c r="B407" s="88" t="s">
        <v>1041</v>
      </c>
      <c r="C407" s="115" t="s">
        <v>1400</v>
      </c>
      <c r="D407" s="113">
        <v>0</v>
      </c>
      <c r="E407" s="113">
        <v>0</v>
      </c>
      <c r="F407" s="113">
        <v>0</v>
      </c>
      <c r="G407" s="113">
        <v>0</v>
      </c>
      <c r="H407" s="113">
        <v>0</v>
      </c>
      <c r="I407" s="113">
        <v>0</v>
      </c>
      <c r="J407" s="113">
        <v>0</v>
      </c>
      <c r="K407" s="113">
        <v>0</v>
      </c>
      <c r="L407" s="113">
        <v>0</v>
      </c>
      <c r="M407" s="113">
        <v>0</v>
      </c>
      <c r="N407" s="113">
        <v>0</v>
      </c>
      <c r="O407" s="113">
        <v>0</v>
      </c>
      <c r="P407" s="113">
        <v>0</v>
      </c>
      <c r="Q407" s="113">
        <v>0</v>
      </c>
      <c r="R407" s="113">
        <v>0</v>
      </c>
      <c r="S407" s="113">
        <v>0</v>
      </c>
      <c r="T407" s="113">
        <v>0</v>
      </c>
      <c r="U407" s="113">
        <v>0</v>
      </c>
      <c r="V407" s="113">
        <v>0</v>
      </c>
      <c r="W407" s="113">
        <v>0</v>
      </c>
      <c r="X407" s="113">
        <v>0</v>
      </c>
      <c r="Y407" s="113">
        <v>0</v>
      </c>
      <c r="Z407" s="113">
        <v>0</v>
      </c>
      <c r="AA407" s="113">
        <v>0</v>
      </c>
      <c r="AB407" s="113">
        <v>0</v>
      </c>
      <c r="AC407" s="113">
        <v>0</v>
      </c>
      <c r="AD407" s="113">
        <v>0</v>
      </c>
      <c r="AE407" s="113">
        <v>0</v>
      </c>
      <c r="AF407" s="113">
        <v>0</v>
      </c>
      <c r="AG407" s="113">
        <v>0</v>
      </c>
      <c r="AH407" s="113">
        <v>0</v>
      </c>
      <c r="AI407" s="113">
        <v>0</v>
      </c>
      <c r="AJ407" s="113">
        <v>0</v>
      </c>
      <c r="AK407" s="113">
        <v>0</v>
      </c>
      <c r="AL407" s="113">
        <v>0</v>
      </c>
      <c r="AM407" s="113">
        <f t="shared" si="6"/>
        <v>0</v>
      </c>
      <c r="AP407" s="70"/>
    </row>
    <row r="408" spans="1:42" ht="33" customHeight="1">
      <c r="A408" s="87">
        <v>1339</v>
      </c>
      <c r="B408" s="88" t="s">
        <v>1042</v>
      </c>
      <c r="C408" s="115" t="s">
        <v>1400</v>
      </c>
      <c r="D408" s="113">
        <v>0</v>
      </c>
      <c r="E408" s="113">
        <v>0</v>
      </c>
      <c r="F408" s="113">
        <v>0</v>
      </c>
      <c r="G408" s="113">
        <v>0</v>
      </c>
      <c r="H408" s="113">
        <v>0</v>
      </c>
      <c r="I408" s="113">
        <v>0</v>
      </c>
      <c r="J408" s="113">
        <v>0</v>
      </c>
      <c r="K408" s="113">
        <v>0</v>
      </c>
      <c r="L408" s="113">
        <v>0</v>
      </c>
      <c r="M408" s="113">
        <v>0</v>
      </c>
      <c r="N408" s="113">
        <v>0</v>
      </c>
      <c r="O408" s="113">
        <v>0</v>
      </c>
      <c r="P408" s="113">
        <v>0</v>
      </c>
      <c r="Q408" s="113">
        <v>0</v>
      </c>
      <c r="R408" s="113">
        <v>0</v>
      </c>
      <c r="S408" s="113">
        <v>0</v>
      </c>
      <c r="T408" s="113">
        <v>0</v>
      </c>
      <c r="U408" s="113">
        <v>0</v>
      </c>
      <c r="V408" s="113">
        <v>0</v>
      </c>
      <c r="W408" s="113">
        <v>0</v>
      </c>
      <c r="X408" s="113">
        <v>0</v>
      </c>
      <c r="Y408" s="113">
        <v>0</v>
      </c>
      <c r="Z408" s="113">
        <v>0</v>
      </c>
      <c r="AA408" s="113">
        <v>0</v>
      </c>
      <c r="AB408" s="113">
        <v>0</v>
      </c>
      <c r="AC408" s="113">
        <v>0</v>
      </c>
      <c r="AD408" s="113">
        <v>0</v>
      </c>
      <c r="AE408" s="113">
        <v>0</v>
      </c>
      <c r="AF408" s="113">
        <v>0</v>
      </c>
      <c r="AG408" s="113">
        <v>0</v>
      </c>
      <c r="AH408" s="113">
        <v>0</v>
      </c>
      <c r="AI408" s="113">
        <v>0</v>
      </c>
      <c r="AJ408" s="113">
        <v>0</v>
      </c>
      <c r="AK408" s="113">
        <v>0</v>
      </c>
      <c r="AL408" s="113">
        <v>0</v>
      </c>
      <c r="AM408" s="113">
        <f t="shared" si="6"/>
        <v>0</v>
      </c>
      <c r="AP408" s="70"/>
    </row>
    <row r="409" spans="1:42" ht="33" customHeight="1">
      <c r="A409" s="87">
        <v>1340</v>
      </c>
      <c r="B409" s="88" t="s">
        <v>1043</v>
      </c>
      <c r="C409" s="115" t="s">
        <v>1400</v>
      </c>
      <c r="D409" s="113">
        <v>0</v>
      </c>
      <c r="E409" s="113">
        <v>0</v>
      </c>
      <c r="F409" s="113">
        <v>0</v>
      </c>
      <c r="G409" s="113">
        <v>0</v>
      </c>
      <c r="H409" s="113">
        <v>0</v>
      </c>
      <c r="I409" s="113">
        <v>0</v>
      </c>
      <c r="J409" s="113">
        <v>0</v>
      </c>
      <c r="K409" s="113">
        <v>0</v>
      </c>
      <c r="L409" s="113">
        <v>0</v>
      </c>
      <c r="M409" s="113">
        <v>0</v>
      </c>
      <c r="N409" s="113">
        <v>0</v>
      </c>
      <c r="O409" s="113">
        <v>0</v>
      </c>
      <c r="P409" s="113">
        <v>0</v>
      </c>
      <c r="Q409" s="113">
        <v>0</v>
      </c>
      <c r="R409" s="113">
        <v>0</v>
      </c>
      <c r="S409" s="113">
        <v>0</v>
      </c>
      <c r="T409" s="113">
        <v>0</v>
      </c>
      <c r="U409" s="113">
        <v>0</v>
      </c>
      <c r="V409" s="113">
        <v>0</v>
      </c>
      <c r="W409" s="113">
        <v>0</v>
      </c>
      <c r="X409" s="113">
        <v>0</v>
      </c>
      <c r="Y409" s="113">
        <v>0</v>
      </c>
      <c r="Z409" s="113">
        <v>0</v>
      </c>
      <c r="AA409" s="113">
        <v>0</v>
      </c>
      <c r="AB409" s="113">
        <v>0</v>
      </c>
      <c r="AC409" s="113">
        <v>0</v>
      </c>
      <c r="AD409" s="113">
        <v>0</v>
      </c>
      <c r="AE409" s="113">
        <v>0</v>
      </c>
      <c r="AF409" s="113">
        <v>0</v>
      </c>
      <c r="AG409" s="113">
        <v>0</v>
      </c>
      <c r="AH409" s="113">
        <v>0</v>
      </c>
      <c r="AI409" s="113">
        <v>0</v>
      </c>
      <c r="AJ409" s="113">
        <v>0</v>
      </c>
      <c r="AK409" s="113">
        <v>0</v>
      </c>
      <c r="AL409" s="113">
        <v>0</v>
      </c>
      <c r="AM409" s="113">
        <f t="shared" si="6"/>
        <v>0</v>
      </c>
      <c r="AP409" s="70"/>
    </row>
    <row r="410" spans="1:42" ht="33" customHeight="1">
      <c r="A410" s="87">
        <v>1341</v>
      </c>
      <c r="B410" s="88" t="s">
        <v>1044</v>
      </c>
      <c r="C410" s="115" t="s">
        <v>1400</v>
      </c>
      <c r="D410" s="113">
        <v>0</v>
      </c>
      <c r="E410" s="113">
        <v>0</v>
      </c>
      <c r="F410" s="113">
        <v>0</v>
      </c>
      <c r="G410" s="113">
        <v>0</v>
      </c>
      <c r="H410" s="113">
        <v>0</v>
      </c>
      <c r="I410" s="113">
        <v>0</v>
      </c>
      <c r="J410" s="113">
        <v>0</v>
      </c>
      <c r="K410" s="113">
        <v>0</v>
      </c>
      <c r="L410" s="113">
        <v>0</v>
      </c>
      <c r="M410" s="113">
        <v>0</v>
      </c>
      <c r="N410" s="113">
        <v>0</v>
      </c>
      <c r="O410" s="113">
        <v>0</v>
      </c>
      <c r="P410" s="113">
        <v>0</v>
      </c>
      <c r="Q410" s="113">
        <v>0</v>
      </c>
      <c r="R410" s="113">
        <v>0</v>
      </c>
      <c r="S410" s="113">
        <v>0</v>
      </c>
      <c r="T410" s="113">
        <v>0</v>
      </c>
      <c r="U410" s="113">
        <v>0</v>
      </c>
      <c r="V410" s="113">
        <v>0</v>
      </c>
      <c r="W410" s="113">
        <v>0</v>
      </c>
      <c r="X410" s="113">
        <v>0</v>
      </c>
      <c r="Y410" s="113">
        <v>0</v>
      </c>
      <c r="Z410" s="113">
        <v>0</v>
      </c>
      <c r="AA410" s="113">
        <v>0</v>
      </c>
      <c r="AB410" s="113">
        <v>0</v>
      </c>
      <c r="AC410" s="113">
        <v>0</v>
      </c>
      <c r="AD410" s="113">
        <v>0</v>
      </c>
      <c r="AE410" s="113">
        <v>0</v>
      </c>
      <c r="AF410" s="113">
        <v>0</v>
      </c>
      <c r="AG410" s="113">
        <v>0</v>
      </c>
      <c r="AH410" s="113">
        <v>0</v>
      </c>
      <c r="AI410" s="113">
        <v>0</v>
      </c>
      <c r="AJ410" s="113">
        <v>0</v>
      </c>
      <c r="AK410" s="113">
        <v>0</v>
      </c>
      <c r="AL410" s="113">
        <v>0</v>
      </c>
      <c r="AM410" s="113">
        <f t="shared" si="6"/>
        <v>0</v>
      </c>
      <c r="AP410" s="70"/>
    </row>
    <row r="411" spans="1:42" ht="33" customHeight="1">
      <c r="A411" s="87">
        <v>1342</v>
      </c>
      <c r="B411" s="88" t="s">
        <v>1045</v>
      </c>
      <c r="C411" s="115" t="s">
        <v>1400</v>
      </c>
      <c r="D411" s="113">
        <v>0</v>
      </c>
      <c r="E411" s="113">
        <v>0</v>
      </c>
      <c r="F411" s="113">
        <v>0</v>
      </c>
      <c r="G411" s="113">
        <v>0</v>
      </c>
      <c r="H411" s="113">
        <v>0</v>
      </c>
      <c r="I411" s="113">
        <v>0</v>
      </c>
      <c r="J411" s="113">
        <v>0</v>
      </c>
      <c r="K411" s="113">
        <v>0</v>
      </c>
      <c r="L411" s="113">
        <v>0</v>
      </c>
      <c r="M411" s="113">
        <v>0</v>
      </c>
      <c r="N411" s="113">
        <v>0</v>
      </c>
      <c r="O411" s="113">
        <v>0</v>
      </c>
      <c r="P411" s="113">
        <v>0</v>
      </c>
      <c r="Q411" s="113">
        <v>0</v>
      </c>
      <c r="R411" s="113">
        <v>0</v>
      </c>
      <c r="S411" s="113">
        <v>0</v>
      </c>
      <c r="T411" s="113">
        <v>0</v>
      </c>
      <c r="U411" s="113">
        <v>0</v>
      </c>
      <c r="V411" s="113">
        <v>0</v>
      </c>
      <c r="W411" s="113">
        <v>0</v>
      </c>
      <c r="X411" s="113">
        <v>0</v>
      </c>
      <c r="Y411" s="113">
        <v>0</v>
      </c>
      <c r="Z411" s="113">
        <v>0</v>
      </c>
      <c r="AA411" s="113">
        <v>0</v>
      </c>
      <c r="AB411" s="113">
        <v>0</v>
      </c>
      <c r="AC411" s="113">
        <v>0</v>
      </c>
      <c r="AD411" s="113">
        <v>0</v>
      </c>
      <c r="AE411" s="113">
        <v>0</v>
      </c>
      <c r="AF411" s="113">
        <v>0</v>
      </c>
      <c r="AG411" s="113">
        <v>0</v>
      </c>
      <c r="AH411" s="113">
        <v>0</v>
      </c>
      <c r="AI411" s="113">
        <v>0</v>
      </c>
      <c r="AJ411" s="113">
        <v>0</v>
      </c>
      <c r="AK411" s="113">
        <v>0</v>
      </c>
      <c r="AL411" s="113">
        <v>0</v>
      </c>
      <c r="AM411" s="113">
        <f t="shared" si="6"/>
        <v>0</v>
      </c>
      <c r="AP411" s="70"/>
    </row>
    <row r="412" spans="1:42" ht="33" customHeight="1">
      <c r="A412" s="87">
        <v>1343</v>
      </c>
      <c r="B412" s="88" t="s">
        <v>1046</v>
      </c>
      <c r="C412" s="115" t="s">
        <v>1400</v>
      </c>
      <c r="D412" s="113">
        <v>0</v>
      </c>
      <c r="E412" s="113">
        <v>0</v>
      </c>
      <c r="F412" s="113">
        <v>0</v>
      </c>
      <c r="G412" s="113">
        <v>0</v>
      </c>
      <c r="H412" s="113">
        <v>0</v>
      </c>
      <c r="I412" s="113">
        <v>0</v>
      </c>
      <c r="J412" s="113">
        <v>0</v>
      </c>
      <c r="K412" s="113">
        <v>0</v>
      </c>
      <c r="L412" s="113">
        <v>0</v>
      </c>
      <c r="M412" s="113">
        <v>0</v>
      </c>
      <c r="N412" s="113">
        <v>0</v>
      </c>
      <c r="O412" s="113">
        <v>0</v>
      </c>
      <c r="P412" s="113">
        <v>0</v>
      </c>
      <c r="Q412" s="113">
        <v>0</v>
      </c>
      <c r="R412" s="113">
        <v>0</v>
      </c>
      <c r="S412" s="113">
        <v>0</v>
      </c>
      <c r="T412" s="113">
        <v>0</v>
      </c>
      <c r="U412" s="113">
        <v>0</v>
      </c>
      <c r="V412" s="113">
        <v>0</v>
      </c>
      <c r="W412" s="113">
        <v>0</v>
      </c>
      <c r="X412" s="113">
        <v>0</v>
      </c>
      <c r="Y412" s="113">
        <v>0</v>
      </c>
      <c r="Z412" s="113">
        <v>0</v>
      </c>
      <c r="AA412" s="113">
        <v>0</v>
      </c>
      <c r="AB412" s="113">
        <v>0</v>
      </c>
      <c r="AC412" s="113">
        <v>0</v>
      </c>
      <c r="AD412" s="113">
        <v>0</v>
      </c>
      <c r="AE412" s="113">
        <v>0</v>
      </c>
      <c r="AF412" s="113">
        <v>0</v>
      </c>
      <c r="AG412" s="113">
        <v>0</v>
      </c>
      <c r="AH412" s="113">
        <v>0</v>
      </c>
      <c r="AI412" s="113">
        <v>0</v>
      </c>
      <c r="AJ412" s="113">
        <v>0</v>
      </c>
      <c r="AK412" s="113">
        <v>0</v>
      </c>
      <c r="AL412" s="113">
        <v>0</v>
      </c>
      <c r="AM412" s="113">
        <f t="shared" si="6"/>
        <v>0</v>
      </c>
      <c r="AP412" s="70"/>
    </row>
    <row r="413" spans="1:42" ht="33" customHeight="1">
      <c r="A413" s="87">
        <v>1344</v>
      </c>
      <c r="B413" s="88" t="s">
        <v>1047</v>
      </c>
      <c r="C413" s="115" t="s">
        <v>1400</v>
      </c>
      <c r="D413" s="113">
        <v>0</v>
      </c>
      <c r="E413" s="113">
        <v>0</v>
      </c>
      <c r="F413" s="113">
        <v>0</v>
      </c>
      <c r="G413" s="113">
        <v>0</v>
      </c>
      <c r="H413" s="113">
        <v>0</v>
      </c>
      <c r="I413" s="113">
        <v>0</v>
      </c>
      <c r="J413" s="113">
        <v>0</v>
      </c>
      <c r="K413" s="113">
        <v>0</v>
      </c>
      <c r="L413" s="113">
        <v>0</v>
      </c>
      <c r="M413" s="113">
        <v>0</v>
      </c>
      <c r="N413" s="113">
        <v>0</v>
      </c>
      <c r="O413" s="113">
        <v>0</v>
      </c>
      <c r="P413" s="113">
        <v>0</v>
      </c>
      <c r="Q413" s="113">
        <v>0</v>
      </c>
      <c r="R413" s="113">
        <v>0</v>
      </c>
      <c r="S413" s="113">
        <v>0</v>
      </c>
      <c r="T413" s="113">
        <v>0</v>
      </c>
      <c r="U413" s="113">
        <v>0</v>
      </c>
      <c r="V413" s="113">
        <v>0</v>
      </c>
      <c r="W413" s="113">
        <v>0</v>
      </c>
      <c r="X413" s="113">
        <v>0</v>
      </c>
      <c r="Y413" s="113">
        <v>0</v>
      </c>
      <c r="Z413" s="113">
        <v>0</v>
      </c>
      <c r="AA413" s="113">
        <v>0</v>
      </c>
      <c r="AB413" s="113">
        <v>0</v>
      </c>
      <c r="AC413" s="113">
        <v>0</v>
      </c>
      <c r="AD413" s="113">
        <v>0</v>
      </c>
      <c r="AE413" s="113">
        <v>0</v>
      </c>
      <c r="AF413" s="113">
        <v>0</v>
      </c>
      <c r="AG413" s="113">
        <v>0</v>
      </c>
      <c r="AH413" s="113">
        <v>0</v>
      </c>
      <c r="AI413" s="113">
        <v>0</v>
      </c>
      <c r="AJ413" s="113">
        <v>0</v>
      </c>
      <c r="AK413" s="113">
        <v>0</v>
      </c>
      <c r="AL413" s="113">
        <v>0</v>
      </c>
      <c r="AM413" s="113">
        <f t="shared" si="6"/>
        <v>0</v>
      </c>
      <c r="AP413" s="70"/>
    </row>
    <row r="414" spans="1:42" ht="33" customHeight="1">
      <c r="A414" s="87">
        <v>1345</v>
      </c>
      <c r="B414" s="88" t="s">
        <v>1048</v>
      </c>
      <c r="C414" s="115" t="s">
        <v>1400</v>
      </c>
      <c r="D414" s="113">
        <v>0</v>
      </c>
      <c r="E414" s="113">
        <v>0</v>
      </c>
      <c r="F414" s="113">
        <v>0</v>
      </c>
      <c r="G414" s="113">
        <v>0</v>
      </c>
      <c r="H414" s="113">
        <v>0</v>
      </c>
      <c r="I414" s="113">
        <v>0</v>
      </c>
      <c r="J414" s="113">
        <v>0</v>
      </c>
      <c r="K414" s="113">
        <v>0</v>
      </c>
      <c r="L414" s="113">
        <v>0</v>
      </c>
      <c r="M414" s="113">
        <v>0</v>
      </c>
      <c r="N414" s="113">
        <v>0</v>
      </c>
      <c r="O414" s="113">
        <v>0</v>
      </c>
      <c r="P414" s="113">
        <v>0</v>
      </c>
      <c r="Q414" s="113">
        <v>0</v>
      </c>
      <c r="R414" s="113">
        <v>0</v>
      </c>
      <c r="S414" s="113">
        <v>0</v>
      </c>
      <c r="T414" s="113">
        <v>0</v>
      </c>
      <c r="U414" s="113">
        <v>0</v>
      </c>
      <c r="V414" s="113">
        <v>0</v>
      </c>
      <c r="W414" s="113">
        <v>0</v>
      </c>
      <c r="X414" s="113">
        <v>0</v>
      </c>
      <c r="Y414" s="113">
        <v>0</v>
      </c>
      <c r="Z414" s="113">
        <v>0</v>
      </c>
      <c r="AA414" s="113">
        <v>0</v>
      </c>
      <c r="AB414" s="113">
        <v>0</v>
      </c>
      <c r="AC414" s="113">
        <v>0</v>
      </c>
      <c r="AD414" s="113">
        <v>0</v>
      </c>
      <c r="AE414" s="113">
        <v>0</v>
      </c>
      <c r="AF414" s="113">
        <v>0</v>
      </c>
      <c r="AG414" s="113">
        <v>0</v>
      </c>
      <c r="AH414" s="113">
        <v>0</v>
      </c>
      <c r="AI414" s="113">
        <v>0</v>
      </c>
      <c r="AJ414" s="113">
        <v>0</v>
      </c>
      <c r="AK414" s="113">
        <v>0</v>
      </c>
      <c r="AL414" s="113">
        <v>0</v>
      </c>
      <c r="AM414" s="113">
        <f t="shared" si="6"/>
        <v>0</v>
      </c>
      <c r="AP414" s="70"/>
    </row>
    <row r="415" spans="1:42" ht="33" customHeight="1">
      <c r="A415" s="87">
        <v>1346</v>
      </c>
      <c r="B415" s="88" t="s">
        <v>1049</v>
      </c>
      <c r="C415" s="115" t="s">
        <v>1400</v>
      </c>
      <c r="D415" s="113">
        <v>0</v>
      </c>
      <c r="E415" s="113">
        <v>0</v>
      </c>
      <c r="F415" s="113">
        <v>0</v>
      </c>
      <c r="G415" s="113">
        <v>0</v>
      </c>
      <c r="H415" s="113">
        <v>0</v>
      </c>
      <c r="I415" s="113">
        <v>0</v>
      </c>
      <c r="J415" s="113">
        <v>0</v>
      </c>
      <c r="K415" s="113">
        <v>0</v>
      </c>
      <c r="L415" s="113">
        <v>0</v>
      </c>
      <c r="M415" s="113">
        <v>0</v>
      </c>
      <c r="N415" s="113">
        <v>0</v>
      </c>
      <c r="O415" s="113">
        <v>0</v>
      </c>
      <c r="P415" s="113">
        <v>0</v>
      </c>
      <c r="Q415" s="113">
        <v>0</v>
      </c>
      <c r="R415" s="113">
        <v>0</v>
      </c>
      <c r="S415" s="113">
        <v>0</v>
      </c>
      <c r="T415" s="113">
        <v>0</v>
      </c>
      <c r="U415" s="113">
        <v>0</v>
      </c>
      <c r="V415" s="113">
        <v>0</v>
      </c>
      <c r="W415" s="113">
        <v>0</v>
      </c>
      <c r="X415" s="113">
        <v>0</v>
      </c>
      <c r="Y415" s="113">
        <v>0</v>
      </c>
      <c r="Z415" s="113">
        <v>0</v>
      </c>
      <c r="AA415" s="113">
        <v>0</v>
      </c>
      <c r="AB415" s="113">
        <v>0</v>
      </c>
      <c r="AC415" s="113">
        <v>0</v>
      </c>
      <c r="AD415" s="113">
        <v>0</v>
      </c>
      <c r="AE415" s="113">
        <v>0</v>
      </c>
      <c r="AF415" s="113">
        <v>0</v>
      </c>
      <c r="AG415" s="113">
        <v>0</v>
      </c>
      <c r="AH415" s="113">
        <v>0</v>
      </c>
      <c r="AI415" s="113">
        <v>0</v>
      </c>
      <c r="AJ415" s="113">
        <v>0</v>
      </c>
      <c r="AK415" s="113">
        <v>0</v>
      </c>
      <c r="AL415" s="113">
        <v>0</v>
      </c>
      <c r="AM415" s="113">
        <f t="shared" si="6"/>
        <v>0</v>
      </c>
      <c r="AP415" s="70"/>
    </row>
    <row r="416" spans="1:42" ht="33" customHeight="1">
      <c r="A416" s="87">
        <v>1347</v>
      </c>
      <c r="B416" s="88" t="s">
        <v>1050</v>
      </c>
      <c r="C416" s="115" t="s">
        <v>1400</v>
      </c>
      <c r="D416" s="113">
        <v>0</v>
      </c>
      <c r="E416" s="113">
        <v>0</v>
      </c>
      <c r="F416" s="113">
        <v>0</v>
      </c>
      <c r="G416" s="113">
        <v>0</v>
      </c>
      <c r="H416" s="113">
        <v>0</v>
      </c>
      <c r="I416" s="113">
        <v>0</v>
      </c>
      <c r="J416" s="113">
        <v>0</v>
      </c>
      <c r="K416" s="113">
        <v>0</v>
      </c>
      <c r="L416" s="113">
        <v>0</v>
      </c>
      <c r="M416" s="113">
        <v>0</v>
      </c>
      <c r="N416" s="113">
        <v>0</v>
      </c>
      <c r="O416" s="113">
        <v>0</v>
      </c>
      <c r="P416" s="113">
        <v>0</v>
      </c>
      <c r="Q416" s="113">
        <v>0</v>
      </c>
      <c r="R416" s="113">
        <v>0</v>
      </c>
      <c r="S416" s="113">
        <v>0</v>
      </c>
      <c r="T416" s="113">
        <v>0</v>
      </c>
      <c r="U416" s="113">
        <v>0</v>
      </c>
      <c r="V416" s="113">
        <v>0</v>
      </c>
      <c r="W416" s="113">
        <v>0</v>
      </c>
      <c r="X416" s="113">
        <v>0</v>
      </c>
      <c r="Y416" s="113">
        <v>0</v>
      </c>
      <c r="Z416" s="113">
        <v>0</v>
      </c>
      <c r="AA416" s="113">
        <v>0</v>
      </c>
      <c r="AB416" s="113">
        <v>0</v>
      </c>
      <c r="AC416" s="113">
        <v>0</v>
      </c>
      <c r="AD416" s="113">
        <v>0</v>
      </c>
      <c r="AE416" s="113">
        <v>0</v>
      </c>
      <c r="AF416" s="113">
        <v>0</v>
      </c>
      <c r="AG416" s="113">
        <v>0</v>
      </c>
      <c r="AH416" s="113">
        <v>0</v>
      </c>
      <c r="AI416" s="113">
        <v>0</v>
      </c>
      <c r="AJ416" s="113">
        <v>0</v>
      </c>
      <c r="AK416" s="113">
        <v>0</v>
      </c>
      <c r="AL416" s="113">
        <v>0</v>
      </c>
      <c r="AM416" s="113">
        <f t="shared" si="6"/>
        <v>0</v>
      </c>
      <c r="AP416" s="70"/>
    </row>
    <row r="417" spans="1:42" ht="33" customHeight="1">
      <c r="A417" s="87">
        <v>1401</v>
      </c>
      <c r="B417" s="88" t="s">
        <v>1051</v>
      </c>
      <c r="C417" s="115" t="s">
        <v>1400</v>
      </c>
      <c r="D417" s="113">
        <v>0</v>
      </c>
      <c r="E417" s="113">
        <v>0</v>
      </c>
      <c r="F417" s="113">
        <v>0</v>
      </c>
      <c r="G417" s="113">
        <v>0</v>
      </c>
      <c r="H417" s="113">
        <v>0</v>
      </c>
      <c r="I417" s="113">
        <v>0</v>
      </c>
      <c r="J417" s="113">
        <v>0</v>
      </c>
      <c r="K417" s="113">
        <v>0</v>
      </c>
      <c r="L417" s="113">
        <v>0</v>
      </c>
      <c r="M417" s="113">
        <v>0</v>
      </c>
      <c r="N417" s="113">
        <v>0</v>
      </c>
      <c r="O417" s="113">
        <v>0</v>
      </c>
      <c r="P417" s="113">
        <v>0</v>
      </c>
      <c r="Q417" s="113">
        <v>0</v>
      </c>
      <c r="R417" s="113">
        <v>0</v>
      </c>
      <c r="S417" s="113">
        <v>0</v>
      </c>
      <c r="T417" s="113">
        <v>0</v>
      </c>
      <c r="U417" s="113">
        <v>0</v>
      </c>
      <c r="V417" s="113">
        <v>0</v>
      </c>
      <c r="W417" s="113">
        <v>0</v>
      </c>
      <c r="X417" s="113">
        <v>0</v>
      </c>
      <c r="Y417" s="113">
        <v>0</v>
      </c>
      <c r="Z417" s="113">
        <v>0</v>
      </c>
      <c r="AA417" s="113">
        <v>0</v>
      </c>
      <c r="AB417" s="113">
        <v>0</v>
      </c>
      <c r="AC417" s="113">
        <v>0</v>
      </c>
      <c r="AD417" s="113">
        <v>0</v>
      </c>
      <c r="AE417" s="113">
        <v>0</v>
      </c>
      <c r="AF417" s="113">
        <v>0</v>
      </c>
      <c r="AG417" s="113">
        <v>0</v>
      </c>
      <c r="AH417" s="113">
        <v>0</v>
      </c>
      <c r="AI417" s="113">
        <v>0</v>
      </c>
      <c r="AJ417" s="113">
        <v>0</v>
      </c>
      <c r="AK417" s="113">
        <v>0</v>
      </c>
      <c r="AL417" s="113">
        <v>0</v>
      </c>
      <c r="AM417" s="113">
        <f t="shared" si="6"/>
        <v>0</v>
      </c>
      <c r="AP417" s="70"/>
    </row>
    <row r="418" spans="1:42" ht="33" customHeight="1">
      <c r="A418" s="87">
        <v>1402</v>
      </c>
      <c r="B418" s="88" t="s">
        <v>1052</v>
      </c>
      <c r="C418" s="115" t="s">
        <v>1400</v>
      </c>
      <c r="D418" s="113">
        <v>0</v>
      </c>
      <c r="E418" s="113">
        <v>0</v>
      </c>
      <c r="F418" s="113">
        <v>0</v>
      </c>
      <c r="G418" s="113">
        <v>0</v>
      </c>
      <c r="H418" s="113">
        <v>0</v>
      </c>
      <c r="I418" s="113">
        <v>0</v>
      </c>
      <c r="J418" s="113">
        <v>0</v>
      </c>
      <c r="K418" s="113">
        <v>0</v>
      </c>
      <c r="L418" s="113">
        <v>0</v>
      </c>
      <c r="M418" s="113">
        <v>0</v>
      </c>
      <c r="N418" s="113">
        <v>0</v>
      </c>
      <c r="O418" s="113">
        <v>0</v>
      </c>
      <c r="P418" s="113">
        <v>0</v>
      </c>
      <c r="Q418" s="113">
        <v>0</v>
      </c>
      <c r="R418" s="113">
        <v>0</v>
      </c>
      <c r="S418" s="113">
        <v>0</v>
      </c>
      <c r="T418" s="113">
        <v>0</v>
      </c>
      <c r="U418" s="113">
        <v>0</v>
      </c>
      <c r="V418" s="113">
        <v>0</v>
      </c>
      <c r="W418" s="113">
        <v>0</v>
      </c>
      <c r="X418" s="113">
        <v>0</v>
      </c>
      <c r="Y418" s="113">
        <v>0</v>
      </c>
      <c r="Z418" s="113">
        <v>0</v>
      </c>
      <c r="AA418" s="113">
        <v>0</v>
      </c>
      <c r="AB418" s="113">
        <v>0</v>
      </c>
      <c r="AC418" s="113">
        <v>0</v>
      </c>
      <c r="AD418" s="113">
        <v>0</v>
      </c>
      <c r="AE418" s="113">
        <v>0</v>
      </c>
      <c r="AF418" s="113">
        <v>0</v>
      </c>
      <c r="AG418" s="113">
        <v>0</v>
      </c>
      <c r="AH418" s="113">
        <v>0</v>
      </c>
      <c r="AI418" s="113">
        <v>0</v>
      </c>
      <c r="AJ418" s="113">
        <v>0</v>
      </c>
      <c r="AK418" s="113">
        <v>0</v>
      </c>
      <c r="AL418" s="113">
        <v>0</v>
      </c>
      <c r="AM418" s="113">
        <f t="shared" si="6"/>
        <v>0</v>
      </c>
      <c r="AP418" s="70"/>
    </row>
    <row r="419" spans="1:42" ht="33" customHeight="1">
      <c r="A419" s="87">
        <v>1403</v>
      </c>
      <c r="B419" s="88" t="s">
        <v>1053</v>
      </c>
      <c r="C419" s="115" t="s">
        <v>1400</v>
      </c>
      <c r="D419" s="113">
        <v>0</v>
      </c>
      <c r="E419" s="113">
        <v>0</v>
      </c>
      <c r="F419" s="113">
        <v>0</v>
      </c>
      <c r="G419" s="113">
        <v>0</v>
      </c>
      <c r="H419" s="113">
        <v>0</v>
      </c>
      <c r="I419" s="113">
        <v>0</v>
      </c>
      <c r="J419" s="113">
        <v>0</v>
      </c>
      <c r="K419" s="113">
        <v>0</v>
      </c>
      <c r="L419" s="113">
        <v>0</v>
      </c>
      <c r="M419" s="113">
        <v>0</v>
      </c>
      <c r="N419" s="113">
        <v>0</v>
      </c>
      <c r="O419" s="113">
        <v>0</v>
      </c>
      <c r="P419" s="113">
        <v>0</v>
      </c>
      <c r="Q419" s="113">
        <v>0</v>
      </c>
      <c r="R419" s="113">
        <v>0</v>
      </c>
      <c r="S419" s="113">
        <v>0</v>
      </c>
      <c r="T419" s="113">
        <v>0</v>
      </c>
      <c r="U419" s="113">
        <v>0</v>
      </c>
      <c r="V419" s="113">
        <v>0</v>
      </c>
      <c r="W419" s="113">
        <v>0</v>
      </c>
      <c r="X419" s="113">
        <v>0</v>
      </c>
      <c r="Y419" s="113">
        <v>0</v>
      </c>
      <c r="Z419" s="113">
        <v>0</v>
      </c>
      <c r="AA419" s="113">
        <v>0</v>
      </c>
      <c r="AB419" s="113">
        <v>0</v>
      </c>
      <c r="AC419" s="113">
        <v>0</v>
      </c>
      <c r="AD419" s="113">
        <v>0</v>
      </c>
      <c r="AE419" s="113">
        <v>0</v>
      </c>
      <c r="AF419" s="113">
        <v>0</v>
      </c>
      <c r="AG419" s="113">
        <v>0</v>
      </c>
      <c r="AH419" s="113">
        <v>0</v>
      </c>
      <c r="AI419" s="113">
        <v>0</v>
      </c>
      <c r="AJ419" s="113">
        <v>0</v>
      </c>
      <c r="AK419" s="113">
        <v>0</v>
      </c>
      <c r="AL419" s="113">
        <v>0</v>
      </c>
      <c r="AM419" s="113">
        <f t="shared" si="6"/>
        <v>0</v>
      </c>
      <c r="AP419" s="70"/>
    </row>
    <row r="420" spans="1:42" ht="33" customHeight="1">
      <c r="A420" s="87">
        <v>1404</v>
      </c>
      <c r="B420" s="88" t="s">
        <v>1054</v>
      </c>
      <c r="C420" s="115" t="s">
        <v>1400</v>
      </c>
      <c r="D420" s="113">
        <v>0</v>
      </c>
      <c r="E420" s="113">
        <v>0</v>
      </c>
      <c r="F420" s="113">
        <v>0</v>
      </c>
      <c r="G420" s="113">
        <v>0</v>
      </c>
      <c r="H420" s="113">
        <v>0</v>
      </c>
      <c r="I420" s="113">
        <v>0</v>
      </c>
      <c r="J420" s="113">
        <v>0</v>
      </c>
      <c r="K420" s="113">
        <v>0</v>
      </c>
      <c r="L420" s="113">
        <v>0</v>
      </c>
      <c r="M420" s="113">
        <v>0</v>
      </c>
      <c r="N420" s="113">
        <v>0</v>
      </c>
      <c r="O420" s="113">
        <v>0</v>
      </c>
      <c r="P420" s="113">
        <v>0</v>
      </c>
      <c r="Q420" s="113">
        <v>0</v>
      </c>
      <c r="R420" s="113">
        <v>0</v>
      </c>
      <c r="S420" s="113">
        <v>0</v>
      </c>
      <c r="T420" s="113">
        <v>0</v>
      </c>
      <c r="U420" s="113">
        <v>0</v>
      </c>
      <c r="V420" s="113">
        <v>0</v>
      </c>
      <c r="W420" s="113">
        <v>0</v>
      </c>
      <c r="X420" s="113">
        <v>0</v>
      </c>
      <c r="Y420" s="113">
        <v>0</v>
      </c>
      <c r="Z420" s="113">
        <v>0</v>
      </c>
      <c r="AA420" s="113">
        <v>0</v>
      </c>
      <c r="AB420" s="113">
        <v>0</v>
      </c>
      <c r="AC420" s="113">
        <v>0</v>
      </c>
      <c r="AD420" s="113">
        <v>0</v>
      </c>
      <c r="AE420" s="113">
        <v>0</v>
      </c>
      <c r="AF420" s="113">
        <v>0</v>
      </c>
      <c r="AG420" s="113">
        <v>0</v>
      </c>
      <c r="AH420" s="113">
        <v>0</v>
      </c>
      <c r="AI420" s="113">
        <v>0</v>
      </c>
      <c r="AJ420" s="113">
        <v>0</v>
      </c>
      <c r="AK420" s="113">
        <v>0</v>
      </c>
      <c r="AL420" s="113">
        <v>0</v>
      </c>
      <c r="AM420" s="113">
        <f t="shared" si="6"/>
        <v>0</v>
      </c>
      <c r="AP420" s="70"/>
    </row>
    <row r="421" spans="1:42" ht="33" customHeight="1">
      <c r="A421" s="87">
        <v>1405</v>
      </c>
      <c r="B421" s="88" t="s">
        <v>1055</v>
      </c>
      <c r="C421" s="115" t="s">
        <v>1400</v>
      </c>
      <c r="D421" s="113">
        <v>0</v>
      </c>
      <c r="E421" s="113">
        <v>0</v>
      </c>
      <c r="F421" s="113">
        <v>0</v>
      </c>
      <c r="G421" s="113">
        <v>0</v>
      </c>
      <c r="H421" s="113">
        <v>0</v>
      </c>
      <c r="I421" s="113">
        <v>0</v>
      </c>
      <c r="J421" s="113">
        <v>0</v>
      </c>
      <c r="K421" s="113">
        <v>0</v>
      </c>
      <c r="L421" s="113">
        <v>0</v>
      </c>
      <c r="M421" s="113">
        <v>0</v>
      </c>
      <c r="N421" s="113">
        <v>0</v>
      </c>
      <c r="O421" s="113">
        <v>0</v>
      </c>
      <c r="P421" s="113">
        <v>0</v>
      </c>
      <c r="Q421" s="113">
        <v>0</v>
      </c>
      <c r="R421" s="113">
        <v>0</v>
      </c>
      <c r="S421" s="113">
        <v>0</v>
      </c>
      <c r="T421" s="113">
        <v>0</v>
      </c>
      <c r="U421" s="113">
        <v>0</v>
      </c>
      <c r="V421" s="113">
        <v>0</v>
      </c>
      <c r="W421" s="113">
        <v>0</v>
      </c>
      <c r="X421" s="113">
        <v>0</v>
      </c>
      <c r="Y421" s="113">
        <v>0</v>
      </c>
      <c r="Z421" s="113">
        <v>0</v>
      </c>
      <c r="AA421" s="113">
        <v>0</v>
      </c>
      <c r="AB421" s="113">
        <v>0</v>
      </c>
      <c r="AC421" s="113">
        <v>0</v>
      </c>
      <c r="AD421" s="113">
        <v>0</v>
      </c>
      <c r="AE421" s="113">
        <v>0</v>
      </c>
      <c r="AF421" s="113">
        <v>0</v>
      </c>
      <c r="AG421" s="113">
        <v>0</v>
      </c>
      <c r="AH421" s="113">
        <v>0</v>
      </c>
      <c r="AI421" s="113">
        <v>0</v>
      </c>
      <c r="AJ421" s="113">
        <v>0</v>
      </c>
      <c r="AK421" s="113">
        <v>0</v>
      </c>
      <c r="AL421" s="113">
        <v>0</v>
      </c>
      <c r="AM421" s="113">
        <f t="shared" si="6"/>
        <v>0</v>
      </c>
      <c r="AP421" s="70"/>
    </row>
    <row r="422" spans="1:42" ht="33" customHeight="1">
      <c r="A422" s="87">
        <v>1406</v>
      </c>
      <c r="B422" s="88" t="s">
        <v>1056</v>
      </c>
      <c r="C422" s="115" t="s">
        <v>1400</v>
      </c>
      <c r="D422" s="113">
        <v>0</v>
      </c>
      <c r="E422" s="113">
        <v>0</v>
      </c>
      <c r="F422" s="113">
        <v>0</v>
      </c>
      <c r="G422" s="113">
        <v>0</v>
      </c>
      <c r="H422" s="113">
        <v>0</v>
      </c>
      <c r="I422" s="113">
        <v>0</v>
      </c>
      <c r="J422" s="113">
        <v>0</v>
      </c>
      <c r="K422" s="113">
        <v>0</v>
      </c>
      <c r="L422" s="113">
        <v>0</v>
      </c>
      <c r="M422" s="113">
        <v>0</v>
      </c>
      <c r="N422" s="113">
        <v>0</v>
      </c>
      <c r="O422" s="113">
        <v>0</v>
      </c>
      <c r="P422" s="113">
        <v>0</v>
      </c>
      <c r="Q422" s="113">
        <v>0</v>
      </c>
      <c r="R422" s="113">
        <v>0</v>
      </c>
      <c r="S422" s="113">
        <v>0</v>
      </c>
      <c r="T422" s="113">
        <v>0</v>
      </c>
      <c r="U422" s="113">
        <v>0</v>
      </c>
      <c r="V422" s="113">
        <v>0</v>
      </c>
      <c r="W422" s="113">
        <v>0</v>
      </c>
      <c r="X422" s="113">
        <v>0</v>
      </c>
      <c r="Y422" s="113">
        <v>0</v>
      </c>
      <c r="Z422" s="113">
        <v>0</v>
      </c>
      <c r="AA422" s="113">
        <v>0</v>
      </c>
      <c r="AB422" s="113">
        <v>0</v>
      </c>
      <c r="AC422" s="113">
        <v>0</v>
      </c>
      <c r="AD422" s="113">
        <v>0</v>
      </c>
      <c r="AE422" s="113">
        <v>0</v>
      </c>
      <c r="AF422" s="113">
        <v>0</v>
      </c>
      <c r="AG422" s="113">
        <v>0</v>
      </c>
      <c r="AH422" s="113">
        <v>0</v>
      </c>
      <c r="AI422" s="113">
        <v>0</v>
      </c>
      <c r="AJ422" s="113">
        <v>0</v>
      </c>
      <c r="AK422" s="113">
        <v>0</v>
      </c>
      <c r="AL422" s="113">
        <v>0</v>
      </c>
      <c r="AM422" s="113">
        <f t="shared" si="6"/>
        <v>0</v>
      </c>
      <c r="AP422" s="70"/>
    </row>
    <row r="423" spans="1:42" ht="33" customHeight="1">
      <c r="A423" s="87">
        <v>1407</v>
      </c>
      <c r="B423" s="88" t="s">
        <v>1057</v>
      </c>
      <c r="C423" s="115" t="s">
        <v>1400</v>
      </c>
      <c r="D423" s="113">
        <v>0</v>
      </c>
      <c r="E423" s="113">
        <v>0</v>
      </c>
      <c r="F423" s="113">
        <v>0</v>
      </c>
      <c r="G423" s="113">
        <v>0</v>
      </c>
      <c r="H423" s="113">
        <v>0</v>
      </c>
      <c r="I423" s="113">
        <v>0</v>
      </c>
      <c r="J423" s="113">
        <v>0</v>
      </c>
      <c r="K423" s="113">
        <v>0</v>
      </c>
      <c r="L423" s="113">
        <v>0</v>
      </c>
      <c r="M423" s="113">
        <v>0</v>
      </c>
      <c r="N423" s="113">
        <v>0</v>
      </c>
      <c r="O423" s="113">
        <v>0</v>
      </c>
      <c r="P423" s="113">
        <v>0</v>
      </c>
      <c r="Q423" s="113">
        <v>0</v>
      </c>
      <c r="R423" s="113">
        <v>0</v>
      </c>
      <c r="S423" s="113">
        <v>0</v>
      </c>
      <c r="T423" s="113">
        <v>0</v>
      </c>
      <c r="U423" s="113">
        <v>0</v>
      </c>
      <c r="V423" s="113">
        <v>0</v>
      </c>
      <c r="W423" s="113">
        <v>0</v>
      </c>
      <c r="X423" s="113">
        <v>0</v>
      </c>
      <c r="Y423" s="113">
        <v>0</v>
      </c>
      <c r="Z423" s="113">
        <v>0</v>
      </c>
      <c r="AA423" s="113">
        <v>0</v>
      </c>
      <c r="AB423" s="113">
        <v>0</v>
      </c>
      <c r="AC423" s="113">
        <v>0</v>
      </c>
      <c r="AD423" s="113">
        <v>0</v>
      </c>
      <c r="AE423" s="113">
        <v>0</v>
      </c>
      <c r="AF423" s="113">
        <v>0</v>
      </c>
      <c r="AG423" s="113">
        <v>0</v>
      </c>
      <c r="AH423" s="113">
        <v>0</v>
      </c>
      <c r="AI423" s="113">
        <v>0</v>
      </c>
      <c r="AJ423" s="113">
        <v>0</v>
      </c>
      <c r="AK423" s="113">
        <v>0</v>
      </c>
      <c r="AL423" s="113">
        <v>0</v>
      </c>
      <c r="AM423" s="113">
        <f t="shared" si="6"/>
        <v>0</v>
      </c>
      <c r="AP423" s="70"/>
    </row>
    <row r="424" spans="1:42" ht="33" customHeight="1">
      <c r="A424" s="87">
        <v>1408</v>
      </c>
      <c r="B424" s="88" t="s">
        <v>1058</v>
      </c>
      <c r="C424" s="115" t="s">
        <v>1400</v>
      </c>
      <c r="D424" s="113">
        <v>0</v>
      </c>
      <c r="E424" s="113">
        <v>0</v>
      </c>
      <c r="F424" s="113">
        <v>0</v>
      </c>
      <c r="G424" s="113">
        <v>0</v>
      </c>
      <c r="H424" s="113">
        <v>0</v>
      </c>
      <c r="I424" s="113">
        <v>0</v>
      </c>
      <c r="J424" s="113">
        <v>0</v>
      </c>
      <c r="K424" s="113">
        <v>0</v>
      </c>
      <c r="L424" s="113">
        <v>0</v>
      </c>
      <c r="M424" s="113">
        <v>0</v>
      </c>
      <c r="N424" s="113">
        <v>0</v>
      </c>
      <c r="O424" s="113">
        <v>0</v>
      </c>
      <c r="P424" s="113">
        <v>0</v>
      </c>
      <c r="Q424" s="113">
        <v>0</v>
      </c>
      <c r="R424" s="113">
        <v>0</v>
      </c>
      <c r="S424" s="113">
        <v>0</v>
      </c>
      <c r="T424" s="113">
        <v>0</v>
      </c>
      <c r="U424" s="113">
        <v>0</v>
      </c>
      <c r="V424" s="113">
        <v>0</v>
      </c>
      <c r="W424" s="113">
        <v>0</v>
      </c>
      <c r="X424" s="113">
        <v>0</v>
      </c>
      <c r="Y424" s="113">
        <v>0</v>
      </c>
      <c r="Z424" s="113">
        <v>0</v>
      </c>
      <c r="AA424" s="113">
        <v>0</v>
      </c>
      <c r="AB424" s="113">
        <v>0</v>
      </c>
      <c r="AC424" s="113">
        <v>0</v>
      </c>
      <c r="AD424" s="113">
        <v>0</v>
      </c>
      <c r="AE424" s="113">
        <v>0</v>
      </c>
      <c r="AF424" s="113">
        <v>0</v>
      </c>
      <c r="AG424" s="113">
        <v>0</v>
      </c>
      <c r="AH424" s="113">
        <v>0</v>
      </c>
      <c r="AI424" s="113">
        <v>0</v>
      </c>
      <c r="AJ424" s="113">
        <v>0</v>
      </c>
      <c r="AK424" s="113">
        <v>0</v>
      </c>
      <c r="AL424" s="113">
        <v>0</v>
      </c>
      <c r="AM424" s="113">
        <f t="shared" si="6"/>
        <v>0</v>
      </c>
      <c r="AP424" s="70"/>
    </row>
    <row r="425" spans="1:42" ht="33" customHeight="1">
      <c r="A425" s="87">
        <v>1409</v>
      </c>
      <c r="B425" s="88" t="s">
        <v>1059</v>
      </c>
      <c r="C425" s="115" t="s">
        <v>1400</v>
      </c>
      <c r="D425" s="113">
        <v>0</v>
      </c>
      <c r="E425" s="113">
        <v>0</v>
      </c>
      <c r="F425" s="113">
        <v>0</v>
      </c>
      <c r="G425" s="113">
        <v>0</v>
      </c>
      <c r="H425" s="113">
        <v>0</v>
      </c>
      <c r="I425" s="113">
        <v>0</v>
      </c>
      <c r="J425" s="113">
        <v>0</v>
      </c>
      <c r="K425" s="113">
        <v>0</v>
      </c>
      <c r="L425" s="113">
        <v>0</v>
      </c>
      <c r="M425" s="113">
        <v>0</v>
      </c>
      <c r="N425" s="113">
        <v>0</v>
      </c>
      <c r="O425" s="113">
        <v>0</v>
      </c>
      <c r="P425" s="113">
        <v>0</v>
      </c>
      <c r="Q425" s="113">
        <v>0</v>
      </c>
      <c r="R425" s="113">
        <v>0</v>
      </c>
      <c r="S425" s="113">
        <v>0</v>
      </c>
      <c r="T425" s="113">
        <v>0</v>
      </c>
      <c r="U425" s="113">
        <v>0</v>
      </c>
      <c r="V425" s="113">
        <v>0</v>
      </c>
      <c r="W425" s="113">
        <v>0</v>
      </c>
      <c r="X425" s="113">
        <v>0</v>
      </c>
      <c r="Y425" s="113">
        <v>0</v>
      </c>
      <c r="Z425" s="113">
        <v>0</v>
      </c>
      <c r="AA425" s="113">
        <v>0</v>
      </c>
      <c r="AB425" s="113">
        <v>0</v>
      </c>
      <c r="AC425" s="113">
        <v>0</v>
      </c>
      <c r="AD425" s="113">
        <v>0</v>
      </c>
      <c r="AE425" s="113">
        <v>0</v>
      </c>
      <c r="AF425" s="113">
        <v>0</v>
      </c>
      <c r="AG425" s="113">
        <v>0</v>
      </c>
      <c r="AH425" s="113">
        <v>0</v>
      </c>
      <c r="AI425" s="113">
        <v>0</v>
      </c>
      <c r="AJ425" s="113">
        <v>0</v>
      </c>
      <c r="AK425" s="113">
        <v>0</v>
      </c>
      <c r="AL425" s="113">
        <v>0</v>
      </c>
      <c r="AM425" s="113">
        <f t="shared" si="6"/>
        <v>0</v>
      </c>
      <c r="AP425" s="70"/>
    </row>
    <row r="426" spans="1:42" ht="33" customHeight="1">
      <c r="A426" s="87">
        <v>1410</v>
      </c>
      <c r="B426" s="88" t="s">
        <v>1060</v>
      </c>
      <c r="C426" s="115" t="s">
        <v>1400</v>
      </c>
      <c r="D426" s="113">
        <v>0</v>
      </c>
      <c r="E426" s="113">
        <v>0</v>
      </c>
      <c r="F426" s="113">
        <v>0</v>
      </c>
      <c r="G426" s="113">
        <v>0</v>
      </c>
      <c r="H426" s="113">
        <v>0</v>
      </c>
      <c r="I426" s="113">
        <v>0</v>
      </c>
      <c r="J426" s="113">
        <v>0</v>
      </c>
      <c r="K426" s="113">
        <v>0</v>
      </c>
      <c r="L426" s="113">
        <v>0</v>
      </c>
      <c r="M426" s="113">
        <v>0</v>
      </c>
      <c r="N426" s="113">
        <v>0</v>
      </c>
      <c r="O426" s="113">
        <v>0</v>
      </c>
      <c r="P426" s="113">
        <v>0</v>
      </c>
      <c r="Q426" s="113">
        <v>0</v>
      </c>
      <c r="R426" s="113">
        <v>0</v>
      </c>
      <c r="S426" s="113">
        <v>0</v>
      </c>
      <c r="T426" s="113">
        <v>0</v>
      </c>
      <c r="U426" s="113">
        <v>0</v>
      </c>
      <c r="V426" s="113">
        <v>0</v>
      </c>
      <c r="W426" s="113">
        <v>0</v>
      </c>
      <c r="X426" s="113">
        <v>0</v>
      </c>
      <c r="Y426" s="113">
        <v>0</v>
      </c>
      <c r="Z426" s="113">
        <v>0</v>
      </c>
      <c r="AA426" s="113">
        <v>0</v>
      </c>
      <c r="AB426" s="113">
        <v>0</v>
      </c>
      <c r="AC426" s="113">
        <v>0</v>
      </c>
      <c r="AD426" s="113">
        <v>0</v>
      </c>
      <c r="AE426" s="113">
        <v>0</v>
      </c>
      <c r="AF426" s="113">
        <v>0</v>
      </c>
      <c r="AG426" s="113">
        <v>0</v>
      </c>
      <c r="AH426" s="113">
        <v>0</v>
      </c>
      <c r="AI426" s="113">
        <v>0</v>
      </c>
      <c r="AJ426" s="113">
        <v>0</v>
      </c>
      <c r="AK426" s="113">
        <v>0</v>
      </c>
      <c r="AL426" s="113">
        <v>0</v>
      </c>
      <c r="AM426" s="113">
        <f t="shared" si="6"/>
        <v>0</v>
      </c>
      <c r="AP426" s="70"/>
    </row>
    <row r="427" spans="1:42" ht="33" customHeight="1">
      <c r="A427" s="87">
        <v>1411</v>
      </c>
      <c r="B427" s="88" t="s">
        <v>1061</v>
      </c>
      <c r="C427" s="115" t="s">
        <v>1400</v>
      </c>
      <c r="D427" s="113">
        <v>0</v>
      </c>
      <c r="E427" s="113">
        <v>0</v>
      </c>
      <c r="F427" s="113">
        <v>0</v>
      </c>
      <c r="G427" s="113">
        <v>0</v>
      </c>
      <c r="H427" s="113">
        <v>0</v>
      </c>
      <c r="I427" s="113">
        <v>0</v>
      </c>
      <c r="J427" s="113">
        <v>0</v>
      </c>
      <c r="K427" s="113">
        <v>0</v>
      </c>
      <c r="L427" s="113">
        <v>0</v>
      </c>
      <c r="M427" s="113">
        <v>0</v>
      </c>
      <c r="N427" s="113">
        <v>0</v>
      </c>
      <c r="O427" s="113">
        <v>0</v>
      </c>
      <c r="P427" s="113">
        <v>0</v>
      </c>
      <c r="Q427" s="113">
        <v>0</v>
      </c>
      <c r="R427" s="113">
        <v>0</v>
      </c>
      <c r="S427" s="113">
        <v>0</v>
      </c>
      <c r="T427" s="113">
        <v>0</v>
      </c>
      <c r="U427" s="113">
        <v>0</v>
      </c>
      <c r="V427" s="113">
        <v>0</v>
      </c>
      <c r="W427" s="113">
        <v>0</v>
      </c>
      <c r="X427" s="113">
        <v>0</v>
      </c>
      <c r="Y427" s="113">
        <v>0</v>
      </c>
      <c r="Z427" s="113">
        <v>0</v>
      </c>
      <c r="AA427" s="113">
        <v>0</v>
      </c>
      <c r="AB427" s="113">
        <v>0</v>
      </c>
      <c r="AC427" s="113">
        <v>0</v>
      </c>
      <c r="AD427" s="113">
        <v>0</v>
      </c>
      <c r="AE427" s="113">
        <v>0</v>
      </c>
      <c r="AF427" s="113">
        <v>0</v>
      </c>
      <c r="AG427" s="113">
        <v>0</v>
      </c>
      <c r="AH427" s="113">
        <v>0</v>
      </c>
      <c r="AI427" s="113">
        <v>0</v>
      </c>
      <c r="AJ427" s="113">
        <v>0</v>
      </c>
      <c r="AK427" s="113">
        <v>0</v>
      </c>
      <c r="AL427" s="113">
        <v>0</v>
      </c>
      <c r="AM427" s="113">
        <f t="shared" si="6"/>
        <v>0</v>
      </c>
      <c r="AP427" s="70"/>
    </row>
    <row r="428" spans="1:42" ht="33" customHeight="1">
      <c r="A428" s="87">
        <v>1412</v>
      </c>
      <c r="B428" s="88" t="s">
        <v>1062</v>
      </c>
      <c r="C428" s="115" t="s">
        <v>1400</v>
      </c>
      <c r="D428" s="113">
        <v>0</v>
      </c>
      <c r="E428" s="113">
        <v>0</v>
      </c>
      <c r="F428" s="113">
        <v>0</v>
      </c>
      <c r="G428" s="113">
        <v>0</v>
      </c>
      <c r="H428" s="113">
        <v>0</v>
      </c>
      <c r="I428" s="113">
        <v>0</v>
      </c>
      <c r="J428" s="113">
        <v>0</v>
      </c>
      <c r="K428" s="113">
        <v>0</v>
      </c>
      <c r="L428" s="113">
        <v>0</v>
      </c>
      <c r="M428" s="113">
        <v>0</v>
      </c>
      <c r="N428" s="113">
        <v>0</v>
      </c>
      <c r="O428" s="113">
        <v>0</v>
      </c>
      <c r="P428" s="113">
        <v>0</v>
      </c>
      <c r="Q428" s="113">
        <v>0</v>
      </c>
      <c r="R428" s="113">
        <v>0</v>
      </c>
      <c r="S428" s="113">
        <v>0</v>
      </c>
      <c r="T428" s="113">
        <v>0</v>
      </c>
      <c r="U428" s="113">
        <v>0</v>
      </c>
      <c r="V428" s="113">
        <v>0</v>
      </c>
      <c r="W428" s="113">
        <v>0</v>
      </c>
      <c r="X428" s="113">
        <v>0</v>
      </c>
      <c r="Y428" s="113">
        <v>0</v>
      </c>
      <c r="Z428" s="113">
        <v>0</v>
      </c>
      <c r="AA428" s="113">
        <v>0</v>
      </c>
      <c r="AB428" s="113">
        <v>0</v>
      </c>
      <c r="AC428" s="113">
        <v>0</v>
      </c>
      <c r="AD428" s="113">
        <v>0</v>
      </c>
      <c r="AE428" s="113">
        <v>0</v>
      </c>
      <c r="AF428" s="113">
        <v>0</v>
      </c>
      <c r="AG428" s="113">
        <v>0</v>
      </c>
      <c r="AH428" s="113">
        <v>0</v>
      </c>
      <c r="AI428" s="113">
        <v>0</v>
      </c>
      <c r="AJ428" s="113">
        <v>0</v>
      </c>
      <c r="AK428" s="113">
        <v>0</v>
      </c>
      <c r="AL428" s="113">
        <v>0</v>
      </c>
      <c r="AM428" s="113">
        <f t="shared" si="6"/>
        <v>0</v>
      </c>
      <c r="AP428" s="70"/>
    </row>
    <row r="429" spans="1:42" ht="33" customHeight="1">
      <c r="A429" s="87">
        <v>1413</v>
      </c>
      <c r="B429" s="88" t="s">
        <v>1034</v>
      </c>
      <c r="C429" s="115" t="s">
        <v>1400</v>
      </c>
      <c r="D429" s="113">
        <v>0</v>
      </c>
      <c r="E429" s="113">
        <v>0</v>
      </c>
      <c r="F429" s="113">
        <v>0</v>
      </c>
      <c r="G429" s="113">
        <v>0</v>
      </c>
      <c r="H429" s="113">
        <v>0</v>
      </c>
      <c r="I429" s="113">
        <v>0</v>
      </c>
      <c r="J429" s="113">
        <v>0</v>
      </c>
      <c r="K429" s="113">
        <v>0</v>
      </c>
      <c r="L429" s="113">
        <v>0</v>
      </c>
      <c r="M429" s="113">
        <v>0</v>
      </c>
      <c r="N429" s="113">
        <v>0</v>
      </c>
      <c r="O429" s="113">
        <v>0</v>
      </c>
      <c r="P429" s="113">
        <v>0</v>
      </c>
      <c r="Q429" s="113">
        <v>0</v>
      </c>
      <c r="R429" s="113">
        <v>0</v>
      </c>
      <c r="S429" s="113">
        <v>0</v>
      </c>
      <c r="T429" s="113">
        <v>0</v>
      </c>
      <c r="U429" s="113">
        <v>0</v>
      </c>
      <c r="V429" s="113">
        <v>0</v>
      </c>
      <c r="W429" s="113">
        <v>0</v>
      </c>
      <c r="X429" s="113">
        <v>0</v>
      </c>
      <c r="Y429" s="113">
        <v>0</v>
      </c>
      <c r="Z429" s="113">
        <v>0</v>
      </c>
      <c r="AA429" s="113">
        <v>0</v>
      </c>
      <c r="AB429" s="113">
        <v>0</v>
      </c>
      <c r="AC429" s="113">
        <v>0</v>
      </c>
      <c r="AD429" s="113">
        <v>0</v>
      </c>
      <c r="AE429" s="113">
        <v>0</v>
      </c>
      <c r="AF429" s="113">
        <v>0</v>
      </c>
      <c r="AG429" s="113">
        <v>0</v>
      </c>
      <c r="AH429" s="113">
        <v>0</v>
      </c>
      <c r="AI429" s="113">
        <v>0</v>
      </c>
      <c r="AJ429" s="113">
        <v>0</v>
      </c>
      <c r="AK429" s="113">
        <v>0</v>
      </c>
      <c r="AL429" s="113">
        <v>0</v>
      </c>
      <c r="AM429" s="113">
        <f t="shared" si="6"/>
        <v>0</v>
      </c>
      <c r="AP429" s="70"/>
    </row>
    <row r="430" spans="1:42" ht="33" customHeight="1">
      <c r="A430" s="87">
        <v>1414</v>
      </c>
      <c r="B430" s="88" t="s">
        <v>1063</v>
      </c>
      <c r="C430" s="115" t="s">
        <v>1400</v>
      </c>
      <c r="D430" s="113">
        <v>0</v>
      </c>
      <c r="E430" s="113">
        <v>0</v>
      </c>
      <c r="F430" s="113">
        <v>0</v>
      </c>
      <c r="G430" s="113">
        <v>0</v>
      </c>
      <c r="H430" s="113">
        <v>0</v>
      </c>
      <c r="I430" s="113">
        <v>0</v>
      </c>
      <c r="J430" s="113">
        <v>0</v>
      </c>
      <c r="K430" s="113">
        <v>0</v>
      </c>
      <c r="L430" s="113">
        <v>0</v>
      </c>
      <c r="M430" s="113">
        <v>0</v>
      </c>
      <c r="N430" s="113">
        <v>0</v>
      </c>
      <c r="O430" s="113">
        <v>0</v>
      </c>
      <c r="P430" s="113">
        <v>0</v>
      </c>
      <c r="Q430" s="113">
        <v>0</v>
      </c>
      <c r="R430" s="113">
        <v>0</v>
      </c>
      <c r="S430" s="113">
        <v>0</v>
      </c>
      <c r="T430" s="113">
        <v>0</v>
      </c>
      <c r="U430" s="113">
        <v>0</v>
      </c>
      <c r="V430" s="113">
        <v>0</v>
      </c>
      <c r="W430" s="113">
        <v>0</v>
      </c>
      <c r="X430" s="113">
        <v>0</v>
      </c>
      <c r="Y430" s="113">
        <v>0</v>
      </c>
      <c r="Z430" s="113">
        <v>0</v>
      </c>
      <c r="AA430" s="113">
        <v>0</v>
      </c>
      <c r="AB430" s="113">
        <v>0</v>
      </c>
      <c r="AC430" s="113">
        <v>0</v>
      </c>
      <c r="AD430" s="113">
        <v>0</v>
      </c>
      <c r="AE430" s="113">
        <v>0</v>
      </c>
      <c r="AF430" s="113">
        <v>0</v>
      </c>
      <c r="AG430" s="113">
        <v>0</v>
      </c>
      <c r="AH430" s="113">
        <v>0</v>
      </c>
      <c r="AI430" s="113">
        <v>0</v>
      </c>
      <c r="AJ430" s="113">
        <v>0</v>
      </c>
      <c r="AK430" s="113">
        <v>0</v>
      </c>
      <c r="AL430" s="113">
        <v>0</v>
      </c>
      <c r="AM430" s="113">
        <f t="shared" si="6"/>
        <v>0</v>
      </c>
      <c r="AP430" s="70"/>
    </row>
    <row r="431" spans="1:42" ht="33" customHeight="1">
      <c r="A431" s="87">
        <v>1415</v>
      </c>
      <c r="B431" s="88" t="s">
        <v>1064</v>
      </c>
      <c r="C431" s="115" t="s">
        <v>1400</v>
      </c>
      <c r="D431" s="113">
        <v>0</v>
      </c>
      <c r="E431" s="113">
        <v>0</v>
      </c>
      <c r="F431" s="113">
        <v>0</v>
      </c>
      <c r="G431" s="113">
        <v>0</v>
      </c>
      <c r="H431" s="113">
        <v>0</v>
      </c>
      <c r="I431" s="113">
        <v>0</v>
      </c>
      <c r="J431" s="113">
        <v>0</v>
      </c>
      <c r="K431" s="113">
        <v>0</v>
      </c>
      <c r="L431" s="113">
        <v>0</v>
      </c>
      <c r="M431" s="113">
        <v>0</v>
      </c>
      <c r="N431" s="113">
        <v>0</v>
      </c>
      <c r="O431" s="113">
        <v>0</v>
      </c>
      <c r="P431" s="113">
        <v>0</v>
      </c>
      <c r="Q431" s="113">
        <v>0</v>
      </c>
      <c r="R431" s="113">
        <v>0</v>
      </c>
      <c r="S431" s="113">
        <v>0</v>
      </c>
      <c r="T431" s="113">
        <v>0</v>
      </c>
      <c r="U431" s="113">
        <v>0</v>
      </c>
      <c r="V431" s="113">
        <v>0</v>
      </c>
      <c r="W431" s="113">
        <v>0</v>
      </c>
      <c r="X431" s="113">
        <v>0</v>
      </c>
      <c r="Y431" s="113">
        <v>0</v>
      </c>
      <c r="Z431" s="113">
        <v>0</v>
      </c>
      <c r="AA431" s="113">
        <v>0</v>
      </c>
      <c r="AB431" s="113">
        <v>0</v>
      </c>
      <c r="AC431" s="113">
        <v>0</v>
      </c>
      <c r="AD431" s="113">
        <v>0</v>
      </c>
      <c r="AE431" s="113">
        <v>0</v>
      </c>
      <c r="AF431" s="113">
        <v>0</v>
      </c>
      <c r="AG431" s="113">
        <v>0</v>
      </c>
      <c r="AH431" s="113">
        <v>0</v>
      </c>
      <c r="AI431" s="113">
        <v>0</v>
      </c>
      <c r="AJ431" s="113">
        <v>0</v>
      </c>
      <c r="AK431" s="113">
        <v>0</v>
      </c>
      <c r="AL431" s="113">
        <v>0</v>
      </c>
      <c r="AM431" s="113">
        <f t="shared" si="6"/>
        <v>0</v>
      </c>
      <c r="AP431" s="70"/>
    </row>
    <row r="432" spans="1:42" ht="33" customHeight="1">
      <c r="A432" s="87">
        <v>1416</v>
      </c>
      <c r="B432" s="88" t="s">
        <v>1065</v>
      </c>
      <c r="C432" s="115" t="s">
        <v>1400</v>
      </c>
      <c r="D432" s="113">
        <v>0</v>
      </c>
      <c r="E432" s="113">
        <v>0</v>
      </c>
      <c r="F432" s="113">
        <v>0</v>
      </c>
      <c r="G432" s="113">
        <v>0</v>
      </c>
      <c r="H432" s="113">
        <v>0</v>
      </c>
      <c r="I432" s="113">
        <v>0</v>
      </c>
      <c r="J432" s="113">
        <v>0</v>
      </c>
      <c r="K432" s="113">
        <v>0</v>
      </c>
      <c r="L432" s="113">
        <v>0</v>
      </c>
      <c r="M432" s="113">
        <v>0</v>
      </c>
      <c r="N432" s="113">
        <v>0</v>
      </c>
      <c r="O432" s="113">
        <v>0</v>
      </c>
      <c r="P432" s="113">
        <v>0</v>
      </c>
      <c r="Q432" s="113">
        <v>0</v>
      </c>
      <c r="R432" s="113">
        <v>0</v>
      </c>
      <c r="S432" s="113">
        <v>0</v>
      </c>
      <c r="T432" s="113">
        <v>0</v>
      </c>
      <c r="U432" s="113">
        <v>0</v>
      </c>
      <c r="V432" s="113">
        <v>0</v>
      </c>
      <c r="W432" s="113">
        <v>0</v>
      </c>
      <c r="X432" s="113">
        <v>0</v>
      </c>
      <c r="Y432" s="113">
        <v>0</v>
      </c>
      <c r="Z432" s="113">
        <v>0</v>
      </c>
      <c r="AA432" s="113">
        <v>0</v>
      </c>
      <c r="AB432" s="113">
        <v>0</v>
      </c>
      <c r="AC432" s="113">
        <v>0</v>
      </c>
      <c r="AD432" s="113">
        <v>0</v>
      </c>
      <c r="AE432" s="113">
        <v>0</v>
      </c>
      <c r="AF432" s="113">
        <v>0</v>
      </c>
      <c r="AG432" s="113">
        <v>0</v>
      </c>
      <c r="AH432" s="113">
        <v>0</v>
      </c>
      <c r="AI432" s="113">
        <v>0</v>
      </c>
      <c r="AJ432" s="113">
        <v>0</v>
      </c>
      <c r="AK432" s="113">
        <v>0</v>
      </c>
      <c r="AL432" s="113">
        <v>0</v>
      </c>
      <c r="AM432" s="113">
        <f t="shared" si="6"/>
        <v>0</v>
      </c>
      <c r="AP432" s="70"/>
    </row>
    <row r="433" spans="1:42" ht="33" customHeight="1">
      <c r="A433" s="87">
        <v>1417</v>
      </c>
      <c r="B433" s="88" t="s">
        <v>1066</v>
      </c>
      <c r="C433" s="115" t="s">
        <v>1400</v>
      </c>
      <c r="D433" s="113">
        <v>0</v>
      </c>
      <c r="E433" s="113">
        <v>0</v>
      </c>
      <c r="F433" s="113">
        <v>0</v>
      </c>
      <c r="G433" s="113">
        <v>0</v>
      </c>
      <c r="H433" s="113">
        <v>0</v>
      </c>
      <c r="I433" s="113">
        <v>0</v>
      </c>
      <c r="J433" s="113">
        <v>0</v>
      </c>
      <c r="K433" s="113">
        <v>0</v>
      </c>
      <c r="L433" s="113">
        <v>0</v>
      </c>
      <c r="M433" s="113">
        <v>0</v>
      </c>
      <c r="N433" s="113">
        <v>0</v>
      </c>
      <c r="O433" s="113">
        <v>0</v>
      </c>
      <c r="P433" s="113">
        <v>0</v>
      </c>
      <c r="Q433" s="113">
        <v>0</v>
      </c>
      <c r="R433" s="113">
        <v>0</v>
      </c>
      <c r="S433" s="113">
        <v>0</v>
      </c>
      <c r="T433" s="113">
        <v>0</v>
      </c>
      <c r="U433" s="113">
        <v>0</v>
      </c>
      <c r="V433" s="113">
        <v>0</v>
      </c>
      <c r="W433" s="113">
        <v>0</v>
      </c>
      <c r="X433" s="113">
        <v>0</v>
      </c>
      <c r="Y433" s="113">
        <v>0</v>
      </c>
      <c r="Z433" s="113">
        <v>0</v>
      </c>
      <c r="AA433" s="113">
        <v>0</v>
      </c>
      <c r="AB433" s="113">
        <v>0</v>
      </c>
      <c r="AC433" s="113">
        <v>0</v>
      </c>
      <c r="AD433" s="113">
        <v>0</v>
      </c>
      <c r="AE433" s="113">
        <v>0</v>
      </c>
      <c r="AF433" s="113">
        <v>0</v>
      </c>
      <c r="AG433" s="113">
        <v>0</v>
      </c>
      <c r="AH433" s="113">
        <v>0</v>
      </c>
      <c r="AI433" s="113">
        <v>0</v>
      </c>
      <c r="AJ433" s="113">
        <v>0</v>
      </c>
      <c r="AK433" s="113">
        <v>0</v>
      </c>
      <c r="AL433" s="113">
        <v>0</v>
      </c>
      <c r="AM433" s="113">
        <f t="shared" si="6"/>
        <v>0</v>
      </c>
      <c r="AP433" s="70"/>
    </row>
    <row r="434" spans="1:42" ht="33" customHeight="1">
      <c r="A434" s="87">
        <v>1418</v>
      </c>
      <c r="B434" s="88" t="s">
        <v>1067</v>
      </c>
      <c r="C434" s="115" t="s">
        <v>1400</v>
      </c>
      <c r="D434" s="113">
        <v>0</v>
      </c>
      <c r="E434" s="113">
        <v>0</v>
      </c>
      <c r="F434" s="113">
        <v>0</v>
      </c>
      <c r="G434" s="113">
        <v>0</v>
      </c>
      <c r="H434" s="113">
        <v>0</v>
      </c>
      <c r="I434" s="113">
        <v>0</v>
      </c>
      <c r="J434" s="113">
        <v>0</v>
      </c>
      <c r="K434" s="113">
        <v>0</v>
      </c>
      <c r="L434" s="113">
        <v>0</v>
      </c>
      <c r="M434" s="113">
        <v>0</v>
      </c>
      <c r="N434" s="113">
        <v>0</v>
      </c>
      <c r="O434" s="113">
        <v>0</v>
      </c>
      <c r="P434" s="113">
        <v>0</v>
      </c>
      <c r="Q434" s="113">
        <v>0</v>
      </c>
      <c r="R434" s="113">
        <v>0</v>
      </c>
      <c r="S434" s="113">
        <v>0</v>
      </c>
      <c r="T434" s="113">
        <v>0</v>
      </c>
      <c r="U434" s="113">
        <v>0</v>
      </c>
      <c r="V434" s="113">
        <v>0</v>
      </c>
      <c r="W434" s="113">
        <v>0</v>
      </c>
      <c r="X434" s="113">
        <v>0</v>
      </c>
      <c r="Y434" s="113">
        <v>0</v>
      </c>
      <c r="Z434" s="113">
        <v>0</v>
      </c>
      <c r="AA434" s="113">
        <v>0</v>
      </c>
      <c r="AB434" s="113">
        <v>0</v>
      </c>
      <c r="AC434" s="113">
        <v>0</v>
      </c>
      <c r="AD434" s="113">
        <v>0</v>
      </c>
      <c r="AE434" s="113">
        <v>0</v>
      </c>
      <c r="AF434" s="113">
        <v>0</v>
      </c>
      <c r="AG434" s="113">
        <v>0</v>
      </c>
      <c r="AH434" s="113">
        <v>0</v>
      </c>
      <c r="AI434" s="113">
        <v>0</v>
      </c>
      <c r="AJ434" s="113">
        <v>0</v>
      </c>
      <c r="AK434" s="113">
        <v>0</v>
      </c>
      <c r="AL434" s="113">
        <v>0</v>
      </c>
      <c r="AM434" s="113">
        <f t="shared" si="6"/>
        <v>0</v>
      </c>
      <c r="AP434" s="70"/>
    </row>
    <row r="435" spans="1:42" ht="33" customHeight="1">
      <c r="A435" s="87">
        <v>1419</v>
      </c>
      <c r="B435" s="88" t="s">
        <v>1068</v>
      </c>
      <c r="C435" s="115" t="s">
        <v>1400</v>
      </c>
      <c r="D435" s="113">
        <v>0</v>
      </c>
      <c r="E435" s="113">
        <v>0</v>
      </c>
      <c r="F435" s="113">
        <v>0</v>
      </c>
      <c r="G435" s="113">
        <v>0</v>
      </c>
      <c r="H435" s="113">
        <v>0</v>
      </c>
      <c r="I435" s="113">
        <v>0</v>
      </c>
      <c r="J435" s="113">
        <v>0</v>
      </c>
      <c r="K435" s="113">
        <v>0</v>
      </c>
      <c r="L435" s="113">
        <v>0</v>
      </c>
      <c r="M435" s="113">
        <v>0</v>
      </c>
      <c r="N435" s="113">
        <v>0</v>
      </c>
      <c r="O435" s="113">
        <v>0</v>
      </c>
      <c r="P435" s="113">
        <v>0</v>
      </c>
      <c r="Q435" s="113">
        <v>0</v>
      </c>
      <c r="R435" s="113">
        <v>0</v>
      </c>
      <c r="S435" s="113">
        <v>0</v>
      </c>
      <c r="T435" s="113">
        <v>0</v>
      </c>
      <c r="U435" s="113">
        <v>0</v>
      </c>
      <c r="V435" s="113">
        <v>0</v>
      </c>
      <c r="W435" s="113">
        <v>0</v>
      </c>
      <c r="X435" s="113">
        <v>0</v>
      </c>
      <c r="Y435" s="113">
        <v>0</v>
      </c>
      <c r="Z435" s="113">
        <v>0</v>
      </c>
      <c r="AA435" s="113">
        <v>0</v>
      </c>
      <c r="AB435" s="113">
        <v>0</v>
      </c>
      <c r="AC435" s="113">
        <v>0</v>
      </c>
      <c r="AD435" s="113">
        <v>0</v>
      </c>
      <c r="AE435" s="113">
        <v>0</v>
      </c>
      <c r="AF435" s="113">
        <v>0</v>
      </c>
      <c r="AG435" s="113">
        <v>0</v>
      </c>
      <c r="AH435" s="113">
        <v>0</v>
      </c>
      <c r="AI435" s="113">
        <v>0</v>
      </c>
      <c r="AJ435" s="113">
        <v>0</v>
      </c>
      <c r="AK435" s="113">
        <v>0</v>
      </c>
      <c r="AL435" s="113">
        <v>0</v>
      </c>
      <c r="AM435" s="113">
        <f t="shared" si="6"/>
        <v>0</v>
      </c>
      <c r="AP435" s="70"/>
    </row>
    <row r="436" spans="1:42" ht="33" customHeight="1">
      <c r="A436" s="87">
        <v>1420</v>
      </c>
      <c r="B436" s="88" t="s">
        <v>1069</v>
      </c>
      <c r="C436" s="115" t="s">
        <v>1400</v>
      </c>
      <c r="D436" s="113">
        <v>0</v>
      </c>
      <c r="E436" s="113">
        <v>0</v>
      </c>
      <c r="F436" s="113">
        <v>0</v>
      </c>
      <c r="G436" s="113">
        <v>0</v>
      </c>
      <c r="H436" s="113">
        <v>0</v>
      </c>
      <c r="I436" s="113">
        <v>0</v>
      </c>
      <c r="J436" s="113">
        <v>0</v>
      </c>
      <c r="K436" s="113">
        <v>0</v>
      </c>
      <c r="L436" s="113">
        <v>0</v>
      </c>
      <c r="M436" s="113">
        <v>0</v>
      </c>
      <c r="N436" s="113">
        <v>0</v>
      </c>
      <c r="O436" s="113">
        <v>0</v>
      </c>
      <c r="P436" s="113">
        <v>0</v>
      </c>
      <c r="Q436" s="113">
        <v>0</v>
      </c>
      <c r="R436" s="113">
        <v>0</v>
      </c>
      <c r="S436" s="113">
        <v>0</v>
      </c>
      <c r="T436" s="113">
        <v>0</v>
      </c>
      <c r="U436" s="113">
        <v>0</v>
      </c>
      <c r="V436" s="113">
        <v>0</v>
      </c>
      <c r="W436" s="113">
        <v>0</v>
      </c>
      <c r="X436" s="113">
        <v>0</v>
      </c>
      <c r="Y436" s="113">
        <v>0</v>
      </c>
      <c r="Z436" s="113">
        <v>0</v>
      </c>
      <c r="AA436" s="113">
        <v>0</v>
      </c>
      <c r="AB436" s="113">
        <v>0</v>
      </c>
      <c r="AC436" s="113">
        <v>0</v>
      </c>
      <c r="AD436" s="113">
        <v>0</v>
      </c>
      <c r="AE436" s="113">
        <v>0</v>
      </c>
      <c r="AF436" s="113">
        <v>0</v>
      </c>
      <c r="AG436" s="113">
        <v>0</v>
      </c>
      <c r="AH436" s="113">
        <v>0</v>
      </c>
      <c r="AI436" s="113">
        <v>0</v>
      </c>
      <c r="AJ436" s="113">
        <v>0</v>
      </c>
      <c r="AK436" s="113">
        <v>0</v>
      </c>
      <c r="AL436" s="113">
        <v>0</v>
      </c>
      <c r="AM436" s="113">
        <f t="shared" si="6"/>
        <v>0</v>
      </c>
      <c r="AP436" s="70"/>
    </row>
    <row r="437" spans="1:42" ht="33" customHeight="1">
      <c r="A437" s="87">
        <v>1421</v>
      </c>
      <c r="B437" s="88" t="s">
        <v>1070</v>
      </c>
      <c r="C437" s="115" t="s">
        <v>1400</v>
      </c>
      <c r="D437" s="113">
        <v>0</v>
      </c>
      <c r="E437" s="113">
        <v>0</v>
      </c>
      <c r="F437" s="113">
        <v>0</v>
      </c>
      <c r="G437" s="113">
        <v>0</v>
      </c>
      <c r="H437" s="113">
        <v>0</v>
      </c>
      <c r="I437" s="113">
        <v>0</v>
      </c>
      <c r="J437" s="113">
        <v>0</v>
      </c>
      <c r="K437" s="113">
        <v>0</v>
      </c>
      <c r="L437" s="113">
        <v>0</v>
      </c>
      <c r="M437" s="113">
        <v>0</v>
      </c>
      <c r="N437" s="113">
        <v>0</v>
      </c>
      <c r="O437" s="113">
        <v>0</v>
      </c>
      <c r="P437" s="113">
        <v>0</v>
      </c>
      <c r="Q437" s="113">
        <v>0</v>
      </c>
      <c r="R437" s="113">
        <v>0</v>
      </c>
      <c r="S437" s="113">
        <v>0</v>
      </c>
      <c r="T437" s="113">
        <v>0</v>
      </c>
      <c r="U437" s="113">
        <v>0</v>
      </c>
      <c r="V437" s="113">
        <v>0</v>
      </c>
      <c r="W437" s="113">
        <v>0</v>
      </c>
      <c r="X437" s="113">
        <v>0</v>
      </c>
      <c r="Y437" s="113">
        <v>0</v>
      </c>
      <c r="Z437" s="113">
        <v>0</v>
      </c>
      <c r="AA437" s="113">
        <v>0</v>
      </c>
      <c r="AB437" s="113">
        <v>0</v>
      </c>
      <c r="AC437" s="113">
        <v>0</v>
      </c>
      <c r="AD437" s="113">
        <v>0</v>
      </c>
      <c r="AE437" s="113">
        <v>0</v>
      </c>
      <c r="AF437" s="113">
        <v>0</v>
      </c>
      <c r="AG437" s="113">
        <v>0</v>
      </c>
      <c r="AH437" s="113">
        <v>0</v>
      </c>
      <c r="AI437" s="113">
        <v>0</v>
      </c>
      <c r="AJ437" s="113">
        <v>0</v>
      </c>
      <c r="AK437" s="113">
        <v>0</v>
      </c>
      <c r="AL437" s="113">
        <v>0</v>
      </c>
      <c r="AM437" s="113">
        <f t="shared" si="6"/>
        <v>0</v>
      </c>
      <c r="AP437" s="70"/>
    </row>
    <row r="438" spans="1:42" ht="33" customHeight="1">
      <c r="A438" s="87">
        <v>1422</v>
      </c>
      <c r="B438" s="88" t="s">
        <v>1071</v>
      </c>
      <c r="C438" s="115" t="s">
        <v>1400</v>
      </c>
      <c r="D438" s="113">
        <v>0</v>
      </c>
      <c r="E438" s="113">
        <v>0</v>
      </c>
      <c r="F438" s="113">
        <v>0</v>
      </c>
      <c r="G438" s="113">
        <v>0</v>
      </c>
      <c r="H438" s="113">
        <v>0</v>
      </c>
      <c r="I438" s="113">
        <v>0</v>
      </c>
      <c r="J438" s="113">
        <v>0</v>
      </c>
      <c r="K438" s="113">
        <v>0</v>
      </c>
      <c r="L438" s="113">
        <v>0</v>
      </c>
      <c r="M438" s="113">
        <v>0</v>
      </c>
      <c r="N438" s="113">
        <v>0</v>
      </c>
      <c r="O438" s="113">
        <v>0</v>
      </c>
      <c r="P438" s="113">
        <v>0</v>
      </c>
      <c r="Q438" s="113">
        <v>0</v>
      </c>
      <c r="R438" s="113">
        <v>0</v>
      </c>
      <c r="S438" s="113">
        <v>0</v>
      </c>
      <c r="T438" s="113">
        <v>0</v>
      </c>
      <c r="U438" s="113">
        <v>0</v>
      </c>
      <c r="V438" s="113">
        <v>0</v>
      </c>
      <c r="W438" s="113">
        <v>0</v>
      </c>
      <c r="X438" s="113">
        <v>0</v>
      </c>
      <c r="Y438" s="113">
        <v>0</v>
      </c>
      <c r="Z438" s="113">
        <v>0</v>
      </c>
      <c r="AA438" s="113">
        <v>0</v>
      </c>
      <c r="AB438" s="113">
        <v>0</v>
      </c>
      <c r="AC438" s="113">
        <v>0</v>
      </c>
      <c r="AD438" s="113">
        <v>0</v>
      </c>
      <c r="AE438" s="113">
        <v>0</v>
      </c>
      <c r="AF438" s="113">
        <v>0</v>
      </c>
      <c r="AG438" s="113">
        <v>0</v>
      </c>
      <c r="AH438" s="113">
        <v>0</v>
      </c>
      <c r="AI438" s="113">
        <v>0</v>
      </c>
      <c r="AJ438" s="113">
        <v>0</v>
      </c>
      <c r="AK438" s="113">
        <v>0</v>
      </c>
      <c r="AL438" s="113">
        <v>0</v>
      </c>
      <c r="AM438" s="113">
        <f t="shared" si="6"/>
        <v>0</v>
      </c>
      <c r="AP438" s="70"/>
    </row>
    <row r="439" spans="1:42" ht="33" customHeight="1">
      <c r="A439" s="87">
        <v>1423</v>
      </c>
      <c r="B439" s="88" t="s">
        <v>1072</v>
      </c>
      <c r="C439" s="115" t="s">
        <v>1400</v>
      </c>
      <c r="D439" s="113">
        <v>0</v>
      </c>
      <c r="E439" s="113">
        <v>0</v>
      </c>
      <c r="F439" s="113">
        <v>0</v>
      </c>
      <c r="G439" s="113">
        <v>0</v>
      </c>
      <c r="H439" s="113">
        <v>0</v>
      </c>
      <c r="I439" s="113">
        <v>0</v>
      </c>
      <c r="J439" s="113">
        <v>0</v>
      </c>
      <c r="K439" s="113">
        <v>0</v>
      </c>
      <c r="L439" s="113">
        <v>0</v>
      </c>
      <c r="M439" s="113">
        <v>0</v>
      </c>
      <c r="N439" s="113">
        <v>0</v>
      </c>
      <c r="O439" s="113">
        <v>0</v>
      </c>
      <c r="P439" s="113">
        <v>0</v>
      </c>
      <c r="Q439" s="113">
        <v>0</v>
      </c>
      <c r="R439" s="113">
        <v>0</v>
      </c>
      <c r="S439" s="113">
        <v>0</v>
      </c>
      <c r="T439" s="113">
        <v>0</v>
      </c>
      <c r="U439" s="113">
        <v>0</v>
      </c>
      <c r="V439" s="113">
        <v>0</v>
      </c>
      <c r="W439" s="113">
        <v>0</v>
      </c>
      <c r="X439" s="113">
        <v>0</v>
      </c>
      <c r="Y439" s="113">
        <v>0</v>
      </c>
      <c r="Z439" s="113">
        <v>0</v>
      </c>
      <c r="AA439" s="113">
        <v>0</v>
      </c>
      <c r="AB439" s="113">
        <v>0</v>
      </c>
      <c r="AC439" s="113">
        <v>0</v>
      </c>
      <c r="AD439" s="113">
        <v>0</v>
      </c>
      <c r="AE439" s="113">
        <v>0</v>
      </c>
      <c r="AF439" s="113">
        <v>0</v>
      </c>
      <c r="AG439" s="113">
        <v>0</v>
      </c>
      <c r="AH439" s="113">
        <v>0</v>
      </c>
      <c r="AI439" s="113">
        <v>0</v>
      </c>
      <c r="AJ439" s="113">
        <v>0</v>
      </c>
      <c r="AK439" s="113">
        <v>0</v>
      </c>
      <c r="AL439" s="113">
        <v>0</v>
      </c>
      <c r="AM439" s="113">
        <f t="shared" si="6"/>
        <v>0</v>
      </c>
      <c r="AP439" s="70"/>
    </row>
    <row r="440" spans="1:42" ht="33" customHeight="1">
      <c r="A440" s="87">
        <v>1424</v>
      </c>
      <c r="B440" s="88" t="s">
        <v>1073</v>
      </c>
      <c r="C440" s="115" t="s">
        <v>1400</v>
      </c>
      <c r="D440" s="113">
        <v>0</v>
      </c>
      <c r="E440" s="113">
        <v>0</v>
      </c>
      <c r="F440" s="113">
        <v>0</v>
      </c>
      <c r="G440" s="113">
        <v>0</v>
      </c>
      <c r="H440" s="113">
        <v>0</v>
      </c>
      <c r="I440" s="113">
        <v>0</v>
      </c>
      <c r="J440" s="113">
        <v>0</v>
      </c>
      <c r="K440" s="113">
        <v>0</v>
      </c>
      <c r="L440" s="113">
        <v>0</v>
      </c>
      <c r="M440" s="113">
        <v>0</v>
      </c>
      <c r="N440" s="113">
        <v>0</v>
      </c>
      <c r="O440" s="113">
        <v>0</v>
      </c>
      <c r="P440" s="113">
        <v>0</v>
      </c>
      <c r="Q440" s="113">
        <v>0</v>
      </c>
      <c r="R440" s="113">
        <v>0</v>
      </c>
      <c r="S440" s="113">
        <v>0</v>
      </c>
      <c r="T440" s="113">
        <v>0</v>
      </c>
      <c r="U440" s="113">
        <v>0</v>
      </c>
      <c r="V440" s="113">
        <v>0</v>
      </c>
      <c r="W440" s="113">
        <v>0</v>
      </c>
      <c r="X440" s="113">
        <v>0</v>
      </c>
      <c r="Y440" s="113">
        <v>0</v>
      </c>
      <c r="Z440" s="113">
        <v>0</v>
      </c>
      <c r="AA440" s="113">
        <v>0</v>
      </c>
      <c r="AB440" s="113">
        <v>0</v>
      </c>
      <c r="AC440" s="113">
        <v>0</v>
      </c>
      <c r="AD440" s="113">
        <v>0</v>
      </c>
      <c r="AE440" s="113">
        <v>0</v>
      </c>
      <c r="AF440" s="113">
        <v>0</v>
      </c>
      <c r="AG440" s="113">
        <v>0</v>
      </c>
      <c r="AH440" s="113">
        <v>0</v>
      </c>
      <c r="AI440" s="113">
        <v>0</v>
      </c>
      <c r="AJ440" s="113">
        <v>0</v>
      </c>
      <c r="AK440" s="113">
        <v>0</v>
      </c>
      <c r="AL440" s="113">
        <v>0</v>
      </c>
      <c r="AM440" s="113">
        <f t="shared" si="6"/>
        <v>0</v>
      </c>
      <c r="AP440" s="70"/>
    </row>
    <row r="441" spans="1:42" ht="33" customHeight="1">
      <c r="A441" s="87">
        <v>1425</v>
      </c>
      <c r="B441" s="88" t="s">
        <v>1074</v>
      </c>
      <c r="C441" s="115" t="s">
        <v>1400</v>
      </c>
      <c r="D441" s="113">
        <v>0</v>
      </c>
      <c r="E441" s="113">
        <v>0</v>
      </c>
      <c r="F441" s="113">
        <v>0</v>
      </c>
      <c r="G441" s="113">
        <v>0</v>
      </c>
      <c r="H441" s="113">
        <v>0</v>
      </c>
      <c r="I441" s="113">
        <v>0</v>
      </c>
      <c r="J441" s="113">
        <v>0</v>
      </c>
      <c r="K441" s="113">
        <v>0</v>
      </c>
      <c r="L441" s="113">
        <v>0</v>
      </c>
      <c r="M441" s="113">
        <v>0</v>
      </c>
      <c r="N441" s="113">
        <v>0</v>
      </c>
      <c r="O441" s="113">
        <v>0</v>
      </c>
      <c r="P441" s="113">
        <v>0</v>
      </c>
      <c r="Q441" s="113">
        <v>0</v>
      </c>
      <c r="R441" s="113">
        <v>0</v>
      </c>
      <c r="S441" s="113">
        <v>0</v>
      </c>
      <c r="T441" s="113">
        <v>0</v>
      </c>
      <c r="U441" s="113">
        <v>0</v>
      </c>
      <c r="V441" s="113">
        <v>0</v>
      </c>
      <c r="W441" s="113">
        <v>0</v>
      </c>
      <c r="X441" s="113">
        <v>0</v>
      </c>
      <c r="Y441" s="113">
        <v>0</v>
      </c>
      <c r="Z441" s="113">
        <v>0</v>
      </c>
      <c r="AA441" s="113">
        <v>0</v>
      </c>
      <c r="AB441" s="113">
        <v>0</v>
      </c>
      <c r="AC441" s="113">
        <v>0</v>
      </c>
      <c r="AD441" s="113">
        <v>0</v>
      </c>
      <c r="AE441" s="113">
        <v>0</v>
      </c>
      <c r="AF441" s="113">
        <v>0</v>
      </c>
      <c r="AG441" s="113">
        <v>0</v>
      </c>
      <c r="AH441" s="113">
        <v>0</v>
      </c>
      <c r="AI441" s="113">
        <v>0</v>
      </c>
      <c r="AJ441" s="113">
        <v>0</v>
      </c>
      <c r="AK441" s="113">
        <v>0</v>
      </c>
      <c r="AL441" s="113">
        <v>0</v>
      </c>
      <c r="AM441" s="113">
        <f t="shared" si="6"/>
        <v>0</v>
      </c>
      <c r="AP441" s="70"/>
    </row>
    <row r="442" spans="1:42" ht="33" customHeight="1">
      <c r="A442" s="87">
        <v>1426</v>
      </c>
      <c r="B442" s="88" t="s">
        <v>1075</v>
      </c>
      <c r="C442" s="115" t="s">
        <v>1400</v>
      </c>
      <c r="D442" s="113">
        <v>0</v>
      </c>
      <c r="E442" s="113">
        <v>0</v>
      </c>
      <c r="F442" s="113">
        <v>0</v>
      </c>
      <c r="G442" s="113">
        <v>0</v>
      </c>
      <c r="H442" s="113">
        <v>0</v>
      </c>
      <c r="I442" s="113">
        <v>0</v>
      </c>
      <c r="J442" s="113">
        <v>0</v>
      </c>
      <c r="K442" s="113">
        <v>0</v>
      </c>
      <c r="L442" s="113">
        <v>0</v>
      </c>
      <c r="M442" s="113">
        <v>0</v>
      </c>
      <c r="N442" s="113">
        <v>0</v>
      </c>
      <c r="O442" s="113">
        <v>0</v>
      </c>
      <c r="P442" s="113">
        <v>0</v>
      </c>
      <c r="Q442" s="113">
        <v>0</v>
      </c>
      <c r="R442" s="113">
        <v>0</v>
      </c>
      <c r="S442" s="113">
        <v>0</v>
      </c>
      <c r="T442" s="113">
        <v>0</v>
      </c>
      <c r="U442" s="113">
        <v>0</v>
      </c>
      <c r="V442" s="113">
        <v>0</v>
      </c>
      <c r="W442" s="113">
        <v>0</v>
      </c>
      <c r="X442" s="113">
        <v>0</v>
      </c>
      <c r="Y442" s="113">
        <v>0</v>
      </c>
      <c r="Z442" s="113">
        <v>0</v>
      </c>
      <c r="AA442" s="113">
        <v>0</v>
      </c>
      <c r="AB442" s="113">
        <v>0</v>
      </c>
      <c r="AC442" s="113">
        <v>0</v>
      </c>
      <c r="AD442" s="113">
        <v>0</v>
      </c>
      <c r="AE442" s="113">
        <v>0</v>
      </c>
      <c r="AF442" s="113">
        <v>0</v>
      </c>
      <c r="AG442" s="113">
        <v>0</v>
      </c>
      <c r="AH442" s="113">
        <v>0</v>
      </c>
      <c r="AI442" s="113">
        <v>0</v>
      </c>
      <c r="AJ442" s="113">
        <v>0</v>
      </c>
      <c r="AK442" s="113">
        <v>0</v>
      </c>
      <c r="AL442" s="113">
        <v>0</v>
      </c>
      <c r="AM442" s="113">
        <f t="shared" si="6"/>
        <v>0</v>
      </c>
      <c r="AP442" s="70"/>
    </row>
    <row r="443" spans="1:42" ht="33" customHeight="1">
      <c r="A443" s="87">
        <v>1427</v>
      </c>
      <c r="B443" s="88" t="s">
        <v>1076</v>
      </c>
      <c r="C443" s="115" t="s">
        <v>1400</v>
      </c>
      <c r="D443" s="113">
        <v>0</v>
      </c>
      <c r="E443" s="113">
        <v>0</v>
      </c>
      <c r="F443" s="113">
        <v>0</v>
      </c>
      <c r="G443" s="113">
        <v>0</v>
      </c>
      <c r="H443" s="113">
        <v>0</v>
      </c>
      <c r="I443" s="113">
        <v>0</v>
      </c>
      <c r="J443" s="113">
        <v>0</v>
      </c>
      <c r="K443" s="113">
        <v>0</v>
      </c>
      <c r="L443" s="113">
        <v>0</v>
      </c>
      <c r="M443" s="113">
        <v>0</v>
      </c>
      <c r="N443" s="113">
        <v>0</v>
      </c>
      <c r="O443" s="113">
        <v>0</v>
      </c>
      <c r="P443" s="113">
        <v>0</v>
      </c>
      <c r="Q443" s="113">
        <v>0</v>
      </c>
      <c r="R443" s="113">
        <v>0</v>
      </c>
      <c r="S443" s="113">
        <v>0</v>
      </c>
      <c r="T443" s="113">
        <v>0</v>
      </c>
      <c r="U443" s="113">
        <v>0</v>
      </c>
      <c r="V443" s="113">
        <v>0</v>
      </c>
      <c r="W443" s="113">
        <v>0</v>
      </c>
      <c r="X443" s="113">
        <v>0</v>
      </c>
      <c r="Y443" s="113">
        <v>0</v>
      </c>
      <c r="Z443" s="113">
        <v>0</v>
      </c>
      <c r="AA443" s="113">
        <v>0</v>
      </c>
      <c r="AB443" s="113">
        <v>0</v>
      </c>
      <c r="AC443" s="113">
        <v>0</v>
      </c>
      <c r="AD443" s="113">
        <v>0</v>
      </c>
      <c r="AE443" s="113">
        <v>0</v>
      </c>
      <c r="AF443" s="113">
        <v>0</v>
      </c>
      <c r="AG443" s="113">
        <v>0</v>
      </c>
      <c r="AH443" s="113">
        <v>0</v>
      </c>
      <c r="AI443" s="113">
        <v>0</v>
      </c>
      <c r="AJ443" s="113">
        <v>0</v>
      </c>
      <c r="AK443" s="113">
        <v>0</v>
      </c>
      <c r="AL443" s="113">
        <v>0</v>
      </c>
      <c r="AM443" s="113">
        <f t="shared" si="6"/>
        <v>0</v>
      </c>
      <c r="AP443" s="70"/>
    </row>
    <row r="444" spans="1:42" ht="33" customHeight="1">
      <c r="A444" s="87">
        <v>1428</v>
      </c>
      <c r="B444" s="88" t="s">
        <v>1077</v>
      </c>
      <c r="C444" s="115" t="s">
        <v>1400</v>
      </c>
      <c r="D444" s="113">
        <v>0</v>
      </c>
      <c r="E444" s="113">
        <v>0</v>
      </c>
      <c r="F444" s="113">
        <v>0</v>
      </c>
      <c r="G444" s="113">
        <v>0</v>
      </c>
      <c r="H444" s="113">
        <v>0</v>
      </c>
      <c r="I444" s="113">
        <v>0</v>
      </c>
      <c r="J444" s="113">
        <v>0</v>
      </c>
      <c r="K444" s="113">
        <v>0</v>
      </c>
      <c r="L444" s="113">
        <v>0</v>
      </c>
      <c r="M444" s="113">
        <v>0</v>
      </c>
      <c r="N444" s="113">
        <v>0</v>
      </c>
      <c r="O444" s="113">
        <v>0</v>
      </c>
      <c r="P444" s="113">
        <v>0</v>
      </c>
      <c r="Q444" s="113">
        <v>0</v>
      </c>
      <c r="R444" s="113">
        <v>0</v>
      </c>
      <c r="S444" s="113">
        <v>0</v>
      </c>
      <c r="T444" s="113">
        <v>0</v>
      </c>
      <c r="U444" s="113">
        <v>0</v>
      </c>
      <c r="V444" s="113">
        <v>0</v>
      </c>
      <c r="W444" s="113">
        <v>0</v>
      </c>
      <c r="X444" s="113">
        <v>0</v>
      </c>
      <c r="Y444" s="113">
        <v>0</v>
      </c>
      <c r="Z444" s="113">
        <v>0</v>
      </c>
      <c r="AA444" s="113">
        <v>0</v>
      </c>
      <c r="AB444" s="113">
        <v>0</v>
      </c>
      <c r="AC444" s="113">
        <v>0</v>
      </c>
      <c r="AD444" s="113">
        <v>0</v>
      </c>
      <c r="AE444" s="113">
        <v>0</v>
      </c>
      <c r="AF444" s="113">
        <v>0</v>
      </c>
      <c r="AG444" s="113">
        <v>0</v>
      </c>
      <c r="AH444" s="113">
        <v>0</v>
      </c>
      <c r="AI444" s="113">
        <v>0</v>
      </c>
      <c r="AJ444" s="113">
        <v>0</v>
      </c>
      <c r="AK444" s="113">
        <v>0</v>
      </c>
      <c r="AL444" s="113">
        <v>0</v>
      </c>
      <c r="AM444" s="113">
        <f t="shared" si="6"/>
        <v>0</v>
      </c>
      <c r="AP444" s="70"/>
    </row>
    <row r="445" spans="1:42" ht="33" customHeight="1">
      <c r="A445" s="87">
        <v>1429</v>
      </c>
      <c r="B445" s="88" t="s">
        <v>1078</v>
      </c>
      <c r="C445" s="115" t="s">
        <v>1400</v>
      </c>
      <c r="D445" s="113">
        <v>0</v>
      </c>
      <c r="E445" s="113">
        <v>0</v>
      </c>
      <c r="F445" s="113">
        <v>0</v>
      </c>
      <c r="G445" s="113">
        <v>0</v>
      </c>
      <c r="H445" s="113">
        <v>0</v>
      </c>
      <c r="I445" s="113">
        <v>0</v>
      </c>
      <c r="J445" s="113">
        <v>0</v>
      </c>
      <c r="K445" s="113">
        <v>0</v>
      </c>
      <c r="L445" s="113">
        <v>0</v>
      </c>
      <c r="M445" s="113">
        <v>0</v>
      </c>
      <c r="N445" s="113">
        <v>0</v>
      </c>
      <c r="O445" s="113">
        <v>0</v>
      </c>
      <c r="P445" s="113">
        <v>0</v>
      </c>
      <c r="Q445" s="113">
        <v>0</v>
      </c>
      <c r="R445" s="113">
        <v>0</v>
      </c>
      <c r="S445" s="113">
        <v>0</v>
      </c>
      <c r="T445" s="113">
        <v>0</v>
      </c>
      <c r="U445" s="113">
        <v>0</v>
      </c>
      <c r="V445" s="113">
        <v>0</v>
      </c>
      <c r="W445" s="113">
        <v>0</v>
      </c>
      <c r="X445" s="113">
        <v>0</v>
      </c>
      <c r="Y445" s="113">
        <v>0</v>
      </c>
      <c r="Z445" s="113">
        <v>0</v>
      </c>
      <c r="AA445" s="113">
        <v>0</v>
      </c>
      <c r="AB445" s="113">
        <v>0</v>
      </c>
      <c r="AC445" s="113">
        <v>0</v>
      </c>
      <c r="AD445" s="113">
        <v>0</v>
      </c>
      <c r="AE445" s="113">
        <v>0</v>
      </c>
      <c r="AF445" s="113">
        <v>0</v>
      </c>
      <c r="AG445" s="113">
        <v>0</v>
      </c>
      <c r="AH445" s="113">
        <v>0</v>
      </c>
      <c r="AI445" s="113">
        <v>0</v>
      </c>
      <c r="AJ445" s="113">
        <v>0</v>
      </c>
      <c r="AK445" s="113">
        <v>0</v>
      </c>
      <c r="AL445" s="113">
        <v>0</v>
      </c>
      <c r="AM445" s="113">
        <f t="shared" si="6"/>
        <v>0</v>
      </c>
      <c r="AP445" s="70"/>
    </row>
    <row r="446" spans="1:42" ht="33" customHeight="1">
      <c r="A446" s="87">
        <v>1430</v>
      </c>
      <c r="B446" s="88" t="s">
        <v>1079</v>
      </c>
      <c r="C446" s="115" t="s">
        <v>1400</v>
      </c>
      <c r="D446" s="113">
        <v>0</v>
      </c>
      <c r="E446" s="113">
        <v>0</v>
      </c>
      <c r="F446" s="113">
        <v>0</v>
      </c>
      <c r="G446" s="113">
        <v>0</v>
      </c>
      <c r="H446" s="113">
        <v>0</v>
      </c>
      <c r="I446" s="113">
        <v>0</v>
      </c>
      <c r="J446" s="113">
        <v>0</v>
      </c>
      <c r="K446" s="113">
        <v>0</v>
      </c>
      <c r="L446" s="113">
        <v>0</v>
      </c>
      <c r="M446" s="113">
        <v>0</v>
      </c>
      <c r="N446" s="113">
        <v>0</v>
      </c>
      <c r="O446" s="113">
        <v>0</v>
      </c>
      <c r="P446" s="113">
        <v>0</v>
      </c>
      <c r="Q446" s="113">
        <v>0</v>
      </c>
      <c r="R446" s="113">
        <v>0</v>
      </c>
      <c r="S446" s="113">
        <v>0</v>
      </c>
      <c r="T446" s="113">
        <v>0</v>
      </c>
      <c r="U446" s="113">
        <v>0</v>
      </c>
      <c r="V446" s="113">
        <v>0</v>
      </c>
      <c r="W446" s="113">
        <v>0</v>
      </c>
      <c r="X446" s="113">
        <v>0</v>
      </c>
      <c r="Y446" s="113">
        <v>0</v>
      </c>
      <c r="Z446" s="113">
        <v>0</v>
      </c>
      <c r="AA446" s="113">
        <v>0</v>
      </c>
      <c r="AB446" s="113">
        <v>0</v>
      </c>
      <c r="AC446" s="113">
        <v>0</v>
      </c>
      <c r="AD446" s="113">
        <v>0</v>
      </c>
      <c r="AE446" s="113">
        <v>0</v>
      </c>
      <c r="AF446" s="113">
        <v>0</v>
      </c>
      <c r="AG446" s="113">
        <v>0</v>
      </c>
      <c r="AH446" s="113">
        <v>0</v>
      </c>
      <c r="AI446" s="113">
        <v>0</v>
      </c>
      <c r="AJ446" s="113">
        <v>0</v>
      </c>
      <c r="AK446" s="113">
        <v>0</v>
      </c>
      <c r="AL446" s="113">
        <v>0</v>
      </c>
      <c r="AM446" s="113">
        <f t="shared" si="6"/>
        <v>0</v>
      </c>
      <c r="AP446" s="70"/>
    </row>
    <row r="447" spans="1:42" ht="33" customHeight="1">
      <c r="A447" s="87">
        <v>1431</v>
      </c>
      <c r="B447" s="88" t="s">
        <v>1080</v>
      </c>
      <c r="C447" s="115" t="s">
        <v>1400</v>
      </c>
      <c r="D447" s="113">
        <v>0</v>
      </c>
      <c r="E447" s="113">
        <v>0</v>
      </c>
      <c r="F447" s="113">
        <v>0</v>
      </c>
      <c r="G447" s="113">
        <v>0</v>
      </c>
      <c r="H447" s="113">
        <v>0</v>
      </c>
      <c r="I447" s="113">
        <v>0</v>
      </c>
      <c r="J447" s="113">
        <v>0</v>
      </c>
      <c r="K447" s="113">
        <v>0</v>
      </c>
      <c r="L447" s="113">
        <v>0</v>
      </c>
      <c r="M447" s="113">
        <v>0</v>
      </c>
      <c r="N447" s="113">
        <v>0</v>
      </c>
      <c r="O447" s="113">
        <v>0</v>
      </c>
      <c r="P447" s="113">
        <v>0</v>
      </c>
      <c r="Q447" s="113">
        <v>0</v>
      </c>
      <c r="R447" s="113">
        <v>0</v>
      </c>
      <c r="S447" s="113">
        <v>0</v>
      </c>
      <c r="T447" s="113">
        <v>0</v>
      </c>
      <c r="U447" s="113">
        <v>0</v>
      </c>
      <c r="V447" s="113">
        <v>0</v>
      </c>
      <c r="W447" s="113">
        <v>0</v>
      </c>
      <c r="X447" s="113">
        <v>0</v>
      </c>
      <c r="Y447" s="113">
        <v>0</v>
      </c>
      <c r="Z447" s="113">
        <v>0</v>
      </c>
      <c r="AA447" s="113">
        <v>0</v>
      </c>
      <c r="AB447" s="113">
        <v>0</v>
      </c>
      <c r="AC447" s="113">
        <v>0</v>
      </c>
      <c r="AD447" s="113">
        <v>0</v>
      </c>
      <c r="AE447" s="113">
        <v>0</v>
      </c>
      <c r="AF447" s="113">
        <v>0</v>
      </c>
      <c r="AG447" s="113">
        <v>0</v>
      </c>
      <c r="AH447" s="113">
        <v>0</v>
      </c>
      <c r="AI447" s="113">
        <v>0</v>
      </c>
      <c r="AJ447" s="113">
        <v>0</v>
      </c>
      <c r="AK447" s="113">
        <v>0</v>
      </c>
      <c r="AL447" s="113">
        <v>0</v>
      </c>
      <c r="AM447" s="113">
        <f t="shared" si="6"/>
        <v>0</v>
      </c>
      <c r="AP447" s="70"/>
    </row>
    <row r="448" spans="1:42" ht="33" customHeight="1">
      <c r="A448" s="87">
        <v>1432</v>
      </c>
      <c r="B448" s="88" t="s">
        <v>1081</v>
      </c>
      <c r="C448" s="115" t="s">
        <v>1400</v>
      </c>
      <c r="D448" s="113">
        <v>0</v>
      </c>
      <c r="E448" s="113">
        <v>0</v>
      </c>
      <c r="F448" s="113">
        <v>0</v>
      </c>
      <c r="G448" s="113">
        <v>0</v>
      </c>
      <c r="H448" s="113">
        <v>0</v>
      </c>
      <c r="I448" s="113">
        <v>0</v>
      </c>
      <c r="J448" s="113">
        <v>0</v>
      </c>
      <c r="K448" s="113">
        <v>0</v>
      </c>
      <c r="L448" s="113">
        <v>0</v>
      </c>
      <c r="M448" s="113">
        <v>0</v>
      </c>
      <c r="N448" s="113">
        <v>0</v>
      </c>
      <c r="O448" s="113">
        <v>0</v>
      </c>
      <c r="P448" s="113">
        <v>0</v>
      </c>
      <c r="Q448" s="113">
        <v>0</v>
      </c>
      <c r="R448" s="113">
        <v>0</v>
      </c>
      <c r="S448" s="113">
        <v>0</v>
      </c>
      <c r="T448" s="113">
        <v>0</v>
      </c>
      <c r="U448" s="113">
        <v>0</v>
      </c>
      <c r="V448" s="113">
        <v>0</v>
      </c>
      <c r="W448" s="113">
        <v>0</v>
      </c>
      <c r="X448" s="113">
        <v>0</v>
      </c>
      <c r="Y448" s="113">
        <v>0</v>
      </c>
      <c r="Z448" s="113">
        <v>0</v>
      </c>
      <c r="AA448" s="113">
        <v>0</v>
      </c>
      <c r="AB448" s="113">
        <v>0</v>
      </c>
      <c r="AC448" s="113">
        <v>0</v>
      </c>
      <c r="AD448" s="113">
        <v>0</v>
      </c>
      <c r="AE448" s="113">
        <v>0</v>
      </c>
      <c r="AF448" s="113">
        <v>0</v>
      </c>
      <c r="AG448" s="113">
        <v>0</v>
      </c>
      <c r="AH448" s="113">
        <v>0</v>
      </c>
      <c r="AI448" s="113">
        <v>0</v>
      </c>
      <c r="AJ448" s="113">
        <v>0</v>
      </c>
      <c r="AK448" s="113">
        <v>0</v>
      </c>
      <c r="AL448" s="113">
        <v>0</v>
      </c>
      <c r="AM448" s="113">
        <f t="shared" si="6"/>
        <v>0</v>
      </c>
      <c r="AP448" s="70"/>
    </row>
    <row r="449" spans="1:42" ht="33" customHeight="1">
      <c r="A449" s="87">
        <v>1433</v>
      </c>
      <c r="B449" s="88" t="s">
        <v>1082</v>
      </c>
      <c r="C449" s="115" t="s">
        <v>1400</v>
      </c>
      <c r="D449" s="113">
        <v>0</v>
      </c>
      <c r="E449" s="113">
        <v>0</v>
      </c>
      <c r="F449" s="113">
        <v>0</v>
      </c>
      <c r="G449" s="113">
        <v>0</v>
      </c>
      <c r="H449" s="113">
        <v>0</v>
      </c>
      <c r="I449" s="113">
        <v>0</v>
      </c>
      <c r="J449" s="113">
        <v>0</v>
      </c>
      <c r="K449" s="113">
        <v>0</v>
      </c>
      <c r="L449" s="113">
        <v>0</v>
      </c>
      <c r="M449" s="113">
        <v>0</v>
      </c>
      <c r="N449" s="113">
        <v>0</v>
      </c>
      <c r="O449" s="113">
        <v>0</v>
      </c>
      <c r="P449" s="113">
        <v>0</v>
      </c>
      <c r="Q449" s="113">
        <v>0</v>
      </c>
      <c r="R449" s="113">
        <v>0</v>
      </c>
      <c r="S449" s="113">
        <v>0</v>
      </c>
      <c r="T449" s="113">
        <v>0</v>
      </c>
      <c r="U449" s="113">
        <v>0</v>
      </c>
      <c r="V449" s="113">
        <v>0</v>
      </c>
      <c r="W449" s="113">
        <v>0</v>
      </c>
      <c r="X449" s="113">
        <v>0</v>
      </c>
      <c r="Y449" s="113">
        <v>0</v>
      </c>
      <c r="Z449" s="113">
        <v>0</v>
      </c>
      <c r="AA449" s="113">
        <v>0</v>
      </c>
      <c r="AB449" s="113">
        <v>0</v>
      </c>
      <c r="AC449" s="113">
        <v>0</v>
      </c>
      <c r="AD449" s="113">
        <v>0</v>
      </c>
      <c r="AE449" s="113">
        <v>0</v>
      </c>
      <c r="AF449" s="113">
        <v>0</v>
      </c>
      <c r="AG449" s="113">
        <v>0</v>
      </c>
      <c r="AH449" s="113">
        <v>0</v>
      </c>
      <c r="AI449" s="113">
        <v>0</v>
      </c>
      <c r="AJ449" s="113">
        <v>0</v>
      </c>
      <c r="AK449" s="113">
        <v>0</v>
      </c>
      <c r="AL449" s="113">
        <v>0</v>
      </c>
      <c r="AM449" s="113">
        <f t="shared" si="6"/>
        <v>0</v>
      </c>
      <c r="AP449" s="70"/>
    </row>
    <row r="450" spans="1:42" ht="33" customHeight="1">
      <c r="A450" s="87">
        <v>1434</v>
      </c>
      <c r="B450" s="88" t="s">
        <v>1083</v>
      </c>
      <c r="C450" s="115" t="s">
        <v>1400</v>
      </c>
      <c r="D450" s="113">
        <v>0</v>
      </c>
      <c r="E450" s="113">
        <v>0</v>
      </c>
      <c r="F450" s="113">
        <v>0</v>
      </c>
      <c r="G450" s="113">
        <v>0</v>
      </c>
      <c r="H450" s="113">
        <v>0</v>
      </c>
      <c r="I450" s="113">
        <v>0</v>
      </c>
      <c r="J450" s="113">
        <v>0</v>
      </c>
      <c r="K450" s="113">
        <v>0</v>
      </c>
      <c r="L450" s="113">
        <v>0</v>
      </c>
      <c r="M450" s="113">
        <v>0</v>
      </c>
      <c r="N450" s="113">
        <v>0</v>
      </c>
      <c r="O450" s="113">
        <v>0</v>
      </c>
      <c r="P450" s="113">
        <v>0</v>
      </c>
      <c r="Q450" s="113">
        <v>0</v>
      </c>
      <c r="R450" s="113">
        <v>0</v>
      </c>
      <c r="S450" s="113">
        <v>0</v>
      </c>
      <c r="T450" s="113">
        <v>0</v>
      </c>
      <c r="U450" s="113">
        <v>0</v>
      </c>
      <c r="V450" s="113">
        <v>0</v>
      </c>
      <c r="W450" s="113">
        <v>0</v>
      </c>
      <c r="X450" s="113">
        <v>0</v>
      </c>
      <c r="Y450" s="113">
        <v>0</v>
      </c>
      <c r="Z450" s="113">
        <v>0</v>
      </c>
      <c r="AA450" s="113">
        <v>0</v>
      </c>
      <c r="AB450" s="113">
        <v>0</v>
      </c>
      <c r="AC450" s="113">
        <v>0</v>
      </c>
      <c r="AD450" s="113">
        <v>0</v>
      </c>
      <c r="AE450" s="113">
        <v>0</v>
      </c>
      <c r="AF450" s="113">
        <v>0</v>
      </c>
      <c r="AG450" s="113">
        <v>0</v>
      </c>
      <c r="AH450" s="113">
        <v>0</v>
      </c>
      <c r="AI450" s="113">
        <v>0</v>
      </c>
      <c r="AJ450" s="113">
        <v>0</v>
      </c>
      <c r="AK450" s="113">
        <v>0</v>
      </c>
      <c r="AL450" s="113">
        <v>0</v>
      </c>
      <c r="AM450" s="113">
        <f t="shared" si="6"/>
        <v>0</v>
      </c>
      <c r="AP450" s="70"/>
    </row>
    <row r="451" spans="1:42" ht="33" customHeight="1">
      <c r="A451" s="87">
        <v>1435</v>
      </c>
      <c r="B451" s="88" t="s">
        <v>1084</v>
      </c>
      <c r="C451" s="115" t="s">
        <v>1400</v>
      </c>
      <c r="D451" s="113">
        <v>0</v>
      </c>
      <c r="E451" s="113">
        <v>0</v>
      </c>
      <c r="F451" s="113">
        <v>0</v>
      </c>
      <c r="G451" s="113">
        <v>0</v>
      </c>
      <c r="H451" s="113">
        <v>0</v>
      </c>
      <c r="I451" s="113">
        <v>0</v>
      </c>
      <c r="J451" s="113">
        <v>0</v>
      </c>
      <c r="K451" s="113">
        <v>0</v>
      </c>
      <c r="L451" s="113">
        <v>0</v>
      </c>
      <c r="M451" s="113">
        <v>0</v>
      </c>
      <c r="N451" s="113">
        <v>0</v>
      </c>
      <c r="O451" s="113">
        <v>0</v>
      </c>
      <c r="P451" s="113">
        <v>0</v>
      </c>
      <c r="Q451" s="113">
        <v>0</v>
      </c>
      <c r="R451" s="113">
        <v>0</v>
      </c>
      <c r="S451" s="113">
        <v>0</v>
      </c>
      <c r="T451" s="113">
        <v>0</v>
      </c>
      <c r="U451" s="113">
        <v>0</v>
      </c>
      <c r="V451" s="113">
        <v>0</v>
      </c>
      <c r="W451" s="113">
        <v>0</v>
      </c>
      <c r="X451" s="113">
        <v>0</v>
      </c>
      <c r="Y451" s="113">
        <v>0</v>
      </c>
      <c r="Z451" s="113">
        <v>0</v>
      </c>
      <c r="AA451" s="113">
        <v>0</v>
      </c>
      <c r="AB451" s="113">
        <v>0</v>
      </c>
      <c r="AC451" s="113">
        <v>0</v>
      </c>
      <c r="AD451" s="113">
        <v>0</v>
      </c>
      <c r="AE451" s="113">
        <v>0</v>
      </c>
      <c r="AF451" s="113">
        <v>0</v>
      </c>
      <c r="AG451" s="113">
        <v>0</v>
      </c>
      <c r="AH451" s="113">
        <v>0</v>
      </c>
      <c r="AI451" s="113">
        <v>0</v>
      </c>
      <c r="AJ451" s="113">
        <v>0</v>
      </c>
      <c r="AK451" s="113">
        <v>0</v>
      </c>
      <c r="AL451" s="113">
        <v>0</v>
      </c>
      <c r="AM451" s="113">
        <f t="shared" si="6"/>
        <v>0</v>
      </c>
      <c r="AP451" s="70"/>
    </row>
    <row r="452" spans="1:42" ht="33" customHeight="1">
      <c r="A452" s="87">
        <v>1501</v>
      </c>
      <c r="B452" s="88" t="s">
        <v>1085</v>
      </c>
      <c r="C452" s="115" t="s">
        <v>1400</v>
      </c>
      <c r="D452" s="113">
        <v>0</v>
      </c>
      <c r="E452" s="113">
        <v>0</v>
      </c>
      <c r="F452" s="113">
        <v>0</v>
      </c>
      <c r="G452" s="113">
        <v>0</v>
      </c>
      <c r="H452" s="113">
        <v>0</v>
      </c>
      <c r="I452" s="113">
        <v>0</v>
      </c>
      <c r="J452" s="113">
        <v>0</v>
      </c>
      <c r="K452" s="113">
        <v>0</v>
      </c>
      <c r="L452" s="113">
        <v>0</v>
      </c>
      <c r="M452" s="113">
        <v>0</v>
      </c>
      <c r="N452" s="113">
        <v>0</v>
      </c>
      <c r="O452" s="113">
        <v>0</v>
      </c>
      <c r="P452" s="113">
        <v>0</v>
      </c>
      <c r="Q452" s="113">
        <v>0</v>
      </c>
      <c r="R452" s="113">
        <v>0</v>
      </c>
      <c r="S452" s="113">
        <v>0</v>
      </c>
      <c r="T452" s="113">
        <v>0</v>
      </c>
      <c r="U452" s="113">
        <v>0</v>
      </c>
      <c r="V452" s="113">
        <v>0</v>
      </c>
      <c r="W452" s="113">
        <v>0</v>
      </c>
      <c r="X452" s="113">
        <v>0</v>
      </c>
      <c r="Y452" s="113">
        <v>0</v>
      </c>
      <c r="Z452" s="113">
        <v>0</v>
      </c>
      <c r="AA452" s="113">
        <v>0</v>
      </c>
      <c r="AB452" s="113">
        <v>0</v>
      </c>
      <c r="AC452" s="113">
        <v>0</v>
      </c>
      <c r="AD452" s="113">
        <v>0</v>
      </c>
      <c r="AE452" s="113">
        <v>0</v>
      </c>
      <c r="AF452" s="113">
        <v>0</v>
      </c>
      <c r="AG452" s="113">
        <v>0</v>
      </c>
      <c r="AH452" s="113">
        <v>0</v>
      </c>
      <c r="AI452" s="113">
        <v>0</v>
      </c>
      <c r="AJ452" s="113">
        <v>0</v>
      </c>
      <c r="AK452" s="113">
        <v>0</v>
      </c>
      <c r="AL452" s="113">
        <v>0</v>
      </c>
      <c r="AM452" s="113">
        <f t="shared" si="6"/>
        <v>0</v>
      </c>
      <c r="AP452" s="70"/>
    </row>
    <row r="453" spans="1:42" ht="33" customHeight="1">
      <c r="A453" s="87">
        <v>1502</v>
      </c>
      <c r="B453" s="88" t="s">
        <v>1086</v>
      </c>
      <c r="C453" s="115" t="s">
        <v>1400</v>
      </c>
      <c r="D453" s="113">
        <v>0</v>
      </c>
      <c r="E453" s="113">
        <v>0</v>
      </c>
      <c r="F453" s="113">
        <v>0</v>
      </c>
      <c r="G453" s="113">
        <v>0</v>
      </c>
      <c r="H453" s="113">
        <v>0</v>
      </c>
      <c r="I453" s="113">
        <v>0</v>
      </c>
      <c r="J453" s="113">
        <v>0</v>
      </c>
      <c r="K453" s="113">
        <v>0</v>
      </c>
      <c r="L453" s="113">
        <v>0</v>
      </c>
      <c r="M453" s="113">
        <v>0</v>
      </c>
      <c r="N453" s="113">
        <v>0</v>
      </c>
      <c r="O453" s="113">
        <v>0</v>
      </c>
      <c r="P453" s="113">
        <v>0</v>
      </c>
      <c r="Q453" s="113">
        <v>0</v>
      </c>
      <c r="R453" s="113">
        <v>0</v>
      </c>
      <c r="S453" s="113">
        <v>0</v>
      </c>
      <c r="T453" s="113">
        <v>0</v>
      </c>
      <c r="U453" s="113">
        <v>0</v>
      </c>
      <c r="V453" s="113">
        <v>0</v>
      </c>
      <c r="W453" s="113">
        <v>0</v>
      </c>
      <c r="X453" s="113">
        <v>0</v>
      </c>
      <c r="Y453" s="113">
        <v>0</v>
      </c>
      <c r="Z453" s="113">
        <v>0</v>
      </c>
      <c r="AA453" s="113">
        <v>0</v>
      </c>
      <c r="AB453" s="113">
        <v>0</v>
      </c>
      <c r="AC453" s="113">
        <v>0</v>
      </c>
      <c r="AD453" s="113">
        <v>0</v>
      </c>
      <c r="AE453" s="113">
        <v>0</v>
      </c>
      <c r="AF453" s="113">
        <v>0</v>
      </c>
      <c r="AG453" s="113">
        <v>0</v>
      </c>
      <c r="AH453" s="113">
        <v>0</v>
      </c>
      <c r="AI453" s="113">
        <v>0</v>
      </c>
      <c r="AJ453" s="113">
        <v>0</v>
      </c>
      <c r="AK453" s="113">
        <v>0</v>
      </c>
      <c r="AL453" s="113">
        <v>0</v>
      </c>
      <c r="AM453" s="113">
        <f t="shared" si="6"/>
        <v>0</v>
      </c>
      <c r="AP453" s="70"/>
    </row>
    <row r="454" spans="1:42" ht="33" customHeight="1">
      <c r="A454" s="87">
        <v>1503</v>
      </c>
      <c r="B454" s="88" t="s">
        <v>1087</v>
      </c>
      <c r="C454" s="115" t="s">
        <v>1400</v>
      </c>
      <c r="D454" s="113">
        <v>0</v>
      </c>
      <c r="E454" s="113">
        <v>0</v>
      </c>
      <c r="F454" s="113">
        <v>0</v>
      </c>
      <c r="G454" s="113">
        <v>0</v>
      </c>
      <c r="H454" s="113">
        <v>0</v>
      </c>
      <c r="I454" s="113">
        <v>0</v>
      </c>
      <c r="J454" s="113">
        <v>0</v>
      </c>
      <c r="K454" s="113">
        <v>0</v>
      </c>
      <c r="L454" s="113">
        <v>0</v>
      </c>
      <c r="M454" s="113">
        <v>0</v>
      </c>
      <c r="N454" s="113">
        <v>0</v>
      </c>
      <c r="O454" s="113">
        <v>0</v>
      </c>
      <c r="P454" s="113">
        <v>0</v>
      </c>
      <c r="Q454" s="113">
        <v>0</v>
      </c>
      <c r="R454" s="113">
        <v>0</v>
      </c>
      <c r="S454" s="113">
        <v>0</v>
      </c>
      <c r="T454" s="113">
        <v>0</v>
      </c>
      <c r="U454" s="113">
        <v>0</v>
      </c>
      <c r="V454" s="113">
        <v>0</v>
      </c>
      <c r="W454" s="113">
        <v>0</v>
      </c>
      <c r="X454" s="113">
        <v>0</v>
      </c>
      <c r="Y454" s="113">
        <v>0</v>
      </c>
      <c r="Z454" s="113">
        <v>0</v>
      </c>
      <c r="AA454" s="113">
        <v>0</v>
      </c>
      <c r="AB454" s="113">
        <v>0</v>
      </c>
      <c r="AC454" s="113">
        <v>0</v>
      </c>
      <c r="AD454" s="113">
        <v>0</v>
      </c>
      <c r="AE454" s="113">
        <v>0</v>
      </c>
      <c r="AF454" s="113">
        <v>0</v>
      </c>
      <c r="AG454" s="113">
        <v>0</v>
      </c>
      <c r="AH454" s="113">
        <v>0</v>
      </c>
      <c r="AI454" s="113">
        <v>0</v>
      </c>
      <c r="AJ454" s="113">
        <v>0</v>
      </c>
      <c r="AK454" s="113">
        <v>0</v>
      </c>
      <c r="AL454" s="113">
        <v>0</v>
      </c>
      <c r="AM454" s="113">
        <f t="shared" si="6"/>
        <v>0</v>
      </c>
      <c r="AP454" s="70"/>
    </row>
    <row r="455" spans="1:42" ht="33" customHeight="1">
      <c r="A455" s="87">
        <v>1504</v>
      </c>
      <c r="B455" s="88" t="s">
        <v>1088</v>
      </c>
      <c r="C455" s="115" t="s">
        <v>1400</v>
      </c>
      <c r="D455" s="113">
        <v>0</v>
      </c>
      <c r="E455" s="113">
        <v>0</v>
      </c>
      <c r="F455" s="113">
        <v>0</v>
      </c>
      <c r="G455" s="113">
        <v>0</v>
      </c>
      <c r="H455" s="113">
        <v>0</v>
      </c>
      <c r="I455" s="113">
        <v>0</v>
      </c>
      <c r="J455" s="113">
        <v>0</v>
      </c>
      <c r="K455" s="113">
        <v>0</v>
      </c>
      <c r="L455" s="113">
        <v>0</v>
      </c>
      <c r="M455" s="113">
        <v>0</v>
      </c>
      <c r="N455" s="113">
        <v>0</v>
      </c>
      <c r="O455" s="113">
        <v>0</v>
      </c>
      <c r="P455" s="113">
        <v>0</v>
      </c>
      <c r="Q455" s="113">
        <v>0</v>
      </c>
      <c r="R455" s="113">
        <v>0</v>
      </c>
      <c r="S455" s="113">
        <v>0</v>
      </c>
      <c r="T455" s="113">
        <v>0</v>
      </c>
      <c r="U455" s="113">
        <v>0</v>
      </c>
      <c r="V455" s="113">
        <v>0</v>
      </c>
      <c r="W455" s="113">
        <v>0</v>
      </c>
      <c r="X455" s="113">
        <v>0</v>
      </c>
      <c r="Y455" s="113">
        <v>0</v>
      </c>
      <c r="Z455" s="113">
        <v>0</v>
      </c>
      <c r="AA455" s="113">
        <v>0</v>
      </c>
      <c r="AB455" s="113">
        <v>0</v>
      </c>
      <c r="AC455" s="113">
        <v>0</v>
      </c>
      <c r="AD455" s="113">
        <v>0</v>
      </c>
      <c r="AE455" s="113">
        <v>0</v>
      </c>
      <c r="AF455" s="113">
        <v>0</v>
      </c>
      <c r="AG455" s="113">
        <v>0</v>
      </c>
      <c r="AH455" s="113">
        <v>0</v>
      </c>
      <c r="AI455" s="113">
        <v>0</v>
      </c>
      <c r="AJ455" s="113">
        <v>0</v>
      </c>
      <c r="AK455" s="113">
        <v>0</v>
      </c>
      <c r="AL455" s="113">
        <v>0</v>
      </c>
      <c r="AM455" s="113">
        <f t="shared" si="6"/>
        <v>0</v>
      </c>
      <c r="AP455" s="70"/>
    </row>
    <row r="456" spans="1:42" ht="33" customHeight="1">
      <c r="A456" s="87">
        <v>1505</v>
      </c>
      <c r="B456" s="88" t="s">
        <v>1089</v>
      </c>
      <c r="C456" s="115" t="s">
        <v>1400</v>
      </c>
      <c r="D456" s="113">
        <v>0</v>
      </c>
      <c r="E456" s="113">
        <v>0</v>
      </c>
      <c r="F456" s="113">
        <v>0</v>
      </c>
      <c r="G456" s="113">
        <v>0</v>
      </c>
      <c r="H456" s="113">
        <v>0</v>
      </c>
      <c r="I456" s="113">
        <v>0</v>
      </c>
      <c r="J456" s="113">
        <v>0</v>
      </c>
      <c r="K456" s="113">
        <v>0</v>
      </c>
      <c r="L456" s="113">
        <v>0</v>
      </c>
      <c r="M456" s="113">
        <v>0</v>
      </c>
      <c r="N456" s="113">
        <v>0</v>
      </c>
      <c r="O456" s="113">
        <v>0</v>
      </c>
      <c r="P456" s="113">
        <v>0</v>
      </c>
      <c r="Q456" s="113">
        <v>0</v>
      </c>
      <c r="R456" s="113">
        <v>0</v>
      </c>
      <c r="S456" s="113">
        <v>0</v>
      </c>
      <c r="T456" s="113">
        <v>0</v>
      </c>
      <c r="U456" s="113">
        <v>0</v>
      </c>
      <c r="V456" s="113">
        <v>0</v>
      </c>
      <c r="W456" s="113">
        <v>0</v>
      </c>
      <c r="X456" s="113">
        <v>0</v>
      </c>
      <c r="Y456" s="113">
        <v>0</v>
      </c>
      <c r="Z456" s="113">
        <v>0</v>
      </c>
      <c r="AA456" s="113">
        <v>0</v>
      </c>
      <c r="AB456" s="113">
        <v>0</v>
      </c>
      <c r="AC456" s="113">
        <v>0</v>
      </c>
      <c r="AD456" s="113">
        <v>0</v>
      </c>
      <c r="AE456" s="113">
        <v>0</v>
      </c>
      <c r="AF456" s="113">
        <v>0</v>
      </c>
      <c r="AG456" s="113">
        <v>0</v>
      </c>
      <c r="AH456" s="113">
        <v>0</v>
      </c>
      <c r="AI456" s="113">
        <v>0</v>
      </c>
      <c r="AJ456" s="113">
        <v>0</v>
      </c>
      <c r="AK456" s="113">
        <v>0</v>
      </c>
      <c r="AL456" s="113">
        <v>0</v>
      </c>
      <c r="AM456" s="113">
        <f t="shared" si="6"/>
        <v>0</v>
      </c>
      <c r="AP456" s="70"/>
    </row>
    <row r="457" spans="1:42" ht="33" customHeight="1">
      <c r="A457" s="87">
        <v>1506</v>
      </c>
      <c r="B457" s="88" t="s">
        <v>1090</v>
      </c>
      <c r="C457" s="115" t="s">
        <v>1400</v>
      </c>
      <c r="D457" s="113">
        <v>0</v>
      </c>
      <c r="E457" s="113">
        <v>0</v>
      </c>
      <c r="F457" s="113">
        <v>0</v>
      </c>
      <c r="G457" s="113">
        <v>0</v>
      </c>
      <c r="H457" s="113">
        <v>0</v>
      </c>
      <c r="I457" s="113">
        <v>0</v>
      </c>
      <c r="J457" s="113">
        <v>0</v>
      </c>
      <c r="K457" s="113">
        <v>0</v>
      </c>
      <c r="L457" s="113">
        <v>0</v>
      </c>
      <c r="M457" s="113">
        <v>0</v>
      </c>
      <c r="N457" s="113">
        <v>0</v>
      </c>
      <c r="O457" s="113">
        <v>0</v>
      </c>
      <c r="P457" s="113">
        <v>0</v>
      </c>
      <c r="Q457" s="113">
        <v>0</v>
      </c>
      <c r="R457" s="113">
        <v>0</v>
      </c>
      <c r="S457" s="113">
        <v>0</v>
      </c>
      <c r="T457" s="113">
        <v>0</v>
      </c>
      <c r="U457" s="113">
        <v>0</v>
      </c>
      <c r="V457" s="113">
        <v>0</v>
      </c>
      <c r="W457" s="113">
        <v>0</v>
      </c>
      <c r="X457" s="113">
        <v>0</v>
      </c>
      <c r="Y457" s="113">
        <v>0</v>
      </c>
      <c r="Z457" s="113">
        <v>0</v>
      </c>
      <c r="AA457" s="113">
        <v>0</v>
      </c>
      <c r="AB457" s="113">
        <v>0</v>
      </c>
      <c r="AC457" s="113">
        <v>0</v>
      </c>
      <c r="AD457" s="113">
        <v>0</v>
      </c>
      <c r="AE457" s="113">
        <v>0</v>
      </c>
      <c r="AF457" s="113">
        <v>0</v>
      </c>
      <c r="AG457" s="113">
        <v>0</v>
      </c>
      <c r="AH457" s="113">
        <v>0</v>
      </c>
      <c r="AI457" s="113">
        <v>0</v>
      </c>
      <c r="AJ457" s="113">
        <v>0</v>
      </c>
      <c r="AK457" s="113">
        <v>0</v>
      </c>
      <c r="AL457" s="113">
        <v>0</v>
      </c>
      <c r="AM457" s="113">
        <f t="shared" si="6"/>
        <v>0</v>
      </c>
      <c r="AP457" s="70"/>
    </row>
    <row r="458" spans="1:42" ht="33" customHeight="1">
      <c r="A458" s="87">
        <v>1507</v>
      </c>
      <c r="B458" s="88" t="s">
        <v>1091</v>
      </c>
      <c r="C458" s="115" t="s">
        <v>1400</v>
      </c>
      <c r="D458" s="113">
        <v>0</v>
      </c>
      <c r="E458" s="113">
        <v>0</v>
      </c>
      <c r="F458" s="113">
        <v>0</v>
      </c>
      <c r="G458" s="113">
        <v>0</v>
      </c>
      <c r="H458" s="113">
        <v>0</v>
      </c>
      <c r="I458" s="113">
        <v>0</v>
      </c>
      <c r="J458" s="113">
        <v>0</v>
      </c>
      <c r="K458" s="113">
        <v>0</v>
      </c>
      <c r="L458" s="113">
        <v>0</v>
      </c>
      <c r="M458" s="113">
        <v>0</v>
      </c>
      <c r="N458" s="113">
        <v>0</v>
      </c>
      <c r="O458" s="113">
        <v>0</v>
      </c>
      <c r="P458" s="113">
        <v>0</v>
      </c>
      <c r="Q458" s="113">
        <v>0</v>
      </c>
      <c r="R458" s="113">
        <v>0</v>
      </c>
      <c r="S458" s="113">
        <v>0</v>
      </c>
      <c r="T458" s="113">
        <v>0</v>
      </c>
      <c r="U458" s="113">
        <v>0</v>
      </c>
      <c r="V458" s="113">
        <v>0</v>
      </c>
      <c r="W458" s="113">
        <v>0</v>
      </c>
      <c r="X458" s="113">
        <v>0</v>
      </c>
      <c r="Y458" s="113">
        <v>0</v>
      </c>
      <c r="Z458" s="113">
        <v>0</v>
      </c>
      <c r="AA458" s="113">
        <v>0</v>
      </c>
      <c r="AB458" s="113">
        <v>0</v>
      </c>
      <c r="AC458" s="113">
        <v>0</v>
      </c>
      <c r="AD458" s="113">
        <v>0</v>
      </c>
      <c r="AE458" s="113">
        <v>0</v>
      </c>
      <c r="AF458" s="113">
        <v>0</v>
      </c>
      <c r="AG458" s="113">
        <v>0</v>
      </c>
      <c r="AH458" s="113">
        <v>0</v>
      </c>
      <c r="AI458" s="113">
        <v>0</v>
      </c>
      <c r="AJ458" s="113">
        <v>0</v>
      </c>
      <c r="AK458" s="113">
        <v>0</v>
      </c>
      <c r="AL458" s="113">
        <v>0</v>
      </c>
      <c r="AM458" s="113">
        <f t="shared" si="6"/>
        <v>0</v>
      </c>
      <c r="AP458" s="70"/>
    </row>
    <row r="459" spans="1:42" ht="33" customHeight="1">
      <c r="A459" s="87">
        <v>1508</v>
      </c>
      <c r="B459" s="88" t="s">
        <v>1092</v>
      </c>
      <c r="C459" s="115" t="s">
        <v>1400</v>
      </c>
      <c r="D459" s="113">
        <v>0</v>
      </c>
      <c r="E459" s="113">
        <v>0</v>
      </c>
      <c r="F459" s="113">
        <v>0</v>
      </c>
      <c r="G459" s="113">
        <v>0</v>
      </c>
      <c r="H459" s="113">
        <v>0</v>
      </c>
      <c r="I459" s="113">
        <v>0</v>
      </c>
      <c r="J459" s="113">
        <v>0</v>
      </c>
      <c r="K459" s="113">
        <v>0</v>
      </c>
      <c r="L459" s="113">
        <v>0</v>
      </c>
      <c r="M459" s="113">
        <v>0</v>
      </c>
      <c r="N459" s="113">
        <v>0</v>
      </c>
      <c r="O459" s="113">
        <v>0</v>
      </c>
      <c r="P459" s="113">
        <v>0</v>
      </c>
      <c r="Q459" s="113">
        <v>0</v>
      </c>
      <c r="R459" s="113">
        <v>0</v>
      </c>
      <c r="S459" s="113">
        <v>0</v>
      </c>
      <c r="T459" s="113">
        <v>0</v>
      </c>
      <c r="U459" s="113">
        <v>0</v>
      </c>
      <c r="V459" s="113">
        <v>0</v>
      </c>
      <c r="W459" s="113">
        <v>0</v>
      </c>
      <c r="X459" s="113">
        <v>0</v>
      </c>
      <c r="Y459" s="113">
        <v>0</v>
      </c>
      <c r="Z459" s="113">
        <v>0</v>
      </c>
      <c r="AA459" s="113">
        <v>0</v>
      </c>
      <c r="AB459" s="113">
        <v>0</v>
      </c>
      <c r="AC459" s="113">
        <v>0</v>
      </c>
      <c r="AD459" s="113">
        <v>0</v>
      </c>
      <c r="AE459" s="113">
        <v>0</v>
      </c>
      <c r="AF459" s="113">
        <v>0</v>
      </c>
      <c r="AG459" s="113">
        <v>0</v>
      </c>
      <c r="AH459" s="113">
        <v>0</v>
      </c>
      <c r="AI459" s="113">
        <v>0</v>
      </c>
      <c r="AJ459" s="113">
        <v>0</v>
      </c>
      <c r="AK459" s="113">
        <v>0</v>
      </c>
      <c r="AL459" s="113">
        <v>0</v>
      </c>
      <c r="AM459" s="113">
        <f t="shared" ref="AM459:AM522" si="7">SUM(D459:AL459)</f>
        <v>0</v>
      </c>
      <c r="AP459" s="70"/>
    </row>
    <row r="460" spans="1:42" ht="33" customHeight="1">
      <c r="A460" s="87">
        <v>1509</v>
      </c>
      <c r="B460" s="88" t="s">
        <v>1093</v>
      </c>
      <c r="C460" s="115" t="s">
        <v>1400</v>
      </c>
      <c r="D460" s="113">
        <v>0</v>
      </c>
      <c r="E460" s="113">
        <v>0</v>
      </c>
      <c r="F460" s="113">
        <v>0</v>
      </c>
      <c r="G460" s="113">
        <v>0</v>
      </c>
      <c r="H460" s="113">
        <v>0</v>
      </c>
      <c r="I460" s="113">
        <v>0</v>
      </c>
      <c r="J460" s="113">
        <v>0</v>
      </c>
      <c r="K460" s="113">
        <v>0</v>
      </c>
      <c r="L460" s="113">
        <v>0</v>
      </c>
      <c r="M460" s="113">
        <v>0</v>
      </c>
      <c r="N460" s="113">
        <v>0</v>
      </c>
      <c r="O460" s="113">
        <v>0</v>
      </c>
      <c r="P460" s="113">
        <v>0</v>
      </c>
      <c r="Q460" s="113">
        <v>0</v>
      </c>
      <c r="R460" s="113">
        <v>0</v>
      </c>
      <c r="S460" s="113">
        <v>0</v>
      </c>
      <c r="T460" s="113">
        <v>0</v>
      </c>
      <c r="U460" s="113">
        <v>0</v>
      </c>
      <c r="V460" s="113">
        <v>0</v>
      </c>
      <c r="W460" s="113">
        <v>0</v>
      </c>
      <c r="X460" s="113">
        <v>0</v>
      </c>
      <c r="Y460" s="113">
        <v>0</v>
      </c>
      <c r="Z460" s="113">
        <v>0</v>
      </c>
      <c r="AA460" s="113">
        <v>0</v>
      </c>
      <c r="AB460" s="113">
        <v>0</v>
      </c>
      <c r="AC460" s="113">
        <v>0</v>
      </c>
      <c r="AD460" s="113">
        <v>0</v>
      </c>
      <c r="AE460" s="113">
        <v>0</v>
      </c>
      <c r="AF460" s="113">
        <v>0</v>
      </c>
      <c r="AG460" s="113">
        <v>0</v>
      </c>
      <c r="AH460" s="113">
        <v>0</v>
      </c>
      <c r="AI460" s="113">
        <v>0</v>
      </c>
      <c r="AJ460" s="113">
        <v>0</v>
      </c>
      <c r="AK460" s="113">
        <v>0</v>
      </c>
      <c r="AL460" s="113">
        <v>0</v>
      </c>
      <c r="AM460" s="113">
        <f t="shared" si="7"/>
        <v>0</v>
      </c>
      <c r="AP460" s="70"/>
    </row>
    <row r="461" spans="1:42" ht="33" customHeight="1">
      <c r="A461" s="87">
        <v>1510</v>
      </c>
      <c r="B461" s="88" t="s">
        <v>1094</v>
      </c>
      <c r="C461" s="115" t="s">
        <v>1400</v>
      </c>
      <c r="D461" s="113">
        <v>0</v>
      </c>
      <c r="E461" s="113">
        <v>0</v>
      </c>
      <c r="F461" s="113">
        <v>0</v>
      </c>
      <c r="G461" s="113">
        <v>0</v>
      </c>
      <c r="H461" s="113">
        <v>0</v>
      </c>
      <c r="I461" s="113">
        <v>0</v>
      </c>
      <c r="J461" s="113">
        <v>0</v>
      </c>
      <c r="K461" s="113">
        <v>0</v>
      </c>
      <c r="L461" s="113">
        <v>0</v>
      </c>
      <c r="M461" s="113">
        <v>0</v>
      </c>
      <c r="N461" s="113">
        <v>0</v>
      </c>
      <c r="O461" s="113">
        <v>0</v>
      </c>
      <c r="P461" s="113">
        <v>0</v>
      </c>
      <c r="Q461" s="113">
        <v>0</v>
      </c>
      <c r="R461" s="113">
        <v>0</v>
      </c>
      <c r="S461" s="113">
        <v>0</v>
      </c>
      <c r="T461" s="113">
        <v>0</v>
      </c>
      <c r="U461" s="113">
        <v>0</v>
      </c>
      <c r="V461" s="113">
        <v>0</v>
      </c>
      <c r="W461" s="113">
        <v>0</v>
      </c>
      <c r="X461" s="113">
        <v>0</v>
      </c>
      <c r="Y461" s="113">
        <v>0</v>
      </c>
      <c r="Z461" s="113">
        <v>0</v>
      </c>
      <c r="AA461" s="113">
        <v>0</v>
      </c>
      <c r="AB461" s="113">
        <v>0</v>
      </c>
      <c r="AC461" s="113">
        <v>0</v>
      </c>
      <c r="AD461" s="113">
        <v>0</v>
      </c>
      <c r="AE461" s="113">
        <v>0</v>
      </c>
      <c r="AF461" s="113">
        <v>0</v>
      </c>
      <c r="AG461" s="113">
        <v>0</v>
      </c>
      <c r="AH461" s="113">
        <v>0</v>
      </c>
      <c r="AI461" s="113">
        <v>0</v>
      </c>
      <c r="AJ461" s="113">
        <v>0</v>
      </c>
      <c r="AK461" s="113">
        <v>0</v>
      </c>
      <c r="AL461" s="113">
        <v>0</v>
      </c>
      <c r="AM461" s="113">
        <f t="shared" si="7"/>
        <v>0</v>
      </c>
      <c r="AP461" s="70"/>
    </row>
    <row r="462" spans="1:42" ht="33" customHeight="1">
      <c r="A462" s="87">
        <v>1511</v>
      </c>
      <c r="B462" s="88" t="s">
        <v>1095</v>
      </c>
      <c r="C462" s="115" t="s">
        <v>1400</v>
      </c>
      <c r="D462" s="113">
        <v>0</v>
      </c>
      <c r="E462" s="113">
        <v>0</v>
      </c>
      <c r="F462" s="113">
        <v>0</v>
      </c>
      <c r="G462" s="113">
        <v>0</v>
      </c>
      <c r="H462" s="113">
        <v>0</v>
      </c>
      <c r="I462" s="113">
        <v>0</v>
      </c>
      <c r="J462" s="113">
        <v>0</v>
      </c>
      <c r="K462" s="113">
        <v>0</v>
      </c>
      <c r="L462" s="113">
        <v>0</v>
      </c>
      <c r="M462" s="113">
        <v>0</v>
      </c>
      <c r="N462" s="113">
        <v>0</v>
      </c>
      <c r="O462" s="113">
        <v>0</v>
      </c>
      <c r="P462" s="113">
        <v>0</v>
      </c>
      <c r="Q462" s="113">
        <v>0</v>
      </c>
      <c r="R462" s="113">
        <v>0</v>
      </c>
      <c r="S462" s="113">
        <v>0</v>
      </c>
      <c r="T462" s="113">
        <v>0</v>
      </c>
      <c r="U462" s="113">
        <v>0</v>
      </c>
      <c r="V462" s="113">
        <v>0</v>
      </c>
      <c r="W462" s="113">
        <v>0</v>
      </c>
      <c r="X462" s="113">
        <v>0</v>
      </c>
      <c r="Y462" s="113">
        <v>0</v>
      </c>
      <c r="Z462" s="113">
        <v>0</v>
      </c>
      <c r="AA462" s="113">
        <v>0</v>
      </c>
      <c r="AB462" s="113">
        <v>0</v>
      </c>
      <c r="AC462" s="113">
        <v>0</v>
      </c>
      <c r="AD462" s="113">
        <v>0</v>
      </c>
      <c r="AE462" s="113">
        <v>0</v>
      </c>
      <c r="AF462" s="113">
        <v>0</v>
      </c>
      <c r="AG462" s="113">
        <v>0</v>
      </c>
      <c r="AH462" s="113">
        <v>0</v>
      </c>
      <c r="AI462" s="113">
        <v>0</v>
      </c>
      <c r="AJ462" s="113">
        <v>0</v>
      </c>
      <c r="AK462" s="113">
        <v>0</v>
      </c>
      <c r="AL462" s="113">
        <v>0</v>
      </c>
      <c r="AM462" s="113">
        <f t="shared" si="7"/>
        <v>0</v>
      </c>
      <c r="AP462" s="70"/>
    </row>
    <row r="463" spans="1:42" ht="33" customHeight="1">
      <c r="A463" s="87">
        <v>1512</v>
      </c>
      <c r="B463" s="88" t="s">
        <v>1096</v>
      </c>
      <c r="C463" s="115" t="s">
        <v>1400</v>
      </c>
      <c r="D463" s="113">
        <v>0</v>
      </c>
      <c r="E463" s="113">
        <v>0</v>
      </c>
      <c r="F463" s="113">
        <v>0</v>
      </c>
      <c r="G463" s="113">
        <v>0</v>
      </c>
      <c r="H463" s="113">
        <v>0</v>
      </c>
      <c r="I463" s="113">
        <v>0</v>
      </c>
      <c r="J463" s="113">
        <v>0</v>
      </c>
      <c r="K463" s="113">
        <v>0</v>
      </c>
      <c r="L463" s="113">
        <v>0</v>
      </c>
      <c r="M463" s="113">
        <v>0</v>
      </c>
      <c r="N463" s="113">
        <v>0</v>
      </c>
      <c r="O463" s="113">
        <v>0</v>
      </c>
      <c r="P463" s="113">
        <v>0</v>
      </c>
      <c r="Q463" s="113">
        <v>0</v>
      </c>
      <c r="R463" s="113">
        <v>0</v>
      </c>
      <c r="S463" s="113">
        <v>0</v>
      </c>
      <c r="T463" s="113">
        <v>0</v>
      </c>
      <c r="U463" s="113">
        <v>0</v>
      </c>
      <c r="V463" s="113">
        <v>0</v>
      </c>
      <c r="W463" s="113">
        <v>0</v>
      </c>
      <c r="X463" s="113">
        <v>0</v>
      </c>
      <c r="Y463" s="113">
        <v>0</v>
      </c>
      <c r="Z463" s="113">
        <v>0</v>
      </c>
      <c r="AA463" s="113">
        <v>0</v>
      </c>
      <c r="AB463" s="113">
        <v>0</v>
      </c>
      <c r="AC463" s="113">
        <v>0</v>
      </c>
      <c r="AD463" s="113">
        <v>0</v>
      </c>
      <c r="AE463" s="113">
        <v>0</v>
      </c>
      <c r="AF463" s="113">
        <v>0</v>
      </c>
      <c r="AG463" s="113">
        <v>0</v>
      </c>
      <c r="AH463" s="113">
        <v>0</v>
      </c>
      <c r="AI463" s="113">
        <v>0</v>
      </c>
      <c r="AJ463" s="113">
        <v>0</v>
      </c>
      <c r="AK463" s="113">
        <v>0</v>
      </c>
      <c r="AL463" s="113">
        <v>0</v>
      </c>
      <c r="AM463" s="113">
        <f t="shared" si="7"/>
        <v>0</v>
      </c>
      <c r="AP463" s="70"/>
    </row>
    <row r="464" spans="1:42" ht="33" customHeight="1">
      <c r="A464" s="87">
        <v>1513</v>
      </c>
      <c r="B464" s="88" t="s">
        <v>1097</v>
      </c>
      <c r="C464" s="115" t="s">
        <v>1400</v>
      </c>
      <c r="D464" s="113">
        <v>0</v>
      </c>
      <c r="E464" s="113">
        <v>0</v>
      </c>
      <c r="F464" s="113">
        <v>0</v>
      </c>
      <c r="G464" s="113">
        <v>0</v>
      </c>
      <c r="H464" s="113">
        <v>0</v>
      </c>
      <c r="I464" s="113">
        <v>0</v>
      </c>
      <c r="J464" s="113">
        <v>0</v>
      </c>
      <c r="K464" s="113">
        <v>0</v>
      </c>
      <c r="L464" s="113">
        <v>0</v>
      </c>
      <c r="M464" s="113">
        <v>0</v>
      </c>
      <c r="N464" s="113">
        <v>0</v>
      </c>
      <c r="O464" s="113">
        <v>0</v>
      </c>
      <c r="P464" s="113">
        <v>0</v>
      </c>
      <c r="Q464" s="113">
        <v>0</v>
      </c>
      <c r="R464" s="113">
        <v>0</v>
      </c>
      <c r="S464" s="113">
        <v>0</v>
      </c>
      <c r="T464" s="113">
        <v>0</v>
      </c>
      <c r="U464" s="113">
        <v>0</v>
      </c>
      <c r="V464" s="113">
        <v>0</v>
      </c>
      <c r="W464" s="113">
        <v>0</v>
      </c>
      <c r="X464" s="113">
        <v>0</v>
      </c>
      <c r="Y464" s="113">
        <v>0</v>
      </c>
      <c r="Z464" s="113">
        <v>0</v>
      </c>
      <c r="AA464" s="113">
        <v>0</v>
      </c>
      <c r="AB464" s="113">
        <v>0</v>
      </c>
      <c r="AC464" s="113">
        <v>0</v>
      </c>
      <c r="AD464" s="113">
        <v>0</v>
      </c>
      <c r="AE464" s="113">
        <v>0</v>
      </c>
      <c r="AF464" s="113">
        <v>0</v>
      </c>
      <c r="AG464" s="113">
        <v>0</v>
      </c>
      <c r="AH464" s="113">
        <v>0</v>
      </c>
      <c r="AI464" s="113">
        <v>0</v>
      </c>
      <c r="AJ464" s="113">
        <v>0</v>
      </c>
      <c r="AK464" s="113">
        <v>0</v>
      </c>
      <c r="AL464" s="113">
        <v>0</v>
      </c>
      <c r="AM464" s="113">
        <f t="shared" si="7"/>
        <v>0</v>
      </c>
      <c r="AP464" s="70"/>
    </row>
    <row r="465" spans="1:42" ht="33" customHeight="1">
      <c r="A465" s="87">
        <v>1514</v>
      </c>
      <c r="B465" s="88" t="s">
        <v>1098</v>
      </c>
      <c r="C465" s="115" t="s">
        <v>1400</v>
      </c>
      <c r="D465" s="113">
        <v>0</v>
      </c>
      <c r="E465" s="113">
        <v>0</v>
      </c>
      <c r="F465" s="113">
        <v>0</v>
      </c>
      <c r="G465" s="113">
        <v>0</v>
      </c>
      <c r="H465" s="113">
        <v>0</v>
      </c>
      <c r="I465" s="113">
        <v>0</v>
      </c>
      <c r="J465" s="113">
        <v>0</v>
      </c>
      <c r="K465" s="113">
        <v>0</v>
      </c>
      <c r="L465" s="113">
        <v>0</v>
      </c>
      <c r="M465" s="113">
        <v>0</v>
      </c>
      <c r="N465" s="113">
        <v>0</v>
      </c>
      <c r="O465" s="113">
        <v>0</v>
      </c>
      <c r="P465" s="113">
        <v>0</v>
      </c>
      <c r="Q465" s="113">
        <v>0</v>
      </c>
      <c r="R465" s="113">
        <v>0</v>
      </c>
      <c r="S465" s="113">
        <v>0</v>
      </c>
      <c r="T465" s="113">
        <v>0</v>
      </c>
      <c r="U465" s="113">
        <v>0</v>
      </c>
      <c r="V465" s="113">
        <v>0</v>
      </c>
      <c r="W465" s="113">
        <v>0</v>
      </c>
      <c r="X465" s="113">
        <v>0</v>
      </c>
      <c r="Y465" s="113">
        <v>0</v>
      </c>
      <c r="Z465" s="113">
        <v>0</v>
      </c>
      <c r="AA465" s="113">
        <v>0</v>
      </c>
      <c r="AB465" s="113">
        <v>0</v>
      </c>
      <c r="AC465" s="113">
        <v>0</v>
      </c>
      <c r="AD465" s="113">
        <v>0</v>
      </c>
      <c r="AE465" s="113">
        <v>0</v>
      </c>
      <c r="AF465" s="113">
        <v>0</v>
      </c>
      <c r="AG465" s="113">
        <v>0</v>
      </c>
      <c r="AH465" s="113">
        <v>0</v>
      </c>
      <c r="AI465" s="113">
        <v>0</v>
      </c>
      <c r="AJ465" s="113">
        <v>0</v>
      </c>
      <c r="AK465" s="113">
        <v>0</v>
      </c>
      <c r="AL465" s="113">
        <v>0</v>
      </c>
      <c r="AM465" s="113">
        <f t="shared" si="7"/>
        <v>0</v>
      </c>
      <c r="AP465" s="70"/>
    </row>
    <row r="466" spans="1:42" ht="33" customHeight="1">
      <c r="A466" s="87">
        <v>1515</v>
      </c>
      <c r="B466" s="88" t="s">
        <v>1099</v>
      </c>
      <c r="C466" s="115" t="s">
        <v>1400</v>
      </c>
      <c r="D466" s="113">
        <v>0</v>
      </c>
      <c r="E466" s="113">
        <v>0</v>
      </c>
      <c r="F466" s="113">
        <v>0</v>
      </c>
      <c r="G466" s="113">
        <v>0</v>
      </c>
      <c r="H466" s="113">
        <v>0</v>
      </c>
      <c r="I466" s="113">
        <v>0</v>
      </c>
      <c r="J466" s="113">
        <v>0</v>
      </c>
      <c r="K466" s="113">
        <v>0</v>
      </c>
      <c r="L466" s="113">
        <v>0</v>
      </c>
      <c r="M466" s="113">
        <v>0</v>
      </c>
      <c r="N466" s="113">
        <v>0</v>
      </c>
      <c r="O466" s="113">
        <v>0</v>
      </c>
      <c r="P466" s="113">
        <v>0</v>
      </c>
      <c r="Q466" s="113">
        <v>0</v>
      </c>
      <c r="R466" s="113">
        <v>0</v>
      </c>
      <c r="S466" s="113">
        <v>0</v>
      </c>
      <c r="T466" s="113">
        <v>0</v>
      </c>
      <c r="U466" s="113">
        <v>0</v>
      </c>
      <c r="V466" s="113">
        <v>0</v>
      </c>
      <c r="W466" s="113">
        <v>0</v>
      </c>
      <c r="X466" s="113">
        <v>0</v>
      </c>
      <c r="Y466" s="113">
        <v>0</v>
      </c>
      <c r="Z466" s="113">
        <v>0</v>
      </c>
      <c r="AA466" s="113">
        <v>0</v>
      </c>
      <c r="AB466" s="113">
        <v>0</v>
      </c>
      <c r="AC466" s="113">
        <v>0</v>
      </c>
      <c r="AD466" s="113">
        <v>0</v>
      </c>
      <c r="AE466" s="113">
        <v>0</v>
      </c>
      <c r="AF466" s="113">
        <v>0</v>
      </c>
      <c r="AG466" s="113">
        <v>0</v>
      </c>
      <c r="AH466" s="113">
        <v>0</v>
      </c>
      <c r="AI466" s="113">
        <v>0</v>
      </c>
      <c r="AJ466" s="113">
        <v>0</v>
      </c>
      <c r="AK466" s="113">
        <v>0</v>
      </c>
      <c r="AL466" s="113">
        <v>0</v>
      </c>
      <c r="AM466" s="113">
        <f t="shared" si="7"/>
        <v>0</v>
      </c>
      <c r="AP466" s="70"/>
    </row>
    <row r="467" spans="1:42" ht="33" customHeight="1">
      <c r="A467" s="87">
        <v>1516</v>
      </c>
      <c r="B467" s="88" t="s">
        <v>1100</v>
      </c>
      <c r="C467" s="115" t="s">
        <v>1400</v>
      </c>
      <c r="D467" s="113">
        <v>0</v>
      </c>
      <c r="E467" s="113">
        <v>0</v>
      </c>
      <c r="F467" s="113">
        <v>0</v>
      </c>
      <c r="G467" s="113">
        <v>0</v>
      </c>
      <c r="H467" s="113">
        <v>0</v>
      </c>
      <c r="I467" s="113">
        <v>0</v>
      </c>
      <c r="J467" s="113">
        <v>0</v>
      </c>
      <c r="K467" s="113">
        <v>0</v>
      </c>
      <c r="L467" s="113">
        <v>0</v>
      </c>
      <c r="M467" s="113">
        <v>0</v>
      </c>
      <c r="N467" s="113">
        <v>0</v>
      </c>
      <c r="O467" s="113">
        <v>0</v>
      </c>
      <c r="P467" s="113">
        <v>0</v>
      </c>
      <c r="Q467" s="113">
        <v>0</v>
      </c>
      <c r="R467" s="113">
        <v>0</v>
      </c>
      <c r="S467" s="113">
        <v>0</v>
      </c>
      <c r="T467" s="113">
        <v>0</v>
      </c>
      <c r="U467" s="113">
        <v>0</v>
      </c>
      <c r="V467" s="113">
        <v>0</v>
      </c>
      <c r="W467" s="113">
        <v>0</v>
      </c>
      <c r="X467" s="113">
        <v>0</v>
      </c>
      <c r="Y467" s="113">
        <v>0</v>
      </c>
      <c r="Z467" s="113">
        <v>0</v>
      </c>
      <c r="AA467" s="113">
        <v>0</v>
      </c>
      <c r="AB467" s="113">
        <v>0</v>
      </c>
      <c r="AC467" s="113">
        <v>0</v>
      </c>
      <c r="AD467" s="113">
        <v>0</v>
      </c>
      <c r="AE467" s="113">
        <v>0</v>
      </c>
      <c r="AF467" s="113">
        <v>0</v>
      </c>
      <c r="AG467" s="113">
        <v>0</v>
      </c>
      <c r="AH467" s="113">
        <v>0</v>
      </c>
      <c r="AI467" s="113">
        <v>0</v>
      </c>
      <c r="AJ467" s="113">
        <v>0</v>
      </c>
      <c r="AK467" s="113">
        <v>0</v>
      </c>
      <c r="AL467" s="113">
        <v>0</v>
      </c>
      <c r="AM467" s="113">
        <f t="shared" si="7"/>
        <v>0</v>
      </c>
      <c r="AP467" s="70"/>
    </row>
    <row r="468" spans="1:42" ht="33" customHeight="1">
      <c r="A468" s="87">
        <v>1517</v>
      </c>
      <c r="B468" s="88" t="s">
        <v>1101</v>
      </c>
      <c r="C468" s="115" t="s">
        <v>1400</v>
      </c>
      <c r="D468" s="113">
        <v>0</v>
      </c>
      <c r="E468" s="113">
        <v>0</v>
      </c>
      <c r="F468" s="113">
        <v>0</v>
      </c>
      <c r="G468" s="113">
        <v>0</v>
      </c>
      <c r="H468" s="113">
        <v>0</v>
      </c>
      <c r="I468" s="113">
        <v>0</v>
      </c>
      <c r="J468" s="113">
        <v>0</v>
      </c>
      <c r="K468" s="113">
        <v>0</v>
      </c>
      <c r="L468" s="113">
        <v>0</v>
      </c>
      <c r="M468" s="113">
        <v>0</v>
      </c>
      <c r="N468" s="113">
        <v>0</v>
      </c>
      <c r="O468" s="113">
        <v>0</v>
      </c>
      <c r="P468" s="113">
        <v>0</v>
      </c>
      <c r="Q468" s="113">
        <v>0</v>
      </c>
      <c r="R468" s="113">
        <v>0</v>
      </c>
      <c r="S468" s="113">
        <v>0</v>
      </c>
      <c r="T468" s="113">
        <v>0</v>
      </c>
      <c r="U468" s="113">
        <v>0</v>
      </c>
      <c r="V468" s="113">
        <v>0</v>
      </c>
      <c r="W468" s="113">
        <v>0</v>
      </c>
      <c r="X468" s="113">
        <v>0</v>
      </c>
      <c r="Y468" s="113">
        <v>0</v>
      </c>
      <c r="Z468" s="113">
        <v>0</v>
      </c>
      <c r="AA468" s="113">
        <v>0</v>
      </c>
      <c r="AB468" s="113">
        <v>0</v>
      </c>
      <c r="AC468" s="113">
        <v>0</v>
      </c>
      <c r="AD468" s="113">
        <v>0</v>
      </c>
      <c r="AE468" s="113">
        <v>0</v>
      </c>
      <c r="AF468" s="113">
        <v>0</v>
      </c>
      <c r="AG468" s="113">
        <v>0</v>
      </c>
      <c r="AH468" s="113">
        <v>0</v>
      </c>
      <c r="AI468" s="113">
        <v>0</v>
      </c>
      <c r="AJ468" s="113">
        <v>0</v>
      </c>
      <c r="AK468" s="113">
        <v>0</v>
      </c>
      <c r="AL468" s="113">
        <v>0</v>
      </c>
      <c r="AM468" s="113">
        <f t="shared" si="7"/>
        <v>0</v>
      </c>
      <c r="AP468" s="70"/>
    </row>
    <row r="469" spans="1:42" ht="33" customHeight="1">
      <c r="A469" s="87">
        <v>1518</v>
      </c>
      <c r="B469" s="88" t="s">
        <v>1102</v>
      </c>
      <c r="C469" s="115" t="s">
        <v>1400</v>
      </c>
      <c r="D469" s="113">
        <v>0</v>
      </c>
      <c r="E469" s="113">
        <v>0</v>
      </c>
      <c r="F469" s="113">
        <v>0</v>
      </c>
      <c r="G469" s="113">
        <v>0</v>
      </c>
      <c r="H469" s="113">
        <v>0</v>
      </c>
      <c r="I469" s="113">
        <v>0</v>
      </c>
      <c r="J469" s="113">
        <v>0</v>
      </c>
      <c r="K469" s="113">
        <v>0</v>
      </c>
      <c r="L469" s="113">
        <v>0</v>
      </c>
      <c r="M469" s="113">
        <v>0</v>
      </c>
      <c r="N469" s="113">
        <v>0</v>
      </c>
      <c r="O469" s="113">
        <v>0</v>
      </c>
      <c r="P469" s="113">
        <v>0</v>
      </c>
      <c r="Q469" s="113">
        <v>0</v>
      </c>
      <c r="R469" s="113">
        <v>0</v>
      </c>
      <c r="S469" s="113">
        <v>0</v>
      </c>
      <c r="T469" s="113">
        <v>0</v>
      </c>
      <c r="U469" s="113">
        <v>0</v>
      </c>
      <c r="V469" s="113">
        <v>0</v>
      </c>
      <c r="W469" s="113">
        <v>0</v>
      </c>
      <c r="X469" s="113">
        <v>0</v>
      </c>
      <c r="Y469" s="113">
        <v>0</v>
      </c>
      <c r="Z469" s="113">
        <v>0</v>
      </c>
      <c r="AA469" s="113">
        <v>0</v>
      </c>
      <c r="AB469" s="113">
        <v>0</v>
      </c>
      <c r="AC469" s="113">
        <v>0</v>
      </c>
      <c r="AD469" s="113">
        <v>0</v>
      </c>
      <c r="AE469" s="113">
        <v>0</v>
      </c>
      <c r="AF469" s="113">
        <v>0</v>
      </c>
      <c r="AG469" s="113">
        <v>0</v>
      </c>
      <c r="AH469" s="113">
        <v>0</v>
      </c>
      <c r="AI469" s="113">
        <v>0</v>
      </c>
      <c r="AJ469" s="113">
        <v>0</v>
      </c>
      <c r="AK469" s="113">
        <v>0</v>
      </c>
      <c r="AL469" s="113">
        <v>0</v>
      </c>
      <c r="AM469" s="113">
        <f t="shared" si="7"/>
        <v>0</v>
      </c>
      <c r="AP469" s="70"/>
    </row>
    <row r="470" spans="1:42" ht="33" customHeight="1">
      <c r="A470" s="87">
        <v>1519</v>
      </c>
      <c r="B470" s="88" t="s">
        <v>1103</v>
      </c>
      <c r="C470" s="115" t="s">
        <v>1400</v>
      </c>
      <c r="D470" s="113">
        <v>0</v>
      </c>
      <c r="E470" s="113">
        <v>0</v>
      </c>
      <c r="F470" s="113">
        <v>0</v>
      </c>
      <c r="G470" s="113">
        <v>0</v>
      </c>
      <c r="H470" s="113">
        <v>0</v>
      </c>
      <c r="I470" s="113">
        <v>0</v>
      </c>
      <c r="J470" s="113">
        <v>0</v>
      </c>
      <c r="K470" s="113">
        <v>0</v>
      </c>
      <c r="L470" s="113">
        <v>0</v>
      </c>
      <c r="M470" s="113">
        <v>0</v>
      </c>
      <c r="N470" s="113">
        <v>0</v>
      </c>
      <c r="O470" s="113">
        <v>0</v>
      </c>
      <c r="P470" s="113">
        <v>0</v>
      </c>
      <c r="Q470" s="113">
        <v>0</v>
      </c>
      <c r="R470" s="113">
        <v>0</v>
      </c>
      <c r="S470" s="113">
        <v>0</v>
      </c>
      <c r="T470" s="113">
        <v>0</v>
      </c>
      <c r="U470" s="113">
        <v>0</v>
      </c>
      <c r="V470" s="113">
        <v>0</v>
      </c>
      <c r="W470" s="113">
        <v>0</v>
      </c>
      <c r="X470" s="113">
        <v>0</v>
      </c>
      <c r="Y470" s="113">
        <v>0</v>
      </c>
      <c r="Z470" s="113">
        <v>0</v>
      </c>
      <c r="AA470" s="113">
        <v>0</v>
      </c>
      <c r="AB470" s="113">
        <v>0</v>
      </c>
      <c r="AC470" s="113">
        <v>0</v>
      </c>
      <c r="AD470" s="113">
        <v>0</v>
      </c>
      <c r="AE470" s="113">
        <v>0</v>
      </c>
      <c r="AF470" s="113">
        <v>0</v>
      </c>
      <c r="AG470" s="113">
        <v>0</v>
      </c>
      <c r="AH470" s="113">
        <v>0</v>
      </c>
      <c r="AI470" s="113">
        <v>0</v>
      </c>
      <c r="AJ470" s="113">
        <v>0</v>
      </c>
      <c r="AK470" s="113">
        <v>0</v>
      </c>
      <c r="AL470" s="113">
        <v>0</v>
      </c>
      <c r="AM470" s="113">
        <f t="shared" si="7"/>
        <v>0</v>
      </c>
      <c r="AP470" s="70"/>
    </row>
    <row r="471" spans="1:42" ht="33" customHeight="1">
      <c r="A471" s="87">
        <v>1520</v>
      </c>
      <c r="B471" s="88" t="s">
        <v>1104</v>
      </c>
      <c r="C471" s="115" t="s">
        <v>1400</v>
      </c>
      <c r="D471" s="113">
        <v>0</v>
      </c>
      <c r="E471" s="113">
        <v>0</v>
      </c>
      <c r="F471" s="113">
        <v>0</v>
      </c>
      <c r="G471" s="113">
        <v>0</v>
      </c>
      <c r="H471" s="113">
        <v>0</v>
      </c>
      <c r="I471" s="113">
        <v>0</v>
      </c>
      <c r="J471" s="113">
        <v>0</v>
      </c>
      <c r="K471" s="113">
        <v>0</v>
      </c>
      <c r="L471" s="113">
        <v>0</v>
      </c>
      <c r="M471" s="113">
        <v>0</v>
      </c>
      <c r="N471" s="113">
        <v>0</v>
      </c>
      <c r="O471" s="113">
        <v>0</v>
      </c>
      <c r="P471" s="113">
        <v>0</v>
      </c>
      <c r="Q471" s="113">
        <v>0</v>
      </c>
      <c r="R471" s="113">
        <v>0</v>
      </c>
      <c r="S471" s="113">
        <v>0</v>
      </c>
      <c r="T471" s="113">
        <v>0</v>
      </c>
      <c r="U471" s="113">
        <v>0</v>
      </c>
      <c r="V471" s="113">
        <v>0</v>
      </c>
      <c r="W471" s="113">
        <v>0</v>
      </c>
      <c r="X471" s="113">
        <v>0</v>
      </c>
      <c r="Y471" s="113">
        <v>0</v>
      </c>
      <c r="Z471" s="113">
        <v>0</v>
      </c>
      <c r="AA471" s="113">
        <v>0</v>
      </c>
      <c r="AB471" s="113">
        <v>0</v>
      </c>
      <c r="AC471" s="113">
        <v>0</v>
      </c>
      <c r="AD471" s="113">
        <v>0</v>
      </c>
      <c r="AE471" s="113">
        <v>0</v>
      </c>
      <c r="AF471" s="113">
        <v>0</v>
      </c>
      <c r="AG471" s="113">
        <v>0</v>
      </c>
      <c r="AH471" s="113">
        <v>0</v>
      </c>
      <c r="AI471" s="113">
        <v>0</v>
      </c>
      <c r="AJ471" s="113">
        <v>0</v>
      </c>
      <c r="AK471" s="113">
        <v>0</v>
      </c>
      <c r="AL471" s="113">
        <v>0</v>
      </c>
      <c r="AM471" s="113">
        <f t="shared" si="7"/>
        <v>0</v>
      </c>
      <c r="AP471" s="70"/>
    </row>
    <row r="472" spans="1:42" ht="33" customHeight="1">
      <c r="A472" s="87">
        <v>1521</v>
      </c>
      <c r="B472" s="88" t="s">
        <v>1105</v>
      </c>
      <c r="C472" s="115" t="s">
        <v>1400</v>
      </c>
      <c r="D472" s="113">
        <v>0</v>
      </c>
      <c r="E472" s="113">
        <v>0</v>
      </c>
      <c r="F472" s="113">
        <v>0</v>
      </c>
      <c r="G472" s="113">
        <v>0</v>
      </c>
      <c r="H472" s="113">
        <v>0</v>
      </c>
      <c r="I472" s="113">
        <v>0</v>
      </c>
      <c r="J472" s="113">
        <v>0</v>
      </c>
      <c r="K472" s="113">
        <v>0</v>
      </c>
      <c r="L472" s="113">
        <v>0</v>
      </c>
      <c r="M472" s="113">
        <v>0</v>
      </c>
      <c r="N472" s="113">
        <v>0</v>
      </c>
      <c r="O472" s="113">
        <v>0</v>
      </c>
      <c r="P472" s="113">
        <v>0</v>
      </c>
      <c r="Q472" s="113">
        <v>0</v>
      </c>
      <c r="R472" s="113">
        <v>0</v>
      </c>
      <c r="S472" s="113">
        <v>0</v>
      </c>
      <c r="T472" s="113">
        <v>0</v>
      </c>
      <c r="U472" s="113">
        <v>0</v>
      </c>
      <c r="V472" s="113">
        <v>0</v>
      </c>
      <c r="W472" s="113">
        <v>0</v>
      </c>
      <c r="X472" s="113">
        <v>0</v>
      </c>
      <c r="Y472" s="113">
        <v>0</v>
      </c>
      <c r="Z472" s="113">
        <v>0</v>
      </c>
      <c r="AA472" s="113">
        <v>0</v>
      </c>
      <c r="AB472" s="113">
        <v>0</v>
      </c>
      <c r="AC472" s="113">
        <v>0</v>
      </c>
      <c r="AD472" s="113">
        <v>0</v>
      </c>
      <c r="AE472" s="113">
        <v>0</v>
      </c>
      <c r="AF472" s="113">
        <v>0</v>
      </c>
      <c r="AG472" s="113">
        <v>0</v>
      </c>
      <c r="AH472" s="113">
        <v>0</v>
      </c>
      <c r="AI472" s="113">
        <v>0</v>
      </c>
      <c r="AJ472" s="113">
        <v>0</v>
      </c>
      <c r="AK472" s="113">
        <v>0</v>
      </c>
      <c r="AL472" s="113">
        <v>0</v>
      </c>
      <c r="AM472" s="113">
        <f t="shared" si="7"/>
        <v>0</v>
      </c>
      <c r="AP472" s="70"/>
    </row>
    <row r="473" spans="1:42" ht="33" customHeight="1">
      <c r="A473" s="87">
        <v>1522</v>
      </c>
      <c r="B473" s="88" t="s">
        <v>1106</v>
      </c>
      <c r="C473" s="115" t="s">
        <v>1400</v>
      </c>
      <c r="D473" s="113">
        <v>0</v>
      </c>
      <c r="E473" s="113">
        <v>0</v>
      </c>
      <c r="F473" s="113">
        <v>0</v>
      </c>
      <c r="G473" s="113">
        <v>0</v>
      </c>
      <c r="H473" s="113">
        <v>0</v>
      </c>
      <c r="I473" s="113">
        <v>0</v>
      </c>
      <c r="J473" s="113">
        <v>0</v>
      </c>
      <c r="K473" s="113">
        <v>0</v>
      </c>
      <c r="L473" s="113">
        <v>0</v>
      </c>
      <c r="M473" s="113">
        <v>0</v>
      </c>
      <c r="N473" s="113">
        <v>0</v>
      </c>
      <c r="O473" s="113">
        <v>0</v>
      </c>
      <c r="P473" s="113">
        <v>0</v>
      </c>
      <c r="Q473" s="113">
        <v>0</v>
      </c>
      <c r="R473" s="113">
        <v>0</v>
      </c>
      <c r="S473" s="113">
        <v>0</v>
      </c>
      <c r="T473" s="113">
        <v>0</v>
      </c>
      <c r="U473" s="113">
        <v>0</v>
      </c>
      <c r="V473" s="113">
        <v>0</v>
      </c>
      <c r="W473" s="113">
        <v>0</v>
      </c>
      <c r="X473" s="113">
        <v>0</v>
      </c>
      <c r="Y473" s="113">
        <v>0</v>
      </c>
      <c r="Z473" s="113">
        <v>0</v>
      </c>
      <c r="AA473" s="113">
        <v>0</v>
      </c>
      <c r="AB473" s="113">
        <v>0</v>
      </c>
      <c r="AC473" s="113">
        <v>0</v>
      </c>
      <c r="AD473" s="113">
        <v>0</v>
      </c>
      <c r="AE473" s="113">
        <v>0</v>
      </c>
      <c r="AF473" s="113">
        <v>0</v>
      </c>
      <c r="AG473" s="113">
        <v>0</v>
      </c>
      <c r="AH473" s="113">
        <v>0</v>
      </c>
      <c r="AI473" s="113">
        <v>0</v>
      </c>
      <c r="AJ473" s="113">
        <v>0</v>
      </c>
      <c r="AK473" s="113">
        <v>0</v>
      </c>
      <c r="AL473" s="113">
        <v>0</v>
      </c>
      <c r="AM473" s="113">
        <f t="shared" si="7"/>
        <v>0</v>
      </c>
      <c r="AP473" s="70"/>
    </row>
    <row r="474" spans="1:42" ht="33" customHeight="1">
      <c r="A474" s="87">
        <v>1523</v>
      </c>
      <c r="B474" s="88" t="s">
        <v>1107</v>
      </c>
      <c r="C474" s="115" t="s">
        <v>1400</v>
      </c>
      <c r="D474" s="113">
        <v>0</v>
      </c>
      <c r="E474" s="113">
        <v>0</v>
      </c>
      <c r="F474" s="113">
        <v>0</v>
      </c>
      <c r="G474" s="113">
        <v>0</v>
      </c>
      <c r="H474" s="113">
        <v>0</v>
      </c>
      <c r="I474" s="113">
        <v>0</v>
      </c>
      <c r="J474" s="113">
        <v>0</v>
      </c>
      <c r="K474" s="113">
        <v>0</v>
      </c>
      <c r="L474" s="113">
        <v>0</v>
      </c>
      <c r="M474" s="113">
        <v>0</v>
      </c>
      <c r="N474" s="113">
        <v>0</v>
      </c>
      <c r="O474" s="113">
        <v>0</v>
      </c>
      <c r="P474" s="113">
        <v>0</v>
      </c>
      <c r="Q474" s="113">
        <v>0</v>
      </c>
      <c r="R474" s="113">
        <v>0</v>
      </c>
      <c r="S474" s="113">
        <v>0</v>
      </c>
      <c r="T474" s="113">
        <v>0</v>
      </c>
      <c r="U474" s="113">
        <v>0</v>
      </c>
      <c r="V474" s="113">
        <v>0</v>
      </c>
      <c r="W474" s="113">
        <v>0</v>
      </c>
      <c r="X474" s="113">
        <v>0</v>
      </c>
      <c r="Y474" s="113">
        <v>0</v>
      </c>
      <c r="Z474" s="113">
        <v>0</v>
      </c>
      <c r="AA474" s="113">
        <v>0</v>
      </c>
      <c r="AB474" s="113">
        <v>0</v>
      </c>
      <c r="AC474" s="113">
        <v>0</v>
      </c>
      <c r="AD474" s="113">
        <v>0</v>
      </c>
      <c r="AE474" s="113">
        <v>0</v>
      </c>
      <c r="AF474" s="113">
        <v>0</v>
      </c>
      <c r="AG474" s="113">
        <v>0</v>
      </c>
      <c r="AH474" s="113">
        <v>0</v>
      </c>
      <c r="AI474" s="113">
        <v>0</v>
      </c>
      <c r="AJ474" s="113">
        <v>0</v>
      </c>
      <c r="AK474" s="113">
        <v>0</v>
      </c>
      <c r="AL474" s="113">
        <v>0</v>
      </c>
      <c r="AM474" s="113">
        <f t="shared" si="7"/>
        <v>0</v>
      </c>
      <c r="AP474" s="70"/>
    </row>
    <row r="475" spans="1:42" ht="33" customHeight="1">
      <c r="A475" s="87">
        <v>1524</v>
      </c>
      <c r="B475" s="88" t="s">
        <v>1108</v>
      </c>
      <c r="C475" s="115" t="s">
        <v>1400</v>
      </c>
      <c r="D475" s="113">
        <v>0</v>
      </c>
      <c r="E475" s="113">
        <v>0</v>
      </c>
      <c r="F475" s="113">
        <v>0</v>
      </c>
      <c r="G475" s="113">
        <v>0</v>
      </c>
      <c r="H475" s="113">
        <v>0</v>
      </c>
      <c r="I475" s="113">
        <v>0</v>
      </c>
      <c r="J475" s="113">
        <v>0</v>
      </c>
      <c r="K475" s="113">
        <v>0</v>
      </c>
      <c r="L475" s="113">
        <v>0</v>
      </c>
      <c r="M475" s="113">
        <v>0</v>
      </c>
      <c r="N475" s="113">
        <v>0</v>
      </c>
      <c r="O475" s="113">
        <v>0</v>
      </c>
      <c r="P475" s="113">
        <v>0</v>
      </c>
      <c r="Q475" s="113">
        <v>0</v>
      </c>
      <c r="R475" s="113">
        <v>0</v>
      </c>
      <c r="S475" s="113">
        <v>0</v>
      </c>
      <c r="T475" s="113">
        <v>0</v>
      </c>
      <c r="U475" s="113">
        <v>0</v>
      </c>
      <c r="V475" s="113">
        <v>0</v>
      </c>
      <c r="W475" s="113">
        <v>0</v>
      </c>
      <c r="X475" s="113">
        <v>0</v>
      </c>
      <c r="Y475" s="113">
        <v>0</v>
      </c>
      <c r="Z475" s="113">
        <v>0</v>
      </c>
      <c r="AA475" s="113">
        <v>0</v>
      </c>
      <c r="AB475" s="113">
        <v>0</v>
      </c>
      <c r="AC475" s="113">
        <v>0</v>
      </c>
      <c r="AD475" s="113">
        <v>0</v>
      </c>
      <c r="AE475" s="113">
        <v>0</v>
      </c>
      <c r="AF475" s="113">
        <v>0</v>
      </c>
      <c r="AG475" s="113">
        <v>0</v>
      </c>
      <c r="AH475" s="113">
        <v>0</v>
      </c>
      <c r="AI475" s="113">
        <v>0</v>
      </c>
      <c r="AJ475" s="113">
        <v>0</v>
      </c>
      <c r="AK475" s="113">
        <v>0</v>
      </c>
      <c r="AL475" s="113">
        <v>0</v>
      </c>
      <c r="AM475" s="113">
        <f t="shared" si="7"/>
        <v>0</v>
      </c>
      <c r="AP475" s="70"/>
    </row>
    <row r="476" spans="1:42" ht="33" customHeight="1">
      <c r="A476" s="87">
        <v>1525</v>
      </c>
      <c r="B476" s="88" t="s">
        <v>1109</v>
      </c>
      <c r="C476" s="115" t="s">
        <v>1400</v>
      </c>
      <c r="D476" s="113">
        <v>0</v>
      </c>
      <c r="E476" s="113">
        <v>0</v>
      </c>
      <c r="F476" s="113">
        <v>0</v>
      </c>
      <c r="G476" s="113">
        <v>0</v>
      </c>
      <c r="H476" s="113">
        <v>0</v>
      </c>
      <c r="I476" s="113">
        <v>0</v>
      </c>
      <c r="J476" s="113">
        <v>0</v>
      </c>
      <c r="K476" s="113">
        <v>0</v>
      </c>
      <c r="L476" s="113">
        <v>0</v>
      </c>
      <c r="M476" s="113">
        <v>0</v>
      </c>
      <c r="N476" s="113">
        <v>0</v>
      </c>
      <c r="O476" s="113">
        <v>0</v>
      </c>
      <c r="P476" s="113">
        <v>0</v>
      </c>
      <c r="Q476" s="113">
        <v>0</v>
      </c>
      <c r="R476" s="113">
        <v>0</v>
      </c>
      <c r="S476" s="113">
        <v>0</v>
      </c>
      <c r="T476" s="113">
        <v>0</v>
      </c>
      <c r="U476" s="113">
        <v>0</v>
      </c>
      <c r="V476" s="113">
        <v>0</v>
      </c>
      <c r="W476" s="113">
        <v>0</v>
      </c>
      <c r="X476" s="113">
        <v>0</v>
      </c>
      <c r="Y476" s="113">
        <v>0</v>
      </c>
      <c r="Z476" s="113">
        <v>0</v>
      </c>
      <c r="AA476" s="113">
        <v>0</v>
      </c>
      <c r="AB476" s="113">
        <v>0</v>
      </c>
      <c r="AC476" s="113">
        <v>0</v>
      </c>
      <c r="AD476" s="113">
        <v>0</v>
      </c>
      <c r="AE476" s="113">
        <v>0</v>
      </c>
      <c r="AF476" s="113">
        <v>0</v>
      </c>
      <c r="AG476" s="113">
        <v>0</v>
      </c>
      <c r="AH476" s="113">
        <v>0</v>
      </c>
      <c r="AI476" s="113">
        <v>0</v>
      </c>
      <c r="AJ476" s="113">
        <v>0</v>
      </c>
      <c r="AK476" s="113">
        <v>0</v>
      </c>
      <c r="AL476" s="113">
        <v>0</v>
      </c>
      <c r="AM476" s="113">
        <f t="shared" si="7"/>
        <v>0</v>
      </c>
      <c r="AP476" s="70"/>
    </row>
    <row r="477" spans="1:42" ht="33" customHeight="1">
      <c r="A477" s="87">
        <v>1526</v>
      </c>
      <c r="B477" s="88" t="s">
        <v>1110</v>
      </c>
      <c r="C477" s="115" t="s">
        <v>1400</v>
      </c>
      <c r="D477" s="113">
        <v>0</v>
      </c>
      <c r="E477" s="113">
        <v>0</v>
      </c>
      <c r="F477" s="113">
        <v>0</v>
      </c>
      <c r="G477" s="113">
        <v>0</v>
      </c>
      <c r="H477" s="113">
        <v>0</v>
      </c>
      <c r="I477" s="113">
        <v>0</v>
      </c>
      <c r="J477" s="113">
        <v>0</v>
      </c>
      <c r="K477" s="113">
        <v>0</v>
      </c>
      <c r="L477" s="113">
        <v>0</v>
      </c>
      <c r="M477" s="113">
        <v>0</v>
      </c>
      <c r="N477" s="113">
        <v>0</v>
      </c>
      <c r="O477" s="113">
        <v>0</v>
      </c>
      <c r="P477" s="113">
        <v>0</v>
      </c>
      <c r="Q477" s="113">
        <v>0</v>
      </c>
      <c r="R477" s="113">
        <v>0</v>
      </c>
      <c r="S477" s="113">
        <v>0</v>
      </c>
      <c r="T477" s="113">
        <v>0</v>
      </c>
      <c r="U477" s="113">
        <v>0</v>
      </c>
      <c r="V477" s="113">
        <v>0</v>
      </c>
      <c r="W477" s="113">
        <v>0</v>
      </c>
      <c r="X477" s="113">
        <v>0</v>
      </c>
      <c r="Y477" s="113">
        <v>0</v>
      </c>
      <c r="Z477" s="113">
        <v>0</v>
      </c>
      <c r="AA477" s="113">
        <v>0</v>
      </c>
      <c r="AB477" s="113">
        <v>0</v>
      </c>
      <c r="AC477" s="113">
        <v>0</v>
      </c>
      <c r="AD477" s="113">
        <v>0</v>
      </c>
      <c r="AE477" s="113">
        <v>0</v>
      </c>
      <c r="AF477" s="113">
        <v>0</v>
      </c>
      <c r="AG477" s="113">
        <v>0</v>
      </c>
      <c r="AH477" s="113">
        <v>0</v>
      </c>
      <c r="AI477" s="113">
        <v>0</v>
      </c>
      <c r="AJ477" s="113">
        <v>0</v>
      </c>
      <c r="AK477" s="113">
        <v>0</v>
      </c>
      <c r="AL477" s="113">
        <v>0</v>
      </c>
      <c r="AM477" s="113">
        <f t="shared" si="7"/>
        <v>0</v>
      </c>
      <c r="AP477" s="70"/>
    </row>
    <row r="478" spans="1:42" ht="33" customHeight="1">
      <c r="A478" s="87">
        <v>1527</v>
      </c>
      <c r="B478" s="88" t="s">
        <v>1111</v>
      </c>
      <c r="C478" s="115" t="s">
        <v>1400</v>
      </c>
      <c r="D478" s="113">
        <v>0</v>
      </c>
      <c r="E478" s="113">
        <v>0</v>
      </c>
      <c r="F478" s="113">
        <v>0</v>
      </c>
      <c r="G478" s="113">
        <v>0</v>
      </c>
      <c r="H478" s="113">
        <v>0</v>
      </c>
      <c r="I478" s="113">
        <v>0</v>
      </c>
      <c r="J478" s="113">
        <v>0</v>
      </c>
      <c r="K478" s="113">
        <v>0</v>
      </c>
      <c r="L478" s="113">
        <v>0</v>
      </c>
      <c r="M478" s="113">
        <v>0</v>
      </c>
      <c r="N478" s="113">
        <v>0</v>
      </c>
      <c r="O478" s="113">
        <v>0</v>
      </c>
      <c r="P478" s="113">
        <v>0</v>
      </c>
      <c r="Q478" s="113">
        <v>0</v>
      </c>
      <c r="R478" s="113">
        <v>0</v>
      </c>
      <c r="S478" s="113">
        <v>0</v>
      </c>
      <c r="T478" s="113">
        <v>0</v>
      </c>
      <c r="U478" s="113">
        <v>0</v>
      </c>
      <c r="V478" s="113">
        <v>0</v>
      </c>
      <c r="W478" s="113">
        <v>0</v>
      </c>
      <c r="X478" s="113">
        <v>0</v>
      </c>
      <c r="Y478" s="113">
        <v>0</v>
      </c>
      <c r="Z478" s="113">
        <v>0</v>
      </c>
      <c r="AA478" s="113">
        <v>0</v>
      </c>
      <c r="AB478" s="113">
        <v>0</v>
      </c>
      <c r="AC478" s="113">
        <v>0</v>
      </c>
      <c r="AD478" s="113">
        <v>0</v>
      </c>
      <c r="AE478" s="113">
        <v>0</v>
      </c>
      <c r="AF478" s="113">
        <v>0</v>
      </c>
      <c r="AG478" s="113">
        <v>0</v>
      </c>
      <c r="AH478" s="113">
        <v>0</v>
      </c>
      <c r="AI478" s="113">
        <v>0</v>
      </c>
      <c r="AJ478" s="113">
        <v>0</v>
      </c>
      <c r="AK478" s="113">
        <v>0</v>
      </c>
      <c r="AL478" s="113">
        <v>0</v>
      </c>
      <c r="AM478" s="113">
        <f t="shared" si="7"/>
        <v>0</v>
      </c>
      <c r="AP478" s="70"/>
    </row>
    <row r="479" spans="1:42" ht="33" customHeight="1">
      <c r="A479" s="87">
        <v>1528</v>
      </c>
      <c r="B479" s="88" t="s">
        <v>1112</v>
      </c>
      <c r="C479" s="115" t="s">
        <v>1400</v>
      </c>
      <c r="D479" s="113">
        <v>0</v>
      </c>
      <c r="E479" s="113">
        <v>0</v>
      </c>
      <c r="F479" s="113">
        <v>0</v>
      </c>
      <c r="G479" s="113">
        <v>0</v>
      </c>
      <c r="H479" s="113">
        <v>0</v>
      </c>
      <c r="I479" s="113">
        <v>0</v>
      </c>
      <c r="J479" s="113">
        <v>0</v>
      </c>
      <c r="K479" s="113">
        <v>0</v>
      </c>
      <c r="L479" s="113">
        <v>0</v>
      </c>
      <c r="M479" s="113">
        <v>0</v>
      </c>
      <c r="N479" s="113">
        <v>0</v>
      </c>
      <c r="O479" s="113">
        <v>0</v>
      </c>
      <c r="P479" s="113">
        <v>0</v>
      </c>
      <c r="Q479" s="113">
        <v>0</v>
      </c>
      <c r="R479" s="113">
        <v>0</v>
      </c>
      <c r="S479" s="113">
        <v>0</v>
      </c>
      <c r="T479" s="113">
        <v>0</v>
      </c>
      <c r="U479" s="113">
        <v>0</v>
      </c>
      <c r="V479" s="113">
        <v>0</v>
      </c>
      <c r="W479" s="113">
        <v>0</v>
      </c>
      <c r="X479" s="113">
        <v>0</v>
      </c>
      <c r="Y479" s="113">
        <v>0</v>
      </c>
      <c r="Z479" s="113">
        <v>0</v>
      </c>
      <c r="AA479" s="113">
        <v>0</v>
      </c>
      <c r="AB479" s="113">
        <v>0</v>
      </c>
      <c r="AC479" s="113">
        <v>0</v>
      </c>
      <c r="AD479" s="113">
        <v>0</v>
      </c>
      <c r="AE479" s="113">
        <v>0</v>
      </c>
      <c r="AF479" s="113">
        <v>0</v>
      </c>
      <c r="AG479" s="113">
        <v>0</v>
      </c>
      <c r="AH479" s="113">
        <v>0</v>
      </c>
      <c r="AI479" s="113">
        <v>0</v>
      </c>
      <c r="AJ479" s="113">
        <v>0</v>
      </c>
      <c r="AK479" s="113">
        <v>0</v>
      </c>
      <c r="AL479" s="113">
        <v>0</v>
      </c>
      <c r="AM479" s="113">
        <f t="shared" si="7"/>
        <v>0</v>
      </c>
      <c r="AP479" s="70"/>
    </row>
    <row r="480" spans="1:42" ht="33" customHeight="1">
      <c r="A480" s="87">
        <v>1529</v>
      </c>
      <c r="B480" s="88" t="s">
        <v>1113</v>
      </c>
      <c r="C480" s="115" t="s">
        <v>1400</v>
      </c>
      <c r="D480" s="113">
        <v>0</v>
      </c>
      <c r="E480" s="113">
        <v>0</v>
      </c>
      <c r="F480" s="113">
        <v>0</v>
      </c>
      <c r="G480" s="113">
        <v>0</v>
      </c>
      <c r="H480" s="113">
        <v>0</v>
      </c>
      <c r="I480" s="113">
        <v>0</v>
      </c>
      <c r="J480" s="113">
        <v>0</v>
      </c>
      <c r="K480" s="113">
        <v>0</v>
      </c>
      <c r="L480" s="113">
        <v>0</v>
      </c>
      <c r="M480" s="113">
        <v>0</v>
      </c>
      <c r="N480" s="113">
        <v>0</v>
      </c>
      <c r="O480" s="113">
        <v>0</v>
      </c>
      <c r="P480" s="113">
        <v>0</v>
      </c>
      <c r="Q480" s="113">
        <v>0</v>
      </c>
      <c r="R480" s="113">
        <v>0</v>
      </c>
      <c r="S480" s="113">
        <v>0</v>
      </c>
      <c r="T480" s="113">
        <v>0</v>
      </c>
      <c r="U480" s="113">
        <v>0</v>
      </c>
      <c r="V480" s="113">
        <v>0</v>
      </c>
      <c r="W480" s="113">
        <v>0</v>
      </c>
      <c r="X480" s="113">
        <v>0</v>
      </c>
      <c r="Y480" s="113">
        <v>0</v>
      </c>
      <c r="Z480" s="113">
        <v>0</v>
      </c>
      <c r="AA480" s="113">
        <v>0</v>
      </c>
      <c r="AB480" s="113">
        <v>0</v>
      </c>
      <c r="AC480" s="113">
        <v>0</v>
      </c>
      <c r="AD480" s="113">
        <v>0</v>
      </c>
      <c r="AE480" s="113">
        <v>0</v>
      </c>
      <c r="AF480" s="113">
        <v>0</v>
      </c>
      <c r="AG480" s="113">
        <v>0</v>
      </c>
      <c r="AH480" s="113">
        <v>0</v>
      </c>
      <c r="AI480" s="113">
        <v>0</v>
      </c>
      <c r="AJ480" s="113">
        <v>0</v>
      </c>
      <c r="AK480" s="113">
        <v>0</v>
      </c>
      <c r="AL480" s="113">
        <v>0</v>
      </c>
      <c r="AM480" s="113">
        <f t="shared" si="7"/>
        <v>0</v>
      </c>
      <c r="AP480" s="70"/>
    </row>
    <row r="481" spans="1:42" ht="33" customHeight="1">
      <c r="A481" s="87">
        <v>1530</v>
      </c>
      <c r="B481" s="88" t="s">
        <v>1114</v>
      </c>
      <c r="C481" s="115" t="s">
        <v>1400</v>
      </c>
      <c r="D481" s="113">
        <v>0</v>
      </c>
      <c r="E481" s="113">
        <v>0</v>
      </c>
      <c r="F481" s="113">
        <v>0</v>
      </c>
      <c r="G481" s="113">
        <v>0</v>
      </c>
      <c r="H481" s="113">
        <v>0</v>
      </c>
      <c r="I481" s="113">
        <v>0</v>
      </c>
      <c r="J481" s="113">
        <v>0</v>
      </c>
      <c r="K481" s="113">
        <v>0</v>
      </c>
      <c r="L481" s="113">
        <v>0</v>
      </c>
      <c r="M481" s="113">
        <v>0</v>
      </c>
      <c r="N481" s="113">
        <v>0</v>
      </c>
      <c r="O481" s="113">
        <v>0</v>
      </c>
      <c r="P481" s="113">
        <v>0</v>
      </c>
      <c r="Q481" s="113">
        <v>0</v>
      </c>
      <c r="R481" s="113">
        <v>0</v>
      </c>
      <c r="S481" s="113">
        <v>0</v>
      </c>
      <c r="T481" s="113">
        <v>0</v>
      </c>
      <c r="U481" s="113">
        <v>0</v>
      </c>
      <c r="V481" s="113">
        <v>0</v>
      </c>
      <c r="W481" s="113">
        <v>0</v>
      </c>
      <c r="X481" s="113">
        <v>0</v>
      </c>
      <c r="Y481" s="113">
        <v>0</v>
      </c>
      <c r="Z481" s="113">
        <v>0</v>
      </c>
      <c r="AA481" s="113">
        <v>0</v>
      </c>
      <c r="AB481" s="113">
        <v>0</v>
      </c>
      <c r="AC481" s="113">
        <v>0</v>
      </c>
      <c r="AD481" s="113">
        <v>0</v>
      </c>
      <c r="AE481" s="113">
        <v>0</v>
      </c>
      <c r="AF481" s="113">
        <v>0</v>
      </c>
      <c r="AG481" s="113">
        <v>0</v>
      </c>
      <c r="AH481" s="113">
        <v>0</v>
      </c>
      <c r="AI481" s="113">
        <v>0</v>
      </c>
      <c r="AJ481" s="113">
        <v>0</v>
      </c>
      <c r="AK481" s="113">
        <v>0</v>
      </c>
      <c r="AL481" s="113">
        <v>0</v>
      </c>
      <c r="AM481" s="113">
        <f t="shared" si="7"/>
        <v>0</v>
      </c>
      <c r="AP481" s="70"/>
    </row>
    <row r="482" spans="1:42" ht="33" customHeight="1">
      <c r="A482" s="87">
        <v>1531</v>
      </c>
      <c r="B482" s="88" t="s">
        <v>1115</v>
      </c>
      <c r="C482" s="115" t="s">
        <v>1400</v>
      </c>
      <c r="D482" s="113">
        <v>0</v>
      </c>
      <c r="E482" s="113">
        <v>0</v>
      </c>
      <c r="F482" s="113">
        <v>0</v>
      </c>
      <c r="G482" s="113">
        <v>0</v>
      </c>
      <c r="H482" s="113">
        <v>0</v>
      </c>
      <c r="I482" s="113">
        <v>0</v>
      </c>
      <c r="J482" s="113">
        <v>0</v>
      </c>
      <c r="K482" s="113">
        <v>0</v>
      </c>
      <c r="L482" s="113">
        <v>0</v>
      </c>
      <c r="M482" s="113">
        <v>0</v>
      </c>
      <c r="N482" s="113">
        <v>0</v>
      </c>
      <c r="O482" s="113">
        <v>0</v>
      </c>
      <c r="P482" s="113">
        <v>0</v>
      </c>
      <c r="Q482" s="113">
        <v>0</v>
      </c>
      <c r="R482" s="113">
        <v>0</v>
      </c>
      <c r="S482" s="113">
        <v>0</v>
      </c>
      <c r="T482" s="113">
        <v>0</v>
      </c>
      <c r="U482" s="113">
        <v>0</v>
      </c>
      <c r="V482" s="113">
        <v>0</v>
      </c>
      <c r="W482" s="113">
        <v>0</v>
      </c>
      <c r="X482" s="113">
        <v>0</v>
      </c>
      <c r="Y482" s="113">
        <v>0</v>
      </c>
      <c r="Z482" s="113">
        <v>0</v>
      </c>
      <c r="AA482" s="113">
        <v>0</v>
      </c>
      <c r="AB482" s="113">
        <v>0</v>
      </c>
      <c r="AC482" s="113">
        <v>0</v>
      </c>
      <c r="AD482" s="113">
        <v>0</v>
      </c>
      <c r="AE482" s="113">
        <v>0</v>
      </c>
      <c r="AF482" s="113">
        <v>0</v>
      </c>
      <c r="AG482" s="113">
        <v>0</v>
      </c>
      <c r="AH482" s="113">
        <v>0</v>
      </c>
      <c r="AI482" s="113">
        <v>0</v>
      </c>
      <c r="AJ482" s="113">
        <v>0</v>
      </c>
      <c r="AK482" s="113">
        <v>0</v>
      </c>
      <c r="AL482" s="113">
        <v>0</v>
      </c>
      <c r="AM482" s="113">
        <f t="shared" si="7"/>
        <v>0</v>
      </c>
      <c r="AP482" s="70"/>
    </row>
    <row r="483" spans="1:42" ht="33" customHeight="1">
      <c r="A483" s="87">
        <v>1532</v>
      </c>
      <c r="B483" s="88" t="s">
        <v>1116</v>
      </c>
      <c r="C483" s="115" t="s">
        <v>1400</v>
      </c>
      <c r="D483" s="113">
        <v>0</v>
      </c>
      <c r="E483" s="113">
        <v>0</v>
      </c>
      <c r="F483" s="113">
        <v>0</v>
      </c>
      <c r="G483" s="113">
        <v>0</v>
      </c>
      <c r="H483" s="113">
        <v>0</v>
      </c>
      <c r="I483" s="113">
        <v>0</v>
      </c>
      <c r="J483" s="113">
        <v>0</v>
      </c>
      <c r="K483" s="113">
        <v>0</v>
      </c>
      <c r="L483" s="113">
        <v>0</v>
      </c>
      <c r="M483" s="113">
        <v>0</v>
      </c>
      <c r="N483" s="113">
        <v>0</v>
      </c>
      <c r="O483" s="113">
        <v>0</v>
      </c>
      <c r="P483" s="113">
        <v>0</v>
      </c>
      <c r="Q483" s="113">
        <v>0</v>
      </c>
      <c r="R483" s="113">
        <v>0</v>
      </c>
      <c r="S483" s="113">
        <v>0</v>
      </c>
      <c r="T483" s="113">
        <v>0</v>
      </c>
      <c r="U483" s="113">
        <v>0</v>
      </c>
      <c r="V483" s="113">
        <v>0</v>
      </c>
      <c r="W483" s="113">
        <v>0</v>
      </c>
      <c r="X483" s="113">
        <v>0</v>
      </c>
      <c r="Y483" s="113">
        <v>0</v>
      </c>
      <c r="Z483" s="113">
        <v>0</v>
      </c>
      <c r="AA483" s="113">
        <v>0</v>
      </c>
      <c r="AB483" s="113">
        <v>0</v>
      </c>
      <c r="AC483" s="113">
        <v>0</v>
      </c>
      <c r="AD483" s="113">
        <v>0</v>
      </c>
      <c r="AE483" s="113">
        <v>0</v>
      </c>
      <c r="AF483" s="113">
        <v>0</v>
      </c>
      <c r="AG483" s="113">
        <v>0</v>
      </c>
      <c r="AH483" s="113">
        <v>0</v>
      </c>
      <c r="AI483" s="113">
        <v>0</v>
      </c>
      <c r="AJ483" s="113">
        <v>0</v>
      </c>
      <c r="AK483" s="113">
        <v>0</v>
      </c>
      <c r="AL483" s="113">
        <v>0</v>
      </c>
      <c r="AM483" s="113">
        <f t="shared" si="7"/>
        <v>0</v>
      </c>
      <c r="AP483" s="70"/>
    </row>
    <row r="484" spans="1:42" ht="33" customHeight="1">
      <c r="A484" s="87">
        <v>1533</v>
      </c>
      <c r="B484" s="88" t="s">
        <v>1117</v>
      </c>
      <c r="C484" s="115" t="s">
        <v>1400</v>
      </c>
      <c r="D484" s="113">
        <v>0</v>
      </c>
      <c r="E484" s="113">
        <v>0</v>
      </c>
      <c r="F484" s="113">
        <v>0</v>
      </c>
      <c r="G484" s="113">
        <v>0</v>
      </c>
      <c r="H484" s="113">
        <v>0</v>
      </c>
      <c r="I484" s="113">
        <v>0</v>
      </c>
      <c r="J484" s="113">
        <v>0</v>
      </c>
      <c r="K484" s="113">
        <v>0</v>
      </c>
      <c r="L484" s="113">
        <v>0</v>
      </c>
      <c r="M484" s="113">
        <v>0</v>
      </c>
      <c r="N484" s="113">
        <v>0</v>
      </c>
      <c r="O484" s="113">
        <v>0</v>
      </c>
      <c r="P484" s="113">
        <v>0</v>
      </c>
      <c r="Q484" s="113">
        <v>0</v>
      </c>
      <c r="R484" s="113">
        <v>0</v>
      </c>
      <c r="S484" s="113">
        <v>0</v>
      </c>
      <c r="T484" s="113">
        <v>0</v>
      </c>
      <c r="U484" s="113">
        <v>0</v>
      </c>
      <c r="V484" s="113">
        <v>0</v>
      </c>
      <c r="W484" s="113">
        <v>0</v>
      </c>
      <c r="X484" s="113">
        <v>0</v>
      </c>
      <c r="Y484" s="113">
        <v>0</v>
      </c>
      <c r="Z484" s="113">
        <v>0</v>
      </c>
      <c r="AA484" s="113">
        <v>0</v>
      </c>
      <c r="AB484" s="113">
        <v>0</v>
      </c>
      <c r="AC484" s="113">
        <v>0</v>
      </c>
      <c r="AD484" s="113">
        <v>0</v>
      </c>
      <c r="AE484" s="113">
        <v>0</v>
      </c>
      <c r="AF484" s="113">
        <v>0</v>
      </c>
      <c r="AG484" s="113">
        <v>0</v>
      </c>
      <c r="AH484" s="113">
        <v>0</v>
      </c>
      <c r="AI484" s="113">
        <v>0</v>
      </c>
      <c r="AJ484" s="113">
        <v>0</v>
      </c>
      <c r="AK484" s="113">
        <v>0</v>
      </c>
      <c r="AL484" s="113">
        <v>0</v>
      </c>
      <c r="AM484" s="113">
        <f t="shared" si="7"/>
        <v>0</v>
      </c>
      <c r="AP484" s="70"/>
    </row>
    <row r="485" spans="1:42" ht="33" customHeight="1">
      <c r="A485" s="87">
        <v>1534</v>
      </c>
      <c r="B485" s="88" t="s">
        <v>1118</v>
      </c>
      <c r="C485" s="115" t="s">
        <v>1400</v>
      </c>
      <c r="D485" s="113">
        <v>0</v>
      </c>
      <c r="E485" s="113">
        <v>0</v>
      </c>
      <c r="F485" s="113">
        <v>0</v>
      </c>
      <c r="G485" s="113">
        <v>0</v>
      </c>
      <c r="H485" s="113">
        <v>0</v>
      </c>
      <c r="I485" s="113">
        <v>0</v>
      </c>
      <c r="J485" s="113">
        <v>0</v>
      </c>
      <c r="K485" s="113">
        <v>0</v>
      </c>
      <c r="L485" s="113">
        <v>0</v>
      </c>
      <c r="M485" s="113">
        <v>0</v>
      </c>
      <c r="N485" s="113">
        <v>0</v>
      </c>
      <c r="O485" s="113">
        <v>0</v>
      </c>
      <c r="P485" s="113">
        <v>0</v>
      </c>
      <c r="Q485" s="113">
        <v>0</v>
      </c>
      <c r="R485" s="113">
        <v>0</v>
      </c>
      <c r="S485" s="113">
        <v>0</v>
      </c>
      <c r="T485" s="113">
        <v>0</v>
      </c>
      <c r="U485" s="113">
        <v>0</v>
      </c>
      <c r="V485" s="113">
        <v>0</v>
      </c>
      <c r="W485" s="113">
        <v>0</v>
      </c>
      <c r="X485" s="113">
        <v>0</v>
      </c>
      <c r="Y485" s="113">
        <v>0</v>
      </c>
      <c r="Z485" s="113">
        <v>0</v>
      </c>
      <c r="AA485" s="113">
        <v>0</v>
      </c>
      <c r="AB485" s="113">
        <v>0</v>
      </c>
      <c r="AC485" s="113">
        <v>0</v>
      </c>
      <c r="AD485" s="113">
        <v>0</v>
      </c>
      <c r="AE485" s="113">
        <v>0</v>
      </c>
      <c r="AF485" s="113">
        <v>0</v>
      </c>
      <c r="AG485" s="113">
        <v>0</v>
      </c>
      <c r="AH485" s="113">
        <v>0</v>
      </c>
      <c r="AI485" s="113">
        <v>0</v>
      </c>
      <c r="AJ485" s="113">
        <v>0</v>
      </c>
      <c r="AK485" s="113">
        <v>0</v>
      </c>
      <c r="AL485" s="113">
        <v>0</v>
      </c>
      <c r="AM485" s="113">
        <f t="shared" si="7"/>
        <v>0</v>
      </c>
      <c r="AP485" s="70"/>
    </row>
    <row r="486" spans="1:42" ht="33" customHeight="1">
      <c r="A486" s="87">
        <v>1535</v>
      </c>
      <c r="B486" s="88" t="s">
        <v>1119</v>
      </c>
      <c r="C486" s="115" t="s">
        <v>1400</v>
      </c>
      <c r="D486" s="113">
        <v>0</v>
      </c>
      <c r="E486" s="113">
        <v>0</v>
      </c>
      <c r="F486" s="113">
        <v>0</v>
      </c>
      <c r="G486" s="113">
        <v>0</v>
      </c>
      <c r="H486" s="113">
        <v>0</v>
      </c>
      <c r="I486" s="113">
        <v>0</v>
      </c>
      <c r="J486" s="113">
        <v>0</v>
      </c>
      <c r="K486" s="113">
        <v>0</v>
      </c>
      <c r="L486" s="113">
        <v>0</v>
      </c>
      <c r="M486" s="113">
        <v>0</v>
      </c>
      <c r="N486" s="113">
        <v>0</v>
      </c>
      <c r="O486" s="113">
        <v>0</v>
      </c>
      <c r="P486" s="113">
        <v>0</v>
      </c>
      <c r="Q486" s="113">
        <v>0</v>
      </c>
      <c r="R486" s="113">
        <v>0</v>
      </c>
      <c r="S486" s="113">
        <v>0</v>
      </c>
      <c r="T486" s="113">
        <v>0</v>
      </c>
      <c r="U486" s="113">
        <v>0</v>
      </c>
      <c r="V486" s="113">
        <v>0</v>
      </c>
      <c r="W486" s="113">
        <v>0</v>
      </c>
      <c r="X486" s="113">
        <v>0</v>
      </c>
      <c r="Y486" s="113">
        <v>0</v>
      </c>
      <c r="Z486" s="113">
        <v>0</v>
      </c>
      <c r="AA486" s="113">
        <v>0</v>
      </c>
      <c r="AB486" s="113">
        <v>0</v>
      </c>
      <c r="AC486" s="113">
        <v>0</v>
      </c>
      <c r="AD486" s="113">
        <v>0</v>
      </c>
      <c r="AE486" s="113">
        <v>0</v>
      </c>
      <c r="AF486" s="113">
        <v>0</v>
      </c>
      <c r="AG486" s="113">
        <v>0</v>
      </c>
      <c r="AH486" s="113">
        <v>0</v>
      </c>
      <c r="AI486" s="113">
        <v>0</v>
      </c>
      <c r="AJ486" s="113">
        <v>0</v>
      </c>
      <c r="AK486" s="113">
        <v>0</v>
      </c>
      <c r="AL486" s="113">
        <v>0</v>
      </c>
      <c r="AM486" s="113">
        <f t="shared" si="7"/>
        <v>0</v>
      </c>
      <c r="AP486" s="70"/>
    </row>
    <row r="487" spans="1:42" ht="33" customHeight="1">
      <c r="A487" s="87">
        <v>1536</v>
      </c>
      <c r="B487" s="88" t="s">
        <v>1120</v>
      </c>
      <c r="C487" s="115" t="s">
        <v>1400</v>
      </c>
      <c r="D487" s="113">
        <v>0</v>
      </c>
      <c r="E487" s="113">
        <v>0</v>
      </c>
      <c r="F487" s="113">
        <v>0</v>
      </c>
      <c r="G487" s="113">
        <v>0</v>
      </c>
      <c r="H487" s="113">
        <v>0</v>
      </c>
      <c r="I487" s="113">
        <v>0</v>
      </c>
      <c r="J487" s="113">
        <v>0</v>
      </c>
      <c r="K487" s="113">
        <v>0</v>
      </c>
      <c r="L487" s="113">
        <v>0</v>
      </c>
      <c r="M487" s="113">
        <v>0</v>
      </c>
      <c r="N487" s="113">
        <v>0</v>
      </c>
      <c r="O487" s="113">
        <v>0</v>
      </c>
      <c r="P487" s="113">
        <v>0</v>
      </c>
      <c r="Q487" s="113">
        <v>0</v>
      </c>
      <c r="R487" s="113">
        <v>0</v>
      </c>
      <c r="S487" s="113">
        <v>0</v>
      </c>
      <c r="T487" s="113">
        <v>0</v>
      </c>
      <c r="U487" s="113">
        <v>0</v>
      </c>
      <c r="V487" s="113">
        <v>0</v>
      </c>
      <c r="W487" s="113">
        <v>0</v>
      </c>
      <c r="X487" s="113">
        <v>0</v>
      </c>
      <c r="Y487" s="113">
        <v>0</v>
      </c>
      <c r="Z487" s="113">
        <v>0</v>
      </c>
      <c r="AA487" s="113">
        <v>0</v>
      </c>
      <c r="AB487" s="113">
        <v>0</v>
      </c>
      <c r="AC487" s="113">
        <v>0</v>
      </c>
      <c r="AD487" s="113">
        <v>0</v>
      </c>
      <c r="AE487" s="113">
        <v>0</v>
      </c>
      <c r="AF487" s="113">
        <v>0</v>
      </c>
      <c r="AG487" s="113">
        <v>0</v>
      </c>
      <c r="AH487" s="113">
        <v>0</v>
      </c>
      <c r="AI487" s="113">
        <v>0</v>
      </c>
      <c r="AJ487" s="113">
        <v>0</v>
      </c>
      <c r="AK487" s="113">
        <v>0</v>
      </c>
      <c r="AL487" s="113">
        <v>0</v>
      </c>
      <c r="AM487" s="113">
        <f t="shared" si="7"/>
        <v>0</v>
      </c>
      <c r="AP487" s="70"/>
    </row>
    <row r="488" spans="1:42" ht="33" customHeight="1">
      <c r="A488" s="87">
        <v>1537</v>
      </c>
      <c r="B488" s="88" t="s">
        <v>1121</v>
      </c>
      <c r="C488" s="115" t="s">
        <v>1400</v>
      </c>
      <c r="D488" s="113">
        <v>0</v>
      </c>
      <c r="E488" s="113">
        <v>0</v>
      </c>
      <c r="F488" s="113">
        <v>0</v>
      </c>
      <c r="G488" s="113">
        <v>0</v>
      </c>
      <c r="H488" s="113">
        <v>0</v>
      </c>
      <c r="I488" s="113">
        <v>0</v>
      </c>
      <c r="J488" s="113">
        <v>0</v>
      </c>
      <c r="K488" s="113">
        <v>0</v>
      </c>
      <c r="L488" s="113">
        <v>0</v>
      </c>
      <c r="M488" s="113">
        <v>0</v>
      </c>
      <c r="N488" s="113">
        <v>0</v>
      </c>
      <c r="O488" s="113">
        <v>0</v>
      </c>
      <c r="P488" s="113">
        <v>0</v>
      </c>
      <c r="Q488" s="113">
        <v>0</v>
      </c>
      <c r="R488" s="113">
        <v>0</v>
      </c>
      <c r="S488" s="113">
        <v>0</v>
      </c>
      <c r="T488" s="113">
        <v>0</v>
      </c>
      <c r="U488" s="113">
        <v>0</v>
      </c>
      <c r="V488" s="113">
        <v>0</v>
      </c>
      <c r="W488" s="113">
        <v>0</v>
      </c>
      <c r="X488" s="113">
        <v>0</v>
      </c>
      <c r="Y488" s="113">
        <v>0</v>
      </c>
      <c r="Z488" s="113">
        <v>0</v>
      </c>
      <c r="AA488" s="113">
        <v>0</v>
      </c>
      <c r="AB488" s="113">
        <v>0</v>
      </c>
      <c r="AC488" s="113">
        <v>0</v>
      </c>
      <c r="AD488" s="113">
        <v>0</v>
      </c>
      <c r="AE488" s="113">
        <v>0</v>
      </c>
      <c r="AF488" s="113">
        <v>0</v>
      </c>
      <c r="AG488" s="113">
        <v>0</v>
      </c>
      <c r="AH488" s="113">
        <v>0</v>
      </c>
      <c r="AI488" s="113">
        <v>0</v>
      </c>
      <c r="AJ488" s="113">
        <v>0</v>
      </c>
      <c r="AK488" s="113">
        <v>0</v>
      </c>
      <c r="AL488" s="113">
        <v>0</v>
      </c>
      <c r="AM488" s="113">
        <f t="shared" si="7"/>
        <v>0</v>
      </c>
      <c r="AP488" s="70"/>
    </row>
    <row r="489" spans="1:42" ht="33" customHeight="1">
      <c r="A489" s="87">
        <v>1538</v>
      </c>
      <c r="B489" s="88" t="s">
        <v>1122</v>
      </c>
      <c r="C489" s="115" t="s">
        <v>1400</v>
      </c>
      <c r="D489" s="113">
        <v>0</v>
      </c>
      <c r="E489" s="113">
        <v>0</v>
      </c>
      <c r="F489" s="113">
        <v>0</v>
      </c>
      <c r="G489" s="113">
        <v>0</v>
      </c>
      <c r="H489" s="113">
        <v>0</v>
      </c>
      <c r="I489" s="113">
        <v>0</v>
      </c>
      <c r="J489" s="113">
        <v>0</v>
      </c>
      <c r="K489" s="113">
        <v>0</v>
      </c>
      <c r="L489" s="113">
        <v>0</v>
      </c>
      <c r="M489" s="113">
        <v>0</v>
      </c>
      <c r="N489" s="113">
        <v>0</v>
      </c>
      <c r="O489" s="113">
        <v>0</v>
      </c>
      <c r="P489" s="113">
        <v>0</v>
      </c>
      <c r="Q489" s="113">
        <v>0</v>
      </c>
      <c r="R489" s="113">
        <v>0</v>
      </c>
      <c r="S489" s="113">
        <v>0</v>
      </c>
      <c r="T489" s="113">
        <v>0</v>
      </c>
      <c r="U489" s="113">
        <v>0</v>
      </c>
      <c r="V489" s="113">
        <v>0</v>
      </c>
      <c r="W489" s="113">
        <v>0</v>
      </c>
      <c r="X489" s="113">
        <v>0</v>
      </c>
      <c r="Y489" s="113">
        <v>0</v>
      </c>
      <c r="Z489" s="113">
        <v>0</v>
      </c>
      <c r="AA489" s="113">
        <v>0</v>
      </c>
      <c r="AB489" s="113">
        <v>0</v>
      </c>
      <c r="AC489" s="113">
        <v>0</v>
      </c>
      <c r="AD489" s="113">
        <v>0</v>
      </c>
      <c r="AE489" s="113">
        <v>0</v>
      </c>
      <c r="AF489" s="113">
        <v>0</v>
      </c>
      <c r="AG489" s="113">
        <v>0</v>
      </c>
      <c r="AH489" s="113">
        <v>0</v>
      </c>
      <c r="AI489" s="113">
        <v>0</v>
      </c>
      <c r="AJ489" s="113">
        <v>0</v>
      </c>
      <c r="AK489" s="113">
        <v>0</v>
      </c>
      <c r="AL489" s="113">
        <v>0</v>
      </c>
      <c r="AM489" s="113">
        <f t="shared" si="7"/>
        <v>0</v>
      </c>
      <c r="AP489" s="70"/>
    </row>
    <row r="490" spans="1:42" ht="33" customHeight="1">
      <c r="A490" s="87">
        <v>1539</v>
      </c>
      <c r="B490" s="88" t="s">
        <v>1123</v>
      </c>
      <c r="C490" s="115" t="s">
        <v>1400</v>
      </c>
      <c r="D490" s="113">
        <v>0</v>
      </c>
      <c r="E490" s="113">
        <v>0</v>
      </c>
      <c r="F490" s="113">
        <v>0</v>
      </c>
      <c r="G490" s="113">
        <v>0</v>
      </c>
      <c r="H490" s="113">
        <v>0</v>
      </c>
      <c r="I490" s="113">
        <v>0</v>
      </c>
      <c r="J490" s="113">
        <v>0</v>
      </c>
      <c r="K490" s="113">
        <v>0</v>
      </c>
      <c r="L490" s="113">
        <v>0</v>
      </c>
      <c r="M490" s="113">
        <v>0</v>
      </c>
      <c r="N490" s="113">
        <v>0</v>
      </c>
      <c r="O490" s="113">
        <v>0</v>
      </c>
      <c r="P490" s="113">
        <v>0</v>
      </c>
      <c r="Q490" s="113">
        <v>0</v>
      </c>
      <c r="R490" s="113">
        <v>0</v>
      </c>
      <c r="S490" s="113">
        <v>0</v>
      </c>
      <c r="T490" s="113">
        <v>0</v>
      </c>
      <c r="U490" s="113">
        <v>0</v>
      </c>
      <c r="V490" s="113">
        <v>0</v>
      </c>
      <c r="W490" s="113">
        <v>0</v>
      </c>
      <c r="X490" s="113">
        <v>0</v>
      </c>
      <c r="Y490" s="113">
        <v>0</v>
      </c>
      <c r="Z490" s="113">
        <v>0</v>
      </c>
      <c r="AA490" s="113">
        <v>0</v>
      </c>
      <c r="AB490" s="113">
        <v>0</v>
      </c>
      <c r="AC490" s="113">
        <v>0</v>
      </c>
      <c r="AD490" s="113">
        <v>0</v>
      </c>
      <c r="AE490" s="113">
        <v>0</v>
      </c>
      <c r="AF490" s="113">
        <v>0</v>
      </c>
      <c r="AG490" s="113">
        <v>0</v>
      </c>
      <c r="AH490" s="113">
        <v>0</v>
      </c>
      <c r="AI490" s="113">
        <v>0</v>
      </c>
      <c r="AJ490" s="113">
        <v>0</v>
      </c>
      <c r="AK490" s="113">
        <v>0</v>
      </c>
      <c r="AL490" s="113">
        <v>0</v>
      </c>
      <c r="AM490" s="113">
        <f t="shared" si="7"/>
        <v>0</v>
      </c>
      <c r="AP490" s="70"/>
    </row>
    <row r="491" spans="1:42" ht="33" customHeight="1">
      <c r="A491" s="87">
        <v>1540</v>
      </c>
      <c r="B491" s="88" t="s">
        <v>1124</v>
      </c>
      <c r="C491" s="115" t="s">
        <v>1400</v>
      </c>
      <c r="D491" s="113">
        <v>0</v>
      </c>
      <c r="E491" s="113">
        <v>0</v>
      </c>
      <c r="F491" s="113">
        <v>0</v>
      </c>
      <c r="G491" s="113">
        <v>0</v>
      </c>
      <c r="H491" s="113">
        <v>0</v>
      </c>
      <c r="I491" s="113">
        <v>0</v>
      </c>
      <c r="J491" s="113">
        <v>0</v>
      </c>
      <c r="K491" s="113">
        <v>0</v>
      </c>
      <c r="L491" s="113">
        <v>0</v>
      </c>
      <c r="M491" s="113">
        <v>0</v>
      </c>
      <c r="N491" s="113">
        <v>0</v>
      </c>
      <c r="O491" s="113">
        <v>0</v>
      </c>
      <c r="P491" s="113">
        <v>0</v>
      </c>
      <c r="Q491" s="113">
        <v>0</v>
      </c>
      <c r="R491" s="113">
        <v>0</v>
      </c>
      <c r="S491" s="113">
        <v>0</v>
      </c>
      <c r="T491" s="113">
        <v>0</v>
      </c>
      <c r="U491" s="113">
        <v>0</v>
      </c>
      <c r="V491" s="113">
        <v>0</v>
      </c>
      <c r="W491" s="113">
        <v>0</v>
      </c>
      <c r="X491" s="113">
        <v>0</v>
      </c>
      <c r="Y491" s="113">
        <v>0</v>
      </c>
      <c r="Z491" s="113">
        <v>0</v>
      </c>
      <c r="AA491" s="113">
        <v>0</v>
      </c>
      <c r="AB491" s="113">
        <v>0</v>
      </c>
      <c r="AC491" s="113">
        <v>0</v>
      </c>
      <c r="AD491" s="113">
        <v>0</v>
      </c>
      <c r="AE491" s="113">
        <v>0</v>
      </c>
      <c r="AF491" s="113">
        <v>0</v>
      </c>
      <c r="AG491" s="113">
        <v>0</v>
      </c>
      <c r="AH491" s="113">
        <v>0</v>
      </c>
      <c r="AI491" s="113">
        <v>0</v>
      </c>
      <c r="AJ491" s="113">
        <v>0</v>
      </c>
      <c r="AK491" s="113">
        <v>0</v>
      </c>
      <c r="AL491" s="113">
        <v>0</v>
      </c>
      <c r="AM491" s="113">
        <f t="shared" si="7"/>
        <v>0</v>
      </c>
      <c r="AP491" s="70"/>
    </row>
    <row r="492" spans="1:42" ht="33" customHeight="1">
      <c r="A492" s="87">
        <v>1601</v>
      </c>
      <c r="B492" s="88" t="s">
        <v>1125</v>
      </c>
      <c r="C492" s="115" t="s">
        <v>1400</v>
      </c>
      <c r="D492" s="113">
        <v>0</v>
      </c>
      <c r="E492" s="113">
        <v>0</v>
      </c>
      <c r="F492" s="113">
        <v>0</v>
      </c>
      <c r="G492" s="113">
        <v>0</v>
      </c>
      <c r="H492" s="113">
        <v>0</v>
      </c>
      <c r="I492" s="113">
        <v>0</v>
      </c>
      <c r="J492" s="113">
        <v>0</v>
      </c>
      <c r="K492" s="113">
        <v>0</v>
      </c>
      <c r="L492" s="113">
        <v>0</v>
      </c>
      <c r="M492" s="113">
        <v>0</v>
      </c>
      <c r="N492" s="113">
        <v>0</v>
      </c>
      <c r="O492" s="113">
        <v>0</v>
      </c>
      <c r="P492" s="113">
        <v>0</v>
      </c>
      <c r="Q492" s="113">
        <v>0</v>
      </c>
      <c r="R492" s="113">
        <v>0</v>
      </c>
      <c r="S492" s="113">
        <v>0</v>
      </c>
      <c r="T492" s="113">
        <v>0</v>
      </c>
      <c r="U492" s="113">
        <v>0</v>
      </c>
      <c r="V492" s="113">
        <v>0</v>
      </c>
      <c r="W492" s="113">
        <v>0</v>
      </c>
      <c r="X492" s="113">
        <v>0</v>
      </c>
      <c r="Y492" s="113">
        <v>0</v>
      </c>
      <c r="Z492" s="113">
        <v>0</v>
      </c>
      <c r="AA492" s="113">
        <v>0</v>
      </c>
      <c r="AB492" s="113">
        <v>0</v>
      </c>
      <c r="AC492" s="113">
        <v>0</v>
      </c>
      <c r="AD492" s="113">
        <v>0</v>
      </c>
      <c r="AE492" s="113">
        <v>0</v>
      </c>
      <c r="AF492" s="113">
        <v>0</v>
      </c>
      <c r="AG492" s="113">
        <v>0</v>
      </c>
      <c r="AH492" s="113">
        <v>0</v>
      </c>
      <c r="AI492" s="113">
        <v>0</v>
      </c>
      <c r="AJ492" s="113">
        <v>0</v>
      </c>
      <c r="AK492" s="113">
        <v>0</v>
      </c>
      <c r="AL492" s="113">
        <v>0</v>
      </c>
      <c r="AM492" s="113">
        <f t="shared" si="7"/>
        <v>0</v>
      </c>
      <c r="AP492" s="70"/>
    </row>
    <row r="493" spans="1:42" ht="33" customHeight="1">
      <c r="A493" s="87">
        <v>1602</v>
      </c>
      <c r="B493" s="88" t="s">
        <v>1126</v>
      </c>
      <c r="C493" s="115" t="s">
        <v>1400</v>
      </c>
      <c r="D493" s="113">
        <v>0</v>
      </c>
      <c r="E493" s="113">
        <v>0</v>
      </c>
      <c r="F493" s="113">
        <v>0</v>
      </c>
      <c r="G493" s="113">
        <v>0</v>
      </c>
      <c r="H493" s="113">
        <v>0</v>
      </c>
      <c r="I493" s="113">
        <v>0</v>
      </c>
      <c r="J493" s="113">
        <v>0</v>
      </c>
      <c r="K493" s="113">
        <v>0</v>
      </c>
      <c r="L493" s="113">
        <v>0</v>
      </c>
      <c r="M493" s="113">
        <v>0</v>
      </c>
      <c r="N493" s="113">
        <v>0</v>
      </c>
      <c r="O493" s="113">
        <v>0</v>
      </c>
      <c r="P493" s="113">
        <v>0</v>
      </c>
      <c r="Q493" s="113">
        <v>0</v>
      </c>
      <c r="R493" s="113">
        <v>0</v>
      </c>
      <c r="S493" s="113">
        <v>0</v>
      </c>
      <c r="T493" s="113">
        <v>0</v>
      </c>
      <c r="U493" s="113">
        <v>0</v>
      </c>
      <c r="V493" s="113">
        <v>0</v>
      </c>
      <c r="W493" s="113">
        <v>0</v>
      </c>
      <c r="X493" s="113">
        <v>0</v>
      </c>
      <c r="Y493" s="113">
        <v>0</v>
      </c>
      <c r="Z493" s="113">
        <v>0</v>
      </c>
      <c r="AA493" s="113">
        <v>0</v>
      </c>
      <c r="AB493" s="113">
        <v>0</v>
      </c>
      <c r="AC493" s="113">
        <v>0</v>
      </c>
      <c r="AD493" s="113">
        <v>0</v>
      </c>
      <c r="AE493" s="113">
        <v>0</v>
      </c>
      <c r="AF493" s="113">
        <v>0</v>
      </c>
      <c r="AG493" s="113">
        <v>0</v>
      </c>
      <c r="AH493" s="113">
        <v>0</v>
      </c>
      <c r="AI493" s="113">
        <v>0</v>
      </c>
      <c r="AJ493" s="113">
        <v>0</v>
      </c>
      <c r="AK493" s="113">
        <v>0</v>
      </c>
      <c r="AL493" s="113">
        <v>0</v>
      </c>
      <c r="AM493" s="113">
        <f t="shared" si="7"/>
        <v>0</v>
      </c>
      <c r="AP493" s="70"/>
    </row>
    <row r="494" spans="1:42" ht="33" customHeight="1">
      <c r="A494" s="87">
        <v>1603</v>
      </c>
      <c r="B494" s="88" t="s">
        <v>1127</v>
      </c>
      <c r="C494" s="115" t="s">
        <v>1400</v>
      </c>
      <c r="D494" s="113">
        <v>0</v>
      </c>
      <c r="E494" s="113">
        <v>0</v>
      </c>
      <c r="F494" s="113">
        <v>0</v>
      </c>
      <c r="G494" s="113">
        <v>0</v>
      </c>
      <c r="H494" s="113">
        <v>0</v>
      </c>
      <c r="I494" s="113">
        <v>0</v>
      </c>
      <c r="J494" s="113">
        <v>0</v>
      </c>
      <c r="K494" s="113">
        <v>0</v>
      </c>
      <c r="L494" s="113">
        <v>0</v>
      </c>
      <c r="M494" s="113">
        <v>0</v>
      </c>
      <c r="N494" s="113">
        <v>0</v>
      </c>
      <c r="O494" s="113">
        <v>0</v>
      </c>
      <c r="P494" s="113">
        <v>0</v>
      </c>
      <c r="Q494" s="113">
        <v>0</v>
      </c>
      <c r="R494" s="113">
        <v>0</v>
      </c>
      <c r="S494" s="113">
        <v>0</v>
      </c>
      <c r="T494" s="113">
        <v>0</v>
      </c>
      <c r="U494" s="113">
        <v>0</v>
      </c>
      <c r="V494" s="113">
        <v>0</v>
      </c>
      <c r="W494" s="113">
        <v>0</v>
      </c>
      <c r="X494" s="113">
        <v>0</v>
      </c>
      <c r="Y494" s="113">
        <v>0</v>
      </c>
      <c r="Z494" s="113">
        <v>0</v>
      </c>
      <c r="AA494" s="113">
        <v>0</v>
      </c>
      <c r="AB494" s="113">
        <v>0</v>
      </c>
      <c r="AC494" s="113">
        <v>0</v>
      </c>
      <c r="AD494" s="113">
        <v>0</v>
      </c>
      <c r="AE494" s="113">
        <v>0</v>
      </c>
      <c r="AF494" s="113">
        <v>0</v>
      </c>
      <c r="AG494" s="113">
        <v>0</v>
      </c>
      <c r="AH494" s="113">
        <v>0</v>
      </c>
      <c r="AI494" s="113">
        <v>0</v>
      </c>
      <c r="AJ494" s="113">
        <v>0</v>
      </c>
      <c r="AK494" s="113">
        <v>0</v>
      </c>
      <c r="AL494" s="113">
        <v>0</v>
      </c>
      <c r="AM494" s="113">
        <f t="shared" si="7"/>
        <v>0</v>
      </c>
      <c r="AP494" s="70"/>
    </row>
    <row r="495" spans="1:42" ht="33" customHeight="1">
      <c r="A495" s="87">
        <v>1604</v>
      </c>
      <c r="B495" s="88" t="s">
        <v>1128</v>
      </c>
      <c r="C495" s="115" t="s">
        <v>1400</v>
      </c>
      <c r="D495" s="113">
        <v>0</v>
      </c>
      <c r="E495" s="113">
        <v>0</v>
      </c>
      <c r="F495" s="113">
        <v>0</v>
      </c>
      <c r="G495" s="113">
        <v>0</v>
      </c>
      <c r="H495" s="113">
        <v>0</v>
      </c>
      <c r="I495" s="113">
        <v>0</v>
      </c>
      <c r="J495" s="113">
        <v>0</v>
      </c>
      <c r="K495" s="113">
        <v>0</v>
      </c>
      <c r="L495" s="113">
        <v>0</v>
      </c>
      <c r="M495" s="113">
        <v>0</v>
      </c>
      <c r="N495" s="113">
        <v>0</v>
      </c>
      <c r="O495" s="113">
        <v>0</v>
      </c>
      <c r="P495" s="113">
        <v>0</v>
      </c>
      <c r="Q495" s="113">
        <v>0</v>
      </c>
      <c r="R495" s="113">
        <v>0</v>
      </c>
      <c r="S495" s="113">
        <v>0</v>
      </c>
      <c r="T495" s="113">
        <v>0</v>
      </c>
      <c r="U495" s="113">
        <v>0</v>
      </c>
      <c r="V495" s="113">
        <v>0</v>
      </c>
      <c r="W495" s="113">
        <v>0</v>
      </c>
      <c r="X495" s="113">
        <v>0</v>
      </c>
      <c r="Y495" s="113">
        <v>0</v>
      </c>
      <c r="Z495" s="113">
        <v>0</v>
      </c>
      <c r="AA495" s="113">
        <v>0</v>
      </c>
      <c r="AB495" s="113">
        <v>0</v>
      </c>
      <c r="AC495" s="113">
        <v>0</v>
      </c>
      <c r="AD495" s="113">
        <v>0</v>
      </c>
      <c r="AE495" s="113">
        <v>0</v>
      </c>
      <c r="AF495" s="113">
        <v>0</v>
      </c>
      <c r="AG495" s="113">
        <v>0</v>
      </c>
      <c r="AH495" s="113">
        <v>0</v>
      </c>
      <c r="AI495" s="113">
        <v>0</v>
      </c>
      <c r="AJ495" s="113">
        <v>0</v>
      </c>
      <c r="AK495" s="113">
        <v>0</v>
      </c>
      <c r="AL495" s="113">
        <v>0</v>
      </c>
      <c r="AM495" s="113">
        <f t="shared" si="7"/>
        <v>0</v>
      </c>
      <c r="AP495" s="70"/>
    </row>
    <row r="496" spans="1:42" ht="33" customHeight="1">
      <c r="A496" s="87">
        <v>1605</v>
      </c>
      <c r="B496" s="88" t="s">
        <v>1129</v>
      </c>
      <c r="C496" s="115" t="s">
        <v>1400</v>
      </c>
      <c r="D496" s="113">
        <v>0</v>
      </c>
      <c r="E496" s="113">
        <v>0</v>
      </c>
      <c r="F496" s="113">
        <v>0</v>
      </c>
      <c r="G496" s="113">
        <v>0</v>
      </c>
      <c r="H496" s="113">
        <v>0</v>
      </c>
      <c r="I496" s="113">
        <v>0</v>
      </c>
      <c r="J496" s="113">
        <v>0</v>
      </c>
      <c r="K496" s="113">
        <v>0</v>
      </c>
      <c r="L496" s="113">
        <v>0</v>
      </c>
      <c r="M496" s="113">
        <v>0</v>
      </c>
      <c r="N496" s="113">
        <v>0</v>
      </c>
      <c r="O496" s="113">
        <v>0</v>
      </c>
      <c r="P496" s="113">
        <v>0</v>
      </c>
      <c r="Q496" s="113">
        <v>0</v>
      </c>
      <c r="R496" s="113">
        <v>0</v>
      </c>
      <c r="S496" s="113">
        <v>0</v>
      </c>
      <c r="T496" s="113">
        <v>0</v>
      </c>
      <c r="U496" s="113">
        <v>0</v>
      </c>
      <c r="V496" s="113">
        <v>0</v>
      </c>
      <c r="W496" s="113">
        <v>0</v>
      </c>
      <c r="X496" s="113">
        <v>0</v>
      </c>
      <c r="Y496" s="113">
        <v>0</v>
      </c>
      <c r="Z496" s="113">
        <v>0</v>
      </c>
      <c r="AA496" s="113">
        <v>0</v>
      </c>
      <c r="AB496" s="113">
        <v>0</v>
      </c>
      <c r="AC496" s="113">
        <v>0</v>
      </c>
      <c r="AD496" s="113">
        <v>0</v>
      </c>
      <c r="AE496" s="113">
        <v>0</v>
      </c>
      <c r="AF496" s="113">
        <v>0</v>
      </c>
      <c r="AG496" s="113">
        <v>0</v>
      </c>
      <c r="AH496" s="113">
        <v>0</v>
      </c>
      <c r="AI496" s="113">
        <v>0</v>
      </c>
      <c r="AJ496" s="113">
        <v>0</v>
      </c>
      <c r="AK496" s="113">
        <v>0</v>
      </c>
      <c r="AL496" s="113">
        <v>0</v>
      </c>
      <c r="AM496" s="113">
        <f t="shared" si="7"/>
        <v>0</v>
      </c>
      <c r="AP496" s="70"/>
    </row>
    <row r="497" spans="1:42" ht="33" customHeight="1">
      <c r="A497" s="87">
        <v>1606</v>
      </c>
      <c r="B497" s="88" t="s">
        <v>1130</v>
      </c>
      <c r="C497" s="115" t="s">
        <v>1400</v>
      </c>
      <c r="D497" s="113">
        <v>0</v>
      </c>
      <c r="E497" s="113">
        <v>0</v>
      </c>
      <c r="F497" s="113">
        <v>0</v>
      </c>
      <c r="G497" s="113">
        <v>0</v>
      </c>
      <c r="H497" s="113">
        <v>0</v>
      </c>
      <c r="I497" s="113">
        <v>0</v>
      </c>
      <c r="J497" s="113">
        <v>0</v>
      </c>
      <c r="K497" s="113">
        <v>0</v>
      </c>
      <c r="L497" s="113">
        <v>0</v>
      </c>
      <c r="M497" s="113">
        <v>0</v>
      </c>
      <c r="N497" s="113">
        <v>0</v>
      </c>
      <c r="O497" s="113">
        <v>0</v>
      </c>
      <c r="P497" s="113">
        <v>0</v>
      </c>
      <c r="Q497" s="113">
        <v>0</v>
      </c>
      <c r="R497" s="113">
        <v>0</v>
      </c>
      <c r="S497" s="113">
        <v>0</v>
      </c>
      <c r="T497" s="113">
        <v>0</v>
      </c>
      <c r="U497" s="113">
        <v>0</v>
      </c>
      <c r="V497" s="113">
        <v>0</v>
      </c>
      <c r="W497" s="113">
        <v>0</v>
      </c>
      <c r="X497" s="113">
        <v>0</v>
      </c>
      <c r="Y497" s="113">
        <v>0</v>
      </c>
      <c r="Z497" s="113">
        <v>0</v>
      </c>
      <c r="AA497" s="113">
        <v>0</v>
      </c>
      <c r="AB497" s="113">
        <v>0</v>
      </c>
      <c r="AC497" s="113">
        <v>0</v>
      </c>
      <c r="AD497" s="113">
        <v>0</v>
      </c>
      <c r="AE497" s="113">
        <v>0</v>
      </c>
      <c r="AF497" s="113">
        <v>0</v>
      </c>
      <c r="AG497" s="113">
        <v>0</v>
      </c>
      <c r="AH497" s="113">
        <v>0</v>
      </c>
      <c r="AI497" s="113">
        <v>0</v>
      </c>
      <c r="AJ497" s="113">
        <v>0</v>
      </c>
      <c r="AK497" s="113">
        <v>0</v>
      </c>
      <c r="AL497" s="113">
        <v>0</v>
      </c>
      <c r="AM497" s="113">
        <f t="shared" si="7"/>
        <v>0</v>
      </c>
      <c r="AP497" s="70"/>
    </row>
    <row r="498" spans="1:42" ht="33" customHeight="1">
      <c r="A498" s="87">
        <v>1607</v>
      </c>
      <c r="B498" s="88" t="s">
        <v>1131</v>
      </c>
      <c r="C498" s="115" t="s">
        <v>1400</v>
      </c>
      <c r="D498" s="113">
        <v>0</v>
      </c>
      <c r="E498" s="113">
        <v>0</v>
      </c>
      <c r="F498" s="113">
        <v>0</v>
      </c>
      <c r="G498" s="113">
        <v>0</v>
      </c>
      <c r="H498" s="113">
        <v>0</v>
      </c>
      <c r="I498" s="113">
        <v>0</v>
      </c>
      <c r="J498" s="113">
        <v>0</v>
      </c>
      <c r="K498" s="113">
        <v>0</v>
      </c>
      <c r="L498" s="113">
        <v>0</v>
      </c>
      <c r="M498" s="113">
        <v>0</v>
      </c>
      <c r="N498" s="113">
        <v>0</v>
      </c>
      <c r="O498" s="113">
        <v>0</v>
      </c>
      <c r="P498" s="113">
        <v>0</v>
      </c>
      <c r="Q498" s="113">
        <v>0</v>
      </c>
      <c r="R498" s="113">
        <v>0</v>
      </c>
      <c r="S498" s="113">
        <v>0</v>
      </c>
      <c r="T498" s="113">
        <v>0</v>
      </c>
      <c r="U498" s="113">
        <v>0</v>
      </c>
      <c r="V498" s="113">
        <v>0</v>
      </c>
      <c r="W498" s="113">
        <v>0</v>
      </c>
      <c r="X498" s="113">
        <v>0</v>
      </c>
      <c r="Y498" s="113">
        <v>0</v>
      </c>
      <c r="Z498" s="113">
        <v>0</v>
      </c>
      <c r="AA498" s="113">
        <v>0</v>
      </c>
      <c r="AB498" s="113">
        <v>0</v>
      </c>
      <c r="AC498" s="113">
        <v>0</v>
      </c>
      <c r="AD498" s="113">
        <v>0</v>
      </c>
      <c r="AE498" s="113">
        <v>0</v>
      </c>
      <c r="AF498" s="113">
        <v>0</v>
      </c>
      <c r="AG498" s="113">
        <v>0</v>
      </c>
      <c r="AH498" s="113">
        <v>0</v>
      </c>
      <c r="AI498" s="113">
        <v>0</v>
      </c>
      <c r="AJ498" s="113">
        <v>0</v>
      </c>
      <c r="AK498" s="113">
        <v>0</v>
      </c>
      <c r="AL498" s="113">
        <v>0</v>
      </c>
      <c r="AM498" s="113">
        <f t="shared" si="7"/>
        <v>0</v>
      </c>
      <c r="AP498" s="70"/>
    </row>
    <row r="499" spans="1:42" ht="33" customHeight="1">
      <c r="A499" s="87">
        <v>1608</v>
      </c>
      <c r="B499" s="88" t="s">
        <v>1132</v>
      </c>
      <c r="C499" s="115" t="s">
        <v>1400</v>
      </c>
      <c r="D499" s="113">
        <v>0</v>
      </c>
      <c r="E499" s="113">
        <v>0</v>
      </c>
      <c r="F499" s="113">
        <v>0</v>
      </c>
      <c r="G499" s="113">
        <v>0</v>
      </c>
      <c r="H499" s="113">
        <v>0</v>
      </c>
      <c r="I499" s="113">
        <v>0</v>
      </c>
      <c r="J499" s="113">
        <v>0</v>
      </c>
      <c r="K499" s="113">
        <v>0</v>
      </c>
      <c r="L499" s="113">
        <v>0</v>
      </c>
      <c r="M499" s="113">
        <v>0</v>
      </c>
      <c r="N499" s="113">
        <v>0</v>
      </c>
      <c r="O499" s="113">
        <v>0</v>
      </c>
      <c r="P499" s="113">
        <v>0</v>
      </c>
      <c r="Q499" s="113">
        <v>0</v>
      </c>
      <c r="R499" s="113">
        <v>0</v>
      </c>
      <c r="S499" s="113">
        <v>0</v>
      </c>
      <c r="T499" s="113">
        <v>0</v>
      </c>
      <c r="U499" s="113">
        <v>0</v>
      </c>
      <c r="V499" s="113">
        <v>0</v>
      </c>
      <c r="W499" s="113">
        <v>0</v>
      </c>
      <c r="X499" s="113">
        <v>0</v>
      </c>
      <c r="Y499" s="113">
        <v>0</v>
      </c>
      <c r="Z499" s="113">
        <v>0</v>
      </c>
      <c r="AA499" s="113">
        <v>0</v>
      </c>
      <c r="AB499" s="113">
        <v>0</v>
      </c>
      <c r="AC499" s="113">
        <v>0</v>
      </c>
      <c r="AD499" s="113">
        <v>0</v>
      </c>
      <c r="AE499" s="113">
        <v>0</v>
      </c>
      <c r="AF499" s="113">
        <v>0</v>
      </c>
      <c r="AG499" s="113">
        <v>0</v>
      </c>
      <c r="AH499" s="113">
        <v>0</v>
      </c>
      <c r="AI499" s="113">
        <v>0</v>
      </c>
      <c r="AJ499" s="113">
        <v>0</v>
      </c>
      <c r="AK499" s="113">
        <v>0</v>
      </c>
      <c r="AL499" s="113">
        <v>0</v>
      </c>
      <c r="AM499" s="113">
        <f t="shared" si="7"/>
        <v>0</v>
      </c>
      <c r="AP499" s="70"/>
    </row>
    <row r="500" spans="1:42" ht="33" customHeight="1">
      <c r="A500" s="87">
        <v>1609</v>
      </c>
      <c r="B500" s="88" t="s">
        <v>1133</v>
      </c>
      <c r="C500" s="115" t="s">
        <v>1400</v>
      </c>
      <c r="D500" s="113">
        <v>0</v>
      </c>
      <c r="E500" s="113">
        <v>0</v>
      </c>
      <c r="F500" s="113">
        <v>0</v>
      </c>
      <c r="G500" s="113">
        <v>0</v>
      </c>
      <c r="H500" s="113">
        <v>0</v>
      </c>
      <c r="I500" s="113">
        <v>0</v>
      </c>
      <c r="J500" s="113">
        <v>0</v>
      </c>
      <c r="K500" s="113">
        <v>0</v>
      </c>
      <c r="L500" s="113">
        <v>0</v>
      </c>
      <c r="M500" s="113">
        <v>0</v>
      </c>
      <c r="N500" s="113">
        <v>0</v>
      </c>
      <c r="O500" s="113">
        <v>0</v>
      </c>
      <c r="P500" s="113">
        <v>0</v>
      </c>
      <c r="Q500" s="113">
        <v>0</v>
      </c>
      <c r="R500" s="113">
        <v>0</v>
      </c>
      <c r="S500" s="113">
        <v>0</v>
      </c>
      <c r="T500" s="113">
        <v>0</v>
      </c>
      <c r="U500" s="113">
        <v>0</v>
      </c>
      <c r="V500" s="113">
        <v>0</v>
      </c>
      <c r="W500" s="113">
        <v>0</v>
      </c>
      <c r="X500" s="113">
        <v>0</v>
      </c>
      <c r="Y500" s="113">
        <v>0</v>
      </c>
      <c r="Z500" s="113">
        <v>0</v>
      </c>
      <c r="AA500" s="113">
        <v>0</v>
      </c>
      <c r="AB500" s="113">
        <v>0</v>
      </c>
      <c r="AC500" s="113">
        <v>0</v>
      </c>
      <c r="AD500" s="113">
        <v>0</v>
      </c>
      <c r="AE500" s="113">
        <v>0</v>
      </c>
      <c r="AF500" s="113">
        <v>0</v>
      </c>
      <c r="AG500" s="113">
        <v>0</v>
      </c>
      <c r="AH500" s="113">
        <v>0</v>
      </c>
      <c r="AI500" s="113">
        <v>0</v>
      </c>
      <c r="AJ500" s="113">
        <v>0</v>
      </c>
      <c r="AK500" s="113">
        <v>0</v>
      </c>
      <c r="AL500" s="113">
        <v>0</v>
      </c>
      <c r="AM500" s="113">
        <f t="shared" si="7"/>
        <v>0</v>
      </c>
      <c r="AP500" s="70"/>
    </row>
    <row r="501" spans="1:42" ht="33" customHeight="1">
      <c r="A501" s="87">
        <v>1610</v>
      </c>
      <c r="B501" s="88" t="s">
        <v>1134</v>
      </c>
      <c r="C501" s="115" t="s">
        <v>1400</v>
      </c>
      <c r="D501" s="113">
        <v>0</v>
      </c>
      <c r="E501" s="113">
        <v>0</v>
      </c>
      <c r="F501" s="113">
        <v>0</v>
      </c>
      <c r="G501" s="113">
        <v>0</v>
      </c>
      <c r="H501" s="113">
        <v>0</v>
      </c>
      <c r="I501" s="113">
        <v>0</v>
      </c>
      <c r="J501" s="113">
        <v>0</v>
      </c>
      <c r="K501" s="113">
        <v>0</v>
      </c>
      <c r="L501" s="113">
        <v>0</v>
      </c>
      <c r="M501" s="113">
        <v>0</v>
      </c>
      <c r="N501" s="113">
        <v>0</v>
      </c>
      <c r="O501" s="113">
        <v>0</v>
      </c>
      <c r="P501" s="113">
        <v>0</v>
      </c>
      <c r="Q501" s="113">
        <v>0</v>
      </c>
      <c r="R501" s="113">
        <v>0</v>
      </c>
      <c r="S501" s="113">
        <v>0</v>
      </c>
      <c r="T501" s="113">
        <v>0</v>
      </c>
      <c r="U501" s="113">
        <v>0</v>
      </c>
      <c r="V501" s="113">
        <v>0</v>
      </c>
      <c r="W501" s="113">
        <v>0</v>
      </c>
      <c r="X501" s="113">
        <v>0</v>
      </c>
      <c r="Y501" s="113">
        <v>0</v>
      </c>
      <c r="Z501" s="113">
        <v>0</v>
      </c>
      <c r="AA501" s="113">
        <v>0</v>
      </c>
      <c r="AB501" s="113">
        <v>0</v>
      </c>
      <c r="AC501" s="113">
        <v>0</v>
      </c>
      <c r="AD501" s="113">
        <v>0</v>
      </c>
      <c r="AE501" s="113">
        <v>0</v>
      </c>
      <c r="AF501" s="113">
        <v>0</v>
      </c>
      <c r="AG501" s="113">
        <v>0</v>
      </c>
      <c r="AH501" s="113">
        <v>0</v>
      </c>
      <c r="AI501" s="113">
        <v>0</v>
      </c>
      <c r="AJ501" s="113">
        <v>0</v>
      </c>
      <c r="AK501" s="113">
        <v>0</v>
      </c>
      <c r="AL501" s="113">
        <v>0</v>
      </c>
      <c r="AM501" s="113">
        <f t="shared" si="7"/>
        <v>0</v>
      </c>
      <c r="AP501" s="70"/>
    </row>
    <row r="502" spans="1:42" ht="33" customHeight="1">
      <c r="A502" s="87">
        <v>1611</v>
      </c>
      <c r="B502" s="88" t="s">
        <v>1135</v>
      </c>
      <c r="C502" s="115" t="s">
        <v>1400</v>
      </c>
      <c r="D502" s="113">
        <v>0</v>
      </c>
      <c r="E502" s="113">
        <v>0</v>
      </c>
      <c r="F502" s="113">
        <v>0</v>
      </c>
      <c r="G502" s="113">
        <v>0</v>
      </c>
      <c r="H502" s="113">
        <v>0</v>
      </c>
      <c r="I502" s="113">
        <v>0</v>
      </c>
      <c r="J502" s="113">
        <v>0</v>
      </c>
      <c r="K502" s="113">
        <v>0</v>
      </c>
      <c r="L502" s="113">
        <v>0</v>
      </c>
      <c r="M502" s="113">
        <v>0</v>
      </c>
      <c r="N502" s="113">
        <v>0</v>
      </c>
      <c r="O502" s="113">
        <v>0</v>
      </c>
      <c r="P502" s="113">
        <v>0</v>
      </c>
      <c r="Q502" s="113">
        <v>0</v>
      </c>
      <c r="R502" s="113">
        <v>0</v>
      </c>
      <c r="S502" s="113">
        <v>0</v>
      </c>
      <c r="T502" s="113">
        <v>0</v>
      </c>
      <c r="U502" s="113">
        <v>0</v>
      </c>
      <c r="V502" s="113">
        <v>0</v>
      </c>
      <c r="W502" s="113">
        <v>0</v>
      </c>
      <c r="X502" s="113">
        <v>0</v>
      </c>
      <c r="Y502" s="113">
        <v>0</v>
      </c>
      <c r="Z502" s="113">
        <v>0</v>
      </c>
      <c r="AA502" s="113">
        <v>0</v>
      </c>
      <c r="AB502" s="113">
        <v>0</v>
      </c>
      <c r="AC502" s="113">
        <v>0</v>
      </c>
      <c r="AD502" s="113">
        <v>0</v>
      </c>
      <c r="AE502" s="113">
        <v>0</v>
      </c>
      <c r="AF502" s="113">
        <v>0</v>
      </c>
      <c r="AG502" s="113">
        <v>0</v>
      </c>
      <c r="AH502" s="113">
        <v>0</v>
      </c>
      <c r="AI502" s="113">
        <v>0</v>
      </c>
      <c r="AJ502" s="113">
        <v>0</v>
      </c>
      <c r="AK502" s="113">
        <v>0</v>
      </c>
      <c r="AL502" s="113">
        <v>0</v>
      </c>
      <c r="AM502" s="113">
        <f t="shared" si="7"/>
        <v>0</v>
      </c>
      <c r="AP502" s="70"/>
    </row>
    <row r="503" spans="1:42" ht="33" customHeight="1">
      <c r="A503" s="87">
        <v>1701</v>
      </c>
      <c r="B503" s="88" t="s">
        <v>1136</v>
      </c>
      <c r="C503" s="115" t="s">
        <v>1400</v>
      </c>
      <c r="D503" s="113">
        <v>0</v>
      </c>
      <c r="E503" s="113">
        <v>0</v>
      </c>
      <c r="F503" s="113">
        <v>0</v>
      </c>
      <c r="G503" s="113">
        <v>0</v>
      </c>
      <c r="H503" s="113">
        <v>0</v>
      </c>
      <c r="I503" s="113">
        <v>0</v>
      </c>
      <c r="J503" s="113">
        <v>0</v>
      </c>
      <c r="K503" s="113">
        <v>0</v>
      </c>
      <c r="L503" s="113">
        <v>0</v>
      </c>
      <c r="M503" s="113">
        <v>0</v>
      </c>
      <c r="N503" s="113">
        <v>0</v>
      </c>
      <c r="O503" s="113">
        <v>0</v>
      </c>
      <c r="P503" s="113">
        <v>0</v>
      </c>
      <c r="Q503" s="113">
        <v>0</v>
      </c>
      <c r="R503" s="113">
        <v>0</v>
      </c>
      <c r="S503" s="113">
        <v>0</v>
      </c>
      <c r="T503" s="113">
        <v>0</v>
      </c>
      <c r="U503" s="113">
        <v>0</v>
      </c>
      <c r="V503" s="113">
        <v>0</v>
      </c>
      <c r="W503" s="113">
        <v>0</v>
      </c>
      <c r="X503" s="113">
        <v>0</v>
      </c>
      <c r="Y503" s="113">
        <v>0</v>
      </c>
      <c r="Z503" s="113">
        <v>0</v>
      </c>
      <c r="AA503" s="113">
        <v>0</v>
      </c>
      <c r="AB503" s="113">
        <v>0</v>
      </c>
      <c r="AC503" s="113">
        <v>0</v>
      </c>
      <c r="AD503" s="113">
        <v>0</v>
      </c>
      <c r="AE503" s="113">
        <v>0</v>
      </c>
      <c r="AF503" s="113">
        <v>0</v>
      </c>
      <c r="AG503" s="113">
        <v>0</v>
      </c>
      <c r="AH503" s="113">
        <v>0</v>
      </c>
      <c r="AI503" s="113">
        <v>0</v>
      </c>
      <c r="AJ503" s="113">
        <v>0</v>
      </c>
      <c r="AK503" s="113">
        <v>0</v>
      </c>
      <c r="AL503" s="113">
        <v>0</v>
      </c>
      <c r="AM503" s="113">
        <f t="shared" si="7"/>
        <v>0</v>
      </c>
      <c r="AP503" s="70"/>
    </row>
    <row r="504" spans="1:42" ht="33" customHeight="1">
      <c r="A504" s="87">
        <v>1702</v>
      </c>
      <c r="B504" s="88" t="s">
        <v>1137</v>
      </c>
      <c r="C504" s="115" t="s">
        <v>1400</v>
      </c>
      <c r="D504" s="113">
        <v>0</v>
      </c>
      <c r="E504" s="113">
        <v>0</v>
      </c>
      <c r="F504" s="113">
        <v>0</v>
      </c>
      <c r="G504" s="113">
        <v>0</v>
      </c>
      <c r="H504" s="113">
        <v>0</v>
      </c>
      <c r="I504" s="113">
        <v>0</v>
      </c>
      <c r="J504" s="113">
        <v>0</v>
      </c>
      <c r="K504" s="113">
        <v>0</v>
      </c>
      <c r="L504" s="113">
        <v>0</v>
      </c>
      <c r="M504" s="113">
        <v>0</v>
      </c>
      <c r="N504" s="113">
        <v>0</v>
      </c>
      <c r="O504" s="113">
        <v>0</v>
      </c>
      <c r="P504" s="113">
        <v>0</v>
      </c>
      <c r="Q504" s="113">
        <v>0</v>
      </c>
      <c r="R504" s="113">
        <v>0</v>
      </c>
      <c r="S504" s="113">
        <v>0</v>
      </c>
      <c r="T504" s="113">
        <v>0</v>
      </c>
      <c r="U504" s="113">
        <v>0</v>
      </c>
      <c r="V504" s="113">
        <v>0</v>
      </c>
      <c r="W504" s="113">
        <v>0</v>
      </c>
      <c r="X504" s="113">
        <v>0</v>
      </c>
      <c r="Y504" s="113">
        <v>0</v>
      </c>
      <c r="Z504" s="113">
        <v>0</v>
      </c>
      <c r="AA504" s="113">
        <v>0</v>
      </c>
      <c r="AB504" s="113">
        <v>0</v>
      </c>
      <c r="AC504" s="113">
        <v>0</v>
      </c>
      <c r="AD504" s="113">
        <v>0</v>
      </c>
      <c r="AE504" s="113">
        <v>0</v>
      </c>
      <c r="AF504" s="113">
        <v>0</v>
      </c>
      <c r="AG504" s="113">
        <v>0</v>
      </c>
      <c r="AH504" s="113">
        <v>0</v>
      </c>
      <c r="AI504" s="113">
        <v>0</v>
      </c>
      <c r="AJ504" s="113">
        <v>0</v>
      </c>
      <c r="AK504" s="113">
        <v>0</v>
      </c>
      <c r="AL504" s="113">
        <v>0</v>
      </c>
      <c r="AM504" s="113">
        <f t="shared" si="7"/>
        <v>0</v>
      </c>
      <c r="AP504" s="70"/>
    </row>
    <row r="505" spans="1:42" ht="33" customHeight="1">
      <c r="A505" s="87">
        <v>1703</v>
      </c>
      <c r="B505" s="88" t="s">
        <v>1138</v>
      </c>
      <c r="C505" s="115" t="s">
        <v>1400</v>
      </c>
      <c r="D505" s="113">
        <v>0</v>
      </c>
      <c r="E505" s="113">
        <v>0</v>
      </c>
      <c r="F505" s="113">
        <v>0</v>
      </c>
      <c r="G505" s="113">
        <v>0</v>
      </c>
      <c r="H505" s="113">
        <v>0</v>
      </c>
      <c r="I505" s="113">
        <v>0</v>
      </c>
      <c r="J505" s="113">
        <v>0</v>
      </c>
      <c r="K505" s="113">
        <v>0</v>
      </c>
      <c r="L505" s="113">
        <v>0</v>
      </c>
      <c r="M505" s="113">
        <v>0</v>
      </c>
      <c r="N505" s="113">
        <v>0</v>
      </c>
      <c r="O505" s="113">
        <v>0</v>
      </c>
      <c r="P505" s="113">
        <v>0</v>
      </c>
      <c r="Q505" s="113">
        <v>0</v>
      </c>
      <c r="R505" s="113">
        <v>0</v>
      </c>
      <c r="S505" s="113">
        <v>0</v>
      </c>
      <c r="T505" s="113">
        <v>0</v>
      </c>
      <c r="U505" s="113">
        <v>0</v>
      </c>
      <c r="V505" s="113">
        <v>0</v>
      </c>
      <c r="W505" s="113">
        <v>0</v>
      </c>
      <c r="X505" s="113">
        <v>0</v>
      </c>
      <c r="Y505" s="113">
        <v>0</v>
      </c>
      <c r="Z505" s="113">
        <v>0</v>
      </c>
      <c r="AA505" s="113">
        <v>0</v>
      </c>
      <c r="AB505" s="113">
        <v>0</v>
      </c>
      <c r="AC505" s="113">
        <v>0</v>
      </c>
      <c r="AD505" s="113">
        <v>0</v>
      </c>
      <c r="AE505" s="113">
        <v>0</v>
      </c>
      <c r="AF505" s="113">
        <v>0</v>
      </c>
      <c r="AG505" s="113">
        <v>0</v>
      </c>
      <c r="AH505" s="113">
        <v>0</v>
      </c>
      <c r="AI505" s="113">
        <v>0</v>
      </c>
      <c r="AJ505" s="113">
        <v>0</v>
      </c>
      <c r="AK505" s="113">
        <v>0</v>
      </c>
      <c r="AL505" s="113">
        <v>0</v>
      </c>
      <c r="AM505" s="113">
        <f t="shared" si="7"/>
        <v>0</v>
      </c>
      <c r="AP505" s="70"/>
    </row>
    <row r="506" spans="1:42" ht="33" customHeight="1">
      <c r="A506" s="87">
        <v>1704</v>
      </c>
      <c r="B506" s="88" t="s">
        <v>1139</v>
      </c>
      <c r="C506" s="115" t="s">
        <v>1400</v>
      </c>
      <c r="D506" s="113">
        <v>0</v>
      </c>
      <c r="E506" s="113">
        <v>0</v>
      </c>
      <c r="F506" s="113">
        <v>0</v>
      </c>
      <c r="G506" s="113">
        <v>0</v>
      </c>
      <c r="H506" s="113">
        <v>0</v>
      </c>
      <c r="I506" s="113">
        <v>0</v>
      </c>
      <c r="J506" s="113">
        <v>0</v>
      </c>
      <c r="K506" s="113">
        <v>0</v>
      </c>
      <c r="L506" s="113">
        <v>0</v>
      </c>
      <c r="M506" s="113">
        <v>0</v>
      </c>
      <c r="N506" s="113">
        <v>0</v>
      </c>
      <c r="O506" s="113">
        <v>0</v>
      </c>
      <c r="P506" s="113">
        <v>0</v>
      </c>
      <c r="Q506" s="113">
        <v>0</v>
      </c>
      <c r="R506" s="113">
        <v>0</v>
      </c>
      <c r="S506" s="113">
        <v>0</v>
      </c>
      <c r="T506" s="113">
        <v>0</v>
      </c>
      <c r="U506" s="113">
        <v>0</v>
      </c>
      <c r="V506" s="113">
        <v>0</v>
      </c>
      <c r="W506" s="113">
        <v>0</v>
      </c>
      <c r="X506" s="113">
        <v>0</v>
      </c>
      <c r="Y506" s="113">
        <v>0</v>
      </c>
      <c r="Z506" s="113">
        <v>0</v>
      </c>
      <c r="AA506" s="113">
        <v>0</v>
      </c>
      <c r="AB506" s="113">
        <v>0</v>
      </c>
      <c r="AC506" s="113">
        <v>0</v>
      </c>
      <c r="AD506" s="113">
        <v>0</v>
      </c>
      <c r="AE506" s="113">
        <v>0</v>
      </c>
      <c r="AF506" s="113">
        <v>0</v>
      </c>
      <c r="AG506" s="113">
        <v>0</v>
      </c>
      <c r="AH506" s="113">
        <v>0</v>
      </c>
      <c r="AI506" s="113">
        <v>0</v>
      </c>
      <c r="AJ506" s="113">
        <v>0</v>
      </c>
      <c r="AK506" s="113">
        <v>0</v>
      </c>
      <c r="AL506" s="113">
        <v>0</v>
      </c>
      <c r="AM506" s="113">
        <f t="shared" si="7"/>
        <v>0</v>
      </c>
      <c r="AP506" s="70"/>
    </row>
    <row r="507" spans="1:42" ht="33" customHeight="1">
      <c r="A507" s="87">
        <v>1705</v>
      </c>
      <c r="B507" s="88" t="s">
        <v>1140</v>
      </c>
      <c r="C507" s="115" t="s">
        <v>1400</v>
      </c>
      <c r="D507" s="113">
        <v>0</v>
      </c>
      <c r="E507" s="113">
        <v>0</v>
      </c>
      <c r="F507" s="113">
        <v>0</v>
      </c>
      <c r="G507" s="113">
        <v>0</v>
      </c>
      <c r="H507" s="113">
        <v>0</v>
      </c>
      <c r="I507" s="113">
        <v>0</v>
      </c>
      <c r="J507" s="113">
        <v>0</v>
      </c>
      <c r="K507" s="113">
        <v>0</v>
      </c>
      <c r="L507" s="113">
        <v>0</v>
      </c>
      <c r="M507" s="113">
        <v>0</v>
      </c>
      <c r="N507" s="113">
        <v>0</v>
      </c>
      <c r="O507" s="113">
        <v>0</v>
      </c>
      <c r="P507" s="113">
        <v>0</v>
      </c>
      <c r="Q507" s="113">
        <v>0</v>
      </c>
      <c r="R507" s="113">
        <v>0</v>
      </c>
      <c r="S507" s="113">
        <v>0</v>
      </c>
      <c r="T507" s="113">
        <v>0</v>
      </c>
      <c r="U507" s="113">
        <v>0</v>
      </c>
      <c r="V507" s="113">
        <v>0</v>
      </c>
      <c r="W507" s="113">
        <v>0</v>
      </c>
      <c r="X507" s="113">
        <v>0</v>
      </c>
      <c r="Y507" s="113">
        <v>0</v>
      </c>
      <c r="Z507" s="113">
        <v>0</v>
      </c>
      <c r="AA507" s="113">
        <v>0</v>
      </c>
      <c r="AB507" s="113">
        <v>0</v>
      </c>
      <c r="AC507" s="113">
        <v>0</v>
      </c>
      <c r="AD507" s="113">
        <v>0</v>
      </c>
      <c r="AE507" s="113">
        <v>0</v>
      </c>
      <c r="AF507" s="113">
        <v>0</v>
      </c>
      <c r="AG507" s="113">
        <v>0</v>
      </c>
      <c r="AH507" s="113">
        <v>0</v>
      </c>
      <c r="AI507" s="113">
        <v>0</v>
      </c>
      <c r="AJ507" s="113">
        <v>0</v>
      </c>
      <c r="AK507" s="113">
        <v>0</v>
      </c>
      <c r="AL507" s="113">
        <v>0</v>
      </c>
      <c r="AM507" s="113">
        <f t="shared" si="7"/>
        <v>0</v>
      </c>
      <c r="AP507" s="70"/>
    </row>
    <row r="508" spans="1:42" ht="33" customHeight="1">
      <c r="A508" s="87">
        <v>1706</v>
      </c>
      <c r="B508" s="88" t="s">
        <v>1141</v>
      </c>
      <c r="C508" s="115" t="s">
        <v>1400</v>
      </c>
      <c r="D508" s="113">
        <v>0</v>
      </c>
      <c r="E508" s="113">
        <v>0</v>
      </c>
      <c r="F508" s="113">
        <v>0</v>
      </c>
      <c r="G508" s="113">
        <v>0</v>
      </c>
      <c r="H508" s="113">
        <v>0</v>
      </c>
      <c r="I508" s="113">
        <v>0</v>
      </c>
      <c r="J508" s="113">
        <v>0</v>
      </c>
      <c r="K508" s="113">
        <v>0</v>
      </c>
      <c r="L508" s="113">
        <v>0</v>
      </c>
      <c r="M508" s="113">
        <v>0</v>
      </c>
      <c r="N508" s="113">
        <v>0</v>
      </c>
      <c r="O508" s="113">
        <v>0</v>
      </c>
      <c r="P508" s="113">
        <v>0</v>
      </c>
      <c r="Q508" s="113">
        <v>0</v>
      </c>
      <c r="R508" s="113">
        <v>0</v>
      </c>
      <c r="S508" s="113">
        <v>0</v>
      </c>
      <c r="T508" s="113">
        <v>0</v>
      </c>
      <c r="U508" s="113">
        <v>0</v>
      </c>
      <c r="V508" s="113">
        <v>0</v>
      </c>
      <c r="W508" s="113">
        <v>0</v>
      </c>
      <c r="X508" s="113">
        <v>0</v>
      </c>
      <c r="Y508" s="113">
        <v>0</v>
      </c>
      <c r="Z508" s="113">
        <v>0</v>
      </c>
      <c r="AA508" s="113">
        <v>0</v>
      </c>
      <c r="AB508" s="113">
        <v>0</v>
      </c>
      <c r="AC508" s="113">
        <v>0</v>
      </c>
      <c r="AD508" s="113">
        <v>0</v>
      </c>
      <c r="AE508" s="113">
        <v>0</v>
      </c>
      <c r="AF508" s="113">
        <v>0</v>
      </c>
      <c r="AG508" s="113">
        <v>0</v>
      </c>
      <c r="AH508" s="113">
        <v>0</v>
      </c>
      <c r="AI508" s="113">
        <v>0</v>
      </c>
      <c r="AJ508" s="113">
        <v>0</v>
      </c>
      <c r="AK508" s="113">
        <v>0</v>
      </c>
      <c r="AL508" s="113">
        <v>0</v>
      </c>
      <c r="AM508" s="113">
        <f t="shared" si="7"/>
        <v>0</v>
      </c>
      <c r="AP508" s="70"/>
    </row>
    <row r="509" spans="1:42" ht="33" customHeight="1">
      <c r="A509" s="87">
        <v>1707</v>
      </c>
      <c r="B509" s="88" t="s">
        <v>1142</v>
      </c>
      <c r="C509" s="115" t="s">
        <v>1400</v>
      </c>
      <c r="D509" s="113">
        <v>0</v>
      </c>
      <c r="E509" s="113">
        <v>0</v>
      </c>
      <c r="F509" s="113">
        <v>0</v>
      </c>
      <c r="G509" s="113">
        <v>0</v>
      </c>
      <c r="H509" s="113">
        <v>0</v>
      </c>
      <c r="I509" s="113">
        <v>0</v>
      </c>
      <c r="J509" s="113">
        <v>0</v>
      </c>
      <c r="K509" s="113">
        <v>0</v>
      </c>
      <c r="L509" s="113">
        <v>0</v>
      </c>
      <c r="M509" s="113">
        <v>0</v>
      </c>
      <c r="N509" s="113">
        <v>0</v>
      </c>
      <c r="O509" s="113">
        <v>0</v>
      </c>
      <c r="P509" s="113">
        <v>0</v>
      </c>
      <c r="Q509" s="113">
        <v>0</v>
      </c>
      <c r="R509" s="113">
        <v>0</v>
      </c>
      <c r="S509" s="113">
        <v>0</v>
      </c>
      <c r="T509" s="113">
        <v>0</v>
      </c>
      <c r="U509" s="113">
        <v>0</v>
      </c>
      <c r="V509" s="113">
        <v>0</v>
      </c>
      <c r="W509" s="113">
        <v>0</v>
      </c>
      <c r="X509" s="113">
        <v>0</v>
      </c>
      <c r="Y509" s="113">
        <v>0</v>
      </c>
      <c r="Z509" s="113">
        <v>0</v>
      </c>
      <c r="AA509" s="113">
        <v>0</v>
      </c>
      <c r="AB509" s="113">
        <v>0</v>
      </c>
      <c r="AC509" s="113">
        <v>0</v>
      </c>
      <c r="AD509" s="113">
        <v>0</v>
      </c>
      <c r="AE509" s="113">
        <v>0</v>
      </c>
      <c r="AF509" s="113">
        <v>0</v>
      </c>
      <c r="AG509" s="113">
        <v>0</v>
      </c>
      <c r="AH509" s="113">
        <v>0</v>
      </c>
      <c r="AI509" s="113">
        <v>0</v>
      </c>
      <c r="AJ509" s="113">
        <v>0</v>
      </c>
      <c r="AK509" s="113">
        <v>0</v>
      </c>
      <c r="AL509" s="113">
        <v>0</v>
      </c>
      <c r="AM509" s="113">
        <f t="shared" si="7"/>
        <v>0</v>
      </c>
      <c r="AP509" s="70"/>
    </row>
    <row r="510" spans="1:42" ht="33" customHeight="1">
      <c r="A510" s="87">
        <v>1708</v>
      </c>
      <c r="B510" s="88" t="s">
        <v>1143</v>
      </c>
      <c r="C510" s="115" t="s">
        <v>1400</v>
      </c>
      <c r="D510" s="113">
        <v>0</v>
      </c>
      <c r="E510" s="113">
        <v>0</v>
      </c>
      <c r="F510" s="113">
        <v>0</v>
      </c>
      <c r="G510" s="113">
        <v>0</v>
      </c>
      <c r="H510" s="113">
        <v>0</v>
      </c>
      <c r="I510" s="113">
        <v>0</v>
      </c>
      <c r="J510" s="113">
        <v>0</v>
      </c>
      <c r="K510" s="113">
        <v>0</v>
      </c>
      <c r="L510" s="113">
        <v>0</v>
      </c>
      <c r="M510" s="113">
        <v>0</v>
      </c>
      <c r="N510" s="113">
        <v>0</v>
      </c>
      <c r="O510" s="113">
        <v>0</v>
      </c>
      <c r="P510" s="113">
        <v>0</v>
      </c>
      <c r="Q510" s="113">
        <v>0</v>
      </c>
      <c r="R510" s="113">
        <v>0</v>
      </c>
      <c r="S510" s="113">
        <v>0</v>
      </c>
      <c r="T510" s="113">
        <v>0</v>
      </c>
      <c r="U510" s="113">
        <v>0</v>
      </c>
      <c r="V510" s="113">
        <v>0</v>
      </c>
      <c r="W510" s="113">
        <v>0</v>
      </c>
      <c r="X510" s="113">
        <v>0</v>
      </c>
      <c r="Y510" s="113">
        <v>0</v>
      </c>
      <c r="Z510" s="113">
        <v>0</v>
      </c>
      <c r="AA510" s="113">
        <v>0</v>
      </c>
      <c r="AB510" s="113">
        <v>0</v>
      </c>
      <c r="AC510" s="113">
        <v>0</v>
      </c>
      <c r="AD510" s="113">
        <v>0</v>
      </c>
      <c r="AE510" s="113">
        <v>0</v>
      </c>
      <c r="AF510" s="113">
        <v>0</v>
      </c>
      <c r="AG510" s="113">
        <v>0</v>
      </c>
      <c r="AH510" s="113">
        <v>0</v>
      </c>
      <c r="AI510" s="113">
        <v>0</v>
      </c>
      <c r="AJ510" s="113">
        <v>0</v>
      </c>
      <c r="AK510" s="113">
        <v>0</v>
      </c>
      <c r="AL510" s="113">
        <v>0</v>
      </c>
      <c r="AM510" s="113">
        <f t="shared" si="7"/>
        <v>0</v>
      </c>
      <c r="AP510" s="70"/>
    </row>
    <row r="511" spans="1:42" ht="33" customHeight="1">
      <c r="A511" s="87">
        <v>1709</v>
      </c>
      <c r="B511" s="88" t="s">
        <v>1144</v>
      </c>
      <c r="C511" s="115" t="s">
        <v>1400</v>
      </c>
      <c r="D511" s="113">
        <v>0</v>
      </c>
      <c r="E511" s="113">
        <v>0</v>
      </c>
      <c r="F511" s="113">
        <v>0</v>
      </c>
      <c r="G511" s="113">
        <v>0</v>
      </c>
      <c r="H511" s="113">
        <v>0</v>
      </c>
      <c r="I511" s="113">
        <v>0</v>
      </c>
      <c r="J511" s="113">
        <v>0</v>
      </c>
      <c r="K511" s="113">
        <v>0</v>
      </c>
      <c r="L511" s="113">
        <v>0</v>
      </c>
      <c r="M511" s="113">
        <v>0</v>
      </c>
      <c r="N511" s="113">
        <v>0</v>
      </c>
      <c r="O511" s="113">
        <v>0</v>
      </c>
      <c r="P511" s="113">
        <v>0</v>
      </c>
      <c r="Q511" s="113">
        <v>0</v>
      </c>
      <c r="R511" s="113">
        <v>0</v>
      </c>
      <c r="S511" s="113">
        <v>0</v>
      </c>
      <c r="T511" s="113">
        <v>0</v>
      </c>
      <c r="U511" s="113">
        <v>0</v>
      </c>
      <c r="V511" s="113">
        <v>0</v>
      </c>
      <c r="W511" s="113">
        <v>0</v>
      </c>
      <c r="X511" s="113">
        <v>0</v>
      </c>
      <c r="Y511" s="113">
        <v>0</v>
      </c>
      <c r="Z511" s="113">
        <v>0</v>
      </c>
      <c r="AA511" s="113">
        <v>0</v>
      </c>
      <c r="AB511" s="113">
        <v>0</v>
      </c>
      <c r="AC511" s="113">
        <v>0</v>
      </c>
      <c r="AD511" s="113">
        <v>0</v>
      </c>
      <c r="AE511" s="113">
        <v>0</v>
      </c>
      <c r="AF511" s="113">
        <v>0</v>
      </c>
      <c r="AG511" s="113">
        <v>0</v>
      </c>
      <c r="AH511" s="113">
        <v>0</v>
      </c>
      <c r="AI511" s="113">
        <v>0</v>
      </c>
      <c r="AJ511" s="113">
        <v>0</v>
      </c>
      <c r="AK511" s="113">
        <v>0</v>
      </c>
      <c r="AL511" s="113">
        <v>0</v>
      </c>
      <c r="AM511" s="113">
        <f t="shared" si="7"/>
        <v>0</v>
      </c>
      <c r="AP511" s="70"/>
    </row>
    <row r="512" spans="1:42" ht="33" customHeight="1">
      <c r="A512" s="87">
        <v>1710</v>
      </c>
      <c r="B512" s="88" t="s">
        <v>1145</v>
      </c>
      <c r="C512" s="115" t="s">
        <v>1400</v>
      </c>
      <c r="D512" s="113">
        <v>0</v>
      </c>
      <c r="E512" s="113">
        <v>0</v>
      </c>
      <c r="F512" s="113">
        <v>0</v>
      </c>
      <c r="G512" s="113">
        <v>0</v>
      </c>
      <c r="H512" s="113">
        <v>0</v>
      </c>
      <c r="I512" s="113">
        <v>0</v>
      </c>
      <c r="J512" s="113">
        <v>0</v>
      </c>
      <c r="K512" s="113">
        <v>0</v>
      </c>
      <c r="L512" s="113">
        <v>0</v>
      </c>
      <c r="M512" s="113">
        <v>0</v>
      </c>
      <c r="N512" s="113">
        <v>0</v>
      </c>
      <c r="O512" s="113">
        <v>0</v>
      </c>
      <c r="P512" s="113">
        <v>0</v>
      </c>
      <c r="Q512" s="113">
        <v>0</v>
      </c>
      <c r="R512" s="113">
        <v>0</v>
      </c>
      <c r="S512" s="113">
        <v>0</v>
      </c>
      <c r="T512" s="113">
        <v>0</v>
      </c>
      <c r="U512" s="113">
        <v>0</v>
      </c>
      <c r="V512" s="113">
        <v>0</v>
      </c>
      <c r="W512" s="113">
        <v>0</v>
      </c>
      <c r="X512" s="113">
        <v>0</v>
      </c>
      <c r="Y512" s="113">
        <v>0</v>
      </c>
      <c r="Z512" s="113">
        <v>0</v>
      </c>
      <c r="AA512" s="113">
        <v>0</v>
      </c>
      <c r="AB512" s="113">
        <v>0</v>
      </c>
      <c r="AC512" s="113">
        <v>0</v>
      </c>
      <c r="AD512" s="113">
        <v>0</v>
      </c>
      <c r="AE512" s="113">
        <v>0</v>
      </c>
      <c r="AF512" s="113">
        <v>0</v>
      </c>
      <c r="AG512" s="113">
        <v>0</v>
      </c>
      <c r="AH512" s="113">
        <v>0</v>
      </c>
      <c r="AI512" s="113">
        <v>0</v>
      </c>
      <c r="AJ512" s="113">
        <v>0</v>
      </c>
      <c r="AK512" s="113">
        <v>0</v>
      </c>
      <c r="AL512" s="113">
        <v>0</v>
      </c>
      <c r="AM512" s="113">
        <f t="shared" si="7"/>
        <v>0</v>
      </c>
      <c r="AP512" s="70"/>
    </row>
    <row r="513" spans="1:42" ht="33" customHeight="1">
      <c r="A513" s="87">
        <v>1711</v>
      </c>
      <c r="B513" s="88" t="s">
        <v>1146</v>
      </c>
      <c r="C513" s="115" t="s">
        <v>1400</v>
      </c>
      <c r="D513" s="113">
        <v>0</v>
      </c>
      <c r="E513" s="113">
        <v>0</v>
      </c>
      <c r="F513" s="113">
        <v>0</v>
      </c>
      <c r="G513" s="113">
        <v>0</v>
      </c>
      <c r="H513" s="113">
        <v>0</v>
      </c>
      <c r="I513" s="113">
        <v>0</v>
      </c>
      <c r="J513" s="113">
        <v>0</v>
      </c>
      <c r="K513" s="113">
        <v>0</v>
      </c>
      <c r="L513" s="113">
        <v>0</v>
      </c>
      <c r="M513" s="113">
        <v>0</v>
      </c>
      <c r="N513" s="113">
        <v>0</v>
      </c>
      <c r="O513" s="113">
        <v>0</v>
      </c>
      <c r="P513" s="113">
        <v>0</v>
      </c>
      <c r="Q513" s="113">
        <v>0</v>
      </c>
      <c r="R513" s="113">
        <v>0</v>
      </c>
      <c r="S513" s="113">
        <v>0</v>
      </c>
      <c r="T513" s="113">
        <v>0</v>
      </c>
      <c r="U513" s="113">
        <v>0</v>
      </c>
      <c r="V513" s="113">
        <v>0</v>
      </c>
      <c r="W513" s="113">
        <v>0</v>
      </c>
      <c r="X513" s="113">
        <v>0</v>
      </c>
      <c r="Y513" s="113">
        <v>0</v>
      </c>
      <c r="Z513" s="113">
        <v>0</v>
      </c>
      <c r="AA513" s="113">
        <v>0</v>
      </c>
      <c r="AB513" s="113">
        <v>0</v>
      </c>
      <c r="AC513" s="113">
        <v>0</v>
      </c>
      <c r="AD513" s="113">
        <v>0</v>
      </c>
      <c r="AE513" s="113">
        <v>0</v>
      </c>
      <c r="AF513" s="113">
        <v>0</v>
      </c>
      <c r="AG513" s="113">
        <v>0</v>
      </c>
      <c r="AH513" s="113">
        <v>0</v>
      </c>
      <c r="AI513" s="113">
        <v>0</v>
      </c>
      <c r="AJ513" s="113">
        <v>0</v>
      </c>
      <c r="AK513" s="113">
        <v>0</v>
      </c>
      <c r="AL513" s="113">
        <v>0</v>
      </c>
      <c r="AM513" s="113">
        <f t="shared" si="7"/>
        <v>0</v>
      </c>
      <c r="AP513" s="70"/>
    </row>
    <row r="514" spans="1:42" ht="33" customHeight="1">
      <c r="A514" s="87">
        <v>1712</v>
      </c>
      <c r="B514" s="88" t="s">
        <v>1147</v>
      </c>
      <c r="C514" s="115" t="s">
        <v>1400</v>
      </c>
      <c r="D514" s="113">
        <v>0</v>
      </c>
      <c r="E514" s="113">
        <v>0</v>
      </c>
      <c r="F514" s="113">
        <v>0</v>
      </c>
      <c r="G514" s="113">
        <v>0</v>
      </c>
      <c r="H514" s="113">
        <v>0</v>
      </c>
      <c r="I514" s="113">
        <v>0</v>
      </c>
      <c r="J514" s="113">
        <v>0</v>
      </c>
      <c r="K514" s="113">
        <v>0</v>
      </c>
      <c r="L514" s="113">
        <v>0</v>
      </c>
      <c r="M514" s="113">
        <v>0</v>
      </c>
      <c r="N514" s="113">
        <v>0</v>
      </c>
      <c r="O514" s="113">
        <v>0</v>
      </c>
      <c r="P514" s="113">
        <v>0</v>
      </c>
      <c r="Q514" s="113">
        <v>0</v>
      </c>
      <c r="R514" s="113">
        <v>0</v>
      </c>
      <c r="S514" s="113">
        <v>0</v>
      </c>
      <c r="T514" s="113">
        <v>0</v>
      </c>
      <c r="U514" s="113">
        <v>0</v>
      </c>
      <c r="V514" s="113">
        <v>0</v>
      </c>
      <c r="W514" s="113">
        <v>0</v>
      </c>
      <c r="X514" s="113">
        <v>0</v>
      </c>
      <c r="Y514" s="113">
        <v>0</v>
      </c>
      <c r="Z514" s="113">
        <v>0</v>
      </c>
      <c r="AA514" s="113">
        <v>0</v>
      </c>
      <c r="AB514" s="113">
        <v>0</v>
      </c>
      <c r="AC514" s="113">
        <v>0</v>
      </c>
      <c r="AD514" s="113">
        <v>0</v>
      </c>
      <c r="AE514" s="113">
        <v>0</v>
      </c>
      <c r="AF514" s="113">
        <v>0</v>
      </c>
      <c r="AG514" s="113">
        <v>0</v>
      </c>
      <c r="AH514" s="113">
        <v>0</v>
      </c>
      <c r="AI514" s="113">
        <v>0</v>
      </c>
      <c r="AJ514" s="113">
        <v>0</v>
      </c>
      <c r="AK514" s="113">
        <v>0</v>
      </c>
      <c r="AL514" s="113">
        <v>0</v>
      </c>
      <c r="AM514" s="113">
        <f t="shared" si="7"/>
        <v>0</v>
      </c>
      <c r="AP514" s="70"/>
    </row>
    <row r="515" spans="1:42" ht="33" customHeight="1">
      <c r="A515" s="87">
        <v>1713</v>
      </c>
      <c r="B515" s="88" t="s">
        <v>1148</v>
      </c>
      <c r="C515" s="115" t="s">
        <v>1400</v>
      </c>
      <c r="D515" s="113">
        <v>0</v>
      </c>
      <c r="E515" s="113">
        <v>0</v>
      </c>
      <c r="F515" s="113">
        <v>0</v>
      </c>
      <c r="G515" s="113">
        <v>0</v>
      </c>
      <c r="H515" s="113">
        <v>0</v>
      </c>
      <c r="I515" s="113">
        <v>0</v>
      </c>
      <c r="J515" s="113">
        <v>0</v>
      </c>
      <c r="K515" s="113">
        <v>0</v>
      </c>
      <c r="L515" s="113">
        <v>0</v>
      </c>
      <c r="M515" s="113">
        <v>0</v>
      </c>
      <c r="N515" s="113">
        <v>0</v>
      </c>
      <c r="O515" s="113">
        <v>0</v>
      </c>
      <c r="P515" s="113">
        <v>0</v>
      </c>
      <c r="Q515" s="113">
        <v>0</v>
      </c>
      <c r="R515" s="113">
        <v>0</v>
      </c>
      <c r="S515" s="113">
        <v>0</v>
      </c>
      <c r="T515" s="113">
        <v>0</v>
      </c>
      <c r="U515" s="113">
        <v>0</v>
      </c>
      <c r="V515" s="113">
        <v>0</v>
      </c>
      <c r="W515" s="113">
        <v>0</v>
      </c>
      <c r="X515" s="113">
        <v>0</v>
      </c>
      <c r="Y515" s="113">
        <v>0</v>
      </c>
      <c r="Z515" s="113">
        <v>0</v>
      </c>
      <c r="AA515" s="113">
        <v>0</v>
      </c>
      <c r="AB515" s="113">
        <v>0</v>
      </c>
      <c r="AC515" s="113">
        <v>0</v>
      </c>
      <c r="AD515" s="113">
        <v>0</v>
      </c>
      <c r="AE515" s="113">
        <v>0</v>
      </c>
      <c r="AF515" s="113">
        <v>0</v>
      </c>
      <c r="AG515" s="113">
        <v>0</v>
      </c>
      <c r="AH515" s="113">
        <v>0</v>
      </c>
      <c r="AI515" s="113">
        <v>0</v>
      </c>
      <c r="AJ515" s="113">
        <v>0</v>
      </c>
      <c r="AK515" s="113">
        <v>0</v>
      </c>
      <c r="AL515" s="113">
        <v>0</v>
      </c>
      <c r="AM515" s="113">
        <f t="shared" si="7"/>
        <v>0</v>
      </c>
      <c r="AP515" s="70"/>
    </row>
    <row r="516" spans="1:42" ht="33" customHeight="1">
      <c r="A516" s="87">
        <v>1714</v>
      </c>
      <c r="B516" s="88" t="s">
        <v>1149</v>
      </c>
      <c r="C516" s="115" t="s">
        <v>1400</v>
      </c>
      <c r="D516" s="113">
        <v>0</v>
      </c>
      <c r="E516" s="113">
        <v>0</v>
      </c>
      <c r="F516" s="113">
        <v>0</v>
      </c>
      <c r="G516" s="113">
        <v>0</v>
      </c>
      <c r="H516" s="113">
        <v>0</v>
      </c>
      <c r="I516" s="113">
        <v>0</v>
      </c>
      <c r="J516" s="113">
        <v>0</v>
      </c>
      <c r="K516" s="113">
        <v>0</v>
      </c>
      <c r="L516" s="113">
        <v>0</v>
      </c>
      <c r="M516" s="113">
        <v>0</v>
      </c>
      <c r="N516" s="113">
        <v>0</v>
      </c>
      <c r="O516" s="113">
        <v>0</v>
      </c>
      <c r="P516" s="113">
        <v>0</v>
      </c>
      <c r="Q516" s="113">
        <v>0</v>
      </c>
      <c r="R516" s="113">
        <v>0</v>
      </c>
      <c r="S516" s="113">
        <v>0</v>
      </c>
      <c r="T516" s="113">
        <v>0</v>
      </c>
      <c r="U516" s="113">
        <v>0</v>
      </c>
      <c r="V516" s="113">
        <v>0</v>
      </c>
      <c r="W516" s="113">
        <v>0</v>
      </c>
      <c r="X516" s="113">
        <v>0</v>
      </c>
      <c r="Y516" s="113">
        <v>0</v>
      </c>
      <c r="Z516" s="113">
        <v>0</v>
      </c>
      <c r="AA516" s="113">
        <v>0</v>
      </c>
      <c r="AB516" s="113">
        <v>0</v>
      </c>
      <c r="AC516" s="113">
        <v>0</v>
      </c>
      <c r="AD516" s="113">
        <v>0</v>
      </c>
      <c r="AE516" s="113">
        <v>0</v>
      </c>
      <c r="AF516" s="113">
        <v>0</v>
      </c>
      <c r="AG516" s="113">
        <v>0</v>
      </c>
      <c r="AH516" s="113">
        <v>0</v>
      </c>
      <c r="AI516" s="113">
        <v>0</v>
      </c>
      <c r="AJ516" s="113">
        <v>0</v>
      </c>
      <c r="AK516" s="113">
        <v>0</v>
      </c>
      <c r="AL516" s="113">
        <v>0</v>
      </c>
      <c r="AM516" s="113">
        <f t="shared" si="7"/>
        <v>0</v>
      </c>
      <c r="AP516" s="70"/>
    </row>
    <row r="517" spans="1:42" ht="33" customHeight="1">
      <c r="A517" s="87">
        <v>1715</v>
      </c>
      <c r="B517" s="88" t="s">
        <v>1150</v>
      </c>
      <c r="C517" s="115" t="s">
        <v>1400</v>
      </c>
      <c r="D517" s="113">
        <v>0</v>
      </c>
      <c r="E517" s="113">
        <v>0</v>
      </c>
      <c r="F517" s="113">
        <v>0</v>
      </c>
      <c r="G517" s="113">
        <v>0</v>
      </c>
      <c r="H517" s="113">
        <v>0</v>
      </c>
      <c r="I517" s="113">
        <v>0</v>
      </c>
      <c r="J517" s="113">
        <v>0</v>
      </c>
      <c r="K517" s="113">
        <v>0</v>
      </c>
      <c r="L517" s="113">
        <v>0</v>
      </c>
      <c r="M517" s="113">
        <v>0</v>
      </c>
      <c r="N517" s="113">
        <v>0</v>
      </c>
      <c r="O517" s="113">
        <v>0</v>
      </c>
      <c r="P517" s="113">
        <v>0</v>
      </c>
      <c r="Q517" s="113">
        <v>0</v>
      </c>
      <c r="R517" s="113">
        <v>0</v>
      </c>
      <c r="S517" s="113">
        <v>0</v>
      </c>
      <c r="T517" s="113">
        <v>0</v>
      </c>
      <c r="U517" s="113">
        <v>0</v>
      </c>
      <c r="V517" s="113">
        <v>0</v>
      </c>
      <c r="W517" s="113">
        <v>0</v>
      </c>
      <c r="X517" s="113">
        <v>0</v>
      </c>
      <c r="Y517" s="113">
        <v>0</v>
      </c>
      <c r="Z517" s="113">
        <v>0</v>
      </c>
      <c r="AA517" s="113">
        <v>0</v>
      </c>
      <c r="AB517" s="113">
        <v>0</v>
      </c>
      <c r="AC517" s="113">
        <v>0</v>
      </c>
      <c r="AD517" s="113">
        <v>0</v>
      </c>
      <c r="AE517" s="113">
        <v>0</v>
      </c>
      <c r="AF517" s="113">
        <v>0</v>
      </c>
      <c r="AG517" s="113">
        <v>0</v>
      </c>
      <c r="AH517" s="113">
        <v>0</v>
      </c>
      <c r="AI517" s="113">
        <v>0</v>
      </c>
      <c r="AJ517" s="113">
        <v>0</v>
      </c>
      <c r="AK517" s="113">
        <v>0</v>
      </c>
      <c r="AL517" s="113">
        <v>0</v>
      </c>
      <c r="AM517" s="113">
        <f t="shared" si="7"/>
        <v>0</v>
      </c>
      <c r="AP517" s="70"/>
    </row>
    <row r="518" spans="1:42" ht="33" customHeight="1">
      <c r="A518" s="87">
        <v>1716</v>
      </c>
      <c r="B518" s="88" t="s">
        <v>1151</v>
      </c>
      <c r="C518" s="115" t="s">
        <v>1400</v>
      </c>
      <c r="D518" s="113">
        <v>0</v>
      </c>
      <c r="E518" s="113">
        <v>0</v>
      </c>
      <c r="F518" s="113">
        <v>0</v>
      </c>
      <c r="G518" s="113">
        <v>0</v>
      </c>
      <c r="H518" s="113">
        <v>0</v>
      </c>
      <c r="I518" s="113">
        <v>0</v>
      </c>
      <c r="J518" s="113">
        <v>0</v>
      </c>
      <c r="K518" s="113">
        <v>0</v>
      </c>
      <c r="L518" s="113">
        <v>0</v>
      </c>
      <c r="M518" s="113">
        <v>0</v>
      </c>
      <c r="N518" s="113">
        <v>0</v>
      </c>
      <c r="O518" s="113">
        <v>0</v>
      </c>
      <c r="P518" s="113">
        <v>0</v>
      </c>
      <c r="Q518" s="113">
        <v>0</v>
      </c>
      <c r="R518" s="113">
        <v>0</v>
      </c>
      <c r="S518" s="113">
        <v>0</v>
      </c>
      <c r="T518" s="113">
        <v>0</v>
      </c>
      <c r="U518" s="113">
        <v>0</v>
      </c>
      <c r="V518" s="113">
        <v>0</v>
      </c>
      <c r="W518" s="113">
        <v>0</v>
      </c>
      <c r="X518" s="113">
        <v>0</v>
      </c>
      <c r="Y518" s="113">
        <v>0</v>
      </c>
      <c r="Z518" s="113">
        <v>0</v>
      </c>
      <c r="AA518" s="113">
        <v>0</v>
      </c>
      <c r="AB518" s="113">
        <v>0</v>
      </c>
      <c r="AC518" s="113">
        <v>0</v>
      </c>
      <c r="AD518" s="113">
        <v>0</v>
      </c>
      <c r="AE518" s="113">
        <v>0</v>
      </c>
      <c r="AF518" s="113">
        <v>0</v>
      </c>
      <c r="AG518" s="113">
        <v>0</v>
      </c>
      <c r="AH518" s="113">
        <v>0</v>
      </c>
      <c r="AI518" s="113">
        <v>0</v>
      </c>
      <c r="AJ518" s="113">
        <v>0</v>
      </c>
      <c r="AK518" s="113">
        <v>0</v>
      </c>
      <c r="AL518" s="113">
        <v>0</v>
      </c>
      <c r="AM518" s="113">
        <f t="shared" si="7"/>
        <v>0</v>
      </c>
      <c r="AP518" s="70"/>
    </row>
    <row r="519" spans="1:42" ht="33" customHeight="1">
      <c r="A519" s="87">
        <v>1717</v>
      </c>
      <c r="B519" s="88" t="s">
        <v>1152</v>
      </c>
      <c r="C519" s="115" t="s">
        <v>1400</v>
      </c>
      <c r="D519" s="113">
        <v>0</v>
      </c>
      <c r="E519" s="113">
        <v>0</v>
      </c>
      <c r="F519" s="113">
        <v>0</v>
      </c>
      <c r="G519" s="113">
        <v>0</v>
      </c>
      <c r="H519" s="113">
        <v>0</v>
      </c>
      <c r="I519" s="113">
        <v>0</v>
      </c>
      <c r="J519" s="113">
        <v>0</v>
      </c>
      <c r="K519" s="113">
        <v>0</v>
      </c>
      <c r="L519" s="113">
        <v>0</v>
      </c>
      <c r="M519" s="113">
        <v>0</v>
      </c>
      <c r="N519" s="113">
        <v>0</v>
      </c>
      <c r="O519" s="113">
        <v>0</v>
      </c>
      <c r="P519" s="113">
        <v>0</v>
      </c>
      <c r="Q519" s="113">
        <v>0</v>
      </c>
      <c r="R519" s="113">
        <v>0</v>
      </c>
      <c r="S519" s="113">
        <v>0</v>
      </c>
      <c r="T519" s="113">
        <v>0</v>
      </c>
      <c r="U519" s="113">
        <v>0</v>
      </c>
      <c r="V519" s="113">
        <v>0</v>
      </c>
      <c r="W519" s="113">
        <v>0</v>
      </c>
      <c r="X519" s="113">
        <v>0</v>
      </c>
      <c r="Y519" s="113">
        <v>0</v>
      </c>
      <c r="Z519" s="113">
        <v>0</v>
      </c>
      <c r="AA519" s="113">
        <v>0</v>
      </c>
      <c r="AB519" s="113">
        <v>0</v>
      </c>
      <c r="AC519" s="113">
        <v>0</v>
      </c>
      <c r="AD519" s="113">
        <v>0</v>
      </c>
      <c r="AE519" s="113">
        <v>0</v>
      </c>
      <c r="AF519" s="113">
        <v>0</v>
      </c>
      <c r="AG519" s="113">
        <v>0</v>
      </c>
      <c r="AH519" s="113">
        <v>0</v>
      </c>
      <c r="AI519" s="113">
        <v>0</v>
      </c>
      <c r="AJ519" s="113">
        <v>0</v>
      </c>
      <c r="AK519" s="113">
        <v>0</v>
      </c>
      <c r="AL519" s="113">
        <v>0</v>
      </c>
      <c r="AM519" s="113">
        <f t="shared" si="7"/>
        <v>0</v>
      </c>
      <c r="AP519" s="70"/>
    </row>
    <row r="520" spans="1:42" ht="33" customHeight="1">
      <c r="A520" s="87">
        <v>1718</v>
      </c>
      <c r="B520" s="88" t="s">
        <v>1153</v>
      </c>
      <c r="C520" s="115" t="s">
        <v>1400</v>
      </c>
      <c r="D520" s="113">
        <v>0</v>
      </c>
      <c r="E520" s="113">
        <v>0</v>
      </c>
      <c r="F520" s="113">
        <v>0</v>
      </c>
      <c r="G520" s="113">
        <v>0</v>
      </c>
      <c r="H520" s="113">
        <v>0</v>
      </c>
      <c r="I520" s="113">
        <v>0</v>
      </c>
      <c r="J520" s="113">
        <v>0</v>
      </c>
      <c r="K520" s="113">
        <v>0</v>
      </c>
      <c r="L520" s="113">
        <v>0</v>
      </c>
      <c r="M520" s="113">
        <v>0</v>
      </c>
      <c r="N520" s="113">
        <v>0</v>
      </c>
      <c r="O520" s="113">
        <v>0</v>
      </c>
      <c r="P520" s="113">
        <v>0</v>
      </c>
      <c r="Q520" s="113">
        <v>0</v>
      </c>
      <c r="R520" s="113">
        <v>0</v>
      </c>
      <c r="S520" s="113">
        <v>0</v>
      </c>
      <c r="T520" s="113">
        <v>0</v>
      </c>
      <c r="U520" s="113">
        <v>0</v>
      </c>
      <c r="V520" s="113">
        <v>0</v>
      </c>
      <c r="W520" s="113">
        <v>0</v>
      </c>
      <c r="X520" s="113">
        <v>0</v>
      </c>
      <c r="Y520" s="113">
        <v>0</v>
      </c>
      <c r="Z520" s="113">
        <v>0</v>
      </c>
      <c r="AA520" s="113">
        <v>0</v>
      </c>
      <c r="AB520" s="113">
        <v>0</v>
      </c>
      <c r="AC520" s="113">
        <v>0</v>
      </c>
      <c r="AD520" s="113">
        <v>0</v>
      </c>
      <c r="AE520" s="113">
        <v>0</v>
      </c>
      <c r="AF520" s="113">
        <v>0</v>
      </c>
      <c r="AG520" s="113">
        <v>0</v>
      </c>
      <c r="AH520" s="113">
        <v>0</v>
      </c>
      <c r="AI520" s="113">
        <v>0</v>
      </c>
      <c r="AJ520" s="113">
        <v>0</v>
      </c>
      <c r="AK520" s="113">
        <v>0</v>
      </c>
      <c r="AL520" s="113">
        <v>0</v>
      </c>
      <c r="AM520" s="113">
        <f t="shared" si="7"/>
        <v>0</v>
      </c>
      <c r="AP520" s="70"/>
    </row>
    <row r="521" spans="1:42" ht="33" customHeight="1">
      <c r="A521" s="87">
        <v>1719</v>
      </c>
      <c r="B521" s="88" t="s">
        <v>1154</v>
      </c>
      <c r="C521" s="115" t="s">
        <v>1400</v>
      </c>
      <c r="D521" s="113">
        <v>0</v>
      </c>
      <c r="E521" s="113">
        <v>0</v>
      </c>
      <c r="F521" s="113">
        <v>0</v>
      </c>
      <c r="G521" s="113">
        <v>0</v>
      </c>
      <c r="H521" s="113">
        <v>0</v>
      </c>
      <c r="I521" s="113">
        <v>0</v>
      </c>
      <c r="J521" s="113">
        <v>0</v>
      </c>
      <c r="K521" s="113">
        <v>0</v>
      </c>
      <c r="L521" s="113">
        <v>0</v>
      </c>
      <c r="M521" s="113">
        <v>0</v>
      </c>
      <c r="N521" s="113">
        <v>0</v>
      </c>
      <c r="O521" s="113">
        <v>0</v>
      </c>
      <c r="P521" s="113">
        <v>0</v>
      </c>
      <c r="Q521" s="113">
        <v>0</v>
      </c>
      <c r="R521" s="113">
        <v>0</v>
      </c>
      <c r="S521" s="113">
        <v>0</v>
      </c>
      <c r="T521" s="113">
        <v>0</v>
      </c>
      <c r="U521" s="113">
        <v>0</v>
      </c>
      <c r="V521" s="113">
        <v>0</v>
      </c>
      <c r="W521" s="113">
        <v>0</v>
      </c>
      <c r="X521" s="113">
        <v>0</v>
      </c>
      <c r="Y521" s="113">
        <v>0</v>
      </c>
      <c r="Z521" s="113">
        <v>0</v>
      </c>
      <c r="AA521" s="113">
        <v>0</v>
      </c>
      <c r="AB521" s="113">
        <v>0</v>
      </c>
      <c r="AC521" s="113">
        <v>0</v>
      </c>
      <c r="AD521" s="113">
        <v>0</v>
      </c>
      <c r="AE521" s="113">
        <v>0</v>
      </c>
      <c r="AF521" s="113">
        <v>0</v>
      </c>
      <c r="AG521" s="113">
        <v>0</v>
      </c>
      <c r="AH521" s="113">
        <v>0</v>
      </c>
      <c r="AI521" s="113">
        <v>0</v>
      </c>
      <c r="AJ521" s="113">
        <v>0</v>
      </c>
      <c r="AK521" s="113">
        <v>0</v>
      </c>
      <c r="AL521" s="113">
        <v>0</v>
      </c>
      <c r="AM521" s="113">
        <f t="shared" si="7"/>
        <v>0</v>
      </c>
      <c r="AP521" s="70"/>
    </row>
    <row r="522" spans="1:42" ht="33" customHeight="1">
      <c r="A522" s="87">
        <v>1720</v>
      </c>
      <c r="B522" s="88" t="s">
        <v>1155</v>
      </c>
      <c r="C522" s="115" t="s">
        <v>1400</v>
      </c>
      <c r="D522" s="113">
        <v>0</v>
      </c>
      <c r="E522" s="113">
        <v>0</v>
      </c>
      <c r="F522" s="113">
        <v>0</v>
      </c>
      <c r="G522" s="113">
        <v>0</v>
      </c>
      <c r="H522" s="113">
        <v>0</v>
      </c>
      <c r="I522" s="113">
        <v>0</v>
      </c>
      <c r="J522" s="113">
        <v>0</v>
      </c>
      <c r="K522" s="113">
        <v>0</v>
      </c>
      <c r="L522" s="113">
        <v>0</v>
      </c>
      <c r="M522" s="113">
        <v>0</v>
      </c>
      <c r="N522" s="113">
        <v>0</v>
      </c>
      <c r="O522" s="113">
        <v>0</v>
      </c>
      <c r="P522" s="113">
        <v>0</v>
      </c>
      <c r="Q522" s="113">
        <v>0</v>
      </c>
      <c r="R522" s="113">
        <v>0</v>
      </c>
      <c r="S522" s="113">
        <v>0</v>
      </c>
      <c r="T522" s="113">
        <v>0</v>
      </c>
      <c r="U522" s="113">
        <v>0</v>
      </c>
      <c r="V522" s="113">
        <v>0</v>
      </c>
      <c r="W522" s="113">
        <v>0</v>
      </c>
      <c r="X522" s="113">
        <v>0</v>
      </c>
      <c r="Y522" s="113">
        <v>0</v>
      </c>
      <c r="Z522" s="113">
        <v>0</v>
      </c>
      <c r="AA522" s="113">
        <v>0</v>
      </c>
      <c r="AB522" s="113">
        <v>0</v>
      </c>
      <c r="AC522" s="113">
        <v>0</v>
      </c>
      <c r="AD522" s="113">
        <v>0</v>
      </c>
      <c r="AE522" s="113">
        <v>0</v>
      </c>
      <c r="AF522" s="113">
        <v>0</v>
      </c>
      <c r="AG522" s="113">
        <v>0</v>
      </c>
      <c r="AH522" s="113">
        <v>0</v>
      </c>
      <c r="AI522" s="113">
        <v>0</v>
      </c>
      <c r="AJ522" s="113">
        <v>0</v>
      </c>
      <c r="AK522" s="113">
        <v>0</v>
      </c>
      <c r="AL522" s="113">
        <v>0</v>
      </c>
      <c r="AM522" s="113">
        <f t="shared" si="7"/>
        <v>0</v>
      </c>
      <c r="AP522" s="70"/>
    </row>
    <row r="523" spans="1:42" ht="33" customHeight="1">
      <c r="A523" s="87">
        <v>1721</v>
      </c>
      <c r="B523" s="88" t="s">
        <v>1156</v>
      </c>
      <c r="C523" s="115" t="s">
        <v>1400</v>
      </c>
      <c r="D523" s="113">
        <v>0</v>
      </c>
      <c r="E523" s="113">
        <v>0</v>
      </c>
      <c r="F523" s="113">
        <v>0</v>
      </c>
      <c r="G523" s="113">
        <v>0</v>
      </c>
      <c r="H523" s="113">
        <v>0</v>
      </c>
      <c r="I523" s="113">
        <v>0</v>
      </c>
      <c r="J523" s="113">
        <v>0</v>
      </c>
      <c r="K523" s="113">
        <v>0</v>
      </c>
      <c r="L523" s="113">
        <v>0</v>
      </c>
      <c r="M523" s="113">
        <v>0</v>
      </c>
      <c r="N523" s="113">
        <v>0</v>
      </c>
      <c r="O523" s="113">
        <v>0</v>
      </c>
      <c r="P523" s="113">
        <v>0</v>
      </c>
      <c r="Q523" s="113">
        <v>0</v>
      </c>
      <c r="R523" s="113">
        <v>0</v>
      </c>
      <c r="S523" s="113">
        <v>0</v>
      </c>
      <c r="T523" s="113">
        <v>0</v>
      </c>
      <c r="U523" s="113">
        <v>0</v>
      </c>
      <c r="V523" s="113">
        <v>0</v>
      </c>
      <c r="W523" s="113">
        <v>0</v>
      </c>
      <c r="X523" s="113">
        <v>0</v>
      </c>
      <c r="Y523" s="113">
        <v>0</v>
      </c>
      <c r="Z523" s="113">
        <v>0</v>
      </c>
      <c r="AA523" s="113">
        <v>0</v>
      </c>
      <c r="AB523" s="113">
        <v>0</v>
      </c>
      <c r="AC523" s="113">
        <v>0</v>
      </c>
      <c r="AD523" s="113">
        <v>0</v>
      </c>
      <c r="AE523" s="113">
        <v>0</v>
      </c>
      <c r="AF523" s="113">
        <v>0</v>
      </c>
      <c r="AG523" s="113">
        <v>0</v>
      </c>
      <c r="AH523" s="113">
        <v>0</v>
      </c>
      <c r="AI523" s="113">
        <v>0</v>
      </c>
      <c r="AJ523" s="113">
        <v>0</v>
      </c>
      <c r="AK523" s="113">
        <v>0</v>
      </c>
      <c r="AL523" s="113">
        <v>0</v>
      </c>
      <c r="AM523" s="113">
        <f t="shared" ref="AM523:AM586" si="8">SUM(D523:AL523)</f>
        <v>0</v>
      </c>
      <c r="AP523" s="70"/>
    </row>
    <row r="524" spans="1:42" ht="33" customHeight="1">
      <c r="A524" s="87">
        <v>1722</v>
      </c>
      <c r="B524" s="88" t="s">
        <v>1157</v>
      </c>
      <c r="C524" s="115" t="s">
        <v>1400</v>
      </c>
      <c r="D524" s="113">
        <v>0</v>
      </c>
      <c r="E524" s="113">
        <v>0</v>
      </c>
      <c r="F524" s="113">
        <v>0</v>
      </c>
      <c r="G524" s="113">
        <v>0</v>
      </c>
      <c r="H524" s="113">
        <v>0</v>
      </c>
      <c r="I524" s="113">
        <v>0</v>
      </c>
      <c r="J524" s="113">
        <v>0</v>
      </c>
      <c r="K524" s="113">
        <v>0</v>
      </c>
      <c r="L524" s="113">
        <v>0</v>
      </c>
      <c r="M524" s="113">
        <v>0</v>
      </c>
      <c r="N524" s="113">
        <v>0</v>
      </c>
      <c r="O524" s="113">
        <v>0</v>
      </c>
      <c r="P524" s="113">
        <v>0</v>
      </c>
      <c r="Q524" s="113">
        <v>0</v>
      </c>
      <c r="R524" s="113">
        <v>0</v>
      </c>
      <c r="S524" s="113">
        <v>0</v>
      </c>
      <c r="T524" s="113">
        <v>0</v>
      </c>
      <c r="U524" s="113">
        <v>0</v>
      </c>
      <c r="V524" s="113">
        <v>0</v>
      </c>
      <c r="W524" s="113">
        <v>0</v>
      </c>
      <c r="X524" s="113">
        <v>0</v>
      </c>
      <c r="Y524" s="113">
        <v>0</v>
      </c>
      <c r="Z524" s="113">
        <v>0</v>
      </c>
      <c r="AA524" s="113">
        <v>0</v>
      </c>
      <c r="AB524" s="113">
        <v>0</v>
      </c>
      <c r="AC524" s="113">
        <v>0</v>
      </c>
      <c r="AD524" s="113">
        <v>0</v>
      </c>
      <c r="AE524" s="113">
        <v>0</v>
      </c>
      <c r="AF524" s="113">
        <v>0</v>
      </c>
      <c r="AG524" s="113">
        <v>0</v>
      </c>
      <c r="AH524" s="113">
        <v>0</v>
      </c>
      <c r="AI524" s="113">
        <v>0</v>
      </c>
      <c r="AJ524" s="113">
        <v>0</v>
      </c>
      <c r="AK524" s="113">
        <v>0</v>
      </c>
      <c r="AL524" s="113">
        <v>0</v>
      </c>
      <c r="AM524" s="113">
        <f t="shared" si="8"/>
        <v>0</v>
      </c>
      <c r="AP524" s="70"/>
    </row>
    <row r="525" spans="1:42" ht="33" customHeight="1">
      <c r="A525" s="87">
        <v>1723</v>
      </c>
      <c r="B525" s="88" t="s">
        <v>1158</v>
      </c>
      <c r="C525" s="115" t="s">
        <v>1400</v>
      </c>
      <c r="D525" s="113">
        <v>0</v>
      </c>
      <c r="E525" s="113">
        <v>0</v>
      </c>
      <c r="F525" s="113">
        <v>0</v>
      </c>
      <c r="G525" s="113">
        <v>0</v>
      </c>
      <c r="H525" s="113">
        <v>0</v>
      </c>
      <c r="I525" s="113">
        <v>0</v>
      </c>
      <c r="J525" s="113">
        <v>0</v>
      </c>
      <c r="K525" s="113">
        <v>0</v>
      </c>
      <c r="L525" s="113">
        <v>0</v>
      </c>
      <c r="M525" s="113">
        <v>0</v>
      </c>
      <c r="N525" s="113">
        <v>0</v>
      </c>
      <c r="O525" s="113">
        <v>0</v>
      </c>
      <c r="P525" s="113">
        <v>0</v>
      </c>
      <c r="Q525" s="113">
        <v>0</v>
      </c>
      <c r="R525" s="113">
        <v>0</v>
      </c>
      <c r="S525" s="113">
        <v>0</v>
      </c>
      <c r="T525" s="113">
        <v>0</v>
      </c>
      <c r="U525" s="113">
        <v>0</v>
      </c>
      <c r="V525" s="113">
        <v>0</v>
      </c>
      <c r="W525" s="113">
        <v>0</v>
      </c>
      <c r="X525" s="113">
        <v>0</v>
      </c>
      <c r="Y525" s="113">
        <v>0</v>
      </c>
      <c r="Z525" s="113">
        <v>0</v>
      </c>
      <c r="AA525" s="113">
        <v>0</v>
      </c>
      <c r="AB525" s="113">
        <v>0</v>
      </c>
      <c r="AC525" s="113">
        <v>0</v>
      </c>
      <c r="AD525" s="113">
        <v>0</v>
      </c>
      <c r="AE525" s="113">
        <v>0</v>
      </c>
      <c r="AF525" s="113">
        <v>0</v>
      </c>
      <c r="AG525" s="113">
        <v>0</v>
      </c>
      <c r="AH525" s="113">
        <v>0</v>
      </c>
      <c r="AI525" s="113">
        <v>0</v>
      </c>
      <c r="AJ525" s="113">
        <v>0</v>
      </c>
      <c r="AK525" s="113">
        <v>0</v>
      </c>
      <c r="AL525" s="113">
        <v>0</v>
      </c>
      <c r="AM525" s="113">
        <f t="shared" si="8"/>
        <v>0</v>
      </c>
      <c r="AP525" s="70"/>
    </row>
    <row r="526" spans="1:42" ht="33" customHeight="1">
      <c r="A526" s="87">
        <v>1724</v>
      </c>
      <c r="B526" s="88" t="s">
        <v>1159</v>
      </c>
      <c r="C526" s="115" t="s">
        <v>1400</v>
      </c>
      <c r="D526" s="113">
        <v>0</v>
      </c>
      <c r="E526" s="113">
        <v>0</v>
      </c>
      <c r="F526" s="113">
        <v>0</v>
      </c>
      <c r="G526" s="113">
        <v>0</v>
      </c>
      <c r="H526" s="113">
        <v>0</v>
      </c>
      <c r="I526" s="113">
        <v>0</v>
      </c>
      <c r="J526" s="113">
        <v>0</v>
      </c>
      <c r="K526" s="113">
        <v>0</v>
      </c>
      <c r="L526" s="113">
        <v>0</v>
      </c>
      <c r="M526" s="113">
        <v>0</v>
      </c>
      <c r="N526" s="113">
        <v>0</v>
      </c>
      <c r="O526" s="113">
        <v>0</v>
      </c>
      <c r="P526" s="113">
        <v>0</v>
      </c>
      <c r="Q526" s="113">
        <v>0</v>
      </c>
      <c r="R526" s="113">
        <v>0</v>
      </c>
      <c r="S526" s="113">
        <v>0</v>
      </c>
      <c r="T526" s="113">
        <v>0</v>
      </c>
      <c r="U526" s="113">
        <v>0</v>
      </c>
      <c r="V526" s="113">
        <v>0</v>
      </c>
      <c r="W526" s="113">
        <v>0</v>
      </c>
      <c r="X526" s="113">
        <v>0</v>
      </c>
      <c r="Y526" s="113">
        <v>0</v>
      </c>
      <c r="Z526" s="113">
        <v>0</v>
      </c>
      <c r="AA526" s="113">
        <v>0</v>
      </c>
      <c r="AB526" s="113">
        <v>0</v>
      </c>
      <c r="AC526" s="113">
        <v>0</v>
      </c>
      <c r="AD526" s="113">
        <v>0</v>
      </c>
      <c r="AE526" s="113">
        <v>0</v>
      </c>
      <c r="AF526" s="113">
        <v>0</v>
      </c>
      <c r="AG526" s="113">
        <v>0</v>
      </c>
      <c r="AH526" s="113">
        <v>0</v>
      </c>
      <c r="AI526" s="113">
        <v>0</v>
      </c>
      <c r="AJ526" s="113">
        <v>0</v>
      </c>
      <c r="AK526" s="113">
        <v>0</v>
      </c>
      <c r="AL526" s="113">
        <v>0</v>
      </c>
      <c r="AM526" s="113">
        <f t="shared" si="8"/>
        <v>0</v>
      </c>
      <c r="AP526" s="70"/>
    </row>
    <row r="527" spans="1:42" ht="33" customHeight="1">
      <c r="A527" s="87">
        <v>1725</v>
      </c>
      <c r="B527" s="88" t="s">
        <v>1160</v>
      </c>
      <c r="C527" s="115" t="s">
        <v>1400</v>
      </c>
      <c r="D527" s="113">
        <v>0</v>
      </c>
      <c r="E527" s="113">
        <v>0</v>
      </c>
      <c r="F527" s="113">
        <v>0</v>
      </c>
      <c r="G527" s="113">
        <v>0</v>
      </c>
      <c r="H527" s="113">
        <v>0</v>
      </c>
      <c r="I527" s="113">
        <v>0</v>
      </c>
      <c r="J527" s="113">
        <v>0</v>
      </c>
      <c r="K527" s="113">
        <v>0</v>
      </c>
      <c r="L527" s="113">
        <v>0</v>
      </c>
      <c r="M527" s="113">
        <v>0</v>
      </c>
      <c r="N527" s="113">
        <v>0</v>
      </c>
      <c r="O527" s="113">
        <v>0</v>
      </c>
      <c r="P527" s="113">
        <v>0</v>
      </c>
      <c r="Q527" s="113">
        <v>0</v>
      </c>
      <c r="R527" s="113">
        <v>0</v>
      </c>
      <c r="S527" s="113">
        <v>0</v>
      </c>
      <c r="T527" s="113">
        <v>0</v>
      </c>
      <c r="U527" s="113">
        <v>0</v>
      </c>
      <c r="V527" s="113">
        <v>0</v>
      </c>
      <c r="W527" s="113">
        <v>0</v>
      </c>
      <c r="X527" s="113">
        <v>0</v>
      </c>
      <c r="Y527" s="113">
        <v>0</v>
      </c>
      <c r="Z527" s="113">
        <v>0</v>
      </c>
      <c r="AA527" s="113">
        <v>0</v>
      </c>
      <c r="AB527" s="113">
        <v>0</v>
      </c>
      <c r="AC527" s="113">
        <v>0</v>
      </c>
      <c r="AD527" s="113">
        <v>0</v>
      </c>
      <c r="AE527" s="113">
        <v>0</v>
      </c>
      <c r="AF527" s="113">
        <v>0</v>
      </c>
      <c r="AG527" s="113">
        <v>0</v>
      </c>
      <c r="AH527" s="113">
        <v>0</v>
      </c>
      <c r="AI527" s="113">
        <v>0</v>
      </c>
      <c r="AJ527" s="113">
        <v>0</v>
      </c>
      <c r="AK527" s="113">
        <v>0</v>
      </c>
      <c r="AL527" s="113">
        <v>0</v>
      </c>
      <c r="AM527" s="113">
        <f t="shared" si="8"/>
        <v>0</v>
      </c>
      <c r="AP527" s="70"/>
    </row>
    <row r="528" spans="1:42" ht="33" customHeight="1">
      <c r="A528" s="87">
        <v>1726</v>
      </c>
      <c r="B528" s="88" t="s">
        <v>1161</v>
      </c>
      <c r="C528" s="115" t="s">
        <v>1400</v>
      </c>
      <c r="D528" s="113">
        <v>0</v>
      </c>
      <c r="E528" s="113">
        <v>0</v>
      </c>
      <c r="F528" s="113">
        <v>0</v>
      </c>
      <c r="G528" s="113">
        <v>0</v>
      </c>
      <c r="H528" s="113">
        <v>0</v>
      </c>
      <c r="I528" s="113">
        <v>0</v>
      </c>
      <c r="J528" s="113">
        <v>0</v>
      </c>
      <c r="K528" s="113">
        <v>0</v>
      </c>
      <c r="L528" s="113">
        <v>0</v>
      </c>
      <c r="M528" s="113">
        <v>0</v>
      </c>
      <c r="N528" s="113">
        <v>0</v>
      </c>
      <c r="O528" s="113">
        <v>0</v>
      </c>
      <c r="P528" s="113">
        <v>0</v>
      </c>
      <c r="Q528" s="113">
        <v>0</v>
      </c>
      <c r="R528" s="113">
        <v>0</v>
      </c>
      <c r="S528" s="113">
        <v>0</v>
      </c>
      <c r="T528" s="113">
        <v>0</v>
      </c>
      <c r="U528" s="113">
        <v>0</v>
      </c>
      <c r="V528" s="113">
        <v>0</v>
      </c>
      <c r="W528" s="113">
        <v>0</v>
      </c>
      <c r="X528" s="113">
        <v>0</v>
      </c>
      <c r="Y528" s="113">
        <v>0</v>
      </c>
      <c r="Z528" s="113">
        <v>0</v>
      </c>
      <c r="AA528" s="113">
        <v>0</v>
      </c>
      <c r="AB528" s="113">
        <v>0</v>
      </c>
      <c r="AC528" s="113">
        <v>0</v>
      </c>
      <c r="AD528" s="113">
        <v>0</v>
      </c>
      <c r="AE528" s="113">
        <v>0</v>
      </c>
      <c r="AF528" s="113">
        <v>0</v>
      </c>
      <c r="AG528" s="113">
        <v>0</v>
      </c>
      <c r="AH528" s="113">
        <v>0</v>
      </c>
      <c r="AI528" s="113">
        <v>0</v>
      </c>
      <c r="AJ528" s="113">
        <v>0</v>
      </c>
      <c r="AK528" s="113">
        <v>0</v>
      </c>
      <c r="AL528" s="113">
        <v>0</v>
      </c>
      <c r="AM528" s="113">
        <f t="shared" si="8"/>
        <v>0</v>
      </c>
      <c r="AP528" s="70"/>
    </row>
    <row r="529" spans="1:42" ht="33" customHeight="1">
      <c r="A529" s="87">
        <v>1727</v>
      </c>
      <c r="B529" s="88" t="s">
        <v>1162</v>
      </c>
      <c r="C529" s="115" t="s">
        <v>1400</v>
      </c>
      <c r="D529" s="113">
        <v>0</v>
      </c>
      <c r="E529" s="113">
        <v>0</v>
      </c>
      <c r="F529" s="113">
        <v>0</v>
      </c>
      <c r="G529" s="113">
        <v>0</v>
      </c>
      <c r="H529" s="113">
        <v>0</v>
      </c>
      <c r="I529" s="113">
        <v>0</v>
      </c>
      <c r="J529" s="113">
        <v>0</v>
      </c>
      <c r="K529" s="113">
        <v>0</v>
      </c>
      <c r="L529" s="113">
        <v>0</v>
      </c>
      <c r="M529" s="113">
        <v>0</v>
      </c>
      <c r="N529" s="113">
        <v>0</v>
      </c>
      <c r="O529" s="113">
        <v>0</v>
      </c>
      <c r="P529" s="113">
        <v>0</v>
      </c>
      <c r="Q529" s="113">
        <v>0</v>
      </c>
      <c r="R529" s="113">
        <v>0</v>
      </c>
      <c r="S529" s="113">
        <v>0</v>
      </c>
      <c r="T529" s="113">
        <v>0</v>
      </c>
      <c r="U529" s="113">
        <v>0</v>
      </c>
      <c r="V529" s="113">
        <v>0</v>
      </c>
      <c r="W529" s="113">
        <v>0</v>
      </c>
      <c r="X529" s="113">
        <v>0</v>
      </c>
      <c r="Y529" s="113">
        <v>0</v>
      </c>
      <c r="Z529" s="113">
        <v>0</v>
      </c>
      <c r="AA529" s="113">
        <v>0</v>
      </c>
      <c r="AB529" s="113">
        <v>0</v>
      </c>
      <c r="AC529" s="113">
        <v>0</v>
      </c>
      <c r="AD529" s="113">
        <v>0</v>
      </c>
      <c r="AE529" s="113">
        <v>0</v>
      </c>
      <c r="AF529" s="113">
        <v>0</v>
      </c>
      <c r="AG529" s="113">
        <v>0</v>
      </c>
      <c r="AH529" s="113">
        <v>0</v>
      </c>
      <c r="AI529" s="113">
        <v>0</v>
      </c>
      <c r="AJ529" s="113">
        <v>0</v>
      </c>
      <c r="AK529" s="113">
        <v>0</v>
      </c>
      <c r="AL529" s="113">
        <v>0</v>
      </c>
      <c r="AM529" s="113">
        <f t="shared" si="8"/>
        <v>0</v>
      </c>
      <c r="AP529" s="70"/>
    </row>
    <row r="530" spans="1:42" ht="33" customHeight="1">
      <c r="A530" s="87">
        <v>1728</v>
      </c>
      <c r="B530" s="88" t="s">
        <v>1163</v>
      </c>
      <c r="C530" s="115" t="s">
        <v>1400</v>
      </c>
      <c r="D530" s="113">
        <v>0</v>
      </c>
      <c r="E530" s="113">
        <v>0</v>
      </c>
      <c r="F530" s="113">
        <v>0</v>
      </c>
      <c r="G530" s="113">
        <v>0</v>
      </c>
      <c r="H530" s="113">
        <v>0</v>
      </c>
      <c r="I530" s="113">
        <v>0</v>
      </c>
      <c r="J530" s="113">
        <v>0</v>
      </c>
      <c r="K530" s="113">
        <v>0</v>
      </c>
      <c r="L530" s="113">
        <v>0</v>
      </c>
      <c r="M530" s="113">
        <v>0</v>
      </c>
      <c r="N530" s="113">
        <v>0</v>
      </c>
      <c r="O530" s="113">
        <v>0</v>
      </c>
      <c r="P530" s="113">
        <v>0</v>
      </c>
      <c r="Q530" s="113">
        <v>0</v>
      </c>
      <c r="R530" s="113">
        <v>0</v>
      </c>
      <c r="S530" s="113">
        <v>0</v>
      </c>
      <c r="T530" s="113">
        <v>0</v>
      </c>
      <c r="U530" s="113">
        <v>0</v>
      </c>
      <c r="V530" s="113">
        <v>0</v>
      </c>
      <c r="W530" s="113">
        <v>0</v>
      </c>
      <c r="X530" s="113">
        <v>0</v>
      </c>
      <c r="Y530" s="113">
        <v>0</v>
      </c>
      <c r="Z530" s="113">
        <v>0</v>
      </c>
      <c r="AA530" s="113">
        <v>0</v>
      </c>
      <c r="AB530" s="113">
        <v>0</v>
      </c>
      <c r="AC530" s="113">
        <v>0</v>
      </c>
      <c r="AD530" s="113">
        <v>0</v>
      </c>
      <c r="AE530" s="113">
        <v>0</v>
      </c>
      <c r="AF530" s="113">
        <v>0</v>
      </c>
      <c r="AG530" s="113">
        <v>0</v>
      </c>
      <c r="AH530" s="113">
        <v>0</v>
      </c>
      <c r="AI530" s="113">
        <v>0</v>
      </c>
      <c r="AJ530" s="113">
        <v>0</v>
      </c>
      <c r="AK530" s="113">
        <v>0</v>
      </c>
      <c r="AL530" s="113">
        <v>0</v>
      </c>
      <c r="AM530" s="113">
        <f t="shared" si="8"/>
        <v>0</v>
      </c>
      <c r="AP530" s="70"/>
    </row>
    <row r="531" spans="1:42" ht="33" customHeight="1">
      <c r="A531" s="87">
        <v>1729</v>
      </c>
      <c r="B531" s="88" t="s">
        <v>1164</v>
      </c>
      <c r="C531" s="115" t="s">
        <v>1400</v>
      </c>
      <c r="D531" s="113">
        <v>0</v>
      </c>
      <c r="E531" s="113">
        <v>0</v>
      </c>
      <c r="F531" s="113">
        <v>0</v>
      </c>
      <c r="G531" s="113">
        <v>0</v>
      </c>
      <c r="H531" s="113">
        <v>0</v>
      </c>
      <c r="I531" s="113">
        <v>0</v>
      </c>
      <c r="J531" s="113">
        <v>0</v>
      </c>
      <c r="K531" s="113">
        <v>0</v>
      </c>
      <c r="L531" s="113">
        <v>0</v>
      </c>
      <c r="M531" s="113">
        <v>0</v>
      </c>
      <c r="N531" s="113">
        <v>0</v>
      </c>
      <c r="O531" s="113">
        <v>0</v>
      </c>
      <c r="P531" s="113">
        <v>0</v>
      </c>
      <c r="Q531" s="113">
        <v>0</v>
      </c>
      <c r="R531" s="113">
        <v>0</v>
      </c>
      <c r="S531" s="113">
        <v>0</v>
      </c>
      <c r="T531" s="113">
        <v>0</v>
      </c>
      <c r="U531" s="113">
        <v>0</v>
      </c>
      <c r="V531" s="113">
        <v>0</v>
      </c>
      <c r="W531" s="113">
        <v>0</v>
      </c>
      <c r="X531" s="113">
        <v>0</v>
      </c>
      <c r="Y531" s="113">
        <v>0</v>
      </c>
      <c r="Z531" s="113">
        <v>0</v>
      </c>
      <c r="AA531" s="113">
        <v>0</v>
      </c>
      <c r="AB531" s="113">
        <v>0</v>
      </c>
      <c r="AC531" s="113">
        <v>0</v>
      </c>
      <c r="AD531" s="113">
        <v>0</v>
      </c>
      <c r="AE531" s="113">
        <v>0</v>
      </c>
      <c r="AF531" s="113">
        <v>0</v>
      </c>
      <c r="AG531" s="113">
        <v>0</v>
      </c>
      <c r="AH531" s="113">
        <v>0</v>
      </c>
      <c r="AI531" s="113">
        <v>0</v>
      </c>
      <c r="AJ531" s="113">
        <v>0</v>
      </c>
      <c r="AK531" s="113">
        <v>0</v>
      </c>
      <c r="AL531" s="113">
        <v>0</v>
      </c>
      <c r="AM531" s="113">
        <f t="shared" si="8"/>
        <v>0</v>
      </c>
      <c r="AP531" s="70"/>
    </row>
    <row r="532" spans="1:42" ht="33" customHeight="1">
      <c r="A532" s="87">
        <v>1730</v>
      </c>
      <c r="B532" s="88" t="s">
        <v>1165</v>
      </c>
      <c r="C532" s="115" t="s">
        <v>1400</v>
      </c>
      <c r="D532" s="113">
        <v>0</v>
      </c>
      <c r="E532" s="113">
        <v>0</v>
      </c>
      <c r="F532" s="113">
        <v>0</v>
      </c>
      <c r="G532" s="113">
        <v>0</v>
      </c>
      <c r="H532" s="113">
        <v>0</v>
      </c>
      <c r="I532" s="113">
        <v>0</v>
      </c>
      <c r="J532" s="113">
        <v>0</v>
      </c>
      <c r="K532" s="113">
        <v>0</v>
      </c>
      <c r="L532" s="113">
        <v>0</v>
      </c>
      <c r="M532" s="113">
        <v>0</v>
      </c>
      <c r="N532" s="113">
        <v>0</v>
      </c>
      <c r="O532" s="113">
        <v>0</v>
      </c>
      <c r="P532" s="113">
        <v>0</v>
      </c>
      <c r="Q532" s="113">
        <v>0</v>
      </c>
      <c r="R532" s="113">
        <v>0</v>
      </c>
      <c r="S532" s="113">
        <v>0</v>
      </c>
      <c r="T532" s="113">
        <v>0</v>
      </c>
      <c r="U532" s="113">
        <v>0</v>
      </c>
      <c r="V532" s="113">
        <v>0</v>
      </c>
      <c r="W532" s="113">
        <v>0</v>
      </c>
      <c r="X532" s="113">
        <v>0</v>
      </c>
      <c r="Y532" s="113">
        <v>0</v>
      </c>
      <c r="Z532" s="113">
        <v>0</v>
      </c>
      <c r="AA532" s="113">
        <v>0</v>
      </c>
      <c r="AB532" s="113">
        <v>0</v>
      </c>
      <c r="AC532" s="113">
        <v>0</v>
      </c>
      <c r="AD532" s="113">
        <v>0</v>
      </c>
      <c r="AE532" s="113">
        <v>0</v>
      </c>
      <c r="AF532" s="113">
        <v>0</v>
      </c>
      <c r="AG532" s="113">
        <v>0</v>
      </c>
      <c r="AH532" s="113">
        <v>0</v>
      </c>
      <c r="AI532" s="113">
        <v>0</v>
      </c>
      <c r="AJ532" s="113">
        <v>0</v>
      </c>
      <c r="AK532" s="113">
        <v>0</v>
      </c>
      <c r="AL532" s="113">
        <v>0</v>
      </c>
      <c r="AM532" s="113">
        <f t="shared" si="8"/>
        <v>0</v>
      </c>
      <c r="AP532" s="70"/>
    </row>
    <row r="533" spans="1:42" ht="33" customHeight="1">
      <c r="A533" s="87">
        <v>1731</v>
      </c>
      <c r="B533" s="88" t="s">
        <v>1166</v>
      </c>
      <c r="C533" s="115" t="s">
        <v>1400</v>
      </c>
      <c r="D533" s="113">
        <v>0</v>
      </c>
      <c r="E533" s="113">
        <v>0</v>
      </c>
      <c r="F533" s="113">
        <v>0</v>
      </c>
      <c r="G533" s="113">
        <v>0</v>
      </c>
      <c r="H533" s="113">
        <v>0</v>
      </c>
      <c r="I533" s="113">
        <v>0</v>
      </c>
      <c r="J533" s="113">
        <v>0</v>
      </c>
      <c r="K533" s="113">
        <v>0</v>
      </c>
      <c r="L533" s="113">
        <v>0</v>
      </c>
      <c r="M533" s="113">
        <v>0</v>
      </c>
      <c r="N533" s="113">
        <v>0</v>
      </c>
      <c r="O533" s="113">
        <v>0</v>
      </c>
      <c r="P533" s="113">
        <v>0</v>
      </c>
      <c r="Q533" s="113">
        <v>0</v>
      </c>
      <c r="R533" s="113">
        <v>0</v>
      </c>
      <c r="S533" s="113">
        <v>0</v>
      </c>
      <c r="T533" s="113">
        <v>0</v>
      </c>
      <c r="U533" s="113">
        <v>0</v>
      </c>
      <c r="V533" s="113">
        <v>0</v>
      </c>
      <c r="W533" s="113">
        <v>0</v>
      </c>
      <c r="X533" s="113">
        <v>0</v>
      </c>
      <c r="Y533" s="113">
        <v>0</v>
      </c>
      <c r="Z533" s="113">
        <v>0</v>
      </c>
      <c r="AA533" s="113">
        <v>0</v>
      </c>
      <c r="AB533" s="113">
        <v>0</v>
      </c>
      <c r="AC533" s="113">
        <v>0</v>
      </c>
      <c r="AD533" s="113">
        <v>0</v>
      </c>
      <c r="AE533" s="113">
        <v>0</v>
      </c>
      <c r="AF533" s="113">
        <v>0</v>
      </c>
      <c r="AG533" s="113">
        <v>0</v>
      </c>
      <c r="AH533" s="113">
        <v>0</v>
      </c>
      <c r="AI533" s="113">
        <v>0</v>
      </c>
      <c r="AJ533" s="113">
        <v>0</v>
      </c>
      <c r="AK533" s="113">
        <v>0</v>
      </c>
      <c r="AL533" s="113">
        <v>0</v>
      </c>
      <c r="AM533" s="113">
        <f t="shared" si="8"/>
        <v>0</v>
      </c>
      <c r="AP533" s="70"/>
    </row>
    <row r="534" spans="1:42" ht="33" customHeight="1">
      <c r="A534" s="87">
        <v>1732</v>
      </c>
      <c r="B534" s="88" t="s">
        <v>1167</v>
      </c>
      <c r="C534" s="115" t="s">
        <v>1400</v>
      </c>
      <c r="D534" s="113">
        <v>0</v>
      </c>
      <c r="E534" s="113">
        <v>0</v>
      </c>
      <c r="F534" s="113">
        <v>0</v>
      </c>
      <c r="G534" s="113">
        <v>0</v>
      </c>
      <c r="H534" s="113">
        <v>0</v>
      </c>
      <c r="I534" s="113">
        <v>0</v>
      </c>
      <c r="J534" s="113">
        <v>0</v>
      </c>
      <c r="K534" s="113">
        <v>0</v>
      </c>
      <c r="L534" s="113">
        <v>0</v>
      </c>
      <c r="M534" s="113">
        <v>0</v>
      </c>
      <c r="N534" s="113">
        <v>0</v>
      </c>
      <c r="O534" s="113">
        <v>0</v>
      </c>
      <c r="P534" s="113">
        <v>0</v>
      </c>
      <c r="Q534" s="113">
        <v>0</v>
      </c>
      <c r="R534" s="113">
        <v>0</v>
      </c>
      <c r="S534" s="113">
        <v>0</v>
      </c>
      <c r="T534" s="113">
        <v>0</v>
      </c>
      <c r="U534" s="113">
        <v>0</v>
      </c>
      <c r="V534" s="113">
        <v>0</v>
      </c>
      <c r="W534" s="113">
        <v>0</v>
      </c>
      <c r="X534" s="113">
        <v>0</v>
      </c>
      <c r="Y534" s="113">
        <v>0</v>
      </c>
      <c r="Z534" s="113">
        <v>0</v>
      </c>
      <c r="AA534" s="113">
        <v>0</v>
      </c>
      <c r="AB534" s="113">
        <v>0</v>
      </c>
      <c r="AC534" s="113">
        <v>0</v>
      </c>
      <c r="AD534" s="113">
        <v>0</v>
      </c>
      <c r="AE534" s="113">
        <v>0</v>
      </c>
      <c r="AF534" s="113">
        <v>0</v>
      </c>
      <c r="AG534" s="113">
        <v>0</v>
      </c>
      <c r="AH534" s="113">
        <v>0</v>
      </c>
      <c r="AI534" s="113">
        <v>0</v>
      </c>
      <c r="AJ534" s="113">
        <v>0</v>
      </c>
      <c r="AK534" s="113">
        <v>0</v>
      </c>
      <c r="AL534" s="113">
        <v>0</v>
      </c>
      <c r="AM534" s="113">
        <f t="shared" si="8"/>
        <v>0</v>
      </c>
      <c r="AP534" s="70"/>
    </row>
    <row r="535" spans="1:42" ht="33" customHeight="1">
      <c r="A535" s="87">
        <v>1733</v>
      </c>
      <c r="B535" s="88" t="s">
        <v>1168</v>
      </c>
      <c r="C535" s="115" t="s">
        <v>1400</v>
      </c>
      <c r="D535" s="113">
        <v>0</v>
      </c>
      <c r="E535" s="113">
        <v>0</v>
      </c>
      <c r="F535" s="113">
        <v>0</v>
      </c>
      <c r="G535" s="113">
        <v>0</v>
      </c>
      <c r="H535" s="113">
        <v>0</v>
      </c>
      <c r="I535" s="113">
        <v>0</v>
      </c>
      <c r="J535" s="113">
        <v>0</v>
      </c>
      <c r="K535" s="113">
        <v>0</v>
      </c>
      <c r="L535" s="113">
        <v>0</v>
      </c>
      <c r="M535" s="113">
        <v>0</v>
      </c>
      <c r="N535" s="113">
        <v>0</v>
      </c>
      <c r="O535" s="113">
        <v>0</v>
      </c>
      <c r="P535" s="113">
        <v>0</v>
      </c>
      <c r="Q535" s="113">
        <v>0</v>
      </c>
      <c r="R535" s="113">
        <v>0</v>
      </c>
      <c r="S535" s="113">
        <v>0</v>
      </c>
      <c r="T535" s="113">
        <v>0</v>
      </c>
      <c r="U535" s="113">
        <v>0</v>
      </c>
      <c r="V535" s="113">
        <v>0</v>
      </c>
      <c r="W535" s="113">
        <v>0</v>
      </c>
      <c r="X535" s="113">
        <v>0</v>
      </c>
      <c r="Y535" s="113">
        <v>0</v>
      </c>
      <c r="Z535" s="113">
        <v>0</v>
      </c>
      <c r="AA535" s="113">
        <v>0</v>
      </c>
      <c r="AB535" s="113">
        <v>0</v>
      </c>
      <c r="AC535" s="113">
        <v>0</v>
      </c>
      <c r="AD535" s="113">
        <v>0</v>
      </c>
      <c r="AE535" s="113">
        <v>0</v>
      </c>
      <c r="AF535" s="113">
        <v>0</v>
      </c>
      <c r="AG535" s="113">
        <v>0</v>
      </c>
      <c r="AH535" s="113">
        <v>0</v>
      </c>
      <c r="AI535" s="113">
        <v>0</v>
      </c>
      <c r="AJ535" s="113">
        <v>0</v>
      </c>
      <c r="AK535" s="113">
        <v>0</v>
      </c>
      <c r="AL535" s="113">
        <v>0</v>
      </c>
      <c r="AM535" s="113">
        <f t="shared" si="8"/>
        <v>0</v>
      </c>
      <c r="AP535" s="70"/>
    </row>
    <row r="536" spans="1:42" ht="33" customHeight="1">
      <c r="A536" s="87">
        <v>1734</v>
      </c>
      <c r="B536" s="88" t="s">
        <v>1169</v>
      </c>
      <c r="C536" s="115" t="s">
        <v>1400</v>
      </c>
      <c r="D536" s="113">
        <v>0</v>
      </c>
      <c r="E536" s="113">
        <v>0</v>
      </c>
      <c r="F536" s="113">
        <v>0</v>
      </c>
      <c r="G536" s="113">
        <v>0</v>
      </c>
      <c r="H536" s="113">
        <v>0</v>
      </c>
      <c r="I536" s="113">
        <v>0</v>
      </c>
      <c r="J536" s="113">
        <v>0</v>
      </c>
      <c r="K536" s="113">
        <v>0</v>
      </c>
      <c r="L536" s="113">
        <v>0</v>
      </c>
      <c r="M536" s="113">
        <v>0</v>
      </c>
      <c r="N536" s="113">
        <v>0</v>
      </c>
      <c r="O536" s="113">
        <v>0</v>
      </c>
      <c r="P536" s="113">
        <v>0</v>
      </c>
      <c r="Q536" s="113">
        <v>0</v>
      </c>
      <c r="R536" s="113">
        <v>0</v>
      </c>
      <c r="S536" s="113">
        <v>0</v>
      </c>
      <c r="T536" s="113">
        <v>0</v>
      </c>
      <c r="U536" s="113">
        <v>0</v>
      </c>
      <c r="V536" s="113">
        <v>0</v>
      </c>
      <c r="W536" s="113">
        <v>0</v>
      </c>
      <c r="X536" s="113">
        <v>0</v>
      </c>
      <c r="Y536" s="113">
        <v>0</v>
      </c>
      <c r="Z536" s="113">
        <v>0</v>
      </c>
      <c r="AA536" s="113">
        <v>0</v>
      </c>
      <c r="AB536" s="113">
        <v>0</v>
      </c>
      <c r="AC536" s="113">
        <v>0</v>
      </c>
      <c r="AD536" s="113">
        <v>0</v>
      </c>
      <c r="AE536" s="113">
        <v>0</v>
      </c>
      <c r="AF536" s="113">
        <v>0</v>
      </c>
      <c r="AG536" s="113">
        <v>0</v>
      </c>
      <c r="AH536" s="113">
        <v>0</v>
      </c>
      <c r="AI536" s="113">
        <v>0</v>
      </c>
      <c r="AJ536" s="113">
        <v>0</v>
      </c>
      <c r="AK536" s="113">
        <v>0</v>
      </c>
      <c r="AL536" s="113">
        <v>0</v>
      </c>
      <c r="AM536" s="113">
        <f t="shared" si="8"/>
        <v>0</v>
      </c>
      <c r="AP536" s="70"/>
    </row>
    <row r="537" spans="1:42" ht="33" customHeight="1">
      <c r="A537" s="87">
        <v>1735</v>
      </c>
      <c r="B537" s="88" t="s">
        <v>1170</v>
      </c>
      <c r="C537" s="115" t="s">
        <v>1400</v>
      </c>
      <c r="D537" s="113">
        <v>0</v>
      </c>
      <c r="E537" s="113">
        <v>0</v>
      </c>
      <c r="F537" s="113">
        <v>0</v>
      </c>
      <c r="G537" s="113">
        <v>0</v>
      </c>
      <c r="H537" s="113">
        <v>0</v>
      </c>
      <c r="I537" s="113">
        <v>0</v>
      </c>
      <c r="J537" s="113">
        <v>0</v>
      </c>
      <c r="K537" s="113">
        <v>0</v>
      </c>
      <c r="L537" s="113">
        <v>0</v>
      </c>
      <c r="M537" s="113">
        <v>0</v>
      </c>
      <c r="N537" s="113">
        <v>0</v>
      </c>
      <c r="O537" s="113">
        <v>0</v>
      </c>
      <c r="P537" s="113">
        <v>0</v>
      </c>
      <c r="Q537" s="113">
        <v>0</v>
      </c>
      <c r="R537" s="113">
        <v>0</v>
      </c>
      <c r="S537" s="113">
        <v>0</v>
      </c>
      <c r="T537" s="113">
        <v>0</v>
      </c>
      <c r="U537" s="113">
        <v>0</v>
      </c>
      <c r="V537" s="113">
        <v>0</v>
      </c>
      <c r="W537" s="113">
        <v>0</v>
      </c>
      <c r="X537" s="113">
        <v>0</v>
      </c>
      <c r="Y537" s="113">
        <v>0</v>
      </c>
      <c r="Z537" s="113">
        <v>0</v>
      </c>
      <c r="AA537" s="113">
        <v>0</v>
      </c>
      <c r="AB537" s="113">
        <v>0</v>
      </c>
      <c r="AC537" s="113">
        <v>0</v>
      </c>
      <c r="AD537" s="113">
        <v>0</v>
      </c>
      <c r="AE537" s="113">
        <v>0</v>
      </c>
      <c r="AF537" s="113">
        <v>0</v>
      </c>
      <c r="AG537" s="113">
        <v>0</v>
      </c>
      <c r="AH537" s="113">
        <v>0</v>
      </c>
      <c r="AI537" s="113">
        <v>0</v>
      </c>
      <c r="AJ537" s="113">
        <v>0</v>
      </c>
      <c r="AK537" s="113">
        <v>0</v>
      </c>
      <c r="AL537" s="113">
        <v>0</v>
      </c>
      <c r="AM537" s="113">
        <f t="shared" si="8"/>
        <v>0</v>
      </c>
      <c r="AP537" s="70"/>
    </row>
    <row r="538" spans="1:42" ht="33" customHeight="1">
      <c r="A538" s="87">
        <v>1736</v>
      </c>
      <c r="B538" s="88" t="s">
        <v>1171</v>
      </c>
      <c r="C538" s="115" t="s">
        <v>1400</v>
      </c>
      <c r="D538" s="113">
        <v>0</v>
      </c>
      <c r="E538" s="113">
        <v>0</v>
      </c>
      <c r="F538" s="113">
        <v>0</v>
      </c>
      <c r="G538" s="113">
        <v>0</v>
      </c>
      <c r="H538" s="113">
        <v>0</v>
      </c>
      <c r="I538" s="113">
        <v>0</v>
      </c>
      <c r="J538" s="113">
        <v>0</v>
      </c>
      <c r="K538" s="113">
        <v>0</v>
      </c>
      <c r="L538" s="113">
        <v>0</v>
      </c>
      <c r="M538" s="113">
        <v>0</v>
      </c>
      <c r="N538" s="113">
        <v>0</v>
      </c>
      <c r="O538" s="113">
        <v>0</v>
      </c>
      <c r="P538" s="113">
        <v>0</v>
      </c>
      <c r="Q538" s="113">
        <v>0</v>
      </c>
      <c r="R538" s="113">
        <v>0</v>
      </c>
      <c r="S538" s="113">
        <v>0</v>
      </c>
      <c r="T538" s="113">
        <v>0</v>
      </c>
      <c r="U538" s="113">
        <v>0</v>
      </c>
      <c r="V538" s="113">
        <v>0</v>
      </c>
      <c r="W538" s="113">
        <v>0</v>
      </c>
      <c r="X538" s="113">
        <v>0</v>
      </c>
      <c r="Y538" s="113">
        <v>0</v>
      </c>
      <c r="Z538" s="113">
        <v>0</v>
      </c>
      <c r="AA538" s="113">
        <v>0</v>
      </c>
      <c r="AB538" s="113">
        <v>0</v>
      </c>
      <c r="AC538" s="113">
        <v>0</v>
      </c>
      <c r="AD538" s="113">
        <v>0</v>
      </c>
      <c r="AE538" s="113">
        <v>0</v>
      </c>
      <c r="AF538" s="113">
        <v>0</v>
      </c>
      <c r="AG538" s="113">
        <v>0</v>
      </c>
      <c r="AH538" s="113">
        <v>0</v>
      </c>
      <c r="AI538" s="113">
        <v>0</v>
      </c>
      <c r="AJ538" s="113">
        <v>0</v>
      </c>
      <c r="AK538" s="113">
        <v>0</v>
      </c>
      <c r="AL538" s="113">
        <v>0</v>
      </c>
      <c r="AM538" s="113">
        <f t="shared" si="8"/>
        <v>0</v>
      </c>
      <c r="AP538" s="70"/>
    </row>
    <row r="539" spans="1:42" ht="33" customHeight="1">
      <c r="A539" s="87">
        <v>1737</v>
      </c>
      <c r="B539" s="88" t="s">
        <v>1172</v>
      </c>
      <c r="C539" s="115" t="s">
        <v>1400</v>
      </c>
      <c r="D539" s="113">
        <v>0</v>
      </c>
      <c r="E539" s="113">
        <v>0</v>
      </c>
      <c r="F539" s="113">
        <v>0</v>
      </c>
      <c r="G539" s="113">
        <v>0</v>
      </c>
      <c r="H539" s="113">
        <v>0</v>
      </c>
      <c r="I539" s="113">
        <v>0</v>
      </c>
      <c r="J539" s="113">
        <v>0</v>
      </c>
      <c r="K539" s="113">
        <v>0</v>
      </c>
      <c r="L539" s="113">
        <v>0</v>
      </c>
      <c r="M539" s="113">
        <v>0</v>
      </c>
      <c r="N539" s="113">
        <v>0</v>
      </c>
      <c r="O539" s="113">
        <v>0</v>
      </c>
      <c r="P539" s="113">
        <v>0</v>
      </c>
      <c r="Q539" s="113">
        <v>0</v>
      </c>
      <c r="R539" s="113">
        <v>0</v>
      </c>
      <c r="S539" s="113">
        <v>0</v>
      </c>
      <c r="T539" s="113">
        <v>0</v>
      </c>
      <c r="U539" s="113">
        <v>0</v>
      </c>
      <c r="V539" s="113">
        <v>0</v>
      </c>
      <c r="W539" s="113">
        <v>0</v>
      </c>
      <c r="X539" s="113">
        <v>0</v>
      </c>
      <c r="Y539" s="113">
        <v>0</v>
      </c>
      <c r="Z539" s="113">
        <v>0</v>
      </c>
      <c r="AA539" s="113">
        <v>0</v>
      </c>
      <c r="AB539" s="113">
        <v>0</v>
      </c>
      <c r="AC539" s="113">
        <v>0</v>
      </c>
      <c r="AD539" s="113">
        <v>0</v>
      </c>
      <c r="AE539" s="113">
        <v>0</v>
      </c>
      <c r="AF539" s="113">
        <v>0</v>
      </c>
      <c r="AG539" s="113">
        <v>0</v>
      </c>
      <c r="AH539" s="113">
        <v>0</v>
      </c>
      <c r="AI539" s="113">
        <v>0</v>
      </c>
      <c r="AJ539" s="113">
        <v>0</v>
      </c>
      <c r="AK539" s="113">
        <v>0</v>
      </c>
      <c r="AL539" s="113">
        <v>0</v>
      </c>
      <c r="AM539" s="113">
        <f t="shared" si="8"/>
        <v>0</v>
      </c>
      <c r="AP539" s="70"/>
    </row>
    <row r="540" spans="1:42" ht="33" customHeight="1">
      <c r="A540" s="87">
        <v>1738</v>
      </c>
      <c r="B540" s="88" t="s">
        <v>1173</v>
      </c>
      <c r="C540" s="115" t="s">
        <v>1400</v>
      </c>
      <c r="D540" s="113">
        <v>0</v>
      </c>
      <c r="E540" s="113">
        <v>0</v>
      </c>
      <c r="F540" s="113">
        <v>0</v>
      </c>
      <c r="G540" s="113">
        <v>0</v>
      </c>
      <c r="H540" s="113">
        <v>0</v>
      </c>
      <c r="I540" s="113">
        <v>0</v>
      </c>
      <c r="J540" s="113">
        <v>0</v>
      </c>
      <c r="K540" s="113">
        <v>0</v>
      </c>
      <c r="L540" s="113">
        <v>0</v>
      </c>
      <c r="M540" s="113">
        <v>0</v>
      </c>
      <c r="N540" s="113">
        <v>0</v>
      </c>
      <c r="O540" s="113">
        <v>0</v>
      </c>
      <c r="P540" s="113">
        <v>0</v>
      </c>
      <c r="Q540" s="113">
        <v>0</v>
      </c>
      <c r="R540" s="113">
        <v>0</v>
      </c>
      <c r="S540" s="113">
        <v>0</v>
      </c>
      <c r="T540" s="113">
        <v>0</v>
      </c>
      <c r="U540" s="113">
        <v>0</v>
      </c>
      <c r="V540" s="113">
        <v>0</v>
      </c>
      <c r="W540" s="113">
        <v>0</v>
      </c>
      <c r="X540" s="113">
        <v>0</v>
      </c>
      <c r="Y540" s="113">
        <v>0</v>
      </c>
      <c r="Z540" s="113">
        <v>0</v>
      </c>
      <c r="AA540" s="113">
        <v>0</v>
      </c>
      <c r="AB540" s="113">
        <v>0</v>
      </c>
      <c r="AC540" s="113">
        <v>0</v>
      </c>
      <c r="AD540" s="113">
        <v>0</v>
      </c>
      <c r="AE540" s="113">
        <v>0</v>
      </c>
      <c r="AF540" s="113">
        <v>0</v>
      </c>
      <c r="AG540" s="113">
        <v>0</v>
      </c>
      <c r="AH540" s="113">
        <v>0</v>
      </c>
      <c r="AI540" s="113">
        <v>0</v>
      </c>
      <c r="AJ540" s="113">
        <v>0</v>
      </c>
      <c r="AK540" s="113">
        <v>0</v>
      </c>
      <c r="AL540" s="113">
        <v>0</v>
      </c>
      <c r="AM540" s="113">
        <f t="shared" si="8"/>
        <v>0</v>
      </c>
      <c r="AP540" s="70"/>
    </row>
    <row r="541" spans="1:42" ht="33" customHeight="1">
      <c r="A541" s="87">
        <v>1739</v>
      </c>
      <c r="B541" s="88" t="s">
        <v>1174</v>
      </c>
      <c r="C541" s="115" t="s">
        <v>1400</v>
      </c>
      <c r="D541" s="113">
        <v>0</v>
      </c>
      <c r="E541" s="113">
        <v>0</v>
      </c>
      <c r="F541" s="113">
        <v>0</v>
      </c>
      <c r="G541" s="113">
        <v>0</v>
      </c>
      <c r="H541" s="113">
        <v>0</v>
      </c>
      <c r="I541" s="113">
        <v>0</v>
      </c>
      <c r="J541" s="113">
        <v>0</v>
      </c>
      <c r="K541" s="113">
        <v>0</v>
      </c>
      <c r="L541" s="113">
        <v>0</v>
      </c>
      <c r="M541" s="113">
        <v>0</v>
      </c>
      <c r="N541" s="113">
        <v>0</v>
      </c>
      <c r="O541" s="113">
        <v>0</v>
      </c>
      <c r="P541" s="113">
        <v>0</v>
      </c>
      <c r="Q541" s="113">
        <v>0</v>
      </c>
      <c r="R541" s="113">
        <v>0</v>
      </c>
      <c r="S541" s="113">
        <v>0</v>
      </c>
      <c r="T541" s="113">
        <v>0</v>
      </c>
      <c r="U541" s="113">
        <v>0</v>
      </c>
      <c r="V541" s="113">
        <v>0</v>
      </c>
      <c r="W541" s="113">
        <v>0</v>
      </c>
      <c r="X541" s="113">
        <v>0</v>
      </c>
      <c r="Y541" s="113">
        <v>0</v>
      </c>
      <c r="Z541" s="113">
        <v>0</v>
      </c>
      <c r="AA541" s="113">
        <v>0</v>
      </c>
      <c r="AB541" s="113">
        <v>0</v>
      </c>
      <c r="AC541" s="113">
        <v>0</v>
      </c>
      <c r="AD541" s="113">
        <v>0</v>
      </c>
      <c r="AE541" s="113">
        <v>0</v>
      </c>
      <c r="AF541" s="113">
        <v>0</v>
      </c>
      <c r="AG541" s="113">
        <v>0</v>
      </c>
      <c r="AH541" s="113">
        <v>0</v>
      </c>
      <c r="AI541" s="113">
        <v>0</v>
      </c>
      <c r="AJ541" s="113">
        <v>0</v>
      </c>
      <c r="AK541" s="113">
        <v>0</v>
      </c>
      <c r="AL541" s="113">
        <v>0</v>
      </c>
      <c r="AM541" s="113">
        <f t="shared" si="8"/>
        <v>0</v>
      </c>
      <c r="AP541" s="70"/>
    </row>
    <row r="542" spans="1:42" ht="33" customHeight="1">
      <c r="A542" s="87">
        <v>1740</v>
      </c>
      <c r="B542" s="88" t="s">
        <v>1175</v>
      </c>
      <c r="C542" s="115" t="s">
        <v>1400</v>
      </c>
      <c r="D542" s="113">
        <v>0</v>
      </c>
      <c r="E542" s="113">
        <v>0</v>
      </c>
      <c r="F542" s="113">
        <v>0</v>
      </c>
      <c r="G542" s="113">
        <v>0</v>
      </c>
      <c r="H542" s="113">
        <v>0</v>
      </c>
      <c r="I542" s="113">
        <v>0</v>
      </c>
      <c r="J542" s="113">
        <v>0</v>
      </c>
      <c r="K542" s="113">
        <v>0</v>
      </c>
      <c r="L542" s="113">
        <v>0</v>
      </c>
      <c r="M542" s="113">
        <v>0</v>
      </c>
      <c r="N542" s="113">
        <v>0</v>
      </c>
      <c r="O542" s="113">
        <v>0</v>
      </c>
      <c r="P542" s="113">
        <v>0</v>
      </c>
      <c r="Q542" s="113">
        <v>0</v>
      </c>
      <c r="R542" s="113">
        <v>0</v>
      </c>
      <c r="S542" s="113">
        <v>0</v>
      </c>
      <c r="T542" s="113">
        <v>0</v>
      </c>
      <c r="U542" s="113">
        <v>0</v>
      </c>
      <c r="V542" s="113">
        <v>0</v>
      </c>
      <c r="W542" s="113">
        <v>0</v>
      </c>
      <c r="X542" s="113">
        <v>0</v>
      </c>
      <c r="Y542" s="113">
        <v>0</v>
      </c>
      <c r="Z542" s="113">
        <v>0</v>
      </c>
      <c r="AA542" s="113">
        <v>0</v>
      </c>
      <c r="AB542" s="113">
        <v>0</v>
      </c>
      <c r="AC542" s="113">
        <v>0</v>
      </c>
      <c r="AD542" s="113">
        <v>0</v>
      </c>
      <c r="AE542" s="113">
        <v>0</v>
      </c>
      <c r="AF542" s="113">
        <v>0</v>
      </c>
      <c r="AG542" s="113">
        <v>0</v>
      </c>
      <c r="AH542" s="113">
        <v>0</v>
      </c>
      <c r="AI542" s="113">
        <v>0</v>
      </c>
      <c r="AJ542" s="113">
        <v>0</v>
      </c>
      <c r="AK542" s="113">
        <v>0</v>
      </c>
      <c r="AL542" s="113">
        <v>0</v>
      </c>
      <c r="AM542" s="113">
        <f t="shared" si="8"/>
        <v>0</v>
      </c>
      <c r="AP542" s="70"/>
    </row>
    <row r="543" spans="1:42" ht="33" customHeight="1">
      <c r="A543" s="87">
        <v>1741</v>
      </c>
      <c r="B543" s="88" t="s">
        <v>1176</v>
      </c>
      <c r="C543" s="115" t="s">
        <v>1400</v>
      </c>
      <c r="D543" s="113">
        <v>0</v>
      </c>
      <c r="E543" s="113">
        <v>0</v>
      </c>
      <c r="F543" s="113">
        <v>0</v>
      </c>
      <c r="G543" s="113">
        <v>0</v>
      </c>
      <c r="H543" s="113">
        <v>0</v>
      </c>
      <c r="I543" s="113">
        <v>0</v>
      </c>
      <c r="J543" s="113">
        <v>0</v>
      </c>
      <c r="K543" s="113">
        <v>0</v>
      </c>
      <c r="L543" s="113">
        <v>0</v>
      </c>
      <c r="M543" s="113">
        <v>0</v>
      </c>
      <c r="N543" s="113">
        <v>0</v>
      </c>
      <c r="O543" s="113">
        <v>0</v>
      </c>
      <c r="P543" s="113">
        <v>0</v>
      </c>
      <c r="Q543" s="113">
        <v>0</v>
      </c>
      <c r="R543" s="113">
        <v>0</v>
      </c>
      <c r="S543" s="113">
        <v>0</v>
      </c>
      <c r="T543" s="113">
        <v>0</v>
      </c>
      <c r="U543" s="113">
        <v>0</v>
      </c>
      <c r="V543" s="113">
        <v>0</v>
      </c>
      <c r="W543" s="113">
        <v>0</v>
      </c>
      <c r="X543" s="113">
        <v>0</v>
      </c>
      <c r="Y543" s="113">
        <v>0</v>
      </c>
      <c r="Z543" s="113">
        <v>0</v>
      </c>
      <c r="AA543" s="113">
        <v>0</v>
      </c>
      <c r="AB543" s="113">
        <v>0</v>
      </c>
      <c r="AC543" s="113">
        <v>0</v>
      </c>
      <c r="AD543" s="113">
        <v>0</v>
      </c>
      <c r="AE543" s="113">
        <v>0</v>
      </c>
      <c r="AF543" s="113">
        <v>0</v>
      </c>
      <c r="AG543" s="113">
        <v>0</v>
      </c>
      <c r="AH543" s="113">
        <v>0</v>
      </c>
      <c r="AI543" s="113">
        <v>0</v>
      </c>
      <c r="AJ543" s="113">
        <v>0</v>
      </c>
      <c r="AK543" s="113">
        <v>0</v>
      </c>
      <c r="AL543" s="113">
        <v>0</v>
      </c>
      <c r="AM543" s="113">
        <f t="shared" si="8"/>
        <v>0</v>
      </c>
      <c r="AP543" s="70"/>
    </row>
    <row r="544" spans="1:42" ht="33" customHeight="1">
      <c r="A544" s="87">
        <v>1742</v>
      </c>
      <c r="B544" s="88" t="s">
        <v>1177</v>
      </c>
      <c r="C544" s="115" t="s">
        <v>1400</v>
      </c>
      <c r="D544" s="113">
        <v>0</v>
      </c>
      <c r="E544" s="113">
        <v>0</v>
      </c>
      <c r="F544" s="113">
        <v>0</v>
      </c>
      <c r="G544" s="113">
        <v>0</v>
      </c>
      <c r="H544" s="113">
        <v>0</v>
      </c>
      <c r="I544" s="113">
        <v>0</v>
      </c>
      <c r="J544" s="113">
        <v>0</v>
      </c>
      <c r="K544" s="113">
        <v>0</v>
      </c>
      <c r="L544" s="113">
        <v>0</v>
      </c>
      <c r="M544" s="113">
        <v>0</v>
      </c>
      <c r="N544" s="113">
        <v>0</v>
      </c>
      <c r="O544" s="113">
        <v>0</v>
      </c>
      <c r="P544" s="113">
        <v>0</v>
      </c>
      <c r="Q544" s="113">
        <v>0</v>
      </c>
      <c r="R544" s="113">
        <v>0</v>
      </c>
      <c r="S544" s="113">
        <v>0</v>
      </c>
      <c r="T544" s="113">
        <v>0</v>
      </c>
      <c r="U544" s="113">
        <v>0</v>
      </c>
      <c r="V544" s="113">
        <v>0</v>
      </c>
      <c r="W544" s="113">
        <v>0</v>
      </c>
      <c r="X544" s="113">
        <v>0</v>
      </c>
      <c r="Y544" s="113">
        <v>0</v>
      </c>
      <c r="Z544" s="113">
        <v>0</v>
      </c>
      <c r="AA544" s="113">
        <v>0</v>
      </c>
      <c r="AB544" s="113">
        <v>0</v>
      </c>
      <c r="AC544" s="113">
        <v>0</v>
      </c>
      <c r="AD544" s="113">
        <v>0</v>
      </c>
      <c r="AE544" s="113">
        <v>0</v>
      </c>
      <c r="AF544" s="113">
        <v>0</v>
      </c>
      <c r="AG544" s="113">
        <v>0</v>
      </c>
      <c r="AH544" s="113">
        <v>0</v>
      </c>
      <c r="AI544" s="113">
        <v>0</v>
      </c>
      <c r="AJ544" s="113">
        <v>0</v>
      </c>
      <c r="AK544" s="113">
        <v>0</v>
      </c>
      <c r="AL544" s="113">
        <v>0</v>
      </c>
      <c r="AM544" s="113">
        <f t="shared" si="8"/>
        <v>0</v>
      </c>
      <c r="AP544" s="70"/>
    </row>
    <row r="545" spans="1:42" ht="33" customHeight="1">
      <c r="A545" s="87">
        <v>1743</v>
      </c>
      <c r="B545" s="88" t="s">
        <v>1178</v>
      </c>
      <c r="C545" s="115" t="s">
        <v>1400</v>
      </c>
      <c r="D545" s="113">
        <v>0</v>
      </c>
      <c r="E545" s="113">
        <v>0</v>
      </c>
      <c r="F545" s="113">
        <v>0</v>
      </c>
      <c r="G545" s="113">
        <v>0</v>
      </c>
      <c r="H545" s="113">
        <v>0</v>
      </c>
      <c r="I545" s="113">
        <v>0</v>
      </c>
      <c r="J545" s="113">
        <v>0</v>
      </c>
      <c r="K545" s="113">
        <v>0</v>
      </c>
      <c r="L545" s="113">
        <v>0</v>
      </c>
      <c r="M545" s="113">
        <v>0</v>
      </c>
      <c r="N545" s="113">
        <v>0</v>
      </c>
      <c r="O545" s="113">
        <v>0</v>
      </c>
      <c r="P545" s="113">
        <v>0</v>
      </c>
      <c r="Q545" s="113">
        <v>0</v>
      </c>
      <c r="R545" s="113">
        <v>0</v>
      </c>
      <c r="S545" s="113">
        <v>0</v>
      </c>
      <c r="T545" s="113">
        <v>0</v>
      </c>
      <c r="U545" s="113">
        <v>0</v>
      </c>
      <c r="V545" s="113">
        <v>0</v>
      </c>
      <c r="W545" s="113">
        <v>0</v>
      </c>
      <c r="X545" s="113">
        <v>0</v>
      </c>
      <c r="Y545" s="113">
        <v>0</v>
      </c>
      <c r="Z545" s="113">
        <v>0</v>
      </c>
      <c r="AA545" s="113">
        <v>0</v>
      </c>
      <c r="AB545" s="113">
        <v>0</v>
      </c>
      <c r="AC545" s="113">
        <v>0</v>
      </c>
      <c r="AD545" s="113">
        <v>0</v>
      </c>
      <c r="AE545" s="113">
        <v>0</v>
      </c>
      <c r="AF545" s="113">
        <v>0</v>
      </c>
      <c r="AG545" s="113">
        <v>0</v>
      </c>
      <c r="AH545" s="113">
        <v>0</v>
      </c>
      <c r="AI545" s="113">
        <v>0</v>
      </c>
      <c r="AJ545" s="113">
        <v>0</v>
      </c>
      <c r="AK545" s="113">
        <v>0</v>
      </c>
      <c r="AL545" s="113">
        <v>0</v>
      </c>
      <c r="AM545" s="113">
        <f t="shared" si="8"/>
        <v>0</v>
      </c>
      <c r="AP545" s="70"/>
    </row>
    <row r="546" spans="1:42" ht="33" customHeight="1">
      <c r="A546" s="87">
        <v>1744</v>
      </c>
      <c r="B546" s="88" t="s">
        <v>1179</v>
      </c>
      <c r="C546" s="115" t="s">
        <v>1400</v>
      </c>
      <c r="D546" s="113">
        <v>0</v>
      </c>
      <c r="E546" s="113">
        <v>0</v>
      </c>
      <c r="F546" s="113">
        <v>0</v>
      </c>
      <c r="G546" s="113">
        <v>0</v>
      </c>
      <c r="H546" s="113">
        <v>0</v>
      </c>
      <c r="I546" s="113">
        <v>0</v>
      </c>
      <c r="J546" s="113">
        <v>0</v>
      </c>
      <c r="K546" s="113">
        <v>0</v>
      </c>
      <c r="L546" s="113">
        <v>0</v>
      </c>
      <c r="M546" s="113">
        <v>0</v>
      </c>
      <c r="N546" s="113">
        <v>0</v>
      </c>
      <c r="O546" s="113">
        <v>0</v>
      </c>
      <c r="P546" s="113">
        <v>0</v>
      </c>
      <c r="Q546" s="113">
        <v>0</v>
      </c>
      <c r="R546" s="113">
        <v>0</v>
      </c>
      <c r="S546" s="113">
        <v>0</v>
      </c>
      <c r="T546" s="113">
        <v>0</v>
      </c>
      <c r="U546" s="113">
        <v>0</v>
      </c>
      <c r="V546" s="113">
        <v>0</v>
      </c>
      <c r="W546" s="113">
        <v>0</v>
      </c>
      <c r="X546" s="113">
        <v>0</v>
      </c>
      <c r="Y546" s="113">
        <v>0</v>
      </c>
      <c r="Z546" s="113">
        <v>0</v>
      </c>
      <c r="AA546" s="113">
        <v>0</v>
      </c>
      <c r="AB546" s="113">
        <v>0</v>
      </c>
      <c r="AC546" s="113">
        <v>0</v>
      </c>
      <c r="AD546" s="113">
        <v>0</v>
      </c>
      <c r="AE546" s="113">
        <v>0</v>
      </c>
      <c r="AF546" s="113">
        <v>0</v>
      </c>
      <c r="AG546" s="113">
        <v>0</v>
      </c>
      <c r="AH546" s="113">
        <v>0</v>
      </c>
      <c r="AI546" s="113">
        <v>0</v>
      </c>
      <c r="AJ546" s="113">
        <v>0</v>
      </c>
      <c r="AK546" s="113">
        <v>0</v>
      </c>
      <c r="AL546" s="113">
        <v>0</v>
      </c>
      <c r="AM546" s="113">
        <f t="shared" si="8"/>
        <v>0</v>
      </c>
      <c r="AP546" s="70"/>
    </row>
    <row r="547" spans="1:42" ht="33" customHeight="1">
      <c r="A547" s="87">
        <v>1745</v>
      </c>
      <c r="B547" s="88" t="s">
        <v>1180</v>
      </c>
      <c r="C547" s="115" t="s">
        <v>1400</v>
      </c>
      <c r="D547" s="113">
        <v>0</v>
      </c>
      <c r="E547" s="113">
        <v>0</v>
      </c>
      <c r="F547" s="113">
        <v>0</v>
      </c>
      <c r="G547" s="113">
        <v>0</v>
      </c>
      <c r="H547" s="113">
        <v>0</v>
      </c>
      <c r="I547" s="113">
        <v>0</v>
      </c>
      <c r="J547" s="113">
        <v>0</v>
      </c>
      <c r="K547" s="113">
        <v>0</v>
      </c>
      <c r="L547" s="113">
        <v>0</v>
      </c>
      <c r="M547" s="113">
        <v>0</v>
      </c>
      <c r="N547" s="113">
        <v>0</v>
      </c>
      <c r="O547" s="113">
        <v>0</v>
      </c>
      <c r="P547" s="113">
        <v>0</v>
      </c>
      <c r="Q547" s="113">
        <v>0</v>
      </c>
      <c r="R547" s="113">
        <v>0</v>
      </c>
      <c r="S547" s="113">
        <v>0</v>
      </c>
      <c r="T547" s="113">
        <v>0</v>
      </c>
      <c r="U547" s="113">
        <v>0</v>
      </c>
      <c r="V547" s="113">
        <v>0</v>
      </c>
      <c r="W547" s="113">
        <v>0</v>
      </c>
      <c r="X547" s="113">
        <v>0</v>
      </c>
      <c r="Y547" s="113">
        <v>0</v>
      </c>
      <c r="Z547" s="113">
        <v>0</v>
      </c>
      <c r="AA547" s="113">
        <v>0</v>
      </c>
      <c r="AB547" s="113">
        <v>0</v>
      </c>
      <c r="AC547" s="113">
        <v>0</v>
      </c>
      <c r="AD547" s="113">
        <v>0</v>
      </c>
      <c r="AE547" s="113">
        <v>0</v>
      </c>
      <c r="AF547" s="113">
        <v>0</v>
      </c>
      <c r="AG547" s="113">
        <v>0</v>
      </c>
      <c r="AH547" s="113">
        <v>0</v>
      </c>
      <c r="AI547" s="113">
        <v>0</v>
      </c>
      <c r="AJ547" s="113">
        <v>0</v>
      </c>
      <c r="AK547" s="113">
        <v>0</v>
      </c>
      <c r="AL547" s="113">
        <v>0</v>
      </c>
      <c r="AM547" s="113">
        <f t="shared" si="8"/>
        <v>0</v>
      </c>
      <c r="AP547" s="70"/>
    </row>
    <row r="548" spans="1:42" ht="33" customHeight="1">
      <c r="A548" s="87">
        <v>1746</v>
      </c>
      <c r="B548" s="88" t="s">
        <v>1181</v>
      </c>
      <c r="C548" s="115" t="s">
        <v>1400</v>
      </c>
      <c r="D548" s="113">
        <v>0</v>
      </c>
      <c r="E548" s="113">
        <v>0</v>
      </c>
      <c r="F548" s="113">
        <v>0</v>
      </c>
      <c r="G548" s="113">
        <v>0</v>
      </c>
      <c r="H548" s="113">
        <v>0</v>
      </c>
      <c r="I548" s="113">
        <v>0</v>
      </c>
      <c r="J548" s="113">
        <v>0</v>
      </c>
      <c r="K548" s="113">
        <v>0</v>
      </c>
      <c r="L548" s="113">
        <v>0</v>
      </c>
      <c r="M548" s="113">
        <v>0</v>
      </c>
      <c r="N548" s="113">
        <v>0</v>
      </c>
      <c r="O548" s="113">
        <v>0</v>
      </c>
      <c r="P548" s="113">
        <v>0</v>
      </c>
      <c r="Q548" s="113">
        <v>0</v>
      </c>
      <c r="R548" s="113">
        <v>0</v>
      </c>
      <c r="S548" s="113">
        <v>0</v>
      </c>
      <c r="T548" s="113">
        <v>0</v>
      </c>
      <c r="U548" s="113">
        <v>0</v>
      </c>
      <c r="V548" s="113">
        <v>0</v>
      </c>
      <c r="W548" s="113">
        <v>0</v>
      </c>
      <c r="X548" s="113">
        <v>0</v>
      </c>
      <c r="Y548" s="113">
        <v>0</v>
      </c>
      <c r="Z548" s="113">
        <v>0</v>
      </c>
      <c r="AA548" s="113">
        <v>0</v>
      </c>
      <c r="AB548" s="113">
        <v>0</v>
      </c>
      <c r="AC548" s="113">
        <v>0</v>
      </c>
      <c r="AD548" s="113">
        <v>0</v>
      </c>
      <c r="AE548" s="113">
        <v>0</v>
      </c>
      <c r="AF548" s="113">
        <v>0</v>
      </c>
      <c r="AG548" s="113">
        <v>0</v>
      </c>
      <c r="AH548" s="113">
        <v>0</v>
      </c>
      <c r="AI548" s="113">
        <v>0</v>
      </c>
      <c r="AJ548" s="113">
        <v>0</v>
      </c>
      <c r="AK548" s="113">
        <v>0</v>
      </c>
      <c r="AL548" s="113">
        <v>0</v>
      </c>
      <c r="AM548" s="113">
        <f t="shared" si="8"/>
        <v>0</v>
      </c>
      <c r="AP548" s="70"/>
    </row>
    <row r="549" spans="1:42" ht="33" customHeight="1">
      <c r="A549" s="87">
        <v>1747</v>
      </c>
      <c r="B549" s="88" t="s">
        <v>1134</v>
      </c>
      <c r="C549" s="115" t="s">
        <v>1400</v>
      </c>
      <c r="D549" s="113">
        <v>0</v>
      </c>
      <c r="E549" s="113">
        <v>0</v>
      </c>
      <c r="F549" s="113">
        <v>0</v>
      </c>
      <c r="G549" s="113">
        <v>0</v>
      </c>
      <c r="H549" s="113">
        <v>0</v>
      </c>
      <c r="I549" s="113">
        <v>0</v>
      </c>
      <c r="J549" s="113">
        <v>0</v>
      </c>
      <c r="K549" s="113">
        <v>0</v>
      </c>
      <c r="L549" s="113">
        <v>0</v>
      </c>
      <c r="M549" s="113">
        <v>0</v>
      </c>
      <c r="N549" s="113">
        <v>0</v>
      </c>
      <c r="O549" s="113">
        <v>0</v>
      </c>
      <c r="P549" s="113">
        <v>0</v>
      </c>
      <c r="Q549" s="113">
        <v>0</v>
      </c>
      <c r="R549" s="113">
        <v>0</v>
      </c>
      <c r="S549" s="113">
        <v>0</v>
      </c>
      <c r="T549" s="113">
        <v>0</v>
      </c>
      <c r="U549" s="113">
        <v>0</v>
      </c>
      <c r="V549" s="113">
        <v>0</v>
      </c>
      <c r="W549" s="113">
        <v>0</v>
      </c>
      <c r="X549" s="113">
        <v>0</v>
      </c>
      <c r="Y549" s="113">
        <v>0</v>
      </c>
      <c r="Z549" s="113">
        <v>0</v>
      </c>
      <c r="AA549" s="113">
        <v>0</v>
      </c>
      <c r="AB549" s="113">
        <v>0</v>
      </c>
      <c r="AC549" s="113">
        <v>0</v>
      </c>
      <c r="AD549" s="113">
        <v>0</v>
      </c>
      <c r="AE549" s="113">
        <v>0</v>
      </c>
      <c r="AF549" s="113">
        <v>0</v>
      </c>
      <c r="AG549" s="113">
        <v>0</v>
      </c>
      <c r="AH549" s="113">
        <v>0</v>
      </c>
      <c r="AI549" s="113">
        <v>0</v>
      </c>
      <c r="AJ549" s="113">
        <v>0</v>
      </c>
      <c r="AK549" s="113">
        <v>0</v>
      </c>
      <c r="AL549" s="113">
        <v>0</v>
      </c>
      <c r="AM549" s="113">
        <f t="shared" si="8"/>
        <v>0</v>
      </c>
      <c r="AP549" s="70"/>
    </row>
    <row r="550" spans="1:42" ht="33" customHeight="1">
      <c r="A550" s="87">
        <v>1748</v>
      </c>
      <c r="B550" s="88" t="s">
        <v>1182</v>
      </c>
      <c r="C550" s="115" t="s">
        <v>1400</v>
      </c>
      <c r="D550" s="113">
        <v>0</v>
      </c>
      <c r="E550" s="113">
        <v>0</v>
      </c>
      <c r="F550" s="113">
        <v>0</v>
      </c>
      <c r="G550" s="113">
        <v>0</v>
      </c>
      <c r="H550" s="113">
        <v>0</v>
      </c>
      <c r="I550" s="113">
        <v>0</v>
      </c>
      <c r="J550" s="113">
        <v>0</v>
      </c>
      <c r="K550" s="113">
        <v>0</v>
      </c>
      <c r="L550" s="113">
        <v>0</v>
      </c>
      <c r="M550" s="113">
        <v>0</v>
      </c>
      <c r="N550" s="113">
        <v>0</v>
      </c>
      <c r="O550" s="113">
        <v>0</v>
      </c>
      <c r="P550" s="113">
        <v>0</v>
      </c>
      <c r="Q550" s="113">
        <v>0</v>
      </c>
      <c r="R550" s="113">
        <v>0</v>
      </c>
      <c r="S550" s="113">
        <v>0</v>
      </c>
      <c r="T550" s="113">
        <v>0</v>
      </c>
      <c r="U550" s="113">
        <v>0</v>
      </c>
      <c r="V550" s="113">
        <v>0</v>
      </c>
      <c r="W550" s="113">
        <v>0</v>
      </c>
      <c r="X550" s="113">
        <v>0</v>
      </c>
      <c r="Y550" s="113">
        <v>0</v>
      </c>
      <c r="Z550" s="113">
        <v>0</v>
      </c>
      <c r="AA550" s="113">
        <v>0</v>
      </c>
      <c r="AB550" s="113">
        <v>0</v>
      </c>
      <c r="AC550" s="113">
        <v>0</v>
      </c>
      <c r="AD550" s="113">
        <v>0</v>
      </c>
      <c r="AE550" s="113">
        <v>0</v>
      </c>
      <c r="AF550" s="113">
        <v>0</v>
      </c>
      <c r="AG550" s="113">
        <v>0</v>
      </c>
      <c r="AH550" s="113">
        <v>0</v>
      </c>
      <c r="AI550" s="113">
        <v>0</v>
      </c>
      <c r="AJ550" s="113">
        <v>0</v>
      </c>
      <c r="AK550" s="113">
        <v>0</v>
      </c>
      <c r="AL550" s="113">
        <v>0</v>
      </c>
      <c r="AM550" s="113">
        <f t="shared" si="8"/>
        <v>0</v>
      </c>
      <c r="AP550" s="70"/>
    </row>
    <row r="551" spans="1:42" ht="33" customHeight="1">
      <c r="A551" s="87">
        <v>1749</v>
      </c>
      <c r="B551" s="88" t="s">
        <v>1183</v>
      </c>
      <c r="C551" s="115" t="s">
        <v>1400</v>
      </c>
      <c r="D551" s="113">
        <v>0</v>
      </c>
      <c r="E551" s="113">
        <v>0</v>
      </c>
      <c r="F551" s="113">
        <v>0</v>
      </c>
      <c r="G551" s="113">
        <v>0</v>
      </c>
      <c r="H551" s="113">
        <v>0</v>
      </c>
      <c r="I551" s="113">
        <v>0</v>
      </c>
      <c r="J551" s="113">
        <v>0</v>
      </c>
      <c r="K551" s="113">
        <v>0</v>
      </c>
      <c r="L551" s="113">
        <v>0</v>
      </c>
      <c r="M551" s="113">
        <v>0</v>
      </c>
      <c r="N551" s="113">
        <v>0</v>
      </c>
      <c r="O551" s="113">
        <v>0</v>
      </c>
      <c r="P551" s="113">
        <v>0</v>
      </c>
      <c r="Q551" s="113">
        <v>0</v>
      </c>
      <c r="R551" s="113">
        <v>0</v>
      </c>
      <c r="S551" s="113">
        <v>0</v>
      </c>
      <c r="T551" s="113">
        <v>0</v>
      </c>
      <c r="U551" s="113">
        <v>0</v>
      </c>
      <c r="V551" s="113">
        <v>0</v>
      </c>
      <c r="W551" s="113">
        <v>0</v>
      </c>
      <c r="X551" s="113">
        <v>0</v>
      </c>
      <c r="Y551" s="113">
        <v>0</v>
      </c>
      <c r="Z551" s="113">
        <v>0</v>
      </c>
      <c r="AA551" s="113">
        <v>0</v>
      </c>
      <c r="AB551" s="113">
        <v>0</v>
      </c>
      <c r="AC551" s="113">
        <v>0</v>
      </c>
      <c r="AD551" s="113">
        <v>0</v>
      </c>
      <c r="AE551" s="113">
        <v>0</v>
      </c>
      <c r="AF551" s="113">
        <v>0</v>
      </c>
      <c r="AG551" s="113">
        <v>0</v>
      </c>
      <c r="AH551" s="113">
        <v>0</v>
      </c>
      <c r="AI551" s="113">
        <v>0</v>
      </c>
      <c r="AJ551" s="113">
        <v>0</v>
      </c>
      <c r="AK551" s="113">
        <v>0</v>
      </c>
      <c r="AL551" s="113">
        <v>0</v>
      </c>
      <c r="AM551" s="113">
        <f t="shared" si="8"/>
        <v>0</v>
      </c>
      <c r="AP551" s="70"/>
    </row>
    <row r="552" spans="1:42" ht="33" customHeight="1">
      <c r="A552" s="87">
        <v>1750</v>
      </c>
      <c r="B552" s="88" t="s">
        <v>1184</v>
      </c>
      <c r="C552" s="115" t="s">
        <v>1400</v>
      </c>
      <c r="D552" s="113">
        <v>0</v>
      </c>
      <c r="E552" s="113">
        <v>0</v>
      </c>
      <c r="F552" s="113">
        <v>0</v>
      </c>
      <c r="G552" s="113">
        <v>0</v>
      </c>
      <c r="H552" s="113">
        <v>0</v>
      </c>
      <c r="I552" s="113">
        <v>0</v>
      </c>
      <c r="J552" s="113">
        <v>0</v>
      </c>
      <c r="K552" s="113">
        <v>0</v>
      </c>
      <c r="L552" s="113">
        <v>0</v>
      </c>
      <c r="M552" s="113">
        <v>0</v>
      </c>
      <c r="N552" s="113">
        <v>0</v>
      </c>
      <c r="O552" s="113">
        <v>0</v>
      </c>
      <c r="P552" s="113">
        <v>0</v>
      </c>
      <c r="Q552" s="113">
        <v>0</v>
      </c>
      <c r="R552" s="113">
        <v>0</v>
      </c>
      <c r="S552" s="113">
        <v>0</v>
      </c>
      <c r="T552" s="113">
        <v>0</v>
      </c>
      <c r="U552" s="113">
        <v>0</v>
      </c>
      <c r="V552" s="113">
        <v>0</v>
      </c>
      <c r="W552" s="113">
        <v>0</v>
      </c>
      <c r="X552" s="113">
        <v>0</v>
      </c>
      <c r="Y552" s="113">
        <v>0</v>
      </c>
      <c r="Z552" s="113">
        <v>0</v>
      </c>
      <c r="AA552" s="113">
        <v>0</v>
      </c>
      <c r="AB552" s="113">
        <v>0</v>
      </c>
      <c r="AC552" s="113">
        <v>0</v>
      </c>
      <c r="AD552" s="113">
        <v>0</v>
      </c>
      <c r="AE552" s="113">
        <v>0</v>
      </c>
      <c r="AF552" s="113">
        <v>0</v>
      </c>
      <c r="AG552" s="113">
        <v>0</v>
      </c>
      <c r="AH552" s="113">
        <v>0</v>
      </c>
      <c r="AI552" s="113">
        <v>0</v>
      </c>
      <c r="AJ552" s="113">
        <v>0</v>
      </c>
      <c r="AK552" s="113">
        <v>0</v>
      </c>
      <c r="AL552" s="113">
        <v>0</v>
      </c>
      <c r="AM552" s="113">
        <f t="shared" si="8"/>
        <v>0</v>
      </c>
      <c r="AP552" s="70"/>
    </row>
    <row r="553" spans="1:42" ht="33" customHeight="1">
      <c r="A553" s="87">
        <v>1751</v>
      </c>
      <c r="B553" s="88" t="s">
        <v>1185</v>
      </c>
      <c r="C553" s="115" t="s">
        <v>1400</v>
      </c>
      <c r="D553" s="113">
        <v>0</v>
      </c>
      <c r="E553" s="113">
        <v>0</v>
      </c>
      <c r="F553" s="113">
        <v>0</v>
      </c>
      <c r="G553" s="113">
        <v>0</v>
      </c>
      <c r="H553" s="113">
        <v>0</v>
      </c>
      <c r="I553" s="113">
        <v>0</v>
      </c>
      <c r="J553" s="113">
        <v>0</v>
      </c>
      <c r="K553" s="113">
        <v>0</v>
      </c>
      <c r="L553" s="113">
        <v>0</v>
      </c>
      <c r="M553" s="113">
        <v>0</v>
      </c>
      <c r="N553" s="113">
        <v>0</v>
      </c>
      <c r="O553" s="113">
        <v>0</v>
      </c>
      <c r="P553" s="113">
        <v>0</v>
      </c>
      <c r="Q553" s="113">
        <v>0</v>
      </c>
      <c r="R553" s="113">
        <v>0</v>
      </c>
      <c r="S553" s="113">
        <v>0</v>
      </c>
      <c r="T553" s="113">
        <v>0</v>
      </c>
      <c r="U553" s="113">
        <v>0</v>
      </c>
      <c r="V553" s="113">
        <v>0</v>
      </c>
      <c r="W553" s="113">
        <v>0</v>
      </c>
      <c r="X553" s="113">
        <v>0</v>
      </c>
      <c r="Y553" s="113">
        <v>0</v>
      </c>
      <c r="Z553" s="113">
        <v>0</v>
      </c>
      <c r="AA553" s="113">
        <v>0</v>
      </c>
      <c r="AB553" s="113">
        <v>0</v>
      </c>
      <c r="AC553" s="113">
        <v>0</v>
      </c>
      <c r="AD553" s="113">
        <v>0</v>
      </c>
      <c r="AE553" s="113">
        <v>0</v>
      </c>
      <c r="AF553" s="113">
        <v>0</v>
      </c>
      <c r="AG553" s="113">
        <v>0</v>
      </c>
      <c r="AH553" s="113">
        <v>0</v>
      </c>
      <c r="AI553" s="113">
        <v>0</v>
      </c>
      <c r="AJ553" s="113">
        <v>0</v>
      </c>
      <c r="AK553" s="113">
        <v>0</v>
      </c>
      <c r="AL553" s="113">
        <v>0</v>
      </c>
      <c r="AM553" s="113">
        <f t="shared" si="8"/>
        <v>0</v>
      </c>
      <c r="AP553" s="70"/>
    </row>
    <row r="554" spans="1:42" ht="33" customHeight="1">
      <c r="A554" s="87">
        <v>1752</v>
      </c>
      <c r="B554" s="88" t="s">
        <v>1186</v>
      </c>
      <c r="C554" s="115" t="s">
        <v>1400</v>
      </c>
      <c r="D554" s="113">
        <v>0</v>
      </c>
      <c r="E554" s="113">
        <v>0</v>
      </c>
      <c r="F554" s="113">
        <v>0</v>
      </c>
      <c r="G554" s="113">
        <v>0</v>
      </c>
      <c r="H554" s="113">
        <v>0</v>
      </c>
      <c r="I554" s="113">
        <v>0</v>
      </c>
      <c r="J554" s="113">
        <v>0</v>
      </c>
      <c r="K554" s="113">
        <v>0</v>
      </c>
      <c r="L554" s="113">
        <v>0</v>
      </c>
      <c r="M554" s="113">
        <v>0</v>
      </c>
      <c r="N554" s="113">
        <v>0</v>
      </c>
      <c r="O554" s="113">
        <v>0</v>
      </c>
      <c r="P554" s="113">
        <v>0</v>
      </c>
      <c r="Q554" s="113">
        <v>0</v>
      </c>
      <c r="R554" s="113">
        <v>0</v>
      </c>
      <c r="S554" s="113">
        <v>0</v>
      </c>
      <c r="T554" s="113">
        <v>0</v>
      </c>
      <c r="U554" s="113">
        <v>0</v>
      </c>
      <c r="V554" s="113">
        <v>0</v>
      </c>
      <c r="W554" s="113">
        <v>0</v>
      </c>
      <c r="X554" s="113">
        <v>0</v>
      </c>
      <c r="Y554" s="113">
        <v>0</v>
      </c>
      <c r="Z554" s="113">
        <v>0</v>
      </c>
      <c r="AA554" s="113">
        <v>0</v>
      </c>
      <c r="AB554" s="113">
        <v>0</v>
      </c>
      <c r="AC554" s="113">
        <v>0</v>
      </c>
      <c r="AD554" s="113">
        <v>0</v>
      </c>
      <c r="AE554" s="113">
        <v>0</v>
      </c>
      <c r="AF554" s="113">
        <v>0</v>
      </c>
      <c r="AG554" s="113">
        <v>0</v>
      </c>
      <c r="AH554" s="113">
        <v>0</v>
      </c>
      <c r="AI554" s="113">
        <v>0</v>
      </c>
      <c r="AJ554" s="113">
        <v>0</v>
      </c>
      <c r="AK554" s="113">
        <v>0</v>
      </c>
      <c r="AL554" s="113">
        <v>0</v>
      </c>
      <c r="AM554" s="113">
        <f t="shared" si="8"/>
        <v>0</v>
      </c>
      <c r="AP554" s="70"/>
    </row>
    <row r="555" spans="1:42" ht="33" customHeight="1">
      <c r="A555" s="87">
        <v>1753</v>
      </c>
      <c r="B555" s="88" t="s">
        <v>1187</v>
      </c>
      <c r="C555" s="115" t="s">
        <v>1400</v>
      </c>
      <c r="D555" s="113">
        <v>0</v>
      </c>
      <c r="E555" s="113">
        <v>0</v>
      </c>
      <c r="F555" s="113">
        <v>0</v>
      </c>
      <c r="G555" s="113">
        <v>0</v>
      </c>
      <c r="H555" s="113">
        <v>0</v>
      </c>
      <c r="I555" s="113">
        <v>0</v>
      </c>
      <c r="J555" s="113">
        <v>0</v>
      </c>
      <c r="K555" s="113">
        <v>0</v>
      </c>
      <c r="L555" s="113">
        <v>0</v>
      </c>
      <c r="M555" s="113">
        <v>0</v>
      </c>
      <c r="N555" s="113">
        <v>0</v>
      </c>
      <c r="O555" s="113">
        <v>0</v>
      </c>
      <c r="P555" s="113">
        <v>0</v>
      </c>
      <c r="Q555" s="113">
        <v>0</v>
      </c>
      <c r="R555" s="113">
        <v>0</v>
      </c>
      <c r="S555" s="113">
        <v>0</v>
      </c>
      <c r="T555" s="113">
        <v>0</v>
      </c>
      <c r="U555" s="113">
        <v>0</v>
      </c>
      <c r="V555" s="113">
        <v>0</v>
      </c>
      <c r="W555" s="113">
        <v>0</v>
      </c>
      <c r="X555" s="113">
        <v>0</v>
      </c>
      <c r="Y555" s="113">
        <v>0</v>
      </c>
      <c r="Z555" s="113">
        <v>0</v>
      </c>
      <c r="AA555" s="113">
        <v>0</v>
      </c>
      <c r="AB555" s="113">
        <v>0</v>
      </c>
      <c r="AC555" s="113">
        <v>0</v>
      </c>
      <c r="AD555" s="113">
        <v>0</v>
      </c>
      <c r="AE555" s="113">
        <v>0</v>
      </c>
      <c r="AF555" s="113">
        <v>0</v>
      </c>
      <c r="AG555" s="113">
        <v>0</v>
      </c>
      <c r="AH555" s="113">
        <v>0</v>
      </c>
      <c r="AI555" s="113">
        <v>0</v>
      </c>
      <c r="AJ555" s="113">
        <v>0</v>
      </c>
      <c r="AK555" s="113">
        <v>0</v>
      </c>
      <c r="AL555" s="113">
        <v>0</v>
      </c>
      <c r="AM555" s="113">
        <f t="shared" si="8"/>
        <v>0</v>
      </c>
      <c r="AP555" s="70"/>
    </row>
    <row r="556" spans="1:42" ht="33" customHeight="1">
      <c r="A556" s="87">
        <v>1754</v>
      </c>
      <c r="B556" s="88" t="s">
        <v>1188</v>
      </c>
      <c r="C556" s="115" t="s">
        <v>1400</v>
      </c>
      <c r="D556" s="113">
        <v>0</v>
      </c>
      <c r="E556" s="113">
        <v>0</v>
      </c>
      <c r="F556" s="113">
        <v>0</v>
      </c>
      <c r="G556" s="113">
        <v>0</v>
      </c>
      <c r="H556" s="113">
        <v>0</v>
      </c>
      <c r="I556" s="113">
        <v>0</v>
      </c>
      <c r="J556" s="113">
        <v>0</v>
      </c>
      <c r="K556" s="113">
        <v>0</v>
      </c>
      <c r="L556" s="113">
        <v>0</v>
      </c>
      <c r="M556" s="113">
        <v>0</v>
      </c>
      <c r="N556" s="113">
        <v>0</v>
      </c>
      <c r="O556" s="113">
        <v>0</v>
      </c>
      <c r="P556" s="113">
        <v>0</v>
      </c>
      <c r="Q556" s="113">
        <v>0</v>
      </c>
      <c r="R556" s="113">
        <v>0</v>
      </c>
      <c r="S556" s="113">
        <v>0</v>
      </c>
      <c r="T556" s="113">
        <v>0</v>
      </c>
      <c r="U556" s="113">
        <v>0</v>
      </c>
      <c r="V556" s="113">
        <v>0</v>
      </c>
      <c r="W556" s="113">
        <v>0</v>
      </c>
      <c r="X556" s="113">
        <v>0</v>
      </c>
      <c r="Y556" s="113">
        <v>0</v>
      </c>
      <c r="Z556" s="113">
        <v>0</v>
      </c>
      <c r="AA556" s="113">
        <v>0</v>
      </c>
      <c r="AB556" s="113">
        <v>0</v>
      </c>
      <c r="AC556" s="113">
        <v>0</v>
      </c>
      <c r="AD556" s="113">
        <v>0</v>
      </c>
      <c r="AE556" s="113">
        <v>0</v>
      </c>
      <c r="AF556" s="113">
        <v>0</v>
      </c>
      <c r="AG556" s="113">
        <v>0</v>
      </c>
      <c r="AH556" s="113">
        <v>0</v>
      </c>
      <c r="AI556" s="113">
        <v>0</v>
      </c>
      <c r="AJ556" s="113">
        <v>0</v>
      </c>
      <c r="AK556" s="113">
        <v>0</v>
      </c>
      <c r="AL556" s="113">
        <v>0</v>
      </c>
      <c r="AM556" s="113">
        <f t="shared" si="8"/>
        <v>0</v>
      </c>
      <c r="AP556" s="70"/>
    </row>
    <row r="557" spans="1:42" ht="33" customHeight="1">
      <c r="A557" s="87">
        <v>1755</v>
      </c>
      <c r="B557" s="88" t="s">
        <v>1189</v>
      </c>
      <c r="C557" s="115" t="s">
        <v>1400</v>
      </c>
      <c r="D557" s="113">
        <v>0</v>
      </c>
      <c r="E557" s="113">
        <v>0</v>
      </c>
      <c r="F557" s="113">
        <v>0</v>
      </c>
      <c r="G557" s="113">
        <v>0</v>
      </c>
      <c r="H557" s="113">
        <v>0</v>
      </c>
      <c r="I557" s="113">
        <v>0</v>
      </c>
      <c r="J557" s="113">
        <v>0</v>
      </c>
      <c r="K557" s="113">
        <v>0</v>
      </c>
      <c r="L557" s="113">
        <v>0</v>
      </c>
      <c r="M557" s="113">
        <v>0</v>
      </c>
      <c r="N557" s="113">
        <v>0</v>
      </c>
      <c r="O557" s="113">
        <v>0</v>
      </c>
      <c r="P557" s="113">
        <v>0</v>
      </c>
      <c r="Q557" s="113">
        <v>0</v>
      </c>
      <c r="R557" s="113">
        <v>0</v>
      </c>
      <c r="S557" s="113">
        <v>0</v>
      </c>
      <c r="T557" s="113">
        <v>0</v>
      </c>
      <c r="U557" s="113">
        <v>0</v>
      </c>
      <c r="V557" s="113">
        <v>0</v>
      </c>
      <c r="W557" s="113">
        <v>0</v>
      </c>
      <c r="X557" s="113">
        <v>0</v>
      </c>
      <c r="Y557" s="113">
        <v>0</v>
      </c>
      <c r="Z557" s="113">
        <v>0</v>
      </c>
      <c r="AA557" s="113">
        <v>0</v>
      </c>
      <c r="AB557" s="113">
        <v>0</v>
      </c>
      <c r="AC557" s="113">
        <v>0</v>
      </c>
      <c r="AD557" s="113">
        <v>0</v>
      </c>
      <c r="AE557" s="113">
        <v>0</v>
      </c>
      <c r="AF557" s="113">
        <v>0</v>
      </c>
      <c r="AG557" s="113">
        <v>0</v>
      </c>
      <c r="AH557" s="113">
        <v>0</v>
      </c>
      <c r="AI557" s="113">
        <v>0</v>
      </c>
      <c r="AJ557" s="113">
        <v>0</v>
      </c>
      <c r="AK557" s="113">
        <v>0</v>
      </c>
      <c r="AL557" s="113">
        <v>0</v>
      </c>
      <c r="AM557" s="113">
        <f t="shared" si="8"/>
        <v>0</v>
      </c>
      <c r="AP557" s="70"/>
    </row>
    <row r="558" spans="1:42" ht="33" customHeight="1">
      <c r="A558" s="87">
        <v>1756</v>
      </c>
      <c r="B558" s="88" t="s">
        <v>1190</v>
      </c>
      <c r="C558" s="115" t="s">
        <v>1400</v>
      </c>
      <c r="D558" s="113">
        <v>0</v>
      </c>
      <c r="E558" s="113">
        <v>0</v>
      </c>
      <c r="F558" s="113">
        <v>0</v>
      </c>
      <c r="G558" s="113">
        <v>0</v>
      </c>
      <c r="H558" s="113">
        <v>0</v>
      </c>
      <c r="I558" s="113">
        <v>0</v>
      </c>
      <c r="J558" s="113">
        <v>0</v>
      </c>
      <c r="K558" s="113">
        <v>0</v>
      </c>
      <c r="L558" s="113">
        <v>0</v>
      </c>
      <c r="M558" s="113">
        <v>0</v>
      </c>
      <c r="N558" s="113">
        <v>0</v>
      </c>
      <c r="O558" s="113">
        <v>0</v>
      </c>
      <c r="P558" s="113">
        <v>0</v>
      </c>
      <c r="Q558" s="113">
        <v>0</v>
      </c>
      <c r="R558" s="113">
        <v>0</v>
      </c>
      <c r="S558" s="113">
        <v>0</v>
      </c>
      <c r="T558" s="113">
        <v>0</v>
      </c>
      <c r="U558" s="113">
        <v>0</v>
      </c>
      <c r="V558" s="113">
        <v>0</v>
      </c>
      <c r="W558" s="113">
        <v>0</v>
      </c>
      <c r="X558" s="113">
        <v>0</v>
      </c>
      <c r="Y558" s="113">
        <v>0</v>
      </c>
      <c r="Z558" s="113">
        <v>0</v>
      </c>
      <c r="AA558" s="113">
        <v>0</v>
      </c>
      <c r="AB558" s="113">
        <v>0</v>
      </c>
      <c r="AC558" s="113">
        <v>0</v>
      </c>
      <c r="AD558" s="113">
        <v>0</v>
      </c>
      <c r="AE558" s="113">
        <v>0</v>
      </c>
      <c r="AF558" s="113">
        <v>0</v>
      </c>
      <c r="AG558" s="113">
        <v>0</v>
      </c>
      <c r="AH558" s="113">
        <v>0</v>
      </c>
      <c r="AI558" s="113">
        <v>0</v>
      </c>
      <c r="AJ558" s="113">
        <v>0</v>
      </c>
      <c r="AK558" s="113">
        <v>0</v>
      </c>
      <c r="AL558" s="113">
        <v>0</v>
      </c>
      <c r="AM558" s="113">
        <f t="shared" si="8"/>
        <v>0</v>
      </c>
      <c r="AP558" s="70"/>
    </row>
    <row r="559" spans="1:42" ht="33" customHeight="1">
      <c r="A559" s="87">
        <v>1801</v>
      </c>
      <c r="B559" s="88" t="s">
        <v>1191</v>
      </c>
      <c r="C559" s="115" t="s">
        <v>1400</v>
      </c>
      <c r="D559" s="113">
        <v>0</v>
      </c>
      <c r="E559" s="113">
        <v>0</v>
      </c>
      <c r="F559" s="113">
        <v>0</v>
      </c>
      <c r="G559" s="113">
        <v>0</v>
      </c>
      <c r="H559" s="113">
        <v>0</v>
      </c>
      <c r="I559" s="113">
        <v>0</v>
      </c>
      <c r="J559" s="113">
        <v>0</v>
      </c>
      <c r="K559" s="113">
        <v>0</v>
      </c>
      <c r="L559" s="113">
        <v>0</v>
      </c>
      <c r="M559" s="113">
        <v>0</v>
      </c>
      <c r="N559" s="113">
        <v>0</v>
      </c>
      <c r="O559" s="113">
        <v>0</v>
      </c>
      <c r="P559" s="113">
        <v>0</v>
      </c>
      <c r="Q559" s="113">
        <v>0</v>
      </c>
      <c r="R559" s="113">
        <v>0</v>
      </c>
      <c r="S559" s="113">
        <v>0</v>
      </c>
      <c r="T559" s="113">
        <v>0</v>
      </c>
      <c r="U559" s="113">
        <v>0</v>
      </c>
      <c r="V559" s="113">
        <v>0</v>
      </c>
      <c r="W559" s="113">
        <v>0</v>
      </c>
      <c r="X559" s="113">
        <v>0</v>
      </c>
      <c r="Y559" s="113">
        <v>0</v>
      </c>
      <c r="Z559" s="113">
        <v>0</v>
      </c>
      <c r="AA559" s="113">
        <v>0</v>
      </c>
      <c r="AB559" s="113">
        <v>0</v>
      </c>
      <c r="AC559" s="113">
        <v>0</v>
      </c>
      <c r="AD559" s="113">
        <v>0</v>
      </c>
      <c r="AE559" s="113">
        <v>0</v>
      </c>
      <c r="AF559" s="113">
        <v>0</v>
      </c>
      <c r="AG559" s="113">
        <v>0</v>
      </c>
      <c r="AH559" s="113">
        <v>0</v>
      </c>
      <c r="AI559" s="113">
        <v>0</v>
      </c>
      <c r="AJ559" s="113">
        <v>0</v>
      </c>
      <c r="AK559" s="113">
        <v>0</v>
      </c>
      <c r="AL559" s="113">
        <v>0</v>
      </c>
      <c r="AM559" s="113">
        <f t="shared" si="8"/>
        <v>0</v>
      </c>
      <c r="AP559" s="70"/>
    </row>
    <row r="560" spans="1:42" ht="33" customHeight="1">
      <c r="A560" s="87">
        <v>1802</v>
      </c>
      <c r="B560" s="88" t="s">
        <v>1173</v>
      </c>
      <c r="C560" s="115" t="s">
        <v>1400</v>
      </c>
      <c r="D560" s="113">
        <v>0</v>
      </c>
      <c r="E560" s="113">
        <v>0</v>
      </c>
      <c r="F560" s="113">
        <v>0</v>
      </c>
      <c r="G560" s="113">
        <v>0</v>
      </c>
      <c r="H560" s="113">
        <v>0</v>
      </c>
      <c r="I560" s="113">
        <v>0</v>
      </c>
      <c r="J560" s="113">
        <v>0</v>
      </c>
      <c r="K560" s="113">
        <v>0</v>
      </c>
      <c r="L560" s="113">
        <v>0</v>
      </c>
      <c r="M560" s="113">
        <v>0</v>
      </c>
      <c r="N560" s="113">
        <v>0</v>
      </c>
      <c r="O560" s="113">
        <v>0</v>
      </c>
      <c r="P560" s="113">
        <v>0</v>
      </c>
      <c r="Q560" s="113">
        <v>0</v>
      </c>
      <c r="R560" s="113">
        <v>0</v>
      </c>
      <c r="S560" s="113">
        <v>0</v>
      </c>
      <c r="T560" s="113">
        <v>0</v>
      </c>
      <c r="U560" s="113">
        <v>0</v>
      </c>
      <c r="V560" s="113">
        <v>0</v>
      </c>
      <c r="W560" s="113">
        <v>0</v>
      </c>
      <c r="X560" s="113">
        <v>0</v>
      </c>
      <c r="Y560" s="113">
        <v>0</v>
      </c>
      <c r="Z560" s="113">
        <v>0</v>
      </c>
      <c r="AA560" s="113">
        <v>0</v>
      </c>
      <c r="AB560" s="113">
        <v>0</v>
      </c>
      <c r="AC560" s="113">
        <v>0</v>
      </c>
      <c r="AD560" s="113">
        <v>0</v>
      </c>
      <c r="AE560" s="113">
        <v>0</v>
      </c>
      <c r="AF560" s="113">
        <v>0</v>
      </c>
      <c r="AG560" s="113">
        <v>0</v>
      </c>
      <c r="AH560" s="113">
        <v>0</v>
      </c>
      <c r="AI560" s="113">
        <v>0</v>
      </c>
      <c r="AJ560" s="113">
        <v>0</v>
      </c>
      <c r="AK560" s="113">
        <v>0</v>
      </c>
      <c r="AL560" s="113">
        <v>0</v>
      </c>
      <c r="AM560" s="113">
        <f t="shared" si="8"/>
        <v>0</v>
      </c>
      <c r="AP560" s="70"/>
    </row>
    <row r="561" spans="1:42" ht="33" customHeight="1">
      <c r="A561" s="87">
        <v>1803</v>
      </c>
      <c r="B561" s="88" t="s">
        <v>1192</v>
      </c>
      <c r="C561" s="115" t="s">
        <v>1400</v>
      </c>
      <c r="D561" s="113">
        <v>0</v>
      </c>
      <c r="E561" s="113">
        <v>0</v>
      </c>
      <c r="F561" s="113">
        <v>0</v>
      </c>
      <c r="G561" s="113">
        <v>0</v>
      </c>
      <c r="H561" s="113">
        <v>0</v>
      </c>
      <c r="I561" s="113">
        <v>0</v>
      </c>
      <c r="J561" s="113">
        <v>0</v>
      </c>
      <c r="K561" s="113">
        <v>0</v>
      </c>
      <c r="L561" s="113">
        <v>0</v>
      </c>
      <c r="M561" s="113">
        <v>0</v>
      </c>
      <c r="N561" s="113">
        <v>0</v>
      </c>
      <c r="O561" s="113">
        <v>0</v>
      </c>
      <c r="P561" s="113">
        <v>0</v>
      </c>
      <c r="Q561" s="113">
        <v>0</v>
      </c>
      <c r="R561" s="113">
        <v>0</v>
      </c>
      <c r="S561" s="113">
        <v>0</v>
      </c>
      <c r="T561" s="113">
        <v>0</v>
      </c>
      <c r="U561" s="113">
        <v>0</v>
      </c>
      <c r="V561" s="113">
        <v>0</v>
      </c>
      <c r="W561" s="113">
        <v>0</v>
      </c>
      <c r="X561" s="113">
        <v>0</v>
      </c>
      <c r="Y561" s="113">
        <v>0</v>
      </c>
      <c r="Z561" s="113">
        <v>0</v>
      </c>
      <c r="AA561" s="113">
        <v>0</v>
      </c>
      <c r="AB561" s="113">
        <v>0</v>
      </c>
      <c r="AC561" s="113">
        <v>0</v>
      </c>
      <c r="AD561" s="113">
        <v>0</v>
      </c>
      <c r="AE561" s="113">
        <v>0</v>
      </c>
      <c r="AF561" s="113">
        <v>0</v>
      </c>
      <c r="AG561" s="113">
        <v>0</v>
      </c>
      <c r="AH561" s="113">
        <v>0</v>
      </c>
      <c r="AI561" s="113">
        <v>0</v>
      </c>
      <c r="AJ561" s="113">
        <v>0</v>
      </c>
      <c r="AK561" s="113">
        <v>0</v>
      </c>
      <c r="AL561" s="113">
        <v>0</v>
      </c>
      <c r="AM561" s="113">
        <f t="shared" si="8"/>
        <v>0</v>
      </c>
      <c r="AP561" s="70"/>
    </row>
    <row r="562" spans="1:42" ht="33" customHeight="1">
      <c r="A562" s="87">
        <v>1805</v>
      </c>
      <c r="B562" s="88" t="s">
        <v>1193</v>
      </c>
      <c r="C562" s="115" t="s">
        <v>1400</v>
      </c>
      <c r="D562" s="113">
        <v>0</v>
      </c>
      <c r="E562" s="113">
        <v>0</v>
      </c>
      <c r="F562" s="113">
        <v>0</v>
      </c>
      <c r="G562" s="113">
        <v>0</v>
      </c>
      <c r="H562" s="113">
        <v>0</v>
      </c>
      <c r="I562" s="113">
        <v>0</v>
      </c>
      <c r="J562" s="113">
        <v>0</v>
      </c>
      <c r="K562" s="113">
        <v>0</v>
      </c>
      <c r="L562" s="113">
        <v>0</v>
      </c>
      <c r="M562" s="113">
        <v>0</v>
      </c>
      <c r="N562" s="113">
        <v>0</v>
      </c>
      <c r="O562" s="113">
        <v>0</v>
      </c>
      <c r="P562" s="113">
        <v>0</v>
      </c>
      <c r="Q562" s="113">
        <v>0</v>
      </c>
      <c r="R562" s="113">
        <v>0</v>
      </c>
      <c r="S562" s="113">
        <v>0</v>
      </c>
      <c r="T562" s="113">
        <v>0</v>
      </c>
      <c r="U562" s="113">
        <v>0</v>
      </c>
      <c r="V562" s="113">
        <v>0</v>
      </c>
      <c r="W562" s="113">
        <v>0</v>
      </c>
      <c r="X562" s="113">
        <v>0</v>
      </c>
      <c r="Y562" s="113">
        <v>0</v>
      </c>
      <c r="Z562" s="113">
        <v>0</v>
      </c>
      <c r="AA562" s="113">
        <v>0</v>
      </c>
      <c r="AB562" s="113">
        <v>0</v>
      </c>
      <c r="AC562" s="113">
        <v>0</v>
      </c>
      <c r="AD562" s="113">
        <v>0</v>
      </c>
      <c r="AE562" s="113">
        <v>0</v>
      </c>
      <c r="AF562" s="113">
        <v>0</v>
      </c>
      <c r="AG562" s="113">
        <v>0</v>
      </c>
      <c r="AH562" s="113">
        <v>0</v>
      </c>
      <c r="AI562" s="113">
        <v>0</v>
      </c>
      <c r="AJ562" s="113">
        <v>0</v>
      </c>
      <c r="AK562" s="113">
        <v>0</v>
      </c>
      <c r="AL562" s="113">
        <v>0</v>
      </c>
      <c r="AM562" s="113">
        <f t="shared" si="8"/>
        <v>0</v>
      </c>
      <c r="AP562" s="70"/>
    </row>
    <row r="563" spans="1:42" ht="33" customHeight="1">
      <c r="A563" s="87">
        <v>1806</v>
      </c>
      <c r="B563" s="88" t="s">
        <v>1194</v>
      </c>
      <c r="C563" s="115" t="s">
        <v>1400</v>
      </c>
      <c r="D563" s="113">
        <v>0</v>
      </c>
      <c r="E563" s="113">
        <v>0</v>
      </c>
      <c r="F563" s="113">
        <v>0</v>
      </c>
      <c r="G563" s="113">
        <v>0</v>
      </c>
      <c r="H563" s="113">
        <v>0</v>
      </c>
      <c r="I563" s="113">
        <v>0</v>
      </c>
      <c r="J563" s="113">
        <v>0</v>
      </c>
      <c r="K563" s="113">
        <v>0</v>
      </c>
      <c r="L563" s="113">
        <v>0</v>
      </c>
      <c r="M563" s="113">
        <v>0</v>
      </c>
      <c r="N563" s="113">
        <v>0</v>
      </c>
      <c r="O563" s="113">
        <v>0</v>
      </c>
      <c r="P563" s="113">
        <v>0</v>
      </c>
      <c r="Q563" s="113">
        <v>0</v>
      </c>
      <c r="R563" s="113">
        <v>0</v>
      </c>
      <c r="S563" s="113">
        <v>0</v>
      </c>
      <c r="T563" s="113">
        <v>0</v>
      </c>
      <c r="U563" s="113">
        <v>0</v>
      </c>
      <c r="V563" s="113">
        <v>0</v>
      </c>
      <c r="W563" s="113">
        <v>0</v>
      </c>
      <c r="X563" s="113">
        <v>0</v>
      </c>
      <c r="Y563" s="113">
        <v>0</v>
      </c>
      <c r="Z563" s="113">
        <v>0</v>
      </c>
      <c r="AA563" s="113">
        <v>0</v>
      </c>
      <c r="AB563" s="113">
        <v>0</v>
      </c>
      <c r="AC563" s="113">
        <v>0</v>
      </c>
      <c r="AD563" s="113">
        <v>0</v>
      </c>
      <c r="AE563" s="113">
        <v>0</v>
      </c>
      <c r="AF563" s="113">
        <v>0</v>
      </c>
      <c r="AG563" s="113">
        <v>0</v>
      </c>
      <c r="AH563" s="113">
        <v>0</v>
      </c>
      <c r="AI563" s="113">
        <v>0</v>
      </c>
      <c r="AJ563" s="113">
        <v>0</v>
      </c>
      <c r="AK563" s="113">
        <v>0</v>
      </c>
      <c r="AL563" s="113">
        <v>0</v>
      </c>
      <c r="AM563" s="113">
        <f t="shared" si="8"/>
        <v>0</v>
      </c>
      <c r="AP563" s="70"/>
    </row>
    <row r="564" spans="1:42" ht="33" customHeight="1">
      <c r="A564" s="87">
        <v>1807</v>
      </c>
      <c r="B564" s="88" t="s">
        <v>1195</v>
      </c>
      <c r="C564" s="115" t="s">
        <v>1400</v>
      </c>
      <c r="D564" s="113">
        <v>0</v>
      </c>
      <c r="E564" s="113">
        <v>0</v>
      </c>
      <c r="F564" s="113">
        <v>0</v>
      </c>
      <c r="G564" s="113">
        <v>0</v>
      </c>
      <c r="H564" s="113">
        <v>0</v>
      </c>
      <c r="I564" s="113">
        <v>0</v>
      </c>
      <c r="J564" s="113">
        <v>0</v>
      </c>
      <c r="K564" s="113">
        <v>0</v>
      </c>
      <c r="L564" s="113">
        <v>0</v>
      </c>
      <c r="M564" s="113">
        <v>0</v>
      </c>
      <c r="N564" s="113">
        <v>0</v>
      </c>
      <c r="O564" s="113">
        <v>0</v>
      </c>
      <c r="P564" s="113">
        <v>0</v>
      </c>
      <c r="Q564" s="113">
        <v>0</v>
      </c>
      <c r="R564" s="113">
        <v>0</v>
      </c>
      <c r="S564" s="113">
        <v>0</v>
      </c>
      <c r="T564" s="113">
        <v>0</v>
      </c>
      <c r="U564" s="113">
        <v>0</v>
      </c>
      <c r="V564" s="113">
        <v>0</v>
      </c>
      <c r="W564" s="113">
        <v>0</v>
      </c>
      <c r="X564" s="113">
        <v>0</v>
      </c>
      <c r="Y564" s="113">
        <v>0</v>
      </c>
      <c r="Z564" s="113">
        <v>0</v>
      </c>
      <c r="AA564" s="113">
        <v>0</v>
      </c>
      <c r="AB564" s="113">
        <v>0</v>
      </c>
      <c r="AC564" s="113">
        <v>0</v>
      </c>
      <c r="AD564" s="113">
        <v>0</v>
      </c>
      <c r="AE564" s="113">
        <v>0</v>
      </c>
      <c r="AF564" s="113">
        <v>0</v>
      </c>
      <c r="AG564" s="113">
        <v>0</v>
      </c>
      <c r="AH564" s="113">
        <v>0</v>
      </c>
      <c r="AI564" s="113">
        <v>0</v>
      </c>
      <c r="AJ564" s="113">
        <v>0</v>
      </c>
      <c r="AK564" s="113">
        <v>0</v>
      </c>
      <c r="AL564" s="113">
        <v>0</v>
      </c>
      <c r="AM564" s="113">
        <f t="shared" si="8"/>
        <v>0</v>
      </c>
      <c r="AP564" s="70"/>
    </row>
    <row r="565" spans="1:42" ht="33" customHeight="1">
      <c r="A565" s="87">
        <v>1808</v>
      </c>
      <c r="B565" s="88" t="s">
        <v>1196</v>
      </c>
      <c r="C565" s="115" t="s">
        <v>1400</v>
      </c>
      <c r="D565" s="113">
        <v>0</v>
      </c>
      <c r="E565" s="113">
        <v>0</v>
      </c>
      <c r="F565" s="113">
        <v>0</v>
      </c>
      <c r="G565" s="113">
        <v>0</v>
      </c>
      <c r="H565" s="113">
        <v>0</v>
      </c>
      <c r="I565" s="113">
        <v>0</v>
      </c>
      <c r="J565" s="113">
        <v>0</v>
      </c>
      <c r="K565" s="113">
        <v>0</v>
      </c>
      <c r="L565" s="113">
        <v>0</v>
      </c>
      <c r="M565" s="113">
        <v>0</v>
      </c>
      <c r="N565" s="113">
        <v>0</v>
      </c>
      <c r="O565" s="113">
        <v>0</v>
      </c>
      <c r="P565" s="113">
        <v>0</v>
      </c>
      <c r="Q565" s="113">
        <v>0</v>
      </c>
      <c r="R565" s="113">
        <v>0</v>
      </c>
      <c r="S565" s="113">
        <v>0</v>
      </c>
      <c r="T565" s="113">
        <v>0</v>
      </c>
      <c r="U565" s="113">
        <v>0</v>
      </c>
      <c r="V565" s="113">
        <v>0</v>
      </c>
      <c r="W565" s="113">
        <v>0</v>
      </c>
      <c r="X565" s="113">
        <v>0</v>
      </c>
      <c r="Y565" s="113">
        <v>0</v>
      </c>
      <c r="Z565" s="113">
        <v>0</v>
      </c>
      <c r="AA565" s="113">
        <v>0</v>
      </c>
      <c r="AB565" s="113">
        <v>0</v>
      </c>
      <c r="AC565" s="113">
        <v>0</v>
      </c>
      <c r="AD565" s="113">
        <v>0</v>
      </c>
      <c r="AE565" s="113">
        <v>0</v>
      </c>
      <c r="AF565" s="113">
        <v>0</v>
      </c>
      <c r="AG565" s="113">
        <v>0</v>
      </c>
      <c r="AH565" s="113">
        <v>0</v>
      </c>
      <c r="AI565" s="113">
        <v>0</v>
      </c>
      <c r="AJ565" s="113">
        <v>0</v>
      </c>
      <c r="AK565" s="113">
        <v>0</v>
      </c>
      <c r="AL565" s="113">
        <v>0</v>
      </c>
      <c r="AM565" s="113">
        <f t="shared" si="8"/>
        <v>0</v>
      </c>
      <c r="AP565" s="70"/>
    </row>
    <row r="566" spans="1:42" ht="33" customHeight="1">
      <c r="A566" s="87">
        <v>1809</v>
      </c>
      <c r="B566" s="88" t="s">
        <v>1197</v>
      </c>
      <c r="C566" s="115" t="s">
        <v>1400</v>
      </c>
      <c r="D566" s="113">
        <v>0</v>
      </c>
      <c r="E566" s="113">
        <v>0</v>
      </c>
      <c r="F566" s="113">
        <v>0</v>
      </c>
      <c r="G566" s="113">
        <v>0</v>
      </c>
      <c r="H566" s="113">
        <v>0</v>
      </c>
      <c r="I566" s="113">
        <v>0</v>
      </c>
      <c r="J566" s="113">
        <v>0</v>
      </c>
      <c r="K566" s="113">
        <v>0</v>
      </c>
      <c r="L566" s="113">
        <v>0</v>
      </c>
      <c r="M566" s="113">
        <v>0</v>
      </c>
      <c r="N566" s="113">
        <v>0</v>
      </c>
      <c r="O566" s="113">
        <v>0</v>
      </c>
      <c r="P566" s="113">
        <v>0</v>
      </c>
      <c r="Q566" s="113">
        <v>0</v>
      </c>
      <c r="R566" s="113">
        <v>0</v>
      </c>
      <c r="S566" s="113">
        <v>0</v>
      </c>
      <c r="T566" s="113">
        <v>0</v>
      </c>
      <c r="U566" s="113">
        <v>0</v>
      </c>
      <c r="V566" s="113">
        <v>0</v>
      </c>
      <c r="W566" s="113">
        <v>0</v>
      </c>
      <c r="X566" s="113">
        <v>0</v>
      </c>
      <c r="Y566" s="113">
        <v>0</v>
      </c>
      <c r="Z566" s="113">
        <v>0</v>
      </c>
      <c r="AA566" s="113">
        <v>0</v>
      </c>
      <c r="AB566" s="113">
        <v>0</v>
      </c>
      <c r="AC566" s="113">
        <v>0</v>
      </c>
      <c r="AD566" s="113">
        <v>0</v>
      </c>
      <c r="AE566" s="113">
        <v>0</v>
      </c>
      <c r="AF566" s="113">
        <v>0</v>
      </c>
      <c r="AG566" s="113">
        <v>0</v>
      </c>
      <c r="AH566" s="113">
        <v>0</v>
      </c>
      <c r="AI566" s="113">
        <v>0</v>
      </c>
      <c r="AJ566" s="113">
        <v>0</v>
      </c>
      <c r="AK566" s="113">
        <v>0</v>
      </c>
      <c r="AL566" s="113">
        <v>0</v>
      </c>
      <c r="AM566" s="113">
        <f t="shared" si="8"/>
        <v>0</v>
      </c>
      <c r="AP566" s="70"/>
    </row>
    <row r="567" spans="1:42" ht="33" customHeight="1">
      <c r="A567" s="87">
        <v>1810</v>
      </c>
      <c r="B567" s="88" t="s">
        <v>1198</v>
      </c>
      <c r="C567" s="115" t="s">
        <v>1400</v>
      </c>
      <c r="D567" s="113">
        <v>0</v>
      </c>
      <c r="E567" s="113">
        <v>0</v>
      </c>
      <c r="F567" s="113">
        <v>0</v>
      </c>
      <c r="G567" s="113">
        <v>0</v>
      </c>
      <c r="H567" s="113">
        <v>0</v>
      </c>
      <c r="I567" s="113">
        <v>0</v>
      </c>
      <c r="J567" s="113">
        <v>0</v>
      </c>
      <c r="K567" s="113">
        <v>0</v>
      </c>
      <c r="L567" s="113">
        <v>0</v>
      </c>
      <c r="M567" s="113">
        <v>0</v>
      </c>
      <c r="N567" s="113">
        <v>0</v>
      </c>
      <c r="O567" s="113">
        <v>0</v>
      </c>
      <c r="P567" s="113">
        <v>0</v>
      </c>
      <c r="Q567" s="113">
        <v>0</v>
      </c>
      <c r="R567" s="113">
        <v>0</v>
      </c>
      <c r="S567" s="113">
        <v>0</v>
      </c>
      <c r="T567" s="113">
        <v>0</v>
      </c>
      <c r="U567" s="113">
        <v>0</v>
      </c>
      <c r="V567" s="113">
        <v>0</v>
      </c>
      <c r="W567" s="113">
        <v>0</v>
      </c>
      <c r="X567" s="113">
        <v>0</v>
      </c>
      <c r="Y567" s="113">
        <v>0</v>
      </c>
      <c r="Z567" s="113">
        <v>0</v>
      </c>
      <c r="AA567" s="113">
        <v>0</v>
      </c>
      <c r="AB567" s="113">
        <v>0</v>
      </c>
      <c r="AC567" s="113">
        <v>0</v>
      </c>
      <c r="AD567" s="113">
        <v>0</v>
      </c>
      <c r="AE567" s="113">
        <v>0</v>
      </c>
      <c r="AF567" s="113">
        <v>0</v>
      </c>
      <c r="AG567" s="113">
        <v>0</v>
      </c>
      <c r="AH567" s="113">
        <v>0</v>
      </c>
      <c r="AI567" s="113">
        <v>0</v>
      </c>
      <c r="AJ567" s="113">
        <v>0</v>
      </c>
      <c r="AK567" s="113">
        <v>0</v>
      </c>
      <c r="AL567" s="113">
        <v>0</v>
      </c>
      <c r="AM567" s="113">
        <f t="shared" si="8"/>
        <v>0</v>
      </c>
      <c r="AP567" s="70"/>
    </row>
    <row r="568" spans="1:42" ht="33" customHeight="1">
      <c r="A568" s="87">
        <v>1811</v>
      </c>
      <c r="B568" s="88" t="s">
        <v>1199</v>
      </c>
      <c r="C568" s="115" t="s">
        <v>1400</v>
      </c>
      <c r="D568" s="113">
        <v>0</v>
      </c>
      <c r="E568" s="113">
        <v>0</v>
      </c>
      <c r="F568" s="113">
        <v>0</v>
      </c>
      <c r="G568" s="113">
        <v>0</v>
      </c>
      <c r="H568" s="113">
        <v>0</v>
      </c>
      <c r="I568" s="113">
        <v>0</v>
      </c>
      <c r="J568" s="113">
        <v>0</v>
      </c>
      <c r="K568" s="113">
        <v>0</v>
      </c>
      <c r="L568" s="113">
        <v>0</v>
      </c>
      <c r="M568" s="113">
        <v>0</v>
      </c>
      <c r="N568" s="113">
        <v>0</v>
      </c>
      <c r="O568" s="113">
        <v>0</v>
      </c>
      <c r="P568" s="113">
        <v>0</v>
      </c>
      <c r="Q568" s="113">
        <v>0</v>
      </c>
      <c r="R568" s="113">
        <v>0</v>
      </c>
      <c r="S568" s="113">
        <v>0</v>
      </c>
      <c r="T568" s="113">
        <v>0</v>
      </c>
      <c r="U568" s="113">
        <v>0</v>
      </c>
      <c r="V568" s="113">
        <v>0</v>
      </c>
      <c r="W568" s="113">
        <v>0</v>
      </c>
      <c r="X568" s="113">
        <v>0</v>
      </c>
      <c r="Y568" s="113">
        <v>0</v>
      </c>
      <c r="Z568" s="113">
        <v>0</v>
      </c>
      <c r="AA568" s="113">
        <v>0</v>
      </c>
      <c r="AB568" s="113">
        <v>0</v>
      </c>
      <c r="AC568" s="113">
        <v>0</v>
      </c>
      <c r="AD568" s="113">
        <v>0</v>
      </c>
      <c r="AE568" s="113">
        <v>0</v>
      </c>
      <c r="AF568" s="113">
        <v>0</v>
      </c>
      <c r="AG568" s="113">
        <v>0</v>
      </c>
      <c r="AH568" s="113">
        <v>0</v>
      </c>
      <c r="AI568" s="113">
        <v>0</v>
      </c>
      <c r="AJ568" s="113">
        <v>0</v>
      </c>
      <c r="AK568" s="113">
        <v>0</v>
      </c>
      <c r="AL568" s="113">
        <v>0</v>
      </c>
      <c r="AM568" s="113">
        <f t="shared" si="8"/>
        <v>0</v>
      </c>
      <c r="AP568" s="70"/>
    </row>
    <row r="569" spans="1:42" ht="33" customHeight="1">
      <c r="A569" s="87">
        <v>1812</v>
      </c>
      <c r="B569" s="88" t="s">
        <v>1200</v>
      </c>
      <c r="C569" s="115" t="s">
        <v>1400</v>
      </c>
      <c r="D569" s="113">
        <v>0</v>
      </c>
      <c r="E569" s="113">
        <v>0</v>
      </c>
      <c r="F569" s="113">
        <v>0</v>
      </c>
      <c r="G569" s="113">
        <v>0</v>
      </c>
      <c r="H569" s="113">
        <v>0</v>
      </c>
      <c r="I569" s="113">
        <v>0</v>
      </c>
      <c r="J569" s="113">
        <v>0</v>
      </c>
      <c r="K569" s="113">
        <v>0</v>
      </c>
      <c r="L569" s="113">
        <v>0</v>
      </c>
      <c r="M569" s="113">
        <v>0</v>
      </c>
      <c r="N569" s="113">
        <v>0</v>
      </c>
      <c r="O569" s="113">
        <v>0</v>
      </c>
      <c r="P569" s="113">
        <v>0</v>
      </c>
      <c r="Q569" s="113">
        <v>0</v>
      </c>
      <c r="R569" s="113">
        <v>0</v>
      </c>
      <c r="S569" s="113">
        <v>0</v>
      </c>
      <c r="T569" s="113">
        <v>0</v>
      </c>
      <c r="U569" s="113">
        <v>0</v>
      </c>
      <c r="V569" s="113">
        <v>0</v>
      </c>
      <c r="W569" s="113">
        <v>0</v>
      </c>
      <c r="X569" s="113">
        <v>0</v>
      </c>
      <c r="Y569" s="113">
        <v>0</v>
      </c>
      <c r="Z569" s="113">
        <v>0</v>
      </c>
      <c r="AA569" s="113">
        <v>0</v>
      </c>
      <c r="AB569" s="113">
        <v>0</v>
      </c>
      <c r="AC569" s="113">
        <v>0</v>
      </c>
      <c r="AD569" s="113">
        <v>0</v>
      </c>
      <c r="AE569" s="113">
        <v>0</v>
      </c>
      <c r="AF569" s="113">
        <v>0</v>
      </c>
      <c r="AG569" s="113">
        <v>0</v>
      </c>
      <c r="AH569" s="113">
        <v>0</v>
      </c>
      <c r="AI569" s="113">
        <v>0</v>
      </c>
      <c r="AJ569" s="113">
        <v>0</v>
      </c>
      <c r="AK569" s="113">
        <v>0</v>
      </c>
      <c r="AL569" s="113">
        <v>0</v>
      </c>
      <c r="AM569" s="113">
        <f t="shared" si="8"/>
        <v>0</v>
      </c>
      <c r="AP569" s="70"/>
    </row>
    <row r="570" spans="1:42" ht="33" customHeight="1">
      <c r="A570" s="87">
        <v>1813</v>
      </c>
      <c r="B570" s="88" t="s">
        <v>1201</v>
      </c>
      <c r="C570" s="115" t="s">
        <v>1400</v>
      </c>
      <c r="D570" s="113">
        <v>0</v>
      </c>
      <c r="E570" s="113">
        <v>0</v>
      </c>
      <c r="F570" s="113">
        <v>0</v>
      </c>
      <c r="G570" s="113">
        <v>0</v>
      </c>
      <c r="H570" s="113">
        <v>0</v>
      </c>
      <c r="I570" s="113">
        <v>0</v>
      </c>
      <c r="J570" s="113">
        <v>0</v>
      </c>
      <c r="K570" s="113">
        <v>0</v>
      </c>
      <c r="L570" s="113">
        <v>0</v>
      </c>
      <c r="M570" s="113">
        <v>0</v>
      </c>
      <c r="N570" s="113">
        <v>0</v>
      </c>
      <c r="O570" s="113">
        <v>0</v>
      </c>
      <c r="P570" s="113">
        <v>0</v>
      </c>
      <c r="Q570" s="113">
        <v>0</v>
      </c>
      <c r="R570" s="113">
        <v>0</v>
      </c>
      <c r="S570" s="113">
        <v>0</v>
      </c>
      <c r="T570" s="113">
        <v>0</v>
      </c>
      <c r="U570" s="113">
        <v>0</v>
      </c>
      <c r="V570" s="113">
        <v>0</v>
      </c>
      <c r="W570" s="113">
        <v>0</v>
      </c>
      <c r="X570" s="113">
        <v>0</v>
      </c>
      <c r="Y570" s="113">
        <v>0</v>
      </c>
      <c r="Z570" s="113">
        <v>0</v>
      </c>
      <c r="AA570" s="113">
        <v>0</v>
      </c>
      <c r="AB570" s="113">
        <v>0</v>
      </c>
      <c r="AC570" s="113">
        <v>0</v>
      </c>
      <c r="AD570" s="113">
        <v>0</v>
      </c>
      <c r="AE570" s="113">
        <v>0</v>
      </c>
      <c r="AF570" s="113">
        <v>0</v>
      </c>
      <c r="AG570" s="113">
        <v>0</v>
      </c>
      <c r="AH570" s="113">
        <v>0</v>
      </c>
      <c r="AI570" s="113">
        <v>0</v>
      </c>
      <c r="AJ570" s="113">
        <v>0</v>
      </c>
      <c r="AK570" s="113">
        <v>0</v>
      </c>
      <c r="AL570" s="113">
        <v>0</v>
      </c>
      <c r="AM570" s="113">
        <f t="shared" si="8"/>
        <v>0</v>
      </c>
      <c r="AP570" s="70"/>
    </row>
    <row r="571" spans="1:42" ht="33" customHeight="1">
      <c r="A571" s="87">
        <v>1814</v>
      </c>
      <c r="B571" s="88" t="s">
        <v>1202</v>
      </c>
      <c r="C571" s="115" t="s">
        <v>1400</v>
      </c>
      <c r="D571" s="113">
        <v>0</v>
      </c>
      <c r="E571" s="113">
        <v>0</v>
      </c>
      <c r="F571" s="113">
        <v>0</v>
      </c>
      <c r="G571" s="113">
        <v>0</v>
      </c>
      <c r="H571" s="113">
        <v>0</v>
      </c>
      <c r="I571" s="113">
        <v>0</v>
      </c>
      <c r="J571" s="113">
        <v>0</v>
      </c>
      <c r="K571" s="113">
        <v>0</v>
      </c>
      <c r="L571" s="113">
        <v>0</v>
      </c>
      <c r="M571" s="113">
        <v>0</v>
      </c>
      <c r="N571" s="113">
        <v>0</v>
      </c>
      <c r="O571" s="113">
        <v>0</v>
      </c>
      <c r="P571" s="113">
        <v>0</v>
      </c>
      <c r="Q571" s="113">
        <v>0</v>
      </c>
      <c r="R571" s="113">
        <v>0</v>
      </c>
      <c r="S571" s="113">
        <v>0</v>
      </c>
      <c r="T571" s="113">
        <v>0</v>
      </c>
      <c r="U571" s="113">
        <v>0</v>
      </c>
      <c r="V571" s="113">
        <v>0</v>
      </c>
      <c r="W571" s="113">
        <v>0</v>
      </c>
      <c r="X571" s="113">
        <v>0</v>
      </c>
      <c r="Y571" s="113">
        <v>0</v>
      </c>
      <c r="Z571" s="113">
        <v>0</v>
      </c>
      <c r="AA571" s="113">
        <v>0</v>
      </c>
      <c r="AB571" s="113">
        <v>0</v>
      </c>
      <c r="AC571" s="113">
        <v>0</v>
      </c>
      <c r="AD571" s="113">
        <v>0</v>
      </c>
      <c r="AE571" s="113">
        <v>0</v>
      </c>
      <c r="AF571" s="113">
        <v>0</v>
      </c>
      <c r="AG571" s="113">
        <v>0</v>
      </c>
      <c r="AH571" s="113">
        <v>0</v>
      </c>
      <c r="AI571" s="113">
        <v>0</v>
      </c>
      <c r="AJ571" s="113">
        <v>0</v>
      </c>
      <c r="AK571" s="113">
        <v>0</v>
      </c>
      <c r="AL571" s="113">
        <v>0</v>
      </c>
      <c r="AM571" s="113">
        <f t="shared" si="8"/>
        <v>0</v>
      </c>
      <c r="AP571" s="70"/>
    </row>
    <row r="572" spans="1:42" ht="33" customHeight="1">
      <c r="A572" s="87">
        <v>1815</v>
      </c>
      <c r="B572" s="88" t="s">
        <v>1184</v>
      </c>
      <c r="C572" s="115" t="s">
        <v>1400</v>
      </c>
      <c r="D572" s="113">
        <v>0</v>
      </c>
      <c r="E572" s="113">
        <v>0</v>
      </c>
      <c r="F572" s="113">
        <v>0</v>
      </c>
      <c r="G572" s="113">
        <v>0</v>
      </c>
      <c r="H572" s="113">
        <v>0</v>
      </c>
      <c r="I572" s="113">
        <v>0</v>
      </c>
      <c r="J572" s="113">
        <v>0</v>
      </c>
      <c r="K572" s="113">
        <v>0</v>
      </c>
      <c r="L572" s="113">
        <v>0</v>
      </c>
      <c r="M572" s="113">
        <v>0</v>
      </c>
      <c r="N572" s="113">
        <v>0</v>
      </c>
      <c r="O572" s="113">
        <v>0</v>
      </c>
      <c r="P572" s="113">
        <v>0</v>
      </c>
      <c r="Q572" s="113">
        <v>0</v>
      </c>
      <c r="R572" s="113">
        <v>0</v>
      </c>
      <c r="S572" s="113">
        <v>0</v>
      </c>
      <c r="T572" s="113">
        <v>0</v>
      </c>
      <c r="U572" s="113">
        <v>0</v>
      </c>
      <c r="V572" s="113">
        <v>0</v>
      </c>
      <c r="W572" s="113">
        <v>0</v>
      </c>
      <c r="X572" s="113">
        <v>0</v>
      </c>
      <c r="Y572" s="113">
        <v>0</v>
      </c>
      <c r="Z572" s="113">
        <v>0</v>
      </c>
      <c r="AA572" s="113">
        <v>0</v>
      </c>
      <c r="AB572" s="113">
        <v>0</v>
      </c>
      <c r="AC572" s="113">
        <v>0</v>
      </c>
      <c r="AD572" s="113">
        <v>0</v>
      </c>
      <c r="AE572" s="113">
        <v>0</v>
      </c>
      <c r="AF572" s="113">
        <v>0</v>
      </c>
      <c r="AG572" s="113">
        <v>0</v>
      </c>
      <c r="AH572" s="113">
        <v>0</v>
      </c>
      <c r="AI572" s="113">
        <v>0</v>
      </c>
      <c r="AJ572" s="113">
        <v>0</v>
      </c>
      <c r="AK572" s="113">
        <v>0</v>
      </c>
      <c r="AL572" s="113">
        <v>0</v>
      </c>
      <c r="AM572" s="113">
        <f t="shared" si="8"/>
        <v>0</v>
      </c>
      <c r="AP572" s="70"/>
    </row>
    <row r="573" spans="1:42" ht="33" customHeight="1">
      <c r="A573" s="87">
        <v>1816</v>
      </c>
      <c r="B573" s="88" t="s">
        <v>1203</v>
      </c>
      <c r="C573" s="115" t="s">
        <v>1400</v>
      </c>
      <c r="D573" s="113">
        <v>0</v>
      </c>
      <c r="E573" s="113">
        <v>0</v>
      </c>
      <c r="F573" s="113">
        <v>0</v>
      </c>
      <c r="G573" s="113">
        <v>0</v>
      </c>
      <c r="H573" s="113">
        <v>0</v>
      </c>
      <c r="I573" s="113">
        <v>0</v>
      </c>
      <c r="J573" s="113">
        <v>0</v>
      </c>
      <c r="K573" s="113">
        <v>0</v>
      </c>
      <c r="L573" s="113">
        <v>0</v>
      </c>
      <c r="M573" s="113">
        <v>0</v>
      </c>
      <c r="N573" s="113">
        <v>0</v>
      </c>
      <c r="O573" s="113">
        <v>0</v>
      </c>
      <c r="P573" s="113">
        <v>0</v>
      </c>
      <c r="Q573" s="113">
        <v>0</v>
      </c>
      <c r="R573" s="113">
        <v>0</v>
      </c>
      <c r="S573" s="113">
        <v>0</v>
      </c>
      <c r="T573" s="113">
        <v>0</v>
      </c>
      <c r="U573" s="113">
        <v>0</v>
      </c>
      <c r="V573" s="113">
        <v>0</v>
      </c>
      <c r="W573" s="113">
        <v>0</v>
      </c>
      <c r="X573" s="113">
        <v>0</v>
      </c>
      <c r="Y573" s="113">
        <v>0</v>
      </c>
      <c r="Z573" s="113">
        <v>0</v>
      </c>
      <c r="AA573" s="113">
        <v>0</v>
      </c>
      <c r="AB573" s="113">
        <v>0</v>
      </c>
      <c r="AC573" s="113">
        <v>0</v>
      </c>
      <c r="AD573" s="113">
        <v>0</v>
      </c>
      <c r="AE573" s="113">
        <v>0</v>
      </c>
      <c r="AF573" s="113">
        <v>0</v>
      </c>
      <c r="AG573" s="113">
        <v>0</v>
      </c>
      <c r="AH573" s="113">
        <v>0</v>
      </c>
      <c r="AI573" s="113">
        <v>0</v>
      </c>
      <c r="AJ573" s="113">
        <v>0</v>
      </c>
      <c r="AK573" s="113">
        <v>0</v>
      </c>
      <c r="AL573" s="113">
        <v>0</v>
      </c>
      <c r="AM573" s="113">
        <f t="shared" si="8"/>
        <v>0</v>
      </c>
      <c r="AP573" s="70"/>
    </row>
    <row r="574" spans="1:42" ht="33" customHeight="1">
      <c r="A574" s="87">
        <v>1817</v>
      </c>
      <c r="B574" s="88" t="s">
        <v>1204</v>
      </c>
      <c r="C574" s="115" t="s">
        <v>1400</v>
      </c>
      <c r="D574" s="113">
        <v>0</v>
      </c>
      <c r="E574" s="113">
        <v>0</v>
      </c>
      <c r="F574" s="113">
        <v>0</v>
      </c>
      <c r="G574" s="113">
        <v>0</v>
      </c>
      <c r="H574" s="113">
        <v>0</v>
      </c>
      <c r="I574" s="113">
        <v>0</v>
      </c>
      <c r="J574" s="113">
        <v>0</v>
      </c>
      <c r="K574" s="113">
        <v>0</v>
      </c>
      <c r="L574" s="113">
        <v>0</v>
      </c>
      <c r="M574" s="113">
        <v>0</v>
      </c>
      <c r="N574" s="113">
        <v>0</v>
      </c>
      <c r="O574" s="113">
        <v>0</v>
      </c>
      <c r="P574" s="113">
        <v>0</v>
      </c>
      <c r="Q574" s="113">
        <v>0</v>
      </c>
      <c r="R574" s="113">
        <v>0</v>
      </c>
      <c r="S574" s="113">
        <v>0</v>
      </c>
      <c r="T574" s="113">
        <v>0</v>
      </c>
      <c r="U574" s="113">
        <v>0</v>
      </c>
      <c r="V574" s="113">
        <v>0</v>
      </c>
      <c r="W574" s="113">
        <v>0</v>
      </c>
      <c r="X574" s="113">
        <v>0</v>
      </c>
      <c r="Y574" s="113">
        <v>0</v>
      </c>
      <c r="Z574" s="113">
        <v>0</v>
      </c>
      <c r="AA574" s="113">
        <v>0</v>
      </c>
      <c r="AB574" s="113">
        <v>0</v>
      </c>
      <c r="AC574" s="113">
        <v>0</v>
      </c>
      <c r="AD574" s="113">
        <v>0</v>
      </c>
      <c r="AE574" s="113">
        <v>0</v>
      </c>
      <c r="AF574" s="113">
        <v>0</v>
      </c>
      <c r="AG574" s="113">
        <v>0</v>
      </c>
      <c r="AH574" s="113">
        <v>0</v>
      </c>
      <c r="AI574" s="113">
        <v>0</v>
      </c>
      <c r="AJ574" s="113">
        <v>0</v>
      </c>
      <c r="AK574" s="113">
        <v>0</v>
      </c>
      <c r="AL574" s="113">
        <v>0</v>
      </c>
      <c r="AM574" s="113">
        <f t="shared" si="8"/>
        <v>0</v>
      </c>
      <c r="AP574" s="70"/>
    </row>
    <row r="575" spans="1:42" ht="33" customHeight="1">
      <c r="A575" s="87">
        <v>1818</v>
      </c>
      <c r="B575" s="88" t="s">
        <v>1205</v>
      </c>
      <c r="C575" s="115" t="s">
        <v>1400</v>
      </c>
      <c r="D575" s="113">
        <v>0</v>
      </c>
      <c r="E575" s="113">
        <v>0</v>
      </c>
      <c r="F575" s="113">
        <v>0</v>
      </c>
      <c r="G575" s="113">
        <v>0</v>
      </c>
      <c r="H575" s="113">
        <v>0</v>
      </c>
      <c r="I575" s="113">
        <v>0</v>
      </c>
      <c r="J575" s="113">
        <v>0</v>
      </c>
      <c r="K575" s="113">
        <v>0</v>
      </c>
      <c r="L575" s="113">
        <v>0</v>
      </c>
      <c r="M575" s="113">
        <v>0</v>
      </c>
      <c r="N575" s="113">
        <v>0</v>
      </c>
      <c r="O575" s="113">
        <v>0</v>
      </c>
      <c r="P575" s="113">
        <v>0</v>
      </c>
      <c r="Q575" s="113">
        <v>0</v>
      </c>
      <c r="R575" s="113">
        <v>0</v>
      </c>
      <c r="S575" s="113">
        <v>0</v>
      </c>
      <c r="T575" s="113">
        <v>0</v>
      </c>
      <c r="U575" s="113">
        <v>0</v>
      </c>
      <c r="V575" s="113">
        <v>0</v>
      </c>
      <c r="W575" s="113">
        <v>0</v>
      </c>
      <c r="X575" s="113">
        <v>0</v>
      </c>
      <c r="Y575" s="113">
        <v>0</v>
      </c>
      <c r="Z575" s="113">
        <v>0</v>
      </c>
      <c r="AA575" s="113">
        <v>0</v>
      </c>
      <c r="AB575" s="113">
        <v>0</v>
      </c>
      <c r="AC575" s="113">
        <v>0</v>
      </c>
      <c r="AD575" s="113">
        <v>0</v>
      </c>
      <c r="AE575" s="113">
        <v>0</v>
      </c>
      <c r="AF575" s="113">
        <v>0</v>
      </c>
      <c r="AG575" s="113">
        <v>0</v>
      </c>
      <c r="AH575" s="113">
        <v>0</v>
      </c>
      <c r="AI575" s="113">
        <v>0</v>
      </c>
      <c r="AJ575" s="113">
        <v>0</v>
      </c>
      <c r="AK575" s="113">
        <v>0</v>
      </c>
      <c r="AL575" s="113">
        <v>0</v>
      </c>
      <c r="AM575" s="113">
        <f t="shared" si="8"/>
        <v>0</v>
      </c>
      <c r="AP575" s="70"/>
    </row>
    <row r="576" spans="1:42" ht="33" customHeight="1">
      <c r="A576" s="87">
        <v>1819</v>
      </c>
      <c r="B576" s="88" t="s">
        <v>1206</v>
      </c>
      <c r="C576" s="115" t="s">
        <v>1400</v>
      </c>
      <c r="D576" s="113">
        <v>0</v>
      </c>
      <c r="E576" s="113">
        <v>0</v>
      </c>
      <c r="F576" s="113">
        <v>0</v>
      </c>
      <c r="G576" s="113">
        <v>0</v>
      </c>
      <c r="H576" s="113">
        <v>0</v>
      </c>
      <c r="I576" s="113">
        <v>0</v>
      </c>
      <c r="J576" s="113">
        <v>0</v>
      </c>
      <c r="K576" s="113">
        <v>0</v>
      </c>
      <c r="L576" s="113">
        <v>0</v>
      </c>
      <c r="M576" s="113">
        <v>0</v>
      </c>
      <c r="N576" s="113">
        <v>0</v>
      </c>
      <c r="O576" s="113">
        <v>0</v>
      </c>
      <c r="P576" s="113">
        <v>0</v>
      </c>
      <c r="Q576" s="113">
        <v>0</v>
      </c>
      <c r="R576" s="113">
        <v>0</v>
      </c>
      <c r="S576" s="113">
        <v>0</v>
      </c>
      <c r="T576" s="113">
        <v>0</v>
      </c>
      <c r="U576" s="113">
        <v>0</v>
      </c>
      <c r="V576" s="113">
        <v>0</v>
      </c>
      <c r="W576" s="113">
        <v>0</v>
      </c>
      <c r="X576" s="113">
        <v>0</v>
      </c>
      <c r="Y576" s="113">
        <v>0</v>
      </c>
      <c r="Z576" s="113">
        <v>0</v>
      </c>
      <c r="AA576" s="113">
        <v>0</v>
      </c>
      <c r="AB576" s="113">
        <v>0</v>
      </c>
      <c r="AC576" s="113">
        <v>0</v>
      </c>
      <c r="AD576" s="113">
        <v>0</v>
      </c>
      <c r="AE576" s="113">
        <v>0</v>
      </c>
      <c r="AF576" s="113">
        <v>0</v>
      </c>
      <c r="AG576" s="113">
        <v>0</v>
      </c>
      <c r="AH576" s="113">
        <v>0</v>
      </c>
      <c r="AI576" s="113">
        <v>0</v>
      </c>
      <c r="AJ576" s="113">
        <v>0</v>
      </c>
      <c r="AK576" s="113">
        <v>0</v>
      </c>
      <c r="AL576" s="113">
        <v>0</v>
      </c>
      <c r="AM576" s="113">
        <f t="shared" si="8"/>
        <v>0</v>
      </c>
      <c r="AP576" s="70"/>
    </row>
    <row r="577" spans="1:42" ht="33" customHeight="1">
      <c r="A577" s="87">
        <v>1820</v>
      </c>
      <c r="B577" s="88" t="s">
        <v>1207</v>
      </c>
      <c r="C577" s="115" t="s">
        <v>1400</v>
      </c>
      <c r="D577" s="113">
        <v>0</v>
      </c>
      <c r="E577" s="113">
        <v>0</v>
      </c>
      <c r="F577" s="113">
        <v>0</v>
      </c>
      <c r="G577" s="113">
        <v>0</v>
      </c>
      <c r="H577" s="113">
        <v>0</v>
      </c>
      <c r="I577" s="113">
        <v>0</v>
      </c>
      <c r="J577" s="113">
        <v>0</v>
      </c>
      <c r="K577" s="113">
        <v>0</v>
      </c>
      <c r="L577" s="113">
        <v>0</v>
      </c>
      <c r="M577" s="113">
        <v>0</v>
      </c>
      <c r="N577" s="113">
        <v>0</v>
      </c>
      <c r="O577" s="113">
        <v>0</v>
      </c>
      <c r="P577" s="113">
        <v>0</v>
      </c>
      <c r="Q577" s="113">
        <v>0</v>
      </c>
      <c r="R577" s="113">
        <v>0</v>
      </c>
      <c r="S577" s="113">
        <v>0</v>
      </c>
      <c r="T577" s="113">
        <v>0</v>
      </c>
      <c r="U577" s="113">
        <v>0</v>
      </c>
      <c r="V577" s="113">
        <v>0</v>
      </c>
      <c r="W577" s="113">
        <v>0</v>
      </c>
      <c r="X577" s="113">
        <v>0</v>
      </c>
      <c r="Y577" s="113">
        <v>0</v>
      </c>
      <c r="Z577" s="113">
        <v>0</v>
      </c>
      <c r="AA577" s="113">
        <v>0</v>
      </c>
      <c r="AB577" s="113">
        <v>0</v>
      </c>
      <c r="AC577" s="113">
        <v>0</v>
      </c>
      <c r="AD577" s="113">
        <v>0</v>
      </c>
      <c r="AE577" s="113">
        <v>0</v>
      </c>
      <c r="AF577" s="113">
        <v>0</v>
      </c>
      <c r="AG577" s="113">
        <v>0</v>
      </c>
      <c r="AH577" s="113">
        <v>0</v>
      </c>
      <c r="AI577" s="113">
        <v>0</v>
      </c>
      <c r="AJ577" s="113">
        <v>0</v>
      </c>
      <c r="AK577" s="113">
        <v>0</v>
      </c>
      <c r="AL577" s="113">
        <v>0</v>
      </c>
      <c r="AM577" s="113">
        <f t="shared" si="8"/>
        <v>0</v>
      </c>
      <c r="AP577" s="70"/>
    </row>
    <row r="578" spans="1:42" ht="33" customHeight="1">
      <c r="A578" s="87">
        <v>1901</v>
      </c>
      <c r="B578" s="88" t="s">
        <v>1208</v>
      </c>
      <c r="C578" s="115" t="s">
        <v>1400</v>
      </c>
      <c r="D578" s="113">
        <v>0</v>
      </c>
      <c r="E578" s="113">
        <v>0</v>
      </c>
      <c r="F578" s="113">
        <v>0</v>
      </c>
      <c r="G578" s="113">
        <v>0</v>
      </c>
      <c r="H578" s="113">
        <v>0</v>
      </c>
      <c r="I578" s="113">
        <v>0</v>
      </c>
      <c r="J578" s="113">
        <v>0</v>
      </c>
      <c r="K578" s="113">
        <v>0</v>
      </c>
      <c r="L578" s="113">
        <v>0</v>
      </c>
      <c r="M578" s="113">
        <v>0</v>
      </c>
      <c r="N578" s="113">
        <v>0</v>
      </c>
      <c r="O578" s="113">
        <v>0</v>
      </c>
      <c r="P578" s="113">
        <v>0</v>
      </c>
      <c r="Q578" s="113">
        <v>0</v>
      </c>
      <c r="R578" s="113">
        <v>0</v>
      </c>
      <c r="S578" s="113">
        <v>0</v>
      </c>
      <c r="T578" s="113">
        <v>0</v>
      </c>
      <c r="U578" s="113">
        <v>0</v>
      </c>
      <c r="V578" s="113">
        <v>0</v>
      </c>
      <c r="W578" s="113">
        <v>0</v>
      </c>
      <c r="X578" s="113">
        <v>0</v>
      </c>
      <c r="Y578" s="113">
        <v>0</v>
      </c>
      <c r="Z578" s="113">
        <v>0</v>
      </c>
      <c r="AA578" s="113">
        <v>0</v>
      </c>
      <c r="AB578" s="113">
        <v>0</v>
      </c>
      <c r="AC578" s="113">
        <v>0</v>
      </c>
      <c r="AD578" s="113">
        <v>0</v>
      </c>
      <c r="AE578" s="113">
        <v>0</v>
      </c>
      <c r="AF578" s="113">
        <v>0</v>
      </c>
      <c r="AG578" s="113">
        <v>0</v>
      </c>
      <c r="AH578" s="113">
        <v>0</v>
      </c>
      <c r="AI578" s="113">
        <v>0</v>
      </c>
      <c r="AJ578" s="113">
        <v>0</v>
      </c>
      <c r="AK578" s="113">
        <v>0</v>
      </c>
      <c r="AL578" s="113">
        <v>0</v>
      </c>
      <c r="AM578" s="113">
        <f t="shared" si="8"/>
        <v>0</v>
      </c>
      <c r="AP578" s="70"/>
    </row>
    <row r="579" spans="1:42" ht="33" customHeight="1">
      <c r="A579" s="87">
        <v>1902</v>
      </c>
      <c r="B579" s="88" t="s">
        <v>1209</v>
      </c>
      <c r="C579" s="115" t="s">
        <v>1400</v>
      </c>
      <c r="D579" s="113">
        <v>0</v>
      </c>
      <c r="E579" s="113">
        <v>0</v>
      </c>
      <c r="F579" s="113">
        <v>0</v>
      </c>
      <c r="G579" s="113">
        <v>0</v>
      </c>
      <c r="H579" s="113">
        <v>0</v>
      </c>
      <c r="I579" s="113">
        <v>0</v>
      </c>
      <c r="J579" s="113">
        <v>0</v>
      </c>
      <c r="K579" s="113">
        <v>0</v>
      </c>
      <c r="L579" s="113">
        <v>0</v>
      </c>
      <c r="M579" s="113">
        <v>0</v>
      </c>
      <c r="N579" s="113">
        <v>0</v>
      </c>
      <c r="O579" s="113">
        <v>0</v>
      </c>
      <c r="P579" s="113">
        <v>0</v>
      </c>
      <c r="Q579" s="113">
        <v>0</v>
      </c>
      <c r="R579" s="113">
        <v>0</v>
      </c>
      <c r="S579" s="113">
        <v>0</v>
      </c>
      <c r="T579" s="113">
        <v>0</v>
      </c>
      <c r="U579" s="113">
        <v>0</v>
      </c>
      <c r="V579" s="113">
        <v>0</v>
      </c>
      <c r="W579" s="113">
        <v>0</v>
      </c>
      <c r="X579" s="113">
        <v>0</v>
      </c>
      <c r="Y579" s="113">
        <v>0</v>
      </c>
      <c r="Z579" s="113">
        <v>0</v>
      </c>
      <c r="AA579" s="113">
        <v>0</v>
      </c>
      <c r="AB579" s="113">
        <v>0</v>
      </c>
      <c r="AC579" s="113">
        <v>0</v>
      </c>
      <c r="AD579" s="113">
        <v>0</v>
      </c>
      <c r="AE579" s="113">
        <v>0</v>
      </c>
      <c r="AF579" s="113">
        <v>0</v>
      </c>
      <c r="AG579" s="113">
        <v>0</v>
      </c>
      <c r="AH579" s="113">
        <v>0</v>
      </c>
      <c r="AI579" s="113">
        <v>0</v>
      </c>
      <c r="AJ579" s="113">
        <v>0</v>
      </c>
      <c r="AK579" s="113">
        <v>0</v>
      </c>
      <c r="AL579" s="113">
        <v>0</v>
      </c>
      <c r="AM579" s="113">
        <f t="shared" si="8"/>
        <v>0</v>
      </c>
      <c r="AP579" s="70"/>
    </row>
    <row r="580" spans="1:42" ht="33" customHeight="1">
      <c r="A580" s="87">
        <v>1903</v>
      </c>
      <c r="B580" s="88" t="s">
        <v>1210</v>
      </c>
      <c r="C580" s="115" t="s">
        <v>1400</v>
      </c>
      <c r="D580" s="113">
        <v>0</v>
      </c>
      <c r="E580" s="113">
        <v>0</v>
      </c>
      <c r="F580" s="113">
        <v>0</v>
      </c>
      <c r="G580" s="113">
        <v>0</v>
      </c>
      <c r="H580" s="113">
        <v>0</v>
      </c>
      <c r="I580" s="113">
        <v>0</v>
      </c>
      <c r="J580" s="113">
        <v>0</v>
      </c>
      <c r="K580" s="113">
        <v>0</v>
      </c>
      <c r="L580" s="113">
        <v>0</v>
      </c>
      <c r="M580" s="113">
        <v>0</v>
      </c>
      <c r="N580" s="113">
        <v>0</v>
      </c>
      <c r="O580" s="113">
        <v>0</v>
      </c>
      <c r="P580" s="113">
        <v>0</v>
      </c>
      <c r="Q580" s="113">
        <v>0</v>
      </c>
      <c r="R580" s="113">
        <v>0</v>
      </c>
      <c r="S580" s="113">
        <v>0</v>
      </c>
      <c r="T580" s="113">
        <v>0</v>
      </c>
      <c r="U580" s="113">
        <v>0</v>
      </c>
      <c r="V580" s="113">
        <v>0</v>
      </c>
      <c r="W580" s="113">
        <v>0</v>
      </c>
      <c r="X580" s="113">
        <v>0</v>
      </c>
      <c r="Y580" s="113">
        <v>0</v>
      </c>
      <c r="Z580" s="113">
        <v>0</v>
      </c>
      <c r="AA580" s="113">
        <v>0</v>
      </c>
      <c r="AB580" s="113">
        <v>0</v>
      </c>
      <c r="AC580" s="113">
        <v>0</v>
      </c>
      <c r="AD580" s="113">
        <v>0</v>
      </c>
      <c r="AE580" s="113">
        <v>0</v>
      </c>
      <c r="AF580" s="113">
        <v>0</v>
      </c>
      <c r="AG580" s="113">
        <v>0</v>
      </c>
      <c r="AH580" s="113">
        <v>0</v>
      </c>
      <c r="AI580" s="113">
        <v>0</v>
      </c>
      <c r="AJ580" s="113">
        <v>0</v>
      </c>
      <c r="AK580" s="113">
        <v>0</v>
      </c>
      <c r="AL580" s="113">
        <v>0</v>
      </c>
      <c r="AM580" s="113">
        <f t="shared" si="8"/>
        <v>0</v>
      </c>
      <c r="AP580" s="70"/>
    </row>
    <row r="581" spans="1:42" ht="33" customHeight="1">
      <c r="A581" s="87">
        <v>1904</v>
      </c>
      <c r="B581" s="88" t="s">
        <v>1211</v>
      </c>
      <c r="C581" s="115" t="s">
        <v>1400</v>
      </c>
      <c r="D581" s="113">
        <v>0</v>
      </c>
      <c r="E581" s="113">
        <v>0</v>
      </c>
      <c r="F581" s="113">
        <v>0</v>
      </c>
      <c r="G581" s="113">
        <v>0</v>
      </c>
      <c r="H581" s="113">
        <v>0</v>
      </c>
      <c r="I581" s="113">
        <v>0</v>
      </c>
      <c r="J581" s="113">
        <v>0</v>
      </c>
      <c r="K581" s="113">
        <v>0</v>
      </c>
      <c r="L581" s="113">
        <v>0</v>
      </c>
      <c r="M581" s="113">
        <v>0</v>
      </c>
      <c r="N581" s="113">
        <v>0</v>
      </c>
      <c r="O581" s="113">
        <v>0</v>
      </c>
      <c r="P581" s="113">
        <v>0</v>
      </c>
      <c r="Q581" s="113">
        <v>0</v>
      </c>
      <c r="R581" s="113">
        <v>0</v>
      </c>
      <c r="S581" s="113">
        <v>0</v>
      </c>
      <c r="T581" s="113">
        <v>0</v>
      </c>
      <c r="U581" s="113">
        <v>0</v>
      </c>
      <c r="V581" s="113">
        <v>0</v>
      </c>
      <c r="W581" s="113">
        <v>0</v>
      </c>
      <c r="X581" s="113">
        <v>0</v>
      </c>
      <c r="Y581" s="113">
        <v>0</v>
      </c>
      <c r="Z581" s="113">
        <v>0</v>
      </c>
      <c r="AA581" s="113">
        <v>0</v>
      </c>
      <c r="AB581" s="113">
        <v>0</v>
      </c>
      <c r="AC581" s="113">
        <v>0</v>
      </c>
      <c r="AD581" s="113">
        <v>0</v>
      </c>
      <c r="AE581" s="113">
        <v>0</v>
      </c>
      <c r="AF581" s="113">
        <v>0</v>
      </c>
      <c r="AG581" s="113">
        <v>0</v>
      </c>
      <c r="AH581" s="113">
        <v>0</v>
      </c>
      <c r="AI581" s="113">
        <v>0</v>
      </c>
      <c r="AJ581" s="113">
        <v>0</v>
      </c>
      <c r="AK581" s="113">
        <v>0</v>
      </c>
      <c r="AL581" s="113">
        <v>0</v>
      </c>
      <c r="AM581" s="113">
        <f t="shared" si="8"/>
        <v>0</v>
      </c>
      <c r="AP581" s="70"/>
    </row>
    <row r="582" spans="1:42" ht="33" customHeight="1">
      <c r="A582" s="87">
        <v>1905</v>
      </c>
      <c r="B582" s="88" t="s">
        <v>1212</v>
      </c>
      <c r="C582" s="115" t="s">
        <v>1400</v>
      </c>
      <c r="D582" s="113">
        <v>0</v>
      </c>
      <c r="E582" s="113">
        <v>0</v>
      </c>
      <c r="F582" s="113">
        <v>0</v>
      </c>
      <c r="G582" s="113">
        <v>0</v>
      </c>
      <c r="H582" s="113">
        <v>0</v>
      </c>
      <c r="I582" s="113">
        <v>0</v>
      </c>
      <c r="J582" s="113">
        <v>0</v>
      </c>
      <c r="K582" s="113">
        <v>0</v>
      </c>
      <c r="L582" s="113">
        <v>0</v>
      </c>
      <c r="M582" s="113">
        <v>0</v>
      </c>
      <c r="N582" s="113">
        <v>0</v>
      </c>
      <c r="O582" s="113">
        <v>0</v>
      </c>
      <c r="P582" s="113">
        <v>0</v>
      </c>
      <c r="Q582" s="113">
        <v>0</v>
      </c>
      <c r="R582" s="113">
        <v>0</v>
      </c>
      <c r="S582" s="113">
        <v>0</v>
      </c>
      <c r="T582" s="113">
        <v>0</v>
      </c>
      <c r="U582" s="113">
        <v>0</v>
      </c>
      <c r="V582" s="113">
        <v>0</v>
      </c>
      <c r="W582" s="113">
        <v>0</v>
      </c>
      <c r="X582" s="113">
        <v>0</v>
      </c>
      <c r="Y582" s="113">
        <v>0</v>
      </c>
      <c r="Z582" s="113">
        <v>0</v>
      </c>
      <c r="AA582" s="113">
        <v>0</v>
      </c>
      <c r="AB582" s="113">
        <v>0</v>
      </c>
      <c r="AC582" s="113">
        <v>0</v>
      </c>
      <c r="AD582" s="113">
        <v>0</v>
      </c>
      <c r="AE582" s="113">
        <v>0</v>
      </c>
      <c r="AF582" s="113">
        <v>0</v>
      </c>
      <c r="AG582" s="113">
        <v>0</v>
      </c>
      <c r="AH582" s="113">
        <v>0</v>
      </c>
      <c r="AI582" s="113">
        <v>0</v>
      </c>
      <c r="AJ582" s="113">
        <v>0</v>
      </c>
      <c r="AK582" s="113">
        <v>0</v>
      </c>
      <c r="AL582" s="113">
        <v>0</v>
      </c>
      <c r="AM582" s="113">
        <f t="shared" si="8"/>
        <v>0</v>
      </c>
      <c r="AP582" s="70"/>
    </row>
    <row r="583" spans="1:42" ht="33" customHeight="1">
      <c r="A583" s="87">
        <v>1906</v>
      </c>
      <c r="B583" s="88" t="s">
        <v>1188</v>
      </c>
      <c r="C583" s="115" t="s">
        <v>1400</v>
      </c>
      <c r="D583" s="113">
        <v>0</v>
      </c>
      <c r="E583" s="113">
        <v>0</v>
      </c>
      <c r="F583" s="113">
        <v>0</v>
      </c>
      <c r="G583" s="113">
        <v>0</v>
      </c>
      <c r="H583" s="113">
        <v>0</v>
      </c>
      <c r="I583" s="113">
        <v>0</v>
      </c>
      <c r="J583" s="113">
        <v>0</v>
      </c>
      <c r="K583" s="113">
        <v>0</v>
      </c>
      <c r="L583" s="113">
        <v>0</v>
      </c>
      <c r="M583" s="113">
        <v>0</v>
      </c>
      <c r="N583" s="113">
        <v>0</v>
      </c>
      <c r="O583" s="113">
        <v>0</v>
      </c>
      <c r="P583" s="113">
        <v>0</v>
      </c>
      <c r="Q583" s="113">
        <v>0</v>
      </c>
      <c r="R583" s="113">
        <v>0</v>
      </c>
      <c r="S583" s="113">
        <v>0</v>
      </c>
      <c r="T583" s="113">
        <v>0</v>
      </c>
      <c r="U583" s="113">
        <v>0</v>
      </c>
      <c r="V583" s="113">
        <v>0</v>
      </c>
      <c r="W583" s="113">
        <v>0</v>
      </c>
      <c r="X583" s="113">
        <v>0</v>
      </c>
      <c r="Y583" s="113">
        <v>0</v>
      </c>
      <c r="Z583" s="113">
        <v>0</v>
      </c>
      <c r="AA583" s="113">
        <v>0</v>
      </c>
      <c r="AB583" s="113">
        <v>0</v>
      </c>
      <c r="AC583" s="113">
        <v>0</v>
      </c>
      <c r="AD583" s="113">
        <v>0</v>
      </c>
      <c r="AE583" s="113">
        <v>0</v>
      </c>
      <c r="AF583" s="113">
        <v>0</v>
      </c>
      <c r="AG583" s="113">
        <v>0</v>
      </c>
      <c r="AH583" s="113">
        <v>0</v>
      </c>
      <c r="AI583" s="113">
        <v>0</v>
      </c>
      <c r="AJ583" s="113">
        <v>0</v>
      </c>
      <c r="AK583" s="113">
        <v>0</v>
      </c>
      <c r="AL583" s="113">
        <v>0</v>
      </c>
      <c r="AM583" s="113">
        <f t="shared" si="8"/>
        <v>0</v>
      </c>
      <c r="AP583" s="70"/>
    </row>
    <row r="584" spans="1:42" ht="33" customHeight="1">
      <c r="A584" s="87">
        <v>1907</v>
      </c>
      <c r="B584" s="88" t="s">
        <v>1213</v>
      </c>
      <c r="C584" s="115" t="s">
        <v>1400</v>
      </c>
      <c r="D584" s="113">
        <v>0</v>
      </c>
      <c r="E584" s="113">
        <v>0</v>
      </c>
      <c r="F584" s="113">
        <v>0</v>
      </c>
      <c r="G584" s="113">
        <v>0</v>
      </c>
      <c r="H584" s="113">
        <v>0</v>
      </c>
      <c r="I584" s="113">
        <v>0</v>
      </c>
      <c r="J584" s="113">
        <v>0</v>
      </c>
      <c r="K584" s="113">
        <v>0</v>
      </c>
      <c r="L584" s="113">
        <v>0</v>
      </c>
      <c r="M584" s="113">
        <v>0</v>
      </c>
      <c r="N584" s="113">
        <v>0</v>
      </c>
      <c r="O584" s="113">
        <v>0</v>
      </c>
      <c r="P584" s="113">
        <v>0</v>
      </c>
      <c r="Q584" s="113">
        <v>0</v>
      </c>
      <c r="R584" s="113">
        <v>0</v>
      </c>
      <c r="S584" s="113">
        <v>0</v>
      </c>
      <c r="T584" s="113">
        <v>0</v>
      </c>
      <c r="U584" s="113">
        <v>0</v>
      </c>
      <c r="V584" s="113">
        <v>0</v>
      </c>
      <c r="W584" s="113">
        <v>0</v>
      </c>
      <c r="X584" s="113">
        <v>0</v>
      </c>
      <c r="Y584" s="113">
        <v>0</v>
      </c>
      <c r="Z584" s="113">
        <v>0</v>
      </c>
      <c r="AA584" s="113">
        <v>0</v>
      </c>
      <c r="AB584" s="113">
        <v>0</v>
      </c>
      <c r="AC584" s="113">
        <v>0</v>
      </c>
      <c r="AD584" s="113">
        <v>0</v>
      </c>
      <c r="AE584" s="113">
        <v>0</v>
      </c>
      <c r="AF584" s="113">
        <v>0</v>
      </c>
      <c r="AG584" s="113">
        <v>0</v>
      </c>
      <c r="AH584" s="113">
        <v>0</v>
      </c>
      <c r="AI584" s="113">
        <v>0</v>
      </c>
      <c r="AJ584" s="113">
        <v>0</v>
      </c>
      <c r="AK584" s="113">
        <v>0</v>
      </c>
      <c r="AL584" s="113">
        <v>0</v>
      </c>
      <c r="AM584" s="113">
        <f t="shared" si="8"/>
        <v>0</v>
      </c>
      <c r="AP584" s="70"/>
    </row>
    <row r="585" spans="1:42" ht="33" customHeight="1">
      <c r="A585" s="87">
        <v>1908</v>
      </c>
      <c r="B585" s="88" t="s">
        <v>1214</v>
      </c>
      <c r="C585" s="115" t="s">
        <v>1400</v>
      </c>
      <c r="D585" s="113">
        <v>0</v>
      </c>
      <c r="E585" s="113">
        <v>0</v>
      </c>
      <c r="F585" s="113">
        <v>0</v>
      </c>
      <c r="G585" s="113">
        <v>0</v>
      </c>
      <c r="H585" s="113">
        <v>0</v>
      </c>
      <c r="I585" s="113">
        <v>0</v>
      </c>
      <c r="J585" s="113">
        <v>0</v>
      </c>
      <c r="K585" s="113">
        <v>0</v>
      </c>
      <c r="L585" s="113">
        <v>0</v>
      </c>
      <c r="M585" s="113">
        <v>0</v>
      </c>
      <c r="N585" s="113">
        <v>0</v>
      </c>
      <c r="O585" s="113">
        <v>0</v>
      </c>
      <c r="P585" s="113">
        <v>0</v>
      </c>
      <c r="Q585" s="113">
        <v>0</v>
      </c>
      <c r="R585" s="113">
        <v>0</v>
      </c>
      <c r="S585" s="113">
        <v>0</v>
      </c>
      <c r="T585" s="113">
        <v>0</v>
      </c>
      <c r="U585" s="113">
        <v>0</v>
      </c>
      <c r="V585" s="113">
        <v>0</v>
      </c>
      <c r="W585" s="113">
        <v>0</v>
      </c>
      <c r="X585" s="113">
        <v>0</v>
      </c>
      <c r="Y585" s="113">
        <v>0</v>
      </c>
      <c r="Z585" s="113">
        <v>0</v>
      </c>
      <c r="AA585" s="113">
        <v>0</v>
      </c>
      <c r="AB585" s="113">
        <v>0</v>
      </c>
      <c r="AC585" s="113">
        <v>0</v>
      </c>
      <c r="AD585" s="113">
        <v>0</v>
      </c>
      <c r="AE585" s="113">
        <v>0</v>
      </c>
      <c r="AF585" s="113">
        <v>0</v>
      </c>
      <c r="AG585" s="113">
        <v>0</v>
      </c>
      <c r="AH585" s="113">
        <v>0</v>
      </c>
      <c r="AI585" s="113">
        <v>0</v>
      </c>
      <c r="AJ585" s="113">
        <v>0</v>
      </c>
      <c r="AK585" s="113">
        <v>0</v>
      </c>
      <c r="AL585" s="113">
        <v>0</v>
      </c>
      <c r="AM585" s="113">
        <f t="shared" si="8"/>
        <v>0</v>
      </c>
      <c r="AP585" s="70"/>
    </row>
    <row r="586" spans="1:42" ht="33" customHeight="1">
      <c r="A586" s="87">
        <v>1909</v>
      </c>
      <c r="B586" s="88" t="s">
        <v>1133</v>
      </c>
      <c r="C586" s="115" t="s">
        <v>1400</v>
      </c>
      <c r="D586" s="113">
        <v>0</v>
      </c>
      <c r="E586" s="113">
        <v>0</v>
      </c>
      <c r="F586" s="113">
        <v>0</v>
      </c>
      <c r="G586" s="113">
        <v>0</v>
      </c>
      <c r="H586" s="113">
        <v>0</v>
      </c>
      <c r="I586" s="113">
        <v>0</v>
      </c>
      <c r="J586" s="113">
        <v>0</v>
      </c>
      <c r="K586" s="113">
        <v>0</v>
      </c>
      <c r="L586" s="113">
        <v>0</v>
      </c>
      <c r="M586" s="113">
        <v>0</v>
      </c>
      <c r="N586" s="113">
        <v>0</v>
      </c>
      <c r="O586" s="113">
        <v>0</v>
      </c>
      <c r="P586" s="113">
        <v>0</v>
      </c>
      <c r="Q586" s="113">
        <v>0</v>
      </c>
      <c r="R586" s="113">
        <v>0</v>
      </c>
      <c r="S586" s="113">
        <v>0</v>
      </c>
      <c r="T586" s="113">
        <v>0</v>
      </c>
      <c r="U586" s="113">
        <v>0</v>
      </c>
      <c r="V586" s="113">
        <v>0</v>
      </c>
      <c r="W586" s="113">
        <v>0</v>
      </c>
      <c r="X586" s="113">
        <v>0</v>
      </c>
      <c r="Y586" s="113">
        <v>0</v>
      </c>
      <c r="Z586" s="113">
        <v>0</v>
      </c>
      <c r="AA586" s="113">
        <v>0</v>
      </c>
      <c r="AB586" s="113">
        <v>0</v>
      </c>
      <c r="AC586" s="113">
        <v>0</v>
      </c>
      <c r="AD586" s="113">
        <v>0</v>
      </c>
      <c r="AE586" s="113">
        <v>0</v>
      </c>
      <c r="AF586" s="113">
        <v>0</v>
      </c>
      <c r="AG586" s="113">
        <v>0</v>
      </c>
      <c r="AH586" s="113">
        <v>0</v>
      </c>
      <c r="AI586" s="113">
        <v>0</v>
      </c>
      <c r="AJ586" s="113">
        <v>0</v>
      </c>
      <c r="AK586" s="113">
        <v>0</v>
      </c>
      <c r="AL586" s="113">
        <v>0</v>
      </c>
      <c r="AM586" s="113">
        <f t="shared" si="8"/>
        <v>0</v>
      </c>
      <c r="AP586" s="70"/>
    </row>
    <row r="587" spans="1:42" ht="33" customHeight="1">
      <c r="A587" s="87">
        <v>1910</v>
      </c>
      <c r="B587" s="88" t="s">
        <v>1215</v>
      </c>
      <c r="C587" s="115" t="s">
        <v>1400</v>
      </c>
      <c r="D587" s="113">
        <v>0</v>
      </c>
      <c r="E587" s="113">
        <v>0</v>
      </c>
      <c r="F587" s="113">
        <v>0</v>
      </c>
      <c r="G587" s="113">
        <v>0</v>
      </c>
      <c r="H587" s="113">
        <v>0</v>
      </c>
      <c r="I587" s="113">
        <v>0</v>
      </c>
      <c r="J587" s="113">
        <v>0</v>
      </c>
      <c r="K587" s="113">
        <v>0</v>
      </c>
      <c r="L587" s="113">
        <v>0</v>
      </c>
      <c r="M587" s="113">
        <v>0</v>
      </c>
      <c r="N587" s="113">
        <v>0</v>
      </c>
      <c r="O587" s="113">
        <v>0</v>
      </c>
      <c r="P587" s="113">
        <v>0</v>
      </c>
      <c r="Q587" s="113">
        <v>0</v>
      </c>
      <c r="R587" s="113">
        <v>0</v>
      </c>
      <c r="S587" s="113">
        <v>0</v>
      </c>
      <c r="T587" s="113">
        <v>0</v>
      </c>
      <c r="U587" s="113">
        <v>0</v>
      </c>
      <c r="V587" s="113">
        <v>0</v>
      </c>
      <c r="W587" s="113">
        <v>0</v>
      </c>
      <c r="X587" s="113">
        <v>0</v>
      </c>
      <c r="Y587" s="113">
        <v>0</v>
      </c>
      <c r="Z587" s="113">
        <v>0</v>
      </c>
      <c r="AA587" s="113">
        <v>0</v>
      </c>
      <c r="AB587" s="113">
        <v>0</v>
      </c>
      <c r="AC587" s="113">
        <v>0</v>
      </c>
      <c r="AD587" s="113">
        <v>0</v>
      </c>
      <c r="AE587" s="113">
        <v>0</v>
      </c>
      <c r="AF587" s="113">
        <v>0</v>
      </c>
      <c r="AG587" s="113">
        <v>0</v>
      </c>
      <c r="AH587" s="113">
        <v>0</v>
      </c>
      <c r="AI587" s="113">
        <v>0</v>
      </c>
      <c r="AJ587" s="113">
        <v>0</v>
      </c>
      <c r="AK587" s="113">
        <v>0</v>
      </c>
      <c r="AL587" s="113">
        <v>0</v>
      </c>
      <c r="AM587" s="113">
        <f t="shared" ref="AM587:AM616" si="9">SUM(D587:AL587)</f>
        <v>0</v>
      </c>
      <c r="AP587" s="70"/>
    </row>
    <row r="588" spans="1:42" ht="33" customHeight="1">
      <c r="A588" s="87">
        <v>1911</v>
      </c>
      <c r="B588" s="88" t="s">
        <v>1216</v>
      </c>
      <c r="C588" s="115" t="s">
        <v>1400</v>
      </c>
      <c r="D588" s="113">
        <v>0</v>
      </c>
      <c r="E588" s="113">
        <v>0</v>
      </c>
      <c r="F588" s="113">
        <v>0</v>
      </c>
      <c r="G588" s="113">
        <v>0</v>
      </c>
      <c r="H588" s="113">
        <v>0</v>
      </c>
      <c r="I588" s="113">
        <v>0</v>
      </c>
      <c r="J588" s="113">
        <v>0</v>
      </c>
      <c r="K588" s="113">
        <v>0</v>
      </c>
      <c r="L588" s="113">
        <v>0</v>
      </c>
      <c r="M588" s="113">
        <v>0</v>
      </c>
      <c r="N588" s="113">
        <v>0</v>
      </c>
      <c r="O588" s="113">
        <v>0</v>
      </c>
      <c r="P588" s="113">
        <v>0</v>
      </c>
      <c r="Q588" s="113">
        <v>0</v>
      </c>
      <c r="R588" s="113">
        <v>0</v>
      </c>
      <c r="S588" s="113">
        <v>0</v>
      </c>
      <c r="T588" s="113">
        <v>0</v>
      </c>
      <c r="U588" s="113">
        <v>0</v>
      </c>
      <c r="V588" s="113">
        <v>0</v>
      </c>
      <c r="W588" s="113">
        <v>0</v>
      </c>
      <c r="X588" s="113">
        <v>0</v>
      </c>
      <c r="Y588" s="113">
        <v>0</v>
      </c>
      <c r="Z588" s="113">
        <v>0</v>
      </c>
      <c r="AA588" s="113">
        <v>0</v>
      </c>
      <c r="AB588" s="113">
        <v>0</v>
      </c>
      <c r="AC588" s="113">
        <v>0</v>
      </c>
      <c r="AD588" s="113">
        <v>0</v>
      </c>
      <c r="AE588" s="113">
        <v>0</v>
      </c>
      <c r="AF588" s="113">
        <v>0</v>
      </c>
      <c r="AG588" s="113">
        <v>0</v>
      </c>
      <c r="AH588" s="113">
        <v>0</v>
      </c>
      <c r="AI588" s="113">
        <v>0</v>
      </c>
      <c r="AJ588" s="113">
        <v>0</v>
      </c>
      <c r="AK588" s="113">
        <v>0</v>
      </c>
      <c r="AL588" s="113">
        <v>0</v>
      </c>
      <c r="AM588" s="113">
        <f t="shared" si="9"/>
        <v>0</v>
      </c>
      <c r="AP588" s="70"/>
    </row>
    <row r="589" spans="1:42" ht="33" customHeight="1">
      <c r="A589" s="87">
        <v>1912</v>
      </c>
      <c r="B589" s="88" t="s">
        <v>1217</v>
      </c>
      <c r="C589" s="115" t="s">
        <v>1400</v>
      </c>
      <c r="D589" s="113">
        <v>0</v>
      </c>
      <c r="E589" s="113">
        <v>0</v>
      </c>
      <c r="F589" s="113">
        <v>0</v>
      </c>
      <c r="G589" s="113">
        <v>0</v>
      </c>
      <c r="H589" s="113">
        <v>0</v>
      </c>
      <c r="I589" s="113">
        <v>0</v>
      </c>
      <c r="J589" s="113">
        <v>0</v>
      </c>
      <c r="K589" s="113">
        <v>0</v>
      </c>
      <c r="L589" s="113">
        <v>0</v>
      </c>
      <c r="M589" s="113">
        <v>0</v>
      </c>
      <c r="N589" s="113">
        <v>0</v>
      </c>
      <c r="O589" s="113">
        <v>0</v>
      </c>
      <c r="P589" s="113">
        <v>0</v>
      </c>
      <c r="Q589" s="113">
        <v>0</v>
      </c>
      <c r="R589" s="113">
        <v>0</v>
      </c>
      <c r="S589" s="113">
        <v>0</v>
      </c>
      <c r="T589" s="113">
        <v>0</v>
      </c>
      <c r="U589" s="113">
        <v>0</v>
      </c>
      <c r="V589" s="113">
        <v>0</v>
      </c>
      <c r="W589" s="113">
        <v>0</v>
      </c>
      <c r="X589" s="113">
        <v>0</v>
      </c>
      <c r="Y589" s="113">
        <v>0</v>
      </c>
      <c r="Z589" s="113">
        <v>0</v>
      </c>
      <c r="AA589" s="113">
        <v>0</v>
      </c>
      <c r="AB589" s="113">
        <v>0</v>
      </c>
      <c r="AC589" s="113">
        <v>0</v>
      </c>
      <c r="AD589" s="113">
        <v>0</v>
      </c>
      <c r="AE589" s="113">
        <v>0</v>
      </c>
      <c r="AF589" s="113">
        <v>0</v>
      </c>
      <c r="AG589" s="113">
        <v>0</v>
      </c>
      <c r="AH589" s="113">
        <v>0</v>
      </c>
      <c r="AI589" s="113">
        <v>0</v>
      </c>
      <c r="AJ589" s="113">
        <v>0</v>
      </c>
      <c r="AK589" s="113">
        <v>0</v>
      </c>
      <c r="AL589" s="113">
        <v>0</v>
      </c>
      <c r="AM589" s="113">
        <f t="shared" si="9"/>
        <v>0</v>
      </c>
      <c r="AP589" s="70"/>
    </row>
    <row r="590" spans="1:42" ht="33" customHeight="1">
      <c r="A590" s="87">
        <v>1913</v>
      </c>
      <c r="B590" s="88" t="s">
        <v>1218</v>
      </c>
      <c r="C590" s="115" t="s">
        <v>1400</v>
      </c>
      <c r="D590" s="113">
        <v>0</v>
      </c>
      <c r="E590" s="113">
        <v>0</v>
      </c>
      <c r="F590" s="113">
        <v>0</v>
      </c>
      <c r="G590" s="113">
        <v>0</v>
      </c>
      <c r="H590" s="113">
        <v>0</v>
      </c>
      <c r="I590" s="113">
        <v>0</v>
      </c>
      <c r="J590" s="113">
        <v>0</v>
      </c>
      <c r="K590" s="113">
        <v>0</v>
      </c>
      <c r="L590" s="113">
        <v>0</v>
      </c>
      <c r="M590" s="113">
        <v>0</v>
      </c>
      <c r="N590" s="113">
        <v>0</v>
      </c>
      <c r="O590" s="113">
        <v>0</v>
      </c>
      <c r="P590" s="113">
        <v>0</v>
      </c>
      <c r="Q590" s="113">
        <v>0</v>
      </c>
      <c r="R590" s="113">
        <v>0</v>
      </c>
      <c r="S590" s="113">
        <v>0</v>
      </c>
      <c r="T590" s="113">
        <v>0</v>
      </c>
      <c r="U590" s="113">
        <v>0</v>
      </c>
      <c r="V590" s="113">
        <v>0</v>
      </c>
      <c r="W590" s="113">
        <v>0</v>
      </c>
      <c r="X590" s="113">
        <v>0</v>
      </c>
      <c r="Y590" s="113">
        <v>0</v>
      </c>
      <c r="Z590" s="113">
        <v>0</v>
      </c>
      <c r="AA590" s="113">
        <v>0</v>
      </c>
      <c r="AB590" s="113">
        <v>0</v>
      </c>
      <c r="AC590" s="113">
        <v>0</v>
      </c>
      <c r="AD590" s="113">
        <v>0</v>
      </c>
      <c r="AE590" s="113">
        <v>0</v>
      </c>
      <c r="AF590" s="113">
        <v>0</v>
      </c>
      <c r="AG590" s="113">
        <v>0</v>
      </c>
      <c r="AH590" s="113">
        <v>0</v>
      </c>
      <c r="AI590" s="113">
        <v>0</v>
      </c>
      <c r="AJ590" s="113">
        <v>0</v>
      </c>
      <c r="AK590" s="113">
        <v>0</v>
      </c>
      <c r="AL590" s="113">
        <v>0</v>
      </c>
      <c r="AM590" s="113">
        <f t="shared" si="9"/>
        <v>0</v>
      </c>
      <c r="AP590" s="70"/>
    </row>
    <row r="591" spans="1:42" ht="33" customHeight="1">
      <c r="A591" s="87">
        <v>1914</v>
      </c>
      <c r="B591" s="88" t="s">
        <v>1219</v>
      </c>
      <c r="C591" s="115" t="s">
        <v>1400</v>
      </c>
      <c r="D591" s="113">
        <v>0</v>
      </c>
      <c r="E591" s="113">
        <v>0</v>
      </c>
      <c r="F591" s="113">
        <v>0</v>
      </c>
      <c r="G591" s="113">
        <v>0</v>
      </c>
      <c r="H591" s="113">
        <v>0</v>
      </c>
      <c r="I591" s="113">
        <v>0</v>
      </c>
      <c r="J591" s="113">
        <v>0</v>
      </c>
      <c r="K591" s="113">
        <v>0</v>
      </c>
      <c r="L591" s="113">
        <v>0</v>
      </c>
      <c r="M591" s="113">
        <v>0</v>
      </c>
      <c r="N591" s="113">
        <v>0</v>
      </c>
      <c r="O591" s="113">
        <v>0</v>
      </c>
      <c r="P591" s="113">
        <v>0</v>
      </c>
      <c r="Q591" s="113">
        <v>0</v>
      </c>
      <c r="R591" s="113">
        <v>0</v>
      </c>
      <c r="S591" s="113">
        <v>0</v>
      </c>
      <c r="T591" s="113">
        <v>0</v>
      </c>
      <c r="U591" s="113">
        <v>0</v>
      </c>
      <c r="V591" s="113">
        <v>0</v>
      </c>
      <c r="W591" s="113">
        <v>0</v>
      </c>
      <c r="X591" s="113">
        <v>0</v>
      </c>
      <c r="Y591" s="113">
        <v>0</v>
      </c>
      <c r="Z591" s="113">
        <v>0</v>
      </c>
      <c r="AA591" s="113">
        <v>0</v>
      </c>
      <c r="AB591" s="113">
        <v>0</v>
      </c>
      <c r="AC591" s="113">
        <v>0</v>
      </c>
      <c r="AD591" s="113">
        <v>0</v>
      </c>
      <c r="AE591" s="113">
        <v>0</v>
      </c>
      <c r="AF591" s="113">
        <v>0</v>
      </c>
      <c r="AG591" s="113">
        <v>0</v>
      </c>
      <c r="AH591" s="113">
        <v>0</v>
      </c>
      <c r="AI591" s="113">
        <v>0</v>
      </c>
      <c r="AJ591" s="113">
        <v>0</v>
      </c>
      <c r="AK591" s="113">
        <v>0</v>
      </c>
      <c r="AL591" s="113">
        <v>0</v>
      </c>
      <c r="AM591" s="113">
        <f t="shared" si="9"/>
        <v>0</v>
      </c>
      <c r="AP591" s="70"/>
    </row>
    <row r="592" spans="1:42" ht="33" customHeight="1">
      <c r="A592" s="87">
        <v>1915</v>
      </c>
      <c r="B592" s="88" t="s">
        <v>1220</v>
      </c>
      <c r="C592" s="115" t="s">
        <v>1400</v>
      </c>
      <c r="D592" s="113">
        <v>0</v>
      </c>
      <c r="E592" s="113">
        <v>0</v>
      </c>
      <c r="F592" s="113">
        <v>0</v>
      </c>
      <c r="G592" s="113">
        <v>0</v>
      </c>
      <c r="H592" s="113">
        <v>0</v>
      </c>
      <c r="I592" s="113">
        <v>0</v>
      </c>
      <c r="J592" s="113">
        <v>0</v>
      </c>
      <c r="K592" s="113">
        <v>0</v>
      </c>
      <c r="L592" s="113">
        <v>0</v>
      </c>
      <c r="M592" s="113">
        <v>0</v>
      </c>
      <c r="N592" s="113">
        <v>0</v>
      </c>
      <c r="O592" s="113">
        <v>0</v>
      </c>
      <c r="P592" s="113">
        <v>0</v>
      </c>
      <c r="Q592" s="113">
        <v>0</v>
      </c>
      <c r="R592" s="113">
        <v>0</v>
      </c>
      <c r="S592" s="113">
        <v>0</v>
      </c>
      <c r="T592" s="113">
        <v>0</v>
      </c>
      <c r="U592" s="113">
        <v>0</v>
      </c>
      <c r="V592" s="113">
        <v>0</v>
      </c>
      <c r="W592" s="113">
        <v>0</v>
      </c>
      <c r="X592" s="113">
        <v>0</v>
      </c>
      <c r="Y592" s="113">
        <v>0</v>
      </c>
      <c r="Z592" s="113">
        <v>0</v>
      </c>
      <c r="AA592" s="113">
        <v>0</v>
      </c>
      <c r="AB592" s="113">
        <v>0</v>
      </c>
      <c r="AC592" s="113">
        <v>0</v>
      </c>
      <c r="AD592" s="113">
        <v>0</v>
      </c>
      <c r="AE592" s="113">
        <v>0</v>
      </c>
      <c r="AF592" s="113">
        <v>0</v>
      </c>
      <c r="AG592" s="113">
        <v>0</v>
      </c>
      <c r="AH592" s="113">
        <v>0</v>
      </c>
      <c r="AI592" s="113">
        <v>0</v>
      </c>
      <c r="AJ592" s="113">
        <v>0</v>
      </c>
      <c r="AK592" s="113">
        <v>0</v>
      </c>
      <c r="AL592" s="113">
        <v>0</v>
      </c>
      <c r="AM592" s="113">
        <f t="shared" si="9"/>
        <v>0</v>
      </c>
      <c r="AP592" s="70"/>
    </row>
    <row r="593" spans="1:42" ht="33" customHeight="1">
      <c r="A593" s="87">
        <v>2301</v>
      </c>
      <c r="B593" s="88" t="s">
        <v>1221</v>
      </c>
      <c r="C593" s="115" t="s">
        <v>1400</v>
      </c>
      <c r="D593" s="113">
        <v>0</v>
      </c>
      <c r="E593" s="113">
        <v>0</v>
      </c>
      <c r="F593" s="113">
        <v>0</v>
      </c>
      <c r="G593" s="113">
        <v>0</v>
      </c>
      <c r="H593" s="113">
        <v>0</v>
      </c>
      <c r="I593" s="113">
        <v>0</v>
      </c>
      <c r="J593" s="113">
        <v>0</v>
      </c>
      <c r="K593" s="113">
        <v>0</v>
      </c>
      <c r="L593" s="113">
        <v>0</v>
      </c>
      <c r="M593" s="113">
        <v>0</v>
      </c>
      <c r="N593" s="113">
        <v>0</v>
      </c>
      <c r="O593" s="113">
        <v>0</v>
      </c>
      <c r="P593" s="113">
        <v>0</v>
      </c>
      <c r="Q593" s="113">
        <v>0</v>
      </c>
      <c r="R593" s="113">
        <v>0</v>
      </c>
      <c r="S593" s="113">
        <v>0</v>
      </c>
      <c r="T593" s="113">
        <v>0</v>
      </c>
      <c r="U593" s="113">
        <v>0</v>
      </c>
      <c r="V593" s="113">
        <v>0</v>
      </c>
      <c r="W593" s="113">
        <v>0</v>
      </c>
      <c r="X593" s="113">
        <v>0</v>
      </c>
      <c r="Y593" s="113">
        <v>0</v>
      </c>
      <c r="Z593" s="113">
        <v>0</v>
      </c>
      <c r="AA593" s="113">
        <v>0</v>
      </c>
      <c r="AB593" s="113">
        <v>0</v>
      </c>
      <c r="AC593" s="113">
        <v>0</v>
      </c>
      <c r="AD593" s="113">
        <v>0</v>
      </c>
      <c r="AE593" s="113">
        <v>0</v>
      </c>
      <c r="AF593" s="113">
        <v>0</v>
      </c>
      <c r="AG593" s="113">
        <v>0</v>
      </c>
      <c r="AH593" s="113">
        <v>0</v>
      </c>
      <c r="AI593" s="113">
        <v>0</v>
      </c>
      <c r="AJ593" s="113">
        <v>0</v>
      </c>
      <c r="AK593" s="113">
        <v>0</v>
      </c>
      <c r="AL593" s="113">
        <v>0</v>
      </c>
      <c r="AM593" s="113">
        <f t="shared" si="9"/>
        <v>0</v>
      </c>
      <c r="AP593" s="70"/>
    </row>
    <row r="594" spans="1:42" ht="33" customHeight="1">
      <c r="A594" s="87">
        <v>2302</v>
      </c>
      <c r="B594" s="88" t="s">
        <v>1222</v>
      </c>
      <c r="C594" s="115" t="s">
        <v>1400</v>
      </c>
      <c r="D594" s="113">
        <v>0</v>
      </c>
      <c r="E594" s="113">
        <v>0</v>
      </c>
      <c r="F594" s="113">
        <v>0</v>
      </c>
      <c r="G594" s="113">
        <v>0</v>
      </c>
      <c r="H594" s="113">
        <v>0</v>
      </c>
      <c r="I594" s="113">
        <v>0</v>
      </c>
      <c r="J594" s="113">
        <v>0</v>
      </c>
      <c r="K594" s="113">
        <v>0</v>
      </c>
      <c r="L594" s="113">
        <v>0</v>
      </c>
      <c r="M594" s="113">
        <v>0</v>
      </c>
      <c r="N594" s="113">
        <v>0</v>
      </c>
      <c r="O594" s="113">
        <v>0</v>
      </c>
      <c r="P594" s="113">
        <v>0</v>
      </c>
      <c r="Q594" s="113">
        <v>0</v>
      </c>
      <c r="R594" s="113">
        <v>0</v>
      </c>
      <c r="S594" s="113">
        <v>0</v>
      </c>
      <c r="T594" s="113">
        <v>0</v>
      </c>
      <c r="U594" s="113">
        <v>0</v>
      </c>
      <c r="V594" s="113">
        <v>0</v>
      </c>
      <c r="W594" s="113">
        <v>0</v>
      </c>
      <c r="X594" s="113">
        <v>0</v>
      </c>
      <c r="Y594" s="113">
        <v>0</v>
      </c>
      <c r="Z594" s="113">
        <v>0</v>
      </c>
      <c r="AA594" s="113">
        <v>0</v>
      </c>
      <c r="AB594" s="113">
        <v>0</v>
      </c>
      <c r="AC594" s="113">
        <v>0</v>
      </c>
      <c r="AD594" s="113">
        <v>0</v>
      </c>
      <c r="AE594" s="113">
        <v>0</v>
      </c>
      <c r="AF594" s="113">
        <v>0</v>
      </c>
      <c r="AG594" s="113">
        <v>0</v>
      </c>
      <c r="AH594" s="113">
        <v>0</v>
      </c>
      <c r="AI594" s="113">
        <v>0</v>
      </c>
      <c r="AJ594" s="113">
        <v>0</v>
      </c>
      <c r="AK594" s="113">
        <v>0</v>
      </c>
      <c r="AL594" s="113">
        <v>0</v>
      </c>
      <c r="AM594" s="113">
        <f t="shared" si="9"/>
        <v>0</v>
      </c>
      <c r="AP594" s="70"/>
    </row>
    <row r="595" spans="1:42" ht="33" customHeight="1">
      <c r="A595" s="87">
        <v>2303</v>
      </c>
      <c r="B595" s="88" t="s">
        <v>1223</v>
      </c>
      <c r="C595" s="115" t="s">
        <v>1400</v>
      </c>
      <c r="D595" s="113">
        <v>0</v>
      </c>
      <c r="E595" s="113">
        <v>0</v>
      </c>
      <c r="F595" s="113">
        <v>0</v>
      </c>
      <c r="G595" s="113">
        <v>0</v>
      </c>
      <c r="H595" s="113">
        <v>0</v>
      </c>
      <c r="I595" s="113">
        <v>0</v>
      </c>
      <c r="J595" s="113">
        <v>0</v>
      </c>
      <c r="K595" s="113">
        <v>0</v>
      </c>
      <c r="L595" s="113">
        <v>0</v>
      </c>
      <c r="M595" s="113">
        <v>0</v>
      </c>
      <c r="N595" s="113">
        <v>0</v>
      </c>
      <c r="O595" s="113">
        <v>0</v>
      </c>
      <c r="P595" s="113">
        <v>0</v>
      </c>
      <c r="Q595" s="113">
        <v>0</v>
      </c>
      <c r="R595" s="113">
        <v>0</v>
      </c>
      <c r="S595" s="113">
        <v>0</v>
      </c>
      <c r="T595" s="113">
        <v>0</v>
      </c>
      <c r="U595" s="113">
        <v>0</v>
      </c>
      <c r="V595" s="113">
        <v>0</v>
      </c>
      <c r="W595" s="113">
        <v>0</v>
      </c>
      <c r="X595" s="113">
        <v>0</v>
      </c>
      <c r="Y595" s="113">
        <v>0</v>
      </c>
      <c r="Z595" s="113">
        <v>0</v>
      </c>
      <c r="AA595" s="113">
        <v>0</v>
      </c>
      <c r="AB595" s="113">
        <v>0</v>
      </c>
      <c r="AC595" s="113">
        <v>0</v>
      </c>
      <c r="AD595" s="113">
        <v>0</v>
      </c>
      <c r="AE595" s="113">
        <v>0</v>
      </c>
      <c r="AF595" s="113">
        <v>0</v>
      </c>
      <c r="AG595" s="113">
        <v>0</v>
      </c>
      <c r="AH595" s="113">
        <v>0</v>
      </c>
      <c r="AI595" s="113">
        <v>0</v>
      </c>
      <c r="AJ595" s="113">
        <v>0</v>
      </c>
      <c r="AK595" s="113">
        <v>0</v>
      </c>
      <c r="AL595" s="113">
        <v>0</v>
      </c>
      <c r="AM595" s="113">
        <f t="shared" si="9"/>
        <v>0</v>
      </c>
      <c r="AP595" s="70"/>
    </row>
    <row r="596" spans="1:42" ht="33" customHeight="1">
      <c r="A596" s="87">
        <v>2311</v>
      </c>
      <c r="B596" s="88" t="s">
        <v>1224</v>
      </c>
      <c r="C596" s="115" t="s">
        <v>1298</v>
      </c>
      <c r="D596" s="113">
        <v>0</v>
      </c>
      <c r="E596" s="113">
        <v>0</v>
      </c>
      <c r="F596" s="113">
        <v>0</v>
      </c>
      <c r="G596" s="113">
        <v>0</v>
      </c>
      <c r="H596" s="113">
        <v>0</v>
      </c>
      <c r="I596" s="113">
        <v>0</v>
      </c>
      <c r="J596" s="113">
        <v>0</v>
      </c>
      <c r="K596" s="113">
        <v>0</v>
      </c>
      <c r="L596" s="113">
        <v>0</v>
      </c>
      <c r="M596" s="113">
        <v>0</v>
      </c>
      <c r="N596" s="113">
        <v>0</v>
      </c>
      <c r="O596" s="113">
        <v>0</v>
      </c>
      <c r="P596" s="113">
        <v>0</v>
      </c>
      <c r="Q596" s="113">
        <v>0</v>
      </c>
      <c r="R596" s="113">
        <v>0</v>
      </c>
      <c r="S596" s="113">
        <v>0</v>
      </c>
      <c r="T596" s="113">
        <v>0</v>
      </c>
      <c r="U596" s="113">
        <v>0</v>
      </c>
      <c r="V596" s="113">
        <v>0</v>
      </c>
      <c r="W596" s="113">
        <v>0</v>
      </c>
      <c r="X596" s="113">
        <v>0</v>
      </c>
      <c r="Y596" s="113">
        <v>0</v>
      </c>
      <c r="Z596" s="113">
        <v>0</v>
      </c>
      <c r="AA596" s="113">
        <v>0</v>
      </c>
      <c r="AB596" s="113">
        <v>0</v>
      </c>
      <c r="AC596" s="113">
        <v>0</v>
      </c>
      <c r="AD596" s="113">
        <v>0</v>
      </c>
      <c r="AE596" s="113">
        <v>0</v>
      </c>
      <c r="AF596" s="113">
        <v>0</v>
      </c>
      <c r="AG596" s="113">
        <v>0</v>
      </c>
      <c r="AH596" s="113">
        <v>0</v>
      </c>
      <c r="AI596" s="113">
        <v>0</v>
      </c>
      <c r="AJ596" s="113">
        <v>0</v>
      </c>
      <c r="AK596" s="113">
        <v>0</v>
      </c>
      <c r="AL596" s="113">
        <v>0</v>
      </c>
      <c r="AM596" s="113">
        <f t="shared" si="9"/>
        <v>0</v>
      </c>
      <c r="AP596" s="70"/>
    </row>
    <row r="597" spans="1:42" ht="33" customHeight="1">
      <c r="A597" s="87">
        <v>2312</v>
      </c>
      <c r="B597" s="88" t="s">
        <v>1225</v>
      </c>
      <c r="C597" s="115" t="s">
        <v>1298</v>
      </c>
      <c r="D597" s="113">
        <v>0</v>
      </c>
      <c r="E597" s="113">
        <v>0</v>
      </c>
      <c r="F597" s="113">
        <v>0</v>
      </c>
      <c r="G597" s="113">
        <v>0</v>
      </c>
      <c r="H597" s="113">
        <v>0</v>
      </c>
      <c r="I597" s="113">
        <v>0</v>
      </c>
      <c r="J597" s="113">
        <v>0</v>
      </c>
      <c r="K597" s="113">
        <v>0</v>
      </c>
      <c r="L597" s="113">
        <v>0</v>
      </c>
      <c r="M597" s="113">
        <v>0</v>
      </c>
      <c r="N597" s="113">
        <v>0</v>
      </c>
      <c r="O597" s="113">
        <v>0</v>
      </c>
      <c r="P597" s="113">
        <v>0</v>
      </c>
      <c r="Q597" s="113">
        <v>0</v>
      </c>
      <c r="R597" s="113">
        <v>0</v>
      </c>
      <c r="S597" s="113">
        <v>0</v>
      </c>
      <c r="T597" s="113">
        <v>0</v>
      </c>
      <c r="U597" s="113">
        <v>0</v>
      </c>
      <c r="V597" s="113">
        <v>0</v>
      </c>
      <c r="W597" s="113">
        <v>0</v>
      </c>
      <c r="X597" s="113">
        <v>0</v>
      </c>
      <c r="Y597" s="113">
        <v>0</v>
      </c>
      <c r="Z597" s="113">
        <v>0</v>
      </c>
      <c r="AA597" s="113">
        <v>0</v>
      </c>
      <c r="AB597" s="113">
        <v>0</v>
      </c>
      <c r="AC597" s="113">
        <v>0</v>
      </c>
      <c r="AD597" s="113">
        <v>0</v>
      </c>
      <c r="AE597" s="113">
        <v>0</v>
      </c>
      <c r="AF597" s="113">
        <v>0</v>
      </c>
      <c r="AG597" s="113">
        <v>0</v>
      </c>
      <c r="AH597" s="113">
        <v>0</v>
      </c>
      <c r="AI597" s="113">
        <v>0</v>
      </c>
      <c r="AJ597" s="113">
        <v>0</v>
      </c>
      <c r="AK597" s="113">
        <v>0</v>
      </c>
      <c r="AL597" s="113">
        <v>0</v>
      </c>
      <c r="AM597" s="113">
        <f t="shared" si="9"/>
        <v>0</v>
      </c>
      <c r="AP597" s="70"/>
    </row>
    <row r="598" spans="1:42" ht="33" customHeight="1">
      <c r="A598" s="87">
        <v>2313</v>
      </c>
      <c r="B598" s="88" t="s">
        <v>1226</v>
      </c>
      <c r="C598" s="115" t="s">
        <v>1298</v>
      </c>
      <c r="D598" s="113">
        <v>0</v>
      </c>
      <c r="E598" s="113">
        <v>0</v>
      </c>
      <c r="F598" s="113">
        <v>0</v>
      </c>
      <c r="G598" s="113">
        <v>0</v>
      </c>
      <c r="H598" s="113">
        <v>0</v>
      </c>
      <c r="I598" s="113">
        <v>0</v>
      </c>
      <c r="J598" s="113">
        <v>0</v>
      </c>
      <c r="K598" s="113">
        <v>0</v>
      </c>
      <c r="L598" s="113">
        <v>0</v>
      </c>
      <c r="M598" s="113">
        <v>0</v>
      </c>
      <c r="N598" s="113">
        <v>0</v>
      </c>
      <c r="O598" s="113">
        <v>0</v>
      </c>
      <c r="P598" s="113">
        <v>0</v>
      </c>
      <c r="Q598" s="113">
        <v>0</v>
      </c>
      <c r="R598" s="113">
        <v>0</v>
      </c>
      <c r="S598" s="113">
        <v>0</v>
      </c>
      <c r="T598" s="113">
        <v>0</v>
      </c>
      <c r="U598" s="113">
        <v>0</v>
      </c>
      <c r="V598" s="113">
        <v>0</v>
      </c>
      <c r="W598" s="113">
        <v>0</v>
      </c>
      <c r="X598" s="113">
        <v>0</v>
      </c>
      <c r="Y598" s="113">
        <v>0</v>
      </c>
      <c r="Z598" s="113">
        <v>0</v>
      </c>
      <c r="AA598" s="113">
        <v>0</v>
      </c>
      <c r="AB598" s="113">
        <v>0</v>
      </c>
      <c r="AC598" s="113">
        <v>0</v>
      </c>
      <c r="AD598" s="113">
        <v>0</v>
      </c>
      <c r="AE598" s="113">
        <v>0</v>
      </c>
      <c r="AF598" s="113">
        <v>0</v>
      </c>
      <c r="AG598" s="113">
        <v>0</v>
      </c>
      <c r="AH598" s="113">
        <v>0</v>
      </c>
      <c r="AI598" s="113">
        <v>0</v>
      </c>
      <c r="AJ598" s="113">
        <v>0</v>
      </c>
      <c r="AK598" s="113">
        <v>0</v>
      </c>
      <c r="AL598" s="113">
        <v>0</v>
      </c>
      <c r="AM598" s="113">
        <f t="shared" si="9"/>
        <v>0</v>
      </c>
      <c r="AP598" s="70"/>
    </row>
    <row r="599" spans="1:42" ht="33" customHeight="1">
      <c r="A599" s="87">
        <v>2314</v>
      </c>
      <c r="B599" s="88" t="s">
        <v>1227</v>
      </c>
      <c r="C599" s="115" t="s">
        <v>1298</v>
      </c>
      <c r="D599" s="113">
        <v>0</v>
      </c>
      <c r="E599" s="113">
        <v>0</v>
      </c>
      <c r="F599" s="113">
        <v>0</v>
      </c>
      <c r="G599" s="113">
        <v>0</v>
      </c>
      <c r="H599" s="113">
        <v>0</v>
      </c>
      <c r="I599" s="113">
        <v>0</v>
      </c>
      <c r="J599" s="113">
        <v>0</v>
      </c>
      <c r="K599" s="113">
        <v>0</v>
      </c>
      <c r="L599" s="113">
        <v>0</v>
      </c>
      <c r="M599" s="113">
        <v>0</v>
      </c>
      <c r="N599" s="113">
        <v>0</v>
      </c>
      <c r="O599" s="113">
        <v>0</v>
      </c>
      <c r="P599" s="113">
        <v>0</v>
      </c>
      <c r="Q599" s="113">
        <v>0</v>
      </c>
      <c r="R599" s="113">
        <v>0</v>
      </c>
      <c r="S599" s="113">
        <v>0</v>
      </c>
      <c r="T599" s="113">
        <v>0</v>
      </c>
      <c r="U599" s="113">
        <v>0</v>
      </c>
      <c r="V599" s="113">
        <v>0</v>
      </c>
      <c r="W599" s="113">
        <v>0</v>
      </c>
      <c r="X599" s="113">
        <v>0</v>
      </c>
      <c r="Y599" s="113">
        <v>0</v>
      </c>
      <c r="Z599" s="113">
        <v>0</v>
      </c>
      <c r="AA599" s="113">
        <v>0</v>
      </c>
      <c r="AB599" s="113">
        <v>0</v>
      </c>
      <c r="AC599" s="113">
        <v>0</v>
      </c>
      <c r="AD599" s="113">
        <v>0</v>
      </c>
      <c r="AE599" s="113">
        <v>0</v>
      </c>
      <c r="AF599" s="113">
        <v>0</v>
      </c>
      <c r="AG599" s="113">
        <v>0</v>
      </c>
      <c r="AH599" s="113">
        <v>0</v>
      </c>
      <c r="AI599" s="113">
        <v>0</v>
      </c>
      <c r="AJ599" s="113">
        <v>0</v>
      </c>
      <c r="AK599" s="113">
        <v>0</v>
      </c>
      <c r="AL599" s="113">
        <v>0</v>
      </c>
      <c r="AM599" s="113">
        <f t="shared" si="9"/>
        <v>0</v>
      </c>
      <c r="AP599" s="70"/>
    </row>
    <row r="600" spans="1:42" ht="33" customHeight="1">
      <c r="A600" s="87">
        <v>2315</v>
      </c>
      <c r="B600" s="88" t="s">
        <v>1228</v>
      </c>
      <c r="C600" s="115" t="s">
        <v>1298</v>
      </c>
      <c r="D600" s="113">
        <v>0</v>
      </c>
      <c r="E600" s="113">
        <v>0</v>
      </c>
      <c r="F600" s="113">
        <v>0</v>
      </c>
      <c r="G600" s="113">
        <v>0</v>
      </c>
      <c r="H600" s="113">
        <v>0</v>
      </c>
      <c r="I600" s="113">
        <v>0</v>
      </c>
      <c r="J600" s="113">
        <v>0</v>
      </c>
      <c r="K600" s="113">
        <v>0</v>
      </c>
      <c r="L600" s="113">
        <v>0</v>
      </c>
      <c r="M600" s="113">
        <v>0</v>
      </c>
      <c r="N600" s="113">
        <v>0</v>
      </c>
      <c r="O600" s="113">
        <v>0</v>
      </c>
      <c r="P600" s="113">
        <v>0</v>
      </c>
      <c r="Q600" s="113">
        <v>0</v>
      </c>
      <c r="R600" s="113">
        <v>0</v>
      </c>
      <c r="S600" s="113">
        <v>0</v>
      </c>
      <c r="T600" s="113">
        <v>0</v>
      </c>
      <c r="U600" s="113">
        <v>0</v>
      </c>
      <c r="V600" s="113">
        <v>0</v>
      </c>
      <c r="W600" s="113">
        <v>0</v>
      </c>
      <c r="X600" s="113">
        <v>0</v>
      </c>
      <c r="Y600" s="113">
        <v>0</v>
      </c>
      <c r="Z600" s="113">
        <v>0</v>
      </c>
      <c r="AA600" s="113">
        <v>0</v>
      </c>
      <c r="AB600" s="113">
        <v>0</v>
      </c>
      <c r="AC600" s="113">
        <v>0</v>
      </c>
      <c r="AD600" s="113">
        <v>0</v>
      </c>
      <c r="AE600" s="113">
        <v>0</v>
      </c>
      <c r="AF600" s="113">
        <v>0</v>
      </c>
      <c r="AG600" s="113">
        <v>0</v>
      </c>
      <c r="AH600" s="113">
        <v>0</v>
      </c>
      <c r="AI600" s="113">
        <v>0</v>
      </c>
      <c r="AJ600" s="113">
        <v>0</v>
      </c>
      <c r="AK600" s="113">
        <v>0</v>
      </c>
      <c r="AL600" s="113">
        <v>0</v>
      </c>
      <c r="AM600" s="113">
        <f t="shared" si="9"/>
        <v>0</v>
      </c>
      <c r="AP600" s="70"/>
    </row>
    <row r="601" spans="1:42" ht="33" customHeight="1">
      <c r="A601" s="87">
        <v>2316</v>
      </c>
      <c r="B601" s="88" t="s">
        <v>1229</v>
      </c>
      <c r="C601" s="115" t="s">
        <v>1298</v>
      </c>
      <c r="D601" s="113">
        <v>0</v>
      </c>
      <c r="E601" s="113">
        <v>0</v>
      </c>
      <c r="F601" s="113">
        <v>0</v>
      </c>
      <c r="G601" s="113">
        <v>0</v>
      </c>
      <c r="H601" s="113">
        <v>0</v>
      </c>
      <c r="I601" s="113">
        <v>0</v>
      </c>
      <c r="J601" s="113">
        <v>0</v>
      </c>
      <c r="K601" s="113">
        <v>0</v>
      </c>
      <c r="L601" s="113">
        <v>0</v>
      </c>
      <c r="M601" s="113">
        <v>0</v>
      </c>
      <c r="N601" s="113">
        <v>0</v>
      </c>
      <c r="O601" s="113">
        <v>0</v>
      </c>
      <c r="P601" s="113">
        <v>0</v>
      </c>
      <c r="Q601" s="113">
        <v>0</v>
      </c>
      <c r="R601" s="113">
        <v>0</v>
      </c>
      <c r="S601" s="113">
        <v>0</v>
      </c>
      <c r="T601" s="113">
        <v>0</v>
      </c>
      <c r="U601" s="113">
        <v>0</v>
      </c>
      <c r="V601" s="113">
        <v>0</v>
      </c>
      <c r="W601" s="113">
        <v>0</v>
      </c>
      <c r="X601" s="113">
        <v>0</v>
      </c>
      <c r="Y601" s="113">
        <v>0</v>
      </c>
      <c r="Z601" s="113">
        <v>0</v>
      </c>
      <c r="AA601" s="113">
        <v>0</v>
      </c>
      <c r="AB601" s="113">
        <v>0</v>
      </c>
      <c r="AC601" s="113">
        <v>0</v>
      </c>
      <c r="AD601" s="113">
        <v>0</v>
      </c>
      <c r="AE601" s="113">
        <v>0</v>
      </c>
      <c r="AF601" s="113">
        <v>0</v>
      </c>
      <c r="AG601" s="113">
        <v>0</v>
      </c>
      <c r="AH601" s="113">
        <v>0</v>
      </c>
      <c r="AI601" s="113">
        <v>0</v>
      </c>
      <c r="AJ601" s="113">
        <v>0</v>
      </c>
      <c r="AK601" s="113">
        <v>0</v>
      </c>
      <c r="AL601" s="113">
        <v>0</v>
      </c>
      <c r="AM601" s="113">
        <f t="shared" si="9"/>
        <v>0</v>
      </c>
      <c r="AP601" s="70"/>
    </row>
    <row r="602" spans="1:42" ht="33" customHeight="1">
      <c r="A602" s="87">
        <v>2317</v>
      </c>
      <c r="B602" s="88" t="s">
        <v>1230</v>
      </c>
      <c r="C602" s="115" t="s">
        <v>1298</v>
      </c>
      <c r="D602" s="113">
        <v>0</v>
      </c>
      <c r="E602" s="113">
        <v>0</v>
      </c>
      <c r="F602" s="113">
        <v>0</v>
      </c>
      <c r="G602" s="113">
        <v>0</v>
      </c>
      <c r="H602" s="113">
        <v>0</v>
      </c>
      <c r="I602" s="113">
        <v>0</v>
      </c>
      <c r="J602" s="113">
        <v>0</v>
      </c>
      <c r="K602" s="113">
        <v>0</v>
      </c>
      <c r="L602" s="113">
        <v>0</v>
      </c>
      <c r="M602" s="113">
        <v>0</v>
      </c>
      <c r="N602" s="113">
        <v>0</v>
      </c>
      <c r="O602" s="113">
        <v>0</v>
      </c>
      <c r="P602" s="113">
        <v>0</v>
      </c>
      <c r="Q602" s="113">
        <v>0</v>
      </c>
      <c r="R602" s="113">
        <v>0</v>
      </c>
      <c r="S602" s="113">
        <v>0</v>
      </c>
      <c r="T602" s="113">
        <v>0</v>
      </c>
      <c r="U602" s="113">
        <v>0</v>
      </c>
      <c r="V602" s="113">
        <v>0</v>
      </c>
      <c r="W602" s="113">
        <v>0</v>
      </c>
      <c r="X602" s="113">
        <v>0</v>
      </c>
      <c r="Y602" s="113">
        <v>0</v>
      </c>
      <c r="Z602" s="113">
        <v>0</v>
      </c>
      <c r="AA602" s="113">
        <v>0</v>
      </c>
      <c r="AB602" s="113">
        <v>0</v>
      </c>
      <c r="AC602" s="113">
        <v>0</v>
      </c>
      <c r="AD602" s="113">
        <v>0</v>
      </c>
      <c r="AE602" s="113">
        <v>0</v>
      </c>
      <c r="AF602" s="113">
        <v>0</v>
      </c>
      <c r="AG602" s="113">
        <v>0</v>
      </c>
      <c r="AH602" s="113">
        <v>0</v>
      </c>
      <c r="AI602" s="113">
        <v>0</v>
      </c>
      <c r="AJ602" s="113">
        <v>0</v>
      </c>
      <c r="AK602" s="113">
        <v>0</v>
      </c>
      <c r="AL602" s="113">
        <v>0</v>
      </c>
      <c r="AM602" s="113">
        <f t="shared" si="9"/>
        <v>0</v>
      </c>
      <c r="AP602" s="70"/>
    </row>
    <row r="603" spans="1:42" ht="33" customHeight="1">
      <c r="A603" s="87">
        <v>2318</v>
      </c>
      <c r="B603" s="88" t="s">
        <v>1231</v>
      </c>
      <c r="C603" s="115" t="s">
        <v>1298</v>
      </c>
      <c r="D603" s="113">
        <v>0</v>
      </c>
      <c r="E603" s="113">
        <v>0</v>
      </c>
      <c r="F603" s="113">
        <v>0</v>
      </c>
      <c r="G603" s="113">
        <v>0</v>
      </c>
      <c r="H603" s="113">
        <v>0</v>
      </c>
      <c r="I603" s="113">
        <v>0</v>
      </c>
      <c r="J603" s="113">
        <v>0</v>
      </c>
      <c r="K603" s="113">
        <v>0</v>
      </c>
      <c r="L603" s="113">
        <v>0</v>
      </c>
      <c r="M603" s="113">
        <v>0</v>
      </c>
      <c r="N603" s="113">
        <v>0</v>
      </c>
      <c r="O603" s="113">
        <v>0</v>
      </c>
      <c r="P603" s="113">
        <v>0</v>
      </c>
      <c r="Q603" s="113">
        <v>0</v>
      </c>
      <c r="R603" s="113">
        <v>0</v>
      </c>
      <c r="S603" s="113">
        <v>0</v>
      </c>
      <c r="T603" s="113">
        <v>0</v>
      </c>
      <c r="U603" s="113">
        <v>0</v>
      </c>
      <c r="V603" s="113">
        <v>0</v>
      </c>
      <c r="W603" s="113">
        <v>0</v>
      </c>
      <c r="X603" s="113">
        <v>0</v>
      </c>
      <c r="Y603" s="113">
        <v>0</v>
      </c>
      <c r="Z603" s="113">
        <v>0</v>
      </c>
      <c r="AA603" s="113">
        <v>0</v>
      </c>
      <c r="AB603" s="113">
        <v>0</v>
      </c>
      <c r="AC603" s="113">
        <v>0</v>
      </c>
      <c r="AD603" s="113">
        <v>0</v>
      </c>
      <c r="AE603" s="113">
        <v>0</v>
      </c>
      <c r="AF603" s="113">
        <v>0</v>
      </c>
      <c r="AG603" s="113">
        <v>0</v>
      </c>
      <c r="AH603" s="113">
        <v>0</v>
      </c>
      <c r="AI603" s="113">
        <v>0</v>
      </c>
      <c r="AJ603" s="113">
        <v>0</v>
      </c>
      <c r="AK603" s="113">
        <v>0</v>
      </c>
      <c r="AL603" s="113">
        <v>0</v>
      </c>
      <c r="AM603" s="113">
        <f t="shared" si="9"/>
        <v>0</v>
      </c>
      <c r="AP603" s="70"/>
    </row>
    <row r="604" spans="1:42" ht="33" customHeight="1">
      <c r="A604" s="87">
        <v>2319</v>
      </c>
      <c r="B604" s="88" t="s">
        <v>1232</v>
      </c>
      <c r="C604" s="115" t="s">
        <v>1298</v>
      </c>
      <c r="D604" s="113">
        <v>0</v>
      </c>
      <c r="E604" s="113">
        <v>0</v>
      </c>
      <c r="F604" s="113">
        <v>0</v>
      </c>
      <c r="G604" s="113">
        <v>0</v>
      </c>
      <c r="H604" s="113">
        <v>0</v>
      </c>
      <c r="I604" s="113">
        <v>0</v>
      </c>
      <c r="J604" s="113">
        <v>0</v>
      </c>
      <c r="K604" s="113">
        <v>0</v>
      </c>
      <c r="L604" s="113">
        <v>0</v>
      </c>
      <c r="M604" s="113">
        <v>0</v>
      </c>
      <c r="N604" s="113">
        <v>0</v>
      </c>
      <c r="O604" s="113">
        <v>0</v>
      </c>
      <c r="P604" s="113">
        <v>0</v>
      </c>
      <c r="Q604" s="113">
        <v>0</v>
      </c>
      <c r="R604" s="113">
        <v>0</v>
      </c>
      <c r="S604" s="113">
        <v>0</v>
      </c>
      <c r="T604" s="113">
        <v>0</v>
      </c>
      <c r="U604" s="113">
        <v>0</v>
      </c>
      <c r="V604" s="113">
        <v>0</v>
      </c>
      <c r="W604" s="113">
        <v>0</v>
      </c>
      <c r="X604" s="113">
        <v>0</v>
      </c>
      <c r="Y604" s="113">
        <v>0</v>
      </c>
      <c r="Z604" s="113">
        <v>0</v>
      </c>
      <c r="AA604" s="113">
        <v>0</v>
      </c>
      <c r="AB604" s="113">
        <v>0</v>
      </c>
      <c r="AC604" s="113">
        <v>0</v>
      </c>
      <c r="AD604" s="113">
        <v>0</v>
      </c>
      <c r="AE604" s="113">
        <v>0</v>
      </c>
      <c r="AF604" s="113">
        <v>0</v>
      </c>
      <c r="AG604" s="113">
        <v>0</v>
      </c>
      <c r="AH604" s="113">
        <v>0</v>
      </c>
      <c r="AI604" s="113">
        <v>0</v>
      </c>
      <c r="AJ604" s="113">
        <v>0</v>
      </c>
      <c r="AK604" s="113">
        <v>0</v>
      </c>
      <c r="AL604" s="113">
        <v>0</v>
      </c>
      <c r="AM604" s="113">
        <f t="shared" si="9"/>
        <v>0</v>
      </c>
      <c r="AP604" s="70"/>
    </row>
    <row r="605" spans="1:42" ht="33" customHeight="1">
      <c r="A605" s="87">
        <v>2320</v>
      </c>
      <c r="B605" s="88" t="s">
        <v>1233</v>
      </c>
      <c r="C605" s="115" t="s">
        <v>1298</v>
      </c>
      <c r="D605" s="113">
        <v>0</v>
      </c>
      <c r="E605" s="113">
        <v>0</v>
      </c>
      <c r="F605" s="113">
        <v>0</v>
      </c>
      <c r="G605" s="113">
        <v>0</v>
      </c>
      <c r="H605" s="113">
        <v>0</v>
      </c>
      <c r="I605" s="113">
        <v>0</v>
      </c>
      <c r="J605" s="113">
        <v>0</v>
      </c>
      <c r="K605" s="113">
        <v>0</v>
      </c>
      <c r="L605" s="113">
        <v>0</v>
      </c>
      <c r="M605" s="113">
        <v>0</v>
      </c>
      <c r="N605" s="113">
        <v>0</v>
      </c>
      <c r="O605" s="113">
        <v>0</v>
      </c>
      <c r="P605" s="113">
        <v>0</v>
      </c>
      <c r="Q605" s="113">
        <v>0</v>
      </c>
      <c r="R605" s="113">
        <v>0</v>
      </c>
      <c r="S605" s="113">
        <v>0</v>
      </c>
      <c r="T605" s="113">
        <v>0</v>
      </c>
      <c r="U605" s="113">
        <v>0</v>
      </c>
      <c r="V605" s="113">
        <v>0</v>
      </c>
      <c r="W605" s="113">
        <v>0</v>
      </c>
      <c r="X605" s="113">
        <v>0</v>
      </c>
      <c r="Y605" s="113">
        <v>0</v>
      </c>
      <c r="Z605" s="113">
        <v>0</v>
      </c>
      <c r="AA605" s="113">
        <v>0</v>
      </c>
      <c r="AB605" s="113">
        <v>0</v>
      </c>
      <c r="AC605" s="113">
        <v>0</v>
      </c>
      <c r="AD605" s="113">
        <v>0</v>
      </c>
      <c r="AE605" s="113">
        <v>0</v>
      </c>
      <c r="AF605" s="113">
        <v>0</v>
      </c>
      <c r="AG605" s="113">
        <v>0</v>
      </c>
      <c r="AH605" s="113">
        <v>0</v>
      </c>
      <c r="AI605" s="113">
        <v>0</v>
      </c>
      <c r="AJ605" s="113">
        <v>0</v>
      </c>
      <c r="AK605" s="113">
        <v>0</v>
      </c>
      <c r="AL605" s="113">
        <v>0</v>
      </c>
      <c r="AM605" s="113">
        <f t="shared" si="9"/>
        <v>0</v>
      </c>
      <c r="AP605" s="70"/>
    </row>
    <row r="606" spans="1:42" ht="33" customHeight="1">
      <c r="A606" s="87">
        <v>2321</v>
      </c>
      <c r="B606" s="88" t="s">
        <v>609</v>
      </c>
      <c r="C606" s="115" t="s">
        <v>1298</v>
      </c>
      <c r="D606" s="113">
        <v>0</v>
      </c>
      <c r="E606" s="113">
        <v>0</v>
      </c>
      <c r="F606" s="113">
        <v>0</v>
      </c>
      <c r="G606" s="113">
        <v>0</v>
      </c>
      <c r="H606" s="113">
        <v>0</v>
      </c>
      <c r="I606" s="113">
        <v>0</v>
      </c>
      <c r="J606" s="113">
        <v>0</v>
      </c>
      <c r="K606" s="113">
        <v>0</v>
      </c>
      <c r="L606" s="113">
        <v>0</v>
      </c>
      <c r="M606" s="113">
        <v>0</v>
      </c>
      <c r="N606" s="113">
        <v>0</v>
      </c>
      <c r="O606" s="113">
        <v>0</v>
      </c>
      <c r="P606" s="113">
        <v>0</v>
      </c>
      <c r="Q606" s="113">
        <v>0</v>
      </c>
      <c r="R606" s="113">
        <v>0</v>
      </c>
      <c r="S606" s="113">
        <v>0</v>
      </c>
      <c r="T606" s="113">
        <v>0</v>
      </c>
      <c r="U606" s="113">
        <v>0</v>
      </c>
      <c r="V606" s="113">
        <v>0</v>
      </c>
      <c r="W606" s="113">
        <v>0</v>
      </c>
      <c r="X606" s="113">
        <v>0</v>
      </c>
      <c r="Y606" s="113">
        <v>0</v>
      </c>
      <c r="Z606" s="113">
        <v>0</v>
      </c>
      <c r="AA606" s="113">
        <v>0</v>
      </c>
      <c r="AB606" s="113">
        <v>0</v>
      </c>
      <c r="AC606" s="113">
        <v>0</v>
      </c>
      <c r="AD606" s="113">
        <v>0</v>
      </c>
      <c r="AE606" s="113">
        <v>0</v>
      </c>
      <c r="AF606" s="113">
        <v>0</v>
      </c>
      <c r="AG606" s="113">
        <v>0</v>
      </c>
      <c r="AH606" s="113">
        <v>0</v>
      </c>
      <c r="AI606" s="113">
        <v>0</v>
      </c>
      <c r="AJ606" s="113">
        <v>0</v>
      </c>
      <c r="AK606" s="113">
        <v>0</v>
      </c>
      <c r="AL606" s="113">
        <v>0</v>
      </c>
      <c r="AM606" s="113">
        <f t="shared" si="9"/>
        <v>0</v>
      </c>
      <c r="AP606" s="70"/>
    </row>
    <row r="607" spans="1:42" ht="33" customHeight="1">
      <c r="A607" s="87">
        <v>2322</v>
      </c>
      <c r="B607" s="88" t="s">
        <v>610</v>
      </c>
      <c r="C607" s="115" t="s">
        <v>1298</v>
      </c>
      <c r="D607" s="113">
        <v>0</v>
      </c>
      <c r="E607" s="113">
        <v>0</v>
      </c>
      <c r="F607" s="113">
        <v>0</v>
      </c>
      <c r="G607" s="113">
        <v>0</v>
      </c>
      <c r="H607" s="113">
        <v>0</v>
      </c>
      <c r="I607" s="113">
        <v>0</v>
      </c>
      <c r="J607" s="113">
        <v>0</v>
      </c>
      <c r="K607" s="113">
        <v>0</v>
      </c>
      <c r="L607" s="113">
        <v>0</v>
      </c>
      <c r="M607" s="113">
        <v>0</v>
      </c>
      <c r="N607" s="113">
        <v>0</v>
      </c>
      <c r="O607" s="113">
        <v>0</v>
      </c>
      <c r="P607" s="113">
        <v>0</v>
      </c>
      <c r="Q607" s="113">
        <v>0</v>
      </c>
      <c r="R607" s="113">
        <v>0</v>
      </c>
      <c r="S607" s="113">
        <v>0</v>
      </c>
      <c r="T607" s="113">
        <v>0</v>
      </c>
      <c r="U607" s="113">
        <v>0</v>
      </c>
      <c r="V607" s="113">
        <v>0</v>
      </c>
      <c r="W607" s="113">
        <v>0</v>
      </c>
      <c r="X607" s="113">
        <v>0</v>
      </c>
      <c r="Y607" s="113">
        <v>0</v>
      </c>
      <c r="Z607" s="113">
        <v>0</v>
      </c>
      <c r="AA607" s="113">
        <v>0</v>
      </c>
      <c r="AB607" s="113">
        <v>0</v>
      </c>
      <c r="AC607" s="113">
        <v>0</v>
      </c>
      <c r="AD607" s="113">
        <v>0</v>
      </c>
      <c r="AE607" s="113">
        <v>0</v>
      </c>
      <c r="AF607" s="113">
        <v>0</v>
      </c>
      <c r="AG607" s="113">
        <v>0</v>
      </c>
      <c r="AH607" s="113">
        <v>0</v>
      </c>
      <c r="AI607" s="113">
        <v>0</v>
      </c>
      <c r="AJ607" s="113">
        <v>0</v>
      </c>
      <c r="AK607" s="113">
        <v>0</v>
      </c>
      <c r="AL607" s="113">
        <v>0</v>
      </c>
      <c r="AM607" s="113">
        <f t="shared" si="9"/>
        <v>0</v>
      </c>
      <c r="AP607" s="70"/>
    </row>
    <row r="608" spans="1:42" ht="33" customHeight="1">
      <c r="A608" s="87">
        <v>2323</v>
      </c>
      <c r="B608" s="88" t="s">
        <v>611</v>
      </c>
      <c r="C608" s="115" t="s">
        <v>1298</v>
      </c>
      <c r="D608" s="113">
        <v>0</v>
      </c>
      <c r="E608" s="113">
        <v>0</v>
      </c>
      <c r="F608" s="113">
        <v>0</v>
      </c>
      <c r="G608" s="113">
        <v>0</v>
      </c>
      <c r="H608" s="113">
        <v>0</v>
      </c>
      <c r="I608" s="113">
        <v>0</v>
      </c>
      <c r="J608" s="113">
        <v>0</v>
      </c>
      <c r="K608" s="113">
        <v>0</v>
      </c>
      <c r="L608" s="113">
        <v>0</v>
      </c>
      <c r="M608" s="113">
        <v>0</v>
      </c>
      <c r="N608" s="113">
        <v>0</v>
      </c>
      <c r="O608" s="113">
        <v>0</v>
      </c>
      <c r="P608" s="113">
        <v>0</v>
      </c>
      <c r="Q608" s="113">
        <v>0</v>
      </c>
      <c r="R608" s="113">
        <v>0</v>
      </c>
      <c r="S608" s="113">
        <v>0</v>
      </c>
      <c r="T608" s="113">
        <v>0</v>
      </c>
      <c r="U608" s="113">
        <v>0</v>
      </c>
      <c r="V608" s="113">
        <v>0</v>
      </c>
      <c r="W608" s="113">
        <v>0</v>
      </c>
      <c r="X608" s="113">
        <v>0</v>
      </c>
      <c r="Y608" s="113">
        <v>0</v>
      </c>
      <c r="Z608" s="113">
        <v>0</v>
      </c>
      <c r="AA608" s="113">
        <v>0</v>
      </c>
      <c r="AB608" s="113">
        <v>0</v>
      </c>
      <c r="AC608" s="113">
        <v>0</v>
      </c>
      <c r="AD608" s="113">
        <v>0</v>
      </c>
      <c r="AE608" s="113">
        <v>0</v>
      </c>
      <c r="AF608" s="113">
        <v>0</v>
      </c>
      <c r="AG608" s="113">
        <v>0</v>
      </c>
      <c r="AH608" s="113">
        <v>0</v>
      </c>
      <c r="AI608" s="113">
        <v>0</v>
      </c>
      <c r="AJ608" s="113">
        <v>0</v>
      </c>
      <c r="AK608" s="113">
        <v>0</v>
      </c>
      <c r="AL608" s="113">
        <v>0</v>
      </c>
      <c r="AM608" s="113">
        <f t="shared" si="9"/>
        <v>0</v>
      </c>
      <c r="AP608" s="70"/>
    </row>
    <row r="609" spans="1:42" ht="33" customHeight="1">
      <c r="A609" s="87">
        <v>2324</v>
      </c>
      <c r="B609" s="88" t="s">
        <v>612</v>
      </c>
      <c r="C609" s="115" t="s">
        <v>1298</v>
      </c>
      <c r="D609" s="113">
        <v>0</v>
      </c>
      <c r="E609" s="113">
        <v>0</v>
      </c>
      <c r="F609" s="113">
        <v>0</v>
      </c>
      <c r="G609" s="113">
        <v>0</v>
      </c>
      <c r="H609" s="113">
        <v>0</v>
      </c>
      <c r="I609" s="113">
        <v>0</v>
      </c>
      <c r="J609" s="113">
        <v>0</v>
      </c>
      <c r="K609" s="113">
        <v>0</v>
      </c>
      <c r="L609" s="113">
        <v>0</v>
      </c>
      <c r="M609" s="113">
        <v>0</v>
      </c>
      <c r="N609" s="113">
        <v>0</v>
      </c>
      <c r="O609" s="113">
        <v>0</v>
      </c>
      <c r="P609" s="113">
        <v>0</v>
      </c>
      <c r="Q609" s="113">
        <v>0</v>
      </c>
      <c r="R609" s="113">
        <v>0</v>
      </c>
      <c r="S609" s="113">
        <v>0</v>
      </c>
      <c r="T609" s="113">
        <v>0</v>
      </c>
      <c r="U609" s="113">
        <v>0</v>
      </c>
      <c r="V609" s="113">
        <v>0</v>
      </c>
      <c r="W609" s="113">
        <v>0</v>
      </c>
      <c r="X609" s="113">
        <v>0</v>
      </c>
      <c r="Y609" s="113">
        <v>0</v>
      </c>
      <c r="Z609" s="113">
        <v>0</v>
      </c>
      <c r="AA609" s="113">
        <v>0</v>
      </c>
      <c r="AB609" s="113">
        <v>0</v>
      </c>
      <c r="AC609" s="113">
        <v>0</v>
      </c>
      <c r="AD609" s="113">
        <v>0</v>
      </c>
      <c r="AE609" s="113">
        <v>0</v>
      </c>
      <c r="AF609" s="113">
        <v>0</v>
      </c>
      <c r="AG609" s="113">
        <v>0</v>
      </c>
      <c r="AH609" s="113">
        <v>0</v>
      </c>
      <c r="AI609" s="113">
        <v>0</v>
      </c>
      <c r="AJ609" s="113">
        <v>0</v>
      </c>
      <c r="AK609" s="113">
        <v>0</v>
      </c>
      <c r="AL609" s="113">
        <v>0</v>
      </c>
      <c r="AM609" s="113">
        <f t="shared" si="9"/>
        <v>0</v>
      </c>
      <c r="AP609" s="70"/>
    </row>
    <row r="610" spans="1:42" ht="33" customHeight="1">
      <c r="A610" s="87">
        <v>2325</v>
      </c>
      <c r="B610" s="88" t="s">
        <v>613</v>
      </c>
      <c r="C610" s="115" t="s">
        <v>1298</v>
      </c>
      <c r="D610" s="113">
        <v>0</v>
      </c>
      <c r="E610" s="113">
        <v>0</v>
      </c>
      <c r="F610" s="113">
        <v>0</v>
      </c>
      <c r="G610" s="113">
        <v>0</v>
      </c>
      <c r="H610" s="113">
        <v>0</v>
      </c>
      <c r="I610" s="113">
        <v>0</v>
      </c>
      <c r="J610" s="113">
        <v>0</v>
      </c>
      <c r="K610" s="113">
        <v>0</v>
      </c>
      <c r="L610" s="113">
        <v>0</v>
      </c>
      <c r="M610" s="113">
        <v>0</v>
      </c>
      <c r="N610" s="113">
        <v>0</v>
      </c>
      <c r="O610" s="113">
        <v>0</v>
      </c>
      <c r="P610" s="113">
        <v>0</v>
      </c>
      <c r="Q610" s="113">
        <v>0</v>
      </c>
      <c r="R610" s="113">
        <v>0</v>
      </c>
      <c r="S610" s="113">
        <v>0</v>
      </c>
      <c r="T610" s="113">
        <v>0</v>
      </c>
      <c r="U610" s="113">
        <v>0</v>
      </c>
      <c r="V610" s="113">
        <v>0</v>
      </c>
      <c r="W610" s="113">
        <v>0</v>
      </c>
      <c r="X610" s="113">
        <v>0</v>
      </c>
      <c r="Y610" s="113">
        <v>0</v>
      </c>
      <c r="Z610" s="113">
        <v>0</v>
      </c>
      <c r="AA610" s="113">
        <v>0</v>
      </c>
      <c r="AB610" s="113">
        <v>0</v>
      </c>
      <c r="AC610" s="113">
        <v>0</v>
      </c>
      <c r="AD610" s="113">
        <v>0</v>
      </c>
      <c r="AE610" s="113">
        <v>0</v>
      </c>
      <c r="AF610" s="113">
        <v>0</v>
      </c>
      <c r="AG610" s="113">
        <v>0</v>
      </c>
      <c r="AH610" s="113">
        <v>0</v>
      </c>
      <c r="AI610" s="113">
        <v>0</v>
      </c>
      <c r="AJ610" s="113">
        <v>0</v>
      </c>
      <c r="AK610" s="113">
        <v>0</v>
      </c>
      <c r="AL610" s="113">
        <v>0</v>
      </c>
      <c r="AM610" s="113">
        <f t="shared" si="9"/>
        <v>0</v>
      </c>
      <c r="AP610" s="70"/>
    </row>
    <row r="611" spans="1:42" ht="33" customHeight="1">
      <c r="A611" s="87">
        <v>2326</v>
      </c>
      <c r="B611" s="88" t="s">
        <v>614</v>
      </c>
      <c r="C611" s="115" t="s">
        <v>1298</v>
      </c>
      <c r="D611" s="113">
        <v>0</v>
      </c>
      <c r="E611" s="113">
        <v>0</v>
      </c>
      <c r="F611" s="113">
        <v>0</v>
      </c>
      <c r="G611" s="113">
        <v>0</v>
      </c>
      <c r="H611" s="113">
        <v>0</v>
      </c>
      <c r="I611" s="113">
        <v>0</v>
      </c>
      <c r="J611" s="113">
        <v>0</v>
      </c>
      <c r="K611" s="113">
        <v>0</v>
      </c>
      <c r="L611" s="113">
        <v>0</v>
      </c>
      <c r="M611" s="113">
        <v>0</v>
      </c>
      <c r="N611" s="113">
        <v>0</v>
      </c>
      <c r="O611" s="113">
        <v>0</v>
      </c>
      <c r="P611" s="113">
        <v>0</v>
      </c>
      <c r="Q611" s="113">
        <v>0</v>
      </c>
      <c r="R611" s="113">
        <v>0</v>
      </c>
      <c r="S611" s="113">
        <v>0</v>
      </c>
      <c r="T611" s="113">
        <v>0</v>
      </c>
      <c r="U611" s="113">
        <v>0</v>
      </c>
      <c r="V611" s="113">
        <v>0</v>
      </c>
      <c r="W611" s="113">
        <v>0</v>
      </c>
      <c r="X611" s="113">
        <v>0</v>
      </c>
      <c r="Y611" s="113">
        <v>0</v>
      </c>
      <c r="Z611" s="113">
        <v>0</v>
      </c>
      <c r="AA611" s="113">
        <v>0</v>
      </c>
      <c r="AB611" s="113">
        <v>0</v>
      </c>
      <c r="AC611" s="113">
        <v>0</v>
      </c>
      <c r="AD611" s="113">
        <v>0</v>
      </c>
      <c r="AE611" s="113">
        <v>0</v>
      </c>
      <c r="AF611" s="113">
        <v>0</v>
      </c>
      <c r="AG611" s="113">
        <v>0</v>
      </c>
      <c r="AH611" s="113">
        <v>0</v>
      </c>
      <c r="AI611" s="113">
        <v>0</v>
      </c>
      <c r="AJ611" s="113">
        <v>0</v>
      </c>
      <c r="AK611" s="113">
        <v>0</v>
      </c>
      <c r="AL611" s="113">
        <v>0</v>
      </c>
      <c r="AM611" s="113">
        <f t="shared" si="9"/>
        <v>0</v>
      </c>
      <c r="AP611" s="70"/>
    </row>
    <row r="612" spans="1:42" ht="33" customHeight="1">
      <c r="A612" s="87">
        <v>2327</v>
      </c>
      <c r="B612" s="88" t="s">
        <v>615</v>
      </c>
      <c r="C612" s="115" t="s">
        <v>1298</v>
      </c>
      <c r="D612" s="113">
        <v>0</v>
      </c>
      <c r="E612" s="113">
        <v>0</v>
      </c>
      <c r="F612" s="113">
        <v>0</v>
      </c>
      <c r="G612" s="113">
        <v>0</v>
      </c>
      <c r="H612" s="113">
        <v>0</v>
      </c>
      <c r="I612" s="113">
        <v>0</v>
      </c>
      <c r="J612" s="113">
        <v>0</v>
      </c>
      <c r="K612" s="113">
        <v>0</v>
      </c>
      <c r="L612" s="113">
        <v>0</v>
      </c>
      <c r="M612" s="113">
        <v>0</v>
      </c>
      <c r="N612" s="113">
        <v>0</v>
      </c>
      <c r="O612" s="113">
        <v>0</v>
      </c>
      <c r="P612" s="113">
        <v>0</v>
      </c>
      <c r="Q612" s="113">
        <v>0</v>
      </c>
      <c r="R612" s="113">
        <v>0</v>
      </c>
      <c r="S612" s="113">
        <v>0</v>
      </c>
      <c r="T612" s="113">
        <v>0</v>
      </c>
      <c r="U612" s="113">
        <v>0</v>
      </c>
      <c r="V612" s="113">
        <v>0</v>
      </c>
      <c r="W612" s="113">
        <v>0</v>
      </c>
      <c r="X612" s="113">
        <v>0</v>
      </c>
      <c r="Y612" s="113">
        <v>0</v>
      </c>
      <c r="Z612" s="113">
        <v>0</v>
      </c>
      <c r="AA612" s="113">
        <v>0</v>
      </c>
      <c r="AB612" s="113">
        <v>0</v>
      </c>
      <c r="AC612" s="113">
        <v>0</v>
      </c>
      <c r="AD612" s="113">
        <v>0</v>
      </c>
      <c r="AE612" s="113">
        <v>0</v>
      </c>
      <c r="AF612" s="113">
        <v>0</v>
      </c>
      <c r="AG612" s="113">
        <v>0</v>
      </c>
      <c r="AH612" s="113">
        <v>0</v>
      </c>
      <c r="AI612" s="113">
        <v>0</v>
      </c>
      <c r="AJ612" s="113">
        <v>0</v>
      </c>
      <c r="AK612" s="113">
        <v>0</v>
      </c>
      <c r="AL612" s="113">
        <v>0</v>
      </c>
      <c r="AM612" s="113">
        <f t="shared" si="9"/>
        <v>0</v>
      </c>
      <c r="AP612" s="70"/>
    </row>
    <row r="613" spans="1:42" ht="33" customHeight="1">
      <c r="A613" s="87">
        <v>2328</v>
      </c>
      <c r="B613" s="88" t="s">
        <v>1276</v>
      </c>
      <c r="C613" s="115" t="s">
        <v>1298</v>
      </c>
      <c r="D613" s="113">
        <v>0</v>
      </c>
      <c r="E613" s="113">
        <v>0</v>
      </c>
      <c r="F613" s="113">
        <v>0</v>
      </c>
      <c r="G613" s="113">
        <v>0</v>
      </c>
      <c r="H613" s="113">
        <v>0</v>
      </c>
      <c r="I613" s="113">
        <v>0</v>
      </c>
      <c r="J613" s="113">
        <v>0</v>
      </c>
      <c r="K613" s="113">
        <v>0</v>
      </c>
      <c r="L613" s="113">
        <v>0</v>
      </c>
      <c r="M613" s="113">
        <v>0</v>
      </c>
      <c r="N613" s="113">
        <v>0</v>
      </c>
      <c r="O613" s="113">
        <v>0</v>
      </c>
      <c r="P613" s="113">
        <v>0</v>
      </c>
      <c r="Q613" s="113">
        <v>0</v>
      </c>
      <c r="R613" s="113">
        <v>0</v>
      </c>
      <c r="S613" s="113">
        <v>0</v>
      </c>
      <c r="T613" s="113">
        <v>0</v>
      </c>
      <c r="U613" s="113">
        <v>0</v>
      </c>
      <c r="V613" s="113">
        <v>0</v>
      </c>
      <c r="W613" s="113">
        <v>0</v>
      </c>
      <c r="X613" s="113">
        <v>0</v>
      </c>
      <c r="Y613" s="113">
        <v>0</v>
      </c>
      <c r="Z613" s="113">
        <v>0</v>
      </c>
      <c r="AA613" s="113">
        <v>0</v>
      </c>
      <c r="AB613" s="113">
        <v>0</v>
      </c>
      <c r="AC613" s="113">
        <v>0</v>
      </c>
      <c r="AD613" s="113">
        <v>0</v>
      </c>
      <c r="AE613" s="113">
        <v>0</v>
      </c>
      <c r="AF613" s="113">
        <v>0</v>
      </c>
      <c r="AG613" s="113">
        <v>0</v>
      </c>
      <c r="AH613" s="113">
        <v>0</v>
      </c>
      <c r="AI613" s="113">
        <v>0</v>
      </c>
      <c r="AJ613" s="113">
        <v>0</v>
      </c>
      <c r="AK613" s="113">
        <v>0</v>
      </c>
      <c r="AL613" s="113">
        <v>0</v>
      </c>
      <c r="AM613" s="113">
        <f t="shared" si="9"/>
        <v>0</v>
      </c>
      <c r="AP613" s="70"/>
    </row>
    <row r="614" spans="1:42" ht="33" customHeight="1">
      <c r="A614" s="87" t="s">
        <v>626</v>
      </c>
      <c r="B614" s="88" t="s">
        <v>1234</v>
      </c>
      <c r="C614" s="89" t="s">
        <v>1401</v>
      </c>
      <c r="D614" s="113">
        <v>0</v>
      </c>
      <c r="E614" s="113">
        <v>0</v>
      </c>
      <c r="F614" s="113">
        <v>0</v>
      </c>
      <c r="G614" s="113">
        <v>1691827.78</v>
      </c>
      <c r="H614" s="113">
        <v>0</v>
      </c>
      <c r="I614" s="113">
        <v>0</v>
      </c>
      <c r="J614" s="113">
        <v>8430.869999999999</v>
      </c>
      <c r="K614" s="113">
        <v>0</v>
      </c>
      <c r="L614" s="113">
        <v>0</v>
      </c>
      <c r="M614" s="113">
        <v>0</v>
      </c>
      <c r="N614" s="113">
        <v>0</v>
      </c>
      <c r="O614" s="113">
        <v>0</v>
      </c>
      <c r="P614" s="113">
        <v>0</v>
      </c>
      <c r="Q614" s="113">
        <v>242003.5</v>
      </c>
      <c r="R614" s="113">
        <v>0</v>
      </c>
      <c r="S614" s="113">
        <v>0</v>
      </c>
      <c r="T614" s="113">
        <v>0</v>
      </c>
      <c r="U614" s="113">
        <v>0</v>
      </c>
      <c r="V614" s="113">
        <v>0</v>
      </c>
      <c r="W614" s="113">
        <v>0</v>
      </c>
      <c r="X614" s="113">
        <v>0</v>
      </c>
      <c r="Y614" s="113">
        <v>0</v>
      </c>
      <c r="Z614" s="113">
        <v>0</v>
      </c>
      <c r="AA614" s="113">
        <v>0</v>
      </c>
      <c r="AB614" s="113">
        <v>0</v>
      </c>
      <c r="AC614" s="113">
        <v>0</v>
      </c>
      <c r="AD614" s="113">
        <v>0</v>
      </c>
      <c r="AE614" s="113">
        <v>0</v>
      </c>
      <c r="AF614" s="113">
        <v>0</v>
      </c>
      <c r="AG614" s="113">
        <v>0</v>
      </c>
      <c r="AH614" s="113">
        <v>0</v>
      </c>
      <c r="AI614" s="113">
        <v>0</v>
      </c>
      <c r="AJ614" s="113">
        <v>0</v>
      </c>
      <c r="AK614" s="113">
        <v>0</v>
      </c>
      <c r="AL614" s="113">
        <v>0</v>
      </c>
      <c r="AM614" s="113">
        <f t="shared" si="9"/>
        <v>1942262.1500000001</v>
      </c>
      <c r="AP614" s="70"/>
    </row>
    <row r="615" spans="1:42" ht="33" customHeight="1">
      <c r="A615" s="87" t="s">
        <v>1299</v>
      </c>
      <c r="B615" s="88" t="s">
        <v>1300</v>
      </c>
      <c r="C615" s="115" t="s">
        <v>1298</v>
      </c>
      <c r="D615" s="113">
        <v>0</v>
      </c>
      <c r="E615" s="113">
        <v>0</v>
      </c>
      <c r="F615" s="113">
        <v>0</v>
      </c>
      <c r="G615" s="113">
        <v>0</v>
      </c>
      <c r="H615" s="113">
        <v>0</v>
      </c>
      <c r="I615" s="113">
        <v>0</v>
      </c>
      <c r="J615" s="113">
        <v>0</v>
      </c>
      <c r="K615" s="113">
        <v>0</v>
      </c>
      <c r="L615" s="113">
        <v>0</v>
      </c>
      <c r="M615" s="113">
        <v>0</v>
      </c>
      <c r="N615" s="113">
        <v>0</v>
      </c>
      <c r="O615" s="113">
        <v>0</v>
      </c>
      <c r="P615" s="113">
        <v>0</v>
      </c>
      <c r="Q615" s="113">
        <v>0</v>
      </c>
      <c r="R615" s="113">
        <v>0</v>
      </c>
      <c r="S615" s="113">
        <v>0</v>
      </c>
      <c r="T615" s="113">
        <v>0</v>
      </c>
      <c r="U615" s="113">
        <v>0</v>
      </c>
      <c r="V615" s="113">
        <v>0</v>
      </c>
      <c r="W615" s="113">
        <v>0</v>
      </c>
      <c r="X615" s="113">
        <v>0</v>
      </c>
      <c r="Y615" s="113">
        <v>0</v>
      </c>
      <c r="Z615" s="113">
        <v>0</v>
      </c>
      <c r="AA615" s="113">
        <v>0</v>
      </c>
      <c r="AB615" s="113">
        <v>0</v>
      </c>
      <c r="AC615" s="113">
        <v>0</v>
      </c>
      <c r="AD615" s="113">
        <v>0</v>
      </c>
      <c r="AE615" s="113">
        <v>0</v>
      </c>
      <c r="AF615" s="113">
        <v>0</v>
      </c>
      <c r="AG615" s="113">
        <v>0</v>
      </c>
      <c r="AH615" s="113">
        <v>0</v>
      </c>
      <c r="AI615" s="113">
        <v>0</v>
      </c>
      <c r="AJ615" s="113">
        <v>0</v>
      </c>
      <c r="AK615" s="113">
        <v>0</v>
      </c>
      <c r="AL615" s="113">
        <v>0</v>
      </c>
      <c r="AM615" s="113">
        <f t="shared" si="9"/>
        <v>0</v>
      </c>
      <c r="AP615" s="70"/>
    </row>
    <row r="616" spans="1:42" ht="24.75" customHeight="1">
      <c r="A616" s="87" t="s">
        <v>630</v>
      </c>
      <c r="B616" s="90" t="s">
        <v>1236</v>
      </c>
      <c r="C616" s="115" t="s">
        <v>1298</v>
      </c>
      <c r="D616" s="114">
        <v>0</v>
      </c>
      <c r="E616" s="114">
        <v>0</v>
      </c>
      <c r="F616" s="114">
        <v>0</v>
      </c>
      <c r="G616" s="114">
        <v>0</v>
      </c>
      <c r="H616" s="114">
        <v>0</v>
      </c>
      <c r="I616" s="114">
        <v>0</v>
      </c>
      <c r="J616" s="114">
        <v>0</v>
      </c>
      <c r="K616" s="114">
        <v>0</v>
      </c>
      <c r="L616" s="114">
        <v>0</v>
      </c>
      <c r="M616" s="114">
        <v>0</v>
      </c>
      <c r="N616" s="114">
        <v>0</v>
      </c>
      <c r="O616" s="114">
        <v>0</v>
      </c>
      <c r="P616" s="114">
        <v>0</v>
      </c>
      <c r="Q616" s="114">
        <v>0</v>
      </c>
      <c r="R616" s="114">
        <v>0</v>
      </c>
      <c r="S616" s="114">
        <v>0</v>
      </c>
      <c r="T616" s="114">
        <v>0</v>
      </c>
      <c r="U616" s="114">
        <v>0</v>
      </c>
      <c r="V616" s="114">
        <v>0</v>
      </c>
      <c r="W616" s="114">
        <v>0</v>
      </c>
      <c r="X616" s="114">
        <v>0</v>
      </c>
      <c r="Y616" s="113">
        <v>0</v>
      </c>
      <c r="Z616" s="113">
        <v>0</v>
      </c>
      <c r="AA616" s="113">
        <v>0</v>
      </c>
      <c r="AB616" s="113">
        <v>0</v>
      </c>
      <c r="AC616" s="113">
        <v>0</v>
      </c>
      <c r="AD616" s="113">
        <v>0</v>
      </c>
      <c r="AE616" s="113">
        <v>0</v>
      </c>
      <c r="AF616" s="113">
        <v>0</v>
      </c>
      <c r="AG616" s="113">
        <v>0</v>
      </c>
      <c r="AH616" s="113">
        <v>0</v>
      </c>
      <c r="AI616" s="113">
        <v>0</v>
      </c>
      <c r="AJ616" s="113">
        <v>0</v>
      </c>
      <c r="AK616" s="113">
        <v>0</v>
      </c>
      <c r="AL616" s="113">
        <v>0</v>
      </c>
      <c r="AM616" s="113">
        <f t="shared" si="9"/>
        <v>0</v>
      </c>
      <c r="AP616" s="18"/>
    </row>
    <row r="617" spans="1:42" s="251" customFormat="1" ht="12.75" customHeight="1">
      <c r="A617" s="246"/>
      <c r="B617" s="247"/>
      <c r="C617" s="248"/>
      <c r="D617" s="249"/>
      <c r="E617" s="249"/>
      <c r="F617" s="249"/>
      <c r="G617" s="249"/>
      <c r="H617" s="249"/>
      <c r="I617" s="249"/>
      <c r="J617" s="249"/>
      <c r="K617" s="249"/>
      <c r="L617" s="249"/>
      <c r="M617" s="249"/>
      <c r="N617" s="249"/>
      <c r="O617" s="249"/>
      <c r="P617" s="249"/>
      <c r="Q617" s="249"/>
      <c r="R617" s="249"/>
      <c r="S617" s="249"/>
      <c r="T617" s="249"/>
      <c r="U617" s="249"/>
      <c r="V617" s="249"/>
      <c r="W617" s="249"/>
      <c r="X617" s="249"/>
      <c r="Y617" s="249"/>
      <c r="Z617" s="249"/>
      <c r="AA617" s="249"/>
      <c r="AB617" s="249"/>
      <c r="AC617" s="249"/>
      <c r="AD617" s="249"/>
      <c r="AE617" s="249"/>
      <c r="AF617" s="249"/>
      <c r="AG617" s="249"/>
      <c r="AH617" s="249"/>
      <c r="AI617" s="249"/>
      <c r="AJ617" s="249"/>
      <c r="AK617" s="249"/>
      <c r="AL617" s="249"/>
      <c r="AM617" s="250"/>
      <c r="AO617" s="252"/>
      <c r="AP617" s="253"/>
    </row>
    <row r="618" spans="1:42" ht="18.95" customHeight="1" thickBot="1">
      <c r="A618" s="59"/>
      <c r="B618" s="184" t="s">
        <v>636</v>
      </c>
      <c r="C618" s="184"/>
      <c r="D618" s="183">
        <f>+SUBTOTAL(9,D11:D616)</f>
        <v>237957569.52000004</v>
      </c>
      <c r="E618" s="183">
        <f t="shared" ref="E618:AL618" si="10">+SUBTOTAL(9,E11:E616)</f>
        <v>244117904.97999999</v>
      </c>
      <c r="F618" s="183">
        <f t="shared" si="10"/>
        <v>1130054959.5900002</v>
      </c>
      <c r="G618" s="183">
        <f t="shared" si="10"/>
        <v>196749533.40000007</v>
      </c>
      <c r="H618" s="183">
        <f t="shared" si="10"/>
        <v>29698.34</v>
      </c>
      <c r="I618" s="183">
        <f t="shared" si="10"/>
        <v>863787.03999999992</v>
      </c>
      <c r="J618" s="183">
        <f t="shared" si="10"/>
        <v>2693355382.7799997</v>
      </c>
      <c r="K618" s="183">
        <f t="shared" si="10"/>
        <v>0</v>
      </c>
      <c r="L618" s="183">
        <f t="shared" si="10"/>
        <v>2826803.8200000003</v>
      </c>
      <c r="M618" s="183">
        <f t="shared" si="10"/>
        <v>5900658.54</v>
      </c>
      <c r="N618" s="183">
        <f t="shared" si="10"/>
        <v>0</v>
      </c>
      <c r="O618" s="183">
        <f t="shared" si="10"/>
        <v>45777952.209999993</v>
      </c>
      <c r="P618" s="183">
        <f t="shared" si="10"/>
        <v>442237.77</v>
      </c>
      <c r="Q618" s="183">
        <f t="shared" si="10"/>
        <v>1198262066.3099999</v>
      </c>
      <c r="R618" s="183">
        <f t="shared" si="10"/>
        <v>28629919.509999994</v>
      </c>
      <c r="S618" s="183">
        <f t="shared" si="10"/>
        <v>59041960.780000001</v>
      </c>
      <c r="T618" s="183">
        <f t="shared" si="10"/>
        <v>0</v>
      </c>
      <c r="U618" s="183">
        <f t="shared" si="10"/>
        <v>0</v>
      </c>
      <c r="V618" s="183">
        <f t="shared" si="10"/>
        <v>0</v>
      </c>
      <c r="W618" s="183">
        <f t="shared" si="10"/>
        <v>0</v>
      </c>
      <c r="X618" s="183">
        <f t="shared" si="10"/>
        <v>0</v>
      </c>
      <c r="Y618" s="183">
        <f t="shared" si="10"/>
        <v>90296.48</v>
      </c>
      <c r="Z618" s="183">
        <f t="shared" si="10"/>
        <v>0</v>
      </c>
      <c r="AA618" s="183">
        <f t="shared" si="10"/>
        <v>1661.24</v>
      </c>
      <c r="AB618" s="183">
        <f t="shared" si="10"/>
        <v>1559160763.5600002</v>
      </c>
      <c r="AC618" s="183">
        <f t="shared" si="10"/>
        <v>0</v>
      </c>
      <c r="AD618" s="183">
        <f t="shared" si="10"/>
        <v>0</v>
      </c>
      <c r="AE618" s="183">
        <f t="shared" si="10"/>
        <v>1943565.3899999997</v>
      </c>
      <c r="AF618" s="183">
        <f t="shared" si="10"/>
        <v>0</v>
      </c>
      <c r="AG618" s="183">
        <f t="shared" si="10"/>
        <v>2733435.94</v>
      </c>
      <c r="AH618" s="183">
        <f t="shared" si="10"/>
        <v>290278651.4799999</v>
      </c>
      <c r="AI618" s="183">
        <f t="shared" si="10"/>
        <v>0</v>
      </c>
      <c r="AJ618" s="183">
        <f t="shared" si="10"/>
        <v>0.86000000000000054</v>
      </c>
      <c r="AK618" s="183">
        <f t="shared" si="10"/>
        <v>0</v>
      </c>
      <c r="AL618" s="183">
        <f t="shared" si="10"/>
        <v>0</v>
      </c>
      <c r="AM618" s="183">
        <f>+SUBTOTAL(9,AM11:AM615)</f>
        <v>7698218809.539999</v>
      </c>
      <c r="AP618" s="255"/>
    </row>
    <row r="619" spans="1:42" ht="15.75" thickTop="1">
      <c r="A619" s="23"/>
      <c r="B619" s="24"/>
      <c r="C619" s="25"/>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2"/>
    </row>
    <row r="620" spans="1:42">
      <c r="AP620" s="255"/>
    </row>
    <row r="621" spans="1:42">
      <c r="AM621" s="242"/>
    </row>
    <row r="622" spans="1:42" s="19" customFormat="1" hidden="1">
      <c r="D622" s="95"/>
      <c r="E622" s="95"/>
      <c r="F622" s="95"/>
      <c r="G622" s="95"/>
      <c r="H622" s="95"/>
      <c r="I622" s="95"/>
      <c r="J622" s="95"/>
      <c r="K622" s="95"/>
      <c r="L622" s="95"/>
      <c r="M622" s="95"/>
      <c r="N622" s="95"/>
      <c r="O622" s="95"/>
      <c r="P622" s="95"/>
      <c r="Q622" s="95"/>
      <c r="R622" s="95"/>
      <c r="S622" s="95"/>
      <c r="T622" s="95"/>
      <c r="U622" s="95"/>
      <c r="V622" s="95"/>
      <c r="W622" s="95"/>
      <c r="X622" s="95"/>
      <c r="Y622" s="95"/>
      <c r="Z622" s="95"/>
      <c r="AA622" s="95"/>
      <c r="AB622" s="95"/>
      <c r="AC622" s="95"/>
      <c r="AD622" s="95"/>
      <c r="AE622" s="95"/>
      <c r="AF622" s="95"/>
      <c r="AG622" s="95"/>
      <c r="AH622" s="95"/>
      <c r="AI622" s="95"/>
      <c r="AJ622" s="95"/>
      <c r="AK622" s="95"/>
      <c r="AL622" s="95"/>
      <c r="AM622" s="95"/>
      <c r="AO622" s="95"/>
    </row>
    <row r="623" spans="1:42" hidden="1"/>
    <row r="624" spans="1:42" hidden="1"/>
    <row r="625" spans="3:39" hidden="1"/>
    <row r="626" spans="3:39" hidden="1"/>
    <row r="627" spans="3:39" ht="15.75" hidden="1" thickBot="1">
      <c r="C627" s="21"/>
      <c r="D627" s="97"/>
      <c r="E627" s="97"/>
      <c r="F627" s="97"/>
      <c r="G627" s="97"/>
      <c r="H627" s="97"/>
      <c r="I627" s="97"/>
      <c r="J627" s="97"/>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97"/>
      <c r="AH627" s="97"/>
      <c r="AI627" s="97"/>
      <c r="AJ627" s="97"/>
      <c r="AK627" s="97"/>
      <c r="AL627" s="97"/>
      <c r="AM627" s="95"/>
    </row>
    <row r="628" spans="3:39" hidden="1">
      <c r="AM628" s="95"/>
    </row>
    <row r="629" spans="3:39">
      <c r="AM629" s="243"/>
    </row>
    <row r="630" spans="3:39">
      <c r="AM630" s="243"/>
    </row>
    <row r="631" spans="3:39">
      <c r="AM631" s="243"/>
    </row>
    <row r="632" spans="3:39">
      <c r="AM632" s="243"/>
    </row>
  </sheetData>
  <sheetProtection formatCells="0" formatColumns="0" formatRows="0" sort="0" autoFilter="0" pivotTables="0"/>
  <autoFilter ref="A10:AM616"/>
  <mergeCells count="6">
    <mergeCell ref="A4:AM4"/>
    <mergeCell ref="W9:AL9"/>
    <mergeCell ref="D9:V9"/>
    <mergeCell ref="A7:AM7"/>
    <mergeCell ref="A6:AM6"/>
    <mergeCell ref="A5:AM5"/>
  </mergeCells>
  <printOptions horizontalCentered="1"/>
  <pageMargins left="0.23" right="0.44" top="0.47244094488188981" bottom="0.23622047244094491" header="0.31496062992125984" footer="0.23622047244094491"/>
  <pageSetup scale="33"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C50"/>
  <sheetViews>
    <sheetView view="pageBreakPreview" zoomScale="115" zoomScaleNormal="100" zoomScaleSheetLayoutView="115" workbookViewId="0">
      <selection activeCell="B9" sqref="B9"/>
    </sheetView>
  </sheetViews>
  <sheetFormatPr baseColWidth="10" defaultRowHeight="15"/>
  <cols>
    <col min="1" max="1" width="3.28515625" customWidth="1"/>
    <col min="2" max="2" width="109.7109375" customWidth="1"/>
    <col min="3" max="3" width="2.85546875" customWidth="1"/>
  </cols>
  <sheetData>
    <row r="1" spans="1:3">
      <c r="A1" s="99"/>
      <c r="B1" s="100" t="s">
        <v>645</v>
      </c>
      <c r="C1" s="99"/>
    </row>
    <row r="2" spans="1:3" ht="5.25" customHeight="1">
      <c r="A2" s="99"/>
      <c r="B2" s="101"/>
      <c r="C2" s="99"/>
    </row>
    <row r="3" spans="1:3" ht="78.75">
      <c r="A3" s="99"/>
      <c r="B3" s="102" t="s">
        <v>1325</v>
      </c>
      <c r="C3" s="99"/>
    </row>
    <row r="4" spans="1:3" ht="56.25">
      <c r="A4" s="99"/>
      <c r="B4" s="102" t="s">
        <v>1285</v>
      </c>
      <c r="C4" s="99"/>
    </row>
    <row r="5" spans="1:3" ht="22.5">
      <c r="A5" s="99"/>
      <c r="B5" s="102" t="s">
        <v>1286</v>
      </c>
      <c r="C5" s="99"/>
    </row>
    <row r="6" spans="1:3" ht="15.75" thickBot="1">
      <c r="A6" s="99"/>
      <c r="B6" s="102" t="s">
        <v>1303</v>
      </c>
      <c r="C6" s="99"/>
    </row>
    <row r="7" spans="1:3">
      <c r="A7" s="99"/>
      <c r="B7" s="103" t="s">
        <v>650</v>
      </c>
      <c r="C7" s="99"/>
    </row>
    <row r="8" spans="1:3">
      <c r="A8" s="99"/>
      <c r="B8" s="104" t="s">
        <v>651</v>
      </c>
      <c r="C8" s="99"/>
    </row>
    <row r="9" spans="1:3" ht="23.25" thickBot="1">
      <c r="A9" s="99"/>
      <c r="B9" s="105" t="s">
        <v>1287</v>
      </c>
      <c r="C9" s="99"/>
    </row>
    <row r="10" spans="1:3">
      <c r="A10" s="99"/>
      <c r="B10" s="106" t="s">
        <v>653</v>
      </c>
      <c r="C10" s="99"/>
    </row>
    <row r="11" spans="1:3">
      <c r="A11" s="99"/>
      <c r="B11" s="104" t="s">
        <v>654</v>
      </c>
      <c r="C11" s="99"/>
    </row>
    <row r="12" spans="1:3" ht="57" thickBot="1">
      <c r="A12" s="99"/>
      <c r="B12" s="104" t="s">
        <v>655</v>
      </c>
      <c r="C12" s="99"/>
    </row>
    <row r="13" spans="1:3" ht="57" thickBot="1">
      <c r="A13" s="99"/>
      <c r="B13" s="107" t="s">
        <v>1288</v>
      </c>
      <c r="C13" s="99"/>
    </row>
    <row r="14" spans="1:3" ht="34.5" hidden="1" thickBot="1">
      <c r="A14" s="99"/>
      <c r="B14" s="108" t="s">
        <v>1308</v>
      </c>
      <c r="C14" s="99"/>
    </row>
    <row r="15" spans="1:3" ht="34.5" hidden="1" thickBot="1">
      <c r="A15" s="99"/>
      <c r="B15" s="109" t="s">
        <v>1304</v>
      </c>
      <c r="C15" s="99"/>
    </row>
    <row r="16" spans="1:3" hidden="1">
      <c r="A16" s="99"/>
      <c r="B16" s="103" t="s">
        <v>656</v>
      </c>
      <c r="C16" s="99"/>
    </row>
    <row r="17" spans="1:3" hidden="1">
      <c r="A17" s="99"/>
      <c r="B17" s="104" t="s">
        <v>657</v>
      </c>
      <c r="C17" s="99"/>
    </row>
    <row r="18" spans="1:3" ht="15.75" hidden="1" thickBot="1">
      <c r="A18" s="99"/>
      <c r="B18" s="105" t="s">
        <v>658</v>
      </c>
      <c r="C18" s="99"/>
    </row>
    <row r="19" spans="1:3">
      <c r="A19" s="99"/>
      <c r="B19" s="106" t="s">
        <v>659</v>
      </c>
      <c r="C19" s="99"/>
    </row>
    <row r="20" spans="1:3">
      <c r="A20" s="99"/>
      <c r="B20" s="104" t="s">
        <v>1289</v>
      </c>
      <c r="C20" s="99"/>
    </row>
    <row r="21" spans="1:3" ht="15.75" thickBot="1">
      <c r="A21" s="99"/>
      <c r="B21" s="105" t="s">
        <v>661</v>
      </c>
      <c r="C21" s="99"/>
    </row>
    <row r="22" spans="1:3">
      <c r="A22" s="99"/>
      <c r="B22" s="106" t="s">
        <v>662</v>
      </c>
      <c r="C22" s="99"/>
    </row>
    <row r="23" spans="1:3">
      <c r="A23" s="99"/>
      <c r="B23" s="104" t="s">
        <v>1290</v>
      </c>
      <c r="C23" s="99"/>
    </row>
    <row r="24" spans="1:3" ht="23.25" thickBot="1">
      <c r="A24" s="99"/>
      <c r="B24" s="105" t="s">
        <v>664</v>
      </c>
      <c r="C24" s="99"/>
    </row>
    <row r="25" spans="1:3">
      <c r="A25" s="99"/>
      <c r="B25" s="106" t="s">
        <v>1291</v>
      </c>
      <c r="C25" s="99"/>
    </row>
    <row r="26" spans="1:3">
      <c r="A26" s="99"/>
      <c r="B26" s="104" t="s">
        <v>666</v>
      </c>
      <c r="C26" s="99"/>
    </row>
    <row r="27" spans="1:3" ht="15.75" thickBot="1">
      <c r="A27" s="99"/>
      <c r="B27" s="105" t="s">
        <v>667</v>
      </c>
      <c r="C27" s="99"/>
    </row>
    <row r="28" spans="1:3">
      <c r="A28" s="99"/>
      <c r="B28" s="106" t="s">
        <v>668</v>
      </c>
      <c r="C28" s="99"/>
    </row>
    <row r="29" spans="1:3">
      <c r="A29" s="99"/>
      <c r="B29" s="104" t="s">
        <v>669</v>
      </c>
      <c r="C29" s="99"/>
    </row>
    <row r="30" spans="1:3" ht="15.75" thickBot="1">
      <c r="A30" s="99"/>
      <c r="B30" s="105" t="s">
        <v>670</v>
      </c>
      <c r="C30" s="99"/>
    </row>
    <row r="31" spans="1:3">
      <c r="A31" s="99"/>
      <c r="B31" s="106" t="s">
        <v>671</v>
      </c>
      <c r="C31" s="99"/>
    </row>
    <row r="32" spans="1:3">
      <c r="A32" s="99"/>
      <c r="B32" s="104" t="s">
        <v>672</v>
      </c>
      <c r="C32" s="99"/>
    </row>
    <row r="33" spans="1:3" ht="15.75" thickBot="1">
      <c r="A33" s="99"/>
      <c r="B33" s="105" t="s">
        <v>673</v>
      </c>
      <c r="C33" s="99"/>
    </row>
    <row r="34" spans="1:3">
      <c r="A34" s="99"/>
      <c r="B34" s="106" t="s">
        <v>1292</v>
      </c>
      <c r="C34" s="99"/>
    </row>
    <row r="35" spans="1:3">
      <c r="A35" s="99"/>
      <c r="B35" s="104" t="s">
        <v>675</v>
      </c>
      <c r="C35" s="99"/>
    </row>
    <row r="36" spans="1:3" ht="15.75" thickBot="1">
      <c r="A36" s="99"/>
      <c r="B36" s="105" t="s">
        <v>673</v>
      </c>
      <c r="C36" s="99"/>
    </row>
    <row r="37" spans="1:3">
      <c r="A37" s="99"/>
      <c r="B37" s="106" t="s">
        <v>1305</v>
      </c>
      <c r="C37" s="99"/>
    </row>
    <row r="38" spans="1:3">
      <c r="A38" s="99"/>
      <c r="B38" s="104" t="s">
        <v>1293</v>
      </c>
      <c r="C38" s="99"/>
    </row>
    <row r="39" spans="1:3" ht="23.25" thickBot="1">
      <c r="A39" s="99"/>
      <c r="B39" s="105" t="s">
        <v>678</v>
      </c>
      <c r="C39" s="99"/>
    </row>
    <row r="40" spans="1:3">
      <c r="A40" s="99"/>
      <c r="B40" s="106" t="s">
        <v>679</v>
      </c>
      <c r="C40" s="99"/>
    </row>
    <row r="41" spans="1:3">
      <c r="A41" s="99"/>
      <c r="B41" s="104" t="s">
        <v>680</v>
      </c>
      <c r="C41" s="99"/>
    </row>
    <row r="42" spans="1:3">
      <c r="A42" s="99"/>
      <c r="B42" s="104" t="s">
        <v>681</v>
      </c>
      <c r="C42" s="99"/>
    </row>
    <row r="43" spans="1:3" ht="23.25" thickBot="1">
      <c r="A43" s="99"/>
      <c r="B43" s="105" t="s">
        <v>1306</v>
      </c>
      <c r="C43" s="99"/>
    </row>
    <row r="44" spans="1:3">
      <c r="A44" s="99"/>
      <c r="B44" s="106" t="s">
        <v>683</v>
      </c>
      <c r="C44" s="99"/>
    </row>
    <row r="45" spans="1:3">
      <c r="A45" s="99"/>
      <c r="B45" s="104" t="s">
        <v>684</v>
      </c>
      <c r="C45" s="99"/>
    </row>
    <row r="46" spans="1:3">
      <c r="A46" s="99"/>
      <c r="B46" s="104" t="s">
        <v>1294</v>
      </c>
      <c r="C46" s="99"/>
    </row>
    <row r="47" spans="1:3">
      <c r="A47" s="99"/>
      <c r="B47" s="104" t="s">
        <v>1295</v>
      </c>
      <c r="C47" s="99"/>
    </row>
    <row r="48" spans="1:3" ht="23.25" thickBot="1">
      <c r="A48" s="99"/>
      <c r="B48" s="105" t="s">
        <v>1296</v>
      </c>
      <c r="C48" s="99"/>
    </row>
    <row r="49" spans="1:3" ht="22.5">
      <c r="A49" s="99"/>
      <c r="B49" s="110" t="s">
        <v>688</v>
      </c>
      <c r="C49" s="99"/>
    </row>
    <row r="50" spans="1:3">
      <c r="A50" s="99"/>
      <c r="B50" s="99"/>
      <c r="C50" s="99"/>
    </row>
  </sheetData>
  <pageMargins left="0.7" right="0.7" top="0.75" bottom="0.75" header="0.3" footer="0.3"/>
  <pageSetup scale="6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P8420"/>
  <sheetViews>
    <sheetView view="pageBreakPreview" zoomScaleNormal="100" zoomScaleSheetLayoutView="100" workbookViewId="0">
      <pane ySplit="9" topLeftCell="A10" activePane="bottomLeft" state="frozen"/>
      <selection activeCell="G12" sqref="G12:K12"/>
      <selection pane="bottomLeft" activeCell="F6" sqref="F6"/>
    </sheetView>
  </sheetViews>
  <sheetFormatPr baseColWidth="10" defaultRowHeight="12.75"/>
  <cols>
    <col min="1" max="1" width="7.140625" style="122" customWidth="1"/>
    <col min="2" max="2" width="4.140625" style="122" customWidth="1"/>
    <col min="3" max="3" width="15.5703125" style="189" customWidth="1"/>
    <col min="4" max="4" width="12.28515625" style="122" bestFit="1" customWidth="1"/>
    <col min="5" max="5" width="14" style="122" customWidth="1"/>
    <col min="6" max="6" width="12.140625" style="122" customWidth="1"/>
    <col min="7" max="7" width="9.42578125" style="122" customWidth="1"/>
    <col min="8" max="8" width="12.42578125" style="122" customWidth="1"/>
    <col min="9" max="9" width="50.28515625" style="129" customWidth="1"/>
    <col min="10" max="13" width="7.28515625" style="122" customWidth="1"/>
    <col min="14" max="15" width="16.85546875" style="198" customWidth="1"/>
    <col min="16" max="16" width="13.85546875" style="122" customWidth="1"/>
    <col min="17" max="16384" width="11.42578125" style="118"/>
  </cols>
  <sheetData>
    <row r="1" spans="1:16">
      <c r="A1" s="206" t="s">
        <v>37</v>
      </c>
      <c r="B1" s="206"/>
      <c r="C1" s="206"/>
      <c r="D1" s="206"/>
      <c r="E1" s="206"/>
      <c r="F1" s="206"/>
      <c r="G1" s="206"/>
      <c r="H1" s="206"/>
      <c r="I1" s="206"/>
      <c r="J1" s="206"/>
      <c r="K1" s="130"/>
      <c r="L1" s="130"/>
      <c r="M1" s="130"/>
      <c r="N1" s="201"/>
      <c r="O1" s="201"/>
      <c r="P1" s="130"/>
    </row>
    <row r="2" spans="1:16" ht="15.75">
      <c r="A2" s="206" t="s">
        <v>3404</v>
      </c>
      <c r="B2" s="206"/>
      <c r="C2" s="206"/>
      <c r="D2" s="206"/>
      <c r="E2" s="206"/>
      <c r="F2" s="206"/>
      <c r="G2" s="206"/>
      <c r="H2" s="206"/>
      <c r="I2" s="206"/>
      <c r="J2" s="206"/>
      <c r="K2" s="130"/>
      <c r="L2" s="130"/>
      <c r="M2" s="130"/>
      <c r="N2" s="201"/>
      <c r="O2" s="201"/>
      <c r="P2" s="130"/>
    </row>
    <row r="3" spans="1:16">
      <c r="A3" s="206" t="s">
        <v>39</v>
      </c>
      <c r="B3" s="206"/>
      <c r="C3" s="206"/>
      <c r="D3" s="206"/>
      <c r="E3" s="206"/>
      <c r="F3" s="206"/>
      <c r="G3" s="206"/>
      <c r="H3" s="206"/>
      <c r="I3" s="206"/>
      <c r="J3" s="206"/>
      <c r="K3" s="130"/>
      <c r="L3" s="130"/>
      <c r="M3" s="130"/>
      <c r="N3" s="201"/>
      <c r="O3" s="201"/>
      <c r="P3" s="130"/>
    </row>
    <row r="4" spans="1:16">
      <c r="A4" s="206" t="s">
        <v>16962</v>
      </c>
      <c r="B4" s="206"/>
      <c r="C4" s="206"/>
      <c r="D4" s="206"/>
      <c r="E4" s="206"/>
      <c r="F4" s="206"/>
      <c r="G4" s="206"/>
      <c r="H4" s="206"/>
      <c r="I4" s="206"/>
      <c r="J4" s="206"/>
      <c r="K4" s="130"/>
      <c r="L4" s="130"/>
      <c r="M4" s="130"/>
      <c r="N4" s="201"/>
      <c r="O4" s="201"/>
      <c r="P4" s="130"/>
    </row>
    <row r="5" spans="1:16">
      <c r="A5" s="121" t="s">
        <v>16957</v>
      </c>
      <c r="B5" s="116"/>
      <c r="C5" s="116"/>
      <c r="D5" s="116"/>
      <c r="E5" s="132"/>
      <c r="F5" s="116"/>
      <c r="G5" s="116"/>
      <c r="H5" s="116"/>
      <c r="I5" s="126"/>
      <c r="J5" s="117"/>
      <c r="K5" s="130"/>
      <c r="L5" s="130"/>
      <c r="M5" s="130"/>
      <c r="N5" s="201"/>
      <c r="O5" s="201"/>
      <c r="P5" s="130"/>
    </row>
    <row r="6" spans="1:16">
      <c r="A6" s="121"/>
      <c r="B6" s="116"/>
      <c r="C6" s="116"/>
      <c r="D6" s="116"/>
      <c r="E6" s="132"/>
      <c r="F6" s="116"/>
      <c r="G6" s="116"/>
      <c r="H6" s="116"/>
      <c r="I6" s="126"/>
      <c r="J6" s="117"/>
      <c r="K6" s="130"/>
      <c r="L6" s="130"/>
      <c r="M6" s="130"/>
      <c r="N6" s="201"/>
      <c r="O6" s="201"/>
      <c r="P6" s="130"/>
    </row>
    <row r="7" spans="1:16">
      <c r="A7" s="123"/>
      <c r="B7" s="123"/>
      <c r="C7" s="188"/>
      <c r="D7" s="123"/>
      <c r="E7" s="123"/>
      <c r="F7" s="123"/>
      <c r="G7" s="123"/>
      <c r="H7" s="123"/>
      <c r="I7" s="127"/>
      <c r="J7" s="344" t="s">
        <v>1346</v>
      </c>
      <c r="K7" s="345"/>
      <c r="L7" s="344" t="s">
        <v>1345</v>
      </c>
      <c r="M7" s="345"/>
      <c r="N7" s="346"/>
      <c r="O7" s="346"/>
      <c r="P7" s="123"/>
    </row>
    <row r="8" spans="1:16" ht="12.75" customHeight="1">
      <c r="A8" s="342" t="s">
        <v>1347</v>
      </c>
      <c r="B8" s="342" t="s">
        <v>1348</v>
      </c>
      <c r="C8" s="341" t="s">
        <v>1359</v>
      </c>
      <c r="D8" s="341" t="s">
        <v>1342</v>
      </c>
      <c r="E8" s="341" t="s">
        <v>1340</v>
      </c>
      <c r="F8" s="341" t="s">
        <v>1341</v>
      </c>
      <c r="G8" s="341" t="s">
        <v>1343</v>
      </c>
      <c r="H8" s="342" t="s">
        <v>1367</v>
      </c>
      <c r="I8" s="341" t="s">
        <v>1344</v>
      </c>
      <c r="J8" s="342" t="s">
        <v>1350</v>
      </c>
      <c r="K8" s="342" t="s">
        <v>1351</v>
      </c>
      <c r="L8" s="342" t="s">
        <v>1349</v>
      </c>
      <c r="M8" s="342" t="s">
        <v>1352</v>
      </c>
      <c r="N8" s="343" t="s">
        <v>1353</v>
      </c>
      <c r="O8" s="341" t="s">
        <v>1354</v>
      </c>
      <c r="P8" s="341" t="s">
        <v>1362</v>
      </c>
    </row>
    <row r="9" spans="1:16">
      <c r="A9" s="342"/>
      <c r="B9" s="342"/>
      <c r="C9" s="341"/>
      <c r="D9" s="341"/>
      <c r="E9" s="341"/>
      <c r="F9" s="341"/>
      <c r="G9" s="341"/>
      <c r="H9" s="342"/>
      <c r="I9" s="341"/>
      <c r="J9" s="342"/>
      <c r="K9" s="342"/>
      <c r="L9" s="342"/>
      <c r="M9" s="342"/>
      <c r="N9" s="343"/>
      <c r="O9" s="341"/>
      <c r="P9" s="341"/>
    </row>
    <row r="10" spans="1:16" ht="51">
      <c r="A10" s="262">
        <v>340</v>
      </c>
      <c r="B10" s="124"/>
      <c r="C10" s="125" t="s">
        <v>814</v>
      </c>
      <c r="D10" s="119">
        <v>43102</v>
      </c>
      <c r="E10" s="120" t="s">
        <v>1417</v>
      </c>
      <c r="F10" s="120" t="s">
        <v>6</v>
      </c>
      <c r="G10" s="120">
        <v>632267</v>
      </c>
      <c r="H10" s="124"/>
      <c r="I10" s="128" t="s">
        <v>2467</v>
      </c>
      <c r="J10" s="124"/>
      <c r="K10" s="124"/>
      <c r="L10" s="124"/>
      <c r="M10" s="124"/>
      <c r="N10" s="211">
        <v>0</v>
      </c>
      <c r="O10" s="211">
        <v>78676.59</v>
      </c>
      <c r="P10" s="124" t="s">
        <v>1314</v>
      </c>
    </row>
    <row r="11" spans="1:16" ht="51">
      <c r="A11" s="262">
        <v>340</v>
      </c>
      <c r="B11" s="124"/>
      <c r="C11" s="125" t="s">
        <v>814</v>
      </c>
      <c r="D11" s="119">
        <v>43102</v>
      </c>
      <c r="E11" s="120" t="s">
        <v>1418</v>
      </c>
      <c r="F11" s="120" t="s">
        <v>6</v>
      </c>
      <c r="G11" s="120">
        <v>632269</v>
      </c>
      <c r="H11" s="124"/>
      <c r="I11" s="128" t="s">
        <v>2468</v>
      </c>
      <c r="J11" s="124"/>
      <c r="K11" s="124"/>
      <c r="L11" s="124"/>
      <c r="M11" s="124"/>
      <c r="N11" s="212">
        <v>0</v>
      </c>
      <c r="O11" s="212">
        <v>79070.69</v>
      </c>
      <c r="P11" s="124" t="s">
        <v>1314</v>
      </c>
    </row>
    <row r="12" spans="1:16" ht="63.75">
      <c r="A12" s="262">
        <v>291</v>
      </c>
      <c r="B12" s="124"/>
      <c r="C12" s="125" t="s">
        <v>794</v>
      </c>
      <c r="D12" s="119">
        <v>43102</v>
      </c>
      <c r="E12" s="120" t="s">
        <v>1419</v>
      </c>
      <c r="F12" s="120" t="s">
        <v>6</v>
      </c>
      <c r="G12" s="120">
        <v>910065</v>
      </c>
      <c r="H12" s="124"/>
      <c r="I12" s="128" t="s">
        <v>2469</v>
      </c>
      <c r="J12" s="124"/>
      <c r="K12" s="124"/>
      <c r="L12" s="124"/>
      <c r="M12" s="124"/>
      <c r="N12" s="212">
        <v>0</v>
      </c>
      <c r="O12" s="212">
        <v>3794033.87</v>
      </c>
      <c r="P12" s="124" t="s">
        <v>1314</v>
      </c>
    </row>
    <row r="13" spans="1:16" ht="76.5">
      <c r="A13" s="262">
        <v>41</v>
      </c>
      <c r="B13" s="124"/>
      <c r="C13" s="125" t="s">
        <v>697</v>
      </c>
      <c r="D13" s="119">
        <v>43102</v>
      </c>
      <c r="E13" s="120" t="s">
        <v>1420</v>
      </c>
      <c r="F13" s="120" t="s">
        <v>1315</v>
      </c>
      <c r="G13" s="120">
        <v>16202380</v>
      </c>
      <c r="H13" s="124"/>
      <c r="I13" s="128" t="s">
        <v>2470</v>
      </c>
      <c r="J13" s="124"/>
      <c r="K13" s="124"/>
      <c r="L13" s="124"/>
      <c r="M13" s="124"/>
      <c r="N13" s="212">
        <v>260</v>
      </c>
      <c r="O13" s="212">
        <v>0</v>
      </c>
      <c r="P13" s="124" t="s">
        <v>1314</v>
      </c>
    </row>
    <row r="14" spans="1:16" ht="63.75">
      <c r="A14" s="262" t="s">
        <v>620</v>
      </c>
      <c r="B14" s="124"/>
      <c r="C14" s="125" t="s">
        <v>714</v>
      </c>
      <c r="D14" s="119">
        <v>43102</v>
      </c>
      <c r="E14" s="120" t="s">
        <v>1421</v>
      </c>
      <c r="F14" s="120" t="s">
        <v>11</v>
      </c>
      <c r="G14" s="120">
        <v>910074</v>
      </c>
      <c r="H14" s="124"/>
      <c r="I14" s="128" t="s">
        <v>2471</v>
      </c>
      <c r="J14" s="124"/>
      <c r="K14" s="124"/>
      <c r="L14" s="124"/>
      <c r="M14" s="124"/>
      <c r="N14" s="212">
        <v>50</v>
      </c>
      <c r="O14" s="212">
        <v>0</v>
      </c>
      <c r="P14" s="124" t="s">
        <v>1314</v>
      </c>
    </row>
    <row r="15" spans="1:16" ht="76.5">
      <c r="A15" s="262" t="s">
        <v>620</v>
      </c>
      <c r="B15" s="124"/>
      <c r="C15" s="125" t="s">
        <v>714</v>
      </c>
      <c r="D15" s="119">
        <v>43102</v>
      </c>
      <c r="E15" s="120" t="s">
        <v>1422</v>
      </c>
      <c r="F15" s="120" t="s">
        <v>13</v>
      </c>
      <c r="G15" s="120">
        <v>910101</v>
      </c>
      <c r="H15" s="124"/>
      <c r="I15" s="128" t="s">
        <v>2472</v>
      </c>
      <c r="J15" s="124"/>
      <c r="K15" s="124"/>
      <c r="L15" s="124"/>
      <c r="M15" s="124"/>
      <c r="N15" s="212">
        <v>21853</v>
      </c>
      <c r="O15" s="212">
        <v>0</v>
      </c>
      <c r="P15" s="124" t="s">
        <v>11638</v>
      </c>
    </row>
    <row r="16" spans="1:16" ht="63.75">
      <c r="A16" s="262" t="s">
        <v>619</v>
      </c>
      <c r="B16" s="124"/>
      <c r="C16" s="125" t="s">
        <v>713</v>
      </c>
      <c r="D16" s="119">
        <v>43102</v>
      </c>
      <c r="E16" s="120" t="s">
        <v>1977</v>
      </c>
      <c r="F16" s="120" t="s">
        <v>3</v>
      </c>
      <c r="G16" s="120">
        <v>1583748</v>
      </c>
      <c r="H16" s="124"/>
      <c r="I16" s="128" t="s">
        <v>2919</v>
      </c>
      <c r="J16" s="124"/>
      <c r="K16" s="124"/>
      <c r="L16" s="124"/>
      <c r="M16" s="124"/>
      <c r="N16" s="212">
        <v>0</v>
      </c>
      <c r="O16" s="212">
        <v>641374.85</v>
      </c>
      <c r="P16" s="124" t="s">
        <v>1314</v>
      </c>
    </row>
    <row r="17" spans="1:16" ht="51">
      <c r="A17" s="262" t="s">
        <v>619</v>
      </c>
      <c r="B17" s="124"/>
      <c r="C17" s="125" t="s">
        <v>713</v>
      </c>
      <c r="D17" s="119">
        <v>43102</v>
      </c>
      <c r="E17" s="120" t="s">
        <v>1978</v>
      </c>
      <c r="F17" s="120" t="s">
        <v>3</v>
      </c>
      <c r="G17" s="120">
        <v>1583838</v>
      </c>
      <c r="H17" s="124"/>
      <c r="I17" s="128" t="s">
        <v>2920</v>
      </c>
      <c r="J17" s="124"/>
      <c r="K17" s="124"/>
      <c r="L17" s="124"/>
      <c r="M17" s="124"/>
      <c r="N17" s="212">
        <v>0</v>
      </c>
      <c r="O17" s="212">
        <v>94.48</v>
      </c>
      <c r="P17" s="124" t="s">
        <v>1314</v>
      </c>
    </row>
    <row r="18" spans="1:16" ht="51">
      <c r="A18" s="262">
        <v>20</v>
      </c>
      <c r="B18" s="124"/>
      <c r="C18" s="125" t="s">
        <v>693</v>
      </c>
      <c r="D18" s="119">
        <v>43102</v>
      </c>
      <c r="E18" s="120" t="s">
        <v>1979</v>
      </c>
      <c r="F18" s="120" t="s">
        <v>3</v>
      </c>
      <c r="G18" s="120">
        <v>1583863</v>
      </c>
      <c r="H18" s="124"/>
      <c r="I18" s="128" t="s">
        <v>2921</v>
      </c>
      <c r="J18" s="124"/>
      <c r="K18" s="124"/>
      <c r="L18" s="124"/>
      <c r="M18" s="124"/>
      <c r="N18" s="212">
        <v>0</v>
      </c>
      <c r="O18" s="212">
        <v>10718.88</v>
      </c>
      <c r="P18" s="124" t="s">
        <v>1314</v>
      </c>
    </row>
    <row r="19" spans="1:16" ht="51">
      <c r="A19" s="262" t="s">
        <v>619</v>
      </c>
      <c r="B19" s="124"/>
      <c r="C19" s="125" t="s">
        <v>713</v>
      </c>
      <c r="D19" s="119">
        <v>43102</v>
      </c>
      <c r="E19" s="120" t="s">
        <v>1980</v>
      </c>
      <c r="F19" s="120" t="s">
        <v>3</v>
      </c>
      <c r="G19" s="120">
        <v>1583771</v>
      </c>
      <c r="H19" s="124"/>
      <c r="I19" s="128" t="s">
        <v>2922</v>
      </c>
      <c r="J19" s="124"/>
      <c r="K19" s="124"/>
      <c r="L19" s="124"/>
      <c r="M19" s="124"/>
      <c r="N19" s="212">
        <v>0</v>
      </c>
      <c r="O19" s="212">
        <v>262.39999999999998</v>
      </c>
      <c r="P19" s="124" t="s">
        <v>1314</v>
      </c>
    </row>
    <row r="20" spans="1:16" ht="51">
      <c r="A20" s="262" t="s">
        <v>619</v>
      </c>
      <c r="B20" s="124"/>
      <c r="C20" s="125" t="s">
        <v>713</v>
      </c>
      <c r="D20" s="119">
        <v>43102</v>
      </c>
      <c r="E20" s="120" t="s">
        <v>1981</v>
      </c>
      <c r="F20" s="120" t="s">
        <v>3</v>
      </c>
      <c r="G20" s="120">
        <v>1583781</v>
      </c>
      <c r="H20" s="124"/>
      <c r="I20" s="128" t="s">
        <v>2923</v>
      </c>
      <c r="J20" s="124"/>
      <c r="K20" s="124"/>
      <c r="L20" s="124"/>
      <c r="M20" s="124"/>
      <c r="N20" s="212">
        <v>0</v>
      </c>
      <c r="O20" s="212">
        <v>1153</v>
      </c>
      <c r="P20" s="124" t="s">
        <v>1314</v>
      </c>
    </row>
    <row r="21" spans="1:16" ht="51">
      <c r="A21" s="262" t="s">
        <v>619</v>
      </c>
      <c r="B21" s="124"/>
      <c r="C21" s="125" t="s">
        <v>713</v>
      </c>
      <c r="D21" s="119">
        <v>43102</v>
      </c>
      <c r="E21" s="120" t="s">
        <v>1982</v>
      </c>
      <c r="F21" s="120" t="s">
        <v>3</v>
      </c>
      <c r="G21" s="120">
        <v>1583784</v>
      </c>
      <c r="H21" s="124"/>
      <c r="I21" s="128" t="s">
        <v>2924</v>
      </c>
      <c r="J21" s="124"/>
      <c r="K21" s="124"/>
      <c r="L21" s="124"/>
      <c r="M21" s="124"/>
      <c r="N21" s="212">
        <v>0</v>
      </c>
      <c r="O21" s="212">
        <v>1153</v>
      </c>
      <c r="P21" s="124" t="s">
        <v>1314</v>
      </c>
    </row>
    <row r="22" spans="1:16" ht="51">
      <c r="A22" s="262" t="s">
        <v>619</v>
      </c>
      <c r="B22" s="124"/>
      <c r="C22" s="125" t="s">
        <v>713</v>
      </c>
      <c r="D22" s="119">
        <v>43102</v>
      </c>
      <c r="E22" s="120" t="s">
        <v>1983</v>
      </c>
      <c r="F22" s="120" t="s">
        <v>3</v>
      </c>
      <c r="G22" s="120">
        <v>1583805</v>
      </c>
      <c r="H22" s="124"/>
      <c r="I22" s="128" t="s">
        <v>1408</v>
      </c>
      <c r="J22" s="124"/>
      <c r="K22" s="124"/>
      <c r="L22" s="124"/>
      <c r="M22" s="124"/>
      <c r="N22" s="212">
        <v>0</v>
      </c>
      <c r="O22" s="212">
        <v>400</v>
      </c>
      <c r="P22" s="124" t="s">
        <v>1314</v>
      </c>
    </row>
    <row r="23" spans="1:16" ht="51">
      <c r="A23" s="262" t="s">
        <v>619</v>
      </c>
      <c r="B23" s="124"/>
      <c r="C23" s="125" t="s">
        <v>713</v>
      </c>
      <c r="D23" s="119">
        <v>43102</v>
      </c>
      <c r="E23" s="120" t="s">
        <v>1984</v>
      </c>
      <c r="F23" s="120" t="s">
        <v>3</v>
      </c>
      <c r="G23" s="120">
        <v>1583830</v>
      </c>
      <c r="H23" s="124"/>
      <c r="I23" s="128" t="s">
        <v>1409</v>
      </c>
      <c r="J23" s="124"/>
      <c r="K23" s="124"/>
      <c r="L23" s="124"/>
      <c r="M23" s="124"/>
      <c r="N23" s="212">
        <v>0</v>
      </c>
      <c r="O23" s="212">
        <v>695</v>
      </c>
      <c r="P23" s="124" t="s">
        <v>1314</v>
      </c>
    </row>
    <row r="24" spans="1:16" ht="51">
      <c r="A24" s="262">
        <v>20</v>
      </c>
      <c r="B24" s="124"/>
      <c r="C24" s="125" t="s">
        <v>693</v>
      </c>
      <c r="D24" s="119">
        <v>43102</v>
      </c>
      <c r="E24" s="120" t="s">
        <v>1985</v>
      </c>
      <c r="F24" s="120" t="s">
        <v>3</v>
      </c>
      <c r="G24" s="120">
        <v>1583851</v>
      </c>
      <c r="H24" s="124"/>
      <c r="I24" s="128" t="s">
        <v>2925</v>
      </c>
      <c r="J24" s="124"/>
      <c r="K24" s="124"/>
      <c r="L24" s="124"/>
      <c r="M24" s="124"/>
      <c r="N24" s="212">
        <v>0</v>
      </c>
      <c r="O24" s="212">
        <v>221.76</v>
      </c>
      <c r="P24" s="124" t="s">
        <v>1314</v>
      </c>
    </row>
    <row r="25" spans="1:16" ht="51">
      <c r="A25" s="262">
        <v>20</v>
      </c>
      <c r="B25" s="124"/>
      <c r="C25" s="125" t="s">
        <v>693</v>
      </c>
      <c r="D25" s="119">
        <v>43102</v>
      </c>
      <c r="E25" s="120" t="s">
        <v>1986</v>
      </c>
      <c r="F25" s="120" t="s">
        <v>3</v>
      </c>
      <c r="G25" s="120">
        <v>1583854</v>
      </c>
      <c r="H25" s="124"/>
      <c r="I25" s="128" t="s">
        <v>2926</v>
      </c>
      <c r="J25" s="124"/>
      <c r="K25" s="124"/>
      <c r="L25" s="124"/>
      <c r="M25" s="124"/>
      <c r="N25" s="212">
        <v>0</v>
      </c>
      <c r="O25" s="212">
        <v>179.52</v>
      </c>
      <c r="P25" s="124" t="s">
        <v>1314</v>
      </c>
    </row>
    <row r="26" spans="1:16" ht="51">
      <c r="A26" s="262" t="s">
        <v>619</v>
      </c>
      <c r="B26" s="124"/>
      <c r="C26" s="125" t="s">
        <v>713</v>
      </c>
      <c r="D26" s="119">
        <v>43102</v>
      </c>
      <c r="E26" s="120" t="s">
        <v>1987</v>
      </c>
      <c r="F26" s="120" t="s">
        <v>3</v>
      </c>
      <c r="G26" s="120">
        <v>1583897</v>
      </c>
      <c r="H26" s="124"/>
      <c r="I26" s="128" t="s">
        <v>2927</v>
      </c>
      <c r="J26" s="124"/>
      <c r="K26" s="124"/>
      <c r="L26" s="124"/>
      <c r="M26" s="124"/>
      <c r="N26" s="212">
        <v>0</v>
      </c>
      <c r="O26" s="212">
        <v>59.39</v>
      </c>
      <c r="P26" s="124" t="s">
        <v>1314</v>
      </c>
    </row>
    <row r="27" spans="1:16" ht="51">
      <c r="A27" s="262" t="s">
        <v>619</v>
      </c>
      <c r="B27" s="124"/>
      <c r="C27" s="125" t="s">
        <v>713</v>
      </c>
      <c r="D27" s="119">
        <v>43102</v>
      </c>
      <c r="E27" s="120" t="s">
        <v>1988</v>
      </c>
      <c r="F27" s="120" t="s">
        <v>3</v>
      </c>
      <c r="G27" s="120">
        <v>1583938</v>
      </c>
      <c r="H27" s="124"/>
      <c r="I27" s="128" t="s">
        <v>1372</v>
      </c>
      <c r="J27" s="124"/>
      <c r="K27" s="124"/>
      <c r="L27" s="124"/>
      <c r="M27" s="124"/>
      <c r="N27" s="212">
        <v>0</v>
      </c>
      <c r="O27" s="212">
        <v>1000</v>
      </c>
      <c r="P27" s="124" t="s">
        <v>1314</v>
      </c>
    </row>
    <row r="28" spans="1:16" ht="51">
      <c r="A28" s="262" t="s">
        <v>619</v>
      </c>
      <c r="B28" s="124"/>
      <c r="C28" s="125" t="s">
        <v>713</v>
      </c>
      <c r="D28" s="119">
        <v>43102</v>
      </c>
      <c r="E28" s="120" t="s">
        <v>1989</v>
      </c>
      <c r="F28" s="120" t="s">
        <v>3</v>
      </c>
      <c r="G28" s="120">
        <v>1583947</v>
      </c>
      <c r="H28" s="124"/>
      <c r="I28" s="128" t="s">
        <v>2928</v>
      </c>
      <c r="J28" s="124"/>
      <c r="K28" s="124"/>
      <c r="L28" s="124"/>
      <c r="M28" s="124"/>
      <c r="N28" s="212">
        <v>0</v>
      </c>
      <c r="O28" s="212">
        <v>1305</v>
      </c>
      <c r="P28" s="124" t="s">
        <v>1314</v>
      </c>
    </row>
    <row r="29" spans="1:16" ht="38.25">
      <c r="A29" s="262">
        <v>20</v>
      </c>
      <c r="B29" s="124"/>
      <c r="C29" s="125" t="s">
        <v>693</v>
      </c>
      <c r="D29" s="119">
        <v>43102</v>
      </c>
      <c r="E29" s="120" t="s">
        <v>1990</v>
      </c>
      <c r="F29" s="120" t="s">
        <v>3</v>
      </c>
      <c r="G29" s="120">
        <v>1583953</v>
      </c>
      <c r="H29" s="124"/>
      <c r="I29" s="128" t="s">
        <v>2929</v>
      </c>
      <c r="J29" s="124"/>
      <c r="K29" s="124"/>
      <c r="L29" s="124"/>
      <c r="M29" s="124"/>
      <c r="N29" s="212">
        <v>0</v>
      </c>
      <c r="O29" s="212">
        <v>37</v>
      </c>
      <c r="P29" s="124" t="s">
        <v>1314</v>
      </c>
    </row>
    <row r="30" spans="1:16" ht="38.25">
      <c r="A30" s="262">
        <v>20</v>
      </c>
      <c r="B30" s="124"/>
      <c r="C30" s="125" t="s">
        <v>693</v>
      </c>
      <c r="D30" s="119">
        <v>43102</v>
      </c>
      <c r="E30" s="120" t="s">
        <v>1991</v>
      </c>
      <c r="F30" s="120" t="s">
        <v>3</v>
      </c>
      <c r="G30" s="120">
        <v>1583955</v>
      </c>
      <c r="H30" s="124"/>
      <c r="I30" s="128" t="s">
        <v>2929</v>
      </c>
      <c r="J30" s="124"/>
      <c r="K30" s="124"/>
      <c r="L30" s="124"/>
      <c r="M30" s="124"/>
      <c r="N30" s="212">
        <v>0</v>
      </c>
      <c r="O30" s="212">
        <v>14</v>
      </c>
      <c r="P30" s="124" t="s">
        <v>1314</v>
      </c>
    </row>
    <row r="31" spans="1:16" ht="51">
      <c r="A31" s="262" t="s">
        <v>619</v>
      </c>
      <c r="B31" s="124"/>
      <c r="C31" s="125" t="s">
        <v>713</v>
      </c>
      <c r="D31" s="119">
        <v>43102</v>
      </c>
      <c r="E31" s="120" t="s">
        <v>1992</v>
      </c>
      <c r="F31" s="120" t="s">
        <v>3</v>
      </c>
      <c r="G31" s="120">
        <v>1583957</v>
      </c>
      <c r="H31" s="124"/>
      <c r="I31" s="128" t="s">
        <v>2930</v>
      </c>
      <c r="J31" s="124"/>
      <c r="K31" s="124"/>
      <c r="L31" s="124"/>
      <c r="M31" s="124"/>
      <c r="N31" s="212">
        <v>0</v>
      </c>
      <c r="O31" s="212">
        <v>1080.46</v>
      </c>
      <c r="P31" s="124" t="s">
        <v>1314</v>
      </c>
    </row>
    <row r="32" spans="1:16" ht="51">
      <c r="A32" s="262">
        <v>86</v>
      </c>
      <c r="B32" s="124"/>
      <c r="C32" s="125" t="s">
        <v>710</v>
      </c>
      <c r="D32" s="119">
        <v>43102</v>
      </c>
      <c r="E32" s="120" t="s">
        <v>1993</v>
      </c>
      <c r="F32" s="120" t="s">
        <v>3</v>
      </c>
      <c r="G32" s="120">
        <v>1583964</v>
      </c>
      <c r="H32" s="124"/>
      <c r="I32" s="128" t="s">
        <v>2931</v>
      </c>
      <c r="J32" s="124"/>
      <c r="K32" s="124"/>
      <c r="L32" s="124"/>
      <c r="M32" s="124"/>
      <c r="N32" s="212">
        <v>0</v>
      </c>
      <c r="O32" s="212">
        <v>465</v>
      </c>
      <c r="P32" s="124" t="s">
        <v>1314</v>
      </c>
    </row>
    <row r="33" spans="1:16" ht="51">
      <c r="A33" s="262">
        <v>48</v>
      </c>
      <c r="B33" s="124"/>
      <c r="C33" s="125" t="s">
        <v>700</v>
      </c>
      <c r="D33" s="119">
        <v>43102</v>
      </c>
      <c r="E33" s="120" t="s">
        <v>1994</v>
      </c>
      <c r="F33" s="120" t="s">
        <v>3</v>
      </c>
      <c r="G33" s="120">
        <v>1583991</v>
      </c>
      <c r="H33" s="124"/>
      <c r="I33" s="128" t="s">
        <v>2932</v>
      </c>
      <c r="J33" s="124"/>
      <c r="K33" s="124"/>
      <c r="L33" s="124"/>
      <c r="M33" s="124"/>
      <c r="N33" s="212">
        <v>0</v>
      </c>
      <c r="O33" s="212">
        <v>202.5</v>
      </c>
      <c r="P33" s="124" t="s">
        <v>1314</v>
      </c>
    </row>
    <row r="34" spans="1:16" ht="51">
      <c r="A34" s="262" t="s">
        <v>619</v>
      </c>
      <c r="B34" s="124"/>
      <c r="C34" s="125" t="s">
        <v>713</v>
      </c>
      <c r="D34" s="119">
        <v>43102</v>
      </c>
      <c r="E34" s="120" t="s">
        <v>1995</v>
      </c>
      <c r="F34" s="120" t="s">
        <v>3</v>
      </c>
      <c r="G34" s="120">
        <v>1583992</v>
      </c>
      <c r="H34" s="124"/>
      <c r="I34" s="128" t="s">
        <v>2933</v>
      </c>
      <c r="J34" s="124"/>
      <c r="K34" s="124"/>
      <c r="L34" s="124"/>
      <c r="M34" s="124"/>
      <c r="N34" s="212">
        <v>0</v>
      </c>
      <c r="O34" s="212">
        <v>242.8</v>
      </c>
      <c r="P34" s="124" t="s">
        <v>1314</v>
      </c>
    </row>
    <row r="35" spans="1:16" ht="51">
      <c r="A35" s="262">
        <v>86</v>
      </c>
      <c r="B35" s="124"/>
      <c r="C35" s="125" t="s">
        <v>710</v>
      </c>
      <c r="D35" s="119">
        <v>43102</v>
      </c>
      <c r="E35" s="120" t="s">
        <v>1996</v>
      </c>
      <c r="F35" s="120" t="s">
        <v>3</v>
      </c>
      <c r="G35" s="120">
        <v>1584013</v>
      </c>
      <c r="H35" s="124"/>
      <c r="I35" s="128" t="s">
        <v>2934</v>
      </c>
      <c r="J35" s="124"/>
      <c r="K35" s="124"/>
      <c r="L35" s="124"/>
      <c r="M35" s="124"/>
      <c r="N35" s="212">
        <v>0</v>
      </c>
      <c r="O35" s="212">
        <v>5083</v>
      </c>
      <c r="P35" s="124" t="s">
        <v>1314</v>
      </c>
    </row>
    <row r="36" spans="1:16" ht="51">
      <c r="A36" s="262" t="s">
        <v>619</v>
      </c>
      <c r="B36" s="124"/>
      <c r="C36" s="125" t="s">
        <v>713</v>
      </c>
      <c r="D36" s="119">
        <v>43102</v>
      </c>
      <c r="E36" s="120" t="s">
        <v>1997</v>
      </c>
      <c r="F36" s="120" t="s">
        <v>3</v>
      </c>
      <c r="G36" s="120">
        <v>1584015</v>
      </c>
      <c r="H36" s="124"/>
      <c r="I36" s="128" t="s">
        <v>2935</v>
      </c>
      <c r="J36" s="124"/>
      <c r="K36" s="124"/>
      <c r="L36" s="124"/>
      <c r="M36" s="124"/>
      <c r="N36" s="212">
        <v>0</v>
      </c>
      <c r="O36" s="212">
        <v>38.659999999999997</v>
      </c>
      <c r="P36" s="124" t="s">
        <v>1314</v>
      </c>
    </row>
    <row r="37" spans="1:16" ht="51">
      <c r="A37" s="262">
        <v>47</v>
      </c>
      <c r="B37" s="124"/>
      <c r="C37" s="125" t="s">
        <v>699</v>
      </c>
      <c r="D37" s="119">
        <v>43102</v>
      </c>
      <c r="E37" s="120" t="s">
        <v>1998</v>
      </c>
      <c r="F37" s="120" t="s">
        <v>3</v>
      </c>
      <c r="G37" s="120">
        <v>1584045</v>
      </c>
      <c r="H37" s="124"/>
      <c r="I37" s="128" t="s">
        <v>2936</v>
      </c>
      <c r="J37" s="124"/>
      <c r="K37" s="124"/>
      <c r="L37" s="124"/>
      <c r="M37" s="124"/>
      <c r="N37" s="212">
        <v>0</v>
      </c>
      <c r="O37" s="212">
        <v>6985.55</v>
      </c>
      <c r="P37" s="124" t="s">
        <v>1314</v>
      </c>
    </row>
    <row r="38" spans="1:16" ht="51">
      <c r="A38" s="262" t="s">
        <v>622</v>
      </c>
      <c r="B38" s="124"/>
      <c r="C38" s="125" t="s">
        <v>715</v>
      </c>
      <c r="D38" s="119">
        <v>43103</v>
      </c>
      <c r="E38" s="120" t="s">
        <v>1423</v>
      </c>
      <c r="F38" s="120" t="s">
        <v>6</v>
      </c>
      <c r="G38" s="120">
        <v>926353</v>
      </c>
      <c r="H38" s="124"/>
      <c r="I38" s="128" t="s">
        <v>1375</v>
      </c>
      <c r="J38" s="124"/>
      <c r="K38" s="124"/>
      <c r="L38" s="124"/>
      <c r="M38" s="124"/>
      <c r="N38" s="212">
        <v>0</v>
      </c>
      <c r="O38" s="212">
        <v>727.31</v>
      </c>
      <c r="P38" s="124" t="s">
        <v>1314</v>
      </c>
    </row>
    <row r="39" spans="1:16" ht="63.75">
      <c r="A39" s="262" t="s">
        <v>622</v>
      </c>
      <c r="B39" s="124"/>
      <c r="C39" s="125" t="s">
        <v>715</v>
      </c>
      <c r="D39" s="119">
        <v>43103</v>
      </c>
      <c r="E39" s="120" t="s">
        <v>1424</v>
      </c>
      <c r="F39" s="120" t="s">
        <v>6</v>
      </c>
      <c r="G39" s="120">
        <v>910156</v>
      </c>
      <c r="H39" s="124"/>
      <c r="I39" s="128" t="s">
        <v>2473</v>
      </c>
      <c r="J39" s="124"/>
      <c r="K39" s="124"/>
      <c r="L39" s="124"/>
      <c r="M39" s="124"/>
      <c r="N39" s="212">
        <v>0</v>
      </c>
      <c r="O39" s="212">
        <v>4854.79</v>
      </c>
      <c r="P39" s="124" t="s">
        <v>1314</v>
      </c>
    </row>
    <row r="40" spans="1:16" ht="63.75">
      <c r="A40" s="262" t="s">
        <v>622</v>
      </c>
      <c r="B40" s="124"/>
      <c r="C40" s="125" t="s">
        <v>715</v>
      </c>
      <c r="D40" s="119">
        <v>43103</v>
      </c>
      <c r="E40" s="120" t="s">
        <v>1425</v>
      </c>
      <c r="F40" s="120" t="s">
        <v>6</v>
      </c>
      <c r="G40" s="120">
        <v>910157</v>
      </c>
      <c r="H40" s="124"/>
      <c r="I40" s="128" t="s">
        <v>2474</v>
      </c>
      <c r="J40" s="124"/>
      <c r="K40" s="124"/>
      <c r="L40" s="124"/>
      <c r="M40" s="124"/>
      <c r="N40" s="212">
        <v>0</v>
      </c>
      <c r="O40" s="212">
        <v>339929.98</v>
      </c>
      <c r="P40" s="124" t="s">
        <v>1314</v>
      </c>
    </row>
    <row r="41" spans="1:16" ht="63.75">
      <c r="A41" s="262" t="s">
        <v>622</v>
      </c>
      <c r="B41" s="124"/>
      <c r="C41" s="125" t="s">
        <v>715</v>
      </c>
      <c r="D41" s="119">
        <v>43103</v>
      </c>
      <c r="E41" s="120" t="s">
        <v>1426</v>
      </c>
      <c r="F41" s="120" t="s">
        <v>6</v>
      </c>
      <c r="G41" s="120">
        <v>910158</v>
      </c>
      <c r="H41" s="124"/>
      <c r="I41" s="128" t="s">
        <v>2475</v>
      </c>
      <c r="J41" s="124"/>
      <c r="K41" s="124"/>
      <c r="L41" s="124"/>
      <c r="M41" s="124"/>
      <c r="N41" s="212">
        <v>0</v>
      </c>
      <c r="O41" s="212">
        <v>200</v>
      </c>
      <c r="P41" s="124" t="s">
        <v>1314</v>
      </c>
    </row>
    <row r="42" spans="1:16" ht="76.5">
      <c r="A42" s="262" t="s">
        <v>620</v>
      </c>
      <c r="B42" s="124"/>
      <c r="C42" s="125" t="s">
        <v>714</v>
      </c>
      <c r="D42" s="119">
        <v>43103</v>
      </c>
      <c r="E42" s="120" t="s">
        <v>1427</v>
      </c>
      <c r="F42" s="120" t="s">
        <v>13</v>
      </c>
      <c r="G42" s="120">
        <v>910134</v>
      </c>
      <c r="H42" s="124"/>
      <c r="I42" s="128" t="s">
        <v>2477</v>
      </c>
      <c r="J42" s="124"/>
      <c r="K42" s="124"/>
      <c r="L42" s="124"/>
      <c r="M42" s="124"/>
      <c r="N42" s="212">
        <v>22025</v>
      </c>
      <c r="O42" s="212">
        <v>0</v>
      </c>
      <c r="P42" s="124" t="s">
        <v>11638</v>
      </c>
    </row>
    <row r="43" spans="1:16" ht="76.5">
      <c r="A43" s="262">
        <v>132</v>
      </c>
      <c r="B43" s="124"/>
      <c r="C43" s="125" t="s">
        <v>728</v>
      </c>
      <c r="D43" s="119">
        <v>43103</v>
      </c>
      <c r="E43" s="120" t="s">
        <v>1428</v>
      </c>
      <c r="F43" s="120" t="s">
        <v>11</v>
      </c>
      <c r="G43" s="120">
        <v>910136</v>
      </c>
      <c r="H43" s="124"/>
      <c r="I43" s="128" t="s">
        <v>2478</v>
      </c>
      <c r="J43" s="124"/>
      <c r="K43" s="124"/>
      <c r="L43" s="124"/>
      <c r="M43" s="124"/>
      <c r="N43" s="211">
        <v>595.1</v>
      </c>
      <c r="O43" s="211">
        <v>0</v>
      </c>
      <c r="P43" s="124" t="s">
        <v>1314</v>
      </c>
    </row>
    <row r="44" spans="1:16" ht="63.75">
      <c r="A44" s="262">
        <v>25</v>
      </c>
      <c r="B44" s="124"/>
      <c r="C44" s="125" t="s">
        <v>694</v>
      </c>
      <c r="D44" s="119">
        <v>43103</v>
      </c>
      <c r="E44" s="120" t="s">
        <v>1999</v>
      </c>
      <c r="F44" s="120" t="s">
        <v>3</v>
      </c>
      <c r="G44" s="120">
        <v>1584220</v>
      </c>
      <c r="H44" s="124"/>
      <c r="I44" s="128" t="s">
        <v>2937</v>
      </c>
      <c r="J44" s="124"/>
      <c r="K44" s="124"/>
      <c r="L44" s="124"/>
      <c r="M44" s="124"/>
      <c r="N44" s="211">
        <v>0</v>
      </c>
      <c r="O44" s="211">
        <v>95270.29</v>
      </c>
      <c r="P44" s="124" t="s">
        <v>1314</v>
      </c>
    </row>
    <row r="45" spans="1:16" ht="63.75">
      <c r="A45" s="262">
        <v>25</v>
      </c>
      <c r="B45" s="124"/>
      <c r="C45" s="125" t="s">
        <v>694</v>
      </c>
      <c r="D45" s="119">
        <v>43103</v>
      </c>
      <c r="E45" s="120" t="s">
        <v>2000</v>
      </c>
      <c r="F45" s="120" t="s">
        <v>3</v>
      </c>
      <c r="G45" s="120">
        <v>1584250</v>
      </c>
      <c r="H45" s="124"/>
      <c r="I45" s="128" t="s">
        <v>2938</v>
      </c>
      <c r="J45" s="124"/>
      <c r="K45" s="124"/>
      <c r="L45" s="124"/>
      <c r="M45" s="124"/>
      <c r="N45" s="211">
        <v>0</v>
      </c>
      <c r="O45" s="211">
        <v>1624.8</v>
      </c>
      <c r="P45" s="124" t="s">
        <v>1314</v>
      </c>
    </row>
    <row r="46" spans="1:16" ht="63.75">
      <c r="A46" s="262">
        <v>25</v>
      </c>
      <c r="B46" s="124"/>
      <c r="C46" s="125" t="s">
        <v>694</v>
      </c>
      <c r="D46" s="119">
        <v>43103</v>
      </c>
      <c r="E46" s="120" t="s">
        <v>2001</v>
      </c>
      <c r="F46" s="120" t="s">
        <v>3</v>
      </c>
      <c r="G46" s="120">
        <v>1584251</v>
      </c>
      <c r="H46" s="124"/>
      <c r="I46" s="128" t="s">
        <v>2939</v>
      </c>
      <c r="J46" s="124"/>
      <c r="K46" s="124"/>
      <c r="L46" s="124"/>
      <c r="M46" s="124"/>
      <c r="N46" s="211">
        <v>0</v>
      </c>
      <c r="O46" s="211">
        <v>617.1</v>
      </c>
      <c r="P46" s="124" t="s">
        <v>1314</v>
      </c>
    </row>
    <row r="47" spans="1:16" ht="51">
      <c r="A47" s="262">
        <v>163</v>
      </c>
      <c r="B47" s="124"/>
      <c r="C47" s="125" t="s">
        <v>748</v>
      </c>
      <c r="D47" s="119">
        <v>43103</v>
      </c>
      <c r="E47" s="120" t="s">
        <v>2002</v>
      </c>
      <c r="F47" s="120" t="s">
        <v>3</v>
      </c>
      <c r="G47" s="120">
        <v>1584292</v>
      </c>
      <c r="H47" s="124"/>
      <c r="I47" s="128" t="s">
        <v>2940</v>
      </c>
      <c r="J47" s="124"/>
      <c r="K47" s="124"/>
      <c r="L47" s="124"/>
      <c r="M47" s="124"/>
      <c r="N47" s="211">
        <v>0</v>
      </c>
      <c r="O47" s="211">
        <v>120</v>
      </c>
      <c r="P47" s="124" t="s">
        <v>1314</v>
      </c>
    </row>
    <row r="48" spans="1:16" ht="51">
      <c r="A48" s="262" t="s">
        <v>619</v>
      </c>
      <c r="B48" s="124"/>
      <c r="C48" s="125" t="s">
        <v>713</v>
      </c>
      <c r="D48" s="119">
        <v>43103</v>
      </c>
      <c r="E48" s="120" t="s">
        <v>2003</v>
      </c>
      <c r="F48" s="120" t="s">
        <v>3</v>
      </c>
      <c r="G48" s="120">
        <v>1584229</v>
      </c>
      <c r="H48" s="124"/>
      <c r="I48" s="128" t="s">
        <v>1371</v>
      </c>
      <c r="J48" s="124"/>
      <c r="K48" s="124"/>
      <c r="L48" s="124"/>
      <c r="M48" s="124"/>
      <c r="N48" s="211">
        <v>0</v>
      </c>
      <c r="O48" s="211">
        <v>545</v>
      </c>
      <c r="P48" s="124" t="s">
        <v>1314</v>
      </c>
    </row>
    <row r="49" spans="1:16" ht="51">
      <c r="A49" s="262" t="s">
        <v>619</v>
      </c>
      <c r="B49" s="124"/>
      <c r="C49" s="125" t="s">
        <v>713</v>
      </c>
      <c r="D49" s="119">
        <v>43103</v>
      </c>
      <c r="E49" s="120" t="s">
        <v>2004</v>
      </c>
      <c r="F49" s="120" t="s">
        <v>3</v>
      </c>
      <c r="G49" s="120">
        <v>1584230</v>
      </c>
      <c r="H49" s="124"/>
      <c r="I49" s="128" t="s">
        <v>1373</v>
      </c>
      <c r="J49" s="124"/>
      <c r="K49" s="124"/>
      <c r="L49" s="124"/>
      <c r="M49" s="124"/>
      <c r="N49" s="211">
        <v>0</v>
      </c>
      <c r="O49" s="211">
        <v>711.18</v>
      </c>
      <c r="P49" s="124" t="s">
        <v>1314</v>
      </c>
    </row>
    <row r="50" spans="1:16" ht="51">
      <c r="A50" s="262" t="s">
        <v>619</v>
      </c>
      <c r="B50" s="124"/>
      <c r="C50" s="125" t="s">
        <v>713</v>
      </c>
      <c r="D50" s="119">
        <v>43103</v>
      </c>
      <c r="E50" s="120" t="s">
        <v>2005</v>
      </c>
      <c r="F50" s="120" t="s">
        <v>3</v>
      </c>
      <c r="G50" s="120">
        <v>1584231</v>
      </c>
      <c r="H50" s="124"/>
      <c r="I50" s="128" t="s">
        <v>2941</v>
      </c>
      <c r="J50" s="124"/>
      <c r="K50" s="124"/>
      <c r="L50" s="124"/>
      <c r="M50" s="124"/>
      <c r="N50" s="211">
        <v>0</v>
      </c>
      <c r="O50" s="211">
        <v>8.1999999999999993</v>
      </c>
      <c r="P50" s="124" t="s">
        <v>1314</v>
      </c>
    </row>
    <row r="51" spans="1:16" ht="38.25">
      <c r="A51" s="262">
        <v>35</v>
      </c>
      <c r="B51" s="124"/>
      <c r="C51" s="125" t="s">
        <v>696</v>
      </c>
      <c r="D51" s="119">
        <v>43103</v>
      </c>
      <c r="E51" s="120" t="s">
        <v>2006</v>
      </c>
      <c r="F51" s="120" t="s">
        <v>3</v>
      </c>
      <c r="G51" s="120">
        <v>1584343</v>
      </c>
      <c r="H51" s="124"/>
      <c r="I51" s="128" t="s">
        <v>2942</v>
      </c>
      <c r="J51" s="124"/>
      <c r="K51" s="124"/>
      <c r="L51" s="124"/>
      <c r="M51" s="124"/>
      <c r="N51" s="211">
        <v>0</v>
      </c>
      <c r="O51" s="211">
        <v>700</v>
      </c>
      <c r="P51" s="124" t="s">
        <v>1314</v>
      </c>
    </row>
    <row r="52" spans="1:16" ht="38.25">
      <c r="A52" s="262">
        <v>86</v>
      </c>
      <c r="B52" s="124"/>
      <c r="C52" s="125" t="s">
        <v>710</v>
      </c>
      <c r="D52" s="119">
        <v>43103</v>
      </c>
      <c r="E52" s="120" t="s">
        <v>2007</v>
      </c>
      <c r="F52" s="120" t="s">
        <v>3</v>
      </c>
      <c r="G52" s="120">
        <v>1584408</v>
      </c>
      <c r="H52" s="124"/>
      <c r="I52" s="128" t="s">
        <v>2943</v>
      </c>
      <c r="J52" s="124"/>
      <c r="K52" s="124"/>
      <c r="L52" s="124"/>
      <c r="M52" s="124"/>
      <c r="N52" s="211">
        <v>0</v>
      </c>
      <c r="O52" s="211">
        <v>0.53</v>
      </c>
      <c r="P52" s="124" t="s">
        <v>1314</v>
      </c>
    </row>
    <row r="53" spans="1:16" ht="51">
      <c r="A53" s="262" t="s">
        <v>619</v>
      </c>
      <c r="B53" s="124"/>
      <c r="C53" s="125" t="s">
        <v>713</v>
      </c>
      <c r="D53" s="119">
        <v>43103</v>
      </c>
      <c r="E53" s="120" t="s">
        <v>2008</v>
      </c>
      <c r="F53" s="120" t="s">
        <v>3</v>
      </c>
      <c r="G53" s="120">
        <v>1584422</v>
      </c>
      <c r="H53" s="124"/>
      <c r="I53" s="128" t="s">
        <v>2944</v>
      </c>
      <c r="J53" s="124"/>
      <c r="K53" s="124"/>
      <c r="L53" s="124"/>
      <c r="M53" s="124"/>
      <c r="N53" s="211">
        <v>0</v>
      </c>
      <c r="O53" s="211">
        <v>650</v>
      </c>
      <c r="P53" s="124" t="s">
        <v>1314</v>
      </c>
    </row>
    <row r="54" spans="1:16" ht="63.75">
      <c r="A54" s="262">
        <v>310</v>
      </c>
      <c r="B54" s="124"/>
      <c r="C54" s="125" t="s">
        <v>807</v>
      </c>
      <c r="D54" s="119">
        <v>43103</v>
      </c>
      <c r="E54" s="120" t="s">
        <v>2009</v>
      </c>
      <c r="F54" s="120" t="s">
        <v>3</v>
      </c>
      <c r="G54" s="120">
        <v>1584468</v>
      </c>
      <c r="H54" s="124"/>
      <c r="I54" s="128" t="s">
        <v>2945</v>
      </c>
      <c r="J54" s="124"/>
      <c r="K54" s="124"/>
      <c r="L54" s="124"/>
      <c r="M54" s="124"/>
      <c r="N54" s="211">
        <v>0</v>
      </c>
      <c r="O54" s="211">
        <v>16</v>
      </c>
      <c r="P54" s="124" t="s">
        <v>1314</v>
      </c>
    </row>
    <row r="55" spans="1:16" ht="51">
      <c r="A55" s="262" t="s">
        <v>619</v>
      </c>
      <c r="B55" s="124"/>
      <c r="C55" s="125" t="s">
        <v>713</v>
      </c>
      <c r="D55" s="119">
        <v>43103</v>
      </c>
      <c r="E55" s="120" t="s">
        <v>2010</v>
      </c>
      <c r="F55" s="120" t="s">
        <v>3</v>
      </c>
      <c r="G55" s="120">
        <v>1584476</v>
      </c>
      <c r="H55" s="124"/>
      <c r="I55" s="128" t="s">
        <v>2946</v>
      </c>
      <c r="J55" s="124"/>
      <c r="K55" s="124"/>
      <c r="L55" s="124"/>
      <c r="M55" s="124"/>
      <c r="N55" s="211">
        <v>0</v>
      </c>
      <c r="O55" s="211">
        <v>585</v>
      </c>
      <c r="P55" s="124" t="s">
        <v>1314</v>
      </c>
    </row>
    <row r="56" spans="1:16" ht="51">
      <c r="A56" s="262" t="s">
        <v>619</v>
      </c>
      <c r="B56" s="124"/>
      <c r="C56" s="125" t="s">
        <v>713</v>
      </c>
      <c r="D56" s="119">
        <v>43103</v>
      </c>
      <c r="E56" s="120" t="s">
        <v>2011</v>
      </c>
      <c r="F56" s="120" t="s">
        <v>3</v>
      </c>
      <c r="G56" s="120">
        <v>1584478</v>
      </c>
      <c r="H56" s="124"/>
      <c r="I56" s="128" t="s">
        <v>2947</v>
      </c>
      <c r="J56" s="124"/>
      <c r="K56" s="124"/>
      <c r="L56" s="124"/>
      <c r="M56" s="124"/>
      <c r="N56" s="211">
        <v>0</v>
      </c>
      <c r="O56" s="211">
        <v>224</v>
      </c>
      <c r="P56" s="124" t="s">
        <v>1314</v>
      </c>
    </row>
    <row r="57" spans="1:16" ht="51">
      <c r="A57" s="262" t="s">
        <v>619</v>
      </c>
      <c r="B57" s="124"/>
      <c r="C57" s="125" t="s">
        <v>713</v>
      </c>
      <c r="D57" s="119">
        <v>43103</v>
      </c>
      <c r="E57" s="120" t="s">
        <v>2012</v>
      </c>
      <c r="F57" s="120" t="s">
        <v>3</v>
      </c>
      <c r="G57" s="120">
        <v>1584481</v>
      </c>
      <c r="H57" s="124"/>
      <c r="I57" s="128" t="s">
        <v>2948</v>
      </c>
      <c r="J57" s="124"/>
      <c r="K57" s="124"/>
      <c r="L57" s="124"/>
      <c r="M57" s="124"/>
      <c r="N57" s="211">
        <v>0</v>
      </c>
      <c r="O57" s="211">
        <v>220</v>
      </c>
      <c r="P57" s="124" t="s">
        <v>1314</v>
      </c>
    </row>
    <row r="58" spans="1:16" ht="76.5">
      <c r="A58" s="262" t="s">
        <v>620</v>
      </c>
      <c r="B58" s="124"/>
      <c r="C58" s="125" t="s">
        <v>714</v>
      </c>
      <c r="D58" s="119">
        <v>43104</v>
      </c>
      <c r="E58" s="120" t="s">
        <v>1429</v>
      </c>
      <c r="F58" s="120" t="s">
        <v>6</v>
      </c>
      <c r="G58" s="120">
        <v>910229</v>
      </c>
      <c r="H58" s="124"/>
      <c r="I58" s="128" t="s">
        <v>2479</v>
      </c>
      <c r="J58" s="124"/>
      <c r="K58" s="124"/>
      <c r="L58" s="124"/>
      <c r="M58" s="124"/>
      <c r="N58" s="211">
        <v>0</v>
      </c>
      <c r="O58" s="211">
        <v>1000000000</v>
      </c>
      <c r="P58" s="124" t="s">
        <v>1314</v>
      </c>
    </row>
    <row r="59" spans="1:16" ht="51">
      <c r="A59" s="262">
        <v>513</v>
      </c>
      <c r="B59" s="124"/>
      <c r="C59" s="125" t="s">
        <v>201</v>
      </c>
      <c r="D59" s="119">
        <v>43104</v>
      </c>
      <c r="E59" s="120" t="s">
        <v>1430</v>
      </c>
      <c r="F59" s="120" t="s">
        <v>15</v>
      </c>
      <c r="G59" s="120">
        <v>634129</v>
      </c>
      <c r="H59" s="124"/>
      <c r="I59" s="128" t="s">
        <v>2480</v>
      </c>
      <c r="J59" s="124"/>
      <c r="K59" s="124"/>
      <c r="L59" s="124"/>
      <c r="M59" s="124"/>
      <c r="N59" s="211">
        <v>50</v>
      </c>
      <c r="O59" s="211">
        <v>0</v>
      </c>
      <c r="P59" s="124" t="s">
        <v>1314</v>
      </c>
    </row>
    <row r="60" spans="1:16" ht="51">
      <c r="A60" s="262">
        <v>513</v>
      </c>
      <c r="B60" s="124"/>
      <c r="C60" s="125" t="s">
        <v>201</v>
      </c>
      <c r="D60" s="119">
        <v>43104</v>
      </c>
      <c r="E60" s="120" t="s">
        <v>1431</v>
      </c>
      <c r="F60" s="120" t="s">
        <v>15</v>
      </c>
      <c r="G60" s="120">
        <v>634131</v>
      </c>
      <c r="H60" s="124"/>
      <c r="I60" s="128" t="s">
        <v>2480</v>
      </c>
      <c r="J60" s="124"/>
      <c r="K60" s="124"/>
      <c r="L60" s="124"/>
      <c r="M60" s="124"/>
      <c r="N60" s="211">
        <v>50</v>
      </c>
      <c r="O60" s="211">
        <v>0</v>
      </c>
      <c r="P60" s="124" t="s">
        <v>1314</v>
      </c>
    </row>
    <row r="61" spans="1:16" ht="76.5">
      <c r="A61" s="262" t="s">
        <v>620</v>
      </c>
      <c r="B61" s="124"/>
      <c r="C61" s="125" t="s">
        <v>714</v>
      </c>
      <c r="D61" s="119">
        <v>43104</v>
      </c>
      <c r="E61" s="120" t="s">
        <v>1432</v>
      </c>
      <c r="F61" s="120" t="s">
        <v>13</v>
      </c>
      <c r="G61" s="120">
        <v>910218</v>
      </c>
      <c r="H61" s="124"/>
      <c r="I61" s="128" t="s">
        <v>2481</v>
      </c>
      <c r="J61" s="124"/>
      <c r="K61" s="124"/>
      <c r="L61" s="124"/>
      <c r="M61" s="124"/>
      <c r="N61" s="211">
        <v>144420</v>
      </c>
      <c r="O61" s="211">
        <v>0</v>
      </c>
      <c r="P61" s="124" t="s">
        <v>11638</v>
      </c>
    </row>
    <row r="62" spans="1:16" ht="51">
      <c r="A62" s="262" t="s">
        <v>620</v>
      </c>
      <c r="B62" s="124"/>
      <c r="C62" s="125" t="s">
        <v>714</v>
      </c>
      <c r="D62" s="119">
        <v>43104</v>
      </c>
      <c r="E62" s="120" t="s">
        <v>1433</v>
      </c>
      <c r="F62" s="120" t="s">
        <v>11</v>
      </c>
      <c r="G62" s="120">
        <v>910232</v>
      </c>
      <c r="H62" s="124"/>
      <c r="I62" s="128" t="s">
        <v>2482</v>
      </c>
      <c r="J62" s="124"/>
      <c r="K62" s="124"/>
      <c r="L62" s="124"/>
      <c r="M62" s="124"/>
      <c r="N62" s="211">
        <v>50</v>
      </c>
      <c r="O62" s="211">
        <v>0</v>
      </c>
      <c r="P62" s="124" t="s">
        <v>1314</v>
      </c>
    </row>
    <row r="63" spans="1:16" ht="63.75">
      <c r="A63" s="262" t="s">
        <v>619</v>
      </c>
      <c r="B63" s="124"/>
      <c r="C63" s="125" t="s">
        <v>713</v>
      </c>
      <c r="D63" s="119">
        <v>43104</v>
      </c>
      <c r="E63" s="120" t="s">
        <v>2013</v>
      </c>
      <c r="F63" s="120" t="s">
        <v>3</v>
      </c>
      <c r="G63" s="120">
        <v>1584804</v>
      </c>
      <c r="H63" s="124"/>
      <c r="I63" s="128" t="s">
        <v>2949</v>
      </c>
      <c r="J63" s="124"/>
      <c r="K63" s="124"/>
      <c r="L63" s="124"/>
      <c r="M63" s="124"/>
      <c r="N63" s="211">
        <v>0</v>
      </c>
      <c r="O63" s="211">
        <v>15136.74</v>
      </c>
      <c r="P63" s="124" t="s">
        <v>1314</v>
      </c>
    </row>
    <row r="64" spans="1:16" ht="63.75">
      <c r="A64" s="262">
        <v>291</v>
      </c>
      <c r="B64" s="124"/>
      <c r="C64" s="125" t="s">
        <v>794</v>
      </c>
      <c r="D64" s="119">
        <v>43104</v>
      </c>
      <c r="E64" s="120" t="s">
        <v>2014</v>
      </c>
      <c r="F64" s="120" t="s">
        <v>3</v>
      </c>
      <c r="G64" s="120">
        <v>1584807</v>
      </c>
      <c r="H64" s="124"/>
      <c r="I64" s="128" t="s">
        <v>2950</v>
      </c>
      <c r="J64" s="124"/>
      <c r="K64" s="124"/>
      <c r="L64" s="124"/>
      <c r="M64" s="124"/>
      <c r="N64" s="211">
        <v>0</v>
      </c>
      <c r="O64" s="211">
        <v>540</v>
      </c>
      <c r="P64" s="124" t="s">
        <v>1314</v>
      </c>
    </row>
    <row r="65" spans="1:16" ht="63.75">
      <c r="A65" s="262">
        <v>291</v>
      </c>
      <c r="B65" s="124"/>
      <c r="C65" s="125" t="s">
        <v>794</v>
      </c>
      <c r="D65" s="119">
        <v>43104</v>
      </c>
      <c r="E65" s="120" t="s">
        <v>2015</v>
      </c>
      <c r="F65" s="120" t="s">
        <v>3</v>
      </c>
      <c r="G65" s="120">
        <v>1584809</v>
      </c>
      <c r="H65" s="124"/>
      <c r="I65" s="128" t="s">
        <v>2951</v>
      </c>
      <c r="J65" s="124"/>
      <c r="K65" s="124"/>
      <c r="L65" s="124"/>
      <c r="M65" s="124"/>
      <c r="N65" s="211">
        <v>0</v>
      </c>
      <c r="O65" s="211">
        <v>87</v>
      </c>
      <c r="P65" s="124" t="s">
        <v>1314</v>
      </c>
    </row>
    <row r="66" spans="1:16" ht="63.75">
      <c r="A66" s="262">
        <v>291</v>
      </c>
      <c r="B66" s="124"/>
      <c r="C66" s="125" t="s">
        <v>794</v>
      </c>
      <c r="D66" s="119">
        <v>43104</v>
      </c>
      <c r="E66" s="120" t="s">
        <v>2016</v>
      </c>
      <c r="F66" s="120" t="s">
        <v>3</v>
      </c>
      <c r="G66" s="120">
        <v>1584810</v>
      </c>
      <c r="H66" s="124"/>
      <c r="I66" s="128" t="s">
        <v>2952</v>
      </c>
      <c r="J66" s="124"/>
      <c r="K66" s="124"/>
      <c r="L66" s="124"/>
      <c r="M66" s="124"/>
      <c r="N66" s="211">
        <v>0</v>
      </c>
      <c r="O66" s="211">
        <v>569.5</v>
      </c>
      <c r="P66" s="124" t="s">
        <v>1314</v>
      </c>
    </row>
    <row r="67" spans="1:16" ht="63.75">
      <c r="A67" s="262">
        <v>291</v>
      </c>
      <c r="B67" s="124"/>
      <c r="C67" s="125" t="s">
        <v>794</v>
      </c>
      <c r="D67" s="119">
        <v>43104</v>
      </c>
      <c r="E67" s="120" t="s">
        <v>2017</v>
      </c>
      <c r="F67" s="120" t="s">
        <v>3</v>
      </c>
      <c r="G67" s="120">
        <v>1584813</v>
      </c>
      <c r="H67" s="124"/>
      <c r="I67" s="128" t="s">
        <v>2953</v>
      </c>
      <c r="J67" s="124"/>
      <c r="K67" s="124"/>
      <c r="L67" s="124"/>
      <c r="M67" s="124"/>
      <c r="N67" s="211">
        <v>0</v>
      </c>
      <c r="O67" s="211">
        <v>60</v>
      </c>
      <c r="P67" s="124" t="s">
        <v>1314</v>
      </c>
    </row>
    <row r="68" spans="1:16" ht="63.75">
      <c r="A68" s="262">
        <v>291</v>
      </c>
      <c r="B68" s="124"/>
      <c r="C68" s="125" t="s">
        <v>794</v>
      </c>
      <c r="D68" s="119">
        <v>43104</v>
      </c>
      <c r="E68" s="120" t="s">
        <v>2018</v>
      </c>
      <c r="F68" s="120" t="s">
        <v>3</v>
      </c>
      <c r="G68" s="120">
        <v>1584815</v>
      </c>
      <c r="H68" s="124"/>
      <c r="I68" s="128" t="s">
        <v>2954</v>
      </c>
      <c r="J68" s="124"/>
      <c r="K68" s="124"/>
      <c r="L68" s="124"/>
      <c r="M68" s="124"/>
      <c r="N68" s="211">
        <v>0</v>
      </c>
      <c r="O68" s="211">
        <v>3626</v>
      </c>
      <c r="P68" s="124" t="s">
        <v>1314</v>
      </c>
    </row>
    <row r="69" spans="1:16" ht="63.75">
      <c r="A69" s="262">
        <v>291</v>
      </c>
      <c r="B69" s="124"/>
      <c r="C69" s="125" t="s">
        <v>794</v>
      </c>
      <c r="D69" s="119">
        <v>43104</v>
      </c>
      <c r="E69" s="120" t="s">
        <v>2019</v>
      </c>
      <c r="F69" s="120" t="s">
        <v>3</v>
      </c>
      <c r="G69" s="120">
        <v>1584819</v>
      </c>
      <c r="H69" s="124"/>
      <c r="I69" s="128" t="s">
        <v>2955</v>
      </c>
      <c r="J69" s="124"/>
      <c r="K69" s="124"/>
      <c r="L69" s="124"/>
      <c r="M69" s="124"/>
      <c r="N69" s="211">
        <v>0</v>
      </c>
      <c r="O69" s="211">
        <v>1469.6</v>
      </c>
      <c r="P69" s="124" t="s">
        <v>1314</v>
      </c>
    </row>
    <row r="70" spans="1:16" ht="51">
      <c r="A70" s="262">
        <v>291</v>
      </c>
      <c r="B70" s="124"/>
      <c r="C70" s="125" t="s">
        <v>794</v>
      </c>
      <c r="D70" s="119">
        <v>43104</v>
      </c>
      <c r="E70" s="120" t="s">
        <v>2020</v>
      </c>
      <c r="F70" s="120" t="s">
        <v>3</v>
      </c>
      <c r="G70" s="120">
        <v>1584820</v>
      </c>
      <c r="H70" s="124"/>
      <c r="I70" s="128" t="s">
        <v>2956</v>
      </c>
      <c r="J70" s="124"/>
      <c r="K70" s="124"/>
      <c r="L70" s="124"/>
      <c r="M70" s="124"/>
      <c r="N70" s="211">
        <v>0</v>
      </c>
      <c r="O70" s="211">
        <v>710</v>
      </c>
      <c r="P70" s="124" t="s">
        <v>1314</v>
      </c>
    </row>
    <row r="71" spans="1:16" ht="63.75">
      <c r="A71" s="262">
        <v>291</v>
      </c>
      <c r="B71" s="124"/>
      <c r="C71" s="125" t="s">
        <v>794</v>
      </c>
      <c r="D71" s="119">
        <v>43104</v>
      </c>
      <c r="E71" s="120" t="s">
        <v>2021</v>
      </c>
      <c r="F71" s="120" t="s">
        <v>3</v>
      </c>
      <c r="G71" s="120">
        <v>1584822</v>
      </c>
      <c r="H71" s="124"/>
      <c r="I71" s="128" t="s">
        <v>2957</v>
      </c>
      <c r="J71" s="124"/>
      <c r="K71" s="124"/>
      <c r="L71" s="124"/>
      <c r="M71" s="124"/>
      <c r="N71" s="211">
        <v>0</v>
      </c>
      <c r="O71" s="211">
        <v>11737</v>
      </c>
      <c r="P71" s="124" t="s">
        <v>1314</v>
      </c>
    </row>
    <row r="72" spans="1:16" ht="51">
      <c r="A72" s="262" t="s">
        <v>619</v>
      </c>
      <c r="B72" s="124"/>
      <c r="C72" s="125" t="s">
        <v>713</v>
      </c>
      <c r="D72" s="119">
        <v>43104</v>
      </c>
      <c r="E72" s="120" t="s">
        <v>2022</v>
      </c>
      <c r="F72" s="120" t="s">
        <v>3</v>
      </c>
      <c r="G72" s="120">
        <v>1584681</v>
      </c>
      <c r="H72" s="124"/>
      <c r="I72" s="128" t="s">
        <v>2958</v>
      </c>
      <c r="J72" s="124"/>
      <c r="K72" s="124"/>
      <c r="L72" s="124"/>
      <c r="M72" s="124"/>
      <c r="N72" s="211">
        <v>0</v>
      </c>
      <c r="O72" s="211">
        <v>225.45</v>
      </c>
      <c r="P72" s="124" t="s">
        <v>1314</v>
      </c>
    </row>
    <row r="73" spans="1:16" ht="63.75">
      <c r="A73" s="262">
        <v>47</v>
      </c>
      <c r="B73" s="124"/>
      <c r="C73" s="125" t="s">
        <v>699</v>
      </c>
      <c r="D73" s="119">
        <v>43104</v>
      </c>
      <c r="E73" s="120" t="s">
        <v>2023</v>
      </c>
      <c r="F73" s="120" t="s">
        <v>3</v>
      </c>
      <c r="G73" s="120">
        <v>1584716</v>
      </c>
      <c r="H73" s="124"/>
      <c r="I73" s="128" t="s">
        <v>2959</v>
      </c>
      <c r="J73" s="124"/>
      <c r="K73" s="124"/>
      <c r="L73" s="124"/>
      <c r="M73" s="124"/>
      <c r="N73" s="211">
        <v>0</v>
      </c>
      <c r="O73" s="211">
        <v>225</v>
      </c>
      <c r="P73" s="124" t="s">
        <v>1314</v>
      </c>
    </row>
    <row r="74" spans="1:16" ht="51">
      <c r="A74" s="262" t="s">
        <v>619</v>
      </c>
      <c r="B74" s="124"/>
      <c r="C74" s="125" t="s">
        <v>713</v>
      </c>
      <c r="D74" s="119">
        <v>43104</v>
      </c>
      <c r="E74" s="120" t="s">
        <v>2024</v>
      </c>
      <c r="F74" s="120" t="s">
        <v>3</v>
      </c>
      <c r="G74" s="120">
        <v>1584718</v>
      </c>
      <c r="H74" s="124"/>
      <c r="I74" s="128" t="s">
        <v>1387</v>
      </c>
      <c r="J74" s="124"/>
      <c r="K74" s="124"/>
      <c r="L74" s="124"/>
      <c r="M74" s="124"/>
      <c r="N74" s="211">
        <v>0</v>
      </c>
      <c r="O74" s="211">
        <v>800</v>
      </c>
      <c r="P74" s="124" t="s">
        <v>1314</v>
      </c>
    </row>
    <row r="75" spans="1:16" ht="51">
      <c r="A75" s="262" t="s">
        <v>620</v>
      </c>
      <c r="B75" s="124"/>
      <c r="C75" s="125" t="s">
        <v>714</v>
      </c>
      <c r="D75" s="119">
        <v>43104</v>
      </c>
      <c r="E75" s="120" t="s">
        <v>2025</v>
      </c>
      <c r="F75" s="120" t="s">
        <v>3</v>
      </c>
      <c r="G75" s="120">
        <v>1584720</v>
      </c>
      <c r="H75" s="124"/>
      <c r="I75" s="128" t="s">
        <v>2960</v>
      </c>
      <c r="J75" s="124"/>
      <c r="K75" s="124"/>
      <c r="L75" s="124"/>
      <c r="M75" s="124"/>
      <c r="N75" s="211">
        <v>0</v>
      </c>
      <c r="O75" s="211">
        <v>50</v>
      </c>
      <c r="P75" s="124" t="s">
        <v>1314</v>
      </c>
    </row>
    <row r="76" spans="1:16" ht="51">
      <c r="A76" s="262" t="s">
        <v>619</v>
      </c>
      <c r="B76" s="124"/>
      <c r="C76" s="125" t="s">
        <v>713</v>
      </c>
      <c r="D76" s="119">
        <v>43104</v>
      </c>
      <c r="E76" s="120" t="s">
        <v>2026</v>
      </c>
      <c r="F76" s="120" t="s">
        <v>3</v>
      </c>
      <c r="G76" s="120">
        <v>1584722</v>
      </c>
      <c r="H76" s="124"/>
      <c r="I76" s="128" t="s">
        <v>2961</v>
      </c>
      <c r="J76" s="124"/>
      <c r="K76" s="124"/>
      <c r="L76" s="124"/>
      <c r="M76" s="124"/>
      <c r="N76" s="211">
        <v>0</v>
      </c>
      <c r="O76" s="211">
        <v>299.95</v>
      </c>
      <c r="P76" s="124" t="s">
        <v>1314</v>
      </c>
    </row>
    <row r="77" spans="1:16" ht="51">
      <c r="A77" s="262" t="s">
        <v>619</v>
      </c>
      <c r="B77" s="124"/>
      <c r="C77" s="125" t="s">
        <v>713</v>
      </c>
      <c r="D77" s="119">
        <v>43104</v>
      </c>
      <c r="E77" s="120" t="s">
        <v>2027</v>
      </c>
      <c r="F77" s="120" t="s">
        <v>3</v>
      </c>
      <c r="G77" s="120">
        <v>1584740</v>
      </c>
      <c r="H77" s="124"/>
      <c r="I77" s="128" t="s">
        <v>2962</v>
      </c>
      <c r="J77" s="124"/>
      <c r="K77" s="124"/>
      <c r="L77" s="124"/>
      <c r="M77" s="124"/>
      <c r="N77" s="211">
        <v>0</v>
      </c>
      <c r="O77" s="211">
        <v>483.9</v>
      </c>
      <c r="P77" s="124" t="s">
        <v>1314</v>
      </c>
    </row>
    <row r="78" spans="1:16" ht="51">
      <c r="A78" s="262" t="s">
        <v>619</v>
      </c>
      <c r="B78" s="124"/>
      <c r="C78" s="125" t="s">
        <v>713</v>
      </c>
      <c r="D78" s="119">
        <v>43104</v>
      </c>
      <c r="E78" s="120" t="s">
        <v>2028</v>
      </c>
      <c r="F78" s="120" t="s">
        <v>3</v>
      </c>
      <c r="G78" s="120">
        <v>1584767</v>
      </c>
      <c r="H78" s="124"/>
      <c r="I78" s="128" t="s">
        <v>2963</v>
      </c>
      <c r="J78" s="124"/>
      <c r="K78" s="124"/>
      <c r="L78" s="124"/>
      <c r="M78" s="124"/>
      <c r="N78" s="211">
        <v>0</v>
      </c>
      <c r="O78" s="211">
        <v>542</v>
      </c>
      <c r="P78" s="124" t="s">
        <v>1314</v>
      </c>
    </row>
    <row r="79" spans="1:16" ht="38.25">
      <c r="A79" s="262">
        <v>35</v>
      </c>
      <c r="B79" s="124"/>
      <c r="C79" s="125" t="s">
        <v>696</v>
      </c>
      <c r="D79" s="119">
        <v>43104</v>
      </c>
      <c r="E79" s="120" t="s">
        <v>2029</v>
      </c>
      <c r="F79" s="120" t="s">
        <v>3</v>
      </c>
      <c r="G79" s="120">
        <v>1584768</v>
      </c>
      <c r="H79" s="124"/>
      <c r="I79" s="128" t="s">
        <v>1379</v>
      </c>
      <c r="J79" s="124"/>
      <c r="K79" s="124"/>
      <c r="L79" s="124"/>
      <c r="M79" s="124"/>
      <c r="N79" s="211">
        <v>0</v>
      </c>
      <c r="O79" s="211">
        <v>1278</v>
      </c>
      <c r="P79" s="124" t="s">
        <v>1314</v>
      </c>
    </row>
    <row r="80" spans="1:16" ht="51">
      <c r="A80" s="262" t="s">
        <v>619</v>
      </c>
      <c r="B80" s="124"/>
      <c r="C80" s="125" t="s">
        <v>713</v>
      </c>
      <c r="D80" s="119">
        <v>43104</v>
      </c>
      <c r="E80" s="120" t="s">
        <v>2030</v>
      </c>
      <c r="F80" s="120" t="s">
        <v>3</v>
      </c>
      <c r="G80" s="120">
        <v>1584769</v>
      </c>
      <c r="H80" s="124"/>
      <c r="I80" s="128" t="s">
        <v>2964</v>
      </c>
      <c r="J80" s="124"/>
      <c r="K80" s="124"/>
      <c r="L80" s="124"/>
      <c r="M80" s="124"/>
      <c r="N80" s="211">
        <v>0</v>
      </c>
      <c r="O80" s="211">
        <v>12</v>
      </c>
      <c r="P80" s="124" t="s">
        <v>1314</v>
      </c>
    </row>
    <row r="81" spans="1:16" ht="51">
      <c r="A81" s="262" t="s">
        <v>619</v>
      </c>
      <c r="B81" s="124"/>
      <c r="C81" s="125" t="s">
        <v>713</v>
      </c>
      <c r="D81" s="119">
        <v>43104</v>
      </c>
      <c r="E81" s="120" t="s">
        <v>2031</v>
      </c>
      <c r="F81" s="120" t="s">
        <v>3</v>
      </c>
      <c r="G81" s="120">
        <v>1584787</v>
      </c>
      <c r="H81" s="124"/>
      <c r="I81" s="128" t="s">
        <v>2965</v>
      </c>
      <c r="J81" s="124"/>
      <c r="K81" s="124"/>
      <c r="L81" s="124"/>
      <c r="M81" s="124"/>
      <c r="N81" s="211">
        <v>0</v>
      </c>
      <c r="O81" s="211">
        <v>1320</v>
      </c>
      <c r="P81" s="124" t="s">
        <v>1314</v>
      </c>
    </row>
    <row r="82" spans="1:16" ht="51">
      <c r="A82" s="262" t="s">
        <v>619</v>
      </c>
      <c r="B82" s="124"/>
      <c r="C82" s="125" t="s">
        <v>713</v>
      </c>
      <c r="D82" s="119">
        <v>43104</v>
      </c>
      <c r="E82" s="120" t="s">
        <v>2032</v>
      </c>
      <c r="F82" s="120" t="s">
        <v>3</v>
      </c>
      <c r="G82" s="120">
        <v>1584818</v>
      </c>
      <c r="H82" s="124"/>
      <c r="I82" s="128" t="s">
        <v>2966</v>
      </c>
      <c r="J82" s="124"/>
      <c r="K82" s="124"/>
      <c r="L82" s="124"/>
      <c r="M82" s="124"/>
      <c r="N82" s="211">
        <v>0</v>
      </c>
      <c r="O82" s="211">
        <v>924</v>
      </c>
      <c r="P82" s="124" t="s">
        <v>1314</v>
      </c>
    </row>
    <row r="83" spans="1:16" ht="51">
      <c r="A83" s="262" t="s">
        <v>619</v>
      </c>
      <c r="B83" s="124"/>
      <c r="C83" s="125" t="s">
        <v>713</v>
      </c>
      <c r="D83" s="119">
        <v>43104</v>
      </c>
      <c r="E83" s="120" t="s">
        <v>2033</v>
      </c>
      <c r="F83" s="120" t="s">
        <v>3</v>
      </c>
      <c r="G83" s="120">
        <v>1584828</v>
      </c>
      <c r="H83" s="124"/>
      <c r="I83" s="128" t="s">
        <v>2967</v>
      </c>
      <c r="J83" s="124"/>
      <c r="K83" s="124"/>
      <c r="L83" s="124"/>
      <c r="M83" s="124"/>
      <c r="N83" s="211">
        <v>0</v>
      </c>
      <c r="O83" s="211">
        <v>2088</v>
      </c>
      <c r="P83" s="124" t="s">
        <v>1314</v>
      </c>
    </row>
    <row r="84" spans="1:16" ht="38.25">
      <c r="A84" s="262">
        <v>20</v>
      </c>
      <c r="B84" s="124"/>
      <c r="C84" s="125" t="s">
        <v>693</v>
      </c>
      <c r="D84" s="119">
        <v>43104</v>
      </c>
      <c r="E84" s="120" t="s">
        <v>2034</v>
      </c>
      <c r="F84" s="120" t="s">
        <v>3</v>
      </c>
      <c r="G84" s="120">
        <v>1584831</v>
      </c>
      <c r="H84" s="124"/>
      <c r="I84" s="128" t="s">
        <v>2968</v>
      </c>
      <c r="J84" s="124"/>
      <c r="K84" s="124"/>
      <c r="L84" s="124"/>
      <c r="M84" s="124"/>
      <c r="N84" s="211">
        <v>0</v>
      </c>
      <c r="O84" s="211">
        <v>411.34</v>
      </c>
      <c r="P84" s="124" t="s">
        <v>1314</v>
      </c>
    </row>
    <row r="85" spans="1:16" ht="38.25">
      <c r="A85" s="262">
        <v>20</v>
      </c>
      <c r="B85" s="124"/>
      <c r="C85" s="125" t="s">
        <v>693</v>
      </c>
      <c r="D85" s="119">
        <v>43104</v>
      </c>
      <c r="E85" s="120" t="s">
        <v>2035</v>
      </c>
      <c r="F85" s="120" t="s">
        <v>3</v>
      </c>
      <c r="G85" s="120">
        <v>1584832</v>
      </c>
      <c r="H85" s="124"/>
      <c r="I85" s="128" t="s">
        <v>2968</v>
      </c>
      <c r="J85" s="124"/>
      <c r="K85" s="124"/>
      <c r="L85" s="124"/>
      <c r="M85" s="124"/>
      <c r="N85" s="211">
        <v>0</v>
      </c>
      <c r="O85" s="211">
        <v>553</v>
      </c>
      <c r="P85" s="124" t="s">
        <v>1314</v>
      </c>
    </row>
    <row r="86" spans="1:16" ht="51">
      <c r="A86" s="262" t="s">
        <v>619</v>
      </c>
      <c r="B86" s="124"/>
      <c r="C86" s="125" t="s">
        <v>713</v>
      </c>
      <c r="D86" s="119">
        <v>43104</v>
      </c>
      <c r="E86" s="120" t="s">
        <v>2036</v>
      </c>
      <c r="F86" s="120" t="s">
        <v>3</v>
      </c>
      <c r="G86" s="120">
        <v>1584860</v>
      </c>
      <c r="H86" s="124"/>
      <c r="I86" s="128" t="s">
        <v>1383</v>
      </c>
      <c r="J86" s="124"/>
      <c r="K86" s="124"/>
      <c r="L86" s="124"/>
      <c r="M86" s="124"/>
      <c r="N86" s="211">
        <v>0</v>
      </c>
      <c r="O86" s="211">
        <v>4748.6000000000004</v>
      </c>
      <c r="P86" s="124" t="s">
        <v>1314</v>
      </c>
    </row>
    <row r="87" spans="1:16" ht="51">
      <c r="A87" s="262">
        <v>30</v>
      </c>
      <c r="B87" s="124"/>
      <c r="C87" s="125" t="s">
        <v>695</v>
      </c>
      <c r="D87" s="119">
        <v>43104</v>
      </c>
      <c r="E87" s="120" t="s">
        <v>2037</v>
      </c>
      <c r="F87" s="120" t="s">
        <v>3</v>
      </c>
      <c r="G87" s="120">
        <v>1584873</v>
      </c>
      <c r="H87" s="124"/>
      <c r="I87" s="128" t="s">
        <v>2969</v>
      </c>
      <c r="J87" s="124"/>
      <c r="K87" s="124"/>
      <c r="L87" s="124"/>
      <c r="M87" s="124"/>
      <c r="N87" s="211">
        <v>0</v>
      </c>
      <c r="O87" s="211">
        <v>403.5</v>
      </c>
      <c r="P87" s="124" t="s">
        <v>1314</v>
      </c>
    </row>
    <row r="88" spans="1:16" ht="51">
      <c r="A88" s="262">
        <v>203</v>
      </c>
      <c r="B88" s="124"/>
      <c r="C88" s="125" t="s">
        <v>757</v>
      </c>
      <c r="D88" s="119">
        <v>43104</v>
      </c>
      <c r="E88" s="120" t="s">
        <v>2038</v>
      </c>
      <c r="F88" s="120" t="s">
        <v>3</v>
      </c>
      <c r="G88" s="120">
        <v>1584879</v>
      </c>
      <c r="H88" s="124"/>
      <c r="I88" s="128" t="s">
        <v>2970</v>
      </c>
      <c r="J88" s="124"/>
      <c r="K88" s="124"/>
      <c r="L88" s="124"/>
      <c r="M88" s="124"/>
      <c r="N88" s="211">
        <v>0</v>
      </c>
      <c r="O88" s="211">
        <v>371</v>
      </c>
      <c r="P88" s="124" t="s">
        <v>1314</v>
      </c>
    </row>
    <row r="89" spans="1:16" ht="51">
      <c r="A89" s="262">
        <v>86</v>
      </c>
      <c r="B89" s="124"/>
      <c r="C89" s="125" t="s">
        <v>710</v>
      </c>
      <c r="D89" s="119">
        <v>43104</v>
      </c>
      <c r="E89" s="120" t="s">
        <v>2039</v>
      </c>
      <c r="F89" s="120" t="s">
        <v>3</v>
      </c>
      <c r="G89" s="120">
        <v>1584880</v>
      </c>
      <c r="H89" s="124"/>
      <c r="I89" s="128" t="s">
        <v>2971</v>
      </c>
      <c r="J89" s="124"/>
      <c r="K89" s="124"/>
      <c r="L89" s="124"/>
      <c r="M89" s="124"/>
      <c r="N89" s="211">
        <v>0</v>
      </c>
      <c r="O89" s="211">
        <v>893</v>
      </c>
      <c r="P89" s="124" t="s">
        <v>1314</v>
      </c>
    </row>
    <row r="90" spans="1:16" ht="38.25">
      <c r="A90" s="262">
        <v>46</v>
      </c>
      <c r="B90" s="124"/>
      <c r="C90" s="125" t="s">
        <v>698</v>
      </c>
      <c r="D90" s="119">
        <v>43104</v>
      </c>
      <c r="E90" s="120" t="s">
        <v>2040</v>
      </c>
      <c r="F90" s="120" t="s">
        <v>3</v>
      </c>
      <c r="G90" s="120">
        <v>1584886</v>
      </c>
      <c r="H90" s="124"/>
      <c r="I90" s="128" t="s">
        <v>2972</v>
      </c>
      <c r="J90" s="124"/>
      <c r="K90" s="124"/>
      <c r="L90" s="124"/>
      <c r="M90" s="124"/>
      <c r="N90" s="211">
        <v>0</v>
      </c>
      <c r="O90" s="211">
        <v>5778</v>
      </c>
      <c r="P90" s="124" t="s">
        <v>1314</v>
      </c>
    </row>
    <row r="91" spans="1:16" ht="38.25">
      <c r="A91" s="262">
        <v>16</v>
      </c>
      <c r="B91" s="124"/>
      <c r="C91" s="125" t="s">
        <v>692</v>
      </c>
      <c r="D91" s="119">
        <v>43104</v>
      </c>
      <c r="E91" s="120" t="s">
        <v>2041</v>
      </c>
      <c r="F91" s="120" t="s">
        <v>3</v>
      </c>
      <c r="G91" s="120">
        <v>1584888</v>
      </c>
      <c r="H91" s="124"/>
      <c r="I91" s="128" t="s">
        <v>2973</v>
      </c>
      <c r="J91" s="124"/>
      <c r="K91" s="124"/>
      <c r="L91" s="124"/>
      <c r="M91" s="124"/>
      <c r="N91" s="211">
        <v>0</v>
      </c>
      <c r="O91" s="211">
        <v>12</v>
      </c>
      <c r="P91" s="124" t="s">
        <v>1314</v>
      </c>
    </row>
    <row r="92" spans="1:16" ht="51">
      <c r="A92" s="262" t="s">
        <v>619</v>
      </c>
      <c r="B92" s="124"/>
      <c r="C92" s="125" t="s">
        <v>713</v>
      </c>
      <c r="D92" s="119">
        <v>43104</v>
      </c>
      <c r="E92" s="120" t="s">
        <v>2042</v>
      </c>
      <c r="F92" s="120" t="s">
        <v>3</v>
      </c>
      <c r="G92" s="120">
        <v>1584902</v>
      </c>
      <c r="H92" s="124"/>
      <c r="I92" s="128" t="s">
        <v>2974</v>
      </c>
      <c r="J92" s="124"/>
      <c r="K92" s="124"/>
      <c r="L92" s="124"/>
      <c r="M92" s="124"/>
      <c r="N92" s="211">
        <v>0</v>
      </c>
      <c r="O92" s="211">
        <v>38.369999999999997</v>
      </c>
      <c r="P92" s="124" t="s">
        <v>1314</v>
      </c>
    </row>
    <row r="93" spans="1:16" ht="51">
      <c r="A93" s="262" t="s">
        <v>619</v>
      </c>
      <c r="B93" s="124"/>
      <c r="C93" s="125" t="s">
        <v>713</v>
      </c>
      <c r="D93" s="119">
        <v>43104</v>
      </c>
      <c r="E93" s="120" t="s">
        <v>2043</v>
      </c>
      <c r="F93" s="120" t="s">
        <v>3</v>
      </c>
      <c r="G93" s="120">
        <v>1584904</v>
      </c>
      <c r="H93" s="124"/>
      <c r="I93" s="128" t="s">
        <v>2975</v>
      </c>
      <c r="J93" s="124"/>
      <c r="K93" s="124"/>
      <c r="L93" s="124"/>
      <c r="M93" s="124"/>
      <c r="N93" s="211">
        <v>0</v>
      </c>
      <c r="O93" s="211">
        <v>38.67</v>
      </c>
      <c r="P93" s="124" t="s">
        <v>1314</v>
      </c>
    </row>
    <row r="94" spans="1:16" ht="51">
      <c r="A94" s="262">
        <v>340</v>
      </c>
      <c r="B94" s="124"/>
      <c r="C94" s="125" t="s">
        <v>814</v>
      </c>
      <c r="D94" s="119">
        <v>43105</v>
      </c>
      <c r="E94" s="120" t="s">
        <v>1434</v>
      </c>
      <c r="F94" s="120" t="s">
        <v>6</v>
      </c>
      <c r="G94" s="120">
        <v>634896</v>
      </c>
      <c r="H94" s="124"/>
      <c r="I94" s="128" t="s">
        <v>2483</v>
      </c>
      <c r="J94" s="124"/>
      <c r="K94" s="124"/>
      <c r="L94" s="124"/>
      <c r="M94" s="124"/>
      <c r="N94" s="211">
        <v>0</v>
      </c>
      <c r="O94" s="211">
        <v>4342.38</v>
      </c>
      <c r="P94" s="124" t="s">
        <v>1314</v>
      </c>
    </row>
    <row r="95" spans="1:16" ht="38.25">
      <c r="A95" s="262" t="s">
        <v>620</v>
      </c>
      <c r="B95" s="124"/>
      <c r="C95" s="125" t="s">
        <v>714</v>
      </c>
      <c r="D95" s="119">
        <v>43105</v>
      </c>
      <c r="E95" s="120" t="s">
        <v>1435</v>
      </c>
      <c r="F95" s="120" t="s">
        <v>1315</v>
      </c>
      <c r="G95" s="120">
        <v>16229206</v>
      </c>
      <c r="H95" s="124"/>
      <c r="I95" s="128" t="s">
        <v>2484</v>
      </c>
      <c r="J95" s="124"/>
      <c r="K95" s="124"/>
      <c r="L95" s="124"/>
      <c r="M95" s="124"/>
      <c r="N95" s="211">
        <v>0</v>
      </c>
      <c r="O95" s="211">
        <v>9999.61</v>
      </c>
      <c r="P95" s="124" t="s">
        <v>1314</v>
      </c>
    </row>
    <row r="96" spans="1:16" ht="63.75">
      <c r="A96" s="262" t="s">
        <v>620</v>
      </c>
      <c r="B96" s="124"/>
      <c r="C96" s="125" t="s">
        <v>714</v>
      </c>
      <c r="D96" s="119">
        <v>43105</v>
      </c>
      <c r="E96" s="120" t="s">
        <v>1436</v>
      </c>
      <c r="F96" s="120" t="s">
        <v>1315</v>
      </c>
      <c r="G96" s="120">
        <v>16229204</v>
      </c>
      <c r="H96" s="124"/>
      <c r="I96" s="128" t="s">
        <v>2485</v>
      </c>
      <c r="J96" s="124"/>
      <c r="K96" s="124"/>
      <c r="L96" s="124"/>
      <c r="M96" s="124"/>
      <c r="N96" s="211">
        <v>0</v>
      </c>
      <c r="O96" s="211">
        <v>2417.67</v>
      </c>
      <c r="P96" s="124" t="s">
        <v>1314</v>
      </c>
    </row>
    <row r="97" spans="1:16" ht="51">
      <c r="A97" s="262" t="s">
        <v>619</v>
      </c>
      <c r="B97" s="124"/>
      <c r="C97" s="125" t="s">
        <v>713</v>
      </c>
      <c r="D97" s="119">
        <v>43105</v>
      </c>
      <c r="E97" s="120" t="s">
        <v>1437</v>
      </c>
      <c r="F97" s="120" t="s">
        <v>6</v>
      </c>
      <c r="G97" s="120">
        <v>927443</v>
      </c>
      <c r="H97" s="124"/>
      <c r="I97" s="128" t="s">
        <v>2486</v>
      </c>
      <c r="J97" s="124"/>
      <c r="K97" s="124"/>
      <c r="L97" s="124"/>
      <c r="M97" s="124"/>
      <c r="N97" s="211">
        <v>0</v>
      </c>
      <c r="O97" s="211">
        <v>824.98</v>
      </c>
      <c r="P97" s="124" t="s">
        <v>1314</v>
      </c>
    </row>
    <row r="98" spans="1:16" ht="63.75">
      <c r="A98" s="262" t="s">
        <v>620</v>
      </c>
      <c r="B98" s="124"/>
      <c r="C98" s="125" t="s">
        <v>714</v>
      </c>
      <c r="D98" s="119">
        <v>43105</v>
      </c>
      <c r="E98" s="120" t="s">
        <v>1438</v>
      </c>
      <c r="F98" s="120" t="s">
        <v>21</v>
      </c>
      <c r="G98" s="120">
        <v>910260</v>
      </c>
      <c r="H98" s="124"/>
      <c r="I98" s="128" t="s">
        <v>2487</v>
      </c>
      <c r="J98" s="124"/>
      <c r="K98" s="124"/>
      <c r="L98" s="124"/>
      <c r="M98" s="124"/>
      <c r="N98" s="211">
        <v>35225081.310000002</v>
      </c>
      <c r="O98" s="211">
        <v>0</v>
      </c>
      <c r="P98" s="124" t="s">
        <v>1314</v>
      </c>
    </row>
    <row r="99" spans="1:16" ht="51">
      <c r="A99" s="262">
        <v>15</v>
      </c>
      <c r="B99" s="124"/>
      <c r="C99" s="125" t="s">
        <v>691</v>
      </c>
      <c r="D99" s="119">
        <v>43105</v>
      </c>
      <c r="E99" s="120" t="s">
        <v>2044</v>
      </c>
      <c r="F99" s="120" t="s">
        <v>3</v>
      </c>
      <c r="G99" s="120">
        <v>1585193</v>
      </c>
      <c r="H99" s="124"/>
      <c r="I99" s="128" t="s">
        <v>2976</v>
      </c>
      <c r="J99" s="124"/>
      <c r="K99" s="124"/>
      <c r="L99" s="124"/>
      <c r="M99" s="124"/>
      <c r="N99" s="211">
        <v>0</v>
      </c>
      <c r="O99" s="211">
        <v>5389</v>
      </c>
      <c r="P99" s="124" t="s">
        <v>1314</v>
      </c>
    </row>
    <row r="100" spans="1:16" ht="51">
      <c r="A100" s="262">
        <v>86</v>
      </c>
      <c r="B100" s="124"/>
      <c r="C100" s="125" t="s">
        <v>710</v>
      </c>
      <c r="D100" s="119">
        <v>43105</v>
      </c>
      <c r="E100" s="120" t="s">
        <v>2045</v>
      </c>
      <c r="F100" s="120" t="s">
        <v>3</v>
      </c>
      <c r="G100" s="120">
        <v>1585202</v>
      </c>
      <c r="H100" s="124"/>
      <c r="I100" s="128" t="s">
        <v>2977</v>
      </c>
      <c r="J100" s="124"/>
      <c r="K100" s="124"/>
      <c r="L100" s="124"/>
      <c r="M100" s="124"/>
      <c r="N100" s="211">
        <v>0</v>
      </c>
      <c r="O100" s="211">
        <v>9000</v>
      </c>
      <c r="P100" s="124" t="s">
        <v>1314</v>
      </c>
    </row>
    <row r="101" spans="1:16" ht="51">
      <c r="A101" s="262">
        <v>86</v>
      </c>
      <c r="B101" s="124"/>
      <c r="C101" s="125" t="s">
        <v>710</v>
      </c>
      <c r="D101" s="119">
        <v>43105</v>
      </c>
      <c r="E101" s="120" t="s">
        <v>2046</v>
      </c>
      <c r="F101" s="120" t="s">
        <v>3</v>
      </c>
      <c r="G101" s="120">
        <v>1585204</v>
      </c>
      <c r="H101" s="124"/>
      <c r="I101" s="128" t="s">
        <v>2978</v>
      </c>
      <c r="J101" s="124"/>
      <c r="K101" s="124"/>
      <c r="L101" s="124"/>
      <c r="M101" s="124"/>
      <c r="N101" s="211">
        <v>0</v>
      </c>
      <c r="O101" s="211">
        <v>2176.63</v>
      </c>
      <c r="P101" s="124" t="s">
        <v>1314</v>
      </c>
    </row>
    <row r="102" spans="1:16" ht="51">
      <c r="A102" s="262">
        <v>86</v>
      </c>
      <c r="B102" s="124"/>
      <c r="C102" s="125" t="s">
        <v>710</v>
      </c>
      <c r="D102" s="119">
        <v>43105</v>
      </c>
      <c r="E102" s="120" t="s">
        <v>2047</v>
      </c>
      <c r="F102" s="120" t="s">
        <v>3</v>
      </c>
      <c r="G102" s="120">
        <v>1585206</v>
      </c>
      <c r="H102" s="124"/>
      <c r="I102" s="128" t="s">
        <v>2979</v>
      </c>
      <c r="J102" s="124"/>
      <c r="K102" s="124"/>
      <c r="L102" s="124"/>
      <c r="M102" s="124"/>
      <c r="N102" s="211">
        <v>0</v>
      </c>
      <c r="O102" s="211">
        <v>4264.47</v>
      </c>
      <c r="P102" s="124" t="s">
        <v>1314</v>
      </c>
    </row>
    <row r="103" spans="1:16" ht="51">
      <c r="A103" s="262">
        <v>86</v>
      </c>
      <c r="B103" s="124"/>
      <c r="C103" s="125" t="s">
        <v>710</v>
      </c>
      <c r="D103" s="119">
        <v>43105</v>
      </c>
      <c r="E103" s="120" t="s">
        <v>2048</v>
      </c>
      <c r="F103" s="120" t="s">
        <v>3</v>
      </c>
      <c r="G103" s="120">
        <v>1585207</v>
      </c>
      <c r="H103" s="124"/>
      <c r="I103" s="128" t="s">
        <v>2980</v>
      </c>
      <c r="J103" s="124"/>
      <c r="K103" s="124"/>
      <c r="L103" s="124"/>
      <c r="M103" s="124"/>
      <c r="N103" s="211">
        <v>0</v>
      </c>
      <c r="O103" s="211">
        <v>1390.82</v>
      </c>
      <c r="P103" s="124" t="s">
        <v>1314</v>
      </c>
    </row>
    <row r="104" spans="1:16" ht="51">
      <c r="A104" s="262">
        <v>86</v>
      </c>
      <c r="B104" s="124"/>
      <c r="C104" s="125" t="s">
        <v>710</v>
      </c>
      <c r="D104" s="119">
        <v>43105</v>
      </c>
      <c r="E104" s="120" t="s">
        <v>2049</v>
      </c>
      <c r="F104" s="120" t="s">
        <v>3</v>
      </c>
      <c r="G104" s="120">
        <v>1585209</v>
      </c>
      <c r="H104" s="124"/>
      <c r="I104" s="128" t="s">
        <v>2981</v>
      </c>
      <c r="J104" s="124"/>
      <c r="K104" s="124"/>
      <c r="L104" s="124"/>
      <c r="M104" s="124"/>
      <c r="N104" s="211">
        <v>0</v>
      </c>
      <c r="O104" s="211">
        <v>109090.8</v>
      </c>
      <c r="P104" s="124" t="s">
        <v>1314</v>
      </c>
    </row>
    <row r="105" spans="1:16" ht="51">
      <c r="A105" s="262">
        <v>86</v>
      </c>
      <c r="B105" s="124"/>
      <c r="C105" s="125" t="s">
        <v>710</v>
      </c>
      <c r="D105" s="119">
        <v>43105</v>
      </c>
      <c r="E105" s="120" t="s">
        <v>2050</v>
      </c>
      <c r="F105" s="120" t="s">
        <v>3</v>
      </c>
      <c r="G105" s="120">
        <v>1585211</v>
      </c>
      <c r="H105" s="124"/>
      <c r="I105" s="128" t="s">
        <v>2982</v>
      </c>
      <c r="J105" s="124"/>
      <c r="K105" s="124"/>
      <c r="L105" s="124"/>
      <c r="M105" s="124"/>
      <c r="N105" s="211">
        <v>0</v>
      </c>
      <c r="O105" s="211">
        <v>781.89</v>
      </c>
      <c r="P105" s="124" t="s">
        <v>1314</v>
      </c>
    </row>
    <row r="106" spans="1:16" ht="51">
      <c r="A106" s="262">
        <v>86</v>
      </c>
      <c r="B106" s="124"/>
      <c r="C106" s="125" t="s">
        <v>710</v>
      </c>
      <c r="D106" s="119">
        <v>43105</v>
      </c>
      <c r="E106" s="120" t="s">
        <v>2051</v>
      </c>
      <c r="F106" s="120" t="s">
        <v>3</v>
      </c>
      <c r="G106" s="120">
        <v>1585212</v>
      </c>
      <c r="H106" s="124"/>
      <c r="I106" s="128" t="s">
        <v>2983</v>
      </c>
      <c r="J106" s="124"/>
      <c r="K106" s="124"/>
      <c r="L106" s="124"/>
      <c r="M106" s="124"/>
      <c r="N106" s="211">
        <v>0</v>
      </c>
      <c r="O106" s="211">
        <v>2983.26</v>
      </c>
      <c r="P106" s="124" t="s">
        <v>1314</v>
      </c>
    </row>
    <row r="107" spans="1:16" ht="51">
      <c r="A107" s="262">
        <v>86</v>
      </c>
      <c r="B107" s="124"/>
      <c r="C107" s="125" t="s">
        <v>710</v>
      </c>
      <c r="D107" s="119">
        <v>43105</v>
      </c>
      <c r="E107" s="120" t="s">
        <v>2052</v>
      </c>
      <c r="F107" s="120" t="s">
        <v>3</v>
      </c>
      <c r="G107" s="120">
        <v>1585214</v>
      </c>
      <c r="H107" s="124"/>
      <c r="I107" s="128" t="s">
        <v>2984</v>
      </c>
      <c r="J107" s="124"/>
      <c r="K107" s="124"/>
      <c r="L107" s="124"/>
      <c r="M107" s="124"/>
      <c r="N107" s="211">
        <v>0</v>
      </c>
      <c r="O107" s="211">
        <v>22.66</v>
      </c>
      <c r="P107" s="124" t="s">
        <v>1314</v>
      </c>
    </row>
    <row r="108" spans="1:16" ht="51">
      <c r="A108" s="262">
        <v>86</v>
      </c>
      <c r="B108" s="124"/>
      <c r="C108" s="125" t="s">
        <v>710</v>
      </c>
      <c r="D108" s="119">
        <v>43105</v>
      </c>
      <c r="E108" s="120" t="s">
        <v>2053</v>
      </c>
      <c r="F108" s="120" t="s">
        <v>3</v>
      </c>
      <c r="G108" s="120">
        <v>1585216</v>
      </c>
      <c r="H108" s="124"/>
      <c r="I108" s="128" t="s">
        <v>2985</v>
      </c>
      <c r="J108" s="124"/>
      <c r="K108" s="124"/>
      <c r="L108" s="124"/>
      <c r="M108" s="124"/>
      <c r="N108" s="211">
        <v>0</v>
      </c>
      <c r="O108" s="211">
        <v>2.7</v>
      </c>
      <c r="P108" s="124" t="s">
        <v>1314</v>
      </c>
    </row>
    <row r="109" spans="1:16" ht="51">
      <c r="A109" s="262">
        <v>86</v>
      </c>
      <c r="B109" s="124"/>
      <c r="C109" s="125" t="s">
        <v>710</v>
      </c>
      <c r="D109" s="119">
        <v>43105</v>
      </c>
      <c r="E109" s="120" t="s">
        <v>2054</v>
      </c>
      <c r="F109" s="120" t="s">
        <v>3</v>
      </c>
      <c r="G109" s="120">
        <v>1585218</v>
      </c>
      <c r="H109" s="124"/>
      <c r="I109" s="128" t="s">
        <v>2986</v>
      </c>
      <c r="J109" s="124"/>
      <c r="K109" s="124"/>
      <c r="L109" s="124"/>
      <c r="M109" s="124"/>
      <c r="N109" s="211">
        <v>0</v>
      </c>
      <c r="O109" s="211">
        <v>1890</v>
      </c>
      <c r="P109" s="124" t="s">
        <v>1314</v>
      </c>
    </row>
    <row r="110" spans="1:16" ht="51">
      <c r="A110" s="262">
        <v>86</v>
      </c>
      <c r="B110" s="124"/>
      <c r="C110" s="125" t="s">
        <v>710</v>
      </c>
      <c r="D110" s="119">
        <v>43105</v>
      </c>
      <c r="E110" s="120" t="s">
        <v>2055</v>
      </c>
      <c r="F110" s="120" t="s">
        <v>3</v>
      </c>
      <c r="G110" s="120">
        <v>1585219</v>
      </c>
      <c r="H110" s="124"/>
      <c r="I110" s="128" t="s">
        <v>2987</v>
      </c>
      <c r="J110" s="124"/>
      <c r="K110" s="124"/>
      <c r="L110" s="124"/>
      <c r="M110" s="124"/>
      <c r="N110" s="211">
        <v>0</v>
      </c>
      <c r="O110" s="211">
        <v>2502</v>
      </c>
      <c r="P110" s="124" t="s">
        <v>1314</v>
      </c>
    </row>
    <row r="111" spans="1:16" ht="51">
      <c r="A111" s="262" t="s">
        <v>619</v>
      </c>
      <c r="B111" s="124"/>
      <c r="C111" s="125" t="s">
        <v>713</v>
      </c>
      <c r="D111" s="119">
        <v>43105</v>
      </c>
      <c r="E111" s="120" t="s">
        <v>2056</v>
      </c>
      <c r="F111" s="120" t="s">
        <v>3</v>
      </c>
      <c r="G111" s="120">
        <v>1585102</v>
      </c>
      <c r="H111" s="124"/>
      <c r="I111" s="128" t="s">
        <v>2988</v>
      </c>
      <c r="J111" s="124"/>
      <c r="K111" s="124"/>
      <c r="L111" s="124"/>
      <c r="M111" s="124"/>
      <c r="N111" s="211">
        <v>0</v>
      </c>
      <c r="O111" s="211">
        <v>1692.23</v>
      </c>
      <c r="P111" s="124" t="s">
        <v>1314</v>
      </c>
    </row>
    <row r="112" spans="1:16" ht="38.25">
      <c r="A112" s="262">
        <v>35</v>
      </c>
      <c r="B112" s="124"/>
      <c r="C112" s="125" t="s">
        <v>696</v>
      </c>
      <c r="D112" s="119">
        <v>43105</v>
      </c>
      <c r="E112" s="120" t="s">
        <v>2057</v>
      </c>
      <c r="F112" s="120" t="s">
        <v>3</v>
      </c>
      <c r="G112" s="120">
        <v>1585110</v>
      </c>
      <c r="H112" s="124"/>
      <c r="I112" s="128" t="s">
        <v>1380</v>
      </c>
      <c r="J112" s="124"/>
      <c r="K112" s="124"/>
      <c r="L112" s="124"/>
      <c r="M112" s="124"/>
      <c r="N112" s="211">
        <v>0</v>
      </c>
      <c r="O112" s="211">
        <v>460</v>
      </c>
      <c r="P112" s="124" t="s">
        <v>1314</v>
      </c>
    </row>
    <row r="113" spans="1:16" ht="51">
      <c r="A113" s="262" t="s">
        <v>619</v>
      </c>
      <c r="B113" s="124"/>
      <c r="C113" s="125" t="s">
        <v>713</v>
      </c>
      <c r="D113" s="119">
        <v>43105</v>
      </c>
      <c r="E113" s="120" t="s">
        <v>2058</v>
      </c>
      <c r="F113" s="120" t="s">
        <v>3</v>
      </c>
      <c r="G113" s="120">
        <v>1585141</v>
      </c>
      <c r="H113" s="124"/>
      <c r="I113" s="128" t="s">
        <v>2989</v>
      </c>
      <c r="J113" s="124"/>
      <c r="K113" s="124"/>
      <c r="L113" s="124"/>
      <c r="M113" s="124"/>
      <c r="N113" s="211">
        <v>0</v>
      </c>
      <c r="O113" s="211">
        <v>24842.45</v>
      </c>
      <c r="P113" s="124" t="s">
        <v>1314</v>
      </c>
    </row>
    <row r="114" spans="1:16" ht="51">
      <c r="A114" s="262" t="s">
        <v>619</v>
      </c>
      <c r="B114" s="124"/>
      <c r="C114" s="125" t="s">
        <v>713</v>
      </c>
      <c r="D114" s="119">
        <v>43105</v>
      </c>
      <c r="E114" s="120" t="s">
        <v>2059</v>
      </c>
      <c r="F114" s="120" t="s">
        <v>3</v>
      </c>
      <c r="G114" s="120">
        <v>1585148</v>
      </c>
      <c r="H114" s="124"/>
      <c r="I114" s="128" t="s">
        <v>2990</v>
      </c>
      <c r="J114" s="124"/>
      <c r="K114" s="124"/>
      <c r="L114" s="124"/>
      <c r="M114" s="124"/>
      <c r="N114" s="211">
        <v>0</v>
      </c>
      <c r="O114" s="211">
        <v>1506</v>
      </c>
      <c r="P114" s="124" t="s">
        <v>1314</v>
      </c>
    </row>
    <row r="115" spans="1:16" ht="51">
      <c r="A115" s="262">
        <v>46</v>
      </c>
      <c r="B115" s="124"/>
      <c r="C115" s="125" t="s">
        <v>698</v>
      </c>
      <c r="D115" s="119">
        <v>43105</v>
      </c>
      <c r="E115" s="120" t="s">
        <v>2060</v>
      </c>
      <c r="F115" s="120" t="s">
        <v>3</v>
      </c>
      <c r="G115" s="120">
        <v>1585157</v>
      </c>
      <c r="H115" s="124"/>
      <c r="I115" s="128" t="s">
        <v>2991</v>
      </c>
      <c r="J115" s="124"/>
      <c r="K115" s="124"/>
      <c r="L115" s="124"/>
      <c r="M115" s="124"/>
      <c r="N115" s="211">
        <v>0</v>
      </c>
      <c r="O115" s="211">
        <v>111.3</v>
      </c>
      <c r="P115" s="124" t="s">
        <v>1314</v>
      </c>
    </row>
    <row r="116" spans="1:16" ht="51">
      <c r="A116" s="262" t="s">
        <v>619</v>
      </c>
      <c r="B116" s="124"/>
      <c r="C116" s="125" t="s">
        <v>713</v>
      </c>
      <c r="D116" s="119">
        <v>43105</v>
      </c>
      <c r="E116" s="120" t="s">
        <v>2061</v>
      </c>
      <c r="F116" s="120" t="s">
        <v>3</v>
      </c>
      <c r="G116" s="120">
        <v>1585161</v>
      </c>
      <c r="H116" s="124"/>
      <c r="I116" s="128" t="s">
        <v>1390</v>
      </c>
      <c r="J116" s="124"/>
      <c r="K116" s="124"/>
      <c r="L116" s="124"/>
      <c r="M116" s="124"/>
      <c r="N116" s="211">
        <v>0</v>
      </c>
      <c r="O116" s="211">
        <v>390</v>
      </c>
      <c r="P116" s="124" t="s">
        <v>1314</v>
      </c>
    </row>
    <row r="117" spans="1:16" ht="51">
      <c r="A117" s="262" t="s">
        <v>619</v>
      </c>
      <c r="B117" s="124"/>
      <c r="C117" s="125" t="s">
        <v>713</v>
      </c>
      <c r="D117" s="119">
        <v>43105</v>
      </c>
      <c r="E117" s="120" t="s">
        <v>2062</v>
      </c>
      <c r="F117" s="120" t="s">
        <v>3</v>
      </c>
      <c r="G117" s="120">
        <v>1585165</v>
      </c>
      <c r="H117" s="124"/>
      <c r="I117" s="128" t="s">
        <v>1390</v>
      </c>
      <c r="J117" s="124"/>
      <c r="K117" s="124"/>
      <c r="L117" s="124"/>
      <c r="M117" s="124"/>
      <c r="N117" s="211">
        <v>0</v>
      </c>
      <c r="O117" s="211">
        <v>390</v>
      </c>
      <c r="P117" s="124" t="s">
        <v>1314</v>
      </c>
    </row>
    <row r="118" spans="1:16" ht="51">
      <c r="A118" s="262" t="s">
        <v>619</v>
      </c>
      <c r="B118" s="124"/>
      <c r="C118" s="125" t="s">
        <v>713</v>
      </c>
      <c r="D118" s="119">
        <v>43105</v>
      </c>
      <c r="E118" s="120" t="s">
        <v>2063</v>
      </c>
      <c r="F118" s="120" t="s">
        <v>3</v>
      </c>
      <c r="G118" s="120">
        <v>1585168</v>
      </c>
      <c r="H118" s="124"/>
      <c r="I118" s="128" t="s">
        <v>1382</v>
      </c>
      <c r="J118" s="124"/>
      <c r="K118" s="124"/>
      <c r="L118" s="124"/>
      <c r="M118" s="124"/>
      <c r="N118" s="211">
        <v>0</v>
      </c>
      <c r="O118" s="211">
        <v>1277</v>
      </c>
      <c r="P118" s="124" t="s">
        <v>1314</v>
      </c>
    </row>
    <row r="119" spans="1:16" ht="51">
      <c r="A119" s="262" t="s">
        <v>619</v>
      </c>
      <c r="B119" s="124"/>
      <c r="C119" s="125" t="s">
        <v>713</v>
      </c>
      <c r="D119" s="119">
        <v>43105</v>
      </c>
      <c r="E119" s="120" t="s">
        <v>2064</v>
      </c>
      <c r="F119" s="120" t="s">
        <v>3</v>
      </c>
      <c r="G119" s="120">
        <v>1585239</v>
      </c>
      <c r="H119" s="124"/>
      <c r="I119" s="128" t="s">
        <v>1397</v>
      </c>
      <c r="J119" s="124"/>
      <c r="K119" s="124"/>
      <c r="L119" s="124"/>
      <c r="M119" s="124"/>
      <c r="N119" s="211">
        <v>0</v>
      </c>
      <c r="O119" s="211">
        <v>150</v>
      </c>
      <c r="P119" s="124" t="s">
        <v>1314</v>
      </c>
    </row>
    <row r="120" spans="1:16" ht="51">
      <c r="A120" s="262" t="s">
        <v>619</v>
      </c>
      <c r="B120" s="124"/>
      <c r="C120" s="125" t="s">
        <v>713</v>
      </c>
      <c r="D120" s="119">
        <v>43105</v>
      </c>
      <c r="E120" s="120" t="s">
        <v>2065</v>
      </c>
      <c r="F120" s="120" t="s">
        <v>3</v>
      </c>
      <c r="G120" s="120">
        <v>1585255</v>
      </c>
      <c r="H120" s="124"/>
      <c r="I120" s="128" t="s">
        <v>2992</v>
      </c>
      <c r="J120" s="124"/>
      <c r="K120" s="124"/>
      <c r="L120" s="124"/>
      <c r="M120" s="124"/>
      <c r="N120" s="211">
        <v>0</v>
      </c>
      <c r="O120" s="211">
        <v>352.74</v>
      </c>
      <c r="P120" s="124" t="s">
        <v>1314</v>
      </c>
    </row>
    <row r="121" spans="1:16" ht="38.25">
      <c r="A121" s="262">
        <v>20</v>
      </c>
      <c r="B121" s="124"/>
      <c r="C121" s="125" t="s">
        <v>693</v>
      </c>
      <c r="D121" s="119">
        <v>43105</v>
      </c>
      <c r="E121" s="120" t="s">
        <v>2066</v>
      </c>
      <c r="F121" s="120" t="s">
        <v>3</v>
      </c>
      <c r="G121" s="120">
        <v>1585288</v>
      </c>
      <c r="H121" s="124"/>
      <c r="I121" s="128" t="s">
        <v>2993</v>
      </c>
      <c r="J121" s="124"/>
      <c r="K121" s="124"/>
      <c r="L121" s="124"/>
      <c r="M121" s="124"/>
      <c r="N121" s="211">
        <v>0</v>
      </c>
      <c r="O121" s="211">
        <v>1038.8</v>
      </c>
      <c r="P121" s="124" t="s">
        <v>1314</v>
      </c>
    </row>
    <row r="122" spans="1:16" ht="63.75">
      <c r="A122" s="262" t="s">
        <v>619</v>
      </c>
      <c r="B122" s="124"/>
      <c r="C122" s="125" t="s">
        <v>713</v>
      </c>
      <c r="D122" s="119">
        <v>43105</v>
      </c>
      <c r="E122" s="120" t="s">
        <v>2067</v>
      </c>
      <c r="F122" s="120" t="s">
        <v>3</v>
      </c>
      <c r="G122" s="120">
        <v>1585298</v>
      </c>
      <c r="H122" s="124"/>
      <c r="I122" s="128" t="s">
        <v>2994</v>
      </c>
      <c r="J122" s="124"/>
      <c r="K122" s="124"/>
      <c r="L122" s="124"/>
      <c r="M122" s="124"/>
      <c r="N122" s="211">
        <v>0</v>
      </c>
      <c r="O122" s="211">
        <v>7245.42</v>
      </c>
      <c r="P122" s="124" t="s">
        <v>1314</v>
      </c>
    </row>
    <row r="123" spans="1:16" ht="51">
      <c r="A123" s="262">
        <v>20</v>
      </c>
      <c r="B123" s="124"/>
      <c r="C123" s="125" t="s">
        <v>693</v>
      </c>
      <c r="D123" s="119">
        <v>43105</v>
      </c>
      <c r="E123" s="120" t="s">
        <v>2068</v>
      </c>
      <c r="F123" s="120" t="s">
        <v>3</v>
      </c>
      <c r="G123" s="120">
        <v>1585300</v>
      </c>
      <c r="H123" s="124"/>
      <c r="I123" s="128" t="s">
        <v>2995</v>
      </c>
      <c r="J123" s="124"/>
      <c r="K123" s="124"/>
      <c r="L123" s="124"/>
      <c r="M123" s="124"/>
      <c r="N123" s="211">
        <v>0</v>
      </c>
      <c r="O123" s="211">
        <v>1</v>
      </c>
      <c r="P123" s="124" t="s">
        <v>1314</v>
      </c>
    </row>
    <row r="124" spans="1:16" ht="51">
      <c r="A124" s="262" t="s">
        <v>619</v>
      </c>
      <c r="B124" s="124"/>
      <c r="C124" s="125" t="s">
        <v>713</v>
      </c>
      <c r="D124" s="119">
        <v>43105</v>
      </c>
      <c r="E124" s="120" t="s">
        <v>2069</v>
      </c>
      <c r="F124" s="120" t="s">
        <v>3</v>
      </c>
      <c r="G124" s="120">
        <v>1585304</v>
      </c>
      <c r="H124" s="124"/>
      <c r="I124" s="128" t="s">
        <v>1378</v>
      </c>
      <c r="J124" s="124"/>
      <c r="K124" s="124"/>
      <c r="L124" s="124"/>
      <c r="M124" s="124"/>
      <c r="N124" s="211">
        <v>0</v>
      </c>
      <c r="O124" s="211">
        <v>3400</v>
      </c>
      <c r="P124" s="124" t="s">
        <v>1314</v>
      </c>
    </row>
    <row r="125" spans="1:16" ht="38.25">
      <c r="A125" s="262">
        <v>16</v>
      </c>
      <c r="B125" s="124"/>
      <c r="C125" s="125" t="s">
        <v>692</v>
      </c>
      <c r="D125" s="119">
        <v>43105</v>
      </c>
      <c r="E125" s="120" t="s">
        <v>2070</v>
      </c>
      <c r="F125" s="120" t="s">
        <v>3</v>
      </c>
      <c r="G125" s="120">
        <v>1585305</v>
      </c>
      <c r="H125" s="124"/>
      <c r="I125" s="128" t="s">
        <v>2996</v>
      </c>
      <c r="J125" s="124"/>
      <c r="K125" s="124"/>
      <c r="L125" s="124"/>
      <c r="M125" s="124"/>
      <c r="N125" s="211">
        <v>0</v>
      </c>
      <c r="O125" s="211">
        <v>1893.4</v>
      </c>
      <c r="P125" s="124" t="s">
        <v>1314</v>
      </c>
    </row>
    <row r="126" spans="1:16" ht="51">
      <c r="A126" s="262" t="s">
        <v>619</v>
      </c>
      <c r="B126" s="124"/>
      <c r="C126" s="125" t="s">
        <v>713</v>
      </c>
      <c r="D126" s="119">
        <v>43105</v>
      </c>
      <c r="E126" s="120" t="s">
        <v>2071</v>
      </c>
      <c r="F126" s="120" t="s">
        <v>3</v>
      </c>
      <c r="G126" s="120">
        <v>1585306</v>
      </c>
      <c r="H126" s="124"/>
      <c r="I126" s="128" t="s">
        <v>1374</v>
      </c>
      <c r="J126" s="124"/>
      <c r="K126" s="124"/>
      <c r="L126" s="124"/>
      <c r="M126" s="124"/>
      <c r="N126" s="211">
        <v>0</v>
      </c>
      <c r="O126" s="211">
        <v>1713</v>
      </c>
      <c r="P126" s="124" t="s">
        <v>1314</v>
      </c>
    </row>
    <row r="127" spans="1:16" ht="38.25">
      <c r="A127" s="262">
        <v>15</v>
      </c>
      <c r="B127" s="124"/>
      <c r="C127" s="125" t="s">
        <v>691</v>
      </c>
      <c r="D127" s="119">
        <v>43105</v>
      </c>
      <c r="E127" s="120" t="s">
        <v>2072</v>
      </c>
      <c r="F127" s="120" t="s">
        <v>3</v>
      </c>
      <c r="G127" s="120">
        <v>1585376</v>
      </c>
      <c r="H127" s="124"/>
      <c r="I127" s="128" t="s">
        <v>2997</v>
      </c>
      <c r="J127" s="124"/>
      <c r="K127" s="124"/>
      <c r="L127" s="124"/>
      <c r="M127" s="124"/>
      <c r="N127" s="211">
        <v>0</v>
      </c>
      <c r="O127" s="211">
        <v>11</v>
      </c>
      <c r="P127" s="124" t="s">
        <v>1314</v>
      </c>
    </row>
    <row r="128" spans="1:16" ht="51">
      <c r="A128" s="262" t="s">
        <v>619</v>
      </c>
      <c r="B128" s="124"/>
      <c r="C128" s="125" t="s">
        <v>713</v>
      </c>
      <c r="D128" s="119">
        <v>43105</v>
      </c>
      <c r="E128" s="120" t="s">
        <v>2073</v>
      </c>
      <c r="F128" s="120" t="s">
        <v>3</v>
      </c>
      <c r="G128" s="120">
        <v>1585384</v>
      </c>
      <c r="H128" s="124"/>
      <c r="I128" s="128" t="s">
        <v>2998</v>
      </c>
      <c r="J128" s="124"/>
      <c r="K128" s="124"/>
      <c r="L128" s="124"/>
      <c r="M128" s="124"/>
      <c r="N128" s="211">
        <v>0</v>
      </c>
      <c r="O128" s="211">
        <v>1176.83</v>
      </c>
      <c r="P128" s="124" t="s">
        <v>1314</v>
      </c>
    </row>
    <row r="129" spans="1:16" ht="63.75">
      <c r="A129" s="262">
        <v>48</v>
      </c>
      <c r="B129" s="124"/>
      <c r="C129" s="125" t="s">
        <v>700</v>
      </c>
      <c r="D129" s="119">
        <v>43105</v>
      </c>
      <c r="E129" s="120" t="s">
        <v>2074</v>
      </c>
      <c r="F129" s="120" t="s">
        <v>3</v>
      </c>
      <c r="G129" s="120">
        <v>1585386</v>
      </c>
      <c r="H129" s="124"/>
      <c r="I129" s="128" t="s">
        <v>2999</v>
      </c>
      <c r="J129" s="124"/>
      <c r="K129" s="124"/>
      <c r="L129" s="124"/>
      <c r="M129" s="124"/>
      <c r="N129" s="211">
        <v>0</v>
      </c>
      <c r="O129" s="211">
        <v>20861.849999999999</v>
      </c>
      <c r="P129" s="124" t="s">
        <v>1314</v>
      </c>
    </row>
    <row r="130" spans="1:16" ht="51">
      <c r="A130" s="262" t="s">
        <v>619</v>
      </c>
      <c r="B130" s="124"/>
      <c r="C130" s="125" t="s">
        <v>713</v>
      </c>
      <c r="D130" s="119">
        <v>43105</v>
      </c>
      <c r="E130" s="120" t="s">
        <v>2075</v>
      </c>
      <c r="F130" s="120" t="s">
        <v>3</v>
      </c>
      <c r="G130" s="120">
        <v>1585407</v>
      </c>
      <c r="H130" s="124"/>
      <c r="I130" s="128" t="s">
        <v>3000</v>
      </c>
      <c r="J130" s="124"/>
      <c r="K130" s="124"/>
      <c r="L130" s="124"/>
      <c r="M130" s="124"/>
      <c r="N130" s="211">
        <v>0</v>
      </c>
      <c r="O130" s="211">
        <v>800</v>
      </c>
      <c r="P130" s="124" t="s">
        <v>1314</v>
      </c>
    </row>
    <row r="131" spans="1:16" ht="51">
      <c r="A131" s="262" t="s">
        <v>619</v>
      </c>
      <c r="B131" s="124"/>
      <c r="C131" s="125" t="s">
        <v>713</v>
      </c>
      <c r="D131" s="119">
        <v>43105</v>
      </c>
      <c r="E131" s="120" t="s">
        <v>2076</v>
      </c>
      <c r="F131" s="120" t="s">
        <v>3</v>
      </c>
      <c r="G131" s="120">
        <v>1585440</v>
      </c>
      <c r="H131" s="124"/>
      <c r="I131" s="128" t="s">
        <v>3001</v>
      </c>
      <c r="J131" s="124"/>
      <c r="K131" s="124"/>
      <c r="L131" s="124"/>
      <c r="M131" s="124"/>
      <c r="N131" s="211">
        <v>0</v>
      </c>
      <c r="O131" s="211">
        <v>8186</v>
      </c>
      <c r="P131" s="124" t="s">
        <v>1314</v>
      </c>
    </row>
    <row r="132" spans="1:16" ht="63.75">
      <c r="A132" s="262" t="s">
        <v>619</v>
      </c>
      <c r="B132" s="124"/>
      <c r="C132" s="125" t="s">
        <v>713</v>
      </c>
      <c r="D132" s="119">
        <v>43105</v>
      </c>
      <c r="E132" s="120" t="s">
        <v>2077</v>
      </c>
      <c r="F132" s="120" t="s">
        <v>3</v>
      </c>
      <c r="G132" s="120">
        <v>1585445</v>
      </c>
      <c r="H132" s="124"/>
      <c r="I132" s="128" t="s">
        <v>3002</v>
      </c>
      <c r="J132" s="124"/>
      <c r="K132" s="124"/>
      <c r="L132" s="124"/>
      <c r="M132" s="124"/>
      <c r="N132" s="211">
        <v>0</v>
      </c>
      <c r="O132" s="211">
        <v>295.58999999999997</v>
      </c>
      <c r="P132" s="124" t="s">
        <v>1314</v>
      </c>
    </row>
    <row r="133" spans="1:16" ht="63.75">
      <c r="A133" s="262" t="s">
        <v>619</v>
      </c>
      <c r="B133" s="124"/>
      <c r="C133" s="125" t="s">
        <v>713</v>
      </c>
      <c r="D133" s="119">
        <v>43105</v>
      </c>
      <c r="E133" s="120" t="s">
        <v>2078</v>
      </c>
      <c r="F133" s="120" t="s">
        <v>3</v>
      </c>
      <c r="G133" s="120">
        <v>1585447</v>
      </c>
      <c r="H133" s="124"/>
      <c r="I133" s="128" t="s">
        <v>3003</v>
      </c>
      <c r="J133" s="124"/>
      <c r="K133" s="124"/>
      <c r="L133" s="124"/>
      <c r="M133" s="124"/>
      <c r="N133" s="211">
        <v>0</v>
      </c>
      <c r="O133" s="211">
        <v>312.39</v>
      </c>
      <c r="P133" s="124" t="s">
        <v>1314</v>
      </c>
    </row>
    <row r="134" spans="1:16" ht="51">
      <c r="A134" s="262" t="s">
        <v>619</v>
      </c>
      <c r="B134" s="124"/>
      <c r="C134" s="125" t="s">
        <v>713</v>
      </c>
      <c r="D134" s="119">
        <v>43105</v>
      </c>
      <c r="E134" s="120" t="s">
        <v>2079</v>
      </c>
      <c r="F134" s="120" t="s">
        <v>3</v>
      </c>
      <c r="G134" s="120">
        <v>1585482</v>
      </c>
      <c r="H134" s="124"/>
      <c r="I134" s="128" t="s">
        <v>3004</v>
      </c>
      <c r="J134" s="124"/>
      <c r="K134" s="124"/>
      <c r="L134" s="124"/>
      <c r="M134" s="124"/>
      <c r="N134" s="211">
        <v>0</v>
      </c>
      <c r="O134" s="211">
        <v>468</v>
      </c>
      <c r="P134" s="124" t="s">
        <v>1314</v>
      </c>
    </row>
    <row r="135" spans="1:16" ht="51">
      <c r="A135" s="262">
        <v>46</v>
      </c>
      <c r="B135" s="124"/>
      <c r="C135" s="125" t="s">
        <v>698</v>
      </c>
      <c r="D135" s="119">
        <v>43105</v>
      </c>
      <c r="E135" s="120" t="s">
        <v>2080</v>
      </c>
      <c r="F135" s="120" t="s">
        <v>3</v>
      </c>
      <c r="G135" s="120">
        <v>1585483</v>
      </c>
      <c r="H135" s="124"/>
      <c r="I135" s="128" t="s">
        <v>3005</v>
      </c>
      <c r="J135" s="124"/>
      <c r="K135" s="124"/>
      <c r="L135" s="124"/>
      <c r="M135" s="124"/>
      <c r="N135" s="211">
        <v>0</v>
      </c>
      <c r="O135" s="211">
        <v>38.76</v>
      </c>
      <c r="P135" s="124" t="s">
        <v>1314</v>
      </c>
    </row>
    <row r="136" spans="1:16" ht="51">
      <c r="A136" s="262">
        <v>234</v>
      </c>
      <c r="B136" s="124"/>
      <c r="C136" s="125" t="s">
        <v>124</v>
      </c>
      <c r="D136" s="119">
        <v>43108</v>
      </c>
      <c r="E136" s="120" t="s">
        <v>1439</v>
      </c>
      <c r="F136" s="120" t="s">
        <v>6</v>
      </c>
      <c r="G136" s="120">
        <v>928110</v>
      </c>
      <c r="H136" s="124"/>
      <c r="I136" s="128" t="s">
        <v>2488</v>
      </c>
      <c r="J136" s="124"/>
      <c r="K136" s="124"/>
      <c r="L136" s="124"/>
      <c r="M136" s="124"/>
      <c r="N136" s="211">
        <v>0</v>
      </c>
      <c r="O136" s="211">
        <v>3909</v>
      </c>
      <c r="P136" s="124" t="s">
        <v>1314</v>
      </c>
    </row>
    <row r="137" spans="1:16" ht="51">
      <c r="A137" s="262" t="s">
        <v>619</v>
      </c>
      <c r="B137" s="124"/>
      <c r="C137" s="125" t="s">
        <v>713</v>
      </c>
      <c r="D137" s="119">
        <v>43108</v>
      </c>
      <c r="E137" s="120" t="s">
        <v>1440</v>
      </c>
      <c r="F137" s="120" t="s">
        <v>6</v>
      </c>
      <c r="G137" s="120">
        <v>928111</v>
      </c>
      <c r="H137" s="124"/>
      <c r="I137" s="128" t="s">
        <v>2489</v>
      </c>
      <c r="J137" s="124"/>
      <c r="K137" s="124"/>
      <c r="L137" s="124"/>
      <c r="M137" s="124"/>
      <c r="N137" s="211">
        <v>0</v>
      </c>
      <c r="O137" s="211">
        <v>7940.34</v>
      </c>
      <c r="P137" s="124" t="s">
        <v>1314</v>
      </c>
    </row>
    <row r="138" spans="1:16" ht="89.25">
      <c r="A138" s="262" t="s">
        <v>619</v>
      </c>
      <c r="B138" s="124"/>
      <c r="C138" s="125" t="s">
        <v>713</v>
      </c>
      <c r="D138" s="119">
        <v>43108</v>
      </c>
      <c r="E138" s="120" t="s">
        <v>1441</v>
      </c>
      <c r="F138" s="120" t="s">
        <v>6</v>
      </c>
      <c r="G138" s="120">
        <v>910343</v>
      </c>
      <c r="H138" s="124"/>
      <c r="I138" s="128" t="s">
        <v>2490</v>
      </c>
      <c r="J138" s="124"/>
      <c r="K138" s="124"/>
      <c r="L138" s="124"/>
      <c r="M138" s="124"/>
      <c r="N138" s="211">
        <v>0</v>
      </c>
      <c r="O138" s="211">
        <v>8799.15</v>
      </c>
      <c r="P138" s="124" t="s">
        <v>1314</v>
      </c>
    </row>
    <row r="139" spans="1:16" ht="63.75">
      <c r="A139" s="262" t="s">
        <v>620</v>
      </c>
      <c r="B139" s="124"/>
      <c r="C139" s="125" t="s">
        <v>714</v>
      </c>
      <c r="D139" s="119">
        <v>43108</v>
      </c>
      <c r="E139" s="120" t="s">
        <v>1442</v>
      </c>
      <c r="F139" s="120" t="s">
        <v>11</v>
      </c>
      <c r="G139" s="120">
        <v>10212</v>
      </c>
      <c r="H139" s="124"/>
      <c r="I139" s="128" t="s">
        <v>2491</v>
      </c>
      <c r="J139" s="124"/>
      <c r="K139" s="124"/>
      <c r="L139" s="124"/>
      <c r="M139" s="124"/>
      <c r="N139" s="211">
        <v>2636.08</v>
      </c>
      <c r="O139" s="211">
        <v>0</v>
      </c>
      <c r="P139" s="124" t="s">
        <v>1314</v>
      </c>
    </row>
    <row r="140" spans="1:16" ht="63.75">
      <c r="A140" s="262" t="s">
        <v>620</v>
      </c>
      <c r="B140" s="124"/>
      <c r="C140" s="125" t="s">
        <v>714</v>
      </c>
      <c r="D140" s="119">
        <v>43108</v>
      </c>
      <c r="E140" s="120" t="s">
        <v>1443</v>
      </c>
      <c r="F140" s="120" t="s">
        <v>11</v>
      </c>
      <c r="G140" s="120">
        <v>10232</v>
      </c>
      <c r="H140" s="124"/>
      <c r="I140" s="128" t="s">
        <v>2492</v>
      </c>
      <c r="J140" s="124"/>
      <c r="K140" s="124"/>
      <c r="L140" s="124"/>
      <c r="M140" s="124"/>
      <c r="N140" s="211">
        <v>5527.85</v>
      </c>
      <c r="O140" s="211">
        <v>0</v>
      </c>
      <c r="P140" s="124" t="s">
        <v>1314</v>
      </c>
    </row>
    <row r="141" spans="1:16" ht="51">
      <c r="A141" s="262">
        <v>513</v>
      </c>
      <c r="B141" s="124"/>
      <c r="C141" s="125" t="s">
        <v>201</v>
      </c>
      <c r="D141" s="119">
        <v>43108</v>
      </c>
      <c r="E141" s="120" t="s">
        <v>1444</v>
      </c>
      <c r="F141" s="120" t="s">
        <v>15</v>
      </c>
      <c r="G141" s="120">
        <v>636786</v>
      </c>
      <c r="H141" s="124"/>
      <c r="I141" s="128" t="s">
        <v>2493</v>
      </c>
      <c r="J141" s="124"/>
      <c r="K141" s="124"/>
      <c r="L141" s="124"/>
      <c r="M141" s="124"/>
      <c r="N141" s="211">
        <v>50</v>
      </c>
      <c r="O141" s="211">
        <v>0</v>
      </c>
      <c r="P141" s="124" t="s">
        <v>1314</v>
      </c>
    </row>
    <row r="142" spans="1:16" ht="51">
      <c r="A142" s="262" t="s">
        <v>619</v>
      </c>
      <c r="B142" s="124"/>
      <c r="C142" s="125" t="s">
        <v>713</v>
      </c>
      <c r="D142" s="119">
        <v>43108</v>
      </c>
      <c r="E142" s="120" t="s">
        <v>2081</v>
      </c>
      <c r="F142" s="120" t="s">
        <v>3</v>
      </c>
      <c r="G142" s="120">
        <v>1585688</v>
      </c>
      <c r="H142" s="124"/>
      <c r="I142" s="128" t="s">
        <v>3006</v>
      </c>
      <c r="J142" s="124"/>
      <c r="K142" s="124"/>
      <c r="L142" s="124"/>
      <c r="M142" s="124"/>
      <c r="N142" s="211">
        <v>0</v>
      </c>
      <c r="O142" s="211">
        <v>1008</v>
      </c>
      <c r="P142" s="124" t="s">
        <v>1314</v>
      </c>
    </row>
    <row r="143" spans="1:16" ht="63.75">
      <c r="A143" s="262" t="s">
        <v>619</v>
      </c>
      <c r="B143" s="124"/>
      <c r="C143" s="125" t="s">
        <v>713</v>
      </c>
      <c r="D143" s="119">
        <v>43108</v>
      </c>
      <c r="E143" s="120" t="s">
        <v>2082</v>
      </c>
      <c r="F143" s="120" t="s">
        <v>3</v>
      </c>
      <c r="G143" s="120">
        <v>1585788</v>
      </c>
      <c r="H143" s="124"/>
      <c r="I143" s="128" t="s">
        <v>3007</v>
      </c>
      <c r="J143" s="124"/>
      <c r="K143" s="124"/>
      <c r="L143" s="124"/>
      <c r="M143" s="124"/>
      <c r="N143" s="211">
        <v>0</v>
      </c>
      <c r="O143" s="211">
        <v>18706.150000000001</v>
      </c>
      <c r="P143" s="124" t="s">
        <v>1314</v>
      </c>
    </row>
    <row r="144" spans="1:16" ht="63.75">
      <c r="A144" s="262" t="s">
        <v>619</v>
      </c>
      <c r="B144" s="124"/>
      <c r="C144" s="125" t="s">
        <v>713</v>
      </c>
      <c r="D144" s="119">
        <v>43108</v>
      </c>
      <c r="E144" s="120" t="s">
        <v>2083</v>
      </c>
      <c r="F144" s="120" t="s">
        <v>3</v>
      </c>
      <c r="G144" s="120">
        <v>1585792</v>
      </c>
      <c r="H144" s="124"/>
      <c r="I144" s="128" t="s">
        <v>3008</v>
      </c>
      <c r="J144" s="124"/>
      <c r="K144" s="124"/>
      <c r="L144" s="124"/>
      <c r="M144" s="124"/>
      <c r="N144" s="211">
        <v>0</v>
      </c>
      <c r="O144" s="211">
        <v>2826.1</v>
      </c>
      <c r="P144" s="124" t="s">
        <v>1314</v>
      </c>
    </row>
    <row r="145" spans="1:16" ht="51">
      <c r="A145" s="262" t="s">
        <v>619</v>
      </c>
      <c r="B145" s="124"/>
      <c r="C145" s="125" t="s">
        <v>713</v>
      </c>
      <c r="D145" s="119">
        <v>43108</v>
      </c>
      <c r="E145" s="120" t="s">
        <v>2084</v>
      </c>
      <c r="F145" s="120" t="s">
        <v>3</v>
      </c>
      <c r="G145" s="120">
        <v>1585662</v>
      </c>
      <c r="H145" s="124"/>
      <c r="I145" s="128" t="s">
        <v>3009</v>
      </c>
      <c r="J145" s="124"/>
      <c r="K145" s="124"/>
      <c r="L145" s="124"/>
      <c r="M145" s="124"/>
      <c r="N145" s="211">
        <v>0</v>
      </c>
      <c r="O145" s="211">
        <v>2000</v>
      </c>
      <c r="P145" s="124" t="s">
        <v>1314</v>
      </c>
    </row>
    <row r="146" spans="1:16" ht="51">
      <c r="A146" s="262" t="s">
        <v>619</v>
      </c>
      <c r="B146" s="124"/>
      <c r="C146" s="125" t="s">
        <v>713</v>
      </c>
      <c r="D146" s="119">
        <v>43108</v>
      </c>
      <c r="E146" s="120" t="s">
        <v>2085</v>
      </c>
      <c r="F146" s="120" t="s">
        <v>3</v>
      </c>
      <c r="G146" s="120">
        <v>1585672</v>
      </c>
      <c r="H146" s="124"/>
      <c r="I146" s="128" t="s">
        <v>1370</v>
      </c>
      <c r="J146" s="124"/>
      <c r="K146" s="124"/>
      <c r="L146" s="124"/>
      <c r="M146" s="124"/>
      <c r="N146" s="211">
        <v>0</v>
      </c>
      <c r="O146" s="211">
        <v>1016</v>
      </c>
      <c r="P146" s="124" t="s">
        <v>1314</v>
      </c>
    </row>
    <row r="147" spans="1:16" ht="51">
      <c r="A147" s="262" t="s">
        <v>619</v>
      </c>
      <c r="B147" s="124"/>
      <c r="C147" s="125" t="s">
        <v>713</v>
      </c>
      <c r="D147" s="119">
        <v>43108</v>
      </c>
      <c r="E147" s="120" t="s">
        <v>2086</v>
      </c>
      <c r="F147" s="120" t="s">
        <v>3</v>
      </c>
      <c r="G147" s="120">
        <v>1585689</v>
      </c>
      <c r="H147" s="124"/>
      <c r="I147" s="128" t="s">
        <v>1411</v>
      </c>
      <c r="J147" s="124"/>
      <c r="K147" s="124"/>
      <c r="L147" s="124"/>
      <c r="M147" s="124"/>
      <c r="N147" s="211">
        <v>0</v>
      </c>
      <c r="O147" s="211">
        <v>515.35</v>
      </c>
      <c r="P147" s="124" t="s">
        <v>1314</v>
      </c>
    </row>
    <row r="148" spans="1:16" ht="38.25">
      <c r="A148" s="262">
        <v>15</v>
      </c>
      <c r="B148" s="124"/>
      <c r="C148" s="125" t="s">
        <v>691</v>
      </c>
      <c r="D148" s="119">
        <v>43108</v>
      </c>
      <c r="E148" s="120" t="s">
        <v>2087</v>
      </c>
      <c r="F148" s="120" t="s">
        <v>3</v>
      </c>
      <c r="G148" s="120">
        <v>1585690</v>
      </c>
      <c r="H148" s="124"/>
      <c r="I148" s="128" t="s">
        <v>3010</v>
      </c>
      <c r="J148" s="124"/>
      <c r="K148" s="124"/>
      <c r="L148" s="124"/>
      <c r="M148" s="124"/>
      <c r="N148" s="211">
        <v>0</v>
      </c>
      <c r="O148" s="211">
        <v>0.6</v>
      </c>
      <c r="P148" s="124" t="s">
        <v>1314</v>
      </c>
    </row>
    <row r="149" spans="1:16" ht="38.25">
      <c r="A149" s="262">
        <v>15</v>
      </c>
      <c r="B149" s="124"/>
      <c r="C149" s="125" t="s">
        <v>691</v>
      </c>
      <c r="D149" s="119">
        <v>43108</v>
      </c>
      <c r="E149" s="120" t="s">
        <v>2088</v>
      </c>
      <c r="F149" s="120" t="s">
        <v>3</v>
      </c>
      <c r="G149" s="120">
        <v>1585692</v>
      </c>
      <c r="H149" s="124"/>
      <c r="I149" s="128" t="s">
        <v>3011</v>
      </c>
      <c r="J149" s="124"/>
      <c r="K149" s="124"/>
      <c r="L149" s="124"/>
      <c r="M149" s="124"/>
      <c r="N149" s="211">
        <v>0</v>
      </c>
      <c r="O149" s="211">
        <v>0.43</v>
      </c>
      <c r="P149" s="124" t="s">
        <v>1314</v>
      </c>
    </row>
    <row r="150" spans="1:16" ht="51">
      <c r="A150" s="262" t="s">
        <v>619</v>
      </c>
      <c r="B150" s="124"/>
      <c r="C150" s="125" t="s">
        <v>713</v>
      </c>
      <c r="D150" s="119">
        <v>43108</v>
      </c>
      <c r="E150" s="120" t="s">
        <v>2089</v>
      </c>
      <c r="F150" s="120" t="s">
        <v>3</v>
      </c>
      <c r="G150" s="120">
        <v>1585696</v>
      </c>
      <c r="H150" s="124"/>
      <c r="I150" s="128" t="s">
        <v>3012</v>
      </c>
      <c r="J150" s="124"/>
      <c r="K150" s="124"/>
      <c r="L150" s="124"/>
      <c r="M150" s="124"/>
      <c r="N150" s="211">
        <v>0</v>
      </c>
      <c r="O150" s="211">
        <v>746.37</v>
      </c>
      <c r="P150" s="124" t="s">
        <v>1314</v>
      </c>
    </row>
    <row r="151" spans="1:16" ht="51">
      <c r="A151" s="262" t="s">
        <v>619</v>
      </c>
      <c r="B151" s="124"/>
      <c r="C151" s="125" t="s">
        <v>713</v>
      </c>
      <c r="D151" s="119">
        <v>43108</v>
      </c>
      <c r="E151" s="120" t="s">
        <v>2090</v>
      </c>
      <c r="F151" s="120" t="s">
        <v>3</v>
      </c>
      <c r="G151" s="120">
        <v>1585700</v>
      </c>
      <c r="H151" s="124"/>
      <c r="I151" s="128" t="s">
        <v>3013</v>
      </c>
      <c r="J151" s="124"/>
      <c r="K151" s="124"/>
      <c r="L151" s="124"/>
      <c r="M151" s="124"/>
      <c r="N151" s="211">
        <v>0</v>
      </c>
      <c r="O151" s="211">
        <v>72</v>
      </c>
      <c r="P151" s="124" t="s">
        <v>1314</v>
      </c>
    </row>
    <row r="152" spans="1:16" ht="51">
      <c r="A152" s="262" t="s">
        <v>619</v>
      </c>
      <c r="B152" s="124"/>
      <c r="C152" s="125" t="s">
        <v>713</v>
      </c>
      <c r="D152" s="119">
        <v>43108</v>
      </c>
      <c r="E152" s="120" t="s">
        <v>2091</v>
      </c>
      <c r="F152" s="120" t="s">
        <v>3</v>
      </c>
      <c r="G152" s="120">
        <v>1585701</v>
      </c>
      <c r="H152" s="124"/>
      <c r="I152" s="128" t="s">
        <v>3014</v>
      </c>
      <c r="J152" s="124"/>
      <c r="K152" s="124"/>
      <c r="L152" s="124"/>
      <c r="M152" s="124"/>
      <c r="N152" s="211">
        <v>0</v>
      </c>
      <c r="O152" s="211">
        <v>49</v>
      </c>
      <c r="P152" s="124" t="s">
        <v>1314</v>
      </c>
    </row>
    <row r="153" spans="1:16" ht="51">
      <c r="A153" s="262">
        <v>16</v>
      </c>
      <c r="B153" s="124"/>
      <c r="C153" s="125" t="s">
        <v>692</v>
      </c>
      <c r="D153" s="119">
        <v>43108</v>
      </c>
      <c r="E153" s="120" t="s">
        <v>2092</v>
      </c>
      <c r="F153" s="120" t="s">
        <v>3</v>
      </c>
      <c r="G153" s="120">
        <v>1585702</v>
      </c>
      <c r="H153" s="124"/>
      <c r="I153" s="128" t="s">
        <v>3015</v>
      </c>
      <c r="J153" s="124"/>
      <c r="K153" s="124"/>
      <c r="L153" s="124"/>
      <c r="M153" s="124"/>
      <c r="N153" s="211">
        <v>0</v>
      </c>
      <c r="O153" s="211">
        <v>198</v>
      </c>
      <c r="P153" s="124" t="s">
        <v>1314</v>
      </c>
    </row>
    <row r="154" spans="1:16" ht="51">
      <c r="A154" s="262">
        <v>35</v>
      </c>
      <c r="B154" s="124"/>
      <c r="C154" s="125" t="s">
        <v>696</v>
      </c>
      <c r="D154" s="119">
        <v>43108</v>
      </c>
      <c r="E154" s="120" t="s">
        <v>2093</v>
      </c>
      <c r="F154" s="120" t="s">
        <v>3</v>
      </c>
      <c r="G154" s="120">
        <v>1585717</v>
      </c>
      <c r="H154" s="124"/>
      <c r="I154" s="128" t="s">
        <v>1389</v>
      </c>
      <c r="J154" s="124"/>
      <c r="K154" s="124"/>
      <c r="L154" s="124"/>
      <c r="M154" s="124"/>
      <c r="N154" s="211">
        <v>0</v>
      </c>
      <c r="O154" s="211">
        <v>1500</v>
      </c>
      <c r="P154" s="124" t="s">
        <v>1314</v>
      </c>
    </row>
    <row r="155" spans="1:16" ht="51">
      <c r="A155" s="262" t="s">
        <v>619</v>
      </c>
      <c r="B155" s="124"/>
      <c r="C155" s="125" t="s">
        <v>713</v>
      </c>
      <c r="D155" s="119">
        <v>43108</v>
      </c>
      <c r="E155" s="120" t="s">
        <v>2094</v>
      </c>
      <c r="F155" s="120" t="s">
        <v>3</v>
      </c>
      <c r="G155" s="120">
        <v>1585725</v>
      </c>
      <c r="H155" s="124"/>
      <c r="I155" s="128" t="s">
        <v>3016</v>
      </c>
      <c r="J155" s="124"/>
      <c r="K155" s="124"/>
      <c r="L155" s="124"/>
      <c r="M155" s="124"/>
      <c r="N155" s="211">
        <v>0</v>
      </c>
      <c r="O155" s="211">
        <v>12</v>
      </c>
      <c r="P155" s="124" t="s">
        <v>1314</v>
      </c>
    </row>
    <row r="156" spans="1:16" ht="51">
      <c r="A156" s="262">
        <v>20</v>
      </c>
      <c r="B156" s="124"/>
      <c r="C156" s="125" t="s">
        <v>693</v>
      </c>
      <c r="D156" s="119">
        <v>43108</v>
      </c>
      <c r="E156" s="120" t="s">
        <v>2095</v>
      </c>
      <c r="F156" s="120" t="s">
        <v>3</v>
      </c>
      <c r="G156" s="120">
        <v>1585735</v>
      </c>
      <c r="H156" s="124"/>
      <c r="I156" s="128" t="s">
        <v>3017</v>
      </c>
      <c r="J156" s="124"/>
      <c r="K156" s="124"/>
      <c r="L156" s="124"/>
      <c r="M156" s="124"/>
      <c r="N156" s="211">
        <v>0</v>
      </c>
      <c r="O156" s="211">
        <v>48.23</v>
      </c>
      <c r="P156" s="124" t="s">
        <v>1314</v>
      </c>
    </row>
    <row r="157" spans="1:16" ht="51">
      <c r="A157" s="262">
        <v>20</v>
      </c>
      <c r="B157" s="124"/>
      <c r="C157" s="125" t="s">
        <v>693</v>
      </c>
      <c r="D157" s="119">
        <v>43108</v>
      </c>
      <c r="E157" s="120" t="s">
        <v>2096</v>
      </c>
      <c r="F157" s="120" t="s">
        <v>3</v>
      </c>
      <c r="G157" s="120">
        <v>1585739</v>
      </c>
      <c r="H157" s="124"/>
      <c r="I157" s="128" t="s">
        <v>3018</v>
      </c>
      <c r="J157" s="124"/>
      <c r="K157" s="124"/>
      <c r="L157" s="124"/>
      <c r="M157" s="124"/>
      <c r="N157" s="211">
        <v>0</v>
      </c>
      <c r="O157" s="211">
        <v>241.15</v>
      </c>
      <c r="P157" s="124" t="s">
        <v>1314</v>
      </c>
    </row>
    <row r="158" spans="1:16" ht="51">
      <c r="A158" s="262">
        <v>20</v>
      </c>
      <c r="B158" s="124"/>
      <c r="C158" s="125" t="s">
        <v>693</v>
      </c>
      <c r="D158" s="119">
        <v>43108</v>
      </c>
      <c r="E158" s="120" t="s">
        <v>2097</v>
      </c>
      <c r="F158" s="120" t="s">
        <v>3</v>
      </c>
      <c r="G158" s="120">
        <v>1585740</v>
      </c>
      <c r="H158" s="124"/>
      <c r="I158" s="128" t="s">
        <v>3019</v>
      </c>
      <c r="J158" s="124"/>
      <c r="K158" s="124"/>
      <c r="L158" s="124"/>
      <c r="M158" s="124"/>
      <c r="N158" s="211">
        <v>0</v>
      </c>
      <c r="O158" s="211">
        <v>300</v>
      </c>
      <c r="P158" s="124" t="s">
        <v>1314</v>
      </c>
    </row>
    <row r="159" spans="1:16" ht="51">
      <c r="A159" s="262" t="s">
        <v>619</v>
      </c>
      <c r="B159" s="124"/>
      <c r="C159" s="125" t="s">
        <v>713</v>
      </c>
      <c r="D159" s="119">
        <v>43108</v>
      </c>
      <c r="E159" s="120" t="s">
        <v>2098</v>
      </c>
      <c r="F159" s="120" t="s">
        <v>3</v>
      </c>
      <c r="G159" s="120">
        <v>1585746</v>
      </c>
      <c r="H159" s="124"/>
      <c r="I159" s="128" t="s">
        <v>1388</v>
      </c>
      <c r="J159" s="124"/>
      <c r="K159" s="124"/>
      <c r="L159" s="124"/>
      <c r="M159" s="124"/>
      <c r="N159" s="211">
        <v>0</v>
      </c>
      <c r="O159" s="211">
        <v>1669</v>
      </c>
      <c r="P159" s="124" t="s">
        <v>1314</v>
      </c>
    </row>
    <row r="160" spans="1:16" ht="51">
      <c r="A160" s="262" t="s">
        <v>619</v>
      </c>
      <c r="B160" s="124"/>
      <c r="C160" s="125" t="s">
        <v>713</v>
      </c>
      <c r="D160" s="119">
        <v>43108</v>
      </c>
      <c r="E160" s="120" t="s">
        <v>2099</v>
      </c>
      <c r="F160" s="120" t="s">
        <v>3</v>
      </c>
      <c r="G160" s="120">
        <v>1585752</v>
      </c>
      <c r="H160" s="124"/>
      <c r="I160" s="128" t="s">
        <v>3020</v>
      </c>
      <c r="J160" s="124"/>
      <c r="K160" s="124"/>
      <c r="L160" s="124"/>
      <c r="M160" s="124"/>
      <c r="N160" s="211">
        <v>0</v>
      </c>
      <c r="O160" s="211">
        <v>1271.42</v>
      </c>
      <c r="P160" s="124" t="s">
        <v>1314</v>
      </c>
    </row>
    <row r="161" spans="1:16" ht="51">
      <c r="A161" s="262" t="s">
        <v>619</v>
      </c>
      <c r="B161" s="124"/>
      <c r="C161" s="125" t="s">
        <v>713</v>
      </c>
      <c r="D161" s="119">
        <v>43108</v>
      </c>
      <c r="E161" s="120" t="s">
        <v>2100</v>
      </c>
      <c r="F161" s="120" t="s">
        <v>3</v>
      </c>
      <c r="G161" s="120">
        <v>1585755</v>
      </c>
      <c r="H161" s="124"/>
      <c r="I161" s="128" t="s">
        <v>1377</v>
      </c>
      <c r="J161" s="124"/>
      <c r="K161" s="124"/>
      <c r="L161" s="124"/>
      <c r="M161" s="124"/>
      <c r="N161" s="211">
        <v>0</v>
      </c>
      <c r="O161" s="211">
        <v>1018</v>
      </c>
      <c r="P161" s="124" t="s">
        <v>1314</v>
      </c>
    </row>
    <row r="162" spans="1:16" ht="51">
      <c r="A162" s="262">
        <v>70</v>
      </c>
      <c r="B162" s="124"/>
      <c r="C162" s="125" t="s">
        <v>705</v>
      </c>
      <c r="D162" s="119">
        <v>43108</v>
      </c>
      <c r="E162" s="120" t="s">
        <v>2101</v>
      </c>
      <c r="F162" s="120" t="s">
        <v>3</v>
      </c>
      <c r="G162" s="120">
        <v>1585757</v>
      </c>
      <c r="H162" s="124"/>
      <c r="I162" s="128" t="s">
        <v>3021</v>
      </c>
      <c r="J162" s="124"/>
      <c r="K162" s="124"/>
      <c r="L162" s="124"/>
      <c r="M162" s="124"/>
      <c r="N162" s="211">
        <v>0</v>
      </c>
      <c r="O162" s="211">
        <v>0.2</v>
      </c>
      <c r="P162" s="124" t="s">
        <v>1314</v>
      </c>
    </row>
    <row r="163" spans="1:16" ht="51">
      <c r="A163" s="262">
        <v>203</v>
      </c>
      <c r="B163" s="124"/>
      <c r="C163" s="125" t="s">
        <v>757</v>
      </c>
      <c r="D163" s="119">
        <v>43108</v>
      </c>
      <c r="E163" s="120" t="s">
        <v>2102</v>
      </c>
      <c r="F163" s="120" t="s">
        <v>3</v>
      </c>
      <c r="G163" s="120">
        <v>1585769</v>
      </c>
      <c r="H163" s="124"/>
      <c r="I163" s="128" t="s">
        <v>3022</v>
      </c>
      <c r="J163" s="124"/>
      <c r="K163" s="124"/>
      <c r="L163" s="124"/>
      <c r="M163" s="124"/>
      <c r="N163" s="211">
        <v>0</v>
      </c>
      <c r="O163" s="211">
        <v>1258.5</v>
      </c>
      <c r="P163" s="124" t="s">
        <v>1314</v>
      </c>
    </row>
    <row r="164" spans="1:16" ht="51">
      <c r="A164" s="262" t="s">
        <v>619</v>
      </c>
      <c r="B164" s="124"/>
      <c r="C164" s="125" t="s">
        <v>713</v>
      </c>
      <c r="D164" s="119">
        <v>43108</v>
      </c>
      <c r="E164" s="120" t="s">
        <v>2103</v>
      </c>
      <c r="F164" s="120" t="s">
        <v>3</v>
      </c>
      <c r="G164" s="120">
        <v>1585780</v>
      </c>
      <c r="H164" s="124"/>
      <c r="I164" s="128" t="s">
        <v>3023</v>
      </c>
      <c r="J164" s="124"/>
      <c r="K164" s="124"/>
      <c r="L164" s="124"/>
      <c r="M164" s="124"/>
      <c r="N164" s="211">
        <v>0</v>
      </c>
      <c r="O164" s="211">
        <v>849.19</v>
      </c>
      <c r="P164" s="124" t="s">
        <v>1314</v>
      </c>
    </row>
    <row r="165" spans="1:16" ht="51">
      <c r="A165" s="262" t="s">
        <v>619</v>
      </c>
      <c r="B165" s="124"/>
      <c r="C165" s="125" t="s">
        <v>713</v>
      </c>
      <c r="D165" s="119">
        <v>43108</v>
      </c>
      <c r="E165" s="120" t="s">
        <v>2104</v>
      </c>
      <c r="F165" s="120" t="s">
        <v>3</v>
      </c>
      <c r="G165" s="120">
        <v>1585783</v>
      </c>
      <c r="H165" s="124"/>
      <c r="I165" s="128" t="s">
        <v>3024</v>
      </c>
      <c r="J165" s="124"/>
      <c r="K165" s="124"/>
      <c r="L165" s="124"/>
      <c r="M165" s="124"/>
      <c r="N165" s="211">
        <v>0</v>
      </c>
      <c r="O165" s="211">
        <v>579.6</v>
      </c>
      <c r="P165" s="124" t="s">
        <v>1314</v>
      </c>
    </row>
    <row r="166" spans="1:16" ht="38.25">
      <c r="A166" s="262">
        <v>35</v>
      </c>
      <c r="B166" s="124"/>
      <c r="C166" s="125" t="s">
        <v>696</v>
      </c>
      <c r="D166" s="119">
        <v>43108</v>
      </c>
      <c r="E166" s="120" t="s">
        <v>2105</v>
      </c>
      <c r="F166" s="120" t="s">
        <v>3</v>
      </c>
      <c r="G166" s="120">
        <v>1585799</v>
      </c>
      <c r="H166" s="124"/>
      <c r="I166" s="128" t="s">
        <v>1399</v>
      </c>
      <c r="J166" s="124"/>
      <c r="K166" s="124"/>
      <c r="L166" s="124"/>
      <c r="M166" s="124"/>
      <c r="N166" s="211">
        <v>0</v>
      </c>
      <c r="O166" s="211">
        <v>1203.3900000000001</v>
      </c>
      <c r="P166" s="124" t="s">
        <v>1314</v>
      </c>
    </row>
    <row r="167" spans="1:16" ht="51">
      <c r="A167" s="262" t="s">
        <v>619</v>
      </c>
      <c r="B167" s="124"/>
      <c r="C167" s="125" t="s">
        <v>713</v>
      </c>
      <c r="D167" s="119">
        <v>43108</v>
      </c>
      <c r="E167" s="120" t="s">
        <v>2106</v>
      </c>
      <c r="F167" s="120" t="s">
        <v>3</v>
      </c>
      <c r="G167" s="120">
        <v>1585841</v>
      </c>
      <c r="H167" s="124"/>
      <c r="I167" s="128" t="s">
        <v>3025</v>
      </c>
      <c r="J167" s="124"/>
      <c r="K167" s="124"/>
      <c r="L167" s="124"/>
      <c r="M167" s="124"/>
      <c r="N167" s="211">
        <v>0</v>
      </c>
      <c r="O167" s="211">
        <v>1400</v>
      </c>
      <c r="P167" s="124" t="s">
        <v>1314</v>
      </c>
    </row>
    <row r="168" spans="1:16" ht="51">
      <c r="A168" s="262" t="s">
        <v>619</v>
      </c>
      <c r="B168" s="124"/>
      <c r="C168" s="125" t="s">
        <v>713</v>
      </c>
      <c r="D168" s="119">
        <v>43108</v>
      </c>
      <c r="E168" s="120" t="s">
        <v>2107</v>
      </c>
      <c r="F168" s="120" t="s">
        <v>3</v>
      </c>
      <c r="G168" s="120">
        <v>1585869</v>
      </c>
      <c r="H168" s="124"/>
      <c r="I168" s="128" t="s">
        <v>3026</v>
      </c>
      <c r="J168" s="124"/>
      <c r="K168" s="124"/>
      <c r="L168" s="124"/>
      <c r="M168" s="124"/>
      <c r="N168" s="211">
        <v>0</v>
      </c>
      <c r="O168" s="211">
        <v>1084.77</v>
      </c>
      <c r="P168" s="124" t="s">
        <v>1314</v>
      </c>
    </row>
    <row r="169" spans="1:16" ht="51">
      <c r="A169" s="262" t="s">
        <v>619</v>
      </c>
      <c r="B169" s="124"/>
      <c r="C169" s="125" t="s">
        <v>713</v>
      </c>
      <c r="D169" s="119">
        <v>43108</v>
      </c>
      <c r="E169" s="120" t="s">
        <v>2108</v>
      </c>
      <c r="F169" s="120" t="s">
        <v>3</v>
      </c>
      <c r="G169" s="120">
        <v>1585909</v>
      </c>
      <c r="H169" s="124"/>
      <c r="I169" s="128" t="s">
        <v>3027</v>
      </c>
      <c r="J169" s="124"/>
      <c r="K169" s="124"/>
      <c r="L169" s="124"/>
      <c r="M169" s="124"/>
      <c r="N169" s="211">
        <v>0</v>
      </c>
      <c r="O169" s="211">
        <v>260.45999999999998</v>
      </c>
      <c r="P169" s="124" t="s">
        <v>1314</v>
      </c>
    </row>
    <row r="170" spans="1:16" ht="51">
      <c r="A170" s="262" t="s">
        <v>619</v>
      </c>
      <c r="B170" s="124"/>
      <c r="C170" s="125" t="s">
        <v>713</v>
      </c>
      <c r="D170" s="119">
        <v>43108</v>
      </c>
      <c r="E170" s="120" t="s">
        <v>2109</v>
      </c>
      <c r="F170" s="120" t="s">
        <v>3</v>
      </c>
      <c r="G170" s="120">
        <v>1585911</v>
      </c>
      <c r="H170" s="124"/>
      <c r="I170" s="128" t="s">
        <v>3027</v>
      </c>
      <c r="J170" s="124"/>
      <c r="K170" s="124"/>
      <c r="L170" s="124"/>
      <c r="M170" s="124"/>
      <c r="N170" s="211">
        <v>0</v>
      </c>
      <c r="O170" s="211">
        <v>267.62</v>
      </c>
      <c r="P170" s="124" t="s">
        <v>1314</v>
      </c>
    </row>
    <row r="171" spans="1:16" ht="51">
      <c r="A171" s="262" t="s">
        <v>619</v>
      </c>
      <c r="B171" s="124"/>
      <c r="C171" s="125" t="s">
        <v>713</v>
      </c>
      <c r="D171" s="119">
        <v>43108</v>
      </c>
      <c r="E171" s="120" t="s">
        <v>2110</v>
      </c>
      <c r="F171" s="120" t="s">
        <v>3</v>
      </c>
      <c r="G171" s="120">
        <v>1585915</v>
      </c>
      <c r="H171" s="124"/>
      <c r="I171" s="128" t="s">
        <v>3028</v>
      </c>
      <c r="J171" s="124"/>
      <c r="K171" s="124"/>
      <c r="L171" s="124"/>
      <c r="M171" s="124"/>
      <c r="N171" s="211">
        <v>0</v>
      </c>
      <c r="O171" s="211">
        <v>213.95</v>
      </c>
      <c r="P171" s="124" t="s">
        <v>1314</v>
      </c>
    </row>
    <row r="172" spans="1:16" ht="51">
      <c r="A172" s="262" t="s">
        <v>619</v>
      </c>
      <c r="B172" s="124"/>
      <c r="C172" s="125" t="s">
        <v>713</v>
      </c>
      <c r="D172" s="119">
        <v>43108</v>
      </c>
      <c r="E172" s="120" t="s">
        <v>2111</v>
      </c>
      <c r="F172" s="120" t="s">
        <v>3</v>
      </c>
      <c r="G172" s="120">
        <v>1585917</v>
      </c>
      <c r="H172" s="124"/>
      <c r="I172" s="128" t="s">
        <v>3029</v>
      </c>
      <c r="J172" s="124"/>
      <c r="K172" s="124"/>
      <c r="L172" s="124"/>
      <c r="M172" s="124"/>
      <c r="N172" s="211">
        <v>0</v>
      </c>
      <c r="O172" s="211">
        <v>312.77999999999997</v>
      </c>
      <c r="P172" s="124" t="s">
        <v>1314</v>
      </c>
    </row>
    <row r="173" spans="1:16" ht="38.25">
      <c r="A173" s="262">
        <v>15</v>
      </c>
      <c r="B173" s="124"/>
      <c r="C173" s="125" t="s">
        <v>691</v>
      </c>
      <c r="D173" s="119">
        <v>43108</v>
      </c>
      <c r="E173" s="120" t="s">
        <v>2112</v>
      </c>
      <c r="F173" s="120" t="s">
        <v>3</v>
      </c>
      <c r="G173" s="120">
        <v>1585944</v>
      </c>
      <c r="H173" s="124"/>
      <c r="I173" s="128" t="s">
        <v>3030</v>
      </c>
      <c r="J173" s="124"/>
      <c r="K173" s="124"/>
      <c r="L173" s="124"/>
      <c r="M173" s="124"/>
      <c r="N173" s="211">
        <v>0</v>
      </c>
      <c r="O173" s="211">
        <v>0.97</v>
      </c>
      <c r="P173" s="124" t="s">
        <v>1314</v>
      </c>
    </row>
    <row r="174" spans="1:16" ht="38.25">
      <c r="A174" s="262">
        <v>15</v>
      </c>
      <c r="B174" s="124"/>
      <c r="C174" s="125" t="s">
        <v>691</v>
      </c>
      <c r="D174" s="119">
        <v>43108</v>
      </c>
      <c r="E174" s="120" t="s">
        <v>2113</v>
      </c>
      <c r="F174" s="120" t="s">
        <v>3</v>
      </c>
      <c r="G174" s="120">
        <v>1585945</v>
      </c>
      <c r="H174" s="124"/>
      <c r="I174" s="128" t="s">
        <v>3030</v>
      </c>
      <c r="J174" s="124"/>
      <c r="K174" s="124"/>
      <c r="L174" s="124"/>
      <c r="M174" s="124"/>
      <c r="N174" s="211">
        <v>0</v>
      </c>
      <c r="O174" s="211">
        <v>1.48</v>
      </c>
      <c r="P174" s="124" t="s">
        <v>1314</v>
      </c>
    </row>
    <row r="175" spans="1:16" ht="38.25">
      <c r="A175" s="262">
        <v>15</v>
      </c>
      <c r="B175" s="124"/>
      <c r="C175" s="125" t="s">
        <v>691</v>
      </c>
      <c r="D175" s="119">
        <v>43108</v>
      </c>
      <c r="E175" s="120" t="s">
        <v>2114</v>
      </c>
      <c r="F175" s="120" t="s">
        <v>3</v>
      </c>
      <c r="G175" s="120">
        <v>1585946</v>
      </c>
      <c r="H175" s="124"/>
      <c r="I175" s="128" t="s">
        <v>3031</v>
      </c>
      <c r="J175" s="124"/>
      <c r="K175" s="124"/>
      <c r="L175" s="124"/>
      <c r="M175" s="124"/>
      <c r="N175" s="211">
        <v>0</v>
      </c>
      <c r="O175" s="211">
        <v>1.31</v>
      </c>
      <c r="P175" s="124" t="s">
        <v>1314</v>
      </c>
    </row>
    <row r="176" spans="1:16" ht="38.25">
      <c r="A176" s="262">
        <v>15</v>
      </c>
      <c r="B176" s="124"/>
      <c r="C176" s="125" t="s">
        <v>691</v>
      </c>
      <c r="D176" s="119">
        <v>43108</v>
      </c>
      <c r="E176" s="120" t="s">
        <v>2115</v>
      </c>
      <c r="F176" s="120" t="s">
        <v>3</v>
      </c>
      <c r="G176" s="120">
        <v>1585948</v>
      </c>
      <c r="H176" s="124"/>
      <c r="I176" s="128" t="s">
        <v>3031</v>
      </c>
      <c r="J176" s="124"/>
      <c r="K176" s="124"/>
      <c r="L176" s="124"/>
      <c r="M176" s="124"/>
      <c r="N176" s="211">
        <v>0</v>
      </c>
      <c r="O176" s="211">
        <v>1.06</v>
      </c>
      <c r="P176" s="124" t="s">
        <v>1314</v>
      </c>
    </row>
    <row r="177" spans="1:16" ht="51">
      <c r="A177" s="262" t="s">
        <v>619</v>
      </c>
      <c r="B177" s="124"/>
      <c r="C177" s="125" t="s">
        <v>713</v>
      </c>
      <c r="D177" s="119">
        <v>43108</v>
      </c>
      <c r="E177" s="120" t="s">
        <v>2116</v>
      </c>
      <c r="F177" s="120" t="s">
        <v>3</v>
      </c>
      <c r="G177" s="120">
        <v>1585954</v>
      </c>
      <c r="H177" s="124"/>
      <c r="I177" s="128" t="s">
        <v>3032</v>
      </c>
      <c r="J177" s="124"/>
      <c r="K177" s="124"/>
      <c r="L177" s="124"/>
      <c r="M177" s="124"/>
      <c r="N177" s="211">
        <v>0</v>
      </c>
      <c r="O177" s="211">
        <v>1726</v>
      </c>
      <c r="P177" s="124" t="s">
        <v>1314</v>
      </c>
    </row>
    <row r="178" spans="1:16" ht="51">
      <c r="A178" s="262" t="s">
        <v>619</v>
      </c>
      <c r="B178" s="124"/>
      <c r="C178" s="125" t="s">
        <v>713</v>
      </c>
      <c r="D178" s="119">
        <v>43108</v>
      </c>
      <c r="E178" s="120" t="s">
        <v>2117</v>
      </c>
      <c r="F178" s="120" t="s">
        <v>3</v>
      </c>
      <c r="G178" s="120">
        <v>1585964</v>
      </c>
      <c r="H178" s="124"/>
      <c r="I178" s="128" t="s">
        <v>3033</v>
      </c>
      <c r="J178" s="124"/>
      <c r="K178" s="124"/>
      <c r="L178" s="124"/>
      <c r="M178" s="124"/>
      <c r="N178" s="211">
        <v>0</v>
      </c>
      <c r="O178" s="211">
        <v>400</v>
      </c>
      <c r="P178" s="124" t="s">
        <v>1314</v>
      </c>
    </row>
    <row r="179" spans="1:16" ht="63.75">
      <c r="A179" s="262">
        <v>340</v>
      </c>
      <c r="B179" s="124"/>
      <c r="C179" s="125" t="s">
        <v>814</v>
      </c>
      <c r="D179" s="119">
        <v>43109</v>
      </c>
      <c r="E179" s="120" t="s">
        <v>1445</v>
      </c>
      <c r="F179" s="120" t="s">
        <v>6</v>
      </c>
      <c r="G179" s="120">
        <v>637844</v>
      </c>
      <c r="H179" s="124"/>
      <c r="I179" s="128" t="s">
        <v>2494</v>
      </c>
      <c r="J179" s="124"/>
      <c r="K179" s="124"/>
      <c r="L179" s="124"/>
      <c r="M179" s="124"/>
      <c r="N179" s="211">
        <v>0</v>
      </c>
      <c r="O179" s="211">
        <v>24852.75</v>
      </c>
      <c r="P179" s="124" t="s">
        <v>1314</v>
      </c>
    </row>
    <row r="180" spans="1:16" ht="76.5">
      <c r="A180" s="262" t="s">
        <v>620</v>
      </c>
      <c r="B180" s="124"/>
      <c r="C180" s="125" t="s">
        <v>714</v>
      </c>
      <c r="D180" s="119">
        <v>43109</v>
      </c>
      <c r="E180" s="120" t="s">
        <v>1446</v>
      </c>
      <c r="F180" s="120" t="s">
        <v>6</v>
      </c>
      <c r="G180" s="120">
        <v>928560</v>
      </c>
      <c r="H180" s="124"/>
      <c r="I180" s="128" t="s">
        <v>2495</v>
      </c>
      <c r="J180" s="124"/>
      <c r="K180" s="124"/>
      <c r="L180" s="124"/>
      <c r="M180" s="124"/>
      <c r="N180" s="211">
        <v>0</v>
      </c>
      <c r="O180" s="211">
        <v>140000</v>
      </c>
      <c r="P180" s="124" t="s">
        <v>1314</v>
      </c>
    </row>
    <row r="181" spans="1:16" ht="51">
      <c r="A181" s="262">
        <v>513</v>
      </c>
      <c r="B181" s="124"/>
      <c r="C181" s="125" t="s">
        <v>201</v>
      </c>
      <c r="D181" s="119">
        <v>43109</v>
      </c>
      <c r="E181" s="120" t="s">
        <v>1447</v>
      </c>
      <c r="F181" s="120" t="s">
        <v>15</v>
      </c>
      <c r="G181" s="120">
        <v>637757</v>
      </c>
      <c r="H181" s="124"/>
      <c r="I181" s="128" t="s">
        <v>2496</v>
      </c>
      <c r="J181" s="124"/>
      <c r="K181" s="124"/>
      <c r="L181" s="124"/>
      <c r="M181" s="124"/>
      <c r="N181" s="211">
        <v>50</v>
      </c>
      <c r="O181" s="211">
        <v>0</v>
      </c>
      <c r="P181" s="124" t="s">
        <v>1314</v>
      </c>
    </row>
    <row r="182" spans="1:16" ht="76.5">
      <c r="A182" s="262" t="s">
        <v>620</v>
      </c>
      <c r="B182" s="124"/>
      <c r="C182" s="125" t="s">
        <v>714</v>
      </c>
      <c r="D182" s="119">
        <v>43109</v>
      </c>
      <c r="E182" s="120" t="s">
        <v>1448</v>
      </c>
      <c r="F182" s="120" t="s">
        <v>13</v>
      </c>
      <c r="G182" s="120">
        <v>910544</v>
      </c>
      <c r="H182" s="124"/>
      <c r="I182" s="128" t="s">
        <v>2497</v>
      </c>
      <c r="J182" s="124"/>
      <c r="K182" s="124"/>
      <c r="L182" s="124"/>
      <c r="M182" s="124"/>
      <c r="N182" s="211">
        <v>150385</v>
      </c>
      <c r="O182" s="211">
        <v>0</v>
      </c>
      <c r="P182" s="124" t="s">
        <v>1314</v>
      </c>
    </row>
    <row r="183" spans="1:16" ht="51">
      <c r="A183" s="262">
        <v>15</v>
      </c>
      <c r="B183" s="124"/>
      <c r="C183" s="125" t="s">
        <v>691</v>
      </c>
      <c r="D183" s="119">
        <v>43109</v>
      </c>
      <c r="E183" s="120" t="s">
        <v>2118</v>
      </c>
      <c r="F183" s="120" t="s">
        <v>3</v>
      </c>
      <c r="G183" s="120">
        <v>1586161</v>
      </c>
      <c r="H183" s="124"/>
      <c r="I183" s="128" t="s">
        <v>3034</v>
      </c>
      <c r="J183" s="124"/>
      <c r="K183" s="124"/>
      <c r="L183" s="124"/>
      <c r="M183" s="124"/>
      <c r="N183" s="211">
        <v>0</v>
      </c>
      <c r="O183" s="211">
        <v>1185</v>
      </c>
      <c r="P183" s="124" t="s">
        <v>1314</v>
      </c>
    </row>
    <row r="184" spans="1:16" ht="63.75">
      <c r="A184" s="262">
        <v>86</v>
      </c>
      <c r="B184" s="124"/>
      <c r="C184" s="125" t="s">
        <v>710</v>
      </c>
      <c r="D184" s="119">
        <v>43109</v>
      </c>
      <c r="E184" s="120" t="s">
        <v>2119</v>
      </c>
      <c r="F184" s="120" t="s">
        <v>3</v>
      </c>
      <c r="G184" s="120">
        <v>1586174</v>
      </c>
      <c r="H184" s="124"/>
      <c r="I184" s="128" t="s">
        <v>3035</v>
      </c>
      <c r="J184" s="124"/>
      <c r="K184" s="124"/>
      <c r="L184" s="124"/>
      <c r="M184" s="124"/>
      <c r="N184" s="211">
        <v>0</v>
      </c>
      <c r="O184" s="211">
        <v>716558.3</v>
      </c>
      <c r="P184" s="124" t="s">
        <v>1314</v>
      </c>
    </row>
    <row r="185" spans="1:16" ht="63.75">
      <c r="A185" s="262" t="s">
        <v>619</v>
      </c>
      <c r="B185" s="124"/>
      <c r="C185" s="125" t="s">
        <v>713</v>
      </c>
      <c r="D185" s="119">
        <v>43109</v>
      </c>
      <c r="E185" s="120" t="s">
        <v>2120</v>
      </c>
      <c r="F185" s="120" t="s">
        <v>3</v>
      </c>
      <c r="G185" s="120">
        <v>1586179</v>
      </c>
      <c r="H185" s="124"/>
      <c r="I185" s="128" t="s">
        <v>3036</v>
      </c>
      <c r="J185" s="124"/>
      <c r="K185" s="124"/>
      <c r="L185" s="124"/>
      <c r="M185" s="124"/>
      <c r="N185" s="211">
        <v>0</v>
      </c>
      <c r="O185" s="211">
        <v>6281.81</v>
      </c>
      <c r="P185" s="124" t="s">
        <v>1314</v>
      </c>
    </row>
    <row r="186" spans="1:16" ht="51">
      <c r="A186" s="262">
        <v>86</v>
      </c>
      <c r="B186" s="124"/>
      <c r="C186" s="125" t="s">
        <v>710</v>
      </c>
      <c r="D186" s="119">
        <v>43109</v>
      </c>
      <c r="E186" s="120" t="s">
        <v>2121</v>
      </c>
      <c r="F186" s="120" t="s">
        <v>3</v>
      </c>
      <c r="G186" s="120">
        <v>1586216</v>
      </c>
      <c r="H186" s="124"/>
      <c r="I186" s="128" t="s">
        <v>3037</v>
      </c>
      <c r="J186" s="124"/>
      <c r="K186" s="124"/>
      <c r="L186" s="124"/>
      <c r="M186" s="124"/>
      <c r="N186" s="211">
        <v>0</v>
      </c>
      <c r="O186" s="211">
        <v>3130</v>
      </c>
      <c r="P186" s="124" t="s">
        <v>1314</v>
      </c>
    </row>
    <row r="187" spans="1:16" ht="51">
      <c r="A187" s="262" t="s">
        <v>619</v>
      </c>
      <c r="B187" s="124"/>
      <c r="C187" s="125" t="s">
        <v>713</v>
      </c>
      <c r="D187" s="119">
        <v>43109</v>
      </c>
      <c r="E187" s="120" t="s">
        <v>2122</v>
      </c>
      <c r="F187" s="120" t="s">
        <v>3</v>
      </c>
      <c r="G187" s="120">
        <v>1586112</v>
      </c>
      <c r="H187" s="124"/>
      <c r="I187" s="128" t="s">
        <v>3038</v>
      </c>
      <c r="J187" s="124"/>
      <c r="K187" s="124"/>
      <c r="L187" s="124"/>
      <c r="M187" s="124"/>
      <c r="N187" s="211">
        <v>0</v>
      </c>
      <c r="O187" s="211">
        <v>262.39999999999998</v>
      </c>
      <c r="P187" s="124" t="s">
        <v>1314</v>
      </c>
    </row>
    <row r="188" spans="1:16" ht="51">
      <c r="A188" s="262" t="s">
        <v>619</v>
      </c>
      <c r="B188" s="124"/>
      <c r="C188" s="125" t="s">
        <v>713</v>
      </c>
      <c r="D188" s="119">
        <v>43109</v>
      </c>
      <c r="E188" s="120" t="s">
        <v>2123</v>
      </c>
      <c r="F188" s="120" t="s">
        <v>3</v>
      </c>
      <c r="G188" s="120">
        <v>1586115</v>
      </c>
      <c r="H188" s="124"/>
      <c r="I188" s="128" t="s">
        <v>3039</v>
      </c>
      <c r="J188" s="124"/>
      <c r="K188" s="124"/>
      <c r="L188" s="124"/>
      <c r="M188" s="124"/>
      <c r="N188" s="211">
        <v>0</v>
      </c>
      <c r="O188" s="211">
        <v>208.4</v>
      </c>
      <c r="P188" s="124" t="s">
        <v>1314</v>
      </c>
    </row>
    <row r="189" spans="1:16" ht="51">
      <c r="A189" s="262" t="s">
        <v>619</v>
      </c>
      <c r="B189" s="124"/>
      <c r="C189" s="125" t="s">
        <v>713</v>
      </c>
      <c r="D189" s="119">
        <v>43109</v>
      </c>
      <c r="E189" s="120" t="s">
        <v>2124</v>
      </c>
      <c r="F189" s="120" t="s">
        <v>3</v>
      </c>
      <c r="G189" s="120">
        <v>1586127</v>
      </c>
      <c r="H189" s="124"/>
      <c r="I189" s="128" t="s">
        <v>3040</v>
      </c>
      <c r="J189" s="124"/>
      <c r="K189" s="124"/>
      <c r="L189" s="124"/>
      <c r="M189" s="124"/>
      <c r="N189" s="211">
        <v>0</v>
      </c>
      <c r="O189" s="211">
        <v>279.8</v>
      </c>
      <c r="P189" s="124" t="s">
        <v>1314</v>
      </c>
    </row>
    <row r="190" spans="1:16" ht="51">
      <c r="A190" s="262">
        <v>20</v>
      </c>
      <c r="B190" s="124"/>
      <c r="C190" s="125" t="s">
        <v>693</v>
      </c>
      <c r="D190" s="119">
        <v>43109</v>
      </c>
      <c r="E190" s="120" t="s">
        <v>2125</v>
      </c>
      <c r="F190" s="120" t="s">
        <v>3</v>
      </c>
      <c r="G190" s="120">
        <v>1586180</v>
      </c>
      <c r="H190" s="124"/>
      <c r="I190" s="128" t="s">
        <v>3041</v>
      </c>
      <c r="J190" s="124"/>
      <c r="K190" s="124"/>
      <c r="L190" s="124"/>
      <c r="M190" s="124"/>
      <c r="N190" s="211">
        <v>0</v>
      </c>
      <c r="O190" s="211">
        <v>241.15</v>
      </c>
      <c r="P190" s="124" t="s">
        <v>1314</v>
      </c>
    </row>
    <row r="191" spans="1:16" ht="51">
      <c r="A191" s="262">
        <v>20</v>
      </c>
      <c r="B191" s="124"/>
      <c r="C191" s="125" t="s">
        <v>693</v>
      </c>
      <c r="D191" s="119">
        <v>43109</v>
      </c>
      <c r="E191" s="120" t="s">
        <v>2126</v>
      </c>
      <c r="F191" s="120" t="s">
        <v>3</v>
      </c>
      <c r="G191" s="120">
        <v>1586181</v>
      </c>
      <c r="H191" s="124"/>
      <c r="I191" s="128" t="s">
        <v>3042</v>
      </c>
      <c r="J191" s="124"/>
      <c r="K191" s="124"/>
      <c r="L191" s="124"/>
      <c r="M191" s="124"/>
      <c r="N191" s="211">
        <v>0</v>
      </c>
      <c r="O191" s="211">
        <v>48.23</v>
      </c>
      <c r="P191" s="124" t="s">
        <v>1314</v>
      </c>
    </row>
    <row r="192" spans="1:16" ht="51">
      <c r="A192" s="262">
        <v>20</v>
      </c>
      <c r="B192" s="124"/>
      <c r="C192" s="125" t="s">
        <v>693</v>
      </c>
      <c r="D192" s="119">
        <v>43109</v>
      </c>
      <c r="E192" s="120" t="s">
        <v>2127</v>
      </c>
      <c r="F192" s="120" t="s">
        <v>3</v>
      </c>
      <c r="G192" s="120">
        <v>1586187</v>
      </c>
      <c r="H192" s="124"/>
      <c r="I192" s="128" t="s">
        <v>3043</v>
      </c>
      <c r="J192" s="124"/>
      <c r="K192" s="124"/>
      <c r="L192" s="124"/>
      <c r="M192" s="124"/>
      <c r="N192" s="211">
        <v>0</v>
      </c>
      <c r="O192" s="211">
        <v>150</v>
      </c>
      <c r="P192" s="124" t="s">
        <v>1314</v>
      </c>
    </row>
    <row r="193" spans="1:16" ht="38.25">
      <c r="A193" s="262">
        <v>86</v>
      </c>
      <c r="B193" s="124"/>
      <c r="C193" s="125" t="s">
        <v>710</v>
      </c>
      <c r="D193" s="119">
        <v>43109</v>
      </c>
      <c r="E193" s="120" t="s">
        <v>2128</v>
      </c>
      <c r="F193" s="120" t="s">
        <v>3</v>
      </c>
      <c r="G193" s="120">
        <v>1586218</v>
      </c>
      <c r="H193" s="124"/>
      <c r="I193" s="128" t="s">
        <v>3044</v>
      </c>
      <c r="J193" s="124"/>
      <c r="K193" s="124"/>
      <c r="L193" s="124"/>
      <c r="M193" s="124"/>
      <c r="N193" s="211">
        <v>0</v>
      </c>
      <c r="O193" s="211">
        <v>3098.44</v>
      </c>
      <c r="P193" s="124" t="s">
        <v>1314</v>
      </c>
    </row>
    <row r="194" spans="1:16" ht="38.25">
      <c r="A194" s="262">
        <v>86</v>
      </c>
      <c r="B194" s="124"/>
      <c r="C194" s="125" t="s">
        <v>710</v>
      </c>
      <c r="D194" s="119">
        <v>43109</v>
      </c>
      <c r="E194" s="120" t="s">
        <v>2129</v>
      </c>
      <c r="F194" s="120" t="s">
        <v>3</v>
      </c>
      <c r="G194" s="120">
        <v>1586219</v>
      </c>
      <c r="H194" s="124"/>
      <c r="I194" s="128" t="s">
        <v>3044</v>
      </c>
      <c r="J194" s="124"/>
      <c r="K194" s="124"/>
      <c r="L194" s="124"/>
      <c r="M194" s="124"/>
      <c r="N194" s="211">
        <v>0</v>
      </c>
      <c r="O194" s="211">
        <v>1440</v>
      </c>
      <c r="P194" s="124" t="s">
        <v>1314</v>
      </c>
    </row>
    <row r="195" spans="1:16" ht="38.25">
      <c r="A195" s="262">
        <v>86</v>
      </c>
      <c r="B195" s="124"/>
      <c r="C195" s="125" t="s">
        <v>710</v>
      </c>
      <c r="D195" s="119">
        <v>43109</v>
      </c>
      <c r="E195" s="120" t="s">
        <v>2130</v>
      </c>
      <c r="F195" s="120" t="s">
        <v>3</v>
      </c>
      <c r="G195" s="120">
        <v>1586222</v>
      </c>
      <c r="H195" s="124"/>
      <c r="I195" s="128" t="s">
        <v>3045</v>
      </c>
      <c r="J195" s="124"/>
      <c r="K195" s="124"/>
      <c r="L195" s="124"/>
      <c r="M195" s="124"/>
      <c r="N195" s="211">
        <v>0</v>
      </c>
      <c r="O195" s="211">
        <v>27148.66</v>
      </c>
      <c r="P195" s="124" t="s">
        <v>1314</v>
      </c>
    </row>
    <row r="196" spans="1:16" ht="38.25">
      <c r="A196" s="262">
        <v>86</v>
      </c>
      <c r="B196" s="124"/>
      <c r="C196" s="125" t="s">
        <v>710</v>
      </c>
      <c r="D196" s="119">
        <v>43109</v>
      </c>
      <c r="E196" s="120" t="s">
        <v>2131</v>
      </c>
      <c r="F196" s="120" t="s">
        <v>3</v>
      </c>
      <c r="G196" s="120">
        <v>1586223</v>
      </c>
      <c r="H196" s="124"/>
      <c r="I196" s="128" t="s">
        <v>3044</v>
      </c>
      <c r="J196" s="124"/>
      <c r="K196" s="124"/>
      <c r="L196" s="124"/>
      <c r="M196" s="124"/>
      <c r="N196" s="211">
        <v>0</v>
      </c>
      <c r="O196" s="211">
        <v>324</v>
      </c>
      <c r="P196" s="124" t="s">
        <v>1314</v>
      </c>
    </row>
    <row r="197" spans="1:16" ht="38.25">
      <c r="A197" s="262">
        <v>86</v>
      </c>
      <c r="B197" s="124"/>
      <c r="C197" s="125" t="s">
        <v>710</v>
      </c>
      <c r="D197" s="119">
        <v>43109</v>
      </c>
      <c r="E197" s="120" t="s">
        <v>2132</v>
      </c>
      <c r="F197" s="120" t="s">
        <v>3</v>
      </c>
      <c r="G197" s="120">
        <v>1586226</v>
      </c>
      <c r="H197" s="124"/>
      <c r="I197" s="128" t="s">
        <v>3046</v>
      </c>
      <c r="J197" s="124"/>
      <c r="K197" s="124"/>
      <c r="L197" s="124"/>
      <c r="M197" s="124"/>
      <c r="N197" s="211">
        <v>0</v>
      </c>
      <c r="O197" s="211">
        <v>10</v>
      </c>
      <c r="P197" s="124" t="s">
        <v>1314</v>
      </c>
    </row>
    <row r="198" spans="1:16" ht="51">
      <c r="A198" s="262" t="s">
        <v>619</v>
      </c>
      <c r="B198" s="124"/>
      <c r="C198" s="125" t="s">
        <v>713</v>
      </c>
      <c r="D198" s="119">
        <v>43109</v>
      </c>
      <c r="E198" s="120" t="s">
        <v>2133</v>
      </c>
      <c r="F198" s="120" t="s">
        <v>3</v>
      </c>
      <c r="G198" s="120">
        <v>1586244</v>
      </c>
      <c r="H198" s="124"/>
      <c r="I198" s="128" t="s">
        <v>3047</v>
      </c>
      <c r="J198" s="124"/>
      <c r="K198" s="124"/>
      <c r="L198" s="124"/>
      <c r="M198" s="124"/>
      <c r="N198" s="211">
        <v>0</v>
      </c>
      <c r="O198" s="211">
        <v>262.37</v>
      </c>
      <c r="P198" s="124" t="s">
        <v>1314</v>
      </c>
    </row>
    <row r="199" spans="1:16" ht="51">
      <c r="A199" s="262" t="s">
        <v>619</v>
      </c>
      <c r="B199" s="124"/>
      <c r="C199" s="125" t="s">
        <v>713</v>
      </c>
      <c r="D199" s="119">
        <v>43109</v>
      </c>
      <c r="E199" s="120" t="s">
        <v>2134</v>
      </c>
      <c r="F199" s="120" t="s">
        <v>3</v>
      </c>
      <c r="G199" s="120">
        <v>1586259</v>
      </c>
      <c r="H199" s="124"/>
      <c r="I199" s="128" t="s">
        <v>3048</v>
      </c>
      <c r="J199" s="124"/>
      <c r="K199" s="124"/>
      <c r="L199" s="124"/>
      <c r="M199" s="124"/>
      <c r="N199" s="211">
        <v>0</v>
      </c>
      <c r="O199" s="211">
        <v>7303.5</v>
      </c>
      <c r="P199" s="124" t="s">
        <v>1314</v>
      </c>
    </row>
    <row r="200" spans="1:16" ht="51">
      <c r="A200" s="262">
        <v>35</v>
      </c>
      <c r="B200" s="124"/>
      <c r="C200" s="125" t="s">
        <v>696</v>
      </c>
      <c r="D200" s="119">
        <v>43109</v>
      </c>
      <c r="E200" s="120" t="s">
        <v>2135</v>
      </c>
      <c r="F200" s="120" t="s">
        <v>3</v>
      </c>
      <c r="G200" s="120">
        <v>1586286</v>
      </c>
      <c r="H200" s="124"/>
      <c r="I200" s="128" t="s">
        <v>1381</v>
      </c>
      <c r="J200" s="124"/>
      <c r="K200" s="124"/>
      <c r="L200" s="124"/>
      <c r="M200" s="124"/>
      <c r="N200" s="211">
        <v>0</v>
      </c>
      <c r="O200" s="211">
        <v>1200</v>
      </c>
      <c r="P200" s="124" t="s">
        <v>1314</v>
      </c>
    </row>
    <row r="201" spans="1:16" ht="51">
      <c r="A201" s="262" t="s">
        <v>619</v>
      </c>
      <c r="B201" s="124"/>
      <c r="C201" s="125" t="s">
        <v>713</v>
      </c>
      <c r="D201" s="119">
        <v>43109</v>
      </c>
      <c r="E201" s="120" t="s">
        <v>2136</v>
      </c>
      <c r="F201" s="120" t="s">
        <v>3</v>
      </c>
      <c r="G201" s="120">
        <v>1586333</v>
      </c>
      <c r="H201" s="124"/>
      <c r="I201" s="128" t="s">
        <v>3049</v>
      </c>
      <c r="J201" s="124"/>
      <c r="K201" s="124"/>
      <c r="L201" s="124"/>
      <c r="M201" s="124"/>
      <c r="N201" s="211">
        <v>0</v>
      </c>
      <c r="O201" s="211">
        <v>384</v>
      </c>
      <c r="P201" s="124" t="s">
        <v>1314</v>
      </c>
    </row>
    <row r="202" spans="1:16" ht="51">
      <c r="A202" s="262" t="s">
        <v>619</v>
      </c>
      <c r="B202" s="124"/>
      <c r="C202" s="125" t="s">
        <v>713</v>
      </c>
      <c r="D202" s="119">
        <v>43109</v>
      </c>
      <c r="E202" s="120" t="s">
        <v>2137</v>
      </c>
      <c r="F202" s="120" t="s">
        <v>3</v>
      </c>
      <c r="G202" s="120">
        <v>1586345</v>
      </c>
      <c r="H202" s="124"/>
      <c r="I202" s="128" t="s">
        <v>3050</v>
      </c>
      <c r="J202" s="124"/>
      <c r="K202" s="124"/>
      <c r="L202" s="124"/>
      <c r="M202" s="124"/>
      <c r="N202" s="211">
        <v>0</v>
      </c>
      <c r="O202" s="211">
        <v>100</v>
      </c>
      <c r="P202" s="124" t="s">
        <v>1314</v>
      </c>
    </row>
    <row r="203" spans="1:16" ht="38.25">
      <c r="A203" s="262">
        <v>16</v>
      </c>
      <c r="B203" s="124"/>
      <c r="C203" s="125" t="s">
        <v>692</v>
      </c>
      <c r="D203" s="119">
        <v>43109</v>
      </c>
      <c r="E203" s="120" t="s">
        <v>2138</v>
      </c>
      <c r="F203" s="120" t="s">
        <v>3</v>
      </c>
      <c r="G203" s="120">
        <v>1586346</v>
      </c>
      <c r="H203" s="124"/>
      <c r="I203" s="128" t="s">
        <v>3051</v>
      </c>
      <c r="J203" s="124"/>
      <c r="K203" s="124"/>
      <c r="L203" s="124"/>
      <c r="M203" s="124"/>
      <c r="N203" s="211">
        <v>0</v>
      </c>
      <c r="O203" s="211">
        <v>229.5</v>
      </c>
      <c r="P203" s="124" t="s">
        <v>1314</v>
      </c>
    </row>
    <row r="204" spans="1:16" ht="51">
      <c r="A204" s="262">
        <v>35</v>
      </c>
      <c r="B204" s="124"/>
      <c r="C204" s="125" t="s">
        <v>696</v>
      </c>
      <c r="D204" s="119">
        <v>43109</v>
      </c>
      <c r="E204" s="120" t="s">
        <v>2139</v>
      </c>
      <c r="F204" s="120" t="s">
        <v>3</v>
      </c>
      <c r="G204" s="120">
        <v>1586350</v>
      </c>
      <c r="H204" s="124"/>
      <c r="I204" s="128" t="s">
        <v>3052</v>
      </c>
      <c r="J204" s="124"/>
      <c r="K204" s="124"/>
      <c r="L204" s="124"/>
      <c r="M204" s="124"/>
      <c r="N204" s="211">
        <v>0</v>
      </c>
      <c r="O204" s="211">
        <v>72</v>
      </c>
      <c r="P204" s="124" t="s">
        <v>1314</v>
      </c>
    </row>
    <row r="205" spans="1:16" ht="38.25">
      <c r="A205" s="262">
        <v>35</v>
      </c>
      <c r="B205" s="124"/>
      <c r="C205" s="125" t="s">
        <v>696</v>
      </c>
      <c r="D205" s="119">
        <v>43109</v>
      </c>
      <c r="E205" s="120" t="s">
        <v>2140</v>
      </c>
      <c r="F205" s="120" t="s">
        <v>3</v>
      </c>
      <c r="G205" s="120">
        <v>1586351</v>
      </c>
      <c r="H205" s="124"/>
      <c r="I205" s="128" t="s">
        <v>3053</v>
      </c>
      <c r="J205" s="124"/>
      <c r="K205" s="124"/>
      <c r="L205" s="124"/>
      <c r="M205" s="124"/>
      <c r="N205" s="211">
        <v>0</v>
      </c>
      <c r="O205" s="211">
        <v>609</v>
      </c>
      <c r="P205" s="124" t="s">
        <v>1314</v>
      </c>
    </row>
    <row r="206" spans="1:16" ht="51">
      <c r="A206" s="262" t="s">
        <v>619</v>
      </c>
      <c r="B206" s="124"/>
      <c r="C206" s="125" t="s">
        <v>713</v>
      </c>
      <c r="D206" s="119">
        <v>43109</v>
      </c>
      <c r="E206" s="120" t="s">
        <v>2141</v>
      </c>
      <c r="F206" s="120" t="s">
        <v>3</v>
      </c>
      <c r="G206" s="120">
        <v>1586352</v>
      </c>
      <c r="H206" s="124"/>
      <c r="I206" s="128" t="s">
        <v>3054</v>
      </c>
      <c r="J206" s="124"/>
      <c r="K206" s="124"/>
      <c r="L206" s="124"/>
      <c r="M206" s="124"/>
      <c r="N206" s="211">
        <v>0</v>
      </c>
      <c r="O206" s="211">
        <v>4013.53</v>
      </c>
      <c r="P206" s="124" t="s">
        <v>1314</v>
      </c>
    </row>
    <row r="207" spans="1:16" ht="51">
      <c r="A207" s="262">
        <v>35</v>
      </c>
      <c r="B207" s="124"/>
      <c r="C207" s="125" t="s">
        <v>696</v>
      </c>
      <c r="D207" s="119">
        <v>43109</v>
      </c>
      <c r="E207" s="120" t="s">
        <v>2142</v>
      </c>
      <c r="F207" s="120" t="s">
        <v>3</v>
      </c>
      <c r="G207" s="120">
        <v>1586353</v>
      </c>
      <c r="H207" s="124"/>
      <c r="I207" s="128" t="s">
        <v>3055</v>
      </c>
      <c r="J207" s="124"/>
      <c r="K207" s="124"/>
      <c r="L207" s="124"/>
      <c r="M207" s="124"/>
      <c r="N207" s="211">
        <v>0</v>
      </c>
      <c r="O207" s="211">
        <v>101.76</v>
      </c>
      <c r="P207" s="124" t="s">
        <v>1314</v>
      </c>
    </row>
    <row r="208" spans="1:16" ht="51">
      <c r="A208" s="262" t="s">
        <v>619</v>
      </c>
      <c r="B208" s="124"/>
      <c r="C208" s="125" t="s">
        <v>713</v>
      </c>
      <c r="D208" s="119">
        <v>43109</v>
      </c>
      <c r="E208" s="120" t="s">
        <v>2143</v>
      </c>
      <c r="F208" s="120" t="s">
        <v>3</v>
      </c>
      <c r="G208" s="120">
        <v>1586393</v>
      </c>
      <c r="H208" s="124"/>
      <c r="I208" s="128" t="s">
        <v>3056</v>
      </c>
      <c r="J208" s="124"/>
      <c r="K208" s="124"/>
      <c r="L208" s="124"/>
      <c r="M208" s="124"/>
      <c r="N208" s="211">
        <v>0</v>
      </c>
      <c r="O208" s="211">
        <v>242.73</v>
      </c>
      <c r="P208" s="124" t="s">
        <v>1314</v>
      </c>
    </row>
    <row r="209" spans="1:16" ht="51">
      <c r="A209" s="262" t="s">
        <v>619</v>
      </c>
      <c r="B209" s="124"/>
      <c r="C209" s="125" t="s">
        <v>713</v>
      </c>
      <c r="D209" s="119">
        <v>43109</v>
      </c>
      <c r="E209" s="120" t="s">
        <v>2144</v>
      </c>
      <c r="F209" s="120" t="s">
        <v>3</v>
      </c>
      <c r="G209" s="120">
        <v>1586416</v>
      </c>
      <c r="H209" s="124"/>
      <c r="I209" s="128" t="s">
        <v>3057</v>
      </c>
      <c r="J209" s="124"/>
      <c r="K209" s="124"/>
      <c r="L209" s="124"/>
      <c r="M209" s="124"/>
      <c r="N209" s="211">
        <v>0</v>
      </c>
      <c r="O209" s="211">
        <v>66.900000000000006</v>
      </c>
      <c r="P209" s="124" t="s">
        <v>1314</v>
      </c>
    </row>
    <row r="210" spans="1:16" ht="51">
      <c r="A210" s="262" t="s">
        <v>619</v>
      </c>
      <c r="B210" s="124"/>
      <c r="C210" s="125" t="s">
        <v>713</v>
      </c>
      <c r="D210" s="119">
        <v>43110</v>
      </c>
      <c r="E210" s="120" t="s">
        <v>1449</v>
      </c>
      <c r="F210" s="120" t="s">
        <v>6</v>
      </c>
      <c r="G210" s="120">
        <v>638513</v>
      </c>
      <c r="H210" s="124"/>
      <c r="I210" s="128" t="s">
        <v>2498</v>
      </c>
      <c r="J210" s="124"/>
      <c r="K210" s="124"/>
      <c r="L210" s="124"/>
      <c r="M210" s="124"/>
      <c r="N210" s="211">
        <v>0</v>
      </c>
      <c r="O210" s="211">
        <v>43990.71</v>
      </c>
      <c r="P210" s="124" t="s">
        <v>1314</v>
      </c>
    </row>
    <row r="211" spans="1:16" ht="76.5">
      <c r="A211" s="262" t="s">
        <v>619</v>
      </c>
      <c r="B211" s="124"/>
      <c r="C211" s="125" t="s">
        <v>713</v>
      </c>
      <c r="D211" s="119">
        <v>43110</v>
      </c>
      <c r="E211" s="120" t="s">
        <v>1450</v>
      </c>
      <c r="F211" s="120" t="s">
        <v>6</v>
      </c>
      <c r="G211" s="120">
        <v>929082</v>
      </c>
      <c r="H211" s="124"/>
      <c r="I211" s="128" t="s">
        <v>2499</v>
      </c>
      <c r="J211" s="124"/>
      <c r="K211" s="124"/>
      <c r="L211" s="124"/>
      <c r="M211" s="124"/>
      <c r="N211" s="211">
        <v>0</v>
      </c>
      <c r="O211" s="211">
        <v>2516681.87</v>
      </c>
      <c r="P211" s="124" t="s">
        <v>1314</v>
      </c>
    </row>
    <row r="212" spans="1:16" ht="89.25">
      <c r="A212" s="262" t="s">
        <v>620</v>
      </c>
      <c r="B212" s="124"/>
      <c r="C212" s="125" t="s">
        <v>714</v>
      </c>
      <c r="D212" s="119">
        <v>43110</v>
      </c>
      <c r="E212" s="120" t="s">
        <v>1451</v>
      </c>
      <c r="F212" s="120" t="s">
        <v>11</v>
      </c>
      <c r="G212" s="120">
        <v>910728</v>
      </c>
      <c r="H212" s="124"/>
      <c r="I212" s="128" t="s">
        <v>2500</v>
      </c>
      <c r="J212" s="124"/>
      <c r="K212" s="124"/>
      <c r="L212" s="124"/>
      <c r="M212" s="124"/>
      <c r="N212" s="211">
        <v>50</v>
      </c>
      <c r="O212" s="211">
        <v>0</v>
      </c>
      <c r="P212" s="124" t="s">
        <v>1314</v>
      </c>
    </row>
    <row r="213" spans="1:16" ht="63.75">
      <c r="A213" s="262">
        <v>513</v>
      </c>
      <c r="B213" s="124"/>
      <c r="C213" s="125" t="s">
        <v>201</v>
      </c>
      <c r="D213" s="119">
        <v>43110</v>
      </c>
      <c r="E213" s="120" t="s">
        <v>1452</v>
      </c>
      <c r="F213" s="120" t="s">
        <v>11</v>
      </c>
      <c r="G213" s="120">
        <v>910791</v>
      </c>
      <c r="H213" s="124"/>
      <c r="I213" s="128" t="s">
        <v>2501</v>
      </c>
      <c r="J213" s="124"/>
      <c r="K213" s="124"/>
      <c r="L213" s="124"/>
      <c r="M213" s="124"/>
      <c r="N213" s="211">
        <v>3302.39</v>
      </c>
      <c r="O213" s="211">
        <v>0</v>
      </c>
      <c r="P213" s="124" t="s">
        <v>1314</v>
      </c>
    </row>
    <row r="214" spans="1:16" ht="63.75">
      <c r="A214" s="262" t="s">
        <v>619</v>
      </c>
      <c r="B214" s="124"/>
      <c r="C214" s="125" t="s">
        <v>713</v>
      </c>
      <c r="D214" s="119">
        <v>43110</v>
      </c>
      <c r="E214" s="120" t="s">
        <v>2145</v>
      </c>
      <c r="F214" s="120" t="s">
        <v>3</v>
      </c>
      <c r="G214" s="120">
        <v>1586586</v>
      </c>
      <c r="H214" s="124"/>
      <c r="I214" s="128" t="s">
        <v>3058</v>
      </c>
      <c r="J214" s="124"/>
      <c r="K214" s="124"/>
      <c r="L214" s="124"/>
      <c r="M214" s="124"/>
      <c r="N214" s="211">
        <v>0</v>
      </c>
      <c r="O214" s="211">
        <v>15670.01</v>
      </c>
      <c r="P214" s="124" t="s">
        <v>1314</v>
      </c>
    </row>
    <row r="215" spans="1:16" ht="51">
      <c r="A215" s="262">
        <v>10</v>
      </c>
      <c r="B215" s="124"/>
      <c r="C215" s="125" t="s">
        <v>690</v>
      </c>
      <c r="D215" s="119">
        <v>43110</v>
      </c>
      <c r="E215" s="120" t="s">
        <v>2146</v>
      </c>
      <c r="F215" s="120" t="s">
        <v>3</v>
      </c>
      <c r="G215" s="120">
        <v>1586592</v>
      </c>
      <c r="H215" s="124"/>
      <c r="I215" s="128" t="s">
        <v>3059</v>
      </c>
      <c r="J215" s="124"/>
      <c r="K215" s="124"/>
      <c r="L215" s="124"/>
      <c r="M215" s="124"/>
      <c r="N215" s="211">
        <v>0</v>
      </c>
      <c r="O215" s="211">
        <v>45.23</v>
      </c>
      <c r="P215" s="124" t="s">
        <v>1314</v>
      </c>
    </row>
    <row r="216" spans="1:16" ht="51">
      <c r="A216" s="262">
        <v>582</v>
      </c>
      <c r="B216" s="124"/>
      <c r="C216" s="125" t="s">
        <v>856</v>
      </c>
      <c r="D216" s="119">
        <v>43110</v>
      </c>
      <c r="E216" s="120" t="s">
        <v>2147</v>
      </c>
      <c r="F216" s="120" t="s">
        <v>3</v>
      </c>
      <c r="G216" s="120">
        <v>1586667</v>
      </c>
      <c r="H216" s="124"/>
      <c r="I216" s="128" t="s">
        <v>3060</v>
      </c>
      <c r="J216" s="124"/>
      <c r="K216" s="124"/>
      <c r="L216" s="124"/>
      <c r="M216" s="124"/>
      <c r="N216" s="211">
        <v>0</v>
      </c>
      <c r="O216" s="211">
        <v>2602</v>
      </c>
      <c r="P216" s="124" t="s">
        <v>1314</v>
      </c>
    </row>
    <row r="217" spans="1:16" ht="51">
      <c r="A217" s="262" t="s">
        <v>626</v>
      </c>
      <c r="B217" s="124"/>
      <c r="C217" s="125" t="s">
        <v>1234</v>
      </c>
      <c r="D217" s="119">
        <v>43110</v>
      </c>
      <c r="E217" s="120" t="s">
        <v>2148</v>
      </c>
      <c r="F217" s="120" t="s">
        <v>3</v>
      </c>
      <c r="G217" s="120">
        <v>1586682</v>
      </c>
      <c r="H217" s="124"/>
      <c r="I217" s="128" t="s">
        <v>3061</v>
      </c>
      <c r="J217" s="124"/>
      <c r="K217" s="124"/>
      <c r="L217" s="124"/>
      <c r="M217" s="124"/>
      <c r="N217" s="211">
        <v>0</v>
      </c>
      <c r="O217" s="211">
        <v>3372.54</v>
      </c>
      <c r="P217" s="124" t="s">
        <v>1314</v>
      </c>
    </row>
    <row r="218" spans="1:16" ht="51">
      <c r="A218" s="262" t="s">
        <v>626</v>
      </c>
      <c r="B218" s="124"/>
      <c r="C218" s="125" t="s">
        <v>1234</v>
      </c>
      <c r="D218" s="119">
        <v>43110</v>
      </c>
      <c r="E218" s="120" t="s">
        <v>2149</v>
      </c>
      <c r="F218" s="120" t="s">
        <v>3</v>
      </c>
      <c r="G218" s="120">
        <v>1586683</v>
      </c>
      <c r="H218" s="124"/>
      <c r="I218" s="128" t="s">
        <v>3062</v>
      </c>
      <c r="J218" s="124"/>
      <c r="K218" s="124"/>
      <c r="L218" s="124"/>
      <c r="M218" s="124"/>
      <c r="N218" s="211">
        <v>0</v>
      </c>
      <c r="O218" s="211">
        <v>222441.12</v>
      </c>
      <c r="P218" s="124" t="s">
        <v>1314</v>
      </c>
    </row>
    <row r="219" spans="1:16" ht="63.75">
      <c r="A219" s="262">
        <v>86</v>
      </c>
      <c r="B219" s="124"/>
      <c r="C219" s="125" t="s">
        <v>710</v>
      </c>
      <c r="D219" s="119">
        <v>43110</v>
      </c>
      <c r="E219" s="120" t="s">
        <v>2150</v>
      </c>
      <c r="F219" s="120" t="s">
        <v>3</v>
      </c>
      <c r="G219" s="120">
        <v>1586698</v>
      </c>
      <c r="H219" s="124"/>
      <c r="I219" s="128" t="s">
        <v>3063</v>
      </c>
      <c r="J219" s="124"/>
      <c r="K219" s="124"/>
      <c r="L219" s="124"/>
      <c r="M219" s="124"/>
      <c r="N219" s="211">
        <v>0</v>
      </c>
      <c r="O219" s="211">
        <v>5550</v>
      </c>
      <c r="P219" s="124" t="s">
        <v>1314</v>
      </c>
    </row>
    <row r="220" spans="1:16" ht="63.75">
      <c r="A220" s="262" t="s">
        <v>619</v>
      </c>
      <c r="B220" s="124"/>
      <c r="C220" s="125" t="s">
        <v>713</v>
      </c>
      <c r="D220" s="119">
        <v>43110</v>
      </c>
      <c r="E220" s="120" t="s">
        <v>2151</v>
      </c>
      <c r="F220" s="120" t="s">
        <v>3</v>
      </c>
      <c r="G220" s="120">
        <v>1586703</v>
      </c>
      <c r="H220" s="124"/>
      <c r="I220" s="128" t="s">
        <v>3064</v>
      </c>
      <c r="J220" s="124"/>
      <c r="K220" s="124"/>
      <c r="L220" s="124"/>
      <c r="M220" s="124"/>
      <c r="N220" s="211">
        <v>0</v>
      </c>
      <c r="O220" s="211">
        <v>1853</v>
      </c>
      <c r="P220" s="124" t="s">
        <v>1314</v>
      </c>
    </row>
    <row r="221" spans="1:16" ht="51">
      <c r="A221" s="262" t="s">
        <v>619</v>
      </c>
      <c r="B221" s="124"/>
      <c r="C221" s="125" t="s">
        <v>713</v>
      </c>
      <c r="D221" s="119">
        <v>43110</v>
      </c>
      <c r="E221" s="120" t="s">
        <v>2152</v>
      </c>
      <c r="F221" s="120" t="s">
        <v>3</v>
      </c>
      <c r="G221" s="120">
        <v>1586578</v>
      </c>
      <c r="H221" s="124"/>
      <c r="I221" s="128" t="s">
        <v>3065</v>
      </c>
      <c r="J221" s="124"/>
      <c r="K221" s="124"/>
      <c r="L221" s="124"/>
      <c r="M221" s="124"/>
      <c r="N221" s="211">
        <v>0</v>
      </c>
      <c r="O221" s="211">
        <v>233.4</v>
      </c>
      <c r="P221" s="124" t="s">
        <v>1314</v>
      </c>
    </row>
    <row r="222" spans="1:16" ht="51">
      <c r="A222" s="262" t="s">
        <v>619</v>
      </c>
      <c r="B222" s="124"/>
      <c r="C222" s="125" t="s">
        <v>713</v>
      </c>
      <c r="D222" s="119">
        <v>43110</v>
      </c>
      <c r="E222" s="120" t="s">
        <v>2153</v>
      </c>
      <c r="F222" s="120" t="s">
        <v>3</v>
      </c>
      <c r="G222" s="120">
        <v>1586579</v>
      </c>
      <c r="H222" s="124"/>
      <c r="I222" s="128" t="s">
        <v>3065</v>
      </c>
      <c r="J222" s="124"/>
      <c r="K222" s="124"/>
      <c r="L222" s="124"/>
      <c r="M222" s="124"/>
      <c r="N222" s="211">
        <v>0</v>
      </c>
      <c r="O222" s="211">
        <v>191.4</v>
      </c>
      <c r="P222" s="124" t="s">
        <v>1314</v>
      </c>
    </row>
    <row r="223" spans="1:16" ht="51">
      <c r="A223" s="262" t="s">
        <v>619</v>
      </c>
      <c r="B223" s="124"/>
      <c r="C223" s="125" t="s">
        <v>713</v>
      </c>
      <c r="D223" s="119">
        <v>43110</v>
      </c>
      <c r="E223" s="120" t="s">
        <v>2154</v>
      </c>
      <c r="F223" s="120" t="s">
        <v>3</v>
      </c>
      <c r="G223" s="120">
        <v>1586601</v>
      </c>
      <c r="H223" s="124"/>
      <c r="I223" s="128" t="s">
        <v>3066</v>
      </c>
      <c r="J223" s="124"/>
      <c r="K223" s="124"/>
      <c r="L223" s="124"/>
      <c r="M223" s="124"/>
      <c r="N223" s="211">
        <v>0</v>
      </c>
      <c r="O223" s="211">
        <v>1500</v>
      </c>
      <c r="P223" s="124" t="s">
        <v>1314</v>
      </c>
    </row>
    <row r="224" spans="1:16" ht="51">
      <c r="A224" s="262" t="s">
        <v>619</v>
      </c>
      <c r="B224" s="124"/>
      <c r="C224" s="125" t="s">
        <v>713</v>
      </c>
      <c r="D224" s="119">
        <v>43110</v>
      </c>
      <c r="E224" s="120" t="s">
        <v>2155</v>
      </c>
      <c r="F224" s="120" t="s">
        <v>3</v>
      </c>
      <c r="G224" s="120">
        <v>1586612</v>
      </c>
      <c r="H224" s="124"/>
      <c r="I224" s="128" t="s">
        <v>3067</v>
      </c>
      <c r="J224" s="124"/>
      <c r="K224" s="124"/>
      <c r="L224" s="124"/>
      <c r="M224" s="124"/>
      <c r="N224" s="211">
        <v>0</v>
      </c>
      <c r="O224" s="211">
        <v>819.52</v>
      </c>
      <c r="P224" s="124" t="s">
        <v>1314</v>
      </c>
    </row>
    <row r="225" spans="1:16" ht="38.25">
      <c r="A225" s="262">
        <v>15</v>
      </c>
      <c r="B225" s="124"/>
      <c r="C225" s="125" t="s">
        <v>691</v>
      </c>
      <c r="D225" s="119">
        <v>43110</v>
      </c>
      <c r="E225" s="120" t="s">
        <v>2156</v>
      </c>
      <c r="F225" s="120" t="s">
        <v>3</v>
      </c>
      <c r="G225" s="120">
        <v>1586615</v>
      </c>
      <c r="H225" s="124"/>
      <c r="I225" s="128" t="s">
        <v>3068</v>
      </c>
      <c r="J225" s="124"/>
      <c r="K225" s="124"/>
      <c r="L225" s="124"/>
      <c r="M225" s="124"/>
      <c r="N225" s="211">
        <v>0</v>
      </c>
      <c r="O225" s="211">
        <v>0.09</v>
      </c>
      <c r="P225" s="124" t="s">
        <v>1314</v>
      </c>
    </row>
    <row r="226" spans="1:16" ht="51">
      <c r="A226" s="262" t="s">
        <v>619</v>
      </c>
      <c r="B226" s="124"/>
      <c r="C226" s="125" t="s">
        <v>713</v>
      </c>
      <c r="D226" s="119">
        <v>43110</v>
      </c>
      <c r="E226" s="120" t="s">
        <v>2157</v>
      </c>
      <c r="F226" s="120" t="s">
        <v>3</v>
      </c>
      <c r="G226" s="120">
        <v>1586674</v>
      </c>
      <c r="H226" s="124"/>
      <c r="I226" s="128" t="s">
        <v>3069</v>
      </c>
      <c r="J226" s="124"/>
      <c r="K226" s="124"/>
      <c r="L226" s="124"/>
      <c r="M226" s="124"/>
      <c r="N226" s="211">
        <v>0</v>
      </c>
      <c r="O226" s="211">
        <v>275.25</v>
      </c>
      <c r="P226" s="124" t="s">
        <v>1314</v>
      </c>
    </row>
    <row r="227" spans="1:16" ht="51">
      <c r="A227" s="262" t="s">
        <v>619</v>
      </c>
      <c r="B227" s="124"/>
      <c r="C227" s="125" t="s">
        <v>713</v>
      </c>
      <c r="D227" s="119">
        <v>43110</v>
      </c>
      <c r="E227" s="120" t="s">
        <v>2158</v>
      </c>
      <c r="F227" s="120" t="s">
        <v>3</v>
      </c>
      <c r="G227" s="120">
        <v>1586700</v>
      </c>
      <c r="H227" s="124"/>
      <c r="I227" s="128" t="s">
        <v>3070</v>
      </c>
      <c r="J227" s="124"/>
      <c r="K227" s="124"/>
      <c r="L227" s="124"/>
      <c r="M227" s="124"/>
      <c r="N227" s="211">
        <v>0</v>
      </c>
      <c r="O227" s="211">
        <v>272.8</v>
      </c>
      <c r="P227" s="124" t="s">
        <v>1314</v>
      </c>
    </row>
    <row r="228" spans="1:16" ht="63.75">
      <c r="A228" s="262" t="s">
        <v>619</v>
      </c>
      <c r="B228" s="124"/>
      <c r="C228" s="125" t="s">
        <v>713</v>
      </c>
      <c r="D228" s="119">
        <v>43110</v>
      </c>
      <c r="E228" s="120" t="s">
        <v>2159</v>
      </c>
      <c r="F228" s="120" t="s">
        <v>3</v>
      </c>
      <c r="G228" s="120">
        <v>1586706</v>
      </c>
      <c r="H228" s="124"/>
      <c r="I228" s="128" t="s">
        <v>3071</v>
      </c>
      <c r="J228" s="124"/>
      <c r="K228" s="124"/>
      <c r="L228" s="124"/>
      <c r="M228" s="124"/>
      <c r="N228" s="211">
        <v>0</v>
      </c>
      <c r="O228" s="211">
        <v>77.040000000000006</v>
      </c>
      <c r="P228" s="124" t="s">
        <v>1314</v>
      </c>
    </row>
    <row r="229" spans="1:16" ht="51">
      <c r="A229" s="262" t="s">
        <v>619</v>
      </c>
      <c r="B229" s="124"/>
      <c r="C229" s="125" t="s">
        <v>713</v>
      </c>
      <c r="D229" s="119">
        <v>43110</v>
      </c>
      <c r="E229" s="120" t="s">
        <v>2160</v>
      </c>
      <c r="F229" s="120" t="s">
        <v>3</v>
      </c>
      <c r="G229" s="120">
        <v>1586720</v>
      </c>
      <c r="H229" s="124"/>
      <c r="I229" s="128" t="s">
        <v>3072</v>
      </c>
      <c r="J229" s="124"/>
      <c r="K229" s="124"/>
      <c r="L229" s="124"/>
      <c r="M229" s="124"/>
      <c r="N229" s="211">
        <v>0</v>
      </c>
      <c r="O229" s="211">
        <v>140</v>
      </c>
      <c r="P229" s="124" t="s">
        <v>1314</v>
      </c>
    </row>
    <row r="230" spans="1:16" ht="51">
      <c r="A230" s="262" t="s">
        <v>619</v>
      </c>
      <c r="B230" s="124"/>
      <c r="C230" s="125" t="s">
        <v>713</v>
      </c>
      <c r="D230" s="119">
        <v>43110</v>
      </c>
      <c r="E230" s="120" t="s">
        <v>2161</v>
      </c>
      <c r="F230" s="120" t="s">
        <v>3</v>
      </c>
      <c r="G230" s="120">
        <v>1586750</v>
      </c>
      <c r="H230" s="124"/>
      <c r="I230" s="128" t="s">
        <v>3073</v>
      </c>
      <c r="J230" s="124"/>
      <c r="K230" s="124"/>
      <c r="L230" s="124"/>
      <c r="M230" s="124"/>
      <c r="N230" s="211">
        <v>0</v>
      </c>
      <c r="O230" s="211">
        <v>187</v>
      </c>
      <c r="P230" s="124" t="s">
        <v>1314</v>
      </c>
    </row>
    <row r="231" spans="1:16" ht="51">
      <c r="A231" s="262" t="s">
        <v>619</v>
      </c>
      <c r="B231" s="124"/>
      <c r="C231" s="125" t="s">
        <v>713</v>
      </c>
      <c r="D231" s="119">
        <v>43110</v>
      </c>
      <c r="E231" s="120" t="s">
        <v>2162</v>
      </c>
      <c r="F231" s="120" t="s">
        <v>3</v>
      </c>
      <c r="G231" s="120">
        <v>1586751</v>
      </c>
      <c r="H231" s="124"/>
      <c r="I231" s="128" t="s">
        <v>3074</v>
      </c>
      <c r="J231" s="124"/>
      <c r="K231" s="124"/>
      <c r="L231" s="124"/>
      <c r="M231" s="124"/>
      <c r="N231" s="211">
        <v>0</v>
      </c>
      <c r="O231" s="211">
        <v>140</v>
      </c>
      <c r="P231" s="124" t="s">
        <v>1314</v>
      </c>
    </row>
    <row r="232" spans="1:16" ht="51">
      <c r="A232" s="262" t="s">
        <v>619</v>
      </c>
      <c r="B232" s="124"/>
      <c r="C232" s="125" t="s">
        <v>713</v>
      </c>
      <c r="D232" s="119">
        <v>43110</v>
      </c>
      <c r="E232" s="120" t="s">
        <v>2163</v>
      </c>
      <c r="F232" s="120" t="s">
        <v>3</v>
      </c>
      <c r="G232" s="120">
        <v>1586752</v>
      </c>
      <c r="H232" s="124"/>
      <c r="I232" s="128" t="s">
        <v>3075</v>
      </c>
      <c r="J232" s="124"/>
      <c r="K232" s="124"/>
      <c r="L232" s="124"/>
      <c r="M232" s="124"/>
      <c r="N232" s="211">
        <v>0</v>
      </c>
      <c r="O232" s="211">
        <v>140</v>
      </c>
      <c r="P232" s="124" t="s">
        <v>1314</v>
      </c>
    </row>
    <row r="233" spans="1:16" ht="63.75">
      <c r="A233" s="262" t="s">
        <v>619</v>
      </c>
      <c r="B233" s="124"/>
      <c r="C233" s="125" t="s">
        <v>713</v>
      </c>
      <c r="D233" s="119">
        <v>43110</v>
      </c>
      <c r="E233" s="120" t="s">
        <v>2164</v>
      </c>
      <c r="F233" s="120" t="s">
        <v>3</v>
      </c>
      <c r="G233" s="120">
        <v>1586768</v>
      </c>
      <c r="H233" s="124"/>
      <c r="I233" s="128" t="s">
        <v>3076</v>
      </c>
      <c r="J233" s="124"/>
      <c r="K233" s="124"/>
      <c r="L233" s="124"/>
      <c r="M233" s="124"/>
      <c r="N233" s="211">
        <v>0</v>
      </c>
      <c r="O233" s="211">
        <v>1503.86</v>
      </c>
      <c r="P233" s="124" t="s">
        <v>1314</v>
      </c>
    </row>
    <row r="234" spans="1:16" ht="51">
      <c r="A234" s="262" t="s">
        <v>619</v>
      </c>
      <c r="B234" s="124"/>
      <c r="C234" s="125" t="s">
        <v>713</v>
      </c>
      <c r="D234" s="119">
        <v>43110</v>
      </c>
      <c r="E234" s="120" t="s">
        <v>2165</v>
      </c>
      <c r="F234" s="120" t="s">
        <v>3</v>
      </c>
      <c r="G234" s="120">
        <v>1586774</v>
      </c>
      <c r="H234" s="124"/>
      <c r="I234" s="128" t="s">
        <v>3077</v>
      </c>
      <c r="J234" s="124"/>
      <c r="K234" s="124"/>
      <c r="L234" s="124"/>
      <c r="M234" s="124"/>
      <c r="N234" s="211">
        <v>0</v>
      </c>
      <c r="O234" s="211">
        <v>334</v>
      </c>
      <c r="P234" s="124" t="s">
        <v>1314</v>
      </c>
    </row>
    <row r="235" spans="1:16" ht="51">
      <c r="A235" s="262" t="s">
        <v>619</v>
      </c>
      <c r="B235" s="124"/>
      <c r="C235" s="125" t="s">
        <v>713</v>
      </c>
      <c r="D235" s="119">
        <v>43110</v>
      </c>
      <c r="E235" s="120" t="s">
        <v>2166</v>
      </c>
      <c r="F235" s="120" t="s">
        <v>3</v>
      </c>
      <c r="G235" s="120">
        <v>1586788</v>
      </c>
      <c r="H235" s="124"/>
      <c r="I235" s="128" t="s">
        <v>3078</v>
      </c>
      <c r="J235" s="124"/>
      <c r="K235" s="124"/>
      <c r="L235" s="124"/>
      <c r="M235" s="124"/>
      <c r="N235" s="211">
        <v>0</v>
      </c>
      <c r="O235" s="211">
        <v>1607.99</v>
      </c>
      <c r="P235" s="124" t="s">
        <v>1314</v>
      </c>
    </row>
    <row r="236" spans="1:16" ht="38.25">
      <c r="A236" s="262">
        <v>20</v>
      </c>
      <c r="B236" s="124"/>
      <c r="C236" s="125" t="s">
        <v>693</v>
      </c>
      <c r="D236" s="119">
        <v>43110</v>
      </c>
      <c r="E236" s="120" t="s">
        <v>2167</v>
      </c>
      <c r="F236" s="120" t="s">
        <v>3</v>
      </c>
      <c r="G236" s="120">
        <v>1586793</v>
      </c>
      <c r="H236" s="124"/>
      <c r="I236" s="128" t="s">
        <v>3079</v>
      </c>
      <c r="J236" s="124"/>
      <c r="K236" s="124"/>
      <c r="L236" s="124"/>
      <c r="M236" s="124"/>
      <c r="N236" s="211">
        <v>0</v>
      </c>
      <c r="O236" s="211">
        <v>161.84</v>
      </c>
      <c r="P236" s="124" t="s">
        <v>1314</v>
      </c>
    </row>
    <row r="237" spans="1:16" ht="63.75">
      <c r="A237" s="262">
        <v>512</v>
      </c>
      <c r="B237" s="124"/>
      <c r="C237" s="125" t="s">
        <v>840</v>
      </c>
      <c r="D237" s="119">
        <v>43110</v>
      </c>
      <c r="E237" s="120" t="s">
        <v>2168</v>
      </c>
      <c r="F237" s="120" t="s">
        <v>3</v>
      </c>
      <c r="G237" s="120">
        <v>1586830</v>
      </c>
      <c r="H237" s="124"/>
      <c r="I237" s="128" t="s">
        <v>3081</v>
      </c>
      <c r="J237" s="124"/>
      <c r="K237" s="124"/>
      <c r="L237" s="124"/>
      <c r="M237" s="124"/>
      <c r="N237" s="211">
        <v>0</v>
      </c>
      <c r="O237" s="211">
        <v>1251</v>
      </c>
      <c r="P237" s="124" t="s">
        <v>1314</v>
      </c>
    </row>
    <row r="238" spans="1:16" ht="51">
      <c r="A238" s="262">
        <v>15</v>
      </c>
      <c r="B238" s="124"/>
      <c r="C238" s="125" t="s">
        <v>691</v>
      </c>
      <c r="D238" s="119">
        <v>43110</v>
      </c>
      <c r="E238" s="120" t="s">
        <v>2169</v>
      </c>
      <c r="F238" s="120" t="s">
        <v>3</v>
      </c>
      <c r="G238" s="120">
        <v>1586831</v>
      </c>
      <c r="H238" s="124"/>
      <c r="I238" s="128" t="s">
        <v>3082</v>
      </c>
      <c r="J238" s="124"/>
      <c r="K238" s="124"/>
      <c r="L238" s="124"/>
      <c r="M238" s="124"/>
      <c r="N238" s="211">
        <v>0</v>
      </c>
      <c r="O238" s="211">
        <v>239.9</v>
      </c>
      <c r="P238" s="124" t="s">
        <v>1314</v>
      </c>
    </row>
    <row r="239" spans="1:16" ht="51">
      <c r="A239" s="262">
        <v>340</v>
      </c>
      <c r="B239" s="124"/>
      <c r="C239" s="125" t="s">
        <v>814</v>
      </c>
      <c r="D239" s="119">
        <v>43111</v>
      </c>
      <c r="E239" s="120" t="s">
        <v>1453</v>
      </c>
      <c r="F239" s="120" t="s">
        <v>6</v>
      </c>
      <c r="G239" s="120">
        <v>639306</v>
      </c>
      <c r="H239" s="124"/>
      <c r="I239" s="128" t="s">
        <v>2502</v>
      </c>
      <c r="J239" s="124"/>
      <c r="K239" s="124"/>
      <c r="L239" s="124"/>
      <c r="M239" s="124"/>
      <c r="N239" s="211">
        <v>0</v>
      </c>
      <c r="O239" s="211">
        <v>38011.26</v>
      </c>
      <c r="P239" s="124" t="s">
        <v>1314</v>
      </c>
    </row>
    <row r="240" spans="1:16" ht="63.75">
      <c r="A240" s="262" t="s">
        <v>619</v>
      </c>
      <c r="B240" s="124"/>
      <c r="C240" s="125" t="s">
        <v>713</v>
      </c>
      <c r="D240" s="119">
        <v>43111</v>
      </c>
      <c r="E240" s="120" t="s">
        <v>1454</v>
      </c>
      <c r="F240" s="120" t="s">
        <v>6</v>
      </c>
      <c r="G240" s="120">
        <v>639330</v>
      </c>
      <c r="H240" s="124"/>
      <c r="I240" s="128" t="s">
        <v>2503</v>
      </c>
      <c r="J240" s="124"/>
      <c r="K240" s="124"/>
      <c r="L240" s="124"/>
      <c r="M240" s="124"/>
      <c r="N240" s="211">
        <v>0</v>
      </c>
      <c r="O240" s="211">
        <v>5693.8</v>
      </c>
      <c r="P240" s="124" t="s">
        <v>1314</v>
      </c>
    </row>
    <row r="241" spans="1:16" ht="63.75">
      <c r="A241" s="262" t="s">
        <v>619</v>
      </c>
      <c r="B241" s="124"/>
      <c r="C241" s="125" t="s">
        <v>713</v>
      </c>
      <c r="D241" s="119">
        <v>43111</v>
      </c>
      <c r="E241" s="120" t="s">
        <v>1455</v>
      </c>
      <c r="F241" s="120" t="s">
        <v>6</v>
      </c>
      <c r="G241" s="120">
        <v>639334</v>
      </c>
      <c r="H241" s="124"/>
      <c r="I241" s="128" t="s">
        <v>2504</v>
      </c>
      <c r="J241" s="124"/>
      <c r="K241" s="124"/>
      <c r="L241" s="124"/>
      <c r="M241" s="124"/>
      <c r="N241" s="211">
        <v>0</v>
      </c>
      <c r="O241" s="211">
        <v>25158.5</v>
      </c>
      <c r="P241" s="124" t="s">
        <v>1314</v>
      </c>
    </row>
    <row r="242" spans="1:16" ht="51">
      <c r="A242" s="262" t="s">
        <v>619</v>
      </c>
      <c r="B242" s="124"/>
      <c r="C242" s="125" t="s">
        <v>713</v>
      </c>
      <c r="D242" s="119">
        <v>43111</v>
      </c>
      <c r="E242" s="120" t="s">
        <v>1456</v>
      </c>
      <c r="F242" s="120" t="s">
        <v>6</v>
      </c>
      <c r="G242" s="120">
        <v>929440</v>
      </c>
      <c r="H242" s="124"/>
      <c r="I242" s="128" t="s">
        <v>2505</v>
      </c>
      <c r="J242" s="124"/>
      <c r="K242" s="124"/>
      <c r="L242" s="124"/>
      <c r="M242" s="124"/>
      <c r="N242" s="211">
        <v>0</v>
      </c>
      <c r="O242" s="211">
        <v>1098</v>
      </c>
      <c r="P242" s="124" t="s">
        <v>1314</v>
      </c>
    </row>
    <row r="243" spans="1:16" ht="51">
      <c r="A243" s="262" t="s">
        <v>619</v>
      </c>
      <c r="B243" s="124"/>
      <c r="C243" s="125" t="s">
        <v>713</v>
      </c>
      <c r="D243" s="119">
        <v>43111</v>
      </c>
      <c r="E243" s="120" t="s">
        <v>1457</v>
      </c>
      <c r="F243" s="120" t="s">
        <v>6</v>
      </c>
      <c r="G243" s="120">
        <v>929441</v>
      </c>
      <c r="H243" s="124"/>
      <c r="I243" s="128" t="s">
        <v>2506</v>
      </c>
      <c r="J243" s="124"/>
      <c r="K243" s="124"/>
      <c r="L243" s="124"/>
      <c r="M243" s="124"/>
      <c r="N243" s="211">
        <v>0</v>
      </c>
      <c r="O243" s="211">
        <v>1843</v>
      </c>
      <c r="P243" s="124" t="s">
        <v>1314</v>
      </c>
    </row>
    <row r="244" spans="1:16" ht="76.5">
      <c r="A244" s="262">
        <v>132</v>
      </c>
      <c r="B244" s="124"/>
      <c r="C244" s="125" t="s">
        <v>728</v>
      </c>
      <c r="D244" s="119">
        <v>43111</v>
      </c>
      <c r="E244" s="120" t="s">
        <v>1458</v>
      </c>
      <c r="F244" s="120" t="s">
        <v>11</v>
      </c>
      <c r="G244" s="120">
        <v>910856</v>
      </c>
      <c r="H244" s="124"/>
      <c r="I244" s="128" t="s">
        <v>2507</v>
      </c>
      <c r="J244" s="124"/>
      <c r="K244" s="124"/>
      <c r="L244" s="124"/>
      <c r="M244" s="124"/>
      <c r="N244" s="211">
        <v>873.68</v>
      </c>
      <c r="O244" s="211">
        <v>0</v>
      </c>
      <c r="P244" s="124" t="s">
        <v>1314</v>
      </c>
    </row>
    <row r="245" spans="1:16" ht="51">
      <c r="A245" s="262">
        <v>340</v>
      </c>
      <c r="B245" s="124"/>
      <c r="C245" s="125" t="s">
        <v>814</v>
      </c>
      <c r="D245" s="119">
        <v>43111</v>
      </c>
      <c r="E245" s="120" t="s">
        <v>2170</v>
      </c>
      <c r="F245" s="120" t="s">
        <v>3</v>
      </c>
      <c r="G245" s="120">
        <v>1587035</v>
      </c>
      <c r="H245" s="124"/>
      <c r="I245" s="128" t="s">
        <v>3083</v>
      </c>
      <c r="J245" s="124"/>
      <c r="K245" s="124"/>
      <c r="L245" s="124"/>
      <c r="M245" s="124"/>
      <c r="N245" s="211">
        <v>0</v>
      </c>
      <c r="O245" s="211">
        <v>54</v>
      </c>
      <c r="P245" s="124" t="s">
        <v>1314</v>
      </c>
    </row>
    <row r="246" spans="1:16" ht="63.75">
      <c r="A246" s="262">
        <v>340</v>
      </c>
      <c r="B246" s="124"/>
      <c r="C246" s="125" t="s">
        <v>814</v>
      </c>
      <c r="D246" s="119">
        <v>43111</v>
      </c>
      <c r="E246" s="120" t="s">
        <v>2171</v>
      </c>
      <c r="F246" s="120" t="s">
        <v>3</v>
      </c>
      <c r="G246" s="120">
        <v>1587039</v>
      </c>
      <c r="H246" s="124"/>
      <c r="I246" s="128" t="s">
        <v>3084</v>
      </c>
      <c r="J246" s="124"/>
      <c r="K246" s="124"/>
      <c r="L246" s="124"/>
      <c r="M246" s="124"/>
      <c r="N246" s="211">
        <v>0</v>
      </c>
      <c r="O246" s="211">
        <v>37</v>
      </c>
      <c r="P246" s="124" t="s">
        <v>1314</v>
      </c>
    </row>
    <row r="247" spans="1:16" ht="63.75">
      <c r="A247" s="262">
        <v>340</v>
      </c>
      <c r="B247" s="124"/>
      <c r="C247" s="125" t="s">
        <v>814</v>
      </c>
      <c r="D247" s="119">
        <v>43111</v>
      </c>
      <c r="E247" s="120" t="s">
        <v>2172</v>
      </c>
      <c r="F247" s="120" t="s">
        <v>3</v>
      </c>
      <c r="G247" s="120">
        <v>1587042</v>
      </c>
      <c r="H247" s="124"/>
      <c r="I247" s="128" t="s">
        <v>3085</v>
      </c>
      <c r="J247" s="124"/>
      <c r="K247" s="124"/>
      <c r="L247" s="124"/>
      <c r="M247" s="124"/>
      <c r="N247" s="211">
        <v>0</v>
      </c>
      <c r="O247" s="211">
        <v>30</v>
      </c>
      <c r="P247" s="124" t="s">
        <v>1314</v>
      </c>
    </row>
    <row r="248" spans="1:16" ht="51">
      <c r="A248" s="262" t="s">
        <v>619</v>
      </c>
      <c r="B248" s="124"/>
      <c r="C248" s="125" t="s">
        <v>713</v>
      </c>
      <c r="D248" s="119">
        <v>43111</v>
      </c>
      <c r="E248" s="120" t="s">
        <v>2173</v>
      </c>
      <c r="F248" s="120" t="s">
        <v>3</v>
      </c>
      <c r="G248" s="120">
        <v>1587029</v>
      </c>
      <c r="H248" s="124"/>
      <c r="I248" s="128" t="s">
        <v>3086</v>
      </c>
      <c r="J248" s="124"/>
      <c r="K248" s="124"/>
      <c r="L248" s="124"/>
      <c r="M248" s="124"/>
      <c r="N248" s="211">
        <v>0</v>
      </c>
      <c r="O248" s="211">
        <v>200</v>
      </c>
      <c r="P248" s="124" t="s">
        <v>1314</v>
      </c>
    </row>
    <row r="249" spans="1:16" ht="51">
      <c r="A249" s="262" t="s">
        <v>619</v>
      </c>
      <c r="B249" s="124"/>
      <c r="C249" s="125" t="s">
        <v>713</v>
      </c>
      <c r="D249" s="119">
        <v>43111</v>
      </c>
      <c r="E249" s="120" t="s">
        <v>2174</v>
      </c>
      <c r="F249" s="120" t="s">
        <v>3</v>
      </c>
      <c r="G249" s="120">
        <v>1587058</v>
      </c>
      <c r="H249" s="124"/>
      <c r="I249" s="128" t="s">
        <v>3087</v>
      </c>
      <c r="J249" s="124"/>
      <c r="K249" s="124"/>
      <c r="L249" s="124"/>
      <c r="M249" s="124"/>
      <c r="N249" s="211">
        <v>0</v>
      </c>
      <c r="O249" s="211">
        <v>3551.73</v>
      </c>
      <c r="P249" s="124" t="s">
        <v>1314</v>
      </c>
    </row>
    <row r="250" spans="1:16" ht="51">
      <c r="A250" s="262" t="s">
        <v>619</v>
      </c>
      <c r="B250" s="124"/>
      <c r="C250" s="125" t="s">
        <v>713</v>
      </c>
      <c r="D250" s="119">
        <v>43111</v>
      </c>
      <c r="E250" s="120" t="s">
        <v>2175</v>
      </c>
      <c r="F250" s="120" t="s">
        <v>3</v>
      </c>
      <c r="G250" s="120">
        <v>1587062</v>
      </c>
      <c r="H250" s="124"/>
      <c r="I250" s="128" t="s">
        <v>3088</v>
      </c>
      <c r="J250" s="124"/>
      <c r="K250" s="124"/>
      <c r="L250" s="124"/>
      <c r="M250" s="124"/>
      <c r="N250" s="211">
        <v>0</v>
      </c>
      <c r="O250" s="211">
        <v>3551.73</v>
      </c>
      <c r="P250" s="124" t="s">
        <v>1314</v>
      </c>
    </row>
    <row r="251" spans="1:16" ht="51">
      <c r="A251" s="262" t="s">
        <v>619</v>
      </c>
      <c r="B251" s="124"/>
      <c r="C251" s="125" t="s">
        <v>713</v>
      </c>
      <c r="D251" s="119">
        <v>43111</v>
      </c>
      <c r="E251" s="120" t="s">
        <v>2176</v>
      </c>
      <c r="F251" s="120" t="s">
        <v>3</v>
      </c>
      <c r="G251" s="120">
        <v>1587065</v>
      </c>
      <c r="H251" s="124"/>
      <c r="I251" s="128" t="s">
        <v>3087</v>
      </c>
      <c r="J251" s="124"/>
      <c r="K251" s="124"/>
      <c r="L251" s="124"/>
      <c r="M251" s="124"/>
      <c r="N251" s="211">
        <v>0</v>
      </c>
      <c r="O251" s="211">
        <v>3551.73</v>
      </c>
      <c r="P251" s="124" t="s">
        <v>1314</v>
      </c>
    </row>
    <row r="252" spans="1:16" ht="51">
      <c r="A252" s="262">
        <v>86</v>
      </c>
      <c r="B252" s="124"/>
      <c r="C252" s="125" t="s">
        <v>710</v>
      </c>
      <c r="D252" s="119">
        <v>43111</v>
      </c>
      <c r="E252" s="120" t="s">
        <v>2177</v>
      </c>
      <c r="F252" s="120" t="s">
        <v>3</v>
      </c>
      <c r="G252" s="120">
        <v>1587066</v>
      </c>
      <c r="H252" s="124"/>
      <c r="I252" s="128" t="s">
        <v>3089</v>
      </c>
      <c r="J252" s="124"/>
      <c r="K252" s="124"/>
      <c r="L252" s="124"/>
      <c r="M252" s="124"/>
      <c r="N252" s="211">
        <v>0</v>
      </c>
      <c r="O252" s="211">
        <v>1600</v>
      </c>
      <c r="P252" s="124" t="s">
        <v>1314</v>
      </c>
    </row>
    <row r="253" spans="1:16" ht="51">
      <c r="A253" s="262">
        <v>20</v>
      </c>
      <c r="B253" s="124"/>
      <c r="C253" s="125" t="s">
        <v>693</v>
      </c>
      <c r="D253" s="119">
        <v>43111</v>
      </c>
      <c r="E253" s="120" t="s">
        <v>2178</v>
      </c>
      <c r="F253" s="120" t="s">
        <v>3</v>
      </c>
      <c r="G253" s="120">
        <v>1587112</v>
      </c>
      <c r="H253" s="124"/>
      <c r="I253" s="128" t="s">
        <v>3090</v>
      </c>
      <c r="J253" s="124"/>
      <c r="K253" s="124"/>
      <c r="L253" s="124"/>
      <c r="M253" s="124"/>
      <c r="N253" s="211">
        <v>0</v>
      </c>
      <c r="O253" s="211">
        <v>5520</v>
      </c>
      <c r="P253" s="124" t="s">
        <v>1314</v>
      </c>
    </row>
    <row r="254" spans="1:16" ht="51">
      <c r="A254" s="262" t="s">
        <v>619</v>
      </c>
      <c r="B254" s="124"/>
      <c r="C254" s="125" t="s">
        <v>713</v>
      </c>
      <c r="D254" s="119">
        <v>43111</v>
      </c>
      <c r="E254" s="120" t="s">
        <v>2179</v>
      </c>
      <c r="F254" s="120" t="s">
        <v>3</v>
      </c>
      <c r="G254" s="120">
        <v>1587121</v>
      </c>
      <c r="H254" s="124"/>
      <c r="I254" s="128" t="s">
        <v>3091</v>
      </c>
      <c r="J254" s="124"/>
      <c r="K254" s="124"/>
      <c r="L254" s="124"/>
      <c r="M254" s="124"/>
      <c r="N254" s="211">
        <v>0</v>
      </c>
      <c r="O254" s="211">
        <v>50</v>
      </c>
      <c r="P254" s="124" t="s">
        <v>1314</v>
      </c>
    </row>
    <row r="255" spans="1:16" ht="51">
      <c r="A255" s="262" t="s">
        <v>619</v>
      </c>
      <c r="B255" s="124"/>
      <c r="C255" s="125" t="s">
        <v>713</v>
      </c>
      <c r="D255" s="119">
        <v>43111</v>
      </c>
      <c r="E255" s="120" t="s">
        <v>2180</v>
      </c>
      <c r="F255" s="120" t="s">
        <v>3</v>
      </c>
      <c r="G255" s="120">
        <v>1587124</v>
      </c>
      <c r="H255" s="124"/>
      <c r="I255" s="128" t="s">
        <v>3091</v>
      </c>
      <c r="J255" s="124"/>
      <c r="K255" s="124"/>
      <c r="L255" s="124"/>
      <c r="M255" s="124"/>
      <c r="N255" s="211">
        <v>0</v>
      </c>
      <c r="O255" s="211">
        <v>300</v>
      </c>
      <c r="P255" s="124" t="s">
        <v>1314</v>
      </c>
    </row>
    <row r="256" spans="1:16" ht="38.25">
      <c r="A256" s="262">
        <v>291</v>
      </c>
      <c r="B256" s="124"/>
      <c r="C256" s="125" t="s">
        <v>794</v>
      </c>
      <c r="D256" s="119">
        <v>43111</v>
      </c>
      <c r="E256" s="120" t="s">
        <v>2181</v>
      </c>
      <c r="F256" s="120" t="s">
        <v>3</v>
      </c>
      <c r="G256" s="120">
        <v>1587125</v>
      </c>
      <c r="H256" s="124"/>
      <c r="I256" s="128" t="s">
        <v>3092</v>
      </c>
      <c r="J256" s="124"/>
      <c r="K256" s="124"/>
      <c r="L256" s="124"/>
      <c r="M256" s="124"/>
      <c r="N256" s="211">
        <v>0</v>
      </c>
      <c r="O256" s="211">
        <v>24</v>
      </c>
      <c r="P256" s="124" t="s">
        <v>1314</v>
      </c>
    </row>
    <row r="257" spans="1:16" ht="51">
      <c r="A257" s="262" t="s">
        <v>619</v>
      </c>
      <c r="B257" s="124"/>
      <c r="C257" s="125" t="s">
        <v>713</v>
      </c>
      <c r="D257" s="119">
        <v>43111</v>
      </c>
      <c r="E257" s="120" t="s">
        <v>2182</v>
      </c>
      <c r="F257" s="120" t="s">
        <v>3</v>
      </c>
      <c r="G257" s="120">
        <v>1587219</v>
      </c>
      <c r="H257" s="124"/>
      <c r="I257" s="128" t="s">
        <v>3093</v>
      </c>
      <c r="J257" s="124"/>
      <c r="K257" s="124"/>
      <c r="L257" s="124"/>
      <c r="M257" s="124"/>
      <c r="N257" s="211">
        <v>0</v>
      </c>
      <c r="O257" s="211">
        <v>3611.89</v>
      </c>
      <c r="P257" s="124" t="s">
        <v>1314</v>
      </c>
    </row>
    <row r="258" spans="1:16" ht="63.75">
      <c r="A258" s="262" t="s">
        <v>619</v>
      </c>
      <c r="B258" s="124"/>
      <c r="C258" s="125" t="s">
        <v>713</v>
      </c>
      <c r="D258" s="119">
        <v>43112</v>
      </c>
      <c r="E258" s="120" t="s">
        <v>1459</v>
      </c>
      <c r="F258" s="120" t="s">
        <v>6</v>
      </c>
      <c r="G258" s="120">
        <v>640974</v>
      </c>
      <c r="H258" s="124"/>
      <c r="I258" s="128" t="s">
        <v>2508</v>
      </c>
      <c r="J258" s="124"/>
      <c r="K258" s="124"/>
      <c r="L258" s="124"/>
      <c r="M258" s="124"/>
      <c r="N258" s="211">
        <v>0</v>
      </c>
      <c r="O258" s="211">
        <v>11206.63</v>
      </c>
      <c r="P258" s="124" t="s">
        <v>1314</v>
      </c>
    </row>
    <row r="259" spans="1:16" ht="51">
      <c r="A259" s="262" t="s">
        <v>619</v>
      </c>
      <c r="B259" s="124"/>
      <c r="C259" s="125" t="s">
        <v>713</v>
      </c>
      <c r="D259" s="119">
        <v>43112</v>
      </c>
      <c r="E259" s="120" t="s">
        <v>1460</v>
      </c>
      <c r="F259" s="120" t="s">
        <v>6</v>
      </c>
      <c r="G259" s="120">
        <v>929849</v>
      </c>
      <c r="H259" s="124"/>
      <c r="I259" s="128" t="s">
        <v>2509</v>
      </c>
      <c r="J259" s="124"/>
      <c r="K259" s="124"/>
      <c r="L259" s="124"/>
      <c r="M259" s="124"/>
      <c r="N259" s="211">
        <v>0</v>
      </c>
      <c r="O259" s="211">
        <v>540.9</v>
      </c>
      <c r="P259" s="124" t="s">
        <v>1314</v>
      </c>
    </row>
    <row r="260" spans="1:16" ht="51">
      <c r="A260" s="262" t="s">
        <v>619</v>
      </c>
      <c r="B260" s="124"/>
      <c r="C260" s="125" t="s">
        <v>713</v>
      </c>
      <c r="D260" s="119">
        <v>43112</v>
      </c>
      <c r="E260" s="120" t="s">
        <v>1461</v>
      </c>
      <c r="F260" s="120" t="s">
        <v>6</v>
      </c>
      <c r="G260" s="120">
        <v>929852</v>
      </c>
      <c r="H260" s="124"/>
      <c r="I260" s="128" t="s">
        <v>2510</v>
      </c>
      <c r="J260" s="124"/>
      <c r="K260" s="124"/>
      <c r="L260" s="124"/>
      <c r="M260" s="124"/>
      <c r="N260" s="211">
        <v>0</v>
      </c>
      <c r="O260" s="211">
        <v>8753.1200000000008</v>
      </c>
      <c r="P260" s="124" t="s">
        <v>1314</v>
      </c>
    </row>
    <row r="261" spans="1:16" ht="89.25">
      <c r="A261" s="262">
        <v>25</v>
      </c>
      <c r="B261" s="124"/>
      <c r="C261" s="125" t="s">
        <v>694</v>
      </c>
      <c r="D261" s="119">
        <v>43112</v>
      </c>
      <c r="E261" s="120" t="s">
        <v>1462</v>
      </c>
      <c r="F261" s="120" t="s">
        <v>15</v>
      </c>
      <c r="G261" s="120">
        <v>4166</v>
      </c>
      <c r="H261" s="124"/>
      <c r="I261" s="128" t="s">
        <v>2511</v>
      </c>
      <c r="J261" s="124"/>
      <c r="K261" s="124"/>
      <c r="L261" s="124"/>
      <c r="M261" s="124"/>
      <c r="N261" s="211">
        <v>808.44</v>
      </c>
      <c r="O261" s="211">
        <v>0</v>
      </c>
      <c r="P261" s="124" t="s">
        <v>1314</v>
      </c>
    </row>
    <row r="262" spans="1:16" ht="89.25">
      <c r="A262" s="262">
        <v>25</v>
      </c>
      <c r="B262" s="124"/>
      <c r="C262" s="125" t="s">
        <v>694</v>
      </c>
      <c r="D262" s="119">
        <v>43112</v>
      </c>
      <c r="E262" s="120" t="s">
        <v>1463</v>
      </c>
      <c r="F262" s="120" t="s">
        <v>15</v>
      </c>
      <c r="G262" s="120">
        <v>4167</v>
      </c>
      <c r="H262" s="124"/>
      <c r="I262" s="128" t="s">
        <v>2512</v>
      </c>
      <c r="J262" s="124"/>
      <c r="K262" s="124"/>
      <c r="L262" s="124"/>
      <c r="M262" s="124"/>
      <c r="N262" s="211">
        <v>557.02</v>
      </c>
      <c r="O262" s="211">
        <v>0</v>
      </c>
      <c r="P262" s="124" t="s">
        <v>1314</v>
      </c>
    </row>
    <row r="263" spans="1:16" ht="89.25">
      <c r="A263" s="262">
        <v>25</v>
      </c>
      <c r="B263" s="124"/>
      <c r="C263" s="125" t="s">
        <v>694</v>
      </c>
      <c r="D263" s="119">
        <v>43112</v>
      </c>
      <c r="E263" s="120" t="s">
        <v>1464</v>
      </c>
      <c r="F263" s="120" t="s">
        <v>15</v>
      </c>
      <c r="G263" s="120">
        <v>4168</v>
      </c>
      <c r="H263" s="124"/>
      <c r="I263" s="128" t="s">
        <v>2513</v>
      </c>
      <c r="J263" s="124"/>
      <c r="K263" s="124"/>
      <c r="L263" s="124"/>
      <c r="M263" s="124"/>
      <c r="N263" s="211">
        <v>660.2</v>
      </c>
      <c r="O263" s="211">
        <v>0</v>
      </c>
      <c r="P263" s="124" t="s">
        <v>1314</v>
      </c>
    </row>
    <row r="264" spans="1:16" ht="51">
      <c r="A264" s="262" t="s">
        <v>620</v>
      </c>
      <c r="B264" s="124"/>
      <c r="C264" s="125" t="s">
        <v>714</v>
      </c>
      <c r="D264" s="119">
        <v>43112</v>
      </c>
      <c r="E264" s="120" t="s">
        <v>1465</v>
      </c>
      <c r="F264" s="120" t="s">
        <v>11</v>
      </c>
      <c r="G264" s="120">
        <v>910937</v>
      </c>
      <c r="H264" s="124"/>
      <c r="I264" s="128" t="s">
        <v>2514</v>
      </c>
      <c r="J264" s="124"/>
      <c r="K264" s="124"/>
      <c r="L264" s="124"/>
      <c r="M264" s="124"/>
      <c r="N264" s="211">
        <v>50</v>
      </c>
      <c r="O264" s="211">
        <v>0</v>
      </c>
      <c r="P264" s="124" t="s">
        <v>1314</v>
      </c>
    </row>
    <row r="265" spans="1:16" ht="76.5">
      <c r="A265" s="262" t="s">
        <v>620</v>
      </c>
      <c r="B265" s="124"/>
      <c r="C265" s="125" t="s">
        <v>714</v>
      </c>
      <c r="D265" s="119">
        <v>43112</v>
      </c>
      <c r="E265" s="120" t="s">
        <v>1466</v>
      </c>
      <c r="F265" s="120" t="s">
        <v>21</v>
      </c>
      <c r="G265" s="120">
        <v>910940</v>
      </c>
      <c r="H265" s="124"/>
      <c r="I265" s="128" t="s">
        <v>2515</v>
      </c>
      <c r="J265" s="124"/>
      <c r="K265" s="124"/>
      <c r="L265" s="124"/>
      <c r="M265" s="124"/>
      <c r="N265" s="211">
        <v>9469596</v>
      </c>
      <c r="O265" s="211">
        <v>0</v>
      </c>
      <c r="P265" s="124" t="s">
        <v>1314</v>
      </c>
    </row>
    <row r="266" spans="1:16" ht="51">
      <c r="A266" s="262">
        <v>346</v>
      </c>
      <c r="B266" s="124"/>
      <c r="C266" s="125" t="s">
        <v>820</v>
      </c>
      <c r="D266" s="119">
        <v>43112</v>
      </c>
      <c r="E266" s="120" t="s">
        <v>2183</v>
      </c>
      <c r="F266" s="120" t="s">
        <v>3</v>
      </c>
      <c r="G266" s="120">
        <v>1587404</v>
      </c>
      <c r="H266" s="124"/>
      <c r="I266" s="128" t="s">
        <v>3094</v>
      </c>
      <c r="J266" s="124"/>
      <c r="K266" s="124"/>
      <c r="L266" s="124"/>
      <c r="M266" s="124"/>
      <c r="N266" s="211">
        <v>0</v>
      </c>
      <c r="O266" s="211">
        <v>2036.52</v>
      </c>
      <c r="P266" s="124" t="s">
        <v>1314</v>
      </c>
    </row>
    <row r="267" spans="1:16" ht="51">
      <c r="A267" s="262" t="s">
        <v>619</v>
      </c>
      <c r="B267" s="124"/>
      <c r="C267" s="125" t="s">
        <v>713</v>
      </c>
      <c r="D267" s="119">
        <v>43112</v>
      </c>
      <c r="E267" s="120" t="s">
        <v>2184</v>
      </c>
      <c r="F267" s="120" t="s">
        <v>3</v>
      </c>
      <c r="G267" s="120">
        <v>1587423</v>
      </c>
      <c r="H267" s="124"/>
      <c r="I267" s="128" t="s">
        <v>3095</v>
      </c>
      <c r="J267" s="124"/>
      <c r="K267" s="124"/>
      <c r="L267" s="124"/>
      <c r="M267" s="124"/>
      <c r="N267" s="211">
        <v>0</v>
      </c>
      <c r="O267" s="211">
        <v>11287.6</v>
      </c>
      <c r="P267" s="124" t="s">
        <v>1314</v>
      </c>
    </row>
    <row r="268" spans="1:16" ht="51">
      <c r="A268" s="262">
        <v>132</v>
      </c>
      <c r="B268" s="124"/>
      <c r="C268" s="125" t="s">
        <v>728</v>
      </c>
      <c r="D268" s="119">
        <v>43112</v>
      </c>
      <c r="E268" s="120" t="s">
        <v>2185</v>
      </c>
      <c r="F268" s="120" t="s">
        <v>3</v>
      </c>
      <c r="G268" s="120">
        <v>1587428</v>
      </c>
      <c r="H268" s="124"/>
      <c r="I268" s="128" t="s">
        <v>3096</v>
      </c>
      <c r="J268" s="124"/>
      <c r="K268" s="124"/>
      <c r="L268" s="124"/>
      <c r="M268" s="124"/>
      <c r="N268" s="211">
        <v>0</v>
      </c>
      <c r="O268" s="211">
        <v>2056</v>
      </c>
      <c r="P268" s="124" t="s">
        <v>1314</v>
      </c>
    </row>
    <row r="269" spans="1:16" ht="51">
      <c r="A269" s="262" t="s">
        <v>619</v>
      </c>
      <c r="B269" s="124"/>
      <c r="C269" s="125" t="s">
        <v>713</v>
      </c>
      <c r="D269" s="119">
        <v>43112</v>
      </c>
      <c r="E269" s="120" t="s">
        <v>2186</v>
      </c>
      <c r="F269" s="120" t="s">
        <v>3</v>
      </c>
      <c r="G269" s="120">
        <v>1587456</v>
      </c>
      <c r="H269" s="124"/>
      <c r="I269" s="128" t="s">
        <v>3097</v>
      </c>
      <c r="J269" s="124"/>
      <c r="K269" s="124"/>
      <c r="L269" s="124"/>
      <c r="M269" s="124"/>
      <c r="N269" s="211">
        <v>0</v>
      </c>
      <c r="O269" s="211">
        <v>742</v>
      </c>
      <c r="P269" s="124" t="s">
        <v>1314</v>
      </c>
    </row>
    <row r="270" spans="1:16" ht="51">
      <c r="A270" s="262" t="s">
        <v>619</v>
      </c>
      <c r="B270" s="124"/>
      <c r="C270" s="125" t="s">
        <v>713</v>
      </c>
      <c r="D270" s="119">
        <v>43112</v>
      </c>
      <c r="E270" s="120" t="s">
        <v>2187</v>
      </c>
      <c r="F270" s="120" t="s">
        <v>3</v>
      </c>
      <c r="G270" s="120">
        <v>1587498</v>
      </c>
      <c r="H270" s="124"/>
      <c r="I270" s="128" t="s">
        <v>3098</v>
      </c>
      <c r="J270" s="124"/>
      <c r="K270" s="124"/>
      <c r="L270" s="124"/>
      <c r="M270" s="124"/>
      <c r="N270" s="211">
        <v>0</v>
      </c>
      <c r="O270" s="211">
        <v>190</v>
      </c>
      <c r="P270" s="124" t="s">
        <v>1314</v>
      </c>
    </row>
    <row r="271" spans="1:16" ht="51">
      <c r="A271" s="262" t="s">
        <v>619</v>
      </c>
      <c r="B271" s="124"/>
      <c r="C271" s="125" t="s">
        <v>713</v>
      </c>
      <c r="D271" s="119">
        <v>43112</v>
      </c>
      <c r="E271" s="120" t="s">
        <v>2188</v>
      </c>
      <c r="F271" s="120" t="s">
        <v>3</v>
      </c>
      <c r="G271" s="120">
        <v>1587500</v>
      </c>
      <c r="H271" s="124"/>
      <c r="I271" s="128" t="s">
        <v>3099</v>
      </c>
      <c r="J271" s="124"/>
      <c r="K271" s="124"/>
      <c r="L271" s="124"/>
      <c r="M271" s="124"/>
      <c r="N271" s="211">
        <v>0</v>
      </c>
      <c r="O271" s="211">
        <v>140</v>
      </c>
      <c r="P271" s="124" t="s">
        <v>1314</v>
      </c>
    </row>
    <row r="272" spans="1:16" ht="51">
      <c r="A272" s="262" t="s">
        <v>619</v>
      </c>
      <c r="B272" s="124"/>
      <c r="C272" s="125" t="s">
        <v>713</v>
      </c>
      <c r="D272" s="119">
        <v>43112</v>
      </c>
      <c r="E272" s="120" t="s">
        <v>2189</v>
      </c>
      <c r="F272" s="120" t="s">
        <v>3</v>
      </c>
      <c r="G272" s="120">
        <v>1587508</v>
      </c>
      <c r="H272" s="124"/>
      <c r="I272" s="128" t="s">
        <v>3100</v>
      </c>
      <c r="J272" s="124"/>
      <c r="K272" s="124"/>
      <c r="L272" s="124"/>
      <c r="M272" s="124"/>
      <c r="N272" s="211">
        <v>0</v>
      </c>
      <c r="O272" s="211">
        <v>238.16</v>
      </c>
      <c r="P272" s="124" t="s">
        <v>1314</v>
      </c>
    </row>
    <row r="273" spans="1:16" ht="51">
      <c r="A273" s="262" t="s">
        <v>619</v>
      </c>
      <c r="B273" s="124"/>
      <c r="C273" s="125" t="s">
        <v>713</v>
      </c>
      <c r="D273" s="119">
        <v>43112</v>
      </c>
      <c r="E273" s="120" t="s">
        <v>2190</v>
      </c>
      <c r="F273" s="120" t="s">
        <v>3</v>
      </c>
      <c r="G273" s="120">
        <v>1587521</v>
      </c>
      <c r="H273" s="124"/>
      <c r="I273" s="128" t="s">
        <v>3101</v>
      </c>
      <c r="J273" s="124"/>
      <c r="K273" s="124"/>
      <c r="L273" s="124"/>
      <c r="M273" s="124"/>
      <c r="N273" s="211">
        <v>0</v>
      </c>
      <c r="O273" s="211">
        <v>932.11</v>
      </c>
      <c r="P273" s="124" t="s">
        <v>1314</v>
      </c>
    </row>
    <row r="274" spans="1:16" ht="51">
      <c r="A274" s="262" t="s">
        <v>619</v>
      </c>
      <c r="B274" s="124"/>
      <c r="C274" s="125" t="s">
        <v>713</v>
      </c>
      <c r="D274" s="119">
        <v>43112</v>
      </c>
      <c r="E274" s="120" t="s">
        <v>2191</v>
      </c>
      <c r="F274" s="120" t="s">
        <v>3</v>
      </c>
      <c r="G274" s="120">
        <v>1587539</v>
      </c>
      <c r="H274" s="124"/>
      <c r="I274" s="128" t="s">
        <v>3102</v>
      </c>
      <c r="J274" s="124"/>
      <c r="K274" s="124"/>
      <c r="L274" s="124"/>
      <c r="M274" s="124"/>
      <c r="N274" s="211">
        <v>0</v>
      </c>
      <c r="O274" s="211">
        <v>1106</v>
      </c>
      <c r="P274" s="124" t="s">
        <v>1314</v>
      </c>
    </row>
    <row r="275" spans="1:16" ht="51">
      <c r="A275" s="262" t="s">
        <v>619</v>
      </c>
      <c r="B275" s="124"/>
      <c r="C275" s="125" t="s">
        <v>713</v>
      </c>
      <c r="D275" s="119">
        <v>43112</v>
      </c>
      <c r="E275" s="120" t="s">
        <v>2192</v>
      </c>
      <c r="F275" s="120" t="s">
        <v>3</v>
      </c>
      <c r="G275" s="120">
        <v>1587545</v>
      </c>
      <c r="H275" s="124"/>
      <c r="I275" s="128" t="s">
        <v>3103</v>
      </c>
      <c r="J275" s="124"/>
      <c r="K275" s="124"/>
      <c r="L275" s="124"/>
      <c r="M275" s="124"/>
      <c r="N275" s="211">
        <v>0</v>
      </c>
      <c r="O275" s="211">
        <v>220</v>
      </c>
      <c r="P275" s="124" t="s">
        <v>1314</v>
      </c>
    </row>
    <row r="276" spans="1:16" ht="51">
      <c r="A276" s="262" t="s">
        <v>619</v>
      </c>
      <c r="B276" s="124"/>
      <c r="C276" s="125" t="s">
        <v>713</v>
      </c>
      <c r="D276" s="119">
        <v>43112</v>
      </c>
      <c r="E276" s="120" t="s">
        <v>2193</v>
      </c>
      <c r="F276" s="120" t="s">
        <v>3</v>
      </c>
      <c r="G276" s="120">
        <v>1587551</v>
      </c>
      <c r="H276" s="124"/>
      <c r="I276" s="128" t="s">
        <v>3104</v>
      </c>
      <c r="J276" s="124"/>
      <c r="K276" s="124"/>
      <c r="L276" s="124"/>
      <c r="M276" s="124"/>
      <c r="N276" s="211">
        <v>0</v>
      </c>
      <c r="O276" s="211">
        <v>1000</v>
      </c>
      <c r="P276" s="124" t="s">
        <v>1314</v>
      </c>
    </row>
    <row r="277" spans="1:16" ht="51">
      <c r="A277" s="262" t="s">
        <v>619</v>
      </c>
      <c r="B277" s="124"/>
      <c r="C277" s="125" t="s">
        <v>713</v>
      </c>
      <c r="D277" s="119">
        <v>43112</v>
      </c>
      <c r="E277" s="120" t="s">
        <v>2194</v>
      </c>
      <c r="F277" s="120" t="s">
        <v>3</v>
      </c>
      <c r="G277" s="120">
        <v>1587556</v>
      </c>
      <c r="H277" s="124"/>
      <c r="I277" s="128" t="s">
        <v>3105</v>
      </c>
      <c r="J277" s="124"/>
      <c r="K277" s="124"/>
      <c r="L277" s="124"/>
      <c r="M277" s="124"/>
      <c r="N277" s="211">
        <v>0</v>
      </c>
      <c r="O277" s="211">
        <v>1028.74</v>
      </c>
      <c r="P277" s="124" t="s">
        <v>1314</v>
      </c>
    </row>
    <row r="278" spans="1:16" ht="51">
      <c r="A278" s="262" t="s">
        <v>619</v>
      </c>
      <c r="B278" s="124"/>
      <c r="C278" s="125" t="s">
        <v>713</v>
      </c>
      <c r="D278" s="119">
        <v>43112</v>
      </c>
      <c r="E278" s="120" t="s">
        <v>2195</v>
      </c>
      <c r="F278" s="120" t="s">
        <v>3</v>
      </c>
      <c r="G278" s="120">
        <v>1587597</v>
      </c>
      <c r="H278" s="124"/>
      <c r="I278" s="128" t="s">
        <v>3106</v>
      </c>
      <c r="J278" s="124"/>
      <c r="K278" s="124"/>
      <c r="L278" s="124"/>
      <c r="M278" s="124"/>
      <c r="N278" s="211">
        <v>0</v>
      </c>
      <c r="O278" s="211">
        <v>0.53</v>
      </c>
      <c r="P278" s="124" t="s">
        <v>1314</v>
      </c>
    </row>
    <row r="279" spans="1:16" ht="51">
      <c r="A279" s="262" t="s">
        <v>619</v>
      </c>
      <c r="B279" s="124"/>
      <c r="C279" s="125" t="s">
        <v>713</v>
      </c>
      <c r="D279" s="119">
        <v>43112</v>
      </c>
      <c r="E279" s="120" t="s">
        <v>2196</v>
      </c>
      <c r="F279" s="120" t="s">
        <v>3</v>
      </c>
      <c r="G279" s="120">
        <v>1587599</v>
      </c>
      <c r="H279" s="124"/>
      <c r="I279" s="128" t="s">
        <v>3107</v>
      </c>
      <c r="J279" s="124"/>
      <c r="K279" s="124"/>
      <c r="L279" s="124"/>
      <c r="M279" s="124"/>
      <c r="N279" s="211">
        <v>0</v>
      </c>
      <c r="O279" s="211">
        <v>3044.67</v>
      </c>
      <c r="P279" s="124" t="s">
        <v>1314</v>
      </c>
    </row>
    <row r="280" spans="1:16" ht="89.25">
      <c r="A280" s="262">
        <v>378</v>
      </c>
      <c r="B280" s="124"/>
      <c r="C280" s="125" t="s">
        <v>1274</v>
      </c>
      <c r="D280" s="119">
        <v>43115</v>
      </c>
      <c r="E280" s="120" t="s">
        <v>1467</v>
      </c>
      <c r="F280" s="120" t="s">
        <v>11</v>
      </c>
      <c r="G280" s="120">
        <v>911112</v>
      </c>
      <c r="H280" s="124"/>
      <c r="I280" s="128" t="s">
        <v>2516</v>
      </c>
      <c r="J280" s="124"/>
      <c r="K280" s="124"/>
      <c r="L280" s="124"/>
      <c r="M280" s="124"/>
      <c r="N280" s="211">
        <v>50</v>
      </c>
      <c r="O280" s="211">
        <v>0</v>
      </c>
      <c r="P280" s="124" t="s">
        <v>1314</v>
      </c>
    </row>
    <row r="281" spans="1:16" ht="51">
      <c r="A281" s="262">
        <v>291</v>
      </c>
      <c r="B281" s="124"/>
      <c r="C281" s="125" t="s">
        <v>794</v>
      </c>
      <c r="D281" s="119">
        <v>43115</v>
      </c>
      <c r="E281" s="120" t="s">
        <v>2197</v>
      </c>
      <c r="F281" s="120" t="s">
        <v>3</v>
      </c>
      <c r="G281" s="120">
        <v>1587798</v>
      </c>
      <c r="H281" s="124"/>
      <c r="I281" s="128" t="s">
        <v>3108</v>
      </c>
      <c r="J281" s="124"/>
      <c r="K281" s="124"/>
      <c r="L281" s="124"/>
      <c r="M281" s="124"/>
      <c r="N281" s="211">
        <v>0</v>
      </c>
      <c r="O281" s="211">
        <v>2257699.9500000002</v>
      </c>
      <c r="P281" s="124" t="s">
        <v>1314</v>
      </c>
    </row>
    <row r="282" spans="1:16" ht="63.75">
      <c r="A282" s="262">
        <v>291</v>
      </c>
      <c r="B282" s="124"/>
      <c r="C282" s="125" t="s">
        <v>794</v>
      </c>
      <c r="D282" s="119">
        <v>43115</v>
      </c>
      <c r="E282" s="120" t="s">
        <v>2198</v>
      </c>
      <c r="F282" s="120" t="s">
        <v>3</v>
      </c>
      <c r="G282" s="120">
        <v>1587839</v>
      </c>
      <c r="H282" s="124"/>
      <c r="I282" s="128" t="s">
        <v>3109</v>
      </c>
      <c r="J282" s="124"/>
      <c r="K282" s="124"/>
      <c r="L282" s="124"/>
      <c r="M282" s="124"/>
      <c r="N282" s="211">
        <v>0</v>
      </c>
      <c r="O282" s="211">
        <v>348000</v>
      </c>
      <c r="P282" s="124" t="s">
        <v>1314</v>
      </c>
    </row>
    <row r="283" spans="1:16" ht="38.25">
      <c r="A283" s="262">
        <v>572</v>
      </c>
      <c r="B283" s="124"/>
      <c r="C283" s="125" t="s">
        <v>848</v>
      </c>
      <c r="D283" s="119">
        <v>43115</v>
      </c>
      <c r="E283" s="120" t="s">
        <v>2199</v>
      </c>
      <c r="F283" s="120" t="s">
        <v>3</v>
      </c>
      <c r="G283" s="120">
        <v>1587843</v>
      </c>
      <c r="H283" s="124"/>
      <c r="I283" s="128" t="s">
        <v>3110</v>
      </c>
      <c r="J283" s="124"/>
      <c r="K283" s="124"/>
      <c r="L283" s="124"/>
      <c r="M283" s="124"/>
      <c r="N283" s="211">
        <v>0</v>
      </c>
      <c r="O283" s="211">
        <v>13329.58</v>
      </c>
      <c r="P283" s="124" t="s">
        <v>1314</v>
      </c>
    </row>
    <row r="284" spans="1:16" ht="51">
      <c r="A284" s="262" t="s">
        <v>619</v>
      </c>
      <c r="B284" s="124"/>
      <c r="C284" s="125" t="s">
        <v>713</v>
      </c>
      <c r="D284" s="119">
        <v>43115</v>
      </c>
      <c r="E284" s="120" t="s">
        <v>2200</v>
      </c>
      <c r="F284" s="120" t="s">
        <v>3</v>
      </c>
      <c r="G284" s="120">
        <v>1587861</v>
      </c>
      <c r="H284" s="124"/>
      <c r="I284" s="128" t="s">
        <v>3111</v>
      </c>
      <c r="J284" s="124"/>
      <c r="K284" s="124"/>
      <c r="L284" s="124"/>
      <c r="M284" s="124"/>
      <c r="N284" s="211">
        <v>0</v>
      </c>
      <c r="O284" s="211">
        <v>333</v>
      </c>
      <c r="P284" s="124" t="s">
        <v>1314</v>
      </c>
    </row>
    <row r="285" spans="1:16" ht="51">
      <c r="A285" s="262" t="s">
        <v>619</v>
      </c>
      <c r="B285" s="124"/>
      <c r="C285" s="125" t="s">
        <v>713</v>
      </c>
      <c r="D285" s="119">
        <v>43115</v>
      </c>
      <c r="E285" s="120" t="s">
        <v>2201</v>
      </c>
      <c r="F285" s="120" t="s">
        <v>3</v>
      </c>
      <c r="G285" s="120">
        <v>1587865</v>
      </c>
      <c r="H285" s="124"/>
      <c r="I285" s="128" t="s">
        <v>3112</v>
      </c>
      <c r="J285" s="124"/>
      <c r="K285" s="124"/>
      <c r="L285" s="124"/>
      <c r="M285" s="124"/>
      <c r="N285" s="211">
        <v>0</v>
      </c>
      <c r="O285" s="211">
        <v>30</v>
      </c>
      <c r="P285" s="124" t="s">
        <v>1314</v>
      </c>
    </row>
    <row r="286" spans="1:16" ht="38.25">
      <c r="A286" s="262">
        <v>130</v>
      </c>
      <c r="B286" s="124"/>
      <c r="C286" s="125" t="s">
        <v>727</v>
      </c>
      <c r="D286" s="119">
        <v>43115</v>
      </c>
      <c r="E286" s="120" t="s">
        <v>2202</v>
      </c>
      <c r="F286" s="120" t="s">
        <v>3</v>
      </c>
      <c r="G286" s="120">
        <v>1587873</v>
      </c>
      <c r="H286" s="124"/>
      <c r="I286" s="128" t="s">
        <v>1384</v>
      </c>
      <c r="J286" s="124"/>
      <c r="K286" s="124"/>
      <c r="L286" s="124"/>
      <c r="M286" s="124"/>
      <c r="N286" s="211">
        <v>0</v>
      </c>
      <c r="O286" s="211">
        <v>16</v>
      </c>
      <c r="P286" s="124" t="s">
        <v>1314</v>
      </c>
    </row>
    <row r="287" spans="1:16" ht="51">
      <c r="A287" s="262" t="s">
        <v>619</v>
      </c>
      <c r="B287" s="124"/>
      <c r="C287" s="125" t="s">
        <v>713</v>
      </c>
      <c r="D287" s="119">
        <v>43115</v>
      </c>
      <c r="E287" s="120" t="s">
        <v>2203</v>
      </c>
      <c r="F287" s="120" t="s">
        <v>3</v>
      </c>
      <c r="G287" s="120">
        <v>1587878</v>
      </c>
      <c r="H287" s="124"/>
      <c r="I287" s="128" t="s">
        <v>3113</v>
      </c>
      <c r="J287" s="124"/>
      <c r="K287" s="124"/>
      <c r="L287" s="124"/>
      <c r="M287" s="124"/>
      <c r="N287" s="211">
        <v>0</v>
      </c>
      <c r="O287" s="211">
        <v>522.08000000000004</v>
      </c>
      <c r="P287" s="124" t="s">
        <v>1314</v>
      </c>
    </row>
    <row r="288" spans="1:16" ht="63.75">
      <c r="A288" s="262">
        <v>20</v>
      </c>
      <c r="B288" s="124"/>
      <c r="C288" s="125" t="s">
        <v>693</v>
      </c>
      <c r="D288" s="119">
        <v>43115</v>
      </c>
      <c r="E288" s="120" t="s">
        <v>2204</v>
      </c>
      <c r="F288" s="120" t="s">
        <v>3</v>
      </c>
      <c r="G288" s="120">
        <v>1587924</v>
      </c>
      <c r="H288" s="124"/>
      <c r="I288" s="128" t="s">
        <v>3114</v>
      </c>
      <c r="J288" s="124"/>
      <c r="K288" s="124"/>
      <c r="L288" s="124"/>
      <c r="M288" s="124"/>
      <c r="N288" s="211">
        <v>0</v>
      </c>
      <c r="O288" s="211">
        <v>883.2</v>
      </c>
      <c r="P288" s="124" t="s">
        <v>1314</v>
      </c>
    </row>
    <row r="289" spans="1:16" ht="51">
      <c r="A289" s="262" t="s">
        <v>619</v>
      </c>
      <c r="B289" s="124"/>
      <c r="C289" s="125" t="s">
        <v>713</v>
      </c>
      <c r="D289" s="119">
        <v>43115</v>
      </c>
      <c r="E289" s="120" t="s">
        <v>2205</v>
      </c>
      <c r="F289" s="120" t="s">
        <v>3</v>
      </c>
      <c r="G289" s="120">
        <v>1587931</v>
      </c>
      <c r="H289" s="124"/>
      <c r="I289" s="128" t="s">
        <v>3115</v>
      </c>
      <c r="J289" s="124"/>
      <c r="K289" s="124"/>
      <c r="L289" s="124"/>
      <c r="M289" s="124"/>
      <c r="N289" s="211">
        <v>0</v>
      </c>
      <c r="O289" s="211">
        <v>281.97000000000003</v>
      </c>
      <c r="P289" s="124" t="s">
        <v>1314</v>
      </c>
    </row>
    <row r="290" spans="1:16" ht="51">
      <c r="A290" s="262">
        <v>20</v>
      </c>
      <c r="B290" s="124"/>
      <c r="C290" s="125" t="s">
        <v>693</v>
      </c>
      <c r="D290" s="119">
        <v>43115</v>
      </c>
      <c r="E290" s="120" t="s">
        <v>2206</v>
      </c>
      <c r="F290" s="120" t="s">
        <v>3</v>
      </c>
      <c r="G290" s="120">
        <v>1588022</v>
      </c>
      <c r="H290" s="124"/>
      <c r="I290" s="128" t="s">
        <v>3116</v>
      </c>
      <c r="J290" s="124"/>
      <c r="K290" s="124"/>
      <c r="L290" s="124"/>
      <c r="M290" s="124"/>
      <c r="N290" s="211">
        <v>0</v>
      </c>
      <c r="O290" s="211">
        <v>778</v>
      </c>
      <c r="P290" s="124" t="s">
        <v>1314</v>
      </c>
    </row>
    <row r="291" spans="1:16" ht="51">
      <c r="A291" s="262">
        <v>20</v>
      </c>
      <c r="B291" s="124"/>
      <c r="C291" s="125" t="s">
        <v>693</v>
      </c>
      <c r="D291" s="119">
        <v>43115</v>
      </c>
      <c r="E291" s="120" t="s">
        <v>2207</v>
      </c>
      <c r="F291" s="120" t="s">
        <v>3</v>
      </c>
      <c r="G291" s="120">
        <v>1588025</v>
      </c>
      <c r="H291" s="124"/>
      <c r="I291" s="128" t="s">
        <v>3117</v>
      </c>
      <c r="J291" s="124"/>
      <c r="K291" s="124"/>
      <c r="L291" s="124"/>
      <c r="M291" s="124"/>
      <c r="N291" s="211">
        <v>0</v>
      </c>
      <c r="O291" s="211">
        <v>6882</v>
      </c>
      <c r="P291" s="124" t="s">
        <v>1314</v>
      </c>
    </row>
    <row r="292" spans="1:16" ht="38.25">
      <c r="A292" s="262">
        <v>20</v>
      </c>
      <c r="B292" s="124"/>
      <c r="C292" s="125" t="s">
        <v>693</v>
      </c>
      <c r="D292" s="119">
        <v>43115</v>
      </c>
      <c r="E292" s="120" t="s">
        <v>2208</v>
      </c>
      <c r="F292" s="120" t="s">
        <v>3</v>
      </c>
      <c r="G292" s="120">
        <v>1588027</v>
      </c>
      <c r="H292" s="124"/>
      <c r="I292" s="128" t="s">
        <v>3118</v>
      </c>
      <c r="J292" s="124"/>
      <c r="K292" s="124"/>
      <c r="L292" s="124"/>
      <c r="M292" s="124"/>
      <c r="N292" s="211">
        <v>0</v>
      </c>
      <c r="O292" s="211">
        <v>140</v>
      </c>
      <c r="P292" s="124" t="s">
        <v>1314</v>
      </c>
    </row>
    <row r="293" spans="1:16" ht="51">
      <c r="A293" s="262" t="s">
        <v>619</v>
      </c>
      <c r="B293" s="124"/>
      <c r="C293" s="125" t="s">
        <v>713</v>
      </c>
      <c r="D293" s="119">
        <v>43116</v>
      </c>
      <c r="E293" s="120" t="s">
        <v>1468</v>
      </c>
      <c r="F293" s="120" t="s">
        <v>6</v>
      </c>
      <c r="G293" s="120">
        <v>643080</v>
      </c>
      <c r="H293" s="124"/>
      <c r="I293" s="128" t="s">
        <v>2517</v>
      </c>
      <c r="J293" s="124"/>
      <c r="K293" s="124"/>
      <c r="L293" s="124"/>
      <c r="M293" s="124"/>
      <c r="N293" s="211">
        <v>0</v>
      </c>
      <c r="O293" s="211">
        <v>5724.88</v>
      </c>
      <c r="P293" s="124" t="s">
        <v>1314</v>
      </c>
    </row>
    <row r="294" spans="1:16" ht="51">
      <c r="A294" s="262" t="s">
        <v>619</v>
      </c>
      <c r="B294" s="124"/>
      <c r="C294" s="125" t="s">
        <v>713</v>
      </c>
      <c r="D294" s="119">
        <v>43116</v>
      </c>
      <c r="E294" s="120" t="s">
        <v>1469</v>
      </c>
      <c r="F294" s="120" t="s">
        <v>6</v>
      </c>
      <c r="G294" s="120">
        <v>643082</v>
      </c>
      <c r="H294" s="124"/>
      <c r="I294" s="128" t="s">
        <v>2518</v>
      </c>
      <c r="J294" s="124"/>
      <c r="K294" s="124"/>
      <c r="L294" s="124"/>
      <c r="M294" s="124"/>
      <c r="N294" s="211">
        <v>0</v>
      </c>
      <c r="O294" s="211">
        <v>26303.09</v>
      </c>
      <c r="P294" s="124" t="s">
        <v>1314</v>
      </c>
    </row>
    <row r="295" spans="1:16" ht="63.75">
      <c r="A295" s="262">
        <v>340</v>
      </c>
      <c r="B295" s="124"/>
      <c r="C295" s="125" t="s">
        <v>814</v>
      </c>
      <c r="D295" s="119">
        <v>43116</v>
      </c>
      <c r="E295" s="120" t="s">
        <v>1470</v>
      </c>
      <c r="F295" s="120" t="s">
        <v>6</v>
      </c>
      <c r="G295" s="120">
        <v>643089</v>
      </c>
      <c r="H295" s="124"/>
      <c r="I295" s="128" t="s">
        <v>2519</v>
      </c>
      <c r="J295" s="124"/>
      <c r="K295" s="124"/>
      <c r="L295" s="124"/>
      <c r="M295" s="124"/>
      <c r="N295" s="211">
        <v>0</v>
      </c>
      <c r="O295" s="211">
        <v>59357.66</v>
      </c>
      <c r="P295" s="124" t="s">
        <v>1314</v>
      </c>
    </row>
    <row r="296" spans="1:16" ht="51">
      <c r="A296" s="262" t="s">
        <v>619</v>
      </c>
      <c r="B296" s="124"/>
      <c r="C296" s="125" t="s">
        <v>713</v>
      </c>
      <c r="D296" s="119">
        <v>43116</v>
      </c>
      <c r="E296" s="120" t="s">
        <v>1471</v>
      </c>
      <c r="F296" s="120" t="s">
        <v>6</v>
      </c>
      <c r="G296" s="120">
        <v>931089</v>
      </c>
      <c r="H296" s="124"/>
      <c r="I296" s="128" t="s">
        <v>2520</v>
      </c>
      <c r="J296" s="124"/>
      <c r="K296" s="124"/>
      <c r="L296" s="124"/>
      <c r="M296" s="124"/>
      <c r="N296" s="211">
        <v>0</v>
      </c>
      <c r="O296" s="211">
        <v>11166.81</v>
      </c>
      <c r="P296" s="124" t="s">
        <v>1314</v>
      </c>
    </row>
    <row r="297" spans="1:16" ht="51">
      <c r="A297" s="262" t="s">
        <v>620</v>
      </c>
      <c r="B297" s="124"/>
      <c r="C297" s="125" t="s">
        <v>714</v>
      </c>
      <c r="D297" s="119">
        <v>43116</v>
      </c>
      <c r="E297" s="120" t="s">
        <v>1472</v>
      </c>
      <c r="F297" s="120" t="s">
        <v>11</v>
      </c>
      <c r="G297" s="120">
        <v>10281</v>
      </c>
      <c r="H297" s="124"/>
      <c r="I297" s="128" t="s">
        <v>2521</v>
      </c>
      <c r="J297" s="124"/>
      <c r="K297" s="124"/>
      <c r="L297" s="124"/>
      <c r="M297" s="124"/>
      <c r="N297" s="211">
        <v>1030.8399999999999</v>
      </c>
      <c r="O297" s="211">
        <v>0</v>
      </c>
      <c r="P297" s="124" t="s">
        <v>1314</v>
      </c>
    </row>
    <row r="298" spans="1:16" ht="63.75">
      <c r="A298" s="262" t="s">
        <v>620</v>
      </c>
      <c r="B298" s="124"/>
      <c r="C298" s="125" t="s">
        <v>714</v>
      </c>
      <c r="D298" s="119">
        <v>43116</v>
      </c>
      <c r="E298" s="120" t="s">
        <v>1473</v>
      </c>
      <c r="F298" s="120" t="s">
        <v>11</v>
      </c>
      <c r="G298" s="120">
        <v>10300</v>
      </c>
      <c r="H298" s="124"/>
      <c r="I298" s="128" t="s">
        <v>2522</v>
      </c>
      <c r="J298" s="124"/>
      <c r="K298" s="124"/>
      <c r="L298" s="124"/>
      <c r="M298" s="124"/>
      <c r="N298" s="211">
        <v>1032.1500000000001</v>
      </c>
      <c r="O298" s="211">
        <v>0</v>
      </c>
      <c r="P298" s="124" t="s">
        <v>1314</v>
      </c>
    </row>
    <row r="299" spans="1:16" ht="51">
      <c r="A299" s="262" t="s">
        <v>620</v>
      </c>
      <c r="B299" s="124"/>
      <c r="C299" s="125" t="s">
        <v>714</v>
      </c>
      <c r="D299" s="119">
        <v>43116</v>
      </c>
      <c r="E299" s="120" t="s">
        <v>1474</v>
      </c>
      <c r="F299" s="120" t="s">
        <v>11</v>
      </c>
      <c r="G299" s="120">
        <v>10301</v>
      </c>
      <c r="H299" s="124"/>
      <c r="I299" s="128" t="s">
        <v>2523</v>
      </c>
      <c r="J299" s="124"/>
      <c r="K299" s="124"/>
      <c r="L299" s="124"/>
      <c r="M299" s="124"/>
      <c r="N299" s="211">
        <v>275.63</v>
      </c>
      <c r="O299" s="211">
        <v>0</v>
      </c>
      <c r="P299" s="124" t="s">
        <v>1314</v>
      </c>
    </row>
    <row r="300" spans="1:16" ht="63.75">
      <c r="A300" s="262" t="s">
        <v>620</v>
      </c>
      <c r="B300" s="124"/>
      <c r="C300" s="125" t="s">
        <v>714</v>
      </c>
      <c r="D300" s="119">
        <v>43116</v>
      </c>
      <c r="E300" s="120" t="s">
        <v>1475</v>
      </c>
      <c r="F300" s="120" t="s">
        <v>11</v>
      </c>
      <c r="G300" s="120">
        <v>10252</v>
      </c>
      <c r="H300" s="124"/>
      <c r="I300" s="128" t="s">
        <v>2524</v>
      </c>
      <c r="J300" s="124"/>
      <c r="K300" s="124"/>
      <c r="L300" s="124"/>
      <c r="M300" s="124"/>
      <c r="N300" s="211">
        <v>538.77</v>
      </c>
      <c r="O300" s="211">
        <v>0</v>
      </c>
      <c r="P300" s="124" t="s">
        <v>1314</v>
      </c>
    </row>
    <row r="301" spans="1:16" ht="51">
      <c r="A301" s="262" t="s">
        <v>620</v>
      </c>
      <c r="B301" s="124"/>
      <c r="C301" s="125" t="s">
        <v>714</v>
      </c>
      <c r="D301" s="119">
        <v>43116</v>
      </c>
      <c r="E301" s="120" t="s">
        <v>1476</v>
      </c>
      <c r="F301" s="120" t="s">
        <v>11</v>
      </c>
      <c r="G301" s="120">
        <v>10249</v>
      </c>
      <c r="H301" s="124"/>
      <c r="I301" s="128" t="s">
        <v>2525</v>
      </c>
      <c r="J301" s="124"/>
      <c r="K301" s="124"/>
      <c r="L301" s="124"/>
      <c r="M301" s="124"/>
      <c r="N301" s="211">
        <v>270.27</v>
      </c>
      <c r="O301" s="211">
        <v>0</v>
      </c>
      <c r="P301" s="124" t="s">
        <v>1314</v>
      </c>
    </row>
    <row r="302" spans="1:16" ht="63.75">
      <c r="A302" s="262" t="s">
        <v>620</v>
      </c>
      <c r="B302" s="124"/>
      <c r="C302" s="125" t="s">
        <v>714</v>
      </c>
      <c r="D302" s="119">
        <v>43116</v>
      </c>
      <c r="E302" s="120" t="s">
        <v>1477</v>
      </c>
      <c r="F302" s="120" t="s">
        <v>11</v>
      </c>
      <c r="G302" s="120">
        <v>10225</v>
      </c>
      <c r="H302" s="124"/>
      <c r="I302" s="128" t="s">
        <v>2527</v>
      </c>
      <c r="J302" s="124"/>
      <c r="K302" s="124"/>
      <c r="L302" s="124"/>
      <c r="M302" s="124"/>
      <c r="N302" s="211">
        <v>4773.45</v>
      </c>
      <c r="O302" s="211">
        <v>0</v>
      </c>
      <c r="P302" s="124" t="s">
        <v>1314</v>
      </c>
    </row>
    <row r="303" spans="1:16" ht="51">
      <c r="A303" s="262" t="s">
        <v>620</v>
      </c>
      <c r="B303" s="124"/>
      <c r="C303" s="125" t="s">
        <v>714</v>
      </c>
      <c r="D303" s="119">
        <v>43116</v>
      </c>
      <c r="E303" s="120" t="s">
        <v>1478</v>
      </c>
      <c r="F303" s="120" t="s">
        <v>11</v>
      </c>
      <c r="G303" s="120">
        <v>10244</v>
      </c>
      <c r="H303" s="124"/>
      <c r="I303" s="128" t="s">
        <v>2528</v>
      </c>
      <c r="J303" s="124"/>
      <c r="K303" s="124"/>
      <c r="L303" s="124"/>
      <c r="M303" s="124"/>
      <c r="N303" s="211">
        <v>4805.97</v>
      </c>
      <c r="O303" s="211">
        <v>0</v>
      </c>
      <c r="P303" s="124" t="s">
        <v>1314</v>
      </c>
    </row>
    <row r="304" spans="1:16" ht="51">
      <c r="A304" s="262" t="s">
        <v>620</v>
      </c>
      <c r="B304" s="124"/>
      <c r="C304" s="125" t="s">
        <v>714</v>
      </c>
      <c r="D304" s="119">
        <v>43116</v>
      </c>
      <c r="E304" s="120" t="s">
        <v>1479</v>
      </c>
      <c r="F304" s="120" t="s">
        <v>11</v>
      </c>
      <c r="G304" s="120">
        <v>10243</v>
      </c>
      <c r="H304" s="124"/>
      <c r="I304" s="128" t="s">
        <v>2529</v>
      </c>
      <c r="J304" s="124"/>
      <c r="K304" s="124"/>
      <c r="L304" s="124"/>
      <c r="M304" s="124"/>
      <c r="N304" s="211">
        <v>554.14</v>
      </c>
      <c r="O304" s="211">
        <v>0</v>
      </c>
      <c r="P304" s="124" t="s">
        <v>1314</v>
      </c>
    </row>
    <row r="305" spans="1:16" ht="51">
      <c r="A305" s="262" t="s">
        <v>620</v>
      </c>
      <c r="B305" s="124"/>
      <c r="C305" s="125" t="s">
        <v>714</v>
      </c>
      <c r="D305" s="119">
        <v>43116</v>
      </c>
      <c r="E305" s="120" t="s">
        <v>1480</v>
      </c>
      <c r="F305" s="120" t="s">
        <v>11</v>
      </c>
      <c r="G305" s="120">
        <v>10245</v>
      </c>
      <c r="H305" s="124"/>
      <c r="I305" s="128" t="s">
        <v>2530</v>
      </c>
      <c r="J305" s="124"/>
      <c r="K305" s="124"/>
      <c r="L305" s="124"/>
      <c r="M305" s="124"/>
      <c r="N305" s="211">
        <v>406.72</v>
      </c>
      <c r="O305" s="211">
        <v>0</v>
      </c>
      <c r="P305" s="124" t="s">
        <v>1314</v>
      </c>
    </row>
    <row r="306" spans="1:16" ht="63.75">
      <c r="A306" s="262" t="s">
        <v>620</v>
      </c>
      <c r="B306" s="124"/>
      <c r="C306" s="125" t="s">
        <v>714</v>
      </c>
      <c r="D306" s="119">
        <v>43116</v>
      </c>
      <c r="E306" s="120" t="s">
        <v>1481</v>
      </c>
      <c r="F306" s="120" t="s">
        <v>11</v>
      </c>
      <c r="G306" s="120">
        <v>10257</v>
      </c>
      <c r="H306" s="124"/>
      <c r="I306" s="128" t="s">
        <v>2531</v>
      </c>
      <c r="J306" s="124"/>
      <c r="K306" s="124"/>
      <c r="L306" s="124"/>
      <c r="M306" s="124"/>
      <c r="N306" s="211">
        <v>1302.43</v>
      </c>
      <c r="O306" s="211">
        <v>0</v>
      </c>
      <c r="P306" s="124" t="s">
        <v>1314</v>
      </c>
    </row>
    <row r="307" spans="1:16" ht="63.75">
      <c r="A307" s="262" t="s">
        <v>619</v>
      </c>
      <c r="B307" s="124"/>
      <c r="C307" s="125" t="s">
        <v>713</v>
      </c>
      <c r="D307" s="119">
        <v>43116</v>
      </c>
      <c r="E307" s="120" t="s">
        <v>2209</v>
      </c>
      <c r="F307" s="120" t="s">
        <v>3</v>
      </c>
      <c r="G307" s="120">
        <v>1588249</v>
      </c>
      <c r="H307" s="124"/>
      <c r="I307" s="128" t="s">
        <v>3119</v>
      </c>
      <c r="J307" s="124"/>
      <c r="K307" s="124"/>
      <c r="L307" s="124"/>
      <c r="M307" s="124"/>
      <c r="N307" s="211">
        <v>0</v>
      </c>
      <c r="O307" s="211">
        <v>162190</v>
      </c>
      <c r="P307" s="124" t="s">
        <v>1314</v>
      </c>
    </row>
    <row r="308" spans="1:16" ht="63.75">
      <c r="A308" s="262">
        <v>660</v>
      </c>
      <c r="B308" s="124"/>
      <c r="C308" s="125" t="s">
        <v>233</v>
      </c>
      <c r="D308" s="119">
        <v>43116</v>
      </c>
      <c r="E308" s="120" t="s">
        <v>2210</v>
      </c>
      <c r="F308" s="120" t="s">
        <v>3</v>
      </c>
      <c r="G308" s="120">
        <v>1588264</v>
      </c>
      <c r="H308" s="124"/>
      <c r="I308" s="128" t="s">
        <v>3120</v>
      </c>
      <c r="J308" s="124"/>
      <c r="K308" s="124"/>
      <c r="L308" s="124"/>
      <c r="M308" s="124"/>
      <c r="N308" s="211">
        <v>0</v>
      </c>
      <c r="O308" s="211">
        <v>2762.9</v>
      </c>
      <c r="P308" s="124" t="s">
        <v>1314</v>
      </c>
    </row>
    <row r="309" spans="1:16" ht="51">
      <c r="A309" s="262">
        <v>253</v>
      </c>
      <c r="B309" s="124"/>
      <c r="C309" s="125" t="s">
        <v>778</v>
      </c>
      <c r="D309" s="119">
        <v>43116</v>
      </c>
      <c r="E309" s="120" t="s">
        <v>2211</v>
      </c>
      <c r="F309" s="120" t="s">
        <v>3</v>
      </c>
      <c r="G309" s="120">
        <v>1588265</v>
      </c>
      <c r="H309" s="124"/>
      <c r="I309" s="128" t="s">
        <v>3121</v>
      </c>
      <c r="J309" s="124"/>
      <c r="K309" s="124"/>
      <c r="L309" s="124"/>
      <c r="M309" s="124"/>
      <c r="N309" s="211">
        <v>0</v>
      </c>
      <c r="O309" s="211">
        <v>816.35</v>
      </c>
      <c r="P309" s="124" t="s">
        <v>1314</v>
      </c>
    </row>
    <row r="310" spans="1:16" ht="51">
      <c r="A310" s="262">
        <v>253</v>
      </c>
      <c r="B310" s="124"/>
      <c r="C310" s="125" t="s">
        <v>778</v>
      </c>
      <c r="D310" s="119">
        <v>43116</v>
      </c>
      <c r="E310" s="120" t="s">
        <v>2212</v>
      </c>
      <c r="F310" s="120" t="s">
        <v>3</v>
      </c>
      <c r="G310" s="120">
        <v>1588269</v>
      </c>
      <c r="H310" s="124"/>
      <c r="I310" s="128" t="s">
        <v>3122</v>
      </c>
      <c r="J310" s="124"/>
      <c r="K310" s="124"/>
      <c r="L310" s="124"/>
      <c r="M310" s="124"/>
      <c r="N310" s="211">
        <v>0</v>
      </c>
      <c r="O310" s="211">
        <v>1448.64</v>
      </c>
      <c r="P310" s="124" t="s">
        <v>1314</v>
      </c>
    </row>
    <row r="311" spans="1:16" ht="51">
      <c r="A311" s="262" t="s">
        <v>619</v>
      </c>
      <c r="B311" s="124"/>
      <c r="C311" s="125" t="s">
        <v>713</v>
      </c>
      <c r="D311" s="119">
        <v>43116</v>
      </c>
      <c r="E311" s="120" t="s">
        <v>2213</v>
      </c>
      <c r="F311" s="120" t="s">
        <v>3</v>
      </c>
      <c r="G311" s="120">
        <v>1588270</v>
      </c>
      <c r="H311" s="124"/>
      <c r="I311" s="128" t="s">
        <v>3123</v>
      </c>
      <c r="J311" s="124"/>
      <c r="K311" s="124"/>
      <c r="L311" s="124"/>
      <c r="M311" s="124"/>
      <c r="N311" s="211">
        <v>0</v>
      </c>
      <c r="O311" s="211">
        <v>5664</v>
      </c>
      <c r="P311" s="124" t="s">
        <v>1314</v>
      </c>
    </row>
    <row r="312" spans="1:16" ht="51">
      <c r="A312" s="262" t="s">
        <v>619</v>
      </c>
      <c r="B312" s="124"/>
      <c r="C312" s="125" t="s">
        <v>713</v>
      </c>
      <c r="D312" s="119">
        <v>43116</v>
      </c>
      <c r="E312" s="120" t="s">
        <v>2214</v>
      </c>
      <c r="F312" s="120" t="s">
        <v>3</v>
      </c>
      <c r="G312" s="120">
        <v>1588210</v>
      </c>
      <c r="H312" s="124"/>
      <c r="I312" s="128" t="s">
        <v>3124</v>
      </c>
      <c r="J312" s="124"/>
      <c r="K312" s="124"/>
      <c r="L312" s="124"/>
      <c r="M312" s="124"/>
      <c r="N312" s="211">
        <v>0</v>
      </c>
      <c r="O312" s="211">
        <v>1065.94</v>
      </c>
      <c r="P312" s="124" t="s">
        <v>1314</v>
      </c>
    </row>
    <row r="313" spans="1:16" ht="51">
      <c r="A313" s="262">
        <v>15</v>
      </c>
      <c r="B313" s="124"/>
      <c r="C313" s="125" t="s">
        <v>691</v>
      </c>
      <c r="D313" s="119">
        <v>43116</v>
      </c>
      <c r="E313" s="120" t="s">
        <v>2215</v>
      </c>
      <c r="F313" s="120" t="s">
        <v>3</v>
      </c>
      <c r="G313" s="120">
        <v>1588213</v>
      </c>
      <c r="H313" s="124"/>
      <c r="I313" s="128" t="s">
        <v>3125</v>
      </c>
      <c r="J313" s="124"/>
      <c r="K313" s="124"/>
      <c r="L313" s="124"/>
      <c r="M313" s="124"/>
      <c r="N313" s="211">
        <v>0</v>
      </c>
      <c r="O313" s="211">
        <v>12546.94</v>
      </c>
      <c r="P313" s="124" t="s">
        <v>1314</v>
      </c>
    </row>
    <row r="314" spans="1:16" ht="38.25">
      <c r="A314" s="262">
        <v>20</v>
      </c>
      <c r="B314" s="124"/>
      <c r="C314" s="125" t="s">
        <v>693</v>
      </c>
      <c r="D314" s="119">
        <v>43116</v>
      </c>
      <c r="E314" s="120" t="s">
        <v>2216</v>
      </c>
      <c r="F314" s="120" t="s">
        <v>3</v>
      </c>
      <c r="G314" s="120">
        <v>1588232</v>
      </c>
      <c r="H314" s="124"/>
      <c r="I314" s="128" t="s">
        <v>3126</v>
      </c>
      <c r="J314" s="124"/>
      <c r="K314" s="124"/>
      <c r="L314" s="124"/>
      <c r="M314" s="124"/>
      <c r="N314" s="211">
        <v>0</v>
      </c>
      <c r="O314" s="211">
        <v>779.1</v>
      </c>
      <c r="P314" s="124" t="s">
        <v>1314</v>
      </c>
    </row>
    <row r="315" spans="1:16" ht="51">
      <c r="A315" s="262" t="s">
        <v>619</v>
      </c>
      <c r="B315" s="124"/>
      <c r="C315" s="125" t="s">
        <v>713</v>
      </c>
      <c r="D315" s="119">
        <v>43116</v>
      </c>
      <c r="E315" s="120" t="s">
        <v>2217</v>
      </c>
      <c r="F315" s="120" t="s">
        <v>3</v>
      </c>
      <c r="G315" s="120">
        <v>1588260</v>
      </c>
      <c r="H315" s="124"/>
      <c r="I315" s="128" t="s">
        <v>3127</v>
      </c>
      <c r="J315" s="124"/>
      <c r="K315" s="124"/>
      <c r="L315" s="124"/>
      <c r="M315" s="124"/>
      <c r="N315" s="211">
        <v>0</v>
      </c>
      <c r="O315" s="211">
        <v>2916.8</v>
      </c>
      <c r="P315" s="124" t="s">
        <v>1314</v>
      </c>
    </row>
    <row r="316" spans="1:16" ht="51">
      <c r="A316" s="262" t="s">
        <v>619</v>
      </c>
      <c r="B316" s="124"/>
      <c r="C316" s="125" t="s">
        <v>713</v>
      </c>
      <c r="D316" s="119">
        <v>43116</v>
      </c>
      <c r="E316" s="120" t="s">
        <v>2218</v>
      </c>
      <c r="F316" s="120" t="s">
        <v>3</v>
      </c>
      <c r="G316" s="120">
        <v>1588331</v>
      </c>
      <c r="H316" s="124"/>
      <c r="I316" s="128" t="s">
        <v>3128</v>
      </c>
      <c r="J316" s="124"/>
      <c r="K316" s="124"/>
      <c r="L316" s="124"/>
      <c r="M316" s="124"/>
      <c r="N316" s="211">
        <v>0</v>
      </c>
      <c r="O316" s="211">
        <v>2</v>
      </c>
      <c r="P316" s="124" t="s">
        <v>1314</v>
      </c>
    </row>
    <row r="317" spans="1:16" ht="51">
      <c r="A317" s="262" t="s">
        <v>619</v>
      </c>
      <c r="B317" s="124"/>
      <c r="C317" s="125" t="s">
        <v>713</v>
      </c>
      <c r="D317" s="119">
        <v>43116</v>
      </c>
      <c r="E317" s="120" t="s">
        <v>2219</v>
      </c>
      <c r="F317" s="120" t="s">
        <v>3</v>
      </c>
      <c r="G317" s="120">
        <v>1588334</v>
      </c>
      <c r="H317" s="124"/>
      <c r="I317" s="128" t="s">
        <v>3129</v>
      </c>
      <c r="J317" s="124"/>
      <c r="K317" s="124"/>
      <c r="L317" s="124"/>
      <c r="M317" s="124"/>
      <c r="N317" s="211">
        <v>0</v>
      </c>
      <c r="O317" s="211">
        <v>1299.5</v>
      </c>
      <c r="P317" s="124" t="s">
        <v>1314</v>
      </c>
    </row>
    <row r="318" spans="1:16" ht="51">
      <c r="A318" s="262">
        <v>41</v>
      </c>
      <c r="B318" s="124"/>
      <c r="C318" s="125" t="s">
        <v>697</v>
      </c>
      <c r="D318" s="119">
        <v>43116</v>
      </c>
      <c r="E318" s="120" t="s">
        <v>2220</v>
      </c>
      <c r="F318" s="120" t="s">
        <v>3</v>
      </c>
      <c r="G318" s="120">
        <v>1588335</v>
      </c>
      <c r="H318" s="124"/>
      <c r="I318" s="128" t="s">
        <v>3130</v>
      </c>
      <c r="J318" s="124"/>
      <c r="K318" s="124"/>
      <c r="L318" s="124"/>
      <c r="M318" s="124"/>
      <c r="N318" s="211">
        <v>0</v>
      </c>
      <c r="O318" s="211">
        <v>5000</v>
      </c>
      <c r="P318" s="124" t="s">
        <v>1314</v>
      </c>
    </row>
    <row r="319" spans="1:16" ht="51">
      <c r="A319" s="262">
        <v>574</v>
      </c>
      <c r="B319" s="124"/>
      <c r="C319" s="125" t="s">
        <v>850</v>
      </c>
      <c r="D319" s="119">
        <v>43116</v>
      </c>
      <c r="E319" s="120" t="s">
        <v>2221</v>
      </c>
      <c r="F319" s="120" t="s">
        <v>3</v>
      </c>
      <c r="G319" s="120">
        <v>1588363</v>
      </c>
      <c r="H319" s="124"/>
      <c r="I319" s="128" t="s">
        <v>3131</v>
      </c>
      <c r="J319" s="124"/>
      <c r="K319" s="124"/>
      <c r="L319" s="124"/>
      <c r="M319" s="124"/>
      <c r="N319" s="211">
        <v>0</v>
      </c>
      <c r="O319" s="211">
        <v>371</v>
      </c>
      <c r="P319" s="124" t="s">
        <v>11638</v>
      </c>
    </row>
    <row r="320" spans="1:16" ht="51">
      <c r="A320" s="262">
        <v>20</v>
      </c>
      <c r="B320" s="124"/>
      <c r="C320" s="125" t="s">
        <v>693</v>
      </c>
      <c r="D320" s="119">
        <v>43116</v>
      </c>
      <c r="E320" s="120" t="s">
        <v>2222</v>
      </c>
      <c r="F320" s="120" t="s">
        <v>3</v>
      </c>
      <c r="G320" s="120">
        <v>1588397</v>
      </c>
      <c r="H320" s="124"/>
      <c r="I320" s="128" t="s">
        <v>3132</v>
      </c>
      <c r="J320" s="124"/>
      <c r="K320" s="124"/>
      <c r="L320" s="124"/>
      <c r="M320" s="124"/>
      <c r="N320" s="211">
        <v>0</v>
      </c>
      <c r="O320" s="211">
        <v>120</v>
      </c>
      <c r="P320" s="124" t="s">
        <v>1314</v>
      </c>
    </row>
    <row r="321" spans="1:16" ht="51">
      <c r="A321" s="262" t="s">
        <v>619</v>
      </c>
      <c r="B321" s="124"/>
      <c r="C321" s="125" t="s">
        <v>713</v>
      </c>
      <c r="D321" s="119">
        <v>43116</v>
      </c>
      <c r="E321" s="120" t="s">
        <v>2223</v>
      </c>
      <c r="F321" s="120" t="s">
        <v>3</v>
      </c>
      <c r="G321" s="120">
        <v>1588410</v>
      </c>
      <c r="H321" s="124"/>
      <c r="I321" s="128" t="s">
        <v>3133</v>
      </c>
      <c r="J321" s="124"/>
      <c r="K321" s="124"/>
      <c r="L321" s="124"/>
      <c r="M321" s="124"/>
      <c r="N321" s="211">
        <v>0</v>
      </c>
      <c r="O321" s="211">
        <v>158.63999999999999</v>
      </c>
      <c r="P321" s="124" t="s">
        <v>1314</v>
      </c>
    </row>
    <row r="322" spans="1:16" ht="51">
      <c r="A322" s="262" t="s">
        <v>619</v>
      </c>
      <c r="B322" s="124"/>
      <c r="C322" s="125" t="s">
        <v>713</v>
      </c>
      <c r="D322" s="119">
        <v>43116</v>
      </c>
      <c r="E322" s="120" t="s">
        <v>2224</v>
      </c>
      <c r="F322" s="120" t="s">
        <v>3</v>
      </c>
      <c r="G322" s="120">
        <v>1588427</v>
      </c>
      <c r="H322" s="124"/>
      <c r="I322" s="128" t="s">
        <v>3134</v>
      </c>
      <c r="J322" s="124"/>
      <c r="K322" s="124"/>
      <c r="L322" s="124"/>
      <c r="M322" s="124"/>
      <c r="N322" s="211">
        <v>0</v>
      </c>
      <c r="O322" s="211">
        <v>140</v>
      </c>
      <c r="P322" s="124" t="s">
        <v>1314</v>
      </c>
    </row>
    <row r="323" spans="1:16" ht="51">
      <c r="A323" s="262" t="s">
        <v>619</v>
      </c>
      <c r="B323" s="124"/>
      <c r="C323" s="125" t="s">
        <v>713</v>
      </c>
      <c r="D323" s="119">
        <v>43116</v>
      </c>
      <c r="E323" s="120" t="s">
        <v>2225</v>
      </c>
      <c r="F323" s="120" t="s">
        <v>3</v>
      </c>
      <c r="G323" s="120">
        <v>1588447</v>
      </c>
      <c r="H323" s="124"/>
      <c r="I323" s="128" t="s">
        <v>3135</v>
      </c>
      <c r="J323" s="124"/>
      <c r="K323" s="124"/>
      <c r="L323" s="124"/>
      <c r="M323" s="124"/>
      <c r="N323" s="211">
        <v>0</v>
      </c>
      <c r="O323" s="211">
        <v>87.08</v>
      </c>
      <c r="P323" s="124" t="s">
        <v>1314</v>
      </c>
    </row>
    <row r="324" spans="1:16" ht="51">
      <c r="A324" s="262" t="s">
        <v>619</v>
      </c>
      <c r="B324" s="124"/>
      <c r="C324" s="125" t="s">
        <v>713</v>
      </c>
      <c r="D324" s="119">
        <v>43116</v>
      </c>
      <c r="E324" s="120" t="s">
        <v>2226</v>
      </c>
      <c r="F324" s="120" t="s">
        <v>3</v>
      </c>
      <c r="G324" s="120">
        <v>1588478</v>
      </c>
      <c r="H324" s="124"/>
      <c r="I324" s="128" t="s">
        <v>3136</v>
      </c>
      <c r="J324" s="124"/>
      <c r="K324" s="124"/>
      <c r="L324" s="124"/>
      <c r="M324" s="124"/>
      <c r="N324" s="211">
        <v>0</v>
      </c>
      <c r="O324" s="211">
        <v>273.77</v>
      </c>
      <c r="P324" s="124" t="s">
        <v>1314</v>
      </c>
    </row>
    <row r="325" spans="1:16" ht="51">
      <c r="A325" s="262" t="s">
        <v>619</v>
      </c>
      <c r="B325" s="124"/>
      <c r="C325" s="125" t="s">
        <v>713</v>
      </c>
      <c r="D325" s="119">
        <v>43117</v>
      </c>
      <c r="E325" s="120" t="s">
        <v>1482</v>
      </c>
      <c r="F325" s="120" t="s">
        <v>6</v>
      </c>
      <c r="G325" s="120">
        <v>644345</v>
      </c>
      <c r="H325" s="124"/>
      <c r="I325" s="128" t="s">
        <v>2532</v>
      </c>
      <c r="J325" s="124"/>
      <c r="K325" s="124"/>
      <c r="L325" s="124"/>
      <c r="M325" s="124"/>
      <c r="N325" s="211">
        <v>0</v>
      </c>
      <c r="O325" s="211">
        <v>11104.14</v>
      </c>
      <c r="P325" s="124" t="s">
        <v>1314</v>
      </c>
    </row>
    <row r="326" spans="1:16" ht="102">
      <c r="A326" s="262">
        <v>86</v>
      </c>
      <c r="B326" s="124"/>
      <c r="C326" s="125" t="s">
        <v>710</v>
      </c>
      <c r="D326" s="119">
        <v>43117</v>
      </c>
      <c r="E326" s="120" t="s">
        <v>1483</v>
      </c>
      <c r="F326" s="120" t="s">
        <v>6</v>
      </c>
      <c r="G326" s="120">
        <v>911296</v>
      </c>
      <c r="H326" s="124"/>
      <c r="I326" s="128" t="s">
        <v>2533</v>
      </c>
      <c r="J326" s="124"/>
      <c r="K326" s="124"/>
      <c r="L326" s="124"/>
      <c r="M326" s="124"/>
      <c r="N326" s="211">
        <v>0</v>
      </c>
      <c r="O326" s="211">
        <v>50934.13</v>
      </c>
      <c r="P326" s="124" t="s">
        <v>1314</v>
      </c>
    </row>
    <row r="327" spans="1:16" ht="51">
      <c r="A327" s="262">
        <v>513</v>
      </c>
      <c r="B327" s="124"/>
      <c r="C327" s="125" t="s">
        <v>201</v>
      </c>
      <c r="D327" s="119">
        <v>43117</v>
      </c>
      <c r="E327" s="120" t="s">
        <v>1484</v>
      </c>
      <c r="F327" s="120" t="s">
        <v>15</v>
      </c>
      <c r="G327" s="120">
        <v>644478</v>
      </c>
      <c r="H327" s="124"/>
      <c r="I327" s="128" t="s">
        <v>1415</v>
      </c>
      <c r="J327" s="124"/>
      <c r="K327" s="124"/>
      <c r="L327" s="124"/>
      <c r="M327" s="124"/>
      <c r="N327" s="211">
        <v>50</v>
      </c>
      <c r="O327" s="211">
        <v>0</v>
      </c>
      <c r="P327" s="124" t="s">
        <v>1314</v>
      </c>
    </row>
    <row r="328" spans="1:16" ht="63.75">
      <c r="A328" s="262">
        <v>20</v>
      </c>
      <c r="B328" s="124"/>
      <c r="C328" s="125" t="s">
        <v>693</v>
      </c>
      <c r="D328" s="119">
        <v>43117</v>
      </c>
      <c r="E328" s="120" t="s">
        <v>2227</v>
      </c>
      <c r="F328" s="120" t="s">
        <v>3</v>
      </c>
      <c r="G328" s="120">
        <v>1588644</v>
      </c>
      <c r="H328" s="124"/>
      <c r="I328" s="128" t="s">
        <v>3137</v>
      </c>
      <c r="J328" s="124"/>
      <c r="K328" s="124"/>
      <c r="L328" s="124"/>
      <c r="M328" s="124"/>
      <c r="N328" s="211">
        <v>0</v>
      </c>
      <c r="O328" s="211">
        <v>76.7</v>
      </c>
      <c r="P328" s="124" t="s">
        <v>1314</v>
      </c>
    </row>
    <row r="329" spans="1:16" ht="63.75">
      <c r="A329" s="262">
        <v>20</v>
      </c>
      <c r="B329" s="124"/>
      <c r="C329" s="125" t="s">
        <v>693</v>
      </c>
      <c r="D329" s="119">
        <v>43117</v>
      </c>
      <c r="E329" s="120" t="s">
        <v>2228</v>
      </c>
      <c r="F329" s="120" t="s">
        <v>3</v>
      </c>
      <c r="G329" s="120">
        <v>1588645</v>
      </c>
      <c r="H329" s="124"/>
      <c r="I329" s="128" t="s">
        <v>3138</v>
      </c>
      <c r="J329" s="124"/>
      <c r="K329" s="124"/>
      <c r="L329" s="124"/>
      <c r="M329" s="124"/>
      <c r="N329" s="211">
        <v>0</v>
      </c>
      <c r="O329" s="211">
        <v>11626.68</v>
      </c>
      <c r="P329" s="124" t="s">
        <v>1314</v>
      </c>
    </row>
    <row r="330" spans="1:16" ht="51">
      <c r="A330" s="262">
        <v>593</v>
      </c>
      <c r="B330" s="124"/>
      <c r="C330" s="125" t="s">
        <v>863</v>
      </c>
      <c r="D330" s="119">
        <v>43117</v>
      </c>
      <c r="E330" s="120" t="s">
        <v>2229</v>
      </c>
      <c r="F330" s="120" t="s">
        <v>3</v>
      </c>
      <c r="G330" s="120">
        <v>1588656</v>
      </c>
      <c r="H330" s="124"/>
      <c r="I330" s="128" t="s">
        <v>3139</v>
      </c>
      <c r="J330" s="124"/>
      <c r="K330" s="124"/>
      <c r="L330" s="124"/>
      <c r="M330" s="124"/>
      <c r="N330" s="211">
        <v>0</v>
      </c>
      <c r="O330" s="211">
        <v>206742.29</v>
      </c>
      <c r="P330" s="124" t="s">
        <v>1314</v>
      </c>
    </row>
    <row r="331" spans="1:16" ht="51">
      <c r="A331" s="262">
        <v>593</v>
      </c>
      <c r="B331" s="124"/>
      <c r="C331" s="125" t="s">
        <v>863</v>
      </c>
      <c r="D331" s="119">
        <v>43117</v>
      </c>
      <c r="E331" s="120" t="s">
        <v>2230</v>
      </c>
      <c r="F331" s="120" t="s">
        <v>3</v>
      </c>
      <c r="G331" s="120">
        <v>1588660</v>
      </c>
      <c r="H331" s="124"/>
      <c r="I331" s="128" t="s">
        <v>3140</v>
      </c>
      <c r="J331" s="124"/>
      <c r="K331" s="124"/>
      <c r="L331" s="124"/>
      <c r="M331" s="124"/>
      <c r="N331" s="211">
        <v>0</v>
      </c>
      <c r="O331" s="211">
        <v>134902.79</v>
      </c>
      <c r="P331" s="124" t="s">
        <v>1314</v>
      </c>
    </row>
    <row r="332" spans="1:16" ht="63.75">
      <c r="A332" s="262">
        <v>661</v>
      </c>
      <c r="B332" s="124"/>
      <c r="C332" s="125" t="s">
        <v>234</v>
      </c>
      <c r="D332" s="119">
        <v>43117</v>
      </c>
      <c r="E332" s="120" t="s">
        <v>2231</v>
      </c>
      <c r="F332" s="120" t="s">
        <v>3</v>
      </c>
      <c r="G332" s="120">
        <v>1588757</v>
      </c>
      <c r="H332" s="124"/>
      <c r="I332" s="128" t="s">
        <v>3141</v>
      </c>
      <c r="J332" s="124"/>
      <c r="K332" s="124"/>
      <c r="L332" s="124"/>
      <c r="M332" s="124"/>
      <c r="N332" s="211">
        <v>0</v>
      </c>
      <c r="O332" s="211">
        <v>12245</v>
      </c>
      <c r="P332" s="124" t="s">
        <v>1314</v>
      </c>
    </row>
    <row r="333" spans="1:16" ht="51">
      <c r="A333" s="262" t="s">
        <v>619</v>
      </c>
      <c r="B333" s="124"/>
      <c r="C333" s="125" t="s">
        <v>713</v>
      </c>
      <c r="D333" s="119">
        <v>43117</v>
      </c>
      <c r="E333" s="120" t="s">
        <v>2232</v>
      </c>
      <c r="F333" s="120" t="s">
        <v>3</v>
      </c>
      <c r="G333" s="120">
        <v>1588659</v>
      </c>
      <c r="H333" s="124"/>
      <c r="I333" s="128" t="s">
        <v>3142</v>
      </c>
      <c r="J333" s="124"/>
      <c r="K333" s="124"/>
      <c r="L333" s="124"/>
      <c r="M333" s="124"/>
      <c r="N333" s="211">
        <v>0</v>
      </c>
      <c r="O333" s="211">
        <v>55</v>
      </c>
      <c r="P333" s="124" t="s">
        <v>1314</v>
      </c>
    </row>
    <row r="334" spans="1:16" ht="51">
      <c r="A334" s="262">
        <v>20</v>
      </c>
      <c r="B334" s="124"/>
      <c r="C334" s="125" t="s">
        <v>693</v>
      </c>
      <c r="D334" s="119">
        <v>43117</v>
      </c>
      <c r="E334" s="120" t="s">
        <v>2233</v>
      </c>
      <c r="F334" s="120" t="s">
        <v>3</v>
      </c>
      <c r="G334" s="120">
        <v>1588680</v>
      </c>
      <c r="H334" s="124"/>
      <c r="I334" s="128" t="s">
        <v>3143</v>
      </c>
      <c r="J334" s="124"/>
      <c r="K334" s="124"/>
      <c r="L334" s="124"/>
      <c r="M334" s="124"/>
      <c r="N334" s="211">
        <v>0</v>
      </c>
      <c r="O334" s="211">
        <v>1779.58</v>
      </c>
      <c r="P334" s="124" t="s">
        <v>1314</v>
      </c>
    </row>
    <row r="335" spans="1:16" ht="38.25">
      <c r="A335" s="262">
        <v>86</v>
      </c>
      <c r="B335" s="124"/>
      <c r="C335" s="125" t="s">
        <v>710</v>
      </c>
      <c r="D335" s="119">
        <v>43117</v>
      </c>
      <c r="E335" s="120" t="s">
        <v>2234</v>
      </c>
      <c r="F335" s="120" t="s">
        <v>3</v>
      </c>
      <c r="G335" s="120">
        <v>1588708</v>
      </c>
      <c r="H335" s="124"/>
      <c r="I335" s="128" t="s">
        <v>3144</v>
      </c>
      <c r="J335" s="124"/>
      <c r="K335" s="124"/>
      <c r="L335" s="124"/>
      <c r="M335" s="124"/>
      <c r="N335" s="211">
        <v>0</v>
      </c>
      <c r="O335" s="211">
        <v>216</v>
      </c>
      <c r="P335" s="124" t="s">
        <v>1314</v>
      </c>
    </row>
    <row r="336" spans="1:16" ht="38.25">
      <c r="A336" s="262">
        <v>254</v>
      </c>
      <c r="B336" s="124"/>
      <c r="C336" s="125" t="s">
        <v>779</v>
      </c>
      <c r="D336" s="119">
        <v>43117</v>
      </c>
      <c r="E336" s="120" t="s">
        <v>2235</v>
      </c>
      <c r="F336" s="120" t="s">
        <v>3</v>
      </c>
      <c r="G336" s="120">
        <v>1588719</v>
      </c>
      <c r="H336" s="124"/>
      <c r="I336" s="128" t="s">
        <v>3145</v>
      </c>
      <c r="J336" s="124"/>
      <c r="K336" s="124"/>
      <c r="L336" s="124"/>
      <c r="M336" s="124"/>
      <c r="N336" s="211">
        <v>0</v>
      </c>
      <c r="O336" s="211">
        <v>15</v>
      </c>
      <c r="P336" s="124" t="s">
        <v>1314</v>
      </c>
    </row>
    <row r="337" spans="1:16" ht="38.25">
      <c r="A337" s="262">
        <v>254</v>
      </c>
      <c r="B337" s="124"/>
      <c r="C337" s="125" t="s">
        <v>779</v>
      </c>
      <c r="D337" s="119">
        <v>43117</v>
      </c>
      <c r="E337" s="120" t="s">
        <v>2236</v>
      </c>
      <c r="F337" s="120" t="s">
        <v>3</v>
      </c>
      <c r="G337" s="120">
        <v>1588727</v>
      </c>
      <c r="H337" s="124"/>
      <c r="I337" s="128" t="s">
        <v>3146</v>
      </c>
      <c r="J337" s="124"/>
      <c r="K337" s="124"/>
      <c r="L337" s="124"/>
      <c r="M337" s="124"/>
      <c r="N337" s="211">
        <v>0</v>
      </c>
      <c r="O337" s="211">
        <v>25</v>
      </c>
      <c r="P337" s="124" t="s">
        <v>1314</v>
      </c>
    </row>
    <row r="338" spans="1:16" ht="38.25">
      <c r="A338" s="262">
        <v>163</v>
      </c>
      <c r="B338" s="124"/>
      <c r="C338" s="125" t="s">
        <v>748</v>
      </c>
      <c r="D338" s="119">
        <v>43117</v>
      </c>
      <c r="E338" s="120" t="s">
        <v>2237</v>
      </c>
      <c r="F338" s="120" t="s">
        <v>3</v>
      </c>
      <c r="G338" s="120">
        <v>1588736</v>
      </c>
      <c r="H338" s="124"/>
      <c r="I338" s="128" t="s">
        <v>3147</v>
      </c>
      <c r="J338" s="124"/>
      <c r="K338" s="124"/>
      <c r="L338" s="124"/>
      <c r="M338" s="124"/>
      <c r="N338" s="211">
        <v>0</v>
      </c>
      <c r="O338" s="211">
        <v>353</v>
      </c>
      <c r="P338" s="124" t="s">
        <v>1314</v>
      </c>
    </row>
    <row r="339" spans="1:16" ht="38.25">
      <c r="A339" s="262">
        <v>254</v>
      </c>
      <c r="B339" s="124"/>
      <c r="C339" s="125" t="s">
        <v>779</v>
      </c>
      <c r="D339" s="119">
        <v>43117</v>
      </c>
      <c r="E339" s="120" t="s">
        <v>2238</v>
      </c>
      <c r="F339" s="120" t="s">
        <v>3</v>
      </c>
      <c r="G339" s="120">
        <v>1588753</v>
      </c>
      <c r="H339" s="124"/>
      <c r="I339" s="128" t="s">
        <v>1410</v>
      </c>
      <c r="J339" s="124"/>
      <c r="K339" s="124"/>
      <c r="L339" s="124"/>
      <c r="M339" s="124"/>
      <c r="N339" s="211">
        <v>0</v>
      </c>
      <c r="O339" s="211">
        <v>50</v>
      </c>
      <c r="P339" s="124" t="s">
        <v>1314</v>
      </c>
    </row>
    <row r="340" spans="1:16" ht="51">
      <c r="A340" s="262" t="s">
        <v>619</v>
      </c>
      <c r="B340" s="124"/>
      <c r="C340" s="125" t="s">
        <v>713</v>
      </c>
      <c r="D340" s="119">
        <v>43117</v>
      </c>
      <c r="E340" s="120" t="s">
        <v>2239</v>
      </c>
      <c r="F340" s="120" t="s">
        <v>3</v>
      </c>
      <c r="G340" s="120">
        <v>1588835</v>
      </c>
      <c r="H340" s="124"/>
      <c r="I340" s="128" t="s">
        <v>3148</v>
      </c>
      <c r="J340" s="124"/>
      <c r="K340" s="124"/>
      <c r="L340" s="124"/>
      <c r="M340" s="124"/>
      <c r="N340" s="211">
        <v>0</v>
      </c>
      <c r="O340" s="211">
        <v>850</v>
      </c>
      <c r="P340" s="124" t="s">
        <v>1314</v>
      </c>
    </row>
    <row r="341" spans="1:16" ht="38.25">
      <c r="A341" s="262">
        <v>20</v>
      </c>
      <c r="B341" s="124"/>
      <c r="C341" s="125" t="s">
        <v>693</v>
      </c>
      <c r="D341" s="119">
        <v>43117</v>
      </c>
      <c r="E341" s="120" t="s">
        <v>2240</v>
      </c>
      <c r="F341" s="120" t="s">
        <v>3</v>
      </c>
      <c r="G341" s="120">
        <v>1588871</v>
      </c>
      <c r="H341" s="124"/>
      <c r="I341" s="128" t="s">
        <v>3149</v>
      </c>
      <c r="J341" s="124"/>
      <c r="K341" s="124"/>
      <c r="L341" s="124"/>
      <c r="M341" s="124"/>
      <c r="N341" s="211">
        <v>0</v>
      </c>
      <c r="O341" s="211">
        <v>1600</v>
      </c>
      <c r="P341" s="124" t="s">
        <v>1314</v>
      </c>
    </row>
    <row r="342" spans="1:16" ht="38.25">
      <c r="A342" s="262">
        <v>254</v>
      </c>
      <c r="B342" s="124"/>
      <c r="C342" s="125" t="s">
        <v>779</v>
      </c>
      <c r="D342" s="119">
        <v>43117</v>
      </c>
      <c r="E342" s="120" t="s">
        <v>2241</v>
      </c>
      <c r="F342" s="120" t="s">
        <v>3</v>
      </c>
      <c r="G342" s="120">
        <v>1588905</v>
      </c>
      <c r="H342" s="124"/>
      <c r="I342" s="128" t="s">
        <v>1413</v>
      </c>
      <c r="J342" s="124"/>
      <c r="K342" s="124"/>
      <c r="L342" s="124"/>
      <c r="M342" s="124"/>
      <c r="N342" s="211">
        <v>0</v>
      </c>
      <c r="O342" s="211">
        <v>30</v>
      </c>
      <c r="P342" s="124" t="s">
        <v>1314</v>
      </c>
    </row>
    <row r="343" spans="1:16" ht="38.25">
      <c r="A343" s="262">
        <v>254</v>
      </c>
      <c r="B343" s="124"/>
      <c r="C343" s="125" t="s">
        <v>779</v>
      </c>
      <c r="D343" s="119">
        <v>43117</v>
      </c>
      <c r="E343" s="120" t="s">
        <v>2242</v>
      </c>
      <c r="F343" s="120" t="s">
        <v>3</v>
      </c>
      <c r="G343" s="120">
        <v>1588906</v>
      </c>
      <c r="H343" s="124"/>
      <c r="I343" s="128" t="s">
        <v>3150</v>
      </c>
      <c r="J343" s="124"/>
      <c r="K343" s="124"/>
      <c r="L343" s="124"/>
      <c r="M343" s="124"/>
      <c r="N343" s="211">
        <v>0</v>
      </c>
      <c r="O343" s="211">
        <v>30</v>
      </c>
      <c r="P343" s="124" t="s">
        <v>1314</v>
      </c>
    </row>
    <row r="344" spans="1:16" ht="38.25">
      <c r="A344" s="262">
        <v>254</v>
      </c>
      <c r="B344" s="124"/>
      <c r="C344" s="125" t="s">
        <v>779</v>
      </c>
      <c r="D344" s="119">
        <v>43117</v>
      </c>
      <c r="E344" s="120" t="s">
        <v>2243</v>
      </c>
      <c r="F344" s="120" t="s">
        <v>3</v>
      </c>
      <c r="G344" s="120">
        <v>1588907</v>
      </c>
      <c r="H344" s="124"/>
      <c r="I344" s="128" t="s">
        <v>3151</v>
      </c>
      <c r="J344" s="124"/>
      <c r="K344" s="124"/>
      <c r="L344" s="124"/>
      <c r="M344" s="124"/>
      <c r="N344" s="211">
        <v>0</v>
      </c>
      <c r="O344" s="211">
        <v>30</v>
      </c>
      <c r="P344" s="124" t="s">
        <v>1314</v>
      </c>
    </row>
    <row r="345" spans="1:16" ht="38.25">
      <c r="A345" s="262">
        <v>254</v>
      </c>
      <c r="B345" s="124"/>
      <c r="C345" s="125" t="s">
        <v>779</v>
      </c>
      <c r="D345" s="119">
        <v>43117</v>
      </c>
      <c r="E345" s="120" t="s">
        <v>2244</v>
      </c>
      <c r="F345" s="120" t="s">
        <v>3</v>
      </c>
      <c r="G345" s="120">
        <v>1588909</v>
      </c>
      <c r="H345" s="124"/>
      <c r="I345" s="128" t="s">
        <v>3152</v>
      </c>
      <c r="J345" s="124"/>
      <c r="K345" s="124"/>
      <c r="L345" s="124"/>
      <c r="M345" s="124"/>
      <c r="N345" s="211">
        <v>0</v>
      </c>
      <c r="O345" s="211">
        <v>30</v>
      </c>
      <c r="P345" s="124" t="s">
        <v>1314</v>
      </c>
    </row>
    <row r="346" spans="1:16" ht="38.25">
      <c r="A346" s="262">
        <v>254</v>
      </c>
      <c r="B346" s="124"/>
      <c r="C346" s="125" t="s">
        <v>779</v>
      </c>
      <c r="D346" s="119">
        <v>43117</v>
      </c>
      <c r="E346" s="120" t="s">
        <v>2245</v>
      </c>
      <c r="F346" s="120" t="s">
        <v>3</v>
      </c>
      <c r="G346" s="120">
        <v>1588910</v>
      </c>
      <c r="H346" s="124"/>
      <c r="I346" s="128" t="s">
        <v>3153</v>
      </c>
      <c r="J346" s="124"/>
      <c r="K346" s="124"/>
      <c r="L346" s="124"/>
      <c r="M346" s="124"/>
      <c r="N346" s="211">
        <v>0</v>
      </c>
      <c r="O346" s="211">
        <v>30</v>
      </c>
      <c r="P346" s="124" t="s">
        <v>1314</v>
      </c>
    </row>
    <row r="347" spans="1:16" ht="38.25">
      <c r="A347" s="262">
        <v>254</v>
      </c>
      <c r="B347" s="124"/>
      <c r="C347" s="125" t="s">
        <v>779</v>
      </c>
      <c r="D347" s="119">
        <v>43117</v>
      </c>
      <c r="E347" s="120" t="s">
        <v>2246</v>
      </c>
      <c r="F347" s="120" t="s">
        <v>3</v>
      </c>
      <c r="G347" s="120">
        <v>1588912</v>
      </c>
      <c r="H347" s="124"/>
      <c r="I347" s="128" t="s">
        <v>3154</v>
      </c>
      <c r="J347" s="124"/>
      <c r="K347" s="124"/>
      <c r="L347" s="124"/>
      <c r="M347" s="124"/>
      <c r="N347" s="211">
        <v>0</v>
      </c>
      <c r="O347" s="211">
        <v>70</v>
      </c>
      <c r="P347" s="124" t="s">
        <v>1314</v>
      </c>
    </row>
    <row r="348" spans="1:16" ht="51">
      <c r="A348" s="262" t="s">
        <v>619</v>
      </c>
      <c r="B348" s="124"/>
      <c r="C348" s="125" t="s">
        <v>713</v>
      </c>
      <c r="D348" s="119">
        <v>43117</v>
      </c>
      <c r="E348" s="120" t="s">
        <v>2247</v>
      </c>
      <c r="F348" s="120" t="s">
        <v>3</v>
      </c>
      <c r="G348" s="120">
        <v>1588917</v>
      </c>
      <c r="H348" s="124"/>
      <c r="I348" s="128" t="s">
        <v>3155</v>
      </c>
      <c r="J348" s="124"/>
      <c r="K348" s="124"/>
      <c r="L348" s="124"/>
      <c r="M348" s="124"/>
      <c r="N348" s="211">
        <v>0</v>
      </c>
      <c r="O348" s="211">
        <v>39.19</v>
      </c>
      <c r="P348" s="124" t="s">
        <v>1314</v>
      </c>
    </row>
    <row r="349" spans="1:16" ht="63.75">
      <c r="A349" s="262" t="s">
        <v>619</v>
      </c>
      <c r="B349" s="124"/>
      <c r="C349" s="125" t="s">
        <v>713</v>
      </c>
      <c r="D349" s="119">
        <v>43118</v>
      </c>
      <c r="E349" s="120" t="s">
        <v>1485</v>
      </c>
      <c r="F349" s="120" t="s">
        <v>6</v>
      </c>
      <c r="G349" s="120">
        <v>644969</v>
      </c>
      <c r="H349" s="124"/>
      <c r="I349" s="128" t="s">
        <v>2534</v>
      </c>
      <c r="J349" s="124"/>
      <c r="K349" s="124"/>
      <c r="L349" s="124"/>
      <c r="M349" s="124"/>
      <c r="N349" s="211">
        <v>0</v>
      </c>
      <c r="O349" s="211">
        <v>4809.6099999999997</v>
      </c>
      <c r="P349" s="124" t="s">
        <v>1314</v>
      </c>
    </row>
    <row r="350" spans="1:16" ht="63.75">
      <c r="A350" s="262" t="s">
        <v>619</v>
      </c>
      <c r="B350" s="124"/>
      <c r="C350" s="125" t="s">
        <v>713</v>
      </c>
      <c r="D350" s="119">
        <v>43118</v>
      </c>
      <c r="E350" s="120" t="s">
        <v>1486</v>
      </c>
      <c r="F350" s="120" t="s">
        <v>6</v>
      </c>
      <c r="G350" s="120">
        <v>645086</v>
      </c>
      <c r="H350" s="124"/>
      <c r="I350" s="128" t="s">
        <v>2535</v>
      </c>
      <c r="J350" s="124"/>
      <c r="K350" s="124"/>
      <c r="L350" s="124"/>
      <c r="M350" s="124"/>
      <c r="N350" s="211">
        <v>0</v>
      </c>
      <c r="O350" s="211">
        <v>4272.68</v>
      </c>
      <c r="P350" s="124" t="s">
        <v>1314</v>
      </c>
    </row>
    <row r="351" spans="1:16" ht="63.75">
      <c r="A351" s="262">
        <v>340</v>
      </c>
      <c r="B351" s="124"/>
      <c r="C351" s="125" t="s">
        <v>814</v>
      </c>
      <c r="D351" s="119">
        <v>43118</v>
      </c>
      <c r="E351" s="120" t="s">
        <v>1487</v>
      </c>
      <c r="F351" s="120" t="s">
        <v>6</v>
      </c>
      <c r="G351" s="120">
        <v>645605</v>
      </c>
      <c r="H351" s="124"/>
      <c r="I351" s="128" t="s">
        <v>2536</v>
      </c>
      <c r="J351" s="124"/>
      <c r="K351" s="124"/>
      <c r="L351" s="124"/>
      <c r="M351" s="124"/>
      <c r="N351" s="211">
        <v>0</v>
      </c>
      <c r="O351" s="211">
        <v>14406.41</v>
      </c>
      <c r="P351" s="124" t="s">
        <v>1314</v>
      </c>
    </row>
    <row r="352" spans="1:16" ht="63.75">
      <c r="A352" s="262" t="s">
        <v>619</v>
      </c>
      <c r="B352" s="124"/>
      <c r="C352" s="125" t="s">
        <v>713</v>
      </c>
      <c r="D352" s="119">
        <v>43118</v>
      </c>
      <c r="E352" s="120" t="s">
        <v>1488</v>
      </c>
      <c r="F352" s="120" t="s">
        <v>6</v>
      </c>
      <c r="G352" s="120">
        <v>931974</v>
      </c>
      <c r="H352" s="124"/>
      <c r="I352" s="128" t="s">
        <v>2537</v>
      </c>
      <c r="J352" s="124"/>
      <c r="K352" s="124"/>
      <c r="L352" s="124"/>
      <c r="M352" s="124"/>
      <c r="N352" s="211">
        <v>0</v>
      </c>
      <c r="O352" s="211">
        <v>270653.5</v>
      </c>
      <c r="P352" s="124" t="s">
        <v>1314</v>
      </c>
    </row>
    <row r="353" spans="1:16" ht="63.75">
      <c r="A353" s="262">
        <v>41</v>
      </c>
      <c r="B353" s="124"/>
      <c r="C353" s="125" t="s">
        <v>697</v>
      </c>
      <c r="D353" s="119">
        <v>43118</v>
      </c>
      <c r="E353" s="120" t="s">
        <v>1489</v>
      </c>
      <c r="F353" s="120" t="s">
        <v>6</v>
      </c>
      <c r="G353" s="120">
        <v>911308</v>
      </c>
      <c r="H353" s="124"/>
      <c r="I353" s="128" t="s">
        <v>2538</v>
      </c>
      <c r="J353" s="124"/>
      <c r="K353" s="124"/>
      <c r="L353" s="124"/>
      <c r="M353" s="124"/>
      <c r="N353" s="211">
        <v>0</v>
      </c>
      <c r="O353" s="211">
        <v>12760.08</v>
      </c>
      <c r="P353" s="124" t="s">
        <v>1314</v>
      </c>
    </row>
    <row r="354" spans="1:16" ht="51">
      <c r="A354" s="262" t="s">
        <v>620</v>
      </c>
      <c r="B354" s="124"/>
      <c r="C354" s="125" t="s">
        <v>714</v>
      </c>
      <c r="D354" s="119">
        <v>43118</v>
      </c>
      <c r="E354" s="120" t="s">
        <v>1490</v>
      </c>
      <c r="F354" s="120" t="s">
        <v>11</v>
      </c>
      <c r="G354" s="120">
        <v>911320</v>
      </c>
      <c r="H354" s="124"/>
      <c r="I354" s="128" t="s">
        <v>2539</v>
      </c>
      <c r="J354" s="124"/>
      <c r="K354" s="124"/>
      <c r="L354" s="124"/>
      <c r="M354" s="124"/>
      <c r="N354" s="211">
        <v>50</v>
      </c>
      <c r="O354" s="211">
        <v>0</v>
      </c>
      <c r="P354" s="124" t="s">
        <v>1314</v>
      </c>
    </row>
    <row r="355" spans="1:16" ht="76.5">
      <c r="A355" s="262">
        <v>513</v>
      </c>
      <c r="B355" s="124"/>
      <c r="C355" s="125" t="s">
        <v>201</v>
      </c>
      <c r="D355" s="119">
        <v>43118</v>
      </c>
      <c r="E355" s="120" t="s">
        <v>1491</v>
      </c>
      <c r="F355" s="120" t="s">
        <v>11</v>
      </c>
      <c r="G355" s="120">
        <v>911334</v>
      </c>
      <c r="H355" s="124"/>
      <c r="I355" s="128" t="s">
        <v>2540</v>
      </c>
      <c r="J355" s="124"/>
      <c r="K355" s="124"/>
      <c r="L355" s="124"/>
      <c r="M355" s="124"/>
      <c r="N355" s="211">
        <v>36658.94</v>
      </c>
      <c r="O355" s="211">
        <v>0</v>
      </c>
      <c r="P355" s="124" t="s">
        <v>1314</v>
      </c>
    </row>
    <row r="356" spans="1:16" ht="102">
      <c r="A356" s="262">
        <v>46</v>
      </c>
      <c r="B356" s="124"/>
      <c r="C356" s="125" t="s">
        <v>698</v>
      </c>
      <c r="D356" s="119">
        <v>43118</v>
      </c>
      <c r="E356" s="120" t="s">
        <v>1492</v>
      </c>
      <c r="F356" s="120" t="s">
        <v>1257</v>
      </c>
      <c r="G356" s="120">
        <v>4175</v>
      </c>
      <c r="H356" s="124"/>
      <c r="I356" s="128" t="s">
        <v>2541</v>
      </c>
      <c r="J356" s="124"/>
      <c r="K356" s="124"/>
      <c r="L356" s="124"/>
      <c r="M356" s="124"/>
      <c r="N356" s="211">
        <v>265692.65999999997</v>
      </c>
      <c r="O356" s="211">
        <v>0</v>
      </c>
      <c r="P356" s="124" t="s">
        <v>1314</v>
      </c>
    </row>
    <row r="357" spans="1:16" ht="102">
      <c r="A357" s="262">
        <v>46</v>
      </c>
      <c r="B357" s="124"/>
      <c r="C357" s="125" t="s">
        <v>698</v>
      </c>
      <c r="D357" s="119">
        <v>43118</v>
      </c>
      <c r="E357" s="120" t="s">
        <v>1493</v>
      </c>
      <c r="F357" s="120" t="s">
        <v>15</v>
      </c>
      <c r="G357" s="120">
        <v>4175</v>
      </c>
      <c r="H357" s="124"/>
      <c r="I357" s="128" t="s">
        <v>2542</v>
      </c>
      <c r="J357" s="124"/>
      <c r="K357" s="124"/>
      <c r="L357" s="124"/>
      <c r="M357" s="124"/>
      <c r="N357" s="211">
        <v>5635.69</v>
      </c>
      <c r="O357" s="211">
        <v>0</v>
      </c>
      <c r="P357" s="124" t="s">
        <v>1314</v>
      </c>
    </row>
    <row r="358" spans="1:16" ht="51">
      <c r="A358" s="262" t="s">
        <v>619</v>
      </c>
      <c r="B358" s="124"/>
      <c r="C358" s="125" t="s">
        <v>713</v>
      </c>
      <c r="D358" s="119">
        <v>43118</v>
      </c>
      <c r="E358" s="120" t="s">
        <v>2248</v>
      </c>
      <c r="F358" s="120" t="s">
        <v>3</v>
      </c>
      <c r="G358" s="120">
        <v>1589144</v>
      </c>
      <c r="H358" s="124"/>
      <c r="I358" s="128" t="s">
        <v>3156</v>
      </c>
      <c r="J358" s="124"/>
      <c r="K358" s="124"/>
      <c r="L358" s="124"/>
      <c r="M358" s="124"/>
      <c r="N358" s="211">
        <v>0</v>
      </c>
      <c r="O358" s="211">
        <v>6983.85</v>
      </c>
      <c r="P358" s="124" t="s">
        <v>1314</v>
      </c>
    </row>
    <row r="359" spans="1:16" ht="51">
      <c r="A359" s="262" t="s">
        <v>619</v>
      </c>
      <c r="B359" s="124"/>
      <c r="C359" s="125" t="s">
        <v>713</v>
      </c>
      <c r="D359" s="119">
        <v>43118</v>
      </c>
      <c r="E359" s="120" t="s">
        <v>2249</v>
      </c>
      <c r="F359" s="120" t="s">
        <v>3</v>
      </c>
      <c r="G359" s="120">
        <v>1589147</v>
      </c>
      <c r="H359" s="124"/>
      <c r="I359" s="128" t="s">
        <v>3157</v>
      </c>
      <c r="J359" s="124"/>
      <c r="K359" s="124"/>
      <c r="L359" s="124"/>
      <c r="M359" s="124"/>
      <c r="N359" s="211">
        <v>0</v>
      </c>
      <c r="O359" s="211">
        <v>92.34</v>
      </c>
      <c r="P359" s="124" t="s">
        <v>1314</v>
      </c>
    </row>
    <row r="360" spans="1:16" ht="51">
      <c r="A360" s="262" t="s">
        <v>619</v>
      </c>
      <c r="B360" s="124"/>
      <c r="C360" s="125" t="s">
        <v>713</v>
      </c>
      <c r="D360" s="119">
        <v>43118</v>
      </c>
      <c r="E360" s="120" t="s">
        <v>2250</v>
      </c>
      <c r="F360" s="120" t="s">
        <v>3</v>
      </c>
      <c r="G360" s="120">
        <v>1589104</v>
      </c>
      <c r="H360" s="124"/>
      <c r="I360" s="128" t="s">
        <v>3158</v>
      </c>
      <c r="J360" s="124"/>
      <c r="K360" s="124"/>
      <c r="L360" s="124"/>
      <c r="M360" s="124"/>
      <c r="N360" s="211">
        <v>0</v>
      </c>
      <c r="O360" s="211">
        <v>140</v>
      </c>
      <c r="P360" s="124" t="s">
        <v>1314</v>
      </c>
    </row>
    <row r="361" spans="1:16" ht="51">
      <c r="A361" s="262" t="s">
        <v>619</v>
      </c>
      <c r="B361" s="124"/>
      <c r="C361" s="125" t="s">
        <v>713</v>
      </c>
      <c r="D361" s="119">
        <v>43118</v>
      </c>
      <c r="E361" s="120" t="s">
        <v>2251</v>
      </c>
      <c r="F361" s="120" t="s">
        <v>3</v>
      </c>
      <c r="G361" s="120">
        <v>1589148</v>
      </c>
      <c r="H361" s="124"/>
      <c r="I361" s="128" t="s">
        <v>3159</v>
      </c>
      <c r="J361" s="124"/>
      <c r="K361" s="124"/>
      <c r="L361" s="124"/>
      <c r="M361" s="124"/>
      <c r="N361" s="211">
        <v>0</v>
      </c>
      <c r="O361" s="211">
        <v>1.01</v>
      </c>
      <c r="P361" s="124" t="s">
        <v>1314</v>
      </c>
    </row>
    <row r="362" spans="1:16" ht="51">
      <c r="A362" s="262" t="s">
        <v>619</v>
      </c>
      <c r="B362" s="124"/>
      <c r="C362" s="125" t="s">
        <v>713</v>
      </c>
      <c r="D362" s="119">
        <v>43118</v>
      </c>
      <c r="E362" s="120" t="s">
        <v>2252</v>
      </c>
      <c r="F362" s="120" t="s">
        <v>3</v>
      </c>
      <c r="G362" s="120">
        <v>1589166</v>
      </c>
      <c r="H362" s="124"/>
      <c r="I362" s="128" t="s">
        <v>3160</v>
      </c>
      <c r="J362" s="124"/>
      <c r="K362" s="124"/>
      <c r="L362" s="124"/>
      <c r="M362" s="124"/>
      <c r="N362" s="211">
        <v>0</v>
      </c>
      <c r="O362" s="211">
        <v>140</v>
      </c>
      <c r="P362" s="124" t="s">
        <v>1314</v>
      </c>
    </row>
    <row r="363" spans="1:16" ht="51">
      <c r="A363" s="262" t="s">
        <v>619</v>
      </c>
      <c r="B363" s="124"/>
      <c r="C363" s="125" t="s">
        <v>713</v>
      </c>
      <c r="D363" s="119">
        <v>43118</v>
      </c>
      <c r="E363" s="120" t="s">
        <v>2253</v>
      </c>
      <c r="F363" s="120" t="s">
        <v>3</v>
      </c>
      <c r="G363" s="120">
        <v>1589227</v>
      </c>
      <c r="H363" s="124"/>
      <c r="I363" s="128" t="s">
        <v>3161</v>
      </c>
      <c r="J363" s="124"/>
      <c r="K363" s="124"/>
      <c r="L363" s="124"/>
      <c r="M363" s="124"/>
      <c r="N363" s="211">
        <v>0</v>
      </c>
      <c r="O363" s="211">
        <v>0.9</v>
      </c>
      <c r="P363" s="124" t="s">
        <v>1314</v>
      </c>
    </row>
    <row r="364" spans="1:16" ht="51">
      <c r="A364" s="262" t="s">
        <v>619</v>
      </c>
      <c r="B364" s="124"/>
      <c r="C364" s="125" t="s">
        <v>713</v>
      </c>
      <c r="D364" s="119">
        <v>43118</v>
      </c>
      <c r="E364" s="120" t="s">
        <v>2254</v>
      </c>
      <c r="F364" s="120" t="s">
        <v>3</v>
      </c>
      <c r="G364" s="120">
        <v>1589243</v>
      </c>
      <c r="H364" s="124"/>
      <c r="I364" s="128" t="s">
        <v>3162</v>
      </c>
      <c r="J364" s="124"/>
      <c r="K364" s="124"/>
      <c r="L364" s="124"/>
      <c r="M364" s="124"/>
      <c r="N364" s="211">
        <v>0</v>
      </c>
      <c r="O364" s="211">
        <v>1253.06</v>
      </c>
      <c r="P364" s="124" t="s">
        <v>1314</v>
      </c>
    </row>
    <row r="365" spans="1:16" ht="63.75">
      <c r="A365" s="262" t="s">
        <v>619</v>
      </c>
      <c r="B365" s="124"/>
      <c r="C365" s="125" t="s">
        <v>713</v>
      </c>
      <c r="D365" s="119">
        <v>43118</v>
      </c>
      <c r="E365" s="120" t="s">
        <v>2255</v>
      </c>
      <c r="F365" s="120" t="s">
        <v>3</v>
      </c>
      <c r="G365" s="120">
        <v>1589309</v>
      </c>
      <c r="H365" s="124"/>
      <c r="I365" s="128" t="s">
        <v>3163</v>
      </c>
      <c r="J365" s="124"/>
      <c r="K365" s="124"/>
      <c r="L365" s="124"/>
      <c r="M365" s="124"/>
      <c r="N365" s="211">
        <v>0</v>
      </c>
      <c r="O365" s="211">
        <v>41.09</v>
      </c>
      <c r="P365" s="124" t="s">
        <v>1314</v>
      </c>
    </row>
    <row r="366" spans="1:16" ht="51">
      <c r="A366" s="262" t="s">
        <v>619</v>
      </c>
      <c r="B366" s="124"/>
      <c r="C366" s="125" t="s">
        <v>713</v>
      </c>
      <c r="D366" s="119">
        <v>43118</v>
      </c>
      <c r="E366" s="120" t="s">
        <v>2256</v>
      </c>
      <c r="F366" s="120" t="s">
        <v>3</v>
      </c>
      <c r="G366" s="120">
        <v>1589355</v>
      </c>
      <c r="H366" s="124"/>
      <c r="I366" s="128" t="s">
        <v>3164</v>
      </c>
      <c r="J366" s="124"/>
      <c r="K366" s="124"/>
      <c r="L366" s="124"/>
      <c r="M366" s="124"/>
      <c r="N366" s="211">
        <v>0</v>
      </c>
      <c r="O366" s="211">
        <v>0.1</v>
      </c>
      <c r="P366" s="124" t="s">
        <v>4737</v>
      </c>
    </row>
    <row r="367" spans="1:16" ht="38.25">
      <c r="A367" s="262">
        <v>10</v>
      </c>
      <c r="B367" s="124"/>
      <c r="C367" s="125" t="s">
        <v>690</v>
      </c>
      <c r="D367" s="119">
        <v>43118</v>
      </c>
      <c r="E367" s="120" t="s">
        <v>2257</v>
      </c>
      <c r="F367" s="120" t="s">
        <v>3</v>
      </c>
      <c r="G367" s="120">
        <v>1589358</v>
      </c>
      <c r="H367" s="124"/>
      <c r="I367" s="128" t="s">
        <v>3165</v>
      </c>
      <c r="J367" s="124"/>
      <c r="K367" s="124"/>
      <c r="L367" s="124"/>
      <c r="M367" s="124"/>
      <c r="N367" s="211">
        <v>0</v>
      </c>
      <c r="O367" s="211">
        <v>5</v>
      </c>
      <c r="P367" s="124" t="s">
        <v>1314</v>
      </c>
    </row>
    <row r="368" spans="1:16" ht="51">
      <c r="A368" s="262" t="s">
        <v>619</v>
      </c>
      <c r="B368" s="124"/>
      <c r="C368" s="125" t="s">
        <v>713</v>
      </c>
      <c r="D368" s="119">
        <v>43118</v>
      </c>
      <c r="E368" s="120" t="s">
        <v>2258</v>
      </c>
      <c r="F368" s="120" t="s">
        <v>3</v>
      </c>
      <c r="G368" s="120">
        <v>1589367</v>
      </c>
      <c r="H368" s="124"/>
      <c r="I368" s="128" t="s">
        <v>3166</v>
      </c>
      <c r="J368" s="124"/>
      <c r="K368" s="124"/>
      <c r="L368" s="124"/>
      <c r="M368" s="124"/>
      <c r="N368" s="211">
        <v>0</v>
      </c>
      <c r="O368" s="211">
        <v>1148.5</v>
      </c>
      <c r="P368" s="124" t="s">
        <v>1314</v>
      </c>
    </row>
    <row r="369" spans="1:16" ht="51">
      <c r="A369" s="262">
        <v>593</v>
      </c>
      <c r="B369" s="124"/>
      <c r="C369" s="125" t="s">
        <v>863</v>
      </c>
      <c r="D369" s="119">
        <v>43118</v>
      </c>
      <c r="E369" s="120" t="s">
        <v>2259</v>
      </c>
      <c r="F369" s="120" t="s">
        <v>3</v>
      </c>
      <c r="G369" s="120">
        <v>1589390</v>
      </c>
      <c r="H369" s="124"/>
      <c r="I369" s="128" t="s">
        <v>1414</v>
      </c>
      <c r="J369" s="124"/>
      <c r="K369" s="124"/>
      <c r="L369" s="124"/>
      <c r="M369" s="124"/>
      <c r="N369" s="211">
        <v>0</v>
      </c>
      <c r="O369" s="211">
        <v>6341.45</v>
      </c>
      <c r="P369" s="124" t="s">
        <v>1314</v>
      </c>
    </row>
    <row r="370" spans="1:16" ht="76.5">
      <c r="A370" s="262" t="s">
        <v>620</v>
      </c>
      <c r="B370" s="124"/>
      <c r="C370" s="125" t="s">
        <v>714</v>
      </c>
      <c r="D370" s="119">
        <v>43119</v>
      </c>
      <c r="E370" s="120" t="s">
        <v>1494</v>
      </c>
      <c r="F370" s="120" t="s">
        <v>21</v>
      </c>
      <c r="G370" s="120">
        <v>911409</v>
      </c>
      <c r="H370" s="124"/>
      <c r="I370" s="128" t="s">
        <v>2543</v>
      </c>
      <c r="J370" s="124"/>
      <c r="K370" s="124"/>
      <c r="L370" s="124"/>
      <c r="M370" s="124"/>
      <c r="N370" s="211">
        <v>3801933.47</v>
      </c>
      <c r="O370" s="211">
        <v>0</v>
      </c>
      <c r="P370" s="124" t="s">
        <v>1314</v>
      </c>
    </row>
    <row r="371" spans="1:16" ht="63.75">
      <c r="A371" s="262">
        <v>222</v>
      </c>
      <c r="B371" s="124"/>
      <c r="C371" s="125" t="s">
        <v>764</v>
      </c>
      <c r="D371" s="119">
        <v>43119</v>
      </c>
      <c r="E371" s="120" t="s">
        <v>2260</v>
      </c>
      <c r="F371" s="120" t="s">
        <v>3</v>
      </c>
      <c r="G371" s="120">
        <v>1589641</v>
      </c>
      <c r="H371" s="124"/>
      <c r="I371" s="128" t="s">
        <v>3167</v>
      </c>
      <c r="J371" s="124"/>
      <c r="K371" s="124"/>
      <c r="L371" s="124"/>
      <c r="M371" s="124"/>
      <c r="N371" s="211">
        <v>0</v>
      </c>
      <c r="O371" s="211">
        <v>6668.15</v>
      </c>
      <c r="P371" s="124" t="s">
        <v>1314</v>
      </c>
    </row>
    <row r="372" spans="1:16" ht="63.75">
      <c r="A372" s="262" t="s">
        <v>619</v>
      </c>
      <c r="B372" s="124"/>
      <c r="C372" s="125" t="s">
        <v>713</v>
      </c>
      <c r="D372" s="119">
        <v>43119</v>
      </c>
      <c r="E372" s="120" t="s">
        <v>2261</v>
      </c>
      <c r="F372" s="120" t="s">
        <v>3</v>
      </c>
      <c r="G372" s="120">
        <v>1589664</v>
      </c>
      <c r="H372" s="124"/>
      <c r="I372" s="128" t="s">
        <v>3168</v>
      </c>
      <c r="J372" s="124"/>
      <c r="K372" s="124"/>
      <c r="L372" s="124"/>
      <c r="M372" s="124"/>
      <c r="N372" s="211">
        <v>0</v>
      </c>
      <c r="O372" s="211">
        <v>8216.4</v>
      </c>
      <c r="P372" s="124" t="s">
        <v>1314</v>
      </c>
    </row>
    <row r="373" spans="1:16" ht="51">
      <c r="A373" s="262" t="s">
        <v>619</v>
      </c>
      <c r="B373" s="124"/>
      <c r="C373" s="125" t="s">
        <v>713</v>
      </c>
      <c r="D373" s="119">
        <v>43119</v>
      </c>
      <c r="E373" s="120" t="s">
        <v>2262</v>
      </c>
      <c r="F373" s="120" t="s">
        <v>3</v>
      </c>
      <c r="G373" s="120">
        <v>1589538</v>
      </c>
      <c r="H373" s="124"/>
      <c r="I373" s="128" t="s">
        <v>3169</v>
      </c>
      <c r="J373" s="124"/>
      <c r="K373" s="124"/>
      <c r="L373" s="124"/>
      <c r="M373" s="124"/>
      <c r="N373" s="211">
        <v>0</v>
      </c>
      <c r="O373" s="211">
        <v>140</v>
      </c>
      <c r="P373" s="124" t="s">
        <v>1314</v>
      </c>
    </row>
    <row r="374" spans="1:16" ht="38.25">
      <c r="A374" s="262">
        <v>20</v>
      </c>
      <c r="B374" s="124"/>
      <c r="C374" s="125" t="s">
        <v>693</v>
      </c>
      <c r="D374" s="119">
        <v>43119</v>
      </c>
      <c r="E374" s="120" t="s">
        <v>2263</v>
      </c>
      <c r="F374" s="120" t="s">
        <v>3</v>
      </c>
      <c r="G374" s="120">
        <v>1589539</v>
      </c>
      <c r="H374" s="124"/>
      <c r="I374" s="128" t="s">
        <v>3170</v>
      </c>
      <c r="J374" s="124"/>
      <c r="K374" s="124"/>
      <c r="L374" s="124"/>
      <c r="M374" s="124"/>
      <c r="N374" s="211">
        <v>0</v>
      </c>
      <c r="O374" s="211">
        <v>244.8</v>
      </c>
      <c r="P374" s="124" t="s">
        <v>1314</v>
      </c>
    </row>
    <row r="375" spans="1:16" ht="51">
      <c r="A375" s="262">
        <v>133</v>
      </c>
      <c r="B375" s="124"/>
      <c r="C375" s="125" t="s">
        <v>729</v>
      </c>
      <c r="D375" s="119">
        <v>43119</v>
      </c>
      <c r="E375" s="120" t="s">
        <v>2264</v>
      </c>
      <c r="F375" s="120" t="s">
        <v>3</v>
      </c>
      <c r="G375" s="120">
        <v>1589547</v>
      </c>
      <c r="H375" s="124"/>
      <c r="I375" s="128" t="s">
        <v>3171</v>
      </c>
      <c r="J375" s="124"/>
      <c r="K375" s="124"/>
      <c r="L375" s="124"/>
      <c r="M375" s="124"/>
      <c r="N375" s="211">
        <v>0</v>
      </c>
      <c r="O375" s="211">
        <v>371</v>
      </c>
      <c r="P375" s="124" t="s">
        <v>1314</v>
      </c>
    </row>
    <row r="376" spans="1:16" ht="51">
      <c r="A376" s="262" t="s">
        <v>619</v>
      </c>
      <c r="B376" s="124"/>
      <c r="C376" s="125" t="s">
        <v>713</v>
      </c>
      <c r="D376" s="119">
        <v>43119</v>
      </c>
      <c r="E376" s="120" t="s">
        <v>2265</v>
      </c>
      <c r="F376" s="120" t="s">
        <v>3</v>
      </c>
      <c r="G376" s="120">
        <v>1589566</v>
      </c>
      <c r="H376" s="124"/>
      <c r="I376" s="128" t="s">
        <v>3172</v>
      </c>
      <c r="J376" s="124"/>
      <c r="K376" s="124"/>
      <c r="L376" s="124"/>
      <c r="M376" s="124"/>
      <c r="N376" s="211">
        <v>0</v>
      </c>
      <c r="O376" s="211">
        <v>8.89</v>
      </c>
      <c r="P376" s="124" t="s">
        <v>4737</v>
      </c>
    </row>
    <row r="377" spans="1:16" ht="51">
      <c r="A377" s="262" t="s">
        <v>619</v>
      </c>
      <c r="B377" s="124"/>
      <c r="C377" s="125" t="s">
        <v>713</v>
      </c>
      <c r="D377" s="119">
        <v>43119</v>
      </c>
      <c r="E377" s="120" t="s">
        <v>2266</v>
      </c>
      <c r="F377" s="120" t="s">
        <v>3</v>
      </c>
      <c r="G377" s="120">
        <v>1589580</v>
      </c>
      <c r="H377" s="124"/>
      <c r="I377" s="128" t="s">
        <v>3173</v>
      </c>
      <c r="J377" s="124"/>
      <c r="K377" s="124"/>
      <c r="L377" s="124"/>
      <c r="M377" s="124"/>
      <c r="N377" s="211">
        <v>0</v>
      </c>
      <c r="O377" s="211">
        <v>567.16999999999996</v>
      </c>
      <c r="P377" s="124" t="s">
        <v>1314</v>
      </c>
    </row>
    <row r="378" spans="1:16" ht="51">
      <c r="A378" s="262" t="s">
        <v>619</v>
      </c>
      <c r="B378" s="124"/>
      <c r="C378" s="125" t="s">
        <v>713</v>
      </c>
      <c r="D378" s="119">
        <v>43119</v>
      </c>
      <c r="E378" s="120" t="s">
        <v>2267</v>
      </c>
      <c r="F378" s="120" t="s">
        <v>3</v>
      </c>
      <c r="G378" s="120">
        <v>1589594</v>
      </c>
      <c r="H378" s="124"/>
      <c r="I378" s="128" t="s">
        <v>3174</v>
      </c>
      <c r="J378" s="124"/>
      <c r="K378" s="124"/>
      <c r="L378" s="124"/>
      <c r="M378" s="124"/>
      <c r="N378" s="211">
        <v>0</v>
      </c>
      <c r="O378" s="211">
        <v>3492.16</v>
      </c>
      <c r="P378" s="124" t="s">
        <v>1314</v>
      </c>
    </row>
    <row r="379" spans="1:16" ht="51">
      <c r="A379" s="262" t="s">
        <v>619</v>
      </c>
      <c r="B379" s="124"/>
      <c r="C379" s="125" t="s">
        <v>713</v>
      </c>
      <c r="D379" s="119">
        <v>43119</v>
      </c>
      <c r="E379" s="120" t="s">
        <v>2268</v>
      </c>
      <c r="F379" s="120" t="s">
        <v>3</v>
      </c>
      <c r="G379" s="120">
        <v>1589634</v>
      </c>
      <c r="H379" s="124"/>
      <c r="I379" s="128" t="s">
        <v>3175</v>
      </c>
      <c r="J379" s="124"/>
      <c r="K379" s="124"/>
      <c r="L379" s="124"/>
      <c r="M379" s="124"/>
      <c r="N379" s="211">
        <v>0</v>
      </c>
      <c r="O379" s="211">
        <v>185.5</v>
      </c>
      <c r="P379" s="124" t="s">
        <v>1314</v>
      </c>
    </row>
    <row r="380" spans="1:16" ht="51">
      <c r="A380" s="262" t="s">
        <v>619</v>
      </c>
      <c r="B380" s="124"/>
      <c r="C380" s="125" t="s">
        <v>713</v>
      </c>
      <c r="D380" s="119">
        <v>43119</v>
      </c>
      <c r="E380" s="120" t="s">
        <v>2269</v>
      </c>
      <c r="F380" s="120" t="s">
        <v>3</v>
      </c>
      <c r="G380" s="120">
        <v>1589637</v>
      </c>
      <c r="H380" s="124"/>
      <c r="I380" s="128" t="s">
        <v>3176</v>
      </c>
      <c r="J380" s="124"/>
      <c r="K380" s="124"/>
      <c r="L380" s="124"/>
      <c r="M380" s="124"/>
      <c r="N380" s="211">
        <v>0</v>
      </c>
      <c r="O380" s="211">
        <v>37.4</v>
      </c>
      <c r="P380" s="124" t="s">
        <v>1314</v>
      </c>
    </row>
    <row r="381" spans="1:16" ht="38.25">
      <c r="A381" s="262">
        <v>20</v>
      </c>
      <c r="B381" s="124"/>
      <c r="C381" s="125" t="s">
        <v>693</v>
      </c>
      <c r="D381" s="119">
        <v>43119</v>
      </c>
      <c r="E381" s="120" t="s">
        <v>2270</v>
      </c>
      <c r="F381" s="120" t="s">
        <v>3</v>
      </c>
      <c r="G381" s="120">
        <v>1589649</v>
      </c>
      <c r="H381" s="124"/>
      <c r="I381" s="128" t="s">
        <v>3177</v>
      </c>
      <c r="J381" s="124"/>
      <c r="K381" s="124"/>
      <c r="L381" s="124"/>
      <c r="M381" s="124"/>
      <c r="N381" s="211">
        <v>0</v>
      </c>
      <c r="O381" s="211">
        <v>120</v>
      </c>
      <c r="P381" s="124" t="s">
        <v>1314</v>
      </c>
    </row>
    <row r="382" spans="1:16" ht="51">
      <c r="A382" s="262">
        <v>20</v>
      </c>
      <c r="B382" s="124"/>
      <c r="C382" s="125" t="s">
        <v>693</v>
      </c>
      <c r="D382" s="119">
        <v>43119</v>
      </c>
      <c r="E382" s="120" t="s">
        <v>2271</v>
      </c>
      <c r="F382" s="120" t="s">
        <v>3</v>
      </c>
      <c r="G382" s="120">
        <v>1589696</v>
      </c>
      <c r="H382" s="124"/>
      <c r="I382" s="128" t="s">
        <v>3178</v>
      </c>
      <c r="J382" s="124"/>
      <c r="K382" s="124"/>
      <c r="L382" s="124"/>
      <c r="M382" s="124"/>
      <c r="N382" s="211">
        <v>0</v>
      </c>
      <c r="O382" s="211">
        <v>2700</v>
      </c>
      <c r="P382" s="124" t="s">
        <v>1314</v>
      </c>
    </row>
    <row r="383" spans="1:16" ht="51">
      <c r="A383" s="262" t="s">
        <v>619</v>
      </c>
      <c r="B383" s="124"/>
      <c r="C383" s="125" t="s">
        <v>713</v>
      </c>
      <c r="D383" s="119">
        <v>43119</v>
      </c>
      <c r="E383" s="120" t="s">
        <v>2272</v>
      </c>
      <c r="F383" s="120" t="s">
        <v>3</v>
      </c>
      <c r="G383" s="120">
        <v>1589698</v>
      </c>
      <c r="H383" s="124"/>
      <c r="I383" s="128" t="s">
        <v>3179</v>
      </c>
      <c r="J383" s="124"/>
      <c r="K383" s="124"/>
      <c r="L383" s="124"/>
      <c r="M383" s="124"/>
      <c r="N383" s="211">
        <v>0</v>
      </c>
      <c r="O383" s="211">
        <v>9968.5499999999993</v>
      </c>
      <c r="P383" s="124" t="s">
        <v>1314</v>
      </c>
    </row>
    <row r="384" spans="1:16" ht="51">
      <c r="A384" s="262" t="s">
        <v>619</v>
      </c>
      <c r="B384" s="124"/>
      <c r="C384" s="125" t="s">
        <v>713</v>
      </c>
      <c r="D384" s="119">
        <v>43119</v>
      </c>
      <c r="E384" s="120" t="s">
        <v>2273</v>
      </c>
      <c r="F384" s="120" t="s">
        <v>3</v>
      </c>
      <c r="G384" s="120">
        <v>1589699</v>
      </c>
      <c r="H384" s="124"/>
      <c r="I384" s="128" t="s">
        <v>3180</v>
      </c>
      <c r="J384" s="124"/>
      <c r="K384" s="124"/>
      <c r="L384" s="124"/>
      <c r="M384" s="124"/>
      <c r="N384" s="211">
        <v>0</v>
      </c>
      <c r="O384" s="211">
        <v>190</v>
      </c>
      <c r="P384" s="124" t="s">
        <v>1314</v>
      </c>
    </row>
    <row r="385" spans="1:16" ht="51">
      <c r="A385" s="262" t="s">
        <v>619</v>
      </c>
      <c r="B385" s="124"/>
      <c r="C385" s="125" t="s">
        <v>713</v>
      </c>
      <c r="D385" s="119">
        <v>43119</v>
      </c>
      <c r="E385" s="120" t="s">
        <v>2274</v>
      </c>
      <c r="F385" s="120" t="s">
        <v>3</v>
      </c>
      <c r="G385" s="120">
        <v>1589700</v>
      </c>
      <c r="H385" s="124"/>
      <c r="I385" s="128" t="s">
        <v>3181</v>
      </c>
      <c r="J385" s="124"/>
      <c r="K385" s="124"/>
      <c r="L385" s="124"/>
      <c r="M385" s="124"/>
      <c r="N385" s="211">
        <v>0</v>
      </c>
      <c r="O385" s="211">
        <v>190</v>
      </c>
      <c r="P385" s="124" t="s">
        <v>1314</v>
      </c>
    </row>
    <row r="386" spans="1:16" ht="51">
      <c r="A386" s="262" t="s">
        <v>619</v>
      </c>
      <c r="B386" s="124"/>
      <c r="C386" s="125" t="s">
        <v>713</v>
      </c>
      <c r="D386" s="119">
        <v>43119</v>
      </c>
      <c r="E386" s="120" t="s">
        <v>2275</v>
      </c>
      <c r="F386" s="120" t="s">
        <v>3</v>
      </c>
      <c r="G386" s="120">
        <v>1589701</v>
      </c>
      <c r="H386" s="124"/>
      <c r="I386" s="128" t="s">
        <v>3182</v>
      </c>
      <c r="J386" s="124"/>
      <c r="K386" s="124"/>
      <c r="L386" s="124"/>
      <c r="M386" s="124"/>
      <c r="N386" s="211">
        <v>0</v>
      </c>
      <c r="O386" s="211">
        <v>190</v>
      </c>
      <c r="P386" s="124" t="s">
        <v>1314</v>
      </c>
    </row>
    <row r="387" spans="1:16" ht="51">
      <c r="A387" s="262" t="s">
        <v>619</v>
      </c>
      <c r="B387" s="124"/>
      <c r="C387" s="125" t="s">
        <v>713</v>
      </c>
      <c r="D387" s="119">
        <v>43119</v>
      </c>
      <c r="E387" s="120" t="s">
        <v>2276</v>
      </c>
      <c r="F387" s="120" t="s">
        <v>3</v>
      </c>
      <c r="G387" s="120">
        <v>1589702</v>
      </c>
      <c r="H387" s="124"/>
      <c r="I387" s="128" t="s">
        <v>3183</v>
      </c>
      <c r="J387" s="124"/>
      <c r="K387" s="124"/>
      <c r="L387" s="124"/>
      <c r="M387" s="124"/>
      <c r="N387" s="211">
        <v>0</v>
      </c>
      <c r="O387" s="211">
        <v>190</v>
      </c>
      <c r="P387" s="124" t="s">
        <v>1314</v>
      </c>
    </row>
    <row r="388" spans="1:16" ht="51">
      <c r="A388" s="262" t="s">
        <v>619</v>
      </c>
      <c r="B388" s="124"/>
      <c r="C388" s="125" t="s">
        <v>713</v>
      </c>
      <c r="D388" s="119">
        <v>43119</v>
      </c>
      <c r="E388" s="120" t="s">
        <v>2277</v>
      </c>
      <c r="F388" s="120" t="s">
        <v>3</v>
      </c>
      <c r="G388" s="120">
        <v>1589703</v>
      </c>
      <c r="H388" s="124"/>
      <c r="I388" s="128" t="s">
        <v>3184</v>
      </c>
      <c r="J388" s="124"/>
      <c r="K388" s="124"/>
      <c r="L388" s="124"/>
      <c r="M388" s="124"/>
      <c r="N388" s="211">
        <v>0</v>
      </c>
      <c r="O388" s="211">
        <v>190</v>
      </c>
      <c r="P388" s="124" t="s">
        <v>1314</v>
      </c>
    </row>
    <row r="389" spans="1:16" ht="51">
      <c r="A389" s="262" t="s">
        <v>619</v>
      </c>
      <c r="B389" s="124"/>
      <c r="C389" s="125" t="s">
        <v>713</v>
      </c>
      <c r="D389" s="119">
        <v>43119</v>
      </c>
      <c r="E389" s="120" t="s">
        <v>2278</v>
      </c>
      <c r="F389" s="120" t="s">
        <v>3</v>
      </c>
      <c r="G389" s="120">
        <v>1589704</v>
      </c>
      <c r="H389" s="124"/>
      <c r="I389" s="128" t="s">
        <v>3185</v>
      </c>
      <c r="J389" s="124"/>
      <c r="K389" s="124"/>
      <c r="L389" s="124"/>
      <c r="M389" s="124"/>
      <c r="N389" s="211">
        <v>0</v>
      </c>
      <c r="O389" s="211">
        <v>190</v>
      </c>
      <c r="P389" s="124" t="s">
        <v>1314</v>
      </c>
    </row>
    <row r="390" spans="1:16" ht="51">
      <c r="A390" s="262" t="s">
        <v>619</v>
      </c>
      <c r="B390" s="124"/>
      <c r="C390" s="125" t="s">
        <v>713</v>
      </c>
      <c r="D390" s="119">
        <v>43119</v>
      </c>
      <c r="E390" s="120" t="s">
        <v>2279</v>
      </c>
      <c r="F390" s="120" t="s">
        <v>3</v>
      </c>
      <c r="G390" s="120">
        <v>1589706</v>
      </c>
      <c r="H390" s="124"/>
      <c r="I390" s="128" t="s">
        <v>3186</v>
      </c>
      <c r="J390" s="124"/>
      <c r="K390" s="124"/>
      <c r="L390" s="124"/>
      <c r="M390" s="124"/>
      <c r="N390" s="211">
        <v>0</v>
      </c>
      <c r="O390" s="211">
        <v>190</v>
      </c>
      <c r="P390" s="124" t="s">
        <v>1314</v>
      </c>
    </row>
    <row r="391" spans="1:16" ht="51">
      <c r="A391" s="262" t="s">
        <v>619</v>
      </c>
      <c r="B391" s="124"/>
      <c r="C391" s="125" t="s">
        <v>713</v>
      </c>
      <c r="D391" s="119">
        <v>43119</v>
      </c>
      <c r="E391" s="120" t="s">
        <v>2280</v>
      </c>
      <c r="F391" s="120" t="s">
        <v>3</v>
      </c>
      <c r="G391" s="120">
        <v>1589707</v>
      </c>
      <c r="H391" s="124"/>
      <c r="I391" s="128" t="s">
        <v>3187</v>
      </c>
      <c r="J391" s="124"/>
      <c r="K391" s="124"/>
      <c r="L391" s="124"/>
      <c r="M391" s="124"/>
      <c r="N391" s="211">
        <v>0</v>
      </c>
      <c r="O391" s="211">
        <v>190</v>
      </c>
      <c r="P391" s="124" t="s">
        <v>1314</v>
      </c>
    </row>
    <row r="392" spans="1:16" ht="51">
      <c r="A392" s="262" t="s">
        <v>619</v>
      </c>
      <c r="B392" s="124"/>
      <c r="C392" s="125" t="s">
        <v>713</v>
      </c>
      <c r="D392" s="119">
        <v>43119</v>
      </c>
      <c r="E392" s="120" t="s">
        <v>2281</v>
      </c>
      <c r="F392" s="120" t="s">
        <v>3</v>
      </c>
      <c r="G392" s="120">
        <v>1589710</v>
      </c>
      <c r="H392" s="124"/>
      <c r="I392" s="128" t="s">
        <v>3188</v>
      </c>
      <c r="J392" s="124"/>
      <c r="K392" s="124"/>
      <c r="L392" s="124"/>
      <c r="M392" s="124"/>
      <c r="N392" s="211">
        <v>0</v>
      </c>
      <c r="O392" s="211">
        <v>190</v>
      </c>
      <c r="P392" s="124" t="s">
        <v>1314</v>
      </c>
    </row>
    <row r="393" spans="1:16" ht="51">
      <c r="A393" s="262" t="s">
        <v>619</v>
      </c>
      <c r="B393" s="124"/>
      <c r="C393" s="125" t="s">
        <v>713</v>
      </c>
      <c r="D393" s="119">
        <v>43119</v>
      </c>
      <c r="E393" s="120" t="s">
        <v>2282</v>
      </c>
      <c r="F393" s="120" t="s">
        <v>3</v>
      </c>
      <c r="G393" s="120">
        <v>1589713</v>
      </c>
      <c r="H393" s="124"/>
      <c r="I393" s="128" t="s">
        <v>3189</v>
      </c>
      <c r="J393" s="124"/>
      <c r="K393" s="124"/>
      <c r="L393" s="124"/>
      <c r="M393" s="124"/>
      <c r="N393" s="211">
        <v>0</v>
      </c>
      <c r="O393" s="211">
        <v>190</v>
      </c>
      <c r="P393" s="124" t="s">
        <v>1314</v>
      </c>
    </row>
    <row r="394" spans="1:16" ht="51">
      <c r="A394" s="262" t="s">
        <v>619</v>
      </c>
      <c r="B394" s="124"/>
      <c r="C394" s="125" t="s">
        <v>713</v>
      </c>
      <c r="D394" s="119">
        <v>43119</v>
      </c>
      <c r="E394" s="120" t="s">
        <v>2283</v>
      </c>
      <c r="F394" s="120" t="s">
        <v>3</v>
      </c>
      <c r="G394" s="120">
        <v>1589714</v>
      </c>
      <c r="H394" s="124"/>
      <c r="I394" s="128" t="s">
        <v>3190</v>
      </c>
      <c r="J394" s="124"/>
      <c r="K394" s="124"/>
      <c r="L394" s="124"/>
      <c r="M394" s="124"/>
      <c r="N394" s="211">
        <v>0</v>
      </c>
      <c r="O394" s="211">
        <v>190</v>
      </c>
      <c r="P394" s="124" t="s">
        <v>1314</v>
      </c>
    </row>
    <row r="395" spans="1:16" ht="51">
      <c r="A395" s="262" t="s">
        <v>619</v>
      </c>
      <c r="B395" s="124"/>
      <c r="C395" s="125" t="s">
        <v>713</v>
      </c>
      <c r="D395" s="119">
        <v>43119</v>
      </c>
      <c r="E395" s="120" t="s">
        <v>2284</v>
      </c>
      <c r="F395" s="120" t="s">
        <v>3</v>
      </c>
      <c r="G395" s="120">
        <v>1589717</v>
      </c>
      <c r="H395" s="124"/>
      <c r="I395" s="128" t="s">
        <v>3191</v>
      </c>
      <c r="J395" s="124"/>
      <c r="K395" s="124"/>
      <c r="L395" s="124"/>
      <c r="M395" s="124"/>
      <c r="N395" s="211">
        <v>0</v>
      </c>
      <c r="O395" s="211">
        <v>190</v>
      </c>
      <c r="P395" s="124" t="s">
        <v>1314</v>
      </c>
    </row>
    <row r="396" spans="1:16" ht="51">
      <c r="A396" s="262" t="s">
        <v>619</v>
      </c>
      <c r="B396" s="124"/>
      <c r="C396" s="125" t="s">
        <v>713</v>
      </c>
      <c r="D396" s="119">
        <v>43119</v>
      </c>
      <c r="E396" s="120" t="s">
        <v>2285</v>
      </c>
      <c r="F396" s="120" t="s">
        <v>3</v>
      </c>
      <c r="G396" s="120">
        <v>1589718</v>
      </c>
      <c r="H396" s="124"/>
      <c r="I396" s="128" t="s">
        <v>3192</v>
      </c>
      <c r="J396" s="124"/>
      <c r="K396" s="124"/>
      <c r="L396" s="124"/>
      <c r="M396" s="124"/>
      <c r="N396" s="211">
        <v>0</v>
      </c>
      <c r="O396" s="211">
        <v>190</v>
      </c>
      <c r="P396" s="124" t="s">
        <v>1314</v>
      </c>
    </row>
    <row r="397" spans="1:16" ht="51">
      <c r="A397" s="262" t="s">
        <v>619</v>
      </c>
      <c r="B397" s="124"/>
      <c r="C397" s="125" t="s">
        <v>713</v>
      </c>
      <c r="D397" s="119">
        <v>43119</v>
      </c>
      <c r="E397" s="120" t="s">
        <v>2286</v>
      </c>
      <c r="F397" s="120" t="s">
        <v>3</v>
      </c>
      <c r="G397" s="120">
        <v>1589719</v>
      </c>
      <c r="H397" s="124"/>
      <c r="I397" s="128" t="s">
        <v>3193</v>
      </c>
      <c r="J397" s="124"/>
      <c r="K397" s="124"/>
      <c r="L397" s="124"/>
      <c r="M397" s="124"/>
      <c r="N397" s="211">
        <v>0</v>
      </c>
      <c r="O397" s="211">
        <v>190</v>
      </c>
      <c r="P397" s="124" t="s">
        <v>1314</v>
      </c>
    </row>
    <row r="398" spans="1:16" ht="51">
      <c r="A398" s="262" t="s">
        <v>619</v>
      </c>
      <c r="B398" s="124"/>
      <c r="C398" s="125" t="s">
        <v>713</v>
      </c>
      <c r="D398" s="119">
        <v>43119</v>
      </c>
      <c r="E398" s="120" t="s">
        <v>2287</v>
      </c>
      <c r="F398" s="120" t="s">
        <v>3</v>
      </c>
      <c r="G398" s="120">
        <v>1589720</v>
      </c>
      <c r="H398" s="124"/>
      <c r="I398" s="128" t="s">
        <v>3194</v>
      </c>
      <c r="J398" s="124"/>
      <c r="K398" s="124"/>
      <c r="L398" s="124"/>
      <c r="M398" s="124"/>
      <c r="N398" s="211">
        <v>0</v>
      </c>
      <c r="O398" s="211">
        <v>190</v>
      </c>
      <c r="P398" s="124" t="s">
        <v>1314</v>
      </c>
    </row>
    <row r="399" spans="1:16" ht="51">
      <c r="A399" s="262" t="s">
        <v>619</v>
      </c>
      <c r="B399" s="124"/>
      <c r="C399" s="125" t="s">
        <v>713</v>
      </c>
      <c r="D399" s="119">
        <v>43119</v>
      </c>
      <c r="E399" s="120" t="s">
        <v>2288</v>
      </c>
      <c r="F399" s="120" t="s">
        <v>3</v>
      </c>
      <c r="G399" s="120">
        <v>1589722</v>
      </c>
      <c r="H399" s="124"/>
      <c r="I399" s="128" t="s">
        <v>3195</v>
      </c>
      <c r="J399" s="124"/>
      <c r="K399" s="124"/>
      <c r="L399" s="124"/>
      <c r="M399" s="124"/>
      <c r="N399" s="211">
        <v>0</v>
      </c>
      <c r="O399" s="211">
        <v>190</v>
      </c>
      <c r="P399" s="124" t="s">
        <v>1314</v>
      </c>
    </row>
    <row r="400" spans="1:16" ht="51">
      <c r="A400" s="262" t="s">
        <v>619</v>
      </c>
      <c r="B400" s="124"/>
      <c r="C400" s="125" t="s">
        <v>713</v>
      </c>
      <c r="D400" s="119">
        <v>43119</v>
      </c>
      <c r="E400" s="120" t="s">
        <v>2289</v>
      </c>
      <c r="F400" s="120" t="s">
        <v>3</v>
      </c>
      <c r="G400" s="120">
        <v>1589725</v>
      </c>
      <c r="H400" s="124"/>
      <c r="I400" s="128" t="s">
        <v>3196</v>
      </c>
      <c r="J400" s="124"/>
      <c r="K400" s="124"/>
      <c r="L400" s="124"/>
      <c r="M400" s="124"/>
      <c r="N400" s="211">
        <v>0</v>
      </c>
      <c r="O400" s="211">
        <v>190</v>
      </c>
      <c r="P400" s="124" t="s">
        <v>1314</v>
      </c>
    </row>
    <row r="401" spans="1:16" ht="51">
      <c r="A401" s="262" t="s">
        <v>619</v>
      </c>
      <c r="B401" s="124"/>
      <c r="C401" s="125" t="s">
        <v>713</v>
      </c>
      <c r="D401" s="119">
        <v>43119</v>
      </c>
      <c r="E401" s="120" t="s">
        <v>2290</v>
      </c>
      <c r="F401" s="120" t="s">
        <v>3</v>
      </c>
      <c r="G401" s="120">
        <v>1589727</v>
      </c>
      <c r="H401" s="124"/>
      <c r="I401" s="128" t="s">
        <v>3197</v>
      </c>
      <c r="J401" s="124"/>
      <c r="K401" s="124"/>
      <c r="L401" s="124"/>
      <c r="M401" s="124"/>
      <c r="N401" s="211">
        <v>0</v>
      </c>
      <c r="O401" s="211">
        <v>190</v>
      </c>
      <c r="P401" s="124" t="s">
        <v>1314</v>
      </c>
    </row>
    <row r="402" spans="1:16" ht="51">
      <c r="A402" s="262" t="s">
        <v>619</v>
      </c>
      <c r="B402" s="124"/>
      <c r="C402" s="125" t="s">
        <v>713</v>
      </c>
      <c r="D402" s="119">
        <v>43119</v>
      </c>
      <c r="E402" s="120" t="s">
        <v>2291</v>
      </c>
      <c r="F402" s="120" t="s">
        <v>3</v>
      </c>
      <c r="G402" s="120">
        <v>1589728</v>
      </c>
      <c r="H402" s="124"/>
      <c r="I402" s="128" t="s">
        <v>3198</v>
      </c>
      <c r="J402" s="124"/>
      <c r="K402" s="124"/>
      <c r="L402" s="124"/>
      <c r="M402" s="124"/>
      <c r="N402" s="211">
        <v>0</v>
      </c>
      <c r="O402" s="211">
        <v>190</v>
      </c>
      <c r="P402" s="124" t="s">
        <v>1314</v>
      </c>
    </row>
    <row r="403" spans="1:16" ht="51">
      <c r="A403" s="262" t="s">
        <v>619</v>
      </c>
      <c r="B403" s="124"/>
      <c r="C403" s="125" t="s">
        <v>713</v>
      </c>
      <c r="D403" s="119">
        <v>43119</v>
      </c>
      <c r="E403" s="120" t="s">
        <v>2292</v>
      </c>
      <c r="F403" s="120" t="s">
        <v>3</v>
      </c>
      <c r="G403" s="120">
        <v>1589729</v>
      </c>
      <c r="H403" s="124"/>
      <c r="I403" s="128" t="s">
        <v>3199</v>
      </c>
      <c r="J403" s="124"/>
      <c r="K403" s="124"/>
      <c r="L403" s="124"/>
      <c r="M403" s="124"/>
      <c r="N403" s="211">
        <v>0</v>
      </c>
      <c r="O403" s="211">
        <v>190</v>
      </c>
      <c r="P403" s="124" t="s">
        <v>1314</v>
      </c>
    </row>
    <row r="404" spans="1:16" ht="51">
      <c r="A404" s="262" t="s">
        <v>619</v>
      </c>
      <c r="B404" s="124"/>
      <c r="C404" s="125" t="s">
        <v>713</v>
      </c>
      <c r="D404" s="119">
        <v>43119</v>
      </c>
      <c r="E404" s="120" t="s">
        <v>2293</v>
      </c>
      <c r="F404" s="120" t="s">
        <v>3</v>
      </c>
      <c r="G404" s="120">
        <v>1589730</v>
      </c>
      <c r="H404" s="124"/>
      <c r="I404" s="128" t="s">
        <v>3200</v>
      </c>
      <c r="J404" s="124"/>
      <c r="K404" s="124"/>
      <c r="L404" s="124"/>
      <c r="M404" s="124"/>
      <c r="N404" s="211">
        <v>0</v>
      </c>
      <c r="O404" s="211">
        <v>190</v>
      </c>
      <c r="P404" s="124" t="s">
        <v>1314</v>
      </c>
    </row>
    <row r="405" spans="1:16" ht="51">
      <c r="A405" s="262" t="s">
        <v>619</v>
      </c>
      <c r="B405" s="124"/>
      <c r="C405" s="125" t="s">
        <v>713</v>
      </c>
      <c r="D405" s="119">
        <v>43119</v>
      </c>
      <c r="E405" s="120" t="s">
        <v>2294</v>
      </c>
      <c r="F405" s="120" t="s">
        <v>3</v>
      </c>
      <c r="G405" s="120">
        <v>1589731</v>
      </c>
      <c r="H405" s="124"/>
      <c r="I405" s="128" t="s">
        <v>3201</v>
      </c>
      <c r="J405" s="124"/>
      <c r="K405" s="124"/>
      <c r="L405" s="124"/>
      <c r="M405" s="124"/>
      <c r="N405" s="211">
        <v>0</v>
      </c>
      <c r="O405" s="211">
        <v>190</v>
      </c>
      <c r="P405" s="124" t="s">
        <v>1314</v>
      </c>
    </row>
    <row r="406" spans="1:16" ht="51">
      <c r="A406" s="262">
        <v>35</v>
      </c>
      <c r="B406" s="124"/>
      <c r="C406" s="125" t="s">
        <v>696</v>
      </c>
      <c r="D406" s="119">
        <v>43119</v>
      </c>
      <c r="E406" s="120" t="s">
        <v>2295</v>
      </c>
      <c r="F406" s="120" t="s">
        <v>3</v>
      </c>
      <c r="G406" s="120">
        <v>1589733</v>
      </c>
      <c r="H406" s="124"/>
      <c r="I406" s="128" t="s">
        <v>3202</v>
      </c>
      <c r="J406" s="124"/>
      <c r="K406" s="124"/>
      <c r="L406" s="124"/>
      <c r="M406" s="124"/>
      <c r="N406" s="211">
        <v>0</v>
      </c>
      <c r="O406" s="211">
        <v>2000</v>
      </c>
      <c r="P406" s="124" t="s">
        <v>1314</v>
      </c>
    </row>
    <row r="407" spans="1:16" ht="51">
      <c r="A407" s="262" t="s">
        <v>619</v>
      </c>
      <c r="B407" s="124"/>
      <c r="C407" s="125" t="s">
        <v>713</v>
      </c>
      <c r="D407" s="119">
        <v>43119</v>
      </c>
      <c r="E407" s="120" t="s">
        <v>2296</v>
      </c>
      <c r="F407" s="120" t="s">
        <v>3</v>
      </c>
      <c r="G407" s="120">
        <v>1589734</v>
      </c>
      <c r="H407" s="124"/>
      <c r="I407" s="128" t="s">
        <v>3203</v>
      </c>
      <c r="J407" s="124"/>
      <c r="K407" s="124"/>
      <c r="L407" s="124"/>
      <c r="M407" s="124"/>
      <c r="N407" s="211">
        <v>0</v>
      </c>
      <c r="O407" s="211">
        <v>190</v>
      </c>
      <c r="P407" s="124" t="s">
        <v>1314</v>
      </c>
    </row>
    <row r="408" spans="1:16" ht="51">
      <c r="A408" s="262" t="s">
        <v>619</v>
      </c>
      <c r="B408" s="124"/>
      <c r="C408" s="125" t="s">
        <v>713</v>
      </c>
      <c r="D408" s="119">
        <v>43119</v>
      </c>
      <c r="E408" s="120" t="s">
        <v>2297</v>
      </c>
      <c r="F408" s="120" t="s">
        <v>3</v>
      </c>
      <c r="G408" s="120">
        <v>1589736</v>
      </c>
      <c r="H408" s="124"/>
      <c r="I408" s="128" t="s">
        <v>3204</v>
      </c>
      <c r="J408" s="124"/>
      <c r="K408" s="124"/>
      <c r="L408" s="124"/>
      <c r="M408" s="124"/>
      <c r="N408" s="211">
        <v>0</v>
      </c>
      <c r="O408" s="211">
        <v>190</v>
      </c>
      <c r="P408" s="124" t="s">
        <v>1314</v>
      </c>
    </row>
    <row r="409" spans="1:16" ht="51">
      <c r="A409" s="262" t="s">
        <v>619</v>
      </c>
      <c r="B409" s="124"/>
      <c r="C409" s="125" t="s">
        <v>713</v>
      </c>
      <c r="D409" s="119">
        <v>43119</v>
      </c>
      <c r="E409" s="120" t="s">
        <v>2298</v>
      </c>
      <c r="F409" s="120" t="s">
        <v>3</v>
      </c>
      <c r="G409" s="120">
        <v>1589737</v>
      </c>
      <c r="H409" s="124"/>
      <c r="I409" s="128" t="s">
        <v>3205</v>
      </c>
      <c r="J409" s="124"/>
      <c r="K409" s="124"/>
      <c r="L409" s="124"/>
      <c r="M409" s="124"/>
      <c r="N409" s="211">
        <v>0</v>
      </c>
      <c r="O409" s="211">
        <v>190</v>
      </c>
      <c r="P409" s="124" t="s">
        <v>1314</v>
      </c>
    </row>
    <row r="410" spans="1:16" ht="51">
      <c r="A410" s="262" t="s">
        <v>619</v>
      </c>
      <c r="B410" s="124"/>
      <c r="C410" s="125" t="s">
        <v>713</v>
      </c>
      <c r="D410" s="119">
        <v>43119</v>
      </c>
      <c r="E410" s="120" t="s">
        <v>2299</v>
      </c>
      <c r="F410" s="120" t="s">
        <v>3</v>
      </c>
      <c r="G410" s="120">
        <v>1589740</v>
      </c>
      <c r="H410" s="124"/>
      <c r="I410" s="128" t="s">
        <v>3206</v>
      </c>
      <c r="J410" s="124"/>
      <c r="K410" s="124"/>
      <c r="L410" s="124"/>
      <c r="M410" s="124"/>
      <c r="N410" s="211">
        <v>0</v>
      </c>
      <c r="O410" s="211">
        <v>190</v>
      </c>
      <c r="P410" s="124" t="s">
        <v>1314</v>
      </c>
    </row>
    <row r="411" spans="1:16" ht="51">
      <c r="A411" s="262" t="s">
        <v>619</v>
      </c>
      <c r="B411" s="124"/>
      <c r="C411" s="125" t="s">
        <v>713</v>
      </c>
      <c r="D411" s="119">
        <v>43119</v>
      </c>
      <c r="E411" s="120" t="s">
        <v>2300</v>
      </c>
      <c r="F411" s="120" t="s">
        <v>3</v>
      </c>
      <c r="G411" s="120">
        <v>1589743</v>
      </c>
      <c r="H411" s="124"/>
      <c r="I411" s="128" t="s">
        <v>3207</v>
      </c>
      <c r="J411" s="124"/>
      <c r="K411" s="124"/>
      <c r="L411" s="124"/>
      <c r="M411" s="124"/>
      <c r="N411" s="211">
        <v>0</v>
      </c>
      <c r="O411" s="211">
        <v>190</v>
      </c>
      <c r="P411" s="124" t="s">
        <v>1314</v>
      </c>
    </row>
    <row r="412" spans="1:16" ht="51">
      <c r="A412" s="262" t="s">
        <v>619</v>
      </c>
      <c r="B412" s="124"/>
      <c r="C412" s="125" t="s">
        <v>713</v>
      </c>
      <c r="D412" s="119">
        <v>43119</v>
      </c>
      <c r="E412" s="120" t="s">
        <v>2301</v>
      </c>
      <c r="F412" s="120" t="s">
        <v>3</v>
      </c>
      <c r="G412" s="120">
        <v>1589744</v>
      </c>
      <c r="H412" s="124"/>
      <c r="I412" s="128" t="s">
        <v>3208</v>
      </c>
      <c r="J412" s="124"/>
      <c r="K412" s="124"/>
      <c r="L412" s="124"/>
      <c r="M412" s="124"/>
      <c r="N412" s="211">
        <v>0</v>
      </c>
      <c r="O412" s="211">
        <v>190</v>
      </c>
      <c r="P412" s="124" t="s">
        <v>1314</v>
      </c>
    </row>
    <row r="413" spans="1:16" ht="51">
      <c r="A413" s="262" t="s">
        <v>619</v>
      </c>
      <c r="B413" s="124"/>
      <c r="C413" s="125" t="s">
        <v>713</v>
      </c>
      <c r="D413" s="119">
        <v>43119</v>
      </c>
      <c r="E413" s="120" t="s">
        <v>2302</v>
      </c>
      <c r="F413" s="120" t="s">
        <v>3</v>
      </c>
      <c r="G413" s="120">
        <v>1589745</v>
      </c>
      <c r="H413" s="124"/>
      <c r="I413" s="128" t="s">
        <v>3209</v>
      </c>
      <c r="J413" s="124"/>
      <c r="K413" s="124"/>
      <c r="L413" s="124"/>
      <c r="M413" s="124"/>
      <c r="N413" s="211">
        <v>0</v>
      </c>
      <c r="O413" s="211">
        <v>190</v>
      </c>
      <c r="P413" s="124" t="s">
        <v>1314</v>
      </c>
    </row>
    <row r="414" spans="1:16" ht="51">
      <c r="A414" s="262" t="s">
        <v>619</v>
      </c>
      <c r="B414" s="124"/>
      <c r="C414" s="125" t="s">
        <v>713</v>
      </c>
      <c r="D414" s="119">
        <v>43119</v>
      </c>
      <c r="E414" s="120" t="s">
        <v>2303</v>
      </c>
      <c r="F414" s="120" t="s">
        <v>3</v>
      </c>
      <c r="G414" s="120">
        <v>1589746</v>
      </c>
      <c r="H414" s="124"/>
      <c r="I414" s="128" t="s">
        <v>3210</v>
      </c>
      <c r="J414" s="124"/>
      <c r="K414" s="124"/>
      <c r="L414" s="124"/>
      <c r="M414" s="124"/>
      <c r="N414" s="211">
        <v>0</v>
      </c>
      <c r="O414" s="211">
        <v>190</v>
      </c>
      <c r="P414" s="124" t="s">
        <v>1314</v>
      </c>
    </row>
    <row r="415" spans="1:16" ht="51">
      <c r="A415" s="262" t="s">
        <v>619</v>
      </c>
      <c r="B415" s="124"/>
      <c r="C415" s="125" t="s">
        <v>713</v>
      </c>
      <c r="D415" s="119">
        <v>43119</v>
      </c>
      <c r="E415" s="120" t="s">
        <v>2304</v>
      </c>
      <c r="F415" s="120" t="s">
        <v>3</v>
      </c>
      <c r="G415" s="120">
        <v>1589747</v>
      </c>
      <c r="H415" s="124"/>
      <c r="I415" s="128" t="s">
        <v>3211</v>
      </c>
      <c r="J415" s="124"/>
      <c r="K415" s="124"/>
      <c r="L415" s="124"/>
      <c r="M415" s="124"/>
      <c r="N415" s="211">
        <v>0</v>
      </c>
      <c r="O415" s="211">
        <v>190</v>
      </c>
      <c r="P415" s="124" t="s">
        <v>1314</v>
      </c>
    </row>
    <row r="416" spans="1:16" ht="51">
      <c r="A416" s="262" t="s">
        <v>619</v>
      </c>
      <c r="B416" s="124"/>
      <c r="C416" s="125" t="s">
        <v>713</v>
      </c>
      <c r="D416" s="119">
        <v>43119</v>
      </c>
      <c r="E416" s="120" t="s">
        <v>2305</v>
      </c>
      <c r="F416" s="120" t="s">
        <v>3</v>
      </c>
      <c r="G416" s="120">
        <v>1589748</v>
      </c>
      <c r="H416" s="124"/>
      <c r="I416" s="128" t="s">
        <v>3212</v>
      </c>
      <c r="J416" s="124"/>
      <c r="K416" s="124"/>
      <c r="L416" s="124"/>
      <c r="M416" s="124"/>
      <c r="N416" s="211">
        <v>0</v>
      </c>
      <c r="O416" s="211">
        <v>190</v>
      </c>
      <c r="P416" s="124" t="s">
        <v>1314</v>
      </c>
    </row>
    <row r="417" spans="1:16" ht="51">
      <c r="A417" s="262" t="s">
        <v>619</v>
      </c>
      <c r="B417" s="124"/>
      <c r="C417" s="125" t="s">
        <v>713</v>
      </c>
      <c r="D417" s="119">
        <v>43119</v>
      </c>
      <c r="E417" s="120" t="s">
        <v>2306</v>
      </c>
      <c r="F417" s="120" t="s">
        <v>3</v>
      </c>
      <c r="G417" s="120">
        <v>1589749</v>
      </c>
      <c r="H417" s="124"/>
      <c r="I417" s="128" t="s">
        <v>3213</v>
      </c>
      <c r="J417" s="124"/>
      <c r="K417" s="124"/>
      <c r="L417" s="124"/>
      <c r="M417" s="124"/>
      <c r="N417" s="211">
        <v>0</v>
      </c>
      <c r="O417" s="211">
        <v>190</v>
      </c>
      <c r="P417" s="124" t="s">
        <v>1314</v>
      </c>
    </row>
    <row r="418" spans="1:16" ht="51">
      <c r="A418" s="262" t="s">
        <v>619</v>
      </c>
      <c r="B418" s="124"/>
      <c r="C418" s="125" t="s">
        <v>713</v>
      </c>
      <c r="D418" s="119">
        <v>43119</v>
      </c>
      <c r="E418" s="120" t="s">
        <v>2307</v>
      </c>
      <c r="F418" s="120" t="s">
        <v>3</v>
      </c>
      <c r="G418" s="120">
        <v>1589750</v>
      </c>
      <c r="H418" s="124"/>
      <c r="I418" s="128" t="s">
        <v>3214</v>
      </c>
      <c r="J418" s="124"/>
      <c r="K418" s="124"/>
      <c r="L418" s="124"/>
      <c r="M418" s="124"/>
      <c r="N418" s="211">
        <v>0</v>
      </c>
      <c r="O418" s="211">
        <v>190</v>
      </c>
      <c r="P418" s="124" t="s">
        <v>1314</v>
      </c>
    </row>
    <row r="419" spans="1:16" ht="51">
      <c r="A419" s="262" t="s">
        <v>619</v>
      </c>
      <c r="B419" s="124"/>
      <c r="C419" s="125" t="s">
        <v>713</v>
      </c>
      <c r="D419" s="119">
        <v>43119</v>
      </c>
      <c r="E419" s="120" t="s">
        <v>2308</v>
      </c>
      <c r="F419" s="120" t="s">
        <v>3</v>
      </c>
      <c r="G419" s="120">
        <v>1589751</v>
      </c>
      <c r="H419" s="124"/>
      <c r="I419" s="128" t="s">
        <v>3215</v>
      </c>
      <c r="J419" s="124"/>
      <c r="K419" s="124"/>
      <c r="L419" s="124"/>
      <c r="M419" s="124"/>
      <c r="N419" s="211">
        <v>0</v>
      </c>
      <c r="O419" s="211">
        <v>190</v>
      </c>
      <c r="P419" s="124" t="s">
        <v>1314</v>
      </c>
    </row>
    <row r="420" spans="1:16" ht="51">
      <c r="A420" s="262" t="s">
        <v>619</v>
      </c>
      <c r="B420" s="124"/>
      <c r="C420" s="125" t="s">
        <v>713</v>
      </c>
      <c r="D420" s="119">
        <v>43119</v>
      </c>
      <c r="E420" s="120" t="s">
        <v>2309</v>
      </c>
      <c r="F420" s="120" t="s">
        <v>3</v>
      </c>
      <c r="G420" s="120">
        <v>1589752</v>
      </c>
      <c r="H420" s="124"/>
      <c r="I420" s="128" t="s">
        <v>3216</v>
      </c>
      <c r="J420" s="124"/>
      <c r="K420" s="124"/>
      <c r="L420" s="124"/>
      <c r="M420" s="124"/>
      <c r="N420" s="211">
        <v>0</v>
      </c>
      <c r="O420" s="211">
        <v>190</v>
      </c>
      <c r="P420" s="124" t="s">
        <v>1314</v>
      </c>
    </row>
    <row r="421" spans="1:16" ht="51">
      <c r="A421" s="262" t="s">
        <v>619</v>
      </c>
      <c r="B421" s="124"/>
      <c r="C421" s="125" t="s">
        <v>713</v>
      </c>
      <c r="D421" s="119">
        <v>43119</v>
      </c>
      <c r="E421" s="120" t="s">
        <v>2310</v>
      </c>
      <c r="F421" s="120" t="s">
        <v>3</v>
      </c>
      <c r="G421" s="120">
        <v>1589754</v>
      </c>
      <c r="H421" s="124"/>
      <c r="I421" s="128" t="s">
        <v>3217</v>
      </c>
      <c r="J421" s="124"/>
      <c r="K421" s="124"/>
      <c r="L421" s="124"/>
      <c r="M421" s="124"/>
      <c r="N421" s="211">
        <v>0</v>
      </c>
      <c r="O421" s="211">
        <v>190</v>
      </c>
      <c r="P421" s="124" t="s">
        <v>1314</v>
      </c>
    </row>
    <row r="422" spans="1:16" ht="51">
      <c r="A422" s="262" t="s">
        <v>619</v>
      </c>
      <c r="B422" s="124"/>
      <c r="C422" s="125" t="s">
        <v>713</v>
      </c>
      <c r="D422" s="119">
        <v>43119</v>
      </c>
      <c r="E422" s="120" t="s">
        <v>2311</v>
      </c>
      <c r="F422" s="120" t="s">
        <v>3</v>
      </c>
      <c r="G422" s="120">
        <v>1589755</v>
      </c>
      <c r="H422" s="124"/>
      <c r="I422" s="128" t="s">
        <v>3218</v>
      </c>
      <c r="J422" s="124"/>
      <c r="K422" s="124"/>
      <c r="L422" s="124"/>
      <c r="M422" s="124"/>
      <c r="N422" s="211">
        <v>0</v>
      </c>
      <c r="O422" s="211">
        <v>190</v>
      </c>
      <c r="P422" s="124" t="s">
        <v>1314</v>
      </c>
    </row>
    <row r="423" spans="1:16" ht="51">
      <c r="A423" s="262" t="s">
        <v>619</v>
      </c>
      <c r="B423" s="124"/>
      <c r="C423" s="125" t="s">
        <v>713</v>
      </c>
      <c r="D423" s="119">
        <v>43119</v>
      </c>
      <c r="E423" s="120" t="s">
        <v>2312</v>
      </c>
      <c r="F423" s="120" t="s">
        <v>3</v>
      </c>
      <c r="G423" s="120">
        <v>1589756</v>
      </c>
      <c r="H423" s="124"/>
      <c r="I423" s="128" t="s">
        <v>3219</v>
      </c>
      <c r="J423" s="124"/>
      <c r="K423" s="124"/>
      <c r="L423" s="124"/>
      <c r="M423" s="124"/>
      <c r="N423" s="211">
        <v>0</v>
      </c>
      <c r="O423" s="211">
        <v>190</v>
      </c>
      <c r="P423" s="124" t="s">
        <v>1314</v>
      </c>
    </row>
    <row r="424" spans="1:16" ht="51">
      <c r="A424" s="262" t="s">
        <v>619</v>
      </c>
      <c r="B424" s="124"/>
      <c r="C424" s="125" t="s">
        <v>713</v>
      </c>
      <c r="D424" s="119">
        <v>43119</v>
      </c>
      <c r="E424" s="120" t="s">
        <v>2313</v>
      </c>
      <c r="F424" s="120" t="s">
        <v>3</v>
      </c>
      <c r="G424" s="120">
        <v>1589757</v>
      </c>
      <c r="H424" s="124"/>
      <c r="I424" s="128" t="s">
        <v>3220</v>
      </c>
      <c r="J424" s="124"/>
      <c r="K424" s="124"/>
      <c r="L424" s="124"/>
      <c r="M424" s="124"/>
      <c r="N424" s="211">
        <v>0</v>
      </c>
      <c r="O424" s="211">
        <v>190</v>
      </c>
      <c r="P424" s="124" t="s">
        <v>1314</v>
      </c>
    </row>
    <row r="425" spans="1:16" ht="51">
      <c r="A425" s="262" t="s">
        <v>619</v>
      </c>
      <c r="B425" s="124"/>
      <c r="C425" s="125" t="s">
        <v>713</v>
      </c>
      <c r="D425" s="119">
        <v>43119</v>
      </c>
      <c r="E425" s="120" t="s">
        <v>2314</v>
      </c>
      <c r="F425" s="120" t="s">
        <v>3</v>
      </c>
      <c r="G425" s="120">
        <v>1589758</v>
      </c>
      <c r="H425" s="124"/>
      <c r="I425" s="128" t="s">
        <v>3221</v>
      </c>
      <c r="J425" s="124"/>
      <c r="K425" s="124"/>
      <c r="L425" s="124"/>
      <c r="M425" s="124"/>
      <c r="N425" s="211">
        <v>0</v>
      </c>
      <c r="O425" s="211">
        <v>190</v>
      </c>
      <c r="P425" s="124" t="s">
        <v>1314</v>
      </c>
    </row>
    <row r="426" spans="1:16" ht="51">
      <c r="A426" s="262" t="s">
        <v>619</v>
      </c>
      <c r="B426" s="124"/>
      <c r="C426" s="125" t="s">
        <v>713</v>
      </c>
      <c r="D426" s="119">
        <v>43119</v>
      </c>
      <c r="E426" s="120" t="s">
        <v>2315</v>
      </c>
      <c r="F426" s="120" t="s">
        <v>3</v>
      </c>
      <c r="G426" s="120">
        <v>1589759</v>
      </c>
      <c r="H426" s="124"/>
      <c r="I426" s="128" t="s">
        <v>3222</v>
      </c>
      <c r="J426" s="124"/>
      <c r="K426" s="124"/>
      <c r="L426" s="124"/>
      <c r="M426" s="124"/>
      <c r="N426" s="211">
        <v>0</v>
      </c>
      <c r="O426" s="211">
        <v>190</v>
      </c>
      <c r="P426" s="124" t="s">
        <v>1314</v>
      </c>
    </row>
    <row r="427" spans="1:16" ht="51">
      <c r="A427" s="262" t="s">
        <v>619</v>
      </c>
      <c r="B427" s="124"/>
      <c r="C427" s="125" t="s">
        <v>713</v>
      </c>
      <c r="D427" s="119">
        <v>43119</v>
      </c>
      <c r="E427" s="120" t="s">
        <v>2316</v>
      </c>
      <c r="F427" s="120" t="s">
        <v>3</v>
      </c>
      <c r="G427" s="120">
        <v>1589760</v>
      </c>
      <c r="H427" s="124"/>
      <c r="I427" s="128" t="s">
        <v>3223</v>
      </c>
      <c r="J427" s="124"/>
      <c r="K427" s="124"/>
      <c r="L427" s="124"/>
      <c r="M427" s="124"/>
      <c r="N427" s="211">
        <v>0</v>
      </c>
      <c r="O427" s="211">
        <v>190</v>
      </c>
      <c r="P427" s="124" t="s">
        <v>1314</v>
      </c>
    </row>
    <row r="428" spans="1:16" ht="51">
      <c r="A428" s="262" t="s">
        <v>619</v>
      </c>
      <c r="B428" s="124"/>
      <c r="C428" s="125" t="s">
        <v>713</v>
      </c>
      <c r="D428" s="119">
        <v>43119</v>
      </c>
      <c r="E428" s="120" t="s">
        <v>2317</v>
      </c>
      <c r="F428" s="120" t="s">
        <v>3</v>
      </c>
      <c r="G428" s="120">
        <v>1589761</v>
      </c>
      <c r="H428" s="124"/>
      <c r="I428" s="128" t="s">
        <v>3224</v>
      </c>
      <c r="J428" s="124"/>
      <c r="K428" s="124"/>
      <c r="L428" s="124"/>
      <c r="M428" s="124"/>
      <c r="N428" s="211">
        <v>0</v>
      </c>
      <c r="O428" s="211">
        <v>190</v>
      </c>
      <c r="P428" s="124" t="s">
        <v>1314</v>
      </c>
    </row>
    <row r="429" spans="1:16" ht="51">
      <c r="A429" s="262" t="s">
        <v>619</v>
      </c>
      <c r="B429" s="124"/>
      <c r="C429" s="125" t="s">
        <v>713</v>
      </c>
      <c r="D429" s="119">
        <v>43119</v>
      </c>
      <c r="E429" s="120" t="s">
        <v>2318</v>
      </c>
      <c r="F429" s="120" t="s">
        <v>3</v>
      </c>
      <c r="G429" s="120">
        <v>1589762</v>
      </c>
      <c r="H429" s="124"/>
      <c r="I429" s="128" t="s">
        <v>3225</v>
      </c>
      <c r="J429" s="124"/>
      <c r="K429" s="124"/>
      <c r="L429" s="124"/>
      <c r="M429" s="124"/>
      <c r="N429" s="211">
        <v>0</v>
      </c>
      <c r="O429" s="211">
        <v>190</v>
      </c>
      <c r="P429" s="124" t="s">
        <v>1314</v>
      </c>
    </row>
    <row r="430" spans="1:16" ht="51">
      <c r="A430" s="262" t="s">
        <v>619</v>
      </c>
      <c r="B430" s="124"/>
      <c r="C430" s="125" t="s">
        <v>713</v>
      </c>
      <c r="D430" s="119">
        <v>43119</v>
      </c>
      <c r="E430" s="120" t="s">
        <v>2319</v>
      </c>
      <c r="F430" s="120" t="s">
        <v>3</v>
      </c>
      <c r="G430" s="120">
        <v>1589763</v>
      </c>
      <c r="H430" s="124"/>
      <c r="I430" s="128" t="s">
        <v>3226</v>
      </c>
      <c r="J430" s="124"/>
      <c r="K430" s="124"/>
      <c r="L430" s="124"/>
      <c r="M430" s="124"/>
      <c r="N430" s="211">
        <v>0</v>
      </c>
      <c r="O430" s="211">
        <v>190</v>
      </c>
      <c r="P430" s="124" t="s">
        <v>1314</v>
      </c>
    </row>
    <row r="431" spans="1:16" ht="51">
      <c r="A431" s="262" t="s">
        <v>619</v>
      </c>
      <c r="B431" s="124"/>
      <c r="C431" s="125" t="s">
        <v>713</v>
      </c>
      <c r="D431" s="119">
        <v>43119</v>
      </c>
      <c r="E431" s="120" t="s">
        <v>2320</v>
      </c>
      <c r="F431" s="120" t="s">
        <v>3</v>
      </c>
      <c r="G431" s="120">
        <v>1589764</v>
      </c>
      <c r="H431" s="124"/>
      <c r="I431" s="128" t="s">
        <v>3227</v>
      </c>
      <c r="J431" s="124"/>
      <c r="K431" s="124"/>
      <c r="L431" s="124"/>
      <c r="M431" s="124"/>
      <c r="N431" s="211">
        <v>0</v>
      </c>
      <c r="O431" s="211">
        <v>190</v>
      </c>
      <c r="P431" s="124" t="s">
        <v>1314</v>
      </c>
    </row>
    <row r="432" spans="1:16" ht="51">
      <c r="A432" s="262" t="s">
        <v>619</v>
      </c>
      <c r="B432" s="124"/>
      <c r="C432" s="125" t="s">
        <v>713</v>
      </c>
      <c r="D432" s="119">
        <v>43119</v>
      </c>
      <c r="E432" s="120" t="s">
        <v>2321</v>
      </c>
      <c r="F432" s="120" t="s">
        <v>3</v>
      </c>
      <c r="G432" s="120">
        <v>1589767</v>
      </c>
      <c r="H432" s="124"/>
      <c r="I432" s="128" t="s">
        <v>3228</v>
      </c>
      <c r="J432" s="124"/>
      <c r="K432" s="124"/>
      <c r="L432" s="124"/>
      <c r="M432" s="124"/>
      <c r="N432" s="211">
        <v>0</v>
      </c>
      <c r="O432" s="211">
        <v>190</v>
      </c>
      <c r="P432" s="124" t="s">
        <v>1314</v>
      </c>
    </row>
    <row r="433" spans="1:16" ht="51">
      <c r="A433" s="262" t="s">
        <v>619</v>
      </c>
      <c r="B433" s="124"/>
      <c r="C433" s="125" t="s">
        <v>713</v>
      </c>
      <c r="D433" s="119">
        <v>43119</v>
      </c>
      <c r="E433" s="120" t="s">
        <v>2322</v>
      </c>
      <c r="F433" s="120" t="s">
        <v>3</v>
      </c>
      <c r="G433" s="120">
        <v>1589768</v>
      </c>
      <c r="H433" s="124"/>
      <c r="I433" s="128" t="s">
        <v>3229</v>
      </c>
      <c r="J433" s="124"/>
      <c r="K433" s="124"/>
      <c r="L433" s="124"/>
      <c r="M433" s="124"/>
      <c r="N433" s="211">
        <v>0</v>
      </c>
      <c r="O433" s="211">
        <v>190</v>
      </c>
      <c r="P433" s="124" t="s">
        <v>1314</v>
      </c>
    </row>
    <row r="434" spans="1:16" ht="51">
      <c r="A434" s="262" t="s">
        <v>619</v>
      </c>
      <c r="B434" s="124"/>
      <c r="C434" s="125" t="s">
        <v>713</v>
      </c>
      <c r="D434" s="119">
        <v>43119</v>
      </c>
      <c r="E434" s="120" t="s">
        <v>2323</v>
      </c>
      <c r="F434" s="120" t="s">
        <v>3</v>
      </c>
      <c r="G434" s="120">
        <v>1589769</v>
      </c>
      <c r="H434" s="124"/>
      <c r="I434" s="128" t="s">
        <v>3230</v>
      </c>
      <c r="J434" s="124"/>
      <c r="K434" s="124"/>
      <c r="L434" s="124"/>
      <c r="M434" s="124"/>
      <c r="N434" s="211">
        <v>0</v>
      </c>
      <c r="O434" s="211">
        <v>190</v>
      </c>
      <c r="P434" s="124" t="s">
        <v>1314</v>
      </c>
    </row>
    <row r="435" spans="1:16" ht="51">
      <c r="A435" s="262" t="s">
        <v>619</v>
      </c>
      <c r="B435" s="124"/>
      <c r="C435" s="125" t="s">
        <v>713</v>
      </c>
      <c r="D435" s="119">
        <v>43119</v>
      </c>
      <c r="E435" s="120" t="s">
        <v>2324</v>
      </c>
      <c r="F435" s="120" t="s">
        <v>3</v>
      </c>
      <c r="G435" s="120">
        <v>1589770</v>
      </c>
      <c r="H435" s="124"/>
      <c r="I435" s="128" t="s">
        <v>3231</v>
      </c>
      <c r="J435" s="124"/>
      <c r="K435" s="124"/>
      <c r="L435" s="124"/>
      <c r="M435" s="124"/>
      <c r="N435" s="211">
        <v>0</v>
      </c>
      <c r="O435" s="211">
        <v>190</v>
      </c>
      <c r="P435" s="124" t="s">
        <v>1314</v>
      </c>
    </row>
    <row r="436" spans="1:16" ht="51">
      <c r="A436" s="262" t="s">
        <v>619</v>
      </c>
      <c r="B436" s="124"/>
      <c r="C436" s="125" t="s">
        <v>713</v>
      </c>
      <c r="D436" s="119">
        <v>43119</v>
      </c>
      <c r="E436" s="120" t="s">
        <v>2325</v>
      </c>
      <c r="F436" s="120" t="s">
        <v>3</v>
      </c>
      <c r="G436" s="120">
        <v>1589771</v>
      </c>
      <c r="H436" s="124"/>
      <c r="I436" s="128" t="s">
        <v>3232</v>
      </c>
      <c r="J436" s="124"/>
      <c r="K436" s="124"/>
      <c r="L436" s="124"/>
      <c r="M436" s="124"/>
      <c r="N436" s="211">
        <v>0</v>
      </c>
      <c r="O436" s="211">
        <v>190</v>
      </c>
      <c r="P436" s="124" t="s">
        <v>1314</v>
      </c>
    </row>
    <row r="437" spans="1:16" ht="51">
      <c r="A437" s="262" t="s">
        <v>619</v>
      </c>
      <c r="B437" s="124"/>
      <c r="C437" s="125" t="s">
        <v>713</v>
      </c>
      <c r="D437" s="119">
        <v>43119</v>
      </c>
      <c r="E437" s="120" t="s">
        <v>2326</v>
      </c>
      <c r="F437" s="120" t="s">
        <v>3</v>
      </c>
      <c r="G437" s="120">
        <v>1589772</v>
      </c>
      <c r="H437" s="124"/>
      <c r="I437" s="128" t="s">
        <v>3233</v>
      </c>
      <c r="J437" s="124"/>
      <c r="K437" s="124"/>
      <c r="L437" s="124"/>
      <c r="M437" s="124"/>
      <c r="N437" s="211">
        <v>0</v>
      </c>
      <c r="O437" s="211">
        <v>190</v>
      </c>
      <c r="P437" s="124" t="s">
        <v>1314</v>
      </c>
    </row>
    <row r="438" spans="1:16" ht="51">
      <c r="A438" s="262" t="s">
        <v>619</v>
      </c>
      <c r="B438" s="124"/>
      <c r="C438" s="125" t="s">
        <v>713</v>
      </c>
      <c r="D438" s="119">
        <v>43119</v>
      </c>
      <c r="E438" s="120" t="s">
        <v>2327</v>
      </c>
      <c r="F438" s="120" t="s">
        <v>3</v>
      </c>
      <c r="G438" s="120">
        <v>1589774</v>
      </c>
      <c r="H438" s="124"/>
      <c r="I438" s="128" t="s">
        <v>3234</v>
      </c>
      <c r="J438" s="124"/>
      <c r="K438" s="124"/>
      <c r="L438" s="124"/>
      <c r="M438" s="124"/>
      <c r="N438" s="211">
        <v>0</v>
      </c>
      <c r="O438" s="211">
        <v>190</v>
      </c>
      <c r="P438" s="124" t="s">
        <v>1314</v>
      </c>
    </row>
    <row r="439" spans="1:16" ht="51">
      <c r="A439" s="262" t="s">
        <v>619</v>
      </c>
      <c r="B439" s="124"/>
      <c r="C439" s="125" t="s">
        <v>713</v>
      </c>
      <c r="D439" s="119">
        <v>43119</v>
      </c>
      <c r="E439" s="120" t="s">
        <v>2328</v>
      </c>
      <c r="F439" s="120" t="s">
        <v>3</v>
      </c>
      <c r="G439" s="120">
        <v>1589775</v>
      </c>
      <c r="H439" s="124"/>
      <c r="I439" s="128" t="s">
        <v>3235</v>
      </c>
      <c r="J439" s="124"/>
      <c r="K439" s="124"/>
      <c r="L439" s="124"/>
      <c r="M439" s="124"/>
      <c r="N439" s="211">
        <v>0</v>
      </c>
      <c r="O439" s="211">
        <v>190</v>
      </c>
      <c r="P439" s="124" t="s">
        <v>1314</v>
      </c>
    </row>
    <row r="440" spans="1:16" ht="51">
      <c r="A440" s="262">
        <v>35</v>
      </c>
      <c r="B440" s="124"/>
      <c r="C440" s="125" t="s">
        <v>696</v>
      </c>
      <c r="D440" s="119">
        <v>43119</v>
      </c>
      <c r="E440" s="120" t="s">
        <v>2329</v>
      </c>
      <c r="F440" s="120" t="s">
        <v>3</v>
      </c>
      <c r="G440" s="120">
        <v>1589776</v>
      </c>
      <c r="H440" s="124"/>
      <c r="I440" s="128" t="s">
        <v>1381</v>
      </c>
      <c r="J440" s="124"/>
      <c r="K440" s="124"/>
      <c r="L440" s="124"/>
      <c r="M440" s="124"/>
      <c r="N440" s="211">
        <v>0</v>
      </c>
      <c r="O440" s="211">
        <v>1200</v>
      </c>
      <c r="P440" s="124" t="s">
        <v>1314</v>
      </c>
    </row>
    <row r="441" spans="1:16" ht="51">
      <c r="A441" s="262" t="s">
        <v>619</v>
      </c>
      <c r="B441" s="124"/>
      <c r="C441" s="125" t="s">
        <v>713</v>
      </c>
      <c r="D441" s="119">
        <v>43119</v>
      </c>
      <c r="E441" s="120" t="s">
        <v>2330</v>
      </c>
      <c r="F441" s="120" t="s">
        <v>3</v>
      </c>
      <c r="G441" s="120">
        <v>1589831</v>
      </c>
      <c r="H441" s="124"/>
      <c r="I441" s="128" t="s">
        <v>3236</v>
      </c>
      <c r="J441" s="124"/>
      <c r="K441" s="124"/>
      <c r="L441" s="124"/>
      <c r="M441" s="124"/>
      <c r="N441" s="211">
        <v>0</v>
      </c>
      <c r="O441" s="211">
        <v>185.5</v>
      </c>
      <c r="P441" s="124" t="s">
        <v>1314</v>
      </c>
    </row>
    <row r="442" spans="1:16" ht="51">
      <c r="A442" s="262" t="s">
        <v>619</v>
      </c>
      <c r="B442" s="124"/>
      <c r="C442" s="125" t="s">
        <v>713</v>
      </c>
      <c r="D442" s="119">
        <v>43119</v>
      </c>
      <c r="E442" s="120" t="s">
        <v>2331</v>
      </c>
      <c r="F442" s="120" t="s">
        <v>3</v>
      </c>
      <c r="G442" s="120">
        <v>1589833</v>
      </c>
      <c r="H442" s="124"/>
      <c r="I442" s="128" t="s">
        <v>3237</v>
      </c>
      <c r="J442" s="124"/>
      <c r="K442" s="124"/>
      <c r="L442" s="124"/>
      <c r="M442" s="124"/>
      <c r="N442" s="211">
        <v>0</v>
      </c>
      <c r="O442" s="211">
        <v>185.5</v>
      </c>
      <c r="P442" s="124" t="s">
        <v>1314</v>
      </c>
    </row>
    <row r="443" spans="1:16" ht="63.75">
      <c r="A443" s="262" t="s">
        <v>619</v>
      </c>
      <c r="B443" s="124"/>
      <c r="C443" s="125" t="s">
        <v>713</v>
      </c>
      <c r="D443" s="119">
        <v>43119</v>
      </c>
      <c r="E443" s="120" t="s">
        <v>2332</v>
      </c>
      <c r="F443" s="120" t="s">
        <v>3</v>
      </c>
      <c r="G443" s="120">
        <v>1589843</v>
      </c>
      <c r="H443" s="124"/>
      <c r="I443" s="128" t="s">
        <v>3238</v>
      </c>
      <c r="J443" s="124"/>
      <c r="K443" s="124"/>
      <c r="L443" s="124"/>
      <c r="M443" s="124"/>
      <c r="N443" s="211">
        <v>0</v>
      </c>
      <c r="O443" s="211">
        <v>4630.5</v>
      </c>
      <c r="P443" s="124" t="s">
        <v>1314</v>
      </c>
    </row>
    <row r="444" spans="1:16" ht="51">
      <c r="A444" s="262" t="s">
        <v>619</v>
      </c>
      <c r="B444" s="124"/>
      <c r="C444" s="125" t="s">
        <v>713</v>
      </c>
      <c r="D444" s="119">
        <v>43119</v>
      </c>
      <c r="E444" s="120" t="s">
        <v>2333</v>
      </c>
      <c r="F444" s="120" t="s">
        <v>3</v>
      </c>
      <c r="G444" s="120">
        <v>1589855</v>
      </c>
      <c r="H444" s="124"/>
      <c r="I444" s="128" t="s">
        <v>3239</v>
      </c>
      <c r="J444" s="124"/>
      <c r="K444" s="124"/>
      <c r="L444" s="124"/>
      <c r="M444" s="124"/>
      <c r="N444" s="211">
        <v>0</v>
      </c>
      <c r="O444" s="211">
        <v>246.7</v>
      </c>
      <c r="P444" s="124" t="s">
        <v>1314</v>
      </c>
    </row>
    <row r="445" spans="1:16" ht="51">
      <c r="A445" s="262" t="s">
        <v>619</v>
      </c>
      <c r="B445" s="124"/>
      <c r="C445" s="125" t="s">
        <v>713</v>
      </c>
      <c r="D445" s="119">
        <v>43119</v>
      </c>
      <c r="E445" s="120" t="s">
        <v>2334</v>
      </c>
      <c r="F445" s="120" t="s">
        <v>3</v>
      </c>
      <c r="G445" s="120">
        <v>1589859</v>
      </c>
      <c r="H445" s="124"/>
      <c r="I445" s="128" t="s">
        <v>3240</v>
      </c>
      <c r="J445" s="124"/>
      <c r="K445" s="124"/>
      <c r="L445" s="124"/>
      <c r="M445" s="124"/>
      <c r="N445" s="211">
        <v>0</v>
      </c>
      <c r="O445" s="211">
        <v>370.05</v>
      </c>
      <c r="P445" s="124" t="s">
        <v>1314</v>
      </c>
    </row>
    <row r="446" spans="1:16" ht="51">
      <c r="A446" s="262" t="s">
        <v>619</v>
      </c>
      <c r="B446" s="124"/>
      <c r="C446" s="125" t="s">
        <v>713</v>
      </c>
      <c r="D446" s="119">
        <v>43119</v>
      </c>
      <c r="E446" s="120" t="s">
        <v>2335</v>
      </c>
      <c r="F446" s="120" t="s">
        <v>3</v>
      </c>
      <c r="G446" s="120">
        <v>1589862</v>
      </c>
      <c r="H446" s="124"/>
      <c r="I446" s="128" t="s">
        <v>3241</v>
      </c>
      <c r="J446" s="124"/>
      <c r="K446" s="124"/>
      <c r="L446" s="124"/>
      <c r="M446" s="124"/>
      <c r="N446" s="211">
        <v>0</v>
      </c>
      <c r="O446" s="211">
        <v>369</v>
      </c>
      <c r="P446" s="124" t="s">
        <v>1314</v>
      </c>
    </row>
    <row r="447" spans="1:16" ht="51">
      <c r="A447" s="262" t="s">
        <v>619</v>
      </c>
      <c r="B447" s="124"/>
      <c r="C447" s="125" t="s">
        <v>713</v>
      </c>
      <c r="D447" s="119">
        <v>43119</v>
      </c>
      <c r="E447" s="120" t="s">
        <v>2336</v>
      </c>
      <c r="F447" s="120" t="s">
        <v>3</v>
      </c>
      <c r="G447" s="120">
        <v>1589865</v>
      </c>
      <c r="H447" s="124"/>
      <c r="I447" s="128" t="s">
        <v>3242</v>
      </c>
      <c r="J447" s="124"/>
      <c r="K447" s="124"/>
      <c r="L447" s="124"/>
      <c r="M447" s="124"/>
      <c r="N447" s="211">
        <v>0</v>
      </c>
      <c r="O447" s="211">
        <v>196.1</v>
      </c>
      <c r="P447" s="124" t="s">
        <v>1314</v>
      </c>
    </row>
    <row r="448" spans="1:16" ht="51">
      <c r="A448" s="262" t="s">
        <v>619</v>
      </c>
      <c r="B448" s="124"/>
      <c r="C448" s="125" t="s">
        <v>713</v>
      </c>
      <c r="D448" s="119">
        <v>43119</v>
      </c>
      <c r="E448" s="120" t="s">
        <v>2337</v>
      </c>
      <c r="F448" s="120" t="s">
        <v>3</v>
      </c>
      <c r="G448" s="120">
        <v>1589894</v>
      </c>
      <c r="H448" s="124"/>
      <c r="I448" s="128" t="s">
        <v>3243</v>
      </c>
      <c r="J448" s="124"/>
      <c r="K448" s="124"/>
      <c r="L448" s="124"/>
      <c r="M448" s="124"/>
      <c r="N448" s="211">
        <v>0</v>
      </c>
      <c r="O448" s="211">
        <v>25</v>
      </c>
      <c r="P448" s="124" t="s">
        <v>1314</v>
      </c>
    </row>
    <row r="449" spans="1:16" ht="51">
      <c r="A449" s="262">
        <v>582</v>
      </c>
      <c r="B449" s="124"/>
      <c r="C449" s="125" t="s">
        <v>856</v>
      </c>
      <c r="D449" s="119">
        <v>43119</v>
      </c>
      <c r="E449" s="120" t="s">
        <v>2338</v>
      </c>
      <c r="F449" s="120" t="s">
        <v>3</v>
      </c>
      <c r="G449" s="120">
        <v>1589910</v>
      </c>
      <c r="H449" s="124"/>
      <c r="I449" s="128" t="s">
        <v>3244</v>
      </c>
      <c r="J449" s="124"/>
      <c r="K449" s="124"/>
      <c r="L449" s="124"/>
      <c r="M449" s="124"/>
      <c r="N449" s="211">
        <v>0</v>
      </c>
      <c r="O449" s="211">
        <v>3880.8</v>
      </c>
      <c r="P449" s="124" t="s">
        <v>1314</v>
      </c>
    </row>
    <row r="450" spans="1:16" ht="63.75">
      <c r="A450" s="262" t="s">
        <v>622</v>
      </c>
      <c r="B450" s="124"/>
      <c r="C450" s="125" t="s">
        <v>715</v>
      </c>
      <c r="D450" s="119">
        <v>43123</v>
      </c>
      <c r="E450" s="120" t="s">
        <v>1495</v>
      </c>
      <c r="F450" s="120" t="s">
        <v>1315</v>
      </c>
      <c r="G450" s="120">
        <v>16405328</v>
      </c>
      <c r="H450" s="124"/>
      <c r="I450" s="128" t="s">
        <v>2545</v>
      </c>
      <c r="J450" s="124"/>
      <c r="K450" s="124"/>
      <c r="L450" s="124"/>
      <c r="M450" s="124"/>
      <c r="N450" s="211">
        <v>18000</v>
      </c>
      <c r="O450" s="211">
        <v>0</v>
      </c>
      <c r="P450" s="124" t="s">
        <v>1314</v>
      </c>
    </row>
    <row r="451" spans="1:16" ht="63.75">
      <c r="A451" s="262" t="s">
        <v>622</v>
      </c>
      <c r="B451" s="124"/>
      <c r="C451" s="125" t="s">
        <v>715</v>
      </c>
      <c r="D451" s="119">
        <v>43123</v>
      </c>
      <c r="E451" s="120" t="s">
        <v>1496</v>
      </c>
      <c r="F451" s="120" t="s">
        <v>1315</v>
      </c>
      <c r="G451" s="120">
        <v>16405323</v>
      </c>
      <c r="H451" s="124"/>
      <c r="I451" s="128" t="s">
        <v>2546</v>
      </c>
      <c r="J451" s="124"/>
      <c r="K451" s="124"/>
      <c r="L451" s="124"/>
      <c r="M451" s="124"/>
      <c r="N451" s="211">
        <v>18000</v>
      </c>
      <c r="O451" s="211">
        <v>0</v>
      </c>
      <c r="P451" s="124" t="s">
        <v>1314</v>
      </c>
    </row>
    <row r="452" spans="1:16" ht="63.75">
      <c r="A452" s="262" t="s">
        <v>622</v>
      </c>
      <c r="B452" s="124"/>
      <c r="C452" s="125" t="s">
        <v>715</v>
      </c>
      <c r="D452" s="119">
        <v>43123</v>
      </c>
      <c r="E452" s="120" t="s">
        <v>1497</v>
      </c>
      <c r="F452" s="120" t="s">
        <v>1315</v>
      </c>
      <c r="G452" s="120">
        <v>16405321</v>
      </c>
      <c r="H452" s="124"/>
      <c r="I452" s="128" t="s">
        <v>2547</v>
      </c>
      <c r="J452" s="124"/>
      <c r="K452" s="124"/>
      <c r="L452" s="124"/>
      <c r="M452" s="124"/>
      <c r="N452" s="211">
        <v>16650</v>
      </c>
      <c r="O452" s="211">
        <v>0</v>
      </c>
      <c r="P452" s="124" t="s">
        <v>1314</v>
      </c>
    </row>
    <row r="453" spans="1:16" ht="63.75">
      <c r="A453" s="262" t="s">
        <v>622</v>
      </c>
      <c r="B453" s="124"/>
      <c r="C453" s="125" t="s">
        <v>715</v>
      </c>
      <c r="D453" s="119">
        <v>43123</v>
      </c>
      <c r="E453" s="120" t="s">
        <v>1498</v>
      </c>
      <c r="F453" s="120" t="s">
        <v>1315</v>
      </c>
      <c r="G453" s="120">
        <v>16405319</v>
      </c>
      <c r="H453" s="124"/>
      <c r="I453" s="128" t="s">
        <v>2548</v>
      </c>
      <c r="J453" s="124"/>
      <c r="K453" s="124"/>
      <c r="L453" s="124"/>
      <c r="M453" s="124"/>
      <c r="N453" s="211">
        <v>15300</v>
      </c>
      <c r="O453" s="211">
        <v>0</v>
      </c>
      <c r="P453" s="124" t="s">
        <v>1314</v>
      </c>
    </row>
    <row r="454" spans="1:16" ht="63.75">
      <c r="A454" s="262" t="s">
        <v>622</v>
      </c>
      <c r="B454" s="124"/>
      <c r="C454" s="125" t="s">
        <v>715</v>
      </c>
      <c r="D454" s="119">
        <v>43123</v>
      </c>
      <c r="E454" s="120" t="s">
        <v>1499</v>
      </c>
      <c r="F454" s="120" t="s">
        <v>1315</v>
      </c>
      <c r="G454" s="120">
        <v>16405310</v>
      </c>
      <c r="H454" s="124"/>
      <c r="I454" s="128" t="s">
        <v>2549</v>
      </c>
      <c r="J454" s="124"/>
      <c r="K454" s="124"/>
      <c r="L454" s="124"/>
      <c r="M454" s="124"/>
      <c r="N454" s="211">
        <v>17495</v>
      </c>
      <c r="O454" s="211">
        <v>0</v>
      </c>
      <c r="P454" s="124" t="s">
        <v>1314</v>
      </c>
    </row>
    <row r="455" spans="1:16" ht="63.75">
      <c r="A455" s="262" t="s">
        <v>622</v>
      </c>
      <c r="B455" s="124"/>
      <c r="C455" s="125" t="s">
        <v>715</v>
      </c>
      <c r="D455" s="119">
        <v>43123</v>
      </c>
      <c r="E455" s="120" t="s">
        <v>1500</v>
      </c>
      <c r="F455" s="120" t="s">
        <v>1315</v>
      </c>
      <c r="G455" s="120">
        <v>16405309</v>
      </c>
      <c r="H455" s="124"/>
      <c r="I455" s="128" t="s">
        <v>2550</v>
      </c>
      <c r="J455" s="124"/>
      <c r="K455" s="124"/>
      <c r="L455" s="124"/>
      <c r="M455" s="124"/>
      <c r="N455" s="211">
        <v>14400</v>
      </c>
      <c r="O455" s="211">
        <v>0</v>
      </c>
      <c r="P455" s="124" t="s">
        <v>1314</v>
      </c>
    </row>
    <row r="456" spans="1:16" ht="63.75">
      <c r="A456" s="262" t="s">
        <v>622</v>
      </c>
      <c r="B456" s="124"/>
      <c r="C456" s="125" t="s">
        <v>715</v>
      </c>
      <c r="D456" s="119">
        <v>43123</v>
      </c>
      <c r="E456" s="120" t="s">
        <v>1501</v>
      </c>
      <c r="F456" s="120" t="s">
        <v>1315</v>
      </c>
      <c r="G456" s="120">
        <v>16405308</v>
      </c>
      <c r="H456" s="124"/>
      <c r="I456" s="128" t="s">
        <v>2551</v>
      </c>
      <c r="J456" s="124"/>
      <c r="K456" s="124"/>
      <c r="L456" s="124"/>
      <c r="M456" s="124"/>
      <c r="N456" s="211">
        <v>22299.5</v>
      </c>
      <c r="O456" s="211">
        <v>0</v>
      </c>
      <c r="P456" s="124" t="s">
        <v>1314</v>
      </c>
    </row>
    <row r="457" spans="1:16" ht="63.75">
      <c r="A457" s="262" t="s">
        <v>622</v>
      </c>
      <c r="B457" s="124"/>
      <c r="C457" s="125" t="s">
        <v>715</v>
      </c>
      <c r="D457" s="119">
        <v>43123</v>
      </c>
      <c r="E457" s="120" t="s">
        <v>1502</v>
      </c>
      <c r="F457" s="120" t="s">
        <v>1315</v>
      </c>
      <c r="G457" s="120">
        <v>16405307</v>
      </c>
      <c r="H457" s="124"/>
      <c r="I457" s="128" t="s">
        <v>2552</v>
      </c>
      <c r="J457" s="124"/>
      <c r="K457" s="124"/>
      <c r="L457" s="124"/>
      <c r="M457" s="124"/>
      <c r="N457" s="211">
        <v>8100</v>
      </c>
      <c r="O457" s="211">
        <v>0</v>
      </c>
      <c r="P457" s="124" t="s">
        <v>1314</v>
      </c>
    </row>
    <row r="458" spans="1:16" ht="63.75">
      <c r="A458" s="262" t="s">
        <v>622</v>
      </c>
      <c r="B458" s="124"/>
      <c r="C458" s="125" t="s">
        <v>715</v>
      </c>
      <c r="D458" s="119">
        <v>43123</v>
      </c>
      <c r="E458" s="120" t="s">
        <v>1503</v>
      </c>
      <c r="F458" s="120" t="s">
        <v>1315</v>
      </c>
      <c r="G458" s="120">
        <v>16405290</v>
      </c>
      <c r="H458" s="124"/>
      <c r="I458" s="128" t="s">
        <v>2553</v>
      </c>
      <c r="J458" s="124"/>
      <c r="K458" s="124"/>
      <c r="L458" s="124"/>
      <c r="M458" s="124"/>
      <c r="N458" s="211">
        <v>4500</v>
      </c>
      <c r="O458" s="211">
        <v>0</v>
      </c>
      <c r="P458" s="124" t="s">
        <v>1314</v>
      </c>
    </row>
    <row r="459" spans="1:16" ht="63.75">
      <c r="A459" s="262" t="s">
        <v>622</v>
      </c>
      <c r="B459" s="124"/>
      <c r="C459" s="125" t="s">
        <v>715</v>
      </c>
      <c r="D459" s="119">
        <v>43123</v>
      </c>
      <c r="E459" s="120" t="s">
        <v>1504</v>
      </c>
      <c r="F459" s="120" t="s">
        <v>1315</v>
      </c>
      <c r="G459" s="120">
        <v>16405282</v>
      </c>
      <c r="H459" s="124"/>
      <c r="I459" s="128" t="s">
        <v>2554</v>
      </c>
      <c r="J459" s="124"/>
      <c r="K459" s="124"/>
      <c r="L459" s="124"/>
      <c r="M459" s="124"/>
      <c r="N459" s="211">
        <v>6899</v>
      </c>
      <c r="O459" s="211">
        <v>0</v>
      </c>
      <c r="P459" s="124" t="s">
        <v>1314</v>
      </c>
    </row>
    <row r="460" spans="1:16" ht="63.75">
      <c r="A460" s="262" t="s">
        <v>622</v>
      </c>
      <c r="B460" s="124"/>
      <c r="C460" s="125" t="s">
        <v>715</v>
      </c>
      <c r="D460" s="119">
        <v>43123</v>
      </c>
      <c r="E460" s="120" t="s">
        <v>1505</v>
      </c>
      <c r="F460" s="120" t="s">
        <v>1315</v>
      </c>
      <c r="G460" s="120">
        <v>16405281</v>
      </c>
      <c r="H460" s="124"/>
      <c r="I460" s="128" t="s">
        <v>2555</v>
      </c>
      <c r="J460" s="124"/>
      <c r="K460" s="124"/>
      <c r="L460" s="124"/>
      <c r="M460" s="124"/>
      <c r="N460" s="211">
        <v>18450</v>
      </c>
      <c r="O460" s="211">
        <v>0</v>
      </c>
      <c r="P460" s="124" t="s">
        <v>1314</v>
      </c>
    </row>
    <row r="461" spans="1:16" ht="63.75">
      <c r="A461" s="262" t="s">
        <v>622</v>
      </c>
      <c r="B461" s="124"/>
      <c r="C461" s="125" t="s">
        <v>715</v>
      </c>
      <c r="D461" s="119">
        <v>43123</v>
      </c>
      <c r="E461" s="120" t="s">
        <v>1506</v>
      </c>
      <c r="F461" s="120" t="s">
        <v>1315</v>
      </c>
      <c r="G461" s="120">
        <v>16405274</v>
      </c>
      <c r="H461" s="124"/>
      <c r="I461" s="128" t="s">
        <v>2556</v>
      </c>
      <c r="J461" s="124"/>
      <c r="K461" s="124"/>
      <c r="L461" s="124"/>
      <c r="M461" s="124"/>
      <c r="N461" s="211">
        <v>10350</v>
      </c>
      <c r="O461" s="211">
        <v>0</v>
      </c>
      <c r="P461" s="124" t="s">
        <v>1314</v>
      </c>
    </row>
    <row r="462" spans="1:16" ht="51">
      <c r="A462" s="262" t="s">
        <v>620</v>
      </c>
      <c r="B462" s="124"/>
      <c r="C462" s="125" t="s">
        <v>714</v>
      </c>
      <c r="D462" s="119">
        <v>43123</v>
      </c>
      <c r="E462" s="120" t="s">
        <v>1507</v>
      </c>
      <c r="F462" s="120" t="s">
        <v>11</v>
      </c>
      <c r="G462" s="120">
        <v>911506</v>
      </c>
      <c r="H462" s="124"/>
      <c r="I462" s="128" t="s">
        <v>2557</v>
      </c>
      <c r="J462" s="124"/>
      <c r="K462" s="124"/>
      <c r="L462" s="124"/>
      <c r="M462" s="124"/>
      <c r="N462" s="211">
        <v>50</v>
      </c>
      <c r="O462" s="211">
        <v>0</v>
      </c>
      <c r="P462" s="124" t="s">
        <v>1314</v>
      </c>
    </row>
    <row r="463" spans="1:16" ht="63.75">
      <c r="A463" s="262" t="s">
        <v>620</v>
      </c>
      <c r="B463" s="124"/>
      <c r="C463" s="125" t="s">
        <v>714</v>
      </c>
      <c r="D463" s="119">
        <v>43123</v>
      </c>
      <c r="E463" s="120" t="s">
        <v>1508</v>
      </c>
      <c r="F463" s="120" t="s">
        <v>11</v>
      </c>
      <c r="G463" s="120">
        <v>10298</v>
      </c>
      <c r="H463" s="124"/>
      <c r="I463" s="128" t="s">
        <v>2558</v>
      </c>
      <c r="J463" s="124"/>
      <c r="K463" s="124"/>
      <c r="L463" s="124"/>
      <c r="M463" s="124"/>
      <c r="N463" s="211">
        <v>2478.7800000000002</v>
      </c>
      <c r="O463" s="211">
        <v>0</v>
      </c>
      <c r="P463" s="124" t="s">
        <v>1314</v>
      </c>
    </row>
    <row r="464" spans="1:16" ht="63.75">
      <c r="A464" s="262" t="s">
        <v>620</v>
      </c>
      <c r="B464" s="124"/>
      <c r="C464" s="125" t="s">
        <v>714</v>
      </c>
      <c r="D464" s="119">
        <v>43123</v>
      </c>
      <c r="E464" s="120" t="s">
        <v>1509</v>
      </c>
      <c r="F464" s="120" t="s">
        <v>11</v>
      </c>
      <c r="G464" s="120">
        <v>10439</v>
      </c>
      <c r="H464" s="124"/>
      <c r="I464" s="128" t="s">
        <v>2559</v>
      </c>
      <c r="J464" s="124"/>
      <c r="K464" s="124"/>
      <c r="L464" s="124"/>
      <c r="M464" s="124"/>
      <c r="N464" s="211">
        <v>5318.89</v>
      </c>
      <c r="O464" s="211">
        <v>0</v>
      </c>
      <c r="P464" s="124" t="s">
        <v>1314</v>
      </c>
    </row>
    <row r="465" spans="1:16" ht="76.5">
      <c r="A465" s="262">
        <v>15</v>
      </c>
      <c r="B465" s="124"/>
      <c r="C465" s="125" t="s">
        <v>691</v>
      </c>
      <c r="D465" s="119">
        <v>43123</v>
      </c>
      <c r="E465" s="120" t="s">
        <v>1510</v>
      </c>
      <c r="F465" s="120" t="s">
        <v>15</v>
      </c>
      <c r="G465" s="120">
        <v>4211</v>
      </c>
      <c r="H465" s="124"/>
      <c r="I465" s="128" t="s">
        <v>2560</v>
      </c>
      <c r="J465" s="124"/>
      <c r="K465" s="124"/>
      <c r="L465" s="124"/>
      <c r="M465" s="124"/>
      <c r="N465" s="211">
        <v>1071.45</v>
      </c>
      <c r="O465" s="211">
        <v>0</v>
      </c>
      <c r="P465" s="124" t="s">
        <v>1314</v>
      </c>
    </row>
    <row r="466" spans="1:16" ht="63.75">
      <c r="A466" s="262">
        <v>513</v>
      </c>
      <c r="B466" s="124"/>
      <c r="C466" s="125" t="s">
        <v>201</v>
      </c>
      <c r="D466" s="119">
        <v>43123</v>
      </c>
      <c r="E466" s="120" t="s">
        <v>1511</v>
      </c>
      <c r="F466" s="120" t="s">
        <v>15</v>
      </c>
      <c r="G466" s="120">
        <v>647733</v>
      </c>
      <c r="H466" s="124"/>
      <c r="I466" s="128" t="s">
        <v>2561</v>
      </c>
      <c r="J466" s="124"/>
      <c r="K466" s="124"/>
      <c r="L466" s="124"/>
      <c r="M466" s="124"/>
      <c r="N466" s="211">
        <v>287.14999999999998</v>
      </c>
      <c r="O466" s="211">
        <v>0</v>
      </c>
      <c r="P466" s="124" t="s">
        <v>1314</v>
      </c>
    </row>
    <row r="467" spans="1:16" ht="51">
      <c r="A467" s="262">
        <v>222</v>
      </c>
      <c r="B467" s="124"/>
      <c r="C467" s="125" t="s">
        <v>764</v>
      </c>
      <c r="D467" s="119">
        <v>43123</v>
      </c>
      <c r="E467" s="120" t="s">
        <v>1512</v>
      </c>
      <c r="F467" s="120" t="s">
        <v>15</v>
      </c>
      <c r="G467" s="120">
        <v>647910</v>
      </c>
      <c r="H467" s="124"/>
      <c r="I467" s="128" t="s">
        <v>2562</v>
      </c>
      <c r="J467" s="124"/>
      <c r="K467" s="124"/>
      <c r="L467" s="124"/>
      <c r="M467" s="124"/>
      <c r="N467" s="211">
        <v>50</v>
      </c>
      <c r="O467" s="211">
        <v>0</v>
      </c>
      <c r="P467" s="124" t="s">
        <v>1314</v>
      </c>
    </row>
    <row r="468" spans="1:16" ht="63.75">
      <c r="A468" s="262" t="s">
        <v>622</v>
      </c>
      <c r="B468" s="124"/>
      <c r="C468" s="125" t="s">
        <v>715</v>
      </c>
      <c r="D468" s="119">
        <v>43123</v>
      </c>
      <c r="E468" s="120" t="s">
        <v>1513</v>
      </c>
      <c r="F468" s="120" t="s">
        <v>1315</v>
      </c>
      <c r="G468" s="120">
        <v>16406817</v>
      </c>
      <c r="H468" s="124"/>
      <c r="I468" s="128" t="s">
        <v>2563</v>
      </c>
      <c r="J468" s="124"/>
      <c r="K468" s="124"/>
      <c r="L468" s="124"/>
      <c r="M468" s="124"/>
      <c r="N468" s="211">
        <v>2700</v>
      </c>
      <c r="O468" s="211">
        <v>0</v>
      </c>
      <c r="P468" s="124" t="s">
        <v>1314</v>
      </c>
    </row>
    <row r="469" spans="1:16" ht="63.75">
      <c r="A469" s="262" t="s">
        <v>622</v>
      </c>
      <c r="B469" s="124"/>
      <c r="C469" s="125" t="s">
        <v>715</v>
      </c>
      <c r="D469" s="119">
        <v>43123</v>
      </c>
      <c r="E469" s="120" t="s">
        <v>1514</v>
      </c>
      <c r="F469" s="120" t="s">
        <v>1315</v>
      </c>
      <c r="G469" s="120">
        <v>16406814</v>
      </c>
      <c r="H469" s="124"/>
      <c r="I469" s="128" t="s">
        <v>2564</v>
      </c>
      <c r="J469" s="124"/>
      <c r="K469" s="124"/>
      <c r="L469" s="124"/>
      <c r="M469" s="124"/>
      <c r="N469" s="211">
        <v>3000</v>
      </c>
      <c r="O469" s="211">
        <v>0</v>
      </c>
      <c r="P469" s="124" t="s">
        <v>1314</v>
      </c>
    </row>
    <row r="470" spans="1:16" ht="63.75">
      <c r="A470" s="262" t="s">
        <v>622</v>
      </c>
      <c r="B470" s="124"/>
      <c r="C470" s="125" t="s">
        <v>715</v>
      </c>
      <c r="D470" s="119">
        <v>43123</v>
      </c>
      <c r="E470" s="120" t="s">
        <v>1515</v>
      </c>
      <c r="F470" s="120" t="s">
        <v>1315</v>
      </c>
      <c r="G470" s="120">
        <v>16406001</v>
      </c>
      <c r="H470" s="124"/>
      <c r="I470" s="128" t="s">
        <v>2565</v>
      </c>
      <c r="J470" s="124"/>
      <c r="K470" s="124"/>
      <c r="L470" s="124"/>
      <c r="M470" s="124"/>
      <c r="N470" s="211">
        <v>2250</v>
      </c>
      <c r="O470" s="211">
        <v>0</v>
      </c>
      <c r="P470" s="124" t="s">
        <v>1314</v>
      </c>
    </row>
    <row r="471" spans="1:16" ht="63.75">
      <c r="A471" s="262" t="s">
        <v>622</v>
      </c>
      <c r="B471" s="124"/>
      <c r="C471" s="125" t="s">
        <v>715</v>
      </c>
      <c r="D471" s="119">
        <v>43123</v>
      </c>
      <c r="E471" s="120" t="s">
        <v>1516</v>
      </c>
      <c r="F471" s="120" t="s">
        <v>1315</v>
      </c>
      <c r="G471" s="120">
        <v>16405999</v>
      </c>
      <c r="H471" s="124"/>
      <c r="I471" s="128" t="s">
        <v>2566</v>
      </c>
      <c r="J471" s="124"/>
      <c r="K471" s="124"/>
      <c r="L471" s="124"/>
      <c r="M471" s="124"/>
      <c r="N471" s="211">
        <v>18000</v>
      </c>
      <c r="O471" s="211">
        <v>0</v>
      </c>
      <c r="P471" s="124" t="s">
        <v>1314</v>
      </c>
    </row>
    <row r="472" spans="1:16" ht="63.75">
      <c r="A472" s="262" t="s">
        <v>622</v>
      </c>
      <c r="B472" s="124"/>
      <c r="C472" s="125" t="s">
        <v>715</v>
      </c>
      <c r="D472" s="119">
        <v>43123</v>
      </c>
      <c r="E472" s="120" t="s">
        <v>1517</v>
      </c>
      <c r="F472" s="120" t="s">
        <v>1315</v>
      </c>
      <c r="G472" s="120">
        <v>16405997</v>
      </c>
      <c r="H472" s="124"/>
      <c r="I472" s="128" t="s">
        <v>2567</v>
      </c>
      <c r="J472" s="124"/>
      <c r="K472" s="124"/>
      <c r="L472" s="124"/>
      <c r="M472" s="124"/>
      <c r="N472" s="211">
        <v>18000</v>
      </c>
      <c r="O472" s="211">
        <v>0</v>
      </c>
      <c r="P472" s="124" t="s">
        <v>1314</v>
      </c>
    </row>
    <row r="473" spans="1:16" ht="63.75">
      <c r="A473" s="262" t="s">
        <v>622</v>
      </c>
      <c r="B473" s="124"/>
      <c r="C473" s="125" t="s">
        <v>715</v>
      </c>
      <c r="D473" s="119">
        <v>43123</v>
      </c>
      <c r="E473" s="120" t="s">
        <v>1518</v>
      </c>
      <c r="F473" s="120" t="s">
        <v>1315</v>
      </c>
      <c r="G473" s="120">
        <v>16405994</v>
      </c>
      <c r="H473" s="124"/>
      <c r="I473" s="128" t="s">
        <v>2568</v>
      </c>
      <c r="J473" s="124"/>
      <c r="K473" s="124"/>
      <c r="L473" s="124"/>
      <c r="M473" s="124"/>
      <c r="N473" s="211">
        <v>4500</v>
      </c>
      <c r="O473" s="211">
        <v>0</v>
      </c>
      <c r="P473" s="124" t="s">
        <v>1314</v>
      </c>
    </row>
    <row r="474" spans="1:16" ht="63.75">
      <c r="A474" s="262" t="s">
        <v>622</v>
      </c>
      <c r="B474" s="124"/>
      <c r="C474" s="125" t="s">
        <v>715</v>
      </c>
      <c r="D474" s="119">
        <v>43123</v>
      </c>
      <c r="E474" s="120" t="s">
        <v>1519</v>
      </c>
      <c r="F474" s="120" t="s">
        <v>1315</v>
      </c>
      <c r="G474" s="120">
        <v>16405992</v>
      </c>
      <c r="H474" s="124"/>
      <c r="I474" s="128" t="s">
        <v>2569</v>
      </c>
      <c r="J474" s="124"/>
      <c r="K474" s="124"/>
      <c r="L474" s="124"/>
      <c r="M474" s="124"/>
      <c r="N474" s="211">
        <v>8100</v>
      </c>
      <c r="O474" s="211">
        <v>0</v>
      </c>
      <c r="P474" s="124" t="s">
        <v>1314</v>
      </c>
    </row>
    <row r="475" spans="1:16" ht="63.75">
      <c r="A475" s="262" t="s">
        <v>622</v>
      </c>
      <c r="B475" s="124"/>
      <c r="C475" s="125" t="s">
        <v>715</v>
      </c>
      <c r="D475" s="119">
        <v>43123</v>
      </c>
      <c r="E475" s="120" t="s">
        <v>1520</v>
      </c>
      <c r="F475" s="120" t="s">
        <v>1315</v>
      </c>
      <c r="G475" s="120">
        <v>16405986</v>
      </c>
      <c r="H475" s="124"/>
      <c r="I475" s="128" t="s">
        <v>2570</v>
      </c>
      <c r="J475" s="124"/>
      <c r="K475" s="124"/>
      <c r="L475" s="124"/>
      <c r="M475" s="124"/>
      <c r="N475" s="211">
        <v>10575</v>
      </c>
      <c r="O475" s="211">
        <v>0</v>
      </c>
      <c r="P475" s="124" t="s">
        <v>1314</v>
      </c>
    </row>
    <row r="476" spans="1:16" ht="63.75">
      <c r="A476" s="262" t="s">
        <v>622</v>
      </c>
      <c r="B476" s="124"/>
      <c r="C476" s="125" t="s">
        <v>715</v>
      </c>
      <c r="D476" s="119">
        <v>43123</v>
      </c>
      <c r="E476" s="120" t="s">
        <v>1521</v>
      </c>
      <c r="F476" s="120" t="s">
        <v>1315</v>
      </c>
      <c r="G476" s="120">
        <v>16405925</v>
      </c>
      <c r="H476" s="124"/>
      <c r="I476" s="128" t="s">
        <v>2571</v>
      </c>
      <c r="J476" s="124"/>
      <c r="K476" s="124"/>
      <c r="L476" s="124"/>
      <c r="M476" s="124"/>
      <c r="N476" s="211">
        <v>1800</v>
      </c>
      <c r="O476" s="211">
        <v>0</v>
      </c>
      <c r="P476" s="124" t="s">
        <v>1314</v>
      </c>
    </row>
    <row r="477" spans="1:16" ht="63.75">
      <c r="A477" s="262" t="s">
        <v>622</v>
      </c>
      <c r="B477" s="124"/>
      <c r="C477" s="125" t="s">
        <v>715</v>
      </c>
      <c r="D477" s="119">
        <v>43123</v>
      </c>
      <c r="E477" s="120" t="s">
        <v>1522</v>
      </c>
      <c r="F477" s="120" t="s">
        <v>1315</v>
      </c>
      <c r="G477" s="120">
        <v>16405924</v>
      </c>
      <c r="H477" s="124"/>
      <c r="I477" s="128" t="s">
        <v>2572</v>
      </c>
      <c r="J477" s="124"/>
      <c r="K477" s="124"/>
      <c r="L477" s="124"/>
      <c r="M477" s="124"/>
      <c r="N477" s="211">
        <v>15750</v>
      </c>
      <c r="O477" s="211">
        <v>0</v>
      </c>
      <c r="P477" s="124" t="s">
        <v>1314</v>
      </c>
    </row>
    <row r="478" spans="1:16" ht="63.75">
      <c r="A478" s="262" t="s">
        <v>622</v>
      </c>
      <c r="B478" s="124"/>
      <c r="C478" s="125" t="s">
        <v>715</v>
      </c>
      <c r="D478" s="119">
        <v>43123</v>
      </c>
      <c r="E478" s="120" t="s">
        <v>1523</v>
      </c>
      <c r="F478" s="120" t="s">
        <v>1315</v>
      </c>
      <c r="G478" s="120">
        <v>16405915</v>
      </c>
      <c r="H478" s="124"/>
      <c r="I478" s="128" t="s">
        <v>2573</v>
      </c>
      <c r="J478" s="124"/>
      <c r="K478" s="124"/>
      <c r="L478" s="124"/>
      <c r="M478" s="124"/>
      <c r="N478" s="211">
        <v>14175</v>
      </c>
      <c r="O478" s="211">
        <v>0</v>
      </c>
      <c r="P478" s="124" t="s">
        <v>1314</v>
      </c>
    </row>
    <row r="479" spans="1:16" ht="63.75">
      <c r="A479" s="262" t="s">
        <v>622</v>
      </c>
      <c r="B479" s="124"/>
      <c r="C479" s="125" t="s">
        <v>715</v>
      </c>
      <c r="D479" s="119">
        <v>43123</v>
      </c>
      <c r="E479" s="120" t="s">
        <v>1524</v>
      </c>
      <c r="F479" s="120" t="s">
        <v>1315</v>
      </c>
      <c r="G479" s="120">
        <v>16405912</v>
      </c>
      <c r="H479" s="124"/>
      <c r="I479" s="128" t="s">
        <v>2574</v>
      </c>
      <c r="J479" s="124"/>
      <c r="K479" s="124"/>
      <c r="L479" s="124"/>
      <c r="M479" s="124"/>
      <c r="N479" s="211">
        <v>2250</v>
      </c>
      <c r="O479" s="211">
        <v>0</v>
      </c>
      <c r="P479" s="124" t="s">
        <v>1314</v>
      </c>
    </row>
    <row r="480" spans="1:16" ht="63.75">
      <c r="A480" s="262" t="s">
        <v>622</v>
      </c>
      <c r="B480" s="124"/>
      <c r="C480" s="125" t="s">
        <v>715</v>
      </c>
      <c r="D480" s="119">
        <v>43123</v>
      </c>
      <c r="E480" s="120" t="s">
        <v>1525</v>
      </c>
      <c r="F480" s="120" t="s">
        <v>1315</v>
      </c>
      <c r="G480" s="120">
        <v>16405911</v>
      </c>
      <c r="H480" s="124"/>
      <c r="I480" s="128" t="s">
        <v>2575</v>
      </c>
      <c r="J480" s="124"/>
      <c r="K480" s="124"/>
      <c r="L480" s="124"/>
      <c r="M480" s="124"/>
      <c r="N480" s="211">
        <v>6750</v>
      </c>
      <c r="O480" s="211">
        <v>0</v>
      </c>
      <c r="P480" s="124" t="s">
        <v>1314</v>
      </c>
    </row>
    <row r="481" spans="1:16" ht="63.75">
      <c r="A481" s="262" t="s">
        <v>622</v>
      </c>
      <c r="B481" s="124"/>
      <c r="C481" s="125" t="s">
        <v>715</v>
      </c>
      <c r="D481" s="119">
        <v>43123</v>
      </c>
      <c r="E481" s="120" t="s">
        <v>1526</v>
      </c>
      <c r="F481" s="120" t="s">
        <v>1315</v>
      </c>
      <c r="G481" s="120">
        <v>16405565</v>
      </c>
      <c r="H481" s="124"/>
      <c r="I481" s="128" t="s">
        <v>2576</v>
      </c>
      <c r="J481" s="124"/>
      <c r="K481" s="124"/>
      <c r="L481" s="124"/>
      <c r="M481" s="124"/>
      <c r="N481" s="211">
        <v>15750</v>
      </c>
      <c r="O481" s="211">
        <v>0</v>
      </c>
      <c r="P481" s="124" t="s">
        <v>1314</v>
      </c>
    </row>
    <row r="482" spans="1:16" ht="63.75">
      <c r="A482" s="262" t="s">
        <v>622</v>
      </c>
      <c r="B482" s="124"/>
      <c r="C482" s="125" t="s">
        <v>715</v>
      </c>
      <c r="D482" s="119">
        <v>43123</v>
      </c>
      <c r="E482" s="120" t="s">
        <v>1527</v>
      </c>
      <c r="F482" s="120" t="s">
        <v>1315</v>
      </c>
      <c r="G482" s="120">
        <v>16405519</v>
      </c>
      <c r="H482" s="124"/>
      <c r="I482" s="128" t="s">
        <v>2577</v>
      </c>
      <c r="J482" s="124"/>
      <c r="K482" s="124"/>
      <c r="L482" s="124"/>
      <c r="M482" s="124"/>
      <c r="N482" s="211">
        <v>13500</v>
      </c>
      <c r="O482" s="211">
        <v>0</v>
      </c>
      <c r="P482" s="124" t="s">
        <v>1314</v>
      </c>
    </row>
    <row r="483" spans="1:16" ht="51">
      <c r="A483" s="262" t="s">
        <v>619</v>
      </c>
      <c r="B483" s="124"/>
      <c r="C483" s="125" t="s">
        <v>713</v>
      </c>
      <c r="D483" s="119">
        <v>43123</v>
      </c>
      <c r="E483" s="120" t="s">
        <v>2339</v>
      </c>
      <c r="F483" s="120" t="s">
        <v>3</v>
      </c>
      <c r="G483" s="120">
        <v>1590112</v>
      </c>
      <c r="H483" s="124"/>
      <c r="I483" s="128" t="s">
        <v>3245</v>
      </c>
      <c r="J483" s="124"/>
      <c r="K483" s="124"/>
      <c r="L483" s="124"/>
      <c r="M483" s="124"/>
      <c r="N483" s="211">
        <v>0</v>
      </c>
      <c r="O483" s="211">
        <v>6108.85</v>
      </c>
      <c r="P483" s="124" t="s">
        <v>1314</v>
      </c>
    </row>
    <row r="484" spans="1:16" ht="63.75">
      <c r="A484" s="262" t="s">
        <v>619</v>
      </c>
      <c r="B484" s="124"/>
      <c r="C484" s="125" t="s">
        <v>713</v>
      </c>
      <c r="D484" s="119">
        <v>43123</v>
      </c>
      <c r="E484" s="120" t="s">
        <v>2340</v>
      </c>
      <c r="F484" s="120" t="s">
        <v>3</v>
      </c>
      <c r="G484" s="120">
        <v>1590085</v>
      </c>
      <c r="H484" s="124"/>
      <c r="I484" s="128" t="s">
        <v>3246</v>
      </c>
      <c r="J484" s="124"/>
      <c r="K484" s="124"/>
      <c r="L484" s="124"/>
      <c r="M484" s="124"/>
      <c r="N484" s="211">
        <v>0</v>
      </c>
      <c r="O484" s="211">
        <v>644</v>
      </c>
      <c r="P484" s="124" t="s">
        <v>1314</v>
      </c>
    </row>
    <row r="485" spans="1:16" ht="63.75">
      <c r="A485" s="262" t="s">
        <v>619</v>
      </c>
      <c r="B485" s="124"/>
      <c r="C485" s="125" t="s">
        <v>713</v>
      </c>
      <c r="D485" s="119">
        <v>43123</v>
      </c>
      <c r="E485" s="120" t="s">
        <v>2341</v>
      </c>
      <c r="F485" s="120" t="s">
        <v>3</v>
      </c>
      <c r="G485" s="120">
        <v>1590086</v>
      </c>
      <c r="H485" s="124"/>
      <c r="I485" s="128" t="s">
        <v>3247</v>
      </c>
      <c r="J485" s="124"/>
      <c r="K485" s="124"/>
      <c r="L485" s="124"/>
      <c r="M485" s="124"/>
      <c r="N485" s="211">
        <v>0</v>
      </c>
      <c r="O485" s="211">
        <v>644</v>
      </c>
      <c r="P485" s="124" t="s">
        <v>1314</v>
      </c>
    </row>
    <row r="486" spans="1:16" ht="63.75">
      <c r="A486" s="262" t="s">
        <v>619</v>
      </c>
      <c r="B486" s="124"/>
      <c r="C486" s="125" t="s">
        <v>713</v>
      </c>
      <c r="D486" s="119">
        <v>43123</v>
      </c>
      <c r="E486" s="120" t="s">
        <v>2342</v>
      </c>
      <c r="F486" s="120" t="s">
        <v>3</v>
      </c>
      <c r="G486" s="120">
        <v>1590087</v>
      </c>
      <c r="H486" s="124"/>
      <c r="I486" s="128" t="s">
        <v>3248</v>
      </c>
      <c r="J486" s="124"/>
      <c r="K486" s="124"/>
      <c r="L486" s="124"/>
      <c r="M486" s="124"/>
      <c r="N486" s="211">
        <v>0</v>
      </c>
      <c r="O486" s="211">
        <v>390</v>
      </c>
      <c r="P486" s="124" t="s">
        <v>1314</v>
      </c>
    </row>
    <row r="487" spans="1:16" ht="63.75">
      <c r="A487" s="262" t="s">
        <v>619</v>
      </c>
      <c r="B487" s="124"/>
      <c r="C487" s="125" t="s">
        <v>713</v>
      </c>
      <c r="D487" s="119">
        <v>43123</v>
      </c>
      <c r="E487" s="120" t="s">
        <v>2343</v>
      </c>
      <c r="F487" s="120" t="s">
        <v>3</v>
      </c>
      <c r="G487" s="120">
        <v>1590088</v>
      </c>
      <c r="H487" s="124"/>
      <c r="I487" s="128" t="s">
        <v>3249</v>
      </c>
      <c r="J487" s="124"/>
      <c r="K487" s="124"/>
      <c r="L487" s="124"/>
      <c r="M487" s="124"/>
      <c r="N487" s="211">
        <v>0</v>
      </c>
      <c r="O487" s="211">
        <v>382</v>
      </c>
      <c r="P487" s="124" t="s">
        <v>1314</v>
      </c>
    </row>
    <row r="488" spans="1:16" ht="63.75">
      <c r="A488" s="262" t="s">
        <v>619</v>
      </c>
      <c r="B488" s="124"/>
      <c r="C488" s="125" t="s">
        <v>713</v>
      </c>
      <c r="D488" s="119">
        <v>43123</v>
      </c>
      <c r="E488" s="120" t="s">
        <v>2344</v>
      </c>
      <c r="F488" s="120" t="s">
        <v>3</v>
      </c>
      <c r="G488" s="120">
        <v>1590090</v>
      </c>
      <c r="H488" s="124"/>
      <c r="I488" s="128" t="s">
        <v>3250</v>
      </c>
      <c r="J488" s="124"/>
      <c r="K488" s="124"/>
      <c r="L488" s="124"/>
      <c r="M488" s="124"/>
      <c r="N488" s="211">
        <v>0</v>
      </c>
      <c r="O488" s="211">
        <v>384</v>
      </c>
      <c r="P488" s="124" t="s">
        <v>1314</v>
      </c>
    </row>
    <row r="489" spans="1:16" ht="51">
      <c r="A489" s="262" t="s">
        <v>619</v>
      </c>
      <c r="B489" s="124"/>
      <c r="C489" s="125" t="s">
        <v>713</v>
      </c>
      <c r="D489" s="119">
        <v>43123</v>
      </c>
      <c r="E489" s="120" t="s">
        <v>2345</v>
      </c>
      <c r="F489" s="120" t="s">
        <v>3</v>
      </c>
      <c r="G489" s="120">
        <v>1590093</v>
      </c>
      <c r="H489" s="124"/>
      <c r="I489" s="128" t="s">
        <v>3251</v>
      </c>
      <c r="J489" s="124"/>
      <c r="K489" s="124"/>
      <c r="L489" s="124"/>
      <c r="M489" s="124"/>
      <c r="N489" s="211">
        <v>0</v>
      </c>
      <c r="O489" s="211">
        <v>140</v>
      </c>
      <c r="P489" s="124" t="s">
        <v>1314</v>
      </c>
    </row>
    <row r="490" spans="1:16" ht="51">
      <c r="A490" s="262" t="s">
        <v>619</v>
      </c>
      <c r="B490" s="124"/>
      <c r="C490" s="125" t="s">
        <v>713</v>
      </c>
      <c r="D490" s="119">
        <v>43123</v>
      </c>
      <c r="E490" s="120" t="s">
        <v>2346</v>
      </c>
      <c r="F490" s="120" t="s">
        <v>3</v>
      </c>
      <c r="G490" s="120">
        <v>1590096</v>
      </c>
      <c r="H490" s="124"/>
      <c r="I490" s="128" t="s">
        <v>3252</v>
      </c>
      <c r="J490" s="124"/>
      <c r="K490" s="124"/>
      <c r="L490" s="124"/>
      <c r="M490" s="124"/>
      <c r="N490" s="211">
        <v>0</v>
      </c>
      <c r="O490" s="211">
        <v>2582</v>
      </c>
      <c r="P490" s="124" t="s">
        <v>1314</v>
      </c>
    </row>
    <row r="491" spans="1:16" ht="51">
      <c r="A491" s="262" t="s">
        <v>619</v>
      </c>
      <c r="B491" s="124"/>
      <c r="C491" s="125" t="s">
        <v>713</v>
      </c>
      <c r="D491" s="119">
        <v>43123</v>
      </c>
      <c r="E491" s="120" t="s">
        <v>2347</v>
      </c>
      <c r="F491" s="120" t="s">
        <v>3</v>
      </c>
      <c r="G491" s="120">
        <v>1590101</v>
      </c>
      <c r="H491" s="124"/>
      <c r="I491" s="128" t="s">
        <v>3253</v>
      </c>
      <c r="J491" s="124"/>
      <c r="K491" s="124"/>
      <c r="L491" s="124"/>
      <c r="M491" s="124"/>
      <c r="N491" s="211">
        <v>0</v>
      </c>
      <c r="O491" s="211">
        <v>242.73</v>
      </c>
      <c r="P491" s="124" t="s">
        <v>1314</v>
      </c>
    </row>
    <row r="492" spans="1:16" ht="51">
      <c r="A492" s="262" t="s">
        <v>619</v>
      </c>
      <c r="B492" s="124"/>
      <c r="C492" s="125" t="s">
        <v>713</v>
      </c>
      <c r="D492" s="119">
        <v>43123</v>
      </c>
      <c r="E492" s="120" t="s">
        <v>2348</v>
      </c>
      <c r="F492" s="120" t="s">
        <v>3</v>
      </c>
      <c r="G492" s="120">
        <v>1590102</v>
      </c>
      <c r="H492" s="124"/>
      <c r="I492" s="128" t="s">
        <v>3253</v>
      </c>
      <c r="J492" s="124"/>
      <c r="K492" s="124"/>
      <c r="L492" s="124"/>
      <c r="M492" s="124"/>
      <c r="N492" s="211">
        <v>0</v>
      </c>
      <c r="O492" s="211">
        <v>263.04000000000002</v>
      </c>
      <c r="P492" s="124" t="s">
        <v>1314</v>
      </c>
    </row>
    <row r="493" spans="1:16" ht="51">
      <c r="A493" s="262" t="s">
        <v>619</v>
      </c>
      <c r="B493" s="124"/>
      <c r="C493" s="125" t="s">
        <v>713</v>
      </c>
      <c r="D493" s="119">
        <v>43123</v>
      </c>
      <c r="E493" s="120" t="s">
        <v>2349</v>
      </c>
      <c r="F493" s="120" t="s">
        <v>3</v>
      </c>
      <c r="G493" s="120">
        <v>1590118</v>
      </c>
      <c r="H493" s="124"/>
      <c r="I493" s="128" t="s">
        <v>3254</v>
      </c>
      <c r="J493" s="124"/>
      <c r="K493" s="124"/>
      <c r="L493" s="124"/>
      <c r="M493" s="124"/>
      <c r="N493" s="211">
        <v>0</v>
      </c>
      <c r="O493" s="211">
        <v>450</v>
      </c>
      <c r="P493" s="124" t="s">
        <v>1314</v>
      </c>
    </row>
    <row r="494" spans="1:16" ht="51">
      <c r="A494" s="262" t="s">
        <v>619</v>
      </c>
      <c r="B494" s="124"/>
      <c r="C494" s="125" t="s">
        <v>713</v>
      </c>
      <c r="D494" s="119">
        <v>43123</v>
      </c>
      <c r="E494" s="120" t="s">
        <v>2350</v>
      </c>
      <c r="F494" s="120" t="s">
        <v>3</v>
      </c>
      <c r="G494" s="120">
        <v>1590119</v>
      </c>
      <c r="H494" s="124"/>
      <c r="I494" s="128" t="s">
        <v>3255</v>
      </c>
      <c r="J494" s="124"/>
      <c r="K494" s="124"/>
      <c r="L494" s="124"/>
      <c r="M494" s="124"/>
      <c r="N494" s="211">
        <v>0</v>
      </c>
      <c r="O494" s="211">
        <v>450</v>
      </c>
      <c r="P494" s="124" t="s">
        <v>1314</v>
      </c>
    </row>
    <row r="495" spans="1:16" ht="51">
      <c r="A495" s="262" t="s">
        <v>619</v>
      </c>
      <c r="B495" s="124"/>
      <c r="C495" s="125" t="s">
        <v>713</v>
      </c>
      <c r="D495" s="119">
        <v>43123</v>
      </c>
      <c r="E495" s="120" t="s">
        <v>2351</v>
      </c>
      <c r="F495" s="120" t="s">
        <v>3</v>
      </c>
      <c r="G495" s="120">
        <v>1590128</v>
      </c>
      <c r="H495" s="124"/>
      <c r="I495" s="128" t="s">
        <v>3256</v>
      </c>
      <c r="J495" s="124"/>
      <c r="K495" s="124"/>
      <c r="L495" s="124"/>
      <c r="M495" s="124"/>
      <c r="N495" s="211">
        <v>0</v>
      </c>
      <c r="O495" s="211">
        <v>70</v>
      </c>
      <c r="P495" s="124" t="s">
        <v>1314</v>
      </c>
    </row>
    <row r="496" spans="1:16" ht="51">
      <c r="A496" s="262" t="s">
        <v>619</v>
      </c>
      <c r="B496" s="124"/>
      <c r="C496" s="125" t="s">
        <v>713</v>
      </c>
      <c r="D496" s="119">
        <v>43123</v>
      </c>
      <c r="E496" s="120" t="s">
        <v>2352</v>
      </c>
      <c r="F496" s="120" t="s">
        <v>3</v>
      </c>
      <c r="G496" s="120">
        <v>1590131</v>
      </c>
      <c r="H496" s="124"/>
      <c r="I496" s="128" t="s">
        <v>3257</v>
      </c>
      <c r="J496" s="124"/>
      <c r="K496" s="124"/>
      <c r="L496" s="124"/>
      <c r="M496" s="124"/>
      <c r="N496" s="211">
        <v>0</v>
      </c>
      <c r="O496" s="211">
        <v>600</v>
      </c>
      <c r="P496" s="124" t="s">
        <v>1314</v>
      </c>
    </row>
    <row r="497" spans="1:16" ht="51">
      <c r="A497" s="262" t="s">
        <v>619</v>
      </c>
      <c r="B497" s="124"/>
      <c r="C497" s="125" t="s">
        <v>713</v>
      </c>
      <c r="D497" s="119">
        <v>43123</v>
      </c>
      <c r="E497" s="120" t="s">
        <v>2353</v>
      </c>
      <c r="F497" s="120" t="s">
        <v>3</v>
      </c>
      <c r="G497" s="120">
        <v>1590165</v>
      </c>
      <c r="H497" s="124"/>
      <c r="I497" s="128" t="s">
        <v>3258</v>
      </c>
      <c r="J497" s="124"/>
      <c r="K497" s="124"/>
      <c r="L497" s="124"/>
      <c r="M497" s="124"/>
      <c r="N497" s="211">
        <v>0</v>
      </c>
      <c r="O497" s="211">
        <v>126.92</v>
      </c>
      <c r="P497" s="124" t="s">
        <v>1314</v>
      </c>
    </row>
    <row r="498" spans="1:16" ht="51">
      <c r="A498" s="262" t="s">
        <v>619</v>
      </c>
      <c r="B498" s="124"/>
      <c r="C498" s="125" t="s">
        <v>713</v>
      </c>
      <c r="D498" s="119">
        <v>43123</v>
      </c>
      <c r="E498" s="120" t="s">
        <v>2354</v>
      </c>
      <c r="F498" s="120" t="s">
        <v>3</v>
      </c>
      <c r="G498" s="120">
        <v>1590171</v>
      </c>
      <c r="H498" s="124"/>
      <c r="I498" s="128" t="s">
        <v>3259</v>
      </c>
      <c r="J498" s="124"/>
      <c r="K498" s="124"/>
      <c r="L498" s="124"/>
      <c r="M498" s="124"/>
      <c r="N498" s="211">
        <v>0</v>
      </c>
      <c r="O498" s="211">
        <v>110</v>
      </c>
      <c r="P498" s="124" t="s">
        <v>1314</v>
      </c>
    </row>
    <row r="499" spans="1:16" ht="51">
      <c r="A499" s="262">
        <v>20</v>
      </c>
      <c r="B499" s="124"/>
      <c r="C499" s="125" t="s">
        <v>693</v>
      </c>
      <c r="D499" s="119">
        <v>43123</v>
      </c>
      <c r="E499" s="120" t="s">
        <v>2355</v>
      </c>
      <c r="F499" s="120" t="s">
        <v>3</v>
      </c>
      <c r="G499" s="120">
        <v>1590234</v>
      </c>
      <c r="H499" s="124"/>
      <c r="I499" s="128" t="s">
        <v>3260</v>
      </c>
      <c r="J499" s="124"/>
      <c r="K499" s="124"/>
      <c r="L499" s="124"/>
      <c r="M499" s="124"/>
      <c r="N499" s="211">
        <v>0</v>
      </c>
      <c r="O499" s="211">
        <v>107.4</v>
      </c>
      <c r="P499" s="124" t="s">
        <v>1314</v>
      </c>
    </row>
    <row r="500" spans="1:16" ht="51">
      <c r="A500" s="262">
        <v>20</v>
      </c>
      <c r="B500" s="124"/>
      <c r="C500" s="125" t="s">
        <v>693</v>
      </c>
      <c r="D500" s="119">
        <v>43123</v>
      </c>
      <c r="E500" s="120" t="s">
        <v>2356</v>
      </c>
      <c r="F500" s="120" t="s">
        <v>3</v>
      </c>
      <c r="G500" s="120">
        <v>1590241</v>
      </c>
      <c r="H500" s="124"/>
      <c r="I500" s="128" t="s">
        <v>3261</v>
      </c>
      <c r="J500" s="124"/>
      <c r="K500" s="124"/>
      <c r="L500" s="124"/>
      <c r="M500" s="124"/>
      <c r="N500" s="211">
        <v>0</v>
      </c>
      <c r="O500" s="211">
        <v>120</v>
      </c>
      <c r="P500" s="124" t="s">
        <v>1314</v>
      </c>
    </row>
    <row r="501" spans="1:16" ht="51">
      <c r="A501" s="262" t="s">
        <v>619</v>
      </c>
      <c r="B501" s="124"/>
      <c r="C501" s="125" t="s">
        <v>713</v>
      </c>
      <c r="D501" s="119">
        <v>43123</v>
      </c>
      <c r="E501" s="120" t="s">
        <v>2357</v>
      </c>
      <c r="F501" s="120" t="s">
        <v>3</v>
      </c>
      <c r="G501" s="120">
        <v>1590251</v>
      </c>
      <c r="H501" s="124"/>
      <c r="I501" s="128" t="s">
        <v>3262</v>
      </c>
      <c r="J501" s="124"/>
      <c r="K501" s="124"/>
      <c r="L501" s="124"/>
      <c r="M501" s="124"/>
      <c r="N501" s="211">
        <v>0</v>
      </c>
      <c r="O501" s="211">
        <v>41</v>
      </c>
      <c r="P501" s="124" t="s">
        <v>1314</v>
      </c>
    </row>
    <row r="502" spans="1:16" ht="51">
      <c r="A502" s="262" t="s">
        <v>619</v>
      </c>
      <c r="B502" s="124"/>
      <c r="C502" s="125" t="s">
        <v>713</v>
      </c>
      <c r="D502" s="119">
        <v>43123</v>
      </c>
      <c r="E502" s="120" t="s">
        <v>2358</v>
      </c>
      <c r="F502" s="120" t="s">
        <v>3</v>
      </c>
      <c r="G502" s="120">
        <v>1590253</v>
      </c>
      <c r="H502" s="124"/>
      <c r="I502" s="128" t="s">
        <v>3263</v>
      </c>
      <c r="J502" s="124"/>
      <c r="K502" s="124"/>
      <c r="L502" s="124"/>
      <c r="M502" s="124"/>
      <c r="N502" s="211">
        <v>0</v>
      </c>
      <c r="O502" s="211">
        <v>140</v>
      </c>
      <c r="P502" s="124" t="s">
        <v>1314</v>
      </c>
    </row>
    <row r="503" spans="1:16" ht="51">
      <c r="A503" s="262" t="s">
        <v>619</v>
      </c>
      <c r="B503" s="124"/>
      <c r="C503" s="125" t="s">
        <v>713</v>
      </c>
      <c r="D503" s="119">
        <v>43123</v>
      </c>
      <c r="E503" s="120" t="s">
        <v>2359</v>
      </c>
      <c r="F503" s="120" t="s">
        <v>3</v>
      </c>
      <c r="G503" s="120">
        <v>1590254</v>
      </c>
      <c r="H503" s="124"/>
      <c r="I503" s="128" t="s">
        <v>3264</v>
      </c>
      <c r="J503" s="124"/>
      <c r="K503" s="124"/>
      <c r="L503" s="124"/>
      <c r="M503" s="124"/>
      <c r="N503" s="211">
        <v>0</v>
      </c>
      <c r="O503" s="211">
        <v>10894</v>
      </c>
      <c r="P503" s="124" t="s">
        <v>1314</v>
      </c>
    </row>
    <row r="504" spans="1:16" ht="51">
      <c r="A504" s="262" t="s">
        <v>619</v>
      </c>
      <c r="B504" s="124"/>
      <c r="C504" s="125" t="s">
        <v>713</v>
      </c>
      <c r="D504" s="119">
        <v>43123</v>
      </c>
      <c r="E504" s="120" t="s">
        <v>2360</v>
      </c>
      <c r="F504" s="120" t="s">
        <v>3</v>
      </c>
      <c r="G504" s="120">
        <v>1590255</v>
      </c>
      <c r="H504" s="124"/>
      <c r="I504" s="128" t="s">
        <v>3265</v>
      </c>
      <c r="J504" s="124"/>
      <c r="K504" s="124"/>
      <c r="L504" s="124"/>
      <c r="M504" s="124"/>
      <c r="N504" s="211">
        <v>0</v>
      </c>
      <c r="O504" s="211">
        <v>220</v>
      </c>
      <c r="P504" s="124" t="s">
        <v>1314</v>
      </c>
    </row>
    <row r="505" spans="1:16" ht="63.75">
      <c r="A505" s="262" t="s">
        <v>619</v>
      </c>
      <c r="B505" s="124"/>
      <c r="C505" s="125" t="s">
        <v>713</v>
      </c>
      <c r="D505" s="119">
        <v>43123</v>
      </c>
      <c r="E505" s="120" t="s">
        <v>2361</v>
      </c>
      <c r="F505" s="120" t="s">
        <v>3</v>
      </c>
      <c r="G505" s="120">
        <v>1590275</v>
      </c>
      <c r="H505" s="124"/>
      <c r="I505" s="128" t="s">
        <v>3266</v>
      </c>
      <c r="J505" s="124"/>
      <c r="K505" s="124"/>
      <c r="L505" s="124"/>
      <c r="M505" s="124"/>
      <c r="N505" s="211">
        <v>0</v>
      </c>
      <c r="O505" s="211">
        <v>411</v>
      </c>
      <c r="P505" s="124" t="s">
        <v>1314</v>
      </c>
    </row>
    <row r="506" spans="1:16" ht="51">
      <c r="A506" s="262" t="s">
        <v>619</v>
      </c>
      <c r="B506" s="124"/>
      <c r="C506" s="125" t="s">
        <v>713</v>
      </c>
      <c r="D506" s="119">
        <v>43123</v>
      </c>
      <c r="E506" s="120" t="s">
        <v>2362</v>
      </c>
      <c r="F506" s="120" t="s">
        <v>3</v>
      </c>
      <c r="G506" s="120">
        <v>1590298</v>
      </c>
      <c r="H506" s="124"/>
      <c r="I506" s="128" t="s">
        <v>3267</v>
      </c>
      <c r="J506" s="124"/>
      <c r="K506" s="124"/>
      <c r="L506" s="124"/>
      <c r="M506" s="124"/>
      <c r="N506" s="211">
        <v>0</v>
      </c>
      <c r="O506" s="211">
        <v>699</v>
      </c>
      <c r="P506" s="124" t="s">
        <v>1314</v>
      </c>
    </row>
    <row r="507" spans="1:16" ht="51">
      <c r="A507" s="262" t="s">
        <v>619</v>
      </c>
      <c r="B507" s="124"/>
      <c r="C507" s="125" t="s">
        <v>713</v>
      </c>
      <c r="D507" s="119">
        <v>43123</v>
      </c>
      <c r="E507" s="120" t="s">
        <v>2363</v>
      </c>
      <c r="F507" s="120" t="s">
        <v>3</v>
      </c>
      <c r="G507" s="120">
        <v>1590301</v>
      </c>
      <c r="H507" s="124"/>
      <c r="I507" s="128" t="s">
        <v>3268</v>
      </c>
      <c r="J507" s="124"/>
      <c r="K507" s="124"/>
      <c r="L507" s="124"/>
      <c r="M507" s="124"/>
      <c r="N507" s="211">
        <v>0</v>
      </c>
      <c r="O507" s="211">
        <v>871</v>
      </c>
      <c r="P507" s="124" t="s">
        <v>1314</v>
      </c>
    </row>
    <row r="508" spans="1:16" ht="51">
      <c r="A508" s="262" t="s">
        <v>619</v>
      </c>
      <c r="B508" s="124"/>
      <c r="C508" s="125" t="s">
        <v>713</v>
      </c>
      <c r="D508" s="119">
        <v>43123</v>
      </c>
      <c r="E508" s="120" t="s">
        <v>2364</v>
      </c>
      <c r="F508" s="120" t="s">
        <v>3</v>
      </c>
      <c r="G508" s="120">
        <v>1590304</v>
      </c>
      <c r="H508" s="124"/>
      <c r="I508" s="128" t="s">
        <v>3269</v>
      </c>
      <c r="J508" s="124"/>
      <c r="K508" s="124"/>
      <c r="L508" s="124"/>
      <c r="M508" s="124"/>
      <c r="N508" s="211">
        <v>0</v>
      </c>
      <c r="O508" s="211">
        <v>871</v>
      </c>
      <c r="P508" s="124" t="s">
        <v>1314</v>
      </c>
    </row>
    <row r="509" spans="1:16" ht="51">
      <c r="A509" s="262" t="s">
        <v>619</v>
      </c>
      <c r="B509" s="124"/>
      <c r="C509" s="125" t="s">
        <v>713</v>
      </c>
      <c r="D509" s="119">
        <v>43123</v>
      </c>
      <c r="E509" s="120" t="s">
        <v>2365</v>
      </c>
      <c r="F509" s="120" t="s">
        <v>3</v>
      </c>
      <c r="G509" s="120">
        <v>1590308</v>
      </c>
      <c r="H509" s="124"/>
      <c r="I509" s="128" t="s">
        <v>3267</v>
      </c>
      <c r="J509" s="124"/>
      <c r="K509" s="124"/>
      <c r="L509" s="124"/>
      <c r="M509" s="124"/>
      <c r="N509" s="211">
        <v>0</v>
      </c>
      <c r="O509" s="211">
        <v>1390</v>
      </c>
      <c r="P509" s="124" t="s">
        <v>1314</v>
      </c>
    </row>
    <row r="510" spans="1:16" ht="51">
      <c r="A510" s="262" t="s">
        <v>619</v>
      </c>
      <c r="B510" s="124"/>
      <c r="C510" s="125" t="s">
        <v>713</v>
      </c>
      <c r="D510" s="119">
        <v>43123</v>
      </c>
      <c r="E510" s="120" t="s">
        <v>2366</v>
      </c>
      <c r="F510" s="120" t="s">
        <v>3</v>
      </c>
      <c r="G510" s="120">
        <v>1590321</v>
      </c>
      <c r="H510" s="124"/>
      <c r="I510" s="128" t="s">
        <v>3270</v>
      </c>
      <c r="J510" s="124"/>
      <c r="K510" s="124"/>
      <c r="L510" s="124"/>
      <c r="M510" s="124"/>
      <c r="N510" s="211">
        <v>0</v>
      </c>
      <c r="O510" s="211">
        <v>607.21</v>
      </c>
      <c r="P510" s="124" t="s">
        <v>1314</v>
      </c>
    </row>
    <row r="511" spans="1:16" ht="51">
      <c r="A511" s="262" t="s">
        <v>619</v>
      </c>
      <c r="B511" s="124"/>
      <c r="C511" s="125" t="s">
        <v>713</v>
      </c>
      <c r="D511" s="119">
        <v>43123</v>
      </c>
      <c r="E511" s="120" t="s">
        <v>2367</v>
      </c>
      <c r="F511" s="120" t="s">
        <v>3</v>
      </c>
      <c r="G511" s="120">
        <v>1590322</v>
      </c>
      <c r="H511" s="124"/>
      <c r="I511" s="128" t="s">
        <v>3271</v>
      </c>
      <c r="J511" s="124"/>
      <c r="K511" s="124"/>
      <c r="L511" s="124"/>
      <c r="M511" s="124"/>
      <c r="N511" s="211">
        <v>0</v>
      </c>
      <c r="O511" s="211">
        <v>3899.2</v>
      </c>
      <c r="P511" s="124" t="s">
        <v>1314</v>
      </c>
    </row>
    <row r="512" spans="1:16" ht="51">
      <c r="A512" s="262" t="s">
        <v>619</v>
      </c>
      <c r="B512" s="124"/>
      <c r="C512" s="125" t="s">
        <v>713</v>
      </c>
      <c r="D512" s="119">
        <v>43123</v>
      </c>
      <c r="E512" s="120" t="s">
        <v>2368</v>
      </c>
      <c r="F512" s="120" t="s">
        <v>3</v>
      </c>
      <c r="G512" s="120">
        <v>1590344</v>
      </c>
      <c r="H512" s="124"/>
      <c r="I512" s="128" t="s">
        <v>3272</v>
      </c>
      <c r="J512" s="124"/>
      <c r="K512" s="124"/>
      <c r="L512" s="124"/>
      <c r="M512" s="124"/>
      <c r="N512" s="211">
        <v>0</v>
      </c>
      <c r="O512" s="211">
        <v>450</v>
      </c>
      <c r="P512" s="124" t="s">
        <v>1314</v>
      </c>
    </row>
    <row r="513" spans="1:16" ht="76.5">
      <c r="A513" s="262" t="s">
        <v>620</v>
      </c>
      <c r="B513" s="124"/>
      <c r="C513" s="125" t="s">
        <v>714</v>
      </c>
      <c r="D513" s="119">
        <v>43124</v>
      </c>
      <c r="E513" s="120" t="s">
        <v>1528</v>
      </c>
      <c r="F513" s="120" t="s">
        <v>6</v>
      </c>
      <c r="G513" s="120">
        <v>934003</v>
      </c>
      <c r="H513" s="124"/>
      <c r="I513" s="128" t="s">
        <v>2578</v>
      </c>
      <c r="J513" s="124"/>
      <c r="K513" s="124"/>
      <c r="L513" s="124"/>
      <c r="M513" s="124"/>
      <c r="N513" s="211">
        <v>0</v>
      </c>
      <c r="O513" s="211">
        <v>140000</v>
      </c>
      <c r="P513" s="124" t="s">
        <v>1314</v>
      </c>
    </row>
    <row r="514" spans="1:16" ht="63.75">
      <c r="A514" s="262" t="s">
        <v>622</v>
      </c>
      <c r="B514" s="124"/>
      <c r="C514" s="125" t="s">
        <v>715</v>
      </c>
      <c r="D514" s="119">
        <v>43124</v>
      </c>
      <c r="E514" s="120" t="s">
        <v>1529</v>
      </c>
      <c r="F514" s="120" t="s">
        <v>1315</v>
      </c>
      <c r="G514" s="120">
        <v>16407129</v>
      </c>
      <c r="H514" s="124"/>
      <c r="I514" s="128" t="s">
        <v>2579</v>
      </c>
      <c r="J514" s="124"/>
      <c r="K514" s="124"/>
      <c r="L514" s="124"/>
      <c r="M514" s="124"/>
      <c r="N514" s="211">
        <v>27225</v>
      </c>
      <c r="O514" s="211">
        <v>0</v>
      </c>
      <c r="P514" s="124" t="s">
        <v>1314</v>
      </c>
    </row>
    <row r="515" spans="1:16" ht="63.75">
      <c r="A515" s="262" t="s">
        <v>622</v>
      </c>
      <c r="B515" s="124"/>
      <c r="C515" s="125" t="s">
        <v>715</v>
      </c>
      <c r="D515" s="119">
        <v>43124</v>
      </c>
      <c r="E515" s="120" t="s">
        <v>1530</v>
      </c>
      <c r="F515" s="120" t="s">
        <v>1315</v>
      </c>
      <c r="G515" s="120">
        <v>16407128</v>
      </c>
      <c r="H515" s="124"/>
      <c r="I515" s="128" t="s">
        <v>2580</v>
      </c>
      <c r="J515" s="124"/>
      <c r="K515" s="124"/>
      <c r="L515" s="124"/>
      <c r="M515" s="124"/>
      <c r="N515" s="211">
        <v>24000</v>
      </c>
      <c r="O515" s="211">
        <v>0</v>
      </c>
      <c r="P515" s="124" t="s">
        <v>1314</v>
      </c>
    </row>
    <row r="516" spans="1:16" ht="63.75">
      <c r="A516" s="262" t="s">
        <v>622</v>
      </c>
      <c r="B516" s="124"/>
      <c r="C516" s="125" t="s">
        <v>715</v>
      </c>
      <c r="D516" s="119">
        <v>43124</v>
      </c>
      <c r="E516" s="120" t="s">
        <v>1531</v>
      </c>
      <c r="F516" s="120" t="s">
        <v>1315</v>
      </c>
      <c r="G516" s="120">
        <v>16407127</v>
      </c>
      <c r="H516" s="124"/>
      <c r="I516" s="128" t="s">
        <v>2581</v>
      </c>
      <c r="J516" s="124"/>
      <c r="K516" s="124"/>
      <c r="L516" s="124"/>
      <c r="M516" s="124"/>
      <c r="N516" s="211">
        <v>13059.5</v>
      </c>
      <c r="O516" s="211">
        <v>0</v>
      </c>
      <c r="P516" s="124" t="s">
        <v>1314</v>
      </c>
    </row>
    <row r="517" spans="1:16" ht="63.75">
      <c r="A517" s="262" t="s">
        <v>622</v>
      </c>
      <c r="B517" s="124"/>
      <c r="C517" s="125" t="s">
        <v>715</v>
      </c>
      <c r="D517" s="119">
        <v>43124</v>
      </c>
      <c r="E517" s="120" t="s">
        <v>1532</v>
      </c>
      <c r="F517" s="120" t="s">
        <v>1315</v>
      </c>
      <c r="G517" s="120">
        <v>16407126</v>
      </c>
      <c r="H517" s="124"/>
      <c r="I517" s="128" t="s">
        <v>2582</v>
      </c>
      <c r="J517" s="124"/>
      <c r="K517" s="124"/>
      <c r="L517" s="124"/>
      <c r="M517" s="124"/>
      <c r="N517" s="211">
        <v>45000</v>
      </c>
      <c r="O517" s="211">
        <v>0</v>
      </c>
      <c r="P517" s="124" t="s">
        <v>1314</v>
      </c>
    </row>
    <row r="518" spans="1:16" ht="63.75">
      <c r="A518" s="262" t="s">
        <v>622</v>
      </c>
      <c r="B518" s="124"/>
      <c r="C518" s="125" t="s">
        <v>715</v>
      </c>
      <c r="D518" s="119">
        <v>43124</v>
      </c>
      <c r="E518" s="120" t="s">
        <v>1533</v>
      </c>
      <c r="F518" s="120" t="s">
        <v>1315</v>
      </c>
      <c r="G518" s="120">
        <v>16407125</v>
      </c>
      <c r="H518" s="124"/>
      <c r="I518" s="128" t="s">
        <v>2583</v>
      </c>
      <c r="J518" s="124"/>
      <c r="K518" s="124"/>
      <c r="L518" s="124"/>
      <c r="M518" s="124"/>
      <c r="N518" s="211">
        <v>40725</v>
      </c>
      <c r="O518" s="211">
        <v>0</v>
      </c>
      <c r="P518" s="124" t="s">
        <v>1314</v>
      </c>
    </row>
    <row r="519" spans="1:16" ht="63.75">
      <c r="A519" s="262" t="s">
        <v>622</v>
      </c>
      <c r="B519" s="124"/>
      <c r="C519" s="125" t="s">
        <v>715</v>
      </c>
      <c r="D519" s="119">
        <v>43124</v>
      </c>
      <c r="E519" s="120" t="s">
        <v>1534</v>
      </c>
      <c r="F519" s="120" t="s">
        <v>1315</v>
      </c>
      <c r="G519" s="120">
        <v>16407123</v>
      </c>
      <c r="H519" s="124"/>
      <c r="I519" s="128" t="s">
        <v>2584</v>
      </c>
      <c r="J519" s="124"/>
      <c r="K519" s="124"/>
      <c r="L519" s="124"/>
      <c r="M519" s="124"/>
      <c r="N519" s="211">
        <v>23175</v>
      </c>
      <c r="O519" s="211">
        <v>0</v>
      </c>
      <c r="P519" s="124" t="s">
        <v>1314</v>
      </c>
    </row>
    <row r="520" spans="1:16" ht="63.75">
      <c r="A520" s="262" t="s">
        <v>622</v>
      </c>
      <c r="B520" s="124"/>
      <c r="C520" s="125" t="s">
        <v>715</v>
      </c>
      <c r="D520" s="119">
        <v>43124</v>
      </c>
      <c r="E520" s="120" t="s">
        <v>1535</v>
      </c>
      <c r="F520" s="120" t="s">
        <v>1315</v>
      </c>
      <c r="G520" s="120">
        <v>16407122</v>
      </c>
      <c r="H520" s="124"/>
      <c r="I520" s="128" t="s">
        <v>2585</v>
      </c>
      <c r="J520" s="124"/>
      <c r="K520" s="124"/>
      <c r="L520" s="124"/>
      <c r="M520" s="124"/>
      <c r="N520" s="211">
        <v>17741</v>
      </c>
      <c r="O520" s="211">
        <v>0</v>
      </c>
      <c r="P520" s="124" t="s">
        <v>1314</v>
      </c>
    </row>
    <row r="521" spans="1:16" ht="63.75">
      <c r="A521" s="262" t="s">
        <v>622</v>
      </c>
      <c r="B521" s="124"/>
      <c r="C521" s="125" t="s">
        <v>715</v>
      </c>
      <c r="D521" s="119">
        <v>43124</v>
      </c>
      <c r="E521" s="120" t="s">
        <v>1536</v>
      </c>
      <c r="F521" s="120" t="s">
        <v>1315</v>
      </c>
      <c r="G521" s="120">
        <v>16407120</v>
      </c>
      <c r="H521" s="124"/>
      <c r="I521" s="128" t="s">
        <v>2586</v>
      </c>
      <c r="J521" s="124"/>
      <c r="K521" s="124"/>
      <c r="L521" s="124"/>
      <c r="M521" s="124"/>
      <c r="N521" s="211">
        <v>19342.5</v>
      </c>
      <c r="O521" s="211">
        <v>0</v>
      </c>
      <c r="P521" s="124" t="s">
        <v>1314</v>
      </c>
    </row>
    <row r="522" spans="1:16" ht="63.75">
      <c r="A522" s="262" t="s">
        <v>622</v>
      </c>
      <c r="B522" s="124"/>
      <c r="C522" s="125" t="s">
        <v>715</v>
      </c>
      <c r="D522" s="119">
        <v>43124</v>
      </c>
      <c r="E522" s="120" t="s">
        <v>1537</v>
      </c>
      <c r="F522" s="120" t="s">
        <v>1315</v>
      </c>
      <c r="G522" s="120">
        <v>16407118</v>
      </c>
      <c r="H522" s="124"/>
      <c r="I522" s="128" t="s">
        <v>2587</v>
      </c>
      <c r="J522" s="124"/>
      <c r="K522" s="124"/>
      <c r="L522" s="124"/>
      <c r="M522" s="124"/>
      <c r="N522" s="211">
        <v>12150</v>
      </c>
      <c r="O522" s="211">
        <v>0</v>
      </c>
      <c r="P522" s="124" t="s">
        <v>1314</v>
      </c>
    </row>
    <row r="523" spans="1:16" ht="63.75">
      <c r="A523" s="262" t="s">
        <v>622</v>
      </c>
      <c r="B523" s="124"/>
      <c r="C523" s="125" t="s">
        <v>715</v>
      </c>
      <c r="D523" s="119">
        <v>43124</v>
      </c>
      <c r="E523" s="120" t="s">
        <v>1538</v>
      </c>
      <c r="F523" s="120" t="s">
        <v>1315</v>
      </c>
      <c r="G523" s="120">
        <v>16407117</v>
      </c>
      <c r="H523" s="124"/>
      <c r="I523" s="128" t="s">
        <v>2588</v>
      </c>
      <c r="J523" s="124"/>
      <c r="K523" s="124"/>
      <c r="L523" s="124"/>
      <c r="M523" s="124"/>
      <c r="N523" s="211">
        <v>11088</v>
      </c>
      <c r="O523" s="211">
        <v>0</v>
      </c>
      <c r="P523" s="124" t="s">
        <v>1314</v>
      </c>
    </row>
    <row r="524" spans="1:16" ht="76.5">
      <c r="A524" s="262" t="s">
        <v>622</v>
      </c>
      <c r="B524" s="124"/>
      <c r="C524" s="125" t="s">
        <v>715</v>
      </c>
      <c r="D524" s="119">
        <v>43124</v>
      </c>
      <c r="E524" s="120" t="s">
        <v>1539</v>
      </c>
      <c r="F524" s="120" t="s">
        <v>1315</v>
      </c>
      <c r="G524" s="120">
        <v>16407116</v>
      </c>
      <c r="H524" s="124"/>
      <c r="I524" s="128" t="s">
        <v>2589</v>
      </c>
      <c r="J524" s="124"/>
      <c r="K524" s="124"/>
      <c r="L524" s="124"/>
      <c r="M524" s="124"/>
      <c r="N524" s="211">
        <v>27225</v>
      </c>
      <c r="O524" s="211">
        <v>0</v>
      </c>
      <c r="P524" s="124" t="s">
        <v>1314</v>
      </c>
    </row>
    <row r="525" spans="1:16" ht="63.75">
      <c r="A525" s="262" t="s">
        <v>622</v>
      </c>
      <c r="B525" s="124"/>
      <c r="C525" s="125" t="s">
        <v>715</v>
      </c>
      <c r="D525" s="119">
        <v>43124</v>
      </c>
      <c r="E525" s="120" t="s">
        <v>1540</v>
      </c>
      <c r="F525" s="120" t="s">
        <v>1315</v>
      </c>
      <c r="G525" s="120">
        <v>16407114</v>
      </c>
      <c r="H525" s="124"/>
      <c r="I525" s="128" t="s">
        <v>2590</v>
      </c>
      <c r="J525" s="124"/>
      <c r="K525" s="124"/>
      <c r="L525" s="124"/>
      <c r="M525" s="124"/>
      <c r="N525" s="211">
        <v>42874</v>
      </c>
      <c r="O525" s="211">
        <v>0</v>
      </c>
      <c r="P525" s="124" t="s">
        <v>1314</v>
      </c>
    </row>
    <row r="526" spans="1:16" ht="63.75">
      <c r="A526" s="262" t="s">
        <v>622</v>
      </c>
      <c r="B526" s="124"/>
      <c r="C526" s="125" t="s">
        <v>715</v>
      </c>
      <c r="D526" s="119">
        <v>43124</v>
      </c>
      <c r="E526" s="120" t="s">
        <v>1541</v>
      </c>
      <c r="F526" s="120" t="s">
        <v>1315</v>
      </c>
      <c r="G526" s="120">
        <v>16407113</v>
      </c>
      <c r="H526" s="124"/>
      <c r="I526" s="128" t="s">
        <v>2591</v>
      </c>
      <c r="J526" s="124"/>
      <c r="K526" s="124"/>
      <c r="L526" s="124"/>
      <c r="M526" s="124"/>
      <c r="N526" s="211">
        <v>124500</v>
      </c>
      <c r="O526" s="211">
        <v>0</v>
      </c>
      <c r="P526" s="124" t="s">
        <v>1314</v>
      </c>
    </row>
    <row r="527" spans="1:16" ht="63.75">
      <c r="A527" s="262" t="s">
        <v>622</v>
      </c>
      <c r="B527" s="124"/>
      <c r="C527" s="125" t="s">
        <v>715</v>
      </c>
      <c r="D527" s="119">
        <v>43124</v>
      </c>
      <c r="E527" s="120" t="s">
        <v>1542</v>
      </c>
      <c r="F527" s="120" t="s">
        <v>1315</v>
      </c>
      <c r="G527" s="120">
        <v>16407112</v>
      </c>
      <c r="H527" s="124"/>
      <c r="I527" s="128" t="s">
        <v>2592</v>
      </c>
      <c r="J527" s="124"/>
      <c r="K527" s="124"/>
      <c r="L527" s="124"/>
      <c r="M527" s="124"/>
      <c r="N527" s="211">
        <v>64500</v>
      </c>
      <c r="O527" s="211">
        <v>0</v>
      </c>
      <c r="P527" s="124" t="s">
        <v>1314</v>
      </c>
    </row>
    <row r="528" spans="1:16" ht="63.75">
      <c r="A528" s="262" t="s">
        <v>622</v>
      </c>
      <c r="B528" s="124"/>
      <c r="C528" s="125" t="s">
        <v>715</v>
      </c>
      <c r="D528" s="119">
        <v>43124</v>
      </c>
      <c r="E528" s="120" t="s">
        <v>1543</v>
      </c>
      <c r="F528" s="120" t="s">
        <v>1315</v>
      </c>
      <c r="G528" s="120">
        <v>16407111</v>
      </c>
      <c r="H528" s="124"/>
      <c r="I528" s="128" t="s">
        <v>2593</v>
      </c>
      <c r="J528" s="124"/>
      <c r="K528" s="124"/>
      <c r="L528" s="124"/>
      <c r="M528" s="124"/>
      <c r="N528" s="211">
        <v>20475</v>
      </c>
      <c r="O528" s="211">
        <v>0</v>
      </c>
      <c r="P528" s="124" t="s">
        <v>1314</v>
      </c>
    </row>
    <row r="529" spans="1:16" ht="63.75">
      <c r="A529" s="262" t="s">
        <v>622</v>
      </c>
      <c r="B529" s="124"/>
      <c r="C529" s="125" t="s">
        <v>715</v>
      </c>
      <c r="D529" s="119">
        <v>43124</v>
      </c>
      <c r="E529" s="120" t="s">
        <v>1544</v>
      </c>
      <c r="F529" s="120" t="s">
        <v>1315</v>
      </c>
      <c r="G529" s="120">
        <v>16407108</v>
      </c>
      <c r="H529" s="124"/>
      <c r="I529" s="128" t="s">
        <v>2594</v>
      </c>
      <c r="J529" s="124"/>
      <c r="K529" s="124"/>
      <c r="L529" s="124"/>
      <c r="M529" s="124"/>
      <c r="N529" s="211">
        <v>26550</v>
      </c>
      <c r="O529" s="211">
        <v>0</v>
      </c>
      <c r="P529" s="124" t="s">
        <v>1314</v>
      </c>
    </row>
    <row r="530" spans="1:16" ht="63.75">
      <c r="A530" s="262" t="s">
        <v>622</v>
      </c>
      <c r="B530" s="124"/>
      <c r="C530" s="125" t="s">
        <v>715</v>
      </c>
      <c r="D530" s="119">
        <v>43124</v>
      </c>
      <c r="E530" s="120" t="s">
        <v>1545</v>
      </c>
      <c r="F530" s="120" t="s">
        <v>1315</v>
      </c>
      <c r="G530" s="120">
        <v>16407130</v>
      </c>
      <c r="H530" s="124"/>
      <c r="I530" s="128" t="s">
        <v>2595</v>
      </c>
      <c r="J530" s="124"/>
      <c r="K530" s="124"/>
      <c r="L530" s="124"/>
      <c r="M530" s="124"/>
      <c r="N530" s="211">
        <v>14625</v>
      </c>
      <c r="O530" s="211">
        <v>0</v>
      </c>
      <c r="P530" s="124" t="s">
        <v>1314</v>
      </c>
    </row>
    <row r="531" spans="1:16" ht="63.75">
      <c r="A531" s="262" t="s">
        <v>622</v>
      </c>
      <c r="B531" s="124"/>
      <c r="C531" s="125" t="s">
        <v>715</v>
      </c>
      <c r="D531" s="119">
        <v>43124</v>
      </c>
      <c r="E531" s="120" t="s">
        <v>1546</v>
      </c>
      <c r="F531" s="120" t="s">
        <v>1315</v>
      </c>
      <c r="G531" s="120">
        <v>16405991</v>
      </c>
      <c r="H531" s="124"/>
      <c r="I531" s="128" t="s">
        <v>2596</v>
      </c>
      <c r="J531" s="124"/>
      <c r="K531" s="124"/>
      <c r="L531" s="124"/>
      <c r="M531" s="124"/>
      <c r="N531" s="211">
        <v>18000</v>
      </c>
      <c r="O531" s="211">
        <v>0</v>
      </c>
      <c r="P531" s="124" t="s">
        <v>1314</v>
      </c>
    </row>
    <row r="532" spans="1:16" ht="63.75">
      <c r="A532" s="262" t="s">
        <v>622</v>
      </c>
      <c r="B532" s="124"/>
      <c r="C532" s="125" t="s">
        <v>715</v>
      </c>
      <c r="D532" s="119">
        <v>43124</v>
      </c>
      <c r="E532" s="120" t="s">
        <v>1547</v>
      </c>
      <c r="F532" s="120" t="s">
        <v>1315</v>
      </c>
      <c r="G532" s="120">
        <v>16405987</v>
      </c>
      <c r="H532" s="124"/>
      <c r="I532" s="128" t="s">
        <v>2597</v>
      </c>
      <c r="J532" s="124"/>
      <c r="K532" s="124"/>
      <c r="L532" s="124"/>
      <c r="M532" s="124"/>
      <c r="N532" s="211">
        <v>10350</v>
      </c>
      <c r="O532" s="211">
        <v>0</v>
      </c>
      <c r="P532" s="124" t="s">
        <v>1314</v>
      </c>
    </row>
    <row r="533" spans="1:16" ht="63.75">
      <c r="A533" s="262" t="s">
        <v>622</v>
      </c>
      <c r="B533" s="124"/>
      <c r="C533" s="125" t="s">
        <v>715</v>
      </c>
      <c r="D533" s="119">
        <v>43124</v>
      </c>
      <c r="E533" s="120" t="s">
        <v>1548</v>
      </c>
      <c r="F533" s="120" t="s">
        <v>1315</v>
      </c>
      <c r="G533" s="120">
        <v>16405927</v>
      </c>
      <c r="H533" s="124"/>
      <c r="I533" s="128" t="s">
        <v>2598</v>
      </c>
      <c r="J533" s="124"/>
      <c r="K533" s="124"/>
      <c r="L533" s="124"/>
      <c r="M533" s="124"/>
      <c r="N533" s="211">
        <v>21600</v>
      </c>
      <c r="O533" s="211">
        <v>0</v>
      </c>
      <c r="P533" s="124" t="s">
        <v>1314</v>
      </c>
    </row>
    <row r="534" spans="1:16" ht="63.75">
      <c r="A534" s="262" t="s">
        <v>622</v>
      </c>
      <c r="B534" s="124"/>
      <c r="C534" s="125" t="s">
        <v>715</v>
      </c>
      <c r="D534" s="119">
        <v>43124</v>
      </c>
      <c r="E534" s="120" t="s">
        <v>1549</v>
      </c>
      <c r="F534" s="120" t="s">
        <v>1315</v>
      </c>
      <c r="G534" s="120">
        <v>16405322</v>
      </c>
      <c r="H534" s="124"/>
      <c r="I534" s="128" t="s">
        <v>2599</v>
      </c>
      <c r="J534" s="124"/>
      <c r="K534" s="124"/>
      <c r="L534" s="124"/>
      <c r="M534" s="124"/>
      <c r="N534" s="211">
        <v>29475</v>
      </c>
      <c r="O534" s="211">
        <v>0</v>
      </c>
      <c r="P534" s="124" t="s">
        <v>1314</v>
      </c>
    </row>
    <row r="535" spans="1:16" ht="63.75">
      <c r="A535" s="262" t="s">
        <v>622</v>
      </c>
      <c r="B535" s="124"/>
      <c r="C535" s="125" t="s">
        <v>715</v>
      </c>
      <c r="D535" s="119">
        <v>43124</v>
      </c>
      <c r="E535" s="120" t="s">
        <v>1550</v>
      </c>
      <c r="F535" s="120" t="s">
        <v>1315</v>
      </c>
      <c r="G535" s="120">
        <v>16405320</v>
      </c>
      <c r="H535" s="124"/>
      <c r="I535" s="128" t="s">
        <v>2600</v>
      </c>
      <c r="J535" s="124"/>
      <c r="K535" s="124"/>
      <c r="L535" s="124"/>
      <c r="M535" s="124"/>
      <c r="N535" s="211">
        <v>35550</v>
      </c>
      <c r="O535" s="211">
        <v>0</v>
      </c>
      <c r="P535" s="124" t="s">
        <v>1314</v>
      </c>
    </row>
    <row r="536" spans="1:16" ht="63.75">
      <c r="A536" s="262" t="s">
        <v>622</v>
      </c>
      <c r="B536" s="124"/>
      <c r="C536" s="125" t="s">
        <v>715</v>
      </c>
      <c r="D536" s="119">
        <v>43124</v>
      </c>
      <c r="E536" s="120" t="s">
        <v>1551</v>
      </c>
      <c r="F536" s="120" t="s">
        <v>1315</v>
      </c>
      <c r="G536" s="120">
        <v>16405311</v>
      </c>
      <c r="H536" s="124"/>
      <c r="I536" s="128" t="s">
        <v>2601</v>
      </c>
      <c r="J536" s="124"/>
      <c r="K536" s="124"/>
      <c r="L536" s="124"/>
      <c r="M536" s="124"/>
      <c r="N536" s="211">
        <v>16386</v>
      </c>
      <c r="O536" s="211">
        <v>0</v>
      </c>
      <c r="P536" s="124" t="s">
        <v>1314</v>
      </c>
    </row>
    <row r="537" spans="1:16" ht="63.75">
      <c r="A537" s="262" t="s">
        <v>622</v>
      </c>
      <c r="B537" s="124"/>
      <c r="C537" s="125" t="s">
        <v>715</v>
      </c>
      <c r="D537" s="119">
        <v>43124</v>
      </c>
      <c r="E537" s="120" t="s">
        <v>1552</v>
      </c>
      <c r="F537" s="120" t="s">
        <v>1315</v>
      </c>
      <c r="G537" s="120">
        <v>16405296</v>
      </c>
      <c r="H537" s="124"/>
      <c r="I537" s="128" t="s">
        <v>2602</v>
      </c>
      <c r="J537" s="124"/>
      <c r="K537" s="124"/>
      <c r="L537" s="124"/>
      <c r="M537" s="124"/>
      <c r="N537" s="211">
        <v>16425</v>
      </c>
      <c r="O537" s="211">
        <v>0</v>
      </c>
      <c r="P537" s="124" t="s">
        <v>1314</v>
      </c>
    </row>
    <row r="538" spans="1:16" ht="63.75">
      <c r="A538" s="262" t="s">
        <v>622</v>
      </c>
      <c r="B538" s="124"/>
      <c r="C538" s="125" t="s">
        <v>715</v>
      </c>
      <c r="D538" s="119">
        <v>43124</v>
      </c>
      <c r="E538" s="120" t="s">
        <v>1553</v>
      </c>
      <c r="F538" s="120" t="s">
        <v>1315</v>
      </c>
      <c r="G538" s="120">
        <v>16404967</v>
      </c>
      <c r="H538" s="124"/>
      <c r="I538" s="128" t="s">
        <v>2603</v>
      </c>
      <c r="J538" s="124"/>
      <c r="K538" s="124"/>
      <c r="L538" s="124"/>
      <c r="M538" s="124"/>
      <c r="N538" s="211">
        <v>268703</v>
      </c>
      <c r="O538" s="211">
        <v>0</v>
      </c>
      <c r="P538" s="124" t="s">
        <v>1314</v>
      </c>
    </row>
    <row r="539" spans="1:16" ht="63.75">
      <c r="A539" s="262" t="s">
        <v>622</v>
      </c>
      <c r="B539" s="124"/>
      <c r="C539" s="125" t="s">
        <v>715</v>
      </c>
      <c r="D539" s="119">
        <v>43124</v>
      </c>
      <c r="E539" s="120" t="s">
        <v>1554</v>
      </c>
      <c r="F539" s="120" t="s">
        <v>1315</v>
      </c>
      <c r="G539" s="120">
        <v>16406000</v>
      </c>
      <c r="H539" s="124"/>
      <c r="I539" s="128" t="s">
        <v>2604</v>
      </c>
      <c r="J539" s="124"/>
      <c r="K539" s="124"/>
      <c r="L539" s="124"/>
      <c r="M539" s="124"/>
      <c r="N539" s="211">
        <v>33750</v>
      </c>
      <c r="O539" s="211">
        <v>0</v>
      </c>
      <c r="P539" s="124" t="s">
        <v>1314</v>
      </c>
    </row>
    <row r="540" spans="1:16" ht="51">
      <c r="A540" s="262" t="s">
        <v>619</v>
      </c>
      <c r="B540" s="124"/>
      <c r="C540" s="125" t="s">
        <v>713</v>
      </c>
      <c r="D540" s="119">
        <v>43124</v>
      </c>
      <c r="E540" s="120" t="s">
        <v>2369</v>
      </c>
      <c r="F540" s="120" t="s">
        <v>3</v>
      </c>
      <c r="G540" s="120">
        <v>1590532</v>
      </c>
      <c r="H540" s="124"/>
      <c r="I540" s="128" t="s">
        <v>3273</v>
      </c>
      <c r="J540" s="124"/>
      <c r="K540" s="124"/>
      <c r="L540" s="124"/>
      <c r="M540" s="124"/>
      <c r="N540" s="211">
        <v>0</v>
      </c>
      <c r="O540" s="211">
        <v>12627.1</v>
      </c>
      <c r="P540" s="124" t="s">
        <v>1314</v>
      </c>
    </row>
    <row r="541" spans="1:16" ht="38.25">
      <c r="A541" s="262">
        <v>254</v>
      </c>
      <c r="B541" s="124"/>
      <c r="C541" s="125" t="s">
        <v>779</v>
      </c>
      <c r="D541" s="119">
        <v>43124</v>
      </c>
      <c r="E541" s="120" t="s">
        <v>2370</v>
      </c>
      <c r="F541" s="120" t="s">
        <v>3</v>
      </c>
      <c r="G541" s="120">
        <v>1590498</v>
      </c>
      <c r="H541" s="124"/>
      <c r="I541" s="128" t="s">
        <v>3274</v>
      </c>
      <c r="J541" s="124"/>
      <c r="K541" s="124"/>
      <c r="L541" s="124"/>
      <c r="M541" s="124"/>
      <c r="N541" s="211">
        <v>0</v>
      </c>
      <c r="O541" s="211">
        <v>50</v>
      </c>
      <c r="P541" s="124" t="s">
        <v>1314</v>
      </c>
    </row>
    <row r="542" spans="1:16" ht="38.25">
      <c r="A542" s="262">
        <v>254</v>
      </c>
      <c r="B542" s="124"/>
      <c r="C542" s="125" t="s">
        <v>779</v>
      </c>
      <c r="D542" s="119">
        <v>43124</v>
      </c>
      <c r="E542" s="120" t="s">
        <v>2371</v>
      </c>
      <c r="F542" s="120" t="s">
        <v>3</v>
      </c>
      <c r="G542" s="120">
        <v>1590500</v>
      </c>
      <c r="H542" s="124"/>
      <c r="I542" s="128" t="s">
        <v>3275</v>
      </c>
      <c r="J542" s="124"/>
      <c r="K542" s="124"/>
      <c r="L542" s="124"/>
      <c r="M542" s="124"/>
      <c r="N542" s="211">
        <v>0</v>
      </c>
      <c r="O542" s="211">
        <v>25</v>
      </c>
      <c r="P542" s="124" t="s">
        <v>1314</v>
      </c>
    </row>
    <row r="543" spans="1:16" ht="51">
      <c r="A543" s="262" t="s">
        <v>619</v>
      </c>
      <c r="B543" s="124"/>
      <c r="C543" s="125" t="s">
        <v>713</v>
      </c>
      <c r="D543" s="119">
        <v>43124</v>
      </c>
      <c r="E543" s="120" t="s">
        <v>2372</v>
      </c>
      <c r="F543" s="120" t="s">
        <v>3</v>
      </c>
      <c r="G543" s="120">
        <v>1590521</v>
      </c>
      <c r="H543" s="124"/>
      <c r="I543" s="128" t="s">
        <v>3276</v>
      </c>
      <c r="J543" s="124"/>
      <c r="K543" s="124"/>
      <c r="L543" s="124"/>
      <c r="M543" s="124"/>
      <c r="N543" s="211">
        <v>0</v>
      </c>
      <c r="O543" s="211">
        <v>24664.560000000001</v>
      </c>
      <c r="P543" s="124" t="s">
        <v>1314</v>
      </c>
    </row>
    <row r="544" spans="1:16" ht="51">
      <c r="A544" s="262" t="s">
        <v>619</v>
      </c>
      <c r="B544" s="124"/>
      <c r="C544" s="125" t="s">
        <v>713</v>
      </c>
      <c r="D544" s="119">
        <v>43124</v>
      </c>
      <c r="E544" s="120" t="s">
        <v>2373</v>
      </c>
      <c r="F544" s="120" t="s">
        <v>3</v>
      </c>
      <c r="G544" s="120">
        <v>1590535</v>
      </c>
      <c r="H544" s="124"/>
      <c r="I544" s="128" t="s">
        <v>3277</v>
      </c>
      <c r="J544" s="124"/>
      <c r="K544" s="124"/>
      <c r="L544" s="124"/>
      <c r="M544" s="124"/>
      <c r="N544" s="211">
        <v>0</v>
      </c>
      <c r="O544" s="211">
        <v>3976</v>
      </c>
      <c r="P544" s="124" t="s">
        <v>1314</v>
      </c>
    </row>
    <row r="545" spans="1:16" ht="63.75">
      <c r="A545" s="262" t="s">
        <v>619</v>
      </c>
      <c r="B545" s="124"/>
      <c r="C545" s="125" t="s">
        <v>713</v>
      </c>
      <c r="D545" s="119">
        <v>43124</v>
      </c>
      <c r="E545" s="120" t="s">
        <v>2374</v>
      </c>
      <c r="F545" s="120" t="s">
        <v>3</v>
      </c>
      <c r="G545" s="120">
        <v>1590584</v>
      </c>
      <c r="H545" s="124"/>
      <c r="I545" s="128" t="s">
        <v>3278</v>
      </c>
      <c r="J545" s="124"/>
      <c r="K545" s="124"/>
      <c r="L545" s="124"/>
      <c r="M545" s="124"/>
      <c r="N545" s="211">
        <v>0</v>
      </c>
      <c r="O545" s="211">
        <v>7800.74</v>
      </c>
      <c r="P545" s="124" t="s">
        <v>1314</v>
      </c>
    </row>
    <row r="546" spans="1:16" ht="51">
      <c r="A546" s="262" t="s">
        <v>619</v>
      </c>
      <c r="B546" s="124"/>
      <c r="C546" s="125" t="s">
        <v>713</v>
      </c>
      <c r="D546" s="119">
        <v>43124</v>
      </c>
      <c r="E546" s="120" t="s">
        <v>2375</v>
      </c>
      <c r="F546" s="120" t="s">
        <v>3</v>
      </c>
      <c r="G546" s="120">
        <v>1590687</v>
      </c>
      <c r="H546" s="124"/>
      <c r="I546" s="128" t="s">
        <v>3279</v>
      </c>
      <c r="J546" s="124"/>
      <c r="K546" s="124"/>
      <c r="L546" s="124"/>
      <c r="M546" s="124"/>
      <c r="N546" s="211">
        <v>0</v>
      </c>
      <c r="O546" s="211">
        <v>465</v>
      </c>
      <c r="P546" s="124" t="s">
        <v>1314</v>
      </c>
    </row>
    <row r="547" spans="1:16" ht="51">
      <c r="A547" s="262" t="s">
        <v>619</v>
      </c>
      <c r="B547" s="124"/>
      <c r="C547" s="125" t="s">
        <v>713</v>
      </c>
      <c r="D547" s="119">
        <v>43124</v>
      </c>
      <c r="E547" s="120" t="s">
        <v>2376</v>
      </c>
      <c r="F547" s="120" t="s">
        <v>3</v>
      </c>
      <c r="G547" s="120">
        <v>1590689</v>
      </c>
      <c r="H547" s="124"/>
      <c r="I547" s="128" t="s">
        <v>3280</v>
      </c>
      <c r="J547" s="124"/>
      <c r="K547" s="124"/>
      <c r="L547" s="124"/>
      <c r="M547" s="124"/>
      <c r="N547" s="211">
        <v>0</v>
      </c>
      <c r="O547" s="211">
        <v>465</v>
      </c>
      <c r="P547" s="124" t="s">
        <v>1314</v>
      </c>
    </row>
    <row r="548" spans="1:16" ht="76.5">
      <c r="A548" s="262" t="s">
        <v>619</v>
      </c>
      <c r="B548" s="124"/>
      <c r="C548" s="125" t="s">
        <v>713</v>
      </c>
      <c r="D548" s="119">
        <v>43125</v>
      </c>
      <c r="E548" s="120" t="s">
        <v>1555</v>
      </c>
      <c r="F548" s="120" t="s">
        <v>1315</v>
      </c>
      <c r="G548" s="120">
        <v>16355905</v>
      </c>
      <c r="H548" s="124"/>
      <c r="I548" s="128" t="s">
        <v>2605</v>
      </c>
      <c r="J548" s="124"/>
      <c r="K548" s="124"/>
      <c r="L548" s="124"/>
      <c r="M548" s="124"/>
      <c r="N548" s="211">
        <v>0</v>
      </c>
      <c r="O548" s="211">
        <v>1258057</v>
      </c>
      <c r="P548" s="124" t="s">
        <v>1314</v>
      </c>
    </row>
    <row r="549" spans="1:16" ht="76.5">
      <c r="A549" s="262" t="s">
        <v>619</v>
      </c>
      <c r="B549" s="124"/>
      <c r="C549" s="125" t="s">
        <v>713</v>
      </c>
      <c r="D549" s="119">
        <v>43125</v>
      </c>
      <c r="E549" s="120" t="s">
        <v>1556</v>
      </c>
      <c r="F549" s="120" t="s">
        <v>1315</v>
      </c>
      <c r="G549" s="120">
        <v>16354225</v>
      </c>
      <c r="H549" s="124"/>
      <c r="I549" s="128" t="s">
        <v>2606</v>
      </c>
      <c r="J549" s="124"/>
      <c r="K549" s="124"/>
      <c r="L549" s="124"/>
      <c r="M549" s="124"/>
      <c r="N549" s="211">
        <v>0</v>
      </c>
      <c r="O549" s="211">
        <v>78624</v>
      </c>
      <c r="P549" s="124" t="s">
        <v>1314</v>
      </c>
    </row>
    <row r="550" spans="1:16" ht="76.5">
      <c r="A550" s="262">
        <v>310</v>
      </c>
      <c r="B550" s="124"/>
      <c r="C550" s="125" t="s">
        <v>807</v>
      </c>
      <c r="D550" s="119">
        <v>43125</v>
      </c>
      <c r="E550" s="120" t="s">
        <v>1557</v>
      </c>
      <c r="F550" s="120" t="s">
        <v>1315</v>
      </c>
      <c r="G550" s="120">
        <v>16420570</v>
      </c>
      <c r="H550" s="124"/>
      <c r="I550" s="128" t="s">
        <v>2607</v>
      </c>
      <c r="J550" s="124"/>
      <c r="K550" s="124"/>
      <c r="L550" s="124"/>
      <c r="M550" s="124"/>
      <c r="N550" s="211">
        <v>0</v>
      </c>
      <c r="O550" s="211">
        <v>4471.2</v>
      </c>
      <c r="P550" s="124" t="s">
        <v>1314</v>
      </c>
    </row>
    <row r="551" spans="1:16" ht="76.5">
      <c r="A551" s="262">
        <v>16</v>
      </c>
      <c r="B551" s="124"/>
      <c r="C551" s="125" t="s">
        <v>692</v>
      </c>
      <c r="D551" s="119">
        <v>43125</v>
      </c>
      <c r="E551" s="120" t="s">
        <v>1558</v>
      </c>
      <c r="F551" s="120" t="s">
        <v>1315</v>
      </c>
      <c r="G551" s="120">
        <v>16420579</v>
      </c>
      <c r="H551" s="124"/>
      <c r="I551" s="128" t="s">
        <v>2608</v>
      </c>
      <c r="J551" s="124"/>
      <c r="K551" s="124"/>
      <c r="L551" s="124"/>
      <c r="M551" s="124"/>
      <c r="N551" s="211">
        <v>0</v>
      </c>
      <c r="O551" s="211">
        <v>4029</v>
      </c>
      <c r="P551" s="124" t="s">
        <v>1314</v>
      </c>
    </row>
    <row r="552" spans="1:16" ht="51">
      <c r="A552" s="262">
        <v>81</v>
      </c>
      <c r="B552" s="124"/>
      <c r="C552" s="125" t="s">
        <v>709</v>
      </c>
      <c r="D552" s="119">
        <v>43125</v>
      </c>
      <c r="E552" s="120" t="s">
        <v>1559</v>
      </c>
      <c r="F552" s="120" t="s">
        <v>6</v>
      </c>
      <c r="G552" s="120">
        <v>934515</v>
      </c>
      <c r="H552" s="124"/>
      <c r="I552" s="128" t="s">
        <v>2609</v>
      </c>
      <c r="J552" s="124"/>
      <c r="K552" s="124"/>
      <c r="L552" s="124"/>
      <c r="M552" s="124"/>
      <c r="N552" s="211">
        <v>0</v>
      </c>
      <c r="O552" s="211">
        <v>2000</v>
      </c>
      <c r="P552" s="124" t="s">
        <v>1314</v>
      </c>
    </row>
    <row r="553" spans="1:16" ht="63.75">
      <c r="A553" s="262" t="s">
        <v>622</v>
      </c>
      <c r="B553" s="124"/>
      <c r="C553" s="125" t="s">
        <v>715</v>
      </c>
      <c r="D553" s="119">
        <v>43125</v>
      </c>
      <c r="E553" s="120" t="s">
        <v>1560</v>
      </c>
      <c r="F553" s="120" t="s">
        <v>1315</v>
      </c>
      <c r="G553" s="120">
        <v>16420576</v>
      </c>
      <c r="H553" s="124"/>
      <c r="I553" s="128" t="s">
        <v>2610</v>
      </c>
      <c r="J553" s="124"/>
      <c r="K553" s="124"/>
      <c r="L553" s="124"/>
      <c r="M553" s="124"/>
      <c r="N553" s="211">
        <v>8624</v>
      </c>
      <c r="O553" s="211">
        <v>0</v>
      </c>
      <c r="P553" s="124" t="s">
        <v>1314</v>
      </c>
    </row>
    <row r="554" spans="1:16" ht="63.75">
      <c r="A554" s="262" t="s">
        <v>622</v>
      </c>
      <c r="B554" s="124"/>
      <c r="C554" s="125" t="s">
        <v>715</v>
      </c>
      <c r="D554" s="119">
        <v>43125</v>
      </c>
      <c r="E554" s="120" t="s">
        <v>1561</v>
      </c>
      <c r="F554" s="120" t="s">
        <v>1315</v>
      </c>
      <c r="G554" s="120">
        <v>16420571</v>
      </c>
      <c r="H554" s="124"/>
      <c r="I554" s="128" t="s">
        <v>2611</v>
      </c>
      <c r="J554" s="124"/>
      <c r="K554" s="124"/>
      <c r="L554" s="124"/>
      <c r="M554" s="124"/>
      <c r="N554" s="211">
        <v>107555</v>
      </c>
      <c r="O554" s="211">
        <v>0</v>
      </c>
      <c r="P554" s="124" t="s">
        <v>1314</v>
      </c>
    </row>
    <row r="555" spans="1:16" ht="63.75">
      <c r="A555" s="262" t="s">
        <v>622</v>
      </c>
      <c r="B555" s="124"/>
      <c r="C555" s="125" t="s">
        <v>715</v>
      </c>
      <c r="D555" s="119">
        <v>43125</v>
      </c>
      <c r="E555" s="120" t="s">
        <v>1562</v>
      </c>
      <c r="F555" s="120" t="s">
        <v>1315</v>
      </c>
      <c r="G555" s="120">
        <v>16420569</v>
      </c>
      <c r="H555" s="124"/>
      <c r="I555" s="128" t="s">
        <v>2612</v>
      </c>
      <c r="J555" s="124"/>
      <c r="K555" s="124"/>
      <c r="L555" s="124"/>
      <c r="M555" s="124"/>
      <c r="N555" s="211">
        <v>18450</v>
      </c>
      <c r="O555" s="211">
        <v>0</v>
      </c>
      <c r="P555" s="124" t="s">
        <v>1314</v>
      </c>
    </row>
    <row r="556" spans="1:16" ht="76.5">
      <c r="A556" s="262" t="s">
        <v>622</v>
      </c>
      <c r="B556" s="124"/>
      <c r="C556" s="125" t="s">
        <v>715</v>
      </c>
      <c r="D556" s="119">
        <v>43125</v>
      </c>
      <c r="E556" s="120" t="s">
        <v>1563</v>
      </c>
      <c r="F556" s="120" t="s">
        <v>1315</v>
      </c>
      <c r="G556" s="120">
        <v>16420567</v>
      </c>
      <c r="H556" s="124"/>
      <c r="I556" s="128" t="s">
        <v>2613</v>
      </c>
      <c r="J556" s="124"/>
      <c r="K556" s="124"/>
      <c r="L556" s="124"/>
      <c r="M556" s="124"/>
      <c r="N556" s="211">
        <v>7650</v>
      </c>
      <c r="O556" s="211">
        <v>0</v>
      </c>
      <c r="P556" s="124" t="s">
        <v>1314</v>
      </c>
    </row>
    <row r="557" spans="1:16" ht="63.75">
      <c r="A557" s="262" t="s">
        <v>622</v>
      </c>
      <c r="B557" s="124"/>
      <c r="C557" s="125" t="s">
        <v>715</v>
      </c>
      <c r="D557" s="119">
        <v>43125</v>
      </c>
      <c r="E557" s="120" t="s">
        <v>1564</v>
      </c>
      <c r="F557" s="120" t="s">
        <v>1315</v>
      </c>
      <c r="G557" s="120">
        <v>16420565</v>
      </c>
      <c r="H557" s="124"/>
      <c r="I557" s="128" t="s">
        <v>2614</v>
      </c>
      <c r="J557" s="124"/>
      <c r="K557" s="124"/>
      <c r="L557" s="124"/>
      <c r="M557" s="124"/>
      <c r="N557" s="211">
        <v>15000</v>
      </c>
      <c r="O557" s="211">
        <v>0</v>
      </c>
      <c r="P557" s="124" t="s">
        <v>1314</v>
      </c>
    </row>
    <row r="558" spans="1:16" ht="63.75">
      <c r="A558" s="262" t="s">
        <v>622</v>
      </c>
      <c r="B558" s="124"/>
      <c r="C558" s="125" t="s">
        <v>715</v>
      </c>
      <c r="D558" s="119">
        <v>43125</v>
      </c>
      <c r="E558" s="120" t="s">
        <v>1565</v>
      </c>
      <c r="F558" s="120" t="s">
        <v>1315</v>
      </c>
      <c r="G558" s="120">
        <v>16420564</v>
      </c>
      <c r="H558" s="124"/>
      <c r="I558" s="128" t="s">
        <v>2615</v>
      </c>
      <c r="J558" s="124"/>
      <c r="K558" s="124"/>
      <c r="L558" s="124"/>
      <c r="M558" s="124"/>
      <c r="N558" s="211">
        <v>9000</v>
      </c>
      <c r="O558" s="211">
        <v>0</v>
      </c>
      <c r="P558" s="124" t="s">
        <v>1314</v>
      </c>
    </row>
    <row r="559" spans="1:16" ht="63.75">
      <c r="A559" s="262" t="s">
        <v>622</v>
      </c>
      <c r="B559" s="124"/>
      <c r="C559" s="125" t="s">
        <v>715</v>
      </c>
      <c r="D559" s="119">
        <v>43125</v>
      </c>
      <c r="E559" s="120" t="s">
        <v>1566</v>
      </c>
      <c r="F559" s="120" t="s">
        <v>1315</v>
      </c>
      <c r="G559" s="120">
        <v>16420562</v>
      </c>
      <c r="H559" s="124"/>
      <c r="I559" s="128" t="s">
        <v>2616</v>
      </c>
      <c r="J559" s="124"/>
      <c r="K559" s="124"/>
      <c r="L559" s="124"/>
      <c r="M559" s="124"/>
      <c r="N559" s="211">
        <v>6300</v>
      </c>
      <c r="O559" s="211">
        <v>0</v>
      </c>
      <c r="P559" s="124" t="s">
        <v>1314</v>
      </c>
    </row>
    <row r="560" spans="1:16" ht="63.75">
      <c r="A560" s="262" t="s">
        <v>622</v>
      </c>
      <c r="B560" s="124"/>
      <c r="C560" s="125" t="s">
        <v>715</v>
      </c>
      <c r="D560" s="119">
        <v>43125</v>
      </c>
      <c r="E560" s="120" t="s">
        <v>1567</v>
      </c>
      <c r="F560" s="120" t="s">
        <v>1315</v>
      </c>
      <c r="G560" s="120">
        <v>16420560</v>
      </c>
      <c r="H560" s="124"/>
      <c r="I560" s="128" t="s">
        <v>2617</v>
      </c>
      <c r="J560" s="124"/>
      <c r="K560" s="124"/>
      <c r="L560" s="124"/>
      <c r="M560" s="124"/>
      <c r="N560" s="211">
        <v>3000</v>
      </c>
      <c r="O560" s="211">
        <v>0</v>
      </c>
      <c r="P560" s="124" t="s">
        <v>1314</v>
      </c>
    </row>
    <row r="561" spans="1:16" ht="63.75">
      <c r="A561" s="262" t="s">
        <v>622</v>
      </c>
      <c r="B561" s="124"/>
      <c r="C561" s="125" t="s">
        <v>715</v>
      </c>
      <c r="D561" s="119">
        <v>43125</v>
      </c>
      <c r="E561" s="120" t="s">
        <v>1568</v>
      </c>
      <c r="F561" s="120" t="s">
        <v>1315</v>
      </c>
      <c r="G561" s="120">
        <v>16420495</v>
      </c>
      <c r="H561" s="124"/>
      <c r="I561" s="128" t="s">
        <v>2618</v>
      </c>
      <c r="J561" s="124"/>
      <c r="K561" s="124"/>
      <c r="L561" s="124"/>
      <c r="M561" s="124"/>
      <c r="N561" s="211">
        <v>18000</v>
      </c>
      <c r="O561" s="211">
        <v>0</v>
      </c>
      <c r="P561" s="124" t="s">
        <v>1314</v>
      </c>
    </row>
    <row r="562" spans="1:16" ht="63.75">
      <c r="A562" s="262" t="s">
        <v>622</v>
      </c>
      <c r="B562" s="124"/>
      <c r="C562" s="125" t="s">
        <v>715</v>
      </c>
      <c r="D562" s="119">
        <v>43125</v>
      </c>
      <c r="E562" s="120" t="s">
        <v>1569</v>
      </c>
      <c r="F562" s="120" t="s">
        <v>1315</v>
      </c>
      <c r="G562" s="120">
        <v>16407150</v>
      </c>
      <c r="H562" s="124"/>
      <c r="I562" s="128" t="s">
        <v>2619</v>
      </c>
      <c r="J562" s="124"/>
      <c r="K562" s="124"/>
      <c r="L562" s="124"/>
      <c r="M562" s="124"/>
      <c r="N562" s="211">
        <v>10842</v>
      </c>
      <c r="O562" s="211">
        <v>0</v>
      </c>
      <c r="P562" s="124" t="s">
        <v>1314</v>
      </c>
    </row>
    <row r="563" spans="1:16" ht="63.75">
      <c r="A563" s="262" t="s">
        <v>622</v>
      </c>
      <c r="B563" s="124"/>
      <c r="C563" s="125" t="s">
        <v>715</v>
      </c>
      <c r="D563" s="119">
        <v>43125</v>
      </c>
      <c r="E563" s="120" t="s">
        <v>1570</v>
      </c>
      <c r="F563" s="120" t="s">
        <v>1315</v>
      </c>
      <c r="G563" s="120">
        <v>16407149</v>
      </c>
      <c r="H563" s="124"/>
      <c r="I563" s="128" t="s">
        <v>2620</v>
      </c>
      <c r="J563" s="124"/>
      <c r="K563" s="124"/>
      <c r="L563" s="124"/>
      <c r="M563" s="124"/>
      <c r="N563" s="211">
        <v>9450</v>
      </c>
      <c r="O563" s="211">
        <v>0</v>
      </c>
      <c r="P563" s="124" t="s">
        <v>1314</v>
      </c>
    </row>
    <row r="564" spans="1:16" ht="63.75">
      <c r="A564" s="262" t="s">
        <v>622</v>
      </c>
      <c r="B564" s="124"/>
      <c r="C564" s="125" t="s">
        <v>715</v>
      </c>
      <c r="D564" s="119">
        <v>43125</v>
      </c>
      <c r="E564" s="120" t="s">
        <v>1571</v>
      </c>
      <c r="F564" s="120" t="s">
        <v>1315</v>
      </c>
      <c r="G564" s="120">
        <v>16407131</v>
      </c>
      <c r="H564" s="124"/>
      <c r="I564" s="128" t="s">
        <v>2621</v>
      </c>
      <c r="J564" s="124"/>
      <c r="K564" s="124"/>
      <c r="L564" s="124"/>
      <c r="M564" s="124"/>
      <c r="N564" s="211">
        <v>14850</v>
      </c>
      <c r="O564" s="211">
        <v>0</v>
      </c>
      <c r="P564" s="124" t="s">
        <v>1314</v>
      </c>
    </row>
    <row r="565" spans="1:16" ht="63.75">
      <c r="A565" s="262" t="s">
        <v>622</v>
      </c>
      <c r="B565" s="124"/>
      <c r="C565" s="125" t="s">
        <v>715</v>
      </c>
      <c r="D565" s="119">
        <v>43125</v>
      </c>
      <c r="E565" s="120" t="s">
        <v>1572</v>
      </c>
      <c r="F565" s="120" t="s">
        <v>1315</v>
      </c>
      <c r="G565" s="120">
        <v>16422365</v>
      </c>
      <c r="H565" s="124"/>
      <c r="I565" s="128" t="s">
        <v>2622</v>
      </c>
      <c r="J565" s="124"/>
      <c r="K565" s="124"/>
      <c r="L565" s="124"/>
      <c r="M565" s="124"/>
      <c r="N565" s="211">
        <v>5850</v>
      </c>
      <c r="O565" s="211">
        <v>0</v>
      </c>
      <c r="P565" s="124" t="s">
        <v>1314</v>
      </c>
    </row>
    <row r="566" spans="1:16" ht="63.75">
      <c r="A566" s="262" t="s">
        <v>622</v>
      </c>
      <c r="B566" s="124"/>
      <c r="C566" s="125" t="s">
        <v>715</v>
      </c>
      <c r="D566" s="119">
        <v>43125</v>
      </c>
      <c r="E566" s="120" t="s">
        <v>1573</v>
      </c>
      <c r="F566" s="120" t="s">
        <v>1315</v>
      </c>
      <c r="G566" s="120">
        <v>16422361</v>
      </c>
      <c r="H566" s="124"/>
      <c r="I566" s="128" t="s">
        <v>2623</v>
      </c>
      <c r="J566" s="124"/>
      <c r="K566" s="124"/>
      <c r="L566" s="124"/>
      <c r="M566" s="124"/>
      <c r="N566" s="211">
        <v>10350</v>
      </c>
      <c r="O566" s="211">
        <v>0</v>
      </c>
      <c r="P566" s="124" t="s">
        <v>1314</v>
      </c>
    </row>
    <row r="567" spans="1:16" ht="63.75">
      <c r="A567" s="262" t="s">
        <v>622</v>
      </c>
      <c r="B567" s="124"/>
      <c r="C567" s="125" t="s">
        <v>715</v>
      </c>
      <c r="D567" s="119">
        <v>43125</v>
      </c>
      <c r="E567" s="120" t="s">
        <v>1574</v>
      </c>
      <c r="F567" s="120" t="s">
        <v>1315</v>
      </c>
      <c r="G567" s="120">
        <v>16422352</v>
      </c>
      <c r="H567" s="124"/>
      <c r="I567" s="128" t="s">
        <v>2624</v>
      </c>
      <c r="J567" s="124"/>
      <c r="K567" s="124"/>
      <c r="L567" s="124"/>
      <c r="M567" s="124"/>
      <c r="N567" s="211">
        <v>10575</v>
      </c>
      <c r="O567" s="211">
        <v>0</v>
      </c>
      <c r="P567" s="124" t="s">
        <v>1314</v>
      </c>
    </row>
    <row r="568" spans="1:16" ht="63.75">
      <c r="A568" s="262" t="s">
        <v>622</v>
      </c>
      <c r="B568" s="124"/>
      <c r="C568" s="125" t="s">
        <v>715</v>
      </c>
      <c r="D568" s="119">
        <v>43125</v>
      </c>
      <c r="E568" s="120" t="s">
        <v>1575</v>
      </c>
      <c r="F568" s="120" t="s">
        <v>1315</v>
      </c>
      <c r="G568" s="120">
        <v>16422349</v>
      </c>
      <c r="H568" s="124"/>
      <c r="I568" s="128" t="s">
        <v>2625</v>
      </c>
      <c r="J568" s="124"/>
      <c r="K568" s="124"/>
      <c r="L568" s="124"/>
      <c r="M568" s="124"/>
      <c r="N568" s="211">
        <v>9856</v>
      </c>
      <c r="O568" s="211">
        <v>0</v>
      </c>
      <c r="P568" s="124" t="s">
        <v>1314</v>
      </c>
    </row>
    <row r="569" spans="1:16" ht="63.75">
      <c r="A569" s="262" t="s">
        <v>622</v>
      </c>
      <c r="B569" s="124"/>
      <c r="C569" s="125" t="s">
        <v>715</v>
      </c>
      <c r="D569" s="119">
        <v>43125</v>
      </c>
      <c r="E569" s="120" t="s">
        <v>1576</v>
      </c>
      <c r="F569" s="120" t="s">
        <v>1315</v>
      </c>
      <c r="G569" s="120">
        <v>16422348</v>
      </c>
      <c r="H569" s="124"/>
      <c r="I569" s="128" t="s">
        <v>2626</v>
      </c>
      <c r="J569" s="124"/>
      <c r="K569" s="124"/>
      <c r="L569" s="124"/>
      <c r="M569" s="124"/>
      <c r="N569" s="211">
        <v>12000</v>
      </c>
      <c r="O569" s="211">
        <v>0</v>
      </c>
      <c r="P569" s="124" t="s">
        <v>1314</v>
      </c>
    </row>
    <row r="570" spans="1:16" ht="63.75">
      <c r="A570" s="262" t="s">
        <v>622</v>
      </c>
      <c r="B570" s="124"/>
      <c r="C570" s="125" t="s">
        <v>715</v>
      </c>
      <c r="D570" s="119">
        <v>43125</v>
      </c>
      <c r="E570" s="120" t="s">
        <v>1577</v>
      </c>
      <c r="F570" s="120" t="s">
        <v>1315</v>
      </c>
      <c r="G570" s="120">
        <v>16422346</v>
      </c>
      <c r="H570" s="124"/>
      <c r="I570" s="128" t="s">
        <v>2627</v>
      </c>
      <c r="J570" s="124"/>
      <c r="K570" s="124"/>
      <c r="L570" s="124"/>
      <c r="M570" s="124"/>
      <c r="N570" s="211">
        <v>13500</v>
      </c>
      <c r="O570" s="211">
        <v>0</v>
      </c>
      <c r="P570" s="124" t="s">
        <v>1314</v>
      </c>
    </row>
    <row r="571" spans="1:16" ht="63.75">
      <c r="A571" s="262" t="s">
        <v>622</v>
      </c>
      <c r="B571" s="124"/>
      <c r="C571" s="125" t="s">
        <v>715</v>
      </c>
      <c r="D571" s="119">
        <v>43125</v>
      </c>
      <c r="E571" s="120" t="s">
        <v>1578</v>
      </c>
      <c r="F571" s="120" t="s">
        <v>1315</v>
      </c>
      <c r="G571" s="120">
        <v>16421988</v>
      </c>
      <c r="H571" s="124"/>
      <c r="I571" s="128" t="s">
        <v>2628</v>
      </c>
      <c r="J571" s="124"/>
      <c r="K571" s="124"/>
      <c r="L571" s="124"/>
      <c r="M571" s="124"/>
      <c r="N571" s="211">
        <v>19959</v>
      </c>
      <c r="O571" s="211">
        <v>0</v>
      </c>
      <c r="P571" s="124" t="s">
        <v>1314</v>
      </c>
    </row>
    <row r="572" spans="1:16" ht="63.75">
      <c r="A572" s="262" t="s">
        <v>622</v>
      </c>
      <c r="B572" s="124"/>
      <c r="C572" s="125" t="s">
        <v>715</v>
      </c>
      <c r="D572" s="119">
        <v>43125</v>
      </c>
      <c r="E572" s="120" t="s">
        <v>1579</v>
      </c>
      <c r="F572" s="120" t="s">
        <v>1315</v>
      </c>
      <c r="G572" s="120">
        <v>16421987</v>
      </c>
      <c r="H572" s="124"/>
      <c r="I572" s="128" t="s">
        <v>2629</v>
      </c>
      <c r="J572" s="124"/>
      <c r="K572" s="124"/>
      <c r="L572" s="124"/>
      <c r="M572" s="124"/>
      <c r="N572" s="211">
        <v>11700</v>
      </c>
      <c r="O572" s="211">
        <v>0</v>
      </c>
      <c r="P572" s="124" t="s">
        <v>1314</v>
      </c>
    </row>
    <row r="573" spans="1:16" ht="63.75">
      <c r="A573" s="262" t="s">
        <v>622</v>
      </c>
      <c r="B573" s="124"/>
      <c r="C573" s="125" t="s">
        <v>715</v>
      </c>
      <c r="D573" s="119">
        <v>43125</v>
      </c>
      <c r="E573" s="120" t="s">
        <v>1580</v>
      </c>
      <c r="F573" s="120" t="s">
        <v>1315</v>
      </c>
      <c r="G573" s="120">
        <v>16421986</v>
      </c>
      <c r="H573" s="124"/>
      <c r="I573" s="128" t="s">
        <v>2630</v>
      </c>
      <c r="J573" s="124"/>
      <c r="K573" s="124"/>
      <c r="L573" s="124"/>
      <c r="M573" s="124"/>
      <c r="N573" s="211">
        <v>5850</v>
      </c>
      <c r="O573" s="211">
        <v>0</v>
      </c>
      <c r="P573" s="124" t="s">
        <v>1314</v>
      </c>
    </row>
    <row r="574" spans="1:16" ht="63.75">
      <c r="A574" s="262" t="s">
        <v>622</v>
      </c>
      <c r="B574" s="124"/>
      <c r="C574" s="125" t="s">
        <v>715</v>
      </c>
      <c r="D574" s="119">
        <v>43125</v>
      </c>
      <c r="E574" s="120" t="s">
        <v>1581</v>
      </c>
      <c r="F574" s="120" t="s">
        <v>1315</v>
      </c>
      <c r="G574" s="120">
        <v>16421984</v>
      </c>
      <c r="H574" s="124"/>
      <c r="I574" s="128" t="s">
        <v>2631</v>
      </c>
      <c r="J574" s="124"/>
      <c r="K574" s="124"/>
      <c r="L574" s="124"/>
      <c r="M574" s="124"/>
      <c r="N574" s="211">
        <v>11334.5</v>
      </c>
      <c r="O574" s="211">
        <v>0</v>
      </c>
      <c r="P574" s="124" t="s">
        <v>1314</v>
      </c>
    </row>
    <row r="575" spans="1:16" ht="63.75">
      <c r="A575" s="262" t="s">
        <v>622</v>
      </c>
      <c r="B575" s="124"/>
      <c r="C575" s="125" t="s">
        <v>715</v>
      </c>
      <c r="D575" s="119">
        <v>43125</v>
      </c>
      <c r="E575" s="120" t="s">
        <v>1582</v>
      </c>
      <c r="F575" s="120" t="s">
        <v>1315</v>
      </c>
      <c r="G575" s="120">
        <v>16421983</v>
      </c>
      <c r="H575" s="124"/>
      <c r="I575" s="128" t="s">
        <v>2632</v>
      </c>
      <c r="J575" s="124"/>
      <c r="K575" s="124"/>
      <c r="L575" s="124"/>
      <c r="M575" s="124"/>
      <c r="N575" s="211">
        <v>12000</v>
      </c>
      <c r="O575" s="211">
        <v>0</v>
      </c>
      <c r="P575" s="124" t="s">
        <v>1314</v>
      </c>
    </row>
    <row r="576" spans="1:16" ht="63.75">
      <c r="A576" s="262" t="s">
        <v>622</v>
      </c>
      <c r="B576" s="124"/>
      <c r="C576" s="125" t="s">
        <v>715</v>
      </c>
      <c r="D576" s="119">
        <v>43125</v>
      </c>
      <c r="E576" s="120" t="s">
        <v>1583</v>
      </c>
      <c r="F576" s="120" t="s">
        <v>1315</v>
      </c>
      <c r="G576" s="120">
        <v>16421981</v>
      </c>
      <c r="H576" s="124"/>
      <c r="I576" s="128" t="s">
        <v>2633</v>
      </c>
      <c r="J576" s="124"/>
      <c r="K576" s="124"/>
      <c r="L576" s="124"/>
      <c r="M576" s="124"/>
      <c r="N576" s="211">
        <v>9856</v>
      </c>
      <c r="O576" s="211">
        <v>0</v>
      </c>
      <c r="P576" s="124" t="s">
        <v>1314</v>
      </c>
    </row>
    <row r="577" spans="1:16" ht="63.75">
      <c r="A577" s="262" t="s">
        <v>622</v>
      </c>
      <c r="B577" s="124"/>
      <c r="C577" s="125" t="s">
        <v>715</v>
      </c>
      <c r="D577" s="119">
        <v>43125</v>
      </c>
      <c r="E577" s="120" t="s">
        <v>1584</v>
      </c>
      <c r="F577" s="120" t="s">
        <v>1315</v>
      </c>
      <c r="G577" s="120">
        <v>16421951</v>
      </c>
      <c r="H577" s="124"/>
      <c r="I577" s="128" t="s">
        <v>2634</v>
      </c>
      <c r="J577" s="124"/>
      <c r="K577" s="124"/>
      <c r="L577" s="124"/>
      <c r="M577" s="124"/>
      <c r="N577" s="211">
        <v>17100</v>
      </c>
      <c r="O577" s="211">
        <v>0</v>
      </c>
      <c r="P577" s="124" t="s">
        <v>1314</v>
      </c>
    </row>
    <row r="578" spans="1:16" ht="63.75">
      <c r="A578" s="262" t="s">
        <v>622</v>
      </c>
      <c r="B578" s="124"/>
      <c r="C578" s="125" t="s">
        <v>715</v>
      </c>
      <c r="D578" s="119">
        <v>43125</v>
      </c>
      <c r="E578" s="120" t="s">
        <v>1585</v>
      </c>
      <c r="F578" s="120" t="s">
        <v>1315</v>
      </c>
      <c r="G578" s="120">
        <v>16421925</v>
      </c>
      <c r="H578" s="124"/>
      <c r="I578" s="128" t="s">
        <v>2635</v>
      </c>
      <c r="J578" s="124"/>
      <c r="K578" s="124"/>
      <c r="L578" s="124"/>
      <c r="M578" s="124"/>
      <c r="N578" s="211">
        <v>17325</v>
      </c>
      <c r="O578" s="211">
        <v>0</v>
      </c>
      <c r="P578" s="124" t="s">
        <v>1314</v>
      </c>
    </row>
    <row r="579" spans="1:16" ht="63.75">
      <c r="A579" s="262" t="s">
        <v>622</v>
      </c>
      <c r="B579" s="124"/>
      <c r="C579" s="125" t="s">
        <v>715</v>
      </c>
      <c r="D579" s="119">
        <v>43125</v>
      </c>
      <c r="E579" s="120" t="s">
        <v>1586</v>
      </c>
      <c r="F579" s="120" t="s">
        <v>1315</v>
      </c>
      <c r="G579" s="120">
        <v>16421903</v>
      </c>
      <c r="H579" s="124"/>
      <c r="I579" s="128" t="s">
        <v>2636</v>
      </c>
      <c r="J579" s="124"/>
      <c r="K579" s="124"/>
      <c r="L579" s="124"/>
      <c r="M579" s="124"/>
      <c r="N579" s="211">
        <v>3000</v>
      </c>
      <c r="O579" s="211">
        <v>0</v>
      </c>
      <c r="P579" s="124" t="s">
        <v>1314</v>
      </c>
    </row>
    <row r="580" spans="1:16" ht="63.75">
      <c r="A580" s="262" t="s">
        <v>622</v>
      </c>
      <c r="B580" s="124"/>
      <c r="C580" s="125" t="s">
        <v>715</v>
      </c>
      <c r="D580" s="119">
        <v>43125</v>
      </c>
      <c r="E580" s="120" t="s">
        <v>1587</v>
      </c>
      <c r="F580" s="120" t="s">
        <v>1315</v>
      </c>
      <c r="G580" s="120">
        <v>16421834</v>
      </c>
      <c r="H580" s="124"/>
      <c r="I580" s="128" t="s">
        <v>2637</v>
      </c>
      <c r="J580" s="124"/>
      <c r="K580" s="124"/>
      <c r="L580" s="124"/>
      <c r="M580" s="124"/>
      <c r="N580" s="211">
        <v>6000</v>
      </c>
      <c r="O580" s="211">
        <v>0</v>
      </c>
      <c r="P580" s="124" t="s">
        <v>1314</v>
      </c>
    </row>
    <row r="581" spans="1:16" ht="63.75">
      <c r="A581" s="262" t="s">
        <v>622</v>
      </c>
      <c r="B581" s="124"/>
      <c r="C581" s="125" t="s">
        <v>715</v>
      </c>
      <c r="D581" s="119">
        <v>43125</v>
      </c>
      <c r="E581" s="120" t="s">
        <v>1588</v>
      </c>
      <c r="F581" s="120" t="s">
        <v>1315</v>
      </c>
      <c r="G581" s="120">
        <v>16421810</v>
      </c>
      <c r="H581" s="124"/>
      <c r="I581" s="128" t="s">
        <v>2638</v>
      </c>
      <c r="J581" s="124"/>
      <c r="K581" s="124"/>
      <c r="L581" s="124"/>
      <c r="M581" s="124"/>
      <c r="N581" s="211">
        <v>10800</v>
      </c>
      <c r="O581" s="211">
        <v>0</v>
      </c>
      <c r="P581" s="124" t="s">
        <v>1314</v>
      </c>
    </row>
    <row r="582" spans="1:16" ht="63.75">
      <c r="A582" s="262" t="s">
        <v>622</v>
      </c>
      <c r="B582" s="124"/>
      <c r="C582" s="125" t="s">
        <v>715</v>
      </c>
      <c r="D582" s="119">
        <v>43125</v>
      </c>
      <c r="E582" s="120" t="s">
        <v>1589</v>
      </c>
      <c r="F582" s="120" t="s">
        <v>1315</v>
      </c>
      <c r="G582" s="120">
        <v>16421809</v>
      </c>
      <c r="H582" s="124"/>
      <c r="I582" s="128" t="s">
        <v>2639</v>
      </c>
      <c r="J582" s="124"/>
      <c r="K582" s="124"/>
      <c r="L582" s="124"/>
      <c r="M582" s="124"/>
      <c r="N582" s="211">
        <v>15750</v>
      </c>
      <c r="O582" s="211">
        <v>0</v>
      </c>
      <c r="P582" s="124" t="s">
        <v>1314</v>
      </c>
    </row>
    <row r="583" spans="1:16" ht="63.75">
      <c r="A583" s="262" t="s">
        <v>622</v>
      </c>
      <c r="B583" s="124"/>
      <c r="C583" s="125" t="s">
        <v>715</v>
      </c>
      <c r="D583" s="119">
        <v>43125</v>
      </c>
      <c r="E583" s="120" t="s">
        <v>1590</v>
      </c>
      <c r="F583" s="120" t="s">
        <v>1315</v>
      </c>
      <c r="G583" s="120">
        <v>16421240</v>
      </c>
      <c r="H583" s="124"/>
      <c r="I583" s="128" t="s">
        <v>2640</v>
      </c>
      <c r="J583" s="124"/>
      <c r="K583" s="124"/>
      <c r="L583" s="124"/>
      <c r="M583" s="124"/>
      <c r="N583" s="211">
        <v>9000</v>
      </c>
      <c r="O583" s="211">
        <v>0</v>
      </c>
      <c r="P583" s="124" t="s">
        <v>1314</v>
      </c>
    </row>
    <row r="584" spans="1:16" ht="63.75">
      <c r="A584" s="262" t="s">
        <v>622</v>
      </c>
      <c r="B584" s="124"/>
      <c r="C584" s="125" t="s">
        <v>715</v>
      </c>
      <c r="D584" s="119">
        <v>43125</v>
      </c>
      <c r="E584" s="120" t="s">
        <v>1591</v>
      </c>
      <c r="F584" s="120" t="s">
        <v>1315</v>
      </c>
      <c r="G584" s="120">
        <v>16421223</v>
      </c>
      <c r="H584" s="124"/>
      <c r="I584" s="128" t="s">
        <v>2641</v>
      </c>
      <c r="J584" s="124"/>
      <c r="K584" s="124"/>
      <c r="L584" s="124"/>
      <c r="M584" s="124"/>
      <c r="N584" s="211">
        <v>15000</v>
      </c>
      <c r="O584" s="211">
        <v>0</v>
      </c>
      <c r="P584" s="124" t="s">
        <v>1314</v>
      </c>
    </row>
    <row r="585" spans="1:16" ht="63.75">
      <c r="A585" s="262" t="s">
        <v>622</v>
      </c>
      <c r="B585" s="124"/>
      <c r="C585" s="125" t="s">
        <v>715</v>
      </c>
      <c r="D585" s="119">
        <v>43125</v>
      </c>
      <c r="E585" s="120" t="s">
        <v>1592</v>
      </c>
      <c r="F585" s="120" t="s">
        <v>1315</v>
      </c>
      <c r="G585" s="120">
        <v>16421189</v>
      </c>
      <c r="H585" s="124"/>
      <c r="I585" s="128" t="s">
        <v>2642</v>
      </c>
      <c r="J585" s="124"/>
      <c r="K585" s="124"/>
      <c r="L585" s="124"/>
      <c r="M585" s="124"/>
      <c r="N585" s="211">
        <v>18000</v>
      </c>
      <c r="O585" s="211">
        <v>0</v>
      </c>
      <c r="P585" s="124" t="s">
        <v>1314</v>
      </c>
    </row>
    <row r="586" spans="1:16" ht="63.75">
      <c r="A586" s="262" t="s">
        <v>622</v>
      </c>
      <c r="B586" s="124"/>
      <c r="C586" s="125" t="s">
        <v>715</v>
      </c>
      <c r="D586" s="119">
        <v>43125</v>
      </c>
      <c r="E586" s="120" t="s">
        <v>1593</v>
      </c>
      <c r="F586" s="120" t="s">
        <v>1315</v>
      </c>
      <c r="G586" s="120">
        <v>16421187</v>
      </c>
      <c r="H586" s="124"/>
      <c r="I586" s="128" t="s">
        <v>2643</v>
      </c>
      <c r="J586" s="124"/>
      <c r="K586" s="124"/>
      <c r="L586" s="124"/>
      <c r="M586" s="124"/>
      <c r="N586" s="211">
        <v>6000</v>
      </c>
      <c r="O586" s="211">
        <v>0</v>
      </c>
      <c r="P586" s="124" t="s">
        <v>1314</v>
      </c>
    </row>
    <row r="587" spans="1:16" ht="63.75">
      <c r="A587" s="262" t="s">
        <v>622</v>
      </c>
      <c r="B587" s="124"/>
      <c r="C587" s="125" t="s">
        <v>715</v>
      </c>
      <c r="D587" s="119">
        <v>43125</v>
      </c>
      <c r="E587" s="120" t="s">
        <v>1594</v>
      </c>
      <c r="F587" s="120" t="s">
        <v>1315</v>
      </c>
      <c r="G587" s="120">
        <v>16420747</v>
      </c>
      <c r="H587" s="124"/>
      <c r="I587" s="128" t="s">
        <v>2644</v>
      </c>
      <c r="J587" s="124"/>
      <c r="K587" s="124"/>
      <c r="L587" s="124"/>
      <c r="M587" s="124"/>
      <c r="N587" s="211">
        <v>9000</v>
      </c>
      <c r="O587" s="211">
        <v>0</v>
      </c>
      <c r="P587" s="124" t="s">
        <v>1314</v>
      </c>
    </row>
    <row r="588" spans="1:16" ht="63.75">
      <c r="A588" s="262" t="s">
        <v>622</v>
      </c>
      <c r="B588" s="124"/>
      <c r="C588" s="125" t="s">
        <v>715</v>
      </c>
      <c r="D588" s="119">
        <v>43125</v>
      </c>
      <c r="E588" s="120" t="s">
        <v>1595</v>
      </c>
      <c r="F588" s="120" t="s">
        <v>1315</v>
      </c>
      <c r="G588" s="120">
        <v>16420648</v>
      </c>
      <c r="H588" s="124"/>
      <c r="I588" s="128" t="s">
        <v>2645</v>
      </c>
      <c r="J588" s="124"/>
      <c r="K588" s="124"/>
      <c r="L588" s="124"/>
      <c r="M588" s="124"/>
      <c r="N588" s="211">
        <v>14625</v>
      </c>
      <c r="O588" s="211">
        <v>0</v>
      </c>
      <c r="P588" s="124" t="s">
        <v>1314</v>
      </c>
    </row>
    <row r="589" spans="1:16" ht="63.75">
      <c r="A589" s="262" t="s">
        <v>622</v>
      </c>
      <c r="B589" s="124"/>
      <c r="C589" s="125" t="s">
        <v>715</v>
      </c>
      <c r="D589" s="119">
        <v>43125</v>
      </c>
      <c r="E589" s="120" t="s">
        <v>1596</v>
      </c>
      <c r="F589" s="120" t="s">
        <v>1315</v>
      </c>
      <c r="G589" s="120">
        <v>16420643</v>
      </c>
      <c r="H589" s="124"/>
      <c r="I589" s="128" t="s">
        <v>2646</v>
      </c>
      <c r="J589" s="124"/>
      <c r="K589" s="124"/>
      <c r="L589" s="124"/>
      <c r="M589" s="124"/>
      <c r="N589" s="211">
        <v>31663</v>
      </c>
      <c r="O589" s="211">
        <v>0</v>
      </c>
      <c r="P589" s="124" t="s">
        <v>1314</v>
      </c>
    </row>
    <row r="590" spans="1:16" ht="63.75">
      <c r="A590" s="262" t="s">
        <v>622</v>
      </c>
      <c r="B590" s="124"/>
      <c r="C590" s="125" t="s">
        <v>715</v>
      </c>
      <c r="D590" s="119">
        <v>43125</v>
      </c>
      <c r="E590" s="120" t="s">
        <v>1597</v>
      </c>
      <c r="F590" s="120" t="s">
        <v>1315</v>
      </c>
      <c r="G590" s="120">
        <v>16420641</v>
      </c>
      <c r="H590" s="124"/>
      <c r="I590" s="128" t="s">
        <v>2647</v>
      </c>
      <c r="J590" s="124"/>
      <c r="K590" s="124"/>
      <c r="L590" s="124"/>
      <c r="M590" s="124"/>
      <c r="N590" s="211">
        <v>11925</v>
      </c>
      <c r="O590" s="211">
        <v>0</v>
      </c>
      <c r="P590" s="124" t="s">
        <v>1314</v>
      </c>
    </row>
    <row r="591" spans="1:16" ht="63.75">
      <c r="A591" s="262" t="s">
        <v>622</v>
      </c>
      <c r="B591" s="124"/>
      <c r="C591" s="125" t="s">
        <v>715</v>
      </c>
      <c r="D591" s="119">
        <v>43125</v>
      </c>
      <c r="E591" s="120" t="s">
        <v>1598</v>
      </c>
      <c r="F591" s="120" t="s">
        <v>1315</v>
      </c>
      <c r="G591" s="120">
        <v>16420639</v>
      </c>
      <c r="H591" s="124"/>
      <c r="I591" s="128" t="s">
        <v>2648</v>
      </c>
      <c r="J591" s="124"/>
      <c r="K591" s="124"/>
      <c r="L591" s="124"/>
      <c r="M591" s="124"/>
      <c r="N591" s="211">
        <v>14907.5</v>
      </c>
      <c r="O591" s="211">
        <v>0</v>
      </c>
      <c r="P591" s="124" t="s">
        <v>1314</v>
      </c>
    </row>
    <row r="592" spans="1:16" ht="63.75">
      <c r="A592" s="262" t="s">
        <v>622</v>
      </c>
      <c r="B592" s="124"/>
      <c r="C592" s="125" t="s">
        <v>715</v>
      </c>
      <c r="D592" s="119">
        <v>43125</v>
      </c>
      <c r="E592" s="120" t="s">
        <v>1599</v>
      </c>
      <c r="F592" s="120" t="s">
        <v>1315</v>
      </c>
      <c r="G592" s="120">
        <v>16420637</v>
      </c>
      <c r="H592" s="124"/>
      <c r="I592" s="128" t="s">
        <v>2649</v>
      </c>
      <c r="J592" s="124"/>
      <c r="K592" s="124"/>
      <c r="L592" s="124"/>
      <c r="M592" s="124"/>
      <c r="N592" s="211">
        <v>16650</v>
      </c>
      <c r="O592" s="211">
        <v>0</v>
      </c>
      <c r="P592" s="124" t="s">
        <v>1314</v>
      </c>
    </row>
    <row r="593" spans="1:16" ht="76.5">
      <c r="A593" s="262" t="s">
        <v>622</v>
      </c>
      <c r="B593" s="124"/>
      <c r="C593" s="125" t="s">
        <v>715</v>
      </c>
      <c r="D593" s="119">
        <v>43125</v>
      </c>
      <c r="E593" s="120" t="s">
        <v>1600</v>
      </c>
      <c r="F593" s="120" t="s">
        <v>1315</v>
      </c>
      <c r="G593" s="120">
        <v>16420624</v>
      </c>
      <c r="H593" s="124"/>
      <c r="I593" s="128" t="s">
        <v>2650</v>
      </c>
      <c r="J593" s="124"/>
      <c r="K593" s="124"/>
      <c r="L593" s="124"/>
      <c r="M593" s="124"/>
      <c r="N593" s="211">
        <v>12197</v>
      </c>
      <c r="O593" s="211">
        <v>0</v>
      </c>
      <c r="P593" s="124" t="s">
        <v>1314</v>
      </c>
    </row>
    <row r="594" spans="1:16" ht="63.75">
      <c r="A594" s="262" t="s">
        <v>622</v>
      </c>
      <c r="B594" s="124"/>
      <c r="C594" s="125" t="s">
        <v>715</v>
      </c>
      <c r="D594" s="119">
        <v>43125</v>
      </c>
      <c r="E594" s="120" t="s">
        <v>1601</v>
      </c>
      <c r="F594" s="120" t="s">
        <v>1315</v>
      </c>
      <c r="G594" s="120">
        <v>16420609</v>
      </c>
      <c r="H594" s="124"/>
      <c r="I594" s="128" t="s">
        <v>2651</v>
      </c>
      <c r="J594" s="124"/>
      <c r="K594" s="124"/>
      <c r="L594" s="124"/>
      <c r="M594" s="124"/>
      <c r="N594" s="211">
        <v>5174</v>
      </c>
      <c r="O594" s="211">
        <v>0</v>
      </c>
      <c r="P594" s="124" t="s">
        <v>1314</v>
      </c>
    </row>
    <row r="595" spans="1:16" ht="63.75">
      <c r="A595" s="262" t="s">
        <v>622</v>
      </c>
      <c r="B595" s="124"/>
      <c r="C595" s="125" t="s">
        <v>715</v>
      </c>
      <c r="D595" s="119">
        <v>43125</v>
      </c>
      <c r="E595" s="120" t="s">
        <v>1602</v>
      </c>
      <c r="F595" s="120" t="s">
        <v>1315</v>
      </c>
      <c r="G595" s="120">
        <v>16420608</v>
      </c>
      <c r="H595" s="124"/>
      <c r="I595" s="128" t="s">
        <v>2652</v>
      </c>
      <c r="J595" s="124"/>
      <c r="K595" s="124"/>
      <c r="L595" s="124"/>
      <c r="M595" s="124"/>
      <c r="N595" s="211">
        <v>13552</v>
      </c>
      <c r="O595" s="211">
        <v>0</v>
      </c>
      <c r="P595" s="124" t="s">
        <v>1314</v>
      </c>
    </row>
    <row r="596" spans="1:16" ht="63.75">
      <c r="A596" s="262" t="s">
        <v>622</v>
      </c>
      <c r="B596" s="124"/>
      <c r="C596" s="125" t="s">
        <v>715</v>
      </c>
      <c r="D596" s="119">
        <v>43125</v>
      </c>
      <c r="E596" s="120" t="s">
        <v>1603</v>
      </c>
      <c r="F596" s="120" t="s">
        <v>1315</v>
      </c>
      <c r="G596" s="120">
        <v>16420606</v>
      </c>
      <c r="H596" s="124"/>
      <c r="I596" s="128" t="s">
        <v>2653</v>
      </c>
      <c r="J596" s="124"/>
      <c r="K596" s="124"/>
      <c r="L596" s="124"/>
      <c r="M596" s="124"/>
      <c r="N596" s="211">
        <v>15523</v>
      </c>
      <c r="O596" s="211">
        <v>0</v>
      </c>
      <c r="P596" s="124" t="s">
        <v>1314</v>
      </c>
    </row>
    <row r="597" spans="1:16" ht="63.75">
      <c r="A597" s="262" t="s">
        <v>622</v>
      </c>
      <c r="B597" s="124"/>
      <c r="C597" s="125" t="s">
        <v>715</v>
      </c>
      <c r="D597" s="119">
        <v>43125</v>
      </c>
      <c r="E597" s="120" t="s">
        <v>1604</v>
      </c>
      <c r="F597" s="120" t="s">
        <v>1315</v>
      </c>
      <c r="G597" s="120">
        <v>16420605</v>
      </c>
      <c r="H597" s="124"/>
      <c r="I597" s="128" t="s">
        <v>2654</v>
      </c>
      <c r="J597" s="124"/>
      <c r="K597" s="124"/>
      <c r="L597" s="124"/>
      <c r="M597" s="124"/>
      <c r="N597" s="211">
        <v>17002</v>
      </c>
      <c r="O597" s="211">
        <v>0</v>
      </c>
      <c r="P597" s="124" t="s">
        <v>1314</v>
      </c>
    </row>
    <row r="598" spans="1:16" ht="63.75">
      <c r="A598" s="262" t="s">
        <v>622</v>
      </c>
      <c r="B598" s="124"/>
      <c r="C598" s="125" t="s">
        <v>715</v>
      </c>
      <c r="D598" s="119">
        <v>43125</v>
      </c>
      <c r="E598" s="120" t="s">
        <v>1605</v>
      </c>
      <c r="F598" s="120" t="s">
        <v>1315</v>
      </c>
      <c r="G598" s="120">
        <v>16420603</v>
      </c>
      <c r="H598" s="124"/>
      <c r="I598" s="128" t="s">
        <v>2655</v>
      </c>
      <c r="J598" s="124"/>
      <c r="K598" s="124"/>
      <c r="L598" s="124"/>
      <c r="M598" s="124"/>
      <c r="N598" s="211">
        <v>11700</v>
      </c>
      <c r="O598" s="211">
        <v>0</v>
      </c>
      <c r="P598" s="124" t="s">
        <v>1314</v>
      </c>
    </row>
    <row r="599" spans="1:16" ht="63.75">
      <c r="A599" s="262" t="s">
        <v>622</v>
      </c>
      <c r="B599" s="124"/>
      <c r="C599" s="125" t="s">
        <v>715</v>
      </c>
      <c r="D599" s="119">
        <v>43125</v>
      </c>
      <c r="E599" s="120" t="s">
        <v>1606</v>
      </c>
      <c r="F599" s="120" t="s">
        <v>1315</v>
      </c>
      <c r="G599" s="120">
        <v>16420601</v>
      </c>
      <c r="H599" s="124"/>
      <c r="I599" s="128" t="s">
        <v>2656</v>
      </c>
      <c r="J599" s="124"/>
      <c r="K599" s="124"/>
      <c r="L599" s="124"/>
      <c r="M599" s="124"/>
      <c r="N599" s="211">
        <v>19800</v>
      </c>
      <c r="O599" s="211">
        <v>0</v>
      </c>
      <c r="P599" s="124" t="s">
        <v>1314</v>
      </c>
    </row>
    <row r="600" spans="1:16" ht="63.75">
      <c r="A600" s="262" t="s">
        <v>622</v>
      </c>
      <c r="B600" s="124"/>
      <c r="C600" s="125" t="s">
        <v>715</v>
      </c>
      <c r="D600" s="119">
        <v>43125</v>
      </c>
      <c r="E600" s="120" t="s">
        <v>1607</v>
      </c>
      <c r="F600" s="120" t="s">
        <v>1315</v>
      </c>
      <c r="G600" s="120">
        <v>16420600</v>
      </c>
      <c r="H600" s="124"/>
      <c r="I600" s="128" t="s">
        <v>2657</v>
      </c>
      <c r="J600" s="124"/>
      <c r="K600" s="124"/>
      <c r="L600" s="124"/>
      <c r="M600" s="124"/>
      <c r="N600" s="211">
        <v>11458</v>
      </c>
      <c r="O600" s="211">
        <v>0</v>
      </c>
      <c r="P600" s="124" t="s">
        <v>1314</v>
      </c>
    </row>
    <row r="601" spans="1:16" ht="63.75">
      <c r="A601" s="262" t="s">
        <v>622</v>
      </c>
      <c r="B601" s="124"/>
      <c r="C601" s="125" t="s">
        <v>715</v>
      </c>
      <c r="D601" s="119">
        <v>43125</v>
      </c>
      <c r="E601" s="120" t="s">
        <v>1608</v>
      </c>
      <c r="F601" s="120" t="s">
        <v>1315</v>
      </c>
      <c r="G601" s="120">
        <v>16420598</v>
      </c>
      <c r="H601" s="124"/>
      <c r="I601" s="128" t="s">
        <v>2658</v>
      </c>
      <c r="J601" s="124"/>
      <c r="K601" s="124"/>
      <c r="L601" s="124"/>
      <c r="M601" s="124"/>
      <c r="N601" s="211">
        <v>25626</v>
      </c>
      <c r="O601" s="211">
        <v>0</v>
      </c>
      <c r="P601" s="124" t="s">
        <v>1314</v>
      </c>
    </row>
    <row r="602" spans="1:16" ht="63.75">
      <c r="A602" s="262" t="s">
        <v>622</v>
      </c>
      <c r="B602" s="124"/>
      <c r="C602" s="125" t="s">
        <v>715</v>
      </c>
      <c r="D602" s="119">
        <v>43125</v>
      </c>
      <c r="E602" s="120" t="s">
        <v>1609</v>
      </c>
      <c r="F602" s="120" t="s">
        <v>1315</v>
      </c>
      <c r="G602" s="120">
        <v>16420596</v>
      </c>
      <c r="H602" s="124"/>
      <c r="I602" s="128" t="s">
        <v>2659</v>
      </c>
      <c r="J602" s="124"/>
      <c r="K602" s="124"/>
      <c r="L602" s="124"/>
      <c r="M602" s="124"/>
      <c r="N602" s="211">
        <v>13552</v>
      </c>
      <c r="O602" s="211">
        <v>0</v>
      </c>
      <c r="P602" s="124" t="s">
        <v>1314</v>
      </c>
    </row>
    <row r="603" spans="1:16" ht="63.75">
      <c r="A603" s="262" t="s">
        <v>622</v>
      </c>
      <c r="B603" s="124"/>
      <c r="C603" s="125" t="s">
        <v>715</v>
      </c>
      <c r="D603" s="119">
        <v>43125</v>
      </c>
      <c r="E603" s="120" t="s">
        <v>1610</v>
      </c>
      <c r="F603" s="120" t="s">
        <v>1315</v>
      </c>
      <c r="G603" s="120">
        <v>16420594</v>
      </c>
      <c r="H603" s="124"/>
      <c r="I603" s="128" t="s">
        <v>2660</v>
      </c>
      <c r="J603" s="124"/>
      <c r="K603" s="124"/>
      <c r="L603" s="124"/>
      <c r="M603" s="124"/>
      <c r="N603" s="211">
        <v>13675.5</v>
      </c>
      <c r="O603" s="211">
        <v>0</v>
      </c>
      <c r="P603" s="124" t="s">
        <v>1314</v>
      </c>
    </row>
    <row r="604" spans="1:16" ht="63.75">
      <c r="A604" s="262" t="s">
        <v>622</v>
      </c>
      <c r="B604" s="124"/>
      <c r="C604" s="125" t="s">
        <v>715</v>
      </c>
      <c r="D604" s="119">
        <v>43125</v>
      </c>
      <c r="E604" s="120" t="s">
        <v>1611</v>
      </c>
      <c r="F604" s="120" t="s">
        <v>1315</v>
      </c>
      <c r="G604" s="120">
        <v>16420584</v>
      </c>
      <c r="H604" s="124"/>
      <c r="I604" s="128" t="s">
        <v>2661</v>
      </c>
      <c r="J604" s="124"/>
      <c r="K604" s="124"/>
      <c r="L604" s="124"/>
      <c r="M604" s="124"/>
      <c r="N604" s="211">
        <v>10500</v>
      </c>
      <c r="O604" s="211">
        <v>0</v>
      </c>
      <c r="P604" s="124" t="s">
        <v>1314</v>
      </c>
    </row>
    <row r="605" spans="1:16" ht="63.75">
      <c r="A605" s="262" t="s">
        <v>622</v>
      </c>
      <c r="B605" s="124"/>
      <c r="C605" s="125" t="s">
        <v>715</v>
      </c>
      <c r="D605" s="119">
        <v>43125</v>
      </c>
      <c r="E605" s="120" t="s">
        <v>1612</v>
      </c>
      <c r="F605" s="120" t="s">
        <v>1315</v>
      </c>
      <c r="G605" s="120">
        <v>16420578</v>
      </c>
      <c r="H605" s="124"/>
      <c r="I605" s="128" t="s">
        <v>2662</v>
      </c>
      <c r="J605" s="124"/>
      <c r="K605" s="124"/>
      <c r="L605" s="124"/>
      <c r="M605" s="124"/>
      <c r="N605" s="211">
        <v>7650</v>
      </c>
      <c r="O605" s="211">
        <v>0</v>
      </c>
      <c r="P605" s="124" t="s">
        <v>1314</v>
      </c>
    </row>
    <row r="606" spans="1:16" ht="63.75">
      <c r="A606" s="262" t="s">
        <v>622</v>
      </c>
      <c r="B606" s="124"/>
      <c r="C606" s="125" t="s">
        <v>715</v>
      </c>
      <c r="D606" s="119">
        <v>43125</v>
      </c>
      <c r="E606" s="120" t="s">
        <v>1613</v>
      </c>
      <c r="F606" s="120" t="s">
        <v>1315</v>
      </c>
      <c r="G606" s="120">
        <v>16420563</v>
      </c>
      <c r="H606" s="124"/>
      <c r="I606" s="128" t="s">
        <v>2663</v>
      </c>
      <c r="J606" s="124"/>
      <c r="K606" s="124"/>
      <c r="L606" s="124"/>
      <c r="M606" s="124"/>
      <c r="N606" s="211">
        <v>9450</v>
      </c>
      <c r="O606" s="211">
        <v>0</v>
      </c>
      <c r="P606" s="124" t="s">
        <v>1314</v>
      </c>
    </row>
    <row r="607" spans="1:16" ht="63.75">
      <c r="A607" s="262" t="s">
        <v>622</v>
      </c>
      <c r="B607" s="124"/>
      <c r="C607" s="125" t="s">
        <v>715</v>
      </c>
      <c r="D607" s="119">
        <v>43125</v>
      </c>
      <c r="E607" s="120" t="s">
        <v>1614</v>
      </c>
      <c r="F607" s="120" t="s">
        <v>1315</v>
      </c>
      <c r="G607" s="120">
        <v>16420561</v>
      </c>
      <c r="H607" s="124"/>
      <c r="I607" s="128" t="s">
        <v>2664</v>
      </c>
      <c r="J607" s="124"/>
      <c r="K607" s="124"/>
      <c r="L607" s="124"/>
      <c r="M607" s="124"/>
      <c r="N607" s="211">
        <v>14045</v>
      </c>
      <c r="O607" s="211">
        <v>0</v>
      </c>
      <c r="P607" s="124" t="s">
        <v>1314</v>
      </c>
    </row>
    <row r="608" spans="1:16" ht="63.75">
      <c r="A608" s="262" t="s">
        <v>622</v>
      </c>
      <c r="B608" s="124"/>
      <c r="C608" s="125" t="s">
        <v>715</v>
      </c>
      <c r="D608" s="119">
        <v>43125</v>
      </c>
      <c r="E608" s="120" t="s">
        <v>1615</v>
      </c>
      <c r="F608" s="120" t="s">
        <v>1315</v>
      </c>
      <c r="G608" s="120">
        <v>16420517</v>
      </c>
      <c r="H608" s="124"/>
      <c r="I608" s="128" t="s">
        <v>2665</v>
      </c>
      <c r="J608" s="124"/>
      <c r="K608" s="124"/>
      <c r="L608" s="124"/>
      <c r="M608" s="124"/>
      <c r="N608" s="211">
        <v>13552</v>
      </c>
      <c r="O608" s="211">
        <v>0</v>
      </c>
      <c r="P608" s="124" t="s">
        <v>1314</v>
      </c>
    </row>
    <row r="609" spans="1:16" ht="63.75">
      <c r="A609" s="262" t="s">
        <v>622</v>
      </c>
      <c r="B609" s="124"/>
      <c r="C609" s="125" t="s">
        <v>715</v>
      </c>
      <c r="D609" s="119">
        <v>43125</v>
      </c>
      <c r="E609" s="120" t="s">
        <v>1616</v>
      </c>
      <c r="F609" s="120" t="s">
        <v>1315</v>
      </c>
      <c r="G609" s="120">
        <v>16420493</v>
      </c>
      <c r="H609" s="124"/>
      <c r="I609" s="128" t="s">
        <v>2666</v>
      </c>
      <c r="J609" s="124"/>
      <c r="K609" s="124"/>
      <c r="L609" s="124"/>
      <c r="M609" s="124"/>
      <c r="N609" s="211">
        <v>900</v>
      </c>
      <c r="O609" s="211">
        <v>0</v>
      </c>
      <c r="P609" s="124" t="s">
        <v>1314</v>
      </c>
    </row>
    <row r="610" spans="1:16" ht="63.75">
      <c r="A610" s="262" t="s">
        <v>622</v>
      </c>
      <c r="B610" s="124"/>
      <c r="C610" s="125" t="s">
        <v>715</v>
      </c>
      <c r="D610" s="119">
        <v>43125</v>
      </c>
      <c r="E610" s="120" t="s">
        <v>1617</v>
      </c>
      <c r="F610" s="120" t="s">
        <v>1315</v>
      </c>
      <c r="G610" s="120">
        <v>16420492</v>
      </c>
      <c r="H610" s="124"/>
      <c r="I610" s="128" t="s">
        <v>2667</v>
      </c>
      <c r="J610" s="124"/>
      <c r="K610" s="124"/>
      <c r="L610" s="124"/>
      <c r="M610" s="124"/>
      <c r="N610" s="211">
        <v>17550</v>
      </c>
      <c r="O610" s="211">
        <v>0</v>
      </c>
      <c r="P610" s="124" t="s">
        <v>1314</v>
      </c>
    </row>
    <row r="611" spans="1:16" ht="63.75">
      <c r="A611" s="262" t="s">
        <v>622</v>
      </c>
      <c r="B611" s="124"/>
      <c r="C611" s="125" t="s">
        <v>715</v>
      </c>
      <c r="D611" s="119">
        <v>43125</v>
      </c>
      <c r="E611" s="120" t="s">
        <v>1618</v>
      </c>
      <c r="F611" s="120" t="s">
        <v>1315</v>
      </c>
      <c r="G611" s="120">
        <v>16423152</v>
      </c>
      <c r="H611" s="124"/>
      <c r="I611" s="128" t="s">
        <v>2668</v>
      </c>
      <c r="J611" s="124"/>
      <c r="K611" s="124"/>
      <c r="L611" s="124"/>
      <c r="M611" s="124"/>
      <c r="N611" s="211">
        <v>13500</v>
      </c>
      <c r="O611" s="211">
        <v>0</v>
      </c>
      <c r="P611" s="124" t="s">
        <v>1314</v>
      </c>
    </row>
    <row r="612" spans="1:16" ht="63.75">
      <c r="A612" s="262" t="s">
        <v>622</v>
      </c>
      <c r="B612" s="124"/>
      <c r="C612" s="125" t="s">
        <v>715</v>
      </c>
      <c r="D612" s="119">
        <v>43125</v>
      </c>
      <c r="E612" s="120" t="s">
        <v>1619</v>
      </c>
      <c r="F612" s="120" t="s">
        <v>1315</v>
      </c>
      <c r="G612" s="120">
        <v>16423151</v>
      </c>
      <c r="H612" s="124"/>
      <c r="I612" s="128" t="s">
        <v>2669</v>
      </c>
      <c r="J612" s="124"/>
      <c r="K612" s="124"/>
      <c r="L612" s="124"/>
      <c r="M612" s="124"/>
      <c r="N612" s="211">
        <v>27720.5</v>
      </c>
      <c r="O612" s="211">
        <v>0</v>
      </c>
      <c r="P612" s="124" t="s">
        <v>1314</v>
      </c>
    </row>
    <row r="613" spans="1:16" ht="63.75">
      <c r="A613" s="262" t="s">
        <v>622</v>
      </c>
      <c r="B613" s="124"/>
      <c r="C613" s="125" t="s">
        <v>715</v>
      </c>
      <c r="D613" s="119">
        <v>43125</v>
      </c>
      <c r="E613" s="120" t="s">
        <v>1620</v>
      </c>
      <c r="F613" s="120" t="s">
        <v>1315</v>
      </c>
      <c r="G613" s="120">
        <v>16423150</v>
      </c>
      <c r="H613" s="124"/>
      <c r="I613" s="128" t="s">
        <v>2670</v>
      </c>
      <c r="J613" s="124"/>
      <c r="K613" s="124"/>
      <c r="L613" s="124"/>
      <c r="M613" s="124"/>
      <c r="N613" s="211">
        <v>12600</v>
      </c>
      <c r="O613" s="211">
        <v>0</v>
      </c>
      <c r="P613" s="124" t="s">
        <v>1314</v>
      </c>
    </row>
    <row r="614" spans="1:16" ht="63.75">
      <c r="A614" s="262" t="s">
        <v>622</v>
      </c>
      <c r="B614" s="124"/>
      <c r="C614" s="125" t="s">
        <v>715</v>
      </c>
      <c r="D614" s="119">
        <v>43125</v>
      </c>
      <c r="E614" s="120" t="s">
        <v>1621</v>
      </c>
      <c r="F614" s="120" t="s">
        <v>1315</v>
      </c>
      <c r="G614" s="120">
        <v>16423149</v>
      </c>
      <c r="H614" s="124"/>
      <c r="I614" s="128" t="s">
        <v>2671</v>
      </c>
      <c r="J614" s="124"/>
      <c r="K614" s="124"/>
      <c r="L614" s="124"/>
      <c r="M614" s="124"/>
      <c r="N614" s="211">
        <v>24394</v>
      </c>
      <c r="O614" s="211">
        <v>0</v>
      </c>
      <c r="P614" s="124" t="s">
        <v>1314</v>
      </c>
    </row>
    <row r="615" spans="1:16" ht="63.75">
      <c r="A615" s="262" t="s">
        <v>622</v>
      </c>
      <c r="B615" s="124"/>
      <c r="C615" s="125" t="s">
        <v>715</v>
      </c>
      <c r="D615" s="119">
        <v>43125</v>
      </c>
      <c r="E615" s="120" t="s">
        <v>1622</v>
      </c>
      <c r="F615" s="120" t="s">
        <v>1315</v>
      </c>
      <c r="G615" s="120">
        <v>16423148</v>
      </c>
      <c r="H615" s="124"/>
      <c r="I615" s="128" t="s">
        <v>2672</v>
      </c>
      <c r="J615" s="124"/>
      <c r="K615" s="124"/>
      <c r="L615" s="124"/>
      <c r="M615" s="124"/>
      <c r="N615" s="211">
        <v>13950</v>
      </c>
      <c r="O615" s="211">
        <v>0</v>
      </c>
      <c r="P615" s="124" t="s">
        <v>1314</v>
      </c>
    </row>
    <row r="616" spans="1:16" ht="63.75">
      <c r="A616" s="262" t="s">
        <v>622</v>
      </c>
      <c r="B616" s="124"/>
      <c r="C616" s="125" t="s">
        <v>715</v>
      </c>
      <c r="D616" s="119">
        <v>43125</v>
      </c>
      <c r="E616" s="120" t="s">
        <v>1623</v>
      </c>
      <c r="F616" s="120" t="s">
        <v>1315</v>
      </c>
      <c r="G616" s="120">
        <v>16423146</v>
      </c>
      <c r="H616" s="124"/>
      <c r="I616" s="128" t="s">
        <v>2673</v>
      </c>
      <c r="J616" s="124"/>
      <c r="K616" s="124"/>
      <c r="L616" s="124"/>
      <c r="M616" s="124"/>
      <c r="N616" s="211">
        <v>11700</v>
      </c>
      <c r="O616" s="211">
        <v>0</v>
      </c>
      <c r="P616" s="124" t="s">
        <v>1314</v>
      </c>
    </row>
    <row r="617" spans="1:16" ht="63.75">
      <c r="A617" s="262" t="s">
        <v>622</v>
      </c>
      <c r="B617" s="124"/>
      <c r="C617" s="125" t="s">
        <v>715</v>
      </c>
      <c r="D617" s="119">
        <v>43125</v>
      </c>
      <c r="E617" s="120" t="s">
        <v>1624</v>
      </c>
      <c r="F617" s="120" t="s">
        <v>1315</v>
      </c>
      <c r="G617" s="120">
        <v>16423133</v>
      </c>
      <c r="H617" s="124"/>
      <c r="I617" s="128" t="s">
        <v>2674</v>
      </c>
      <c r="J617" s="124"/>
      <c r="K617" s="124"/>
      <c r="L617" s="124"/>
      <c r="M617" s="124"/>
      <c r="N617" s="211">
        <v>10595.5</v>
      </c>
      <c r="O617" s="211">
        <v>0</v>
      </c>
      <c r="P617" s="124" t="s">
        <v>1314</v>
      </c>
    </row>
    <row r="618" spans="1:16" ht="63.75">
      <c r="A618" s="262" t="s">
        <v>622</v>
      </c>
      <c r="B618" s="124"/>
      <c r="C618" s="125" t="s">
        <v>715</v>
      </c>
      <c r="D618" s="119">
        <v>43125</v>
      </c>
      <c r="E618" s="120" t="s">
        <v>1625</v>
      </c>
      <c r="F618" s="120" t="s">
        <v>1315</v>
      </c>
      <c r="G618" s="120">
        <v>16423131</v>
      </c>
      <c r="H618" s="124"/>
      <c r="I618" s="128" t="s">
        <v>2675</v>
      </c>
      <c r="J618" s="124"/>
      <c r="K618" s="124"/>
      <c r="L618" s="124"/>
      <c r="M618" s="124"/>
      <c r="N618" s="211">
        <v>6300</v>
      </c>
      <c r="O618" s="211">
        <v>0</v>
      </c>
      <c r="P618" s="124" t="s">
        <v>1314</v>
      </c>
    </row>
    <row r="619" spans="1:16" ht="63.75">
      <c r="A619" s="262" t="s">
        <v>622</v>
      </c>
      <c r="B619" s="124"/>
      <c r="C619" s="125" t="s">
        <v>715</v>
      </c>
      <c r="D619" s="119">
        <v>43125</v>
      </c>
      <c r="E619" s="120" t="s">
        <v>1626</v>
      </c>
      <c r="F619" s="120" t="s">
        <v>1315</v>
      </c>
      <c r="G619" s="120">
        <v>16423129</v>
      </c>
      <c r="H619" s="124"/>
      <c r="I619" s="128" t="s">
        <v>2676</v>
      </c>
      <c r="J619" s="124"/>
      <c r="K619" s="124"/>
      <c r="L619" s="124"/>
      <c r="M619" s="124"/>
      <c r="N619" s="211">
        <v>11335</v>
      </c>
      <c r="O619" s="211">
        <v>0</v>
      </c>
      <c r="P619" s="124" t="s">
        <v>1314</v>
      </c>
    </row>
    <row r="620" spans="1:16" ht="63.75">
      <c r="A620" s="262" t="s">
        <v>622</v>
      </c>
      <c r="B620" s="124"/>
      <c r="C620" s="125" t="s">
        <v>715</v>
      </c>
      <c r="D620" s="119">
        <v>43125</v>
      </c>
      <c r="E620" s="120" t="s">
        <v>1627</v>
      </c>
      <c r="F620" s="120" t="s">
        <v>1315</v>
      </c>
      <c r="G620" s="120">
        <v>16423127</v>
      </c>
      <c r="H620" s="124"/>
      <c r="I620" s="128" t="s">
        <v>2677</v>
      </c>
      <c r="J620" s="124"/>
      <c r="K620" s="124"/>
      <c r="L620" s="124"/>
      <c r="M620" s="124"/>
      <c r="N620" s="211">
        <v>17495</v>
      </c>
      <c r="O620" s="211">
        <v>0</v>
      </c>
      <c r="P620" s="124" t="s">
        <v>1314</v>
      </c>
    </row>
    <row r="621" spans="1:16" ht="63.75">
      <c r="A621" s="262" t="s">
        <v>622</v>
      </c>
      <c r="B621" s="124"/>
      <c r="C621" s="125" t="s">
        <v>715</v>
      </c>
      <c r="D621" s="119">
        <v>43125</v>
      </c>
      <c r="E621" s="120" t="s">
        <v>1628</v>
      </c>
      <c r="F621" s="120" t="s">
        <v>1315</v>
      </c>
      <c r="G621" s="120">
        <v>16423126</v>
      </c>
      <c r="H621" s="124"/>
      <c r="I621" s="128" t="s">
        <v>2678</v>
      </c>
      <c r="J621" s="124"/>
      <c r="K621" s="124"/>
      <c r="L621" s="124"/>
      <c r="M621" s="124"/>
      <c r="N621" s="211">
        <v>12074</v>
      </c>
      <c r="O621" s="211">
        <v>0</v>
      </c>
      <c r="P621" s="124" t="s">
        <v>1314</v>
      </c>
    </row>
    <row r="622" spans="1:16" ht="63.75">
      <c r="A622" s="262" t="s">
        <v>622</v>
      </c>
      <c r="B622" s="124"/>
      <c r="C622" s="125" t="s">
        <v>715</v>
      </c>
      <c r="D622" s="119">
        <v>43125</v>
      </c>
      <c r="E622" s="120" t="s">
        <v>1629</v>
      </c>
      <c r="F622" s="120" t="s">
        <v>1315</v>
      </c>
      <c r="G622" s="120">
        <v>16423124</v>
      </c>
      <c r="H622" s="124"/>
      <c r="I622" s="128" t="s">
        <v>2679</v>
      </c>
      <c r="J622" s="124"/>
      <c r="K622" s="124"/>
      <c r="L622" s="124"/>
      <c r="M622" s="124"/>
      <c r="N622" s="211">
        <v>16755</v>
      </c>
      <c r="O622" s="211">
        <v>0</v>
      </c>
      <c r="P622" s="124" t="s">
        <v>1314</v>
      </c>
    </row>
    <row r="623" spans="1:16" ht="63.75">
      <c r="A623" s="262" t="s">
        <v>622</v>
      </c>
      <c r="B623" s="124"/>
      <c r="C623" s="125" t="s">
        <v>715</v>
      </c>
      <c r="D623" s="119">
        <v>43125</v>
      </c>
      <c r="E623" s="120" t="s">
        <v>1630</v>
      </c>
      <c r="F623" s="120" t="s">
        <v>1315</v>
      </c>
      <c r="G623" s="120">
        <v>16423121</v>
      </c>
      <c r="H623" s="124"/>
      <c r="I623" s="128" t="s">
        <v>2680</v>
      </c>
      <c r="J623" s="124"/>
      <c r="K623" s="124"/>
      <c r="L623" s="124"/>
      <c r="M623" s="124"/>
      <c r="N623" s="211">
        <v>17741</v>
      </c>
      <c r="O623" s="211">
        <v>0</v>
      </c>
      <c r="P623" s="124" t="s">
        <v>1314</v>
      </c>
    </row>
    <row r="624" spans="1:16" ht="63.75">
      <c r="A624" s="262" t="s">
        <v>622</v>
      </c>
      <c r="B624" s="124"/>
      <c r="C624" s="125" t="s">
        <v>715</v>
      </c>
      <c r="D624" s="119">
        <v>43125</v>
      </c>
      <c r="E624" s="120" t="s">
        <v>1631</v>
      </c>
      <c r="F624" s="120" t="s">
        <v>1315</v>
      </c>
      <c r="G624" s="120">
        <v>16423118</v>
      </c>
      <c r="H624" s="124"/>
      <c r="I624" s="128" t="s">
        <v>2681</v>
      </c>
      <c r="J624" s="124"/>
      <c r="K624" s="124"/>
      <c r="L624" s="124"/>
      <c r="M624" s="124"/>
      <c r="N624" s="211">
        <v>13798.5</v>
      </c>
      <c r="O624" s="211">
        <v>0</v>
      </c>
      <c r="P624" s="124" t="s">
        <v>1314</v>
      </c>
    </row>
    <row r="625" spans="1:16" ht="63.75">
      <c r="A625" s="262" t="s">
        <v>622</v>
      </c>
      <c r="B625" s="124"/>
      <c r="C625" s="125" t="s">
        <v>715</v>
      </c>
      <c r="D625" s="119">
        <v>43125</v>
      </c>
      <c r="E625" s="120" t="s">
        <v>1632</v>
      </c>
      <c r="F625" s="120" t="s">
        <v>1315</v>
      </c>
      <c r="G625" s="120">
        <v>16423116</v>
      </c>
      <c r="H625" s="124"/>
      <c r="I625" s="128" t="s">
        <v>2682</v>
      </c>
      <c r="J625" s="124"/>
      <c r="K625" s="124"/>
      <c r="L625" s="124"/>
      <c r="M625" s="124"/>
      <c r="N625" s="211">
        <v>22050</v>
      </c>
      <c r="O625" s="211">
        <v>0</v>
      </c>
      <c r="P625" s="124" t="s">
        <v>1314</v>
      </c>
    </row>
    <row r="626" spans="1:16" ht="63.75">
      <c r="A626" s="262" t="s">
        <v>622</v>
      </c>
      <c r="B626" s="124"/>
      <c r="C626" s="125" t="s">
        <v>715</v>
      </c>
      <c r="D626" s="119">
        <v>43125</v>
      </c>
      <c r="E626" s="120" t="s">
        <v>1633</v>
      </c>
      <c r="F626" s="120" t="s">
        <v>1315</v>
      </c>
      <c r="G626" s="120">
        <v>16423114</v>
      </c>
      <c r="H626" s="124"/>
      <c r="I626" s="128" t="s">
        <v>2683</v>
      </c>
      <c r="J626" s="124"/>
      <c r="K626" s="124"/>
      <c r="L626" s="124"/>
      <c r="M626" s="124"/>
      <c r="N626" s="211">
        <v>2700</v>
      </c>
      <c r="O626" s="211">
        <v>0</v>
      </c>
      <c r="P626" s="124" t="s">
        <v>1314</v>
      </c>
    </row>
    <row r="627" spans="1:16" ht="63.75">
      <c r="A627" s="262" t="s">
        <v>622</v>
      </c>
      <c r="B627" s="124"/>
      <c r="C627" s="125" t="s">
        <v>715</v>
      </c>
      <c r="D627" s="119">
        <v>43125</v>
      </c>
      <c r="E627" s="120" t="s">
        <v>1634</v>
      </c>
      <c r="F627" s="120" t="s">
        <v>1315</v>
      </c>
      <c r="G627" s="120">
        <v>16423113</v>
      </c>
      <c r="H627" s="124"/>
      <c r="I627" s="128" t="s">
        <v>2684</v>
      </c>
      <c r="J627" s="124"/>
      <c r="K627" s="124"/>
      <c r="L627" s="124"/>
      <c r="M627" s="124"/>
      <c r="N627" s="211">
        <v>13950</v>
      </c>
      <c r="O627" s="211">
        <v>0</v>
      </c>
      <c r="P627" s="124" t="s">
        <v>1314</v>
      </c>
    </row>
    <row r="628" spans="1:16" ht="63.75">
      <c r="A628" s="262" t="s">
        <v>622</v>
      </c>
      <c r="B628" s="124"/>
      <c r="C628" s="125" t="s">
        <v>715</v>
      </c>
      <c r="D628" s="119">
        <v>43125</v>
      </c>
      <c r="E628" s="120" t="s">
        <v>1635</v>
      </c>
      <c r="F628" s="120" t="s">
        <v>1315</v>
      </c>
      <c r="G628" s="120">
        <v>16423111</v>
      </c>
      <c r="H628" s="124"/>
      <c r="I628" s="128" t="s">
        <v>2685</v>
      </c>
      <c r="J628" s="124"/>
      <c r="K628" s="124"/>
      <c r="L628" s="124"/>
      <c r="M628" s="124"/>
      <c r="N628" s="211">
        <v>28706</v>
      </c>
      <c r="O628" s="211">
        <v>0</v>
      </c>
      <c r="P628" s="124" t="s">
        <v>1314</v>
      </c>
    </row>
    <row r="629" spans="1:16" ht="63.75">
      <c r="A629" s="262" t="s">
        <v>622</v>
      </c>
      <c r="B629" s="124"/>
      <c r="C629" s="125" t="s">
        <v>715</v>
      </c>
      <c r="D629" s="119">
        <v>43125</v>
      </c>
      <c r="E629" s="120" t="s">
        <v>1636</v>
      </c>
      <c r="F629" s="120" t="s">
        <v>1315</v>
      </c>
      <c r="G629" s="120">
        <v>16423108</v>
      </c>
      <c r="H629" s="124"/>
      <c r="I629" s="128" t="s">
        <v>2686</v>
      </c>
      <c r="J629" s="124"/>
      <c r="K629" s="124"/>
      <c r="L629" s="124"/>
      <c r="M629" s="124"/>
      <c r="N629" s="211">
        <v>29691.5</v>
      </c>
      <c r="O629" s="211">
        <v>0</v>
      </c>
      <c r="P629" s="124" t="s">
        <v>1314</v>
      </c>
    </row>
    <row r="630" spans="1:16" ht="63.75">
      <c r="A630" s="262" t="s">
        <v>622</v>
      </c>
      <c r="B630" s="124"/>
      <c r="C630" s="125" t="s">
        <v>715</v>
      </c>
      <c r="D630" s="119">
        <v>43125</v>
      </c>
      <c r="E630" s="120" t="s">
        <v>1637</v>
      </c>
      <c r="F630" s="120" t="s">
        <v>1315</v>
      </c>
      <c r="G630" s="120">
        <v>16423100</v>
      </c>
      <c r="H630" s="124"/>
      <c r="I630" s="128" t="s">
        <v>2687</v>
      </c>
      <c r="J630" s="124"/>
      <c r="K630" s="124"/>
      <c r="L630" s="124"/>
      <c r="M630" s="124"/>
      <c r="N630" s="211">
        <v>33634</v>
      </c>
      <c r="O630" s="211">
        <v>0</v>
      </c>
      <c r="P630" s="124" t="s">
        <v>1314</v>
      </c>
    </row>
    <row r="631" spans="1:16" ht="63.75">
      <c r="A631" s="262" t="s">
        <v>622</v>
      </c>
      <c r="B631" s="124"/>
      <c r="C631" s="125" t="s">
        <v>715</v>
      </c>
      <c r="D631" s="119">
        <v>43125</v>
      </c>
      <c r="E631" s="120" t="s">
        <v>1638</v>
      </c>
      <c r="F631" s="120" t="s">
        <v>1315</v>
      </c>
      <c r="G631" s="120">
        <v>16423097</v>
      </c>
      <c r="H631" s="124"/>
      <c r="I631" s="128" t="s">
        <v>2688</v>
      </c>
      <c r="J631" s="124"/>
      <c r="K631" s="124"/>
      <c r="L631" s="124"/>
      <c r="M631" s="124"/>
      <c r="N631" s="211">
        <v>24886.5</v>
      </c>
      <c r="O631" s="211">
        <v>0</v>
      </c>
      <c r="P631" s="124" t="s">
        <v>1314</v>
      </c>
    </row>
    <row r="632" spans="1:16" ht="63.75">
      <c r="A632" s="262" t="s">
        <v>622</v>
      </c>
      <c r="B632" s="124"/>
      <c r="C632" s="125" t="s">
        <v>715</v>
      </c>
      <c r="D632" s="119">
        <v>43125</v>
      </c>
      <c r="E632" s="120" t="s">
        <v>1639</v>
      </c>
      <c r="F632" s="120" t="s">
        <v>1315</v>
      </c>
      <c r="G632" s="120">
        <v>16423093</v>
      </c>
      <c r="H632" s="124"/>
      <c r="I632" s="128" t="s">
        <v>2689</v>
      </c>
      <c r="J632" s="124"/>
      <c r="K632" s="124"/>
      <c r="L632" s="124"/>
      <c r="M632" s="124"/>
      <c r="N632" s="211">
        <v>8871</v>
      </c>
      <c r="O632" s="211">
        <v>0</v>
      </c>
      <c r="P632" s="124" t="s">
        <v>1314</v>
      </c>
    </row>
    <row r="633" spans="1:16" ht="63.75">
      <c r="A633" s="262" t="s">
        <v>622</v>
      </c>
      <c r="B633" s="124"/>
      <c r="C633" s="125" t="s">
        <v>715</v>
      </c>
      <c r="D633" s="119">
        <v>43125</v>
      </c>
      <c r="E633" s="120" t="s">
        <v>1640</v>
      </c>
      <c r="F633" s="120" t="s">
        <v>1315</v>
      </c>
      <c r="G633" s="120">
        <v>16420451</v>
      </c>
      <c r="H633" s="124"/>
      <c r="I633" s="128" t="s">
        <v>2690</v>
      </c>
      <c r="J633" s="124"/>
      <c r="K633" s="124"/>
      <c r="L633" s="124"/>
      <c r="M633" s="124"/>
      <c r="N633" s="211">
        <v>6750</v>
      </c>
      <c r="O633" s="211">
        <v>0</v>
      </c>
      <c r="P633" s="124" t="s">
        <v>1314</v>
      </c>
    </row>
    <row r="634" spans="1:16" ht="63.75">
      <c r="A634" s="262" t="s">
        <v>622</v>
      </c>
      <c r="B634" s="124"/>
      <c r="C634" s="125" t="s">
        <v>715</v>
      </c>
      <c r="D634" s="119">
        <v>43125</v>
      </c>
      <c r="E634" s="120" t="s">
        <v>1641</v>
      </c>
      <c r="F634" s="120" t="s">
        <v>1315</v>
      </c>
      <c r="G634" s="120">
        <v>16420446</v>
      </c>
      <c r="H634" s="124"/>
      <c r="I634" s="128" t="s">
        <v>2691</v>
      </c>
      <c r="J634" s="124"/>
      <c r="K634" s="124"/>
      <c r="L634" s="124"/>
      <c r="M634" s="124"/>
      <c r="N634" s="211">
        <v>9450</v>
      </c>
      <c r="O634" s="211">
        <v>0</v>
      </c>
      <c r="P634" s="124" t="s">
        <v>1314</v>
      </c>
    </row>
    <row r="635" spans="1:16" ht="63.75">
      <c r="A635" s="262" t="s">
        <v>622</v>
      </c>
      <c r="B635" s="124"/>
      <c r="C635" s="125" t="s">
        <v>715</v>
      </c>
      <c r="D635" s="119">
        <v>43125</v>
      </c>
      <c r="E635" s="120" t="s">
        <v>1642</v>
      </c>
      <c r="F635" s="120" t="s">
        <v>1315</v>
      </c>
      <c r="G635" s="120">
        <v>16407156</v>
      </c>
      <c r="H635" s="124"/>
      <c r="I635" s="128" t="s">
        <v>2692</v>
      </c>
      <c r="J635" s="124"/>
      <c r="K635" s="124"/>
      <c r="L635" s="124"/>
      <c r="M635" s="124"/>
      <c r="N635" s="211">
        <v>15000</v>
      </c>
      <c r="O635" s="211">
        <v>0</v>
      </c>
      <c r="P635" s="124" t="s">
        <v>1314</v>
      </c>
    </row>
    <row r="636" spans="1:16" ht="63.75">
      <c r="A636" s="262" t="s">
        <v>622</v>
      </c>
      <c r="B636" s="124"/>
      <c r="C636" s="125" t="s">
        <v>715</v>
      </c>
      <c r="D636" s="119">
        <v>43125</v>
      </c>
      <c r="E636" s="120" t="s">
        <v>1643</v>
      </c>
      <c r="F636" s="120" t="s">
        <v>1315</v>
      </c>
      <c r="G636" s="120">
        <v>16407154</v>
      </c>
      <c r="H636" s="124"/>
      <c r="I636" s="128" t="s">
        <v>2693</v>
      </c>
      <c r="J636" s="124"/>
      <c r="K636" s="124"/>
      <c r="L636" s="124"/>
      <c r="M636" s="124"/>
      <c r="N636" s="211">
        <v>7650</v>
      </c>
      <c r="O636" s="211">
        <v>0</v>
      </c>
      <c r="P636" s="124" t="s">
        <v>1314</v>
      </c>
    </row>
    <row r="637" spans="1:16" ht="63.75">
      <c r="A637" s="262" t="s">
        <v>622</v>
      </c>
      <c r="B637" s="124"/>
      <c r="C637" s="125" t="s">
        <v>715</v>
      </c>
      <c r="D637" s="119">
        <v>43125</v>
      </c>
      <c r="E637" s="120" t="s">
        <v>1644</v>
      </c>
      <c r="F637" s="120" t="s">
        <v>1315</v>
      </c>
      <c r="G637" s="120">
        <v>16407153</v>
      </c>
      <c r="H637" s="124"/>
      <c r="I637" s="128" t="s">
        <v>2694</v>
      </c>
      <c r="J637" s="124"/>
      <c r="K637" s="124"/>
      <c r="L637" s="124"/>
      <c r="M637" s="124"/>
      <c r="N637" s="211">
        <v>12150</v>
      </c>
      <c r="O637" s="211">
        <v>0</v>
      </c>
      <c r="P637" s="124" t="s">
        <v>1314</v>
      </c>
    </row>
    <row r="638" spans="1:16" ht="63.75">
      <c r="A638" s="262" t="s">
        <v>622</v>
      </c>
      <c r="B638" s="124"/>
      <c r="C638" s="125" t="s">
        <v>715</v>
      </c>
      <c r="D638" s="119">
        <v>43125</v>
      </c>
      <c r="E638" s="120" t="s">
        <v>1645</v>
      </c>
      <c r="F638" s="120" t="s">
        <v>1315</v>
      </c>
      <c r="G638" s="120">
        <v>16407152</v>
      </c>
      <c r="H638" s="124"/>
      <c r="I638" s="128" t="s">
        <v>2695</v>
      </c>
      <c r="J638" s="124"/>
      <c r="K638" s="124"/>
      <c r="L638" s="124"/>
      <c r="M638" s="124"/>
      <c r="N638" s="211">
        <v>10800</v>
      </c>
      <c r="O638" s="211">
        <v>0</v>
      </c>
      <c r="P638" s="124" t="s">
        <v>1314</v>
      </c>
    </row>
    <row r="639" spans="1:16" ht="63.75">
      <c r="A639" s="262" t="s">
        <v>622</v>
      </c>
      <c r="B639" s="124"/>
      <c r="C639" s="125" t="s">
        <v>715</v>
      </c>
      <c r="D639" s="119">
        <v>43125</v>
      </c>
      <c r="E639" s="120" t="s">
        <v>1646</v>
      </c>
      <c r="F639" s="120" t="s">
        <v>1315</v>
      </c>
      <c r="G639" s="120">
        <v>16407151</v>
      </c>
      <c r="H639" s="124"/>
      <c r="I639" s="128" t="s">
        <v>2696</v>
      </c>
      <c r="J639" s="124"/>
      <c r="K639" s="124"/>
      <c r="L639" s="124"/>
      <c r="M639" s="124"/>
      <c r="N639" s="211">
        <v>17987</v>
      </c>
      <c r="O639" s="211">
        <v>0</v>
      </c>
      <c r="P639" s="124" t="s">
        <v>1314</v>
      </c>
    </row>
    <row r="640" spans="1:16" ht="63.75">
      <c r="A640" s="262" t="s">
        <v>622</v>
      </c>
      <c r="B640" s="124"/>
      <c r="C640" s="125" t="s">
        <v>715</v>
      </c>
      <c r="D640" s="119">
        <v>43125</v>
      </c>
      <c r="E640" s="120" t="s">
        <v>1647</v>
      </c>
      <c r="F640" s="120" t="s">
        <v>1315</v>
      </c>
      <c r="G640" s="120">
        <v>16407147</v>
      </c>
      <c r="H640" s="124"/>
      <c r="I640" s="128" t="s">
        <v>2697</v>
      </c>
      <c r="J640" s="124"/>
      <c r="K640" s="124"/>
      <c r="L640" s="124"/>
      <c r="M640" s="124"/>
      <c r="N640" s="211">
        <v>12320</v>
      </c>
      <c r="O640" s="211">
        <v>0</v>
      </c>
      <c r="P640" s="124" t="s">
        <v>1314</v>
      </c>
    </row>
    <row r="641" spans="1:16" ht="63.75">
      <c r="A641" s="262" t="s">
        <v>622</v>
      </c>
      <c r="B641" s="124"/>
      <c r="C641" s="125" t="s">
        <v>715</v>
      </c>
      <c r="D641" s="119">
        <v>43125</v>
      </c>
      <c r="E641" s="120" t="s">
        <v>1648</v>
      </c>
      <c r="F641" s="120" t="s">
        <v>1315</v>
      </c>
      <c r="G641" s="120">
        <v>16407146</v>
      </c>
      <c r="H641" s="124"/>
      <c r="I641" s="128" t="s">
        <v>2698</v>
      </c>
      <c r="J641" s="124"/>
      <c r="K641" s="124"/>
      <c r="L641" s="124"/>
      <c r="M641" s="124"/>
      <c r="N641" s="211">
        <v>14784</v>
      </c>
      <c r="O641" s="211">
        <v>0</v>
      </c>
      <c r="P641" s="124" t="s">
        <v>1314</v>
      </c>
    </row>
    <row r="642" spans="1:16" ht="63.75">
      <c r="A642" s="262" t="s">
        <v>622</v>
      </c>
      <c r="B642" s="124"/>
      <c r="C642" s="125" t="s">
        <v>715</v>
      </c>
      <c r="D642" s="119">
        <v>43125</v>
      </c>
      <c r="E642" s="120" t="s">
        <v>1649</v>
      </c>
      <c r="F642" s="120" t="s">
        <v>1315</v>
      </c>
      <c r="G642" s="120">
        <v>16407145</v>
      </c>
      <c r="H642" s="124"/>
      <c r="I642" s="128" t="s">
        <v>2699</v>
      </c>
      <c r="J642" s="124"/>
      <c r="K642" s="124"/>
      <c r="L642" s="124"/>
      <c r="M642" s="124"/>
      <c r="N642" s="211">
        <v>13306</v>
      </c>
      <c r="O642" s="211">
        <v>0</v>
      </c>
      <c r="P642" s="124" t="s">
        <v>1314</v>
      </c>
    </row>
    <row r="643" spans="1:16" ht="63.75">
      <c r="A643" s="262" t="s">
        <v>622</v>
      </c>
      <c r="B643" s="124"/>
      <c r="C643" s="125" t="s">
        <v>715</v>
      </c>
      <c r="D643" s="119">
        <v>43125</v>
      </c>
      <c r="E643" s="120" t="s">
        <v>1650</v>
      </c>
      <c r="F643" s="120" t="s">
        <v>1315</v>
      </c>
      <c r="G643" s="120">
        <v>16407144</v>
      </c>
      <c r="H643" s="124"/>
      <c r="I643" s="128" t="s">
        <v>2700</v>
      </c>
      <c r="J643" s="124"/>
      <c r="K643" s="124"/>
      <c r="L643" s="124"/>
      <c r="M643" s="124"/>
      <c r="N643" s="211">
        <v>12813</v>
      </c>
      <c r="O643" s="211">
        <v>0</v>
      </c>
      <c r="P643" s="124" t="s">
        <v>1314</v>
      </c>
    </row>
    <row r="644" spans="1:16" ht="63.75">
      <c r="A644" s="262" t="s">
        <v>622</v>
      </c>
      <c r="B644" s="124"/>
      <c r="C644" s="125" t="s">
        <v>715</v>
      </c>
      <c r="D644" s="119">
        <v>43125</v>
      </c>
      <c r="E644" s="120" t="s">
        <v>1651</v>
      </c>
      <c r="F644" s="120" t="s">
        <v>1315</v>
      </c>
      <c r="G644" s="120">
        <v>16407143</v>
      </c>
      <c r="H644" s="124"/>
      <c r="I644" s="128" t="s">
        <v>2701</v>
      </c>
      <c r="J644" s="124"/>
      <c r="K644" s="124"/>
      <c r="L644" s="124"/>
      <c r="M644" s="124"/>
      <c r="N644" s="211">
        <v>16650</v>
      </c>
      <c r="O644" s="211">
        <v>0</v>
      </c>
      <c r="P644" s="124" t="s">
        <v>1314</v>
      </c>
    </row>
    <row r="645" spans="1:16" ht="63.75">
      <c r="A645" s="262" t="s">
        <v>622</v>
      </c>
      <c r="B645" s="124"/>
      <c r="C645" s="125" t="s">
        <v>715</v>
      </c>
      <c r="D645" s="119">
        <v>43125</v>
      </c>
      <c r="E645" s="120" t="s">
        <v>1652</v>
      </c>
      <c r="F645" s="120" t="s">
        <v>1315</v>
      </c>
      <c r="G645" s="120">
        <v>16407142</v>
      </c>
      <c r="H645" s="124"/>
      <c r="I645" s="128" t="s">
        <v>2702</v>
      </c>
      <c r="J645" s="124"/>
      <c r="K645" s="124"/>
      <c r="L645" s="124"/>
      <c r="M645" s="124"/>
      <c r="N645" s="211">
        <v>11088</v>
      </c>
      <c r="O645" s="211">
        <v>0</v>
      </c>
      <c r="P645" s="124" t="s">
        <v>1314</v>
      </c>
    </row>
    <row r="646" spans="1:16" ht="76.5">
      <c r="A646" s="262" t="s">
        <v>622</v>
      </c>
      <c r="B646" s="124"/>
      <c r="C646" s="125" t="s">
        <v>715</v>
      </c>
      <c r="D646" s="119">
        <v>43125</v>
      </c>
      <c r="E646" s="120" t="s">
        <v>1653</v>
      </c>
      <c r="F646" s="120" t="s">
        <v>1315</v>
      </c>
      <c r="G646" s="120">
        <v>16407141</v>
      </c>
      <c r="H646" s="124"/>
      <c r="I646" s="128" t="s">
        <v>2703</v>
      </c>
      <c r="J646" s="124"/>
      <c r="K646" s="124"/>
      <c r="L646" s="124"/>
      <c r="M646" s="124"/>
      <c r="N646" s="211">
        <v>13306</v>
      </c>
      <c r="O646" s="211">
        <v>0</v>
      </c>
      <c r="P646" s="124" t="s">
        <v>1314</v>
      </c>
    </row>
    <row r="647" spans="1:16" ht="63.75">
      <c r="A647" s="262" t="s">
        <v>622</v>
      </c>
      <c r="B647" s="124"/>
      <c r="C647" s="125" t="s">
        <v>715</v>
      </c>
      <c r="D647" s="119">
        <v>43125</v>
      </c>
      <c r="E647" s="120" t="s">
        <v>1654</v>
      </c>
      <c r="F647" s="120" t="s">
        <v>1315</v>
      </c>
      <c r="G647" s="120">
        <v>16407140</v>
      </c>
      <c r="H647" s="124"/>
      <c r="I647" s="128" t="s">
        <v>2704</v>
      </c>
      <c r="J647" s="124"/>
      <c r="K647" s="124"/>
      <c r="L647" s="124"/>
      <c r="M647" s="124"/>
      <c r="N647" s="211">
        <v>17100</v>
      </c>
      <c r="O647" s="211">
        <v>0</v>
      </c>
      <c r="P647" s="124" t="s">
        <v>1314</v>
      </c>
    </row>
    <row r="648" spans="1:16" ht="63.75">
      <c r="A648" s="262" t="s">
        <v>622</v>
      </c>
      <c r="B648" s="124"/>
      <c r="C648" s="125" t="s">
        <v>715</v>
      </c>
      <c r="D648" s="119">
        <v>43125</v>
      </c>
      <c r="E648" s="120" t="s">
        <v>1655</v>
      </c>
      <c r="F648" s="120" t="s">
        <v>1315</v>
      </c>
      <c r="G648" s="120">
        <v>16407139</v>
      </c>
      <c r="H648" s="124"/>
      <c r="I648" s="128" t="s">
        <v>2705</v>
      </c>
      <c r="J648" s="124"/>
      <c r="K648" s="124"/>
      <c r="L648" s="124"/>
      <c r="M648" s="124"/>
      <c r="N648" s="211">
        <v>3150</v>
      </c>
      <c r="O648" s="211">
        <v>0</v>
      </c>
      <c r="P648" s="124" t="s">
        <v>1314</v>
      </c>
    </row>
    <row r="649" spans="1:16" ht="63.75">
      <c r="A649" s="262" t="s">
        <v>622</v>
      </c>
      <c r="B649" s="124"/>
      <c r="C649" s="125" t="s">
        <v>715</v>
      </c>
      <c r="D649" s="119">
        <v>43125</v>
      </c>
      <c r="E649" s="120" t="s">
        <v>1656</v>
      </c>
      <c r="F649" s="120" t="s">
        <v>1315</v>
      </c>
      <c r="G649" s="120">
        <v>16407138</v>
      </c>
      <c r="H649" s="124"/>
      <c r="I649" s="128" t="s">
        <v>2706</v>
      </c>
      <c r="J649" s="124"/>
      <c r="K649" s="124"/>
      <c r="L649" s="124"/>
      <c r="M649" s="124"/>
      <c r="N649" s="211">
        <v>8550</v>
      </c>
      <c r="O649" s="211">
        <v>0</v>
      </c>
      <c r="P649" s="124" t="s">
        <v>1314</v>
      </c>
    </row>
    <row r="650" spans="1:16" ht="63.75">
      <c r="A650" s="262" t="s">
        <v>622</v>
      </c>
      <c r="B650" s="124"/>
      <c r="C650" s="125" t="s">
        <v>715</v>
      </c>
      <c r="D650" s="119">
        <v>43125</v>
      </c>
      <c r="E650" s="120" t="s">
        <v>1657</v>
      </c>
      <c r="F650" s="120" t="s">
        <v>1315</v>
      </c>
      <c r="G650" s="120">
        <v>16407137</v>
      </c>
      <c r="H650" s="124"/>
      <c r="I650" s="128" t="s">
        <v>2707</v>
      </c>
      <c r="J650" s="124"/>
      <c r="K650" s="124"/>
      <c r="L650" s="124"/>
      <c r="M650" s="124"/>
      <c r="N650" s="211">
        <v>14850</v>
      </c>
      <c r="O650" s="211">
        <v>0</v>
      </c>
      <c r="P650" s="124" t="s">
        <v>1314</v>
      </c>
    </row>
    <row r="651" spans="1:16" ht="63.75">
      <c r="A651" s="262" t="s">
        <v>622</v>
      </c>
      <c r="B651" s="124"/>
      <c r="C651" s="125" t="s">
        <v>715</v>
      </c>
      <c r="D651" s="119">
        <v>43125</v>
      </c>
      <c r="E651" s="120" t="s">
        <v>1658</v>
      </c>
      <c r="F651" s="120" t="s">
        <v>1315</v>
      </c>
      <c r="G651" s="120">
        <v>16407136</v>
      </c>
      <c r="H651" s="124"/>
      <c r="I651" s="128" t="s">
        <v>2708</v>
      </c>
      <c r="J651" s="124"/>
      <c r="K651" s="124"/>
      <c r="L651" s="124"/>
      <c r="M651" s="124"/>
      <c r="N651" s="211">
        <v>16200</v>
      </c>
      <c r="O651" s="211">
        <v>0</v>
      </c>
      <c r="P651" s="124" t="s">
        <v>1314</v>
      </c>
    </row>
    <row r="652" spans="1:16" ht="63.75">
      <c r="A652" s="262" t="s">
        <v>622</v>
      </c>
      <c r="B652" s="124"/>
      <c r="C652" s="125" t="s">
        <v>715</v>
      </c>
      <c r="D652" s="119">
        <v>43125</v>
      </c>
      <c r="E652" s="120" t="s">
        <v>1659</v>
      </c>
      <c r="F652" s="120" t="s">
        <v>1315</v>
      </c>
      <c r="G652" s="120">
        <v>16407135</v>
      </c>
      <c r="H652" s="124"/>
      <c r="I652" s="128" t="s">
        <v>2709</v>
      </c>
      <c r="J652" s="124"/>
      <c r="K652" s="124"/>
      <c r="L652" s="124"/>
      <c r="M652" s="124"/>
      <c r="N652" s="211">
        <v>7200</v>
      </c>
      <c r="O652" s="211">
        <v>0</v>
      </c>
      <c r="P652" s="124" t="s">
        <v>1314</v>
      </c>
    </row>
    <row r="653" spans="1:16" ht="63.75">
      <c r="A653" s="262" t="s">
        <v>622</v>
      </c>
      <c r="B653" s="124"/>
      <c r="C653" s="125" t="s">
        <v>715</v>
      </c>
      <c r="D653" s="119">
        <v>43125</v>
      </c>
      <c r="E653" s="120" t="s">
        <v>1660</v>
      </c>
      <c r="F653" s="120" t="s">
        <v>1315</v>
      </c>
      <c r="G653" s="120">
        <v>16407134</v>
      </c>
      <c r="H653" s="124"/>
      <c r="I653" s="128" t="s">
        <v>2710</v>
      </c>
      <c r="J653" s="124"/>
      <c r="K653" s="124"/>
      <c r="L653" s="124"/>
      <c r="M653" s="124"/>
      <c r="N653" s="211">
        <v>17248</v>
      </c>
      <c r="O653" s="211">
        <v>0</v>
      </c>
      <c r="P653" s="124" t="s">
        <v>1314</v>
      </c>
    </row>
    <row r="654" spans="1:16" ht="63.75">
      <c r="A654" s="262" t="s">
        <v>622</v>
      </c>
      <c r="B654" s="124"/>
      <c r="C654" s="125" t="s">
        <v>715</v>
      </c>
      <c r="D654" s="119">
        <v>43125</v>
      </c>
      <c r="E654" s="120" t="s">
        <v>1661</v>
      </c>
      <c r="F654" s="120" t="s">
        <v>1315</v>
      </c>
      <c r="G654" s="120">
        <v>16407133</v>
      </c>
      <c r="H654" s="124"/>
      <c r="I654" s="128" t="s">
        <v>2711</v>
      </c>
      <c r="J654" s="124"/>
      <c r="K654" s="124"/>
      <c r="L654" s="124"/>
      <c r="M654" s="124"/>
      <c r="N654" s="211">
        <v>10350</v>
      </c>
      <c r="O654" s="211">
        <v>0</v>
      </c>
      <c r="P654" s="124" t="s">
        <v>1314</v>
      </c>
    </row>
    <row r="655" spans="1:16" ht="63.75">
      <c r="A655" s="262" t="s">
        <v>622</v>
      </c>
      <c r="B655" s="124"/>
      <c r="C655" s="125" t="s">
        <v>715</v>
      </c>
      <c r="D655" s="119">
        <v>43125</v>
      </c>
      <c r="E655" s="120" t="s">
        <v>1662</v>
      </c>
      <c r="F655" s="120" t="s">
        <v>1315</v>
      </c>
      <c r="G655" s="120">
        <v>16422975</v>
      </c>
      <c r="H655" s="124"/>
      <c r="I655" s="128" t="s">
        <v>2712</v>
      </c>
      <c r="J655" s="124"/>
      <c r="K655" s="124"/>
      <c r="L655" s="124"/>
      <c r="M655" s="124"/>
      <c r="N655" s="211">
        <v>5400</v>
      </c>
      <c r="O655" s="211">
        <v>0</v>
      </c>
      <c r="P655" s="124" t="s">
        <v>1314</v>
      </c>
    </row>
    <row r="656" spans="1:16" ht="63.75">
      <c r="A656" s="262" t="s">
        <v>622</v>
      </c>
      <c r="B656" s="124"/>
      <c r="C656" s="125" t="s">
        <v>715</v>
      </c>
      <c r="D656" s="119">
        <v>43125</v>
      </c>
      <c r="E656" s="120" t="s">
        <v>1663</v>
      </c>
      <c r="F656" s="120" t="s">
        <v>1315</v>
      </c>
      <c r="G656" s="120">
        <v>16422973</v>
      </c>
      <c r="H656" s="124"/>
      <c r="I656" s="128" t="s">
        <v>2713</v>
      </c>
      <c r="J656" s="124"/>
      <c r="K656" s="124"/>
      <c r="L656" s="124"/>
      <c r="M656" s="124"/>
      <c r="N656" s="211">
        <v>9900</v>
      </c>
      <c r="O656" s="211">
        <v>0</v>
      </c>
      <c r="P656" s="124" t="s">
        <v>1314</v>
      </c>
    </row>
    <row r="657" spans="1:16" ht="63.75">
      <c r="A657" s="262" t="s">
        <v>622</v>
      </c>
      <c r="B657" s="124"/>
      <c r="C657" s="125" t="s">
        <v>715</v>
      </c>
      <c r="D657" s="119">
        <v>43125</v>
      </c>
      <c r="E657" s="120" t="s">
        <v>1664</v>
      </c>
      <c r="F657" s="120" t="s">
        <v>1315</v>
      </c>
      <c r="G657" s="120">
        <v>16422609</v>
      </c>
      <c r="H657" s="124"/>
      <c r="I657" s="128" t="s">
        <v>2714</v>
      </c>
      <c r="J657" s="124"/>
      <c r="K657" s="124"/>
      <c r="L657" s="124"/>
      <c r="M657" s="124"/>
      <c r="N657" s="211">
        <v>17550</v>
      </c>
      <c r="O657" s="211">
        <v>0</v>
      </c>
      <c r="P657" s="124" t="s">
        <v>1314</v>
      </c>
    </row>
    <row r="658" spans="1:16" ht="63.75">
      <c r="A658" s="262" t="s">
        <v>622</v>
      </c>
      <c r="B658" s="124"/>
      <c r="C658" s="125" t="s">
        <v>715</v>
      </c>
      <c r="D658" s="119">
        <v>43125</v>
      </c>
      <c r="E658" s="120" t="s">
        <v>1665</v>
      </c>
      <c r="F658" s="120" t="s">
        <v>1315</v>
      </c>
      <c r="G658" s="120">
        <v>16422368</v>
      </c>
      <c r="H658" s="124"/>
      <c r="I658" s="128" t="s">
        <v>2715</v>
      </c>
      <c r="J658" s="124"/>
      <c r="K658" s="124"/>
      <c r="L658" s="124"/>
      <c r="M658" s="124"/>
      <c r="N658" s="211">
        <v>17494.5</v>
      </c>
      <c r="O658" s="211">
        <v>0</v>
      </c>
      <c r="P658" s="124" t="s">
        <v>1314</v>
      </c>
    </row>
    <row r="659" spans="1:16" ht="63.75">
      <c r="A659" s="262" t="s">
        <v>622</v>
      </c>
      <c r="B659" s="124"/>
      <c r="C659" s="125" t="s">
        <v>715</v>
      </c>
      <c r="D659" s="119">
        <v>43125</v>
      </c>
      <c r="E659" s="120" t="s">
        <v>1666</v>
      </c>
      <c r="F659" s="120" t="s">
        <v>1315</v>
      </c>
      <c r="G659" s="120">
        <v>16422367</v>
      </c>
      <c r="H659" s="124"/>
      <c r="I659" s="128" t="s">
        <v>2716</v>
      </c>
      <c r="J659" s="124"/>
      <c r="K659" s="124"/>
      <c r="L659" s="124"/>
      <c r="M659" s="124"/>
      <c r="N659" s="211">
        <v>16755</v>
      </c>
      <c r="O659" s="211">
        <v>0</v>
      </c>
      <c r="P659" s="124" t="s">
        <v>1314</v>
      </c>
    </row>
    <row r="660" spans="1:16" ht="89.25">
      <c r="A660" s="262">
        <v>25</v>
      </c>
      <c r="B660" s="124"/>
      <c r="C660" s="125" t="s">
        <v>694</v>
      </c>
      <c r="D660" s="119">
        <v>43125</v>
      </c>
      <c r="E660" s="120" t="s">
        <v>1667</v>
      </c>
      <c r="F660" s="120" t="s">
        <v>15</v>
      </c>
      <c r="G660" s="120">
        <v>4225</v>
      </c>
      <c r="H660" s="124"/>
      <c r="I660" s="128" t="s">
        <v>2717</v>
      </c>
      <c r="J660" s="124"/>
      <c r="K660" s="124"/>
      <c r="L660" s="124"/>
      <c r="M660" s="124"/>
      <c r="N660" s="211">
        <v>930.14</v>
      </c>
      <c r="O660" s="211">
        <v>0</v>
      </c>
      <c r="P660" s="124" t="s">
        <v>1314</v>
      </c>
    </row>
    <row r="661" spans="1:16" ht="76.5">
      <c r="A661" s="262">
        <v>15</v>
      </c>
      <c r="B661" s="124"/>
      <c r="C661" s="125" t="s">
        <v>691</v>
      </c>
      <c r="D661" s="119">
        <v>43125</v>
      </c>
      <c r="E661" s="120" t="s">
        <v>1668</v>
      </c>
      <c r="F661" s="120" t="s">
        <v>15</v>
      </c>
      <c r="G661" s="120">
        <v>4222</v>
      </c>
      <c r="H661" s="124"/>
      <c r="I661" s="128" t="s">
        <v>2718</v>
      </c>
      <c r="J661" s="124"/>
      <c r="K661" s="124"/>
      <c r="L661" s="124"/>
      <c r="M661" s="124"/>
      <c r="N661" s="211">
        <v>1071.45</v>
      </c>
      <c r="O661" s="211">
        <v>0</v>
      </c>
      <c r="P661" s="124" t="s">
        <v>1314</v>
      </c>
    </row>
    <row r="662" spans="1:16" ht="63.75">
      <c r="A662" s="262" t="s">
        <v>622</v>
      </c>
      <c r="B662" s="124"/>
      <c r="C662" s="125" t="s">
        <v>715</v>
      </c>
      <c r="D662" s="119">
        <v>43125</v>
      </c>
      <c r="E662" s="120" t="s">
        <v>1669</v>
      </c>
      <c r="F662" s="120" t="s">
        <v>1315</v>
      </c>
      <c r="G662" s="120">
        <v>16407119</v>
      </c>
      <c r="H662" s="124"/>
      <c r="I662" s="128" t="s">
        <v>2719</v>
      </c>
      <c r="J662" s="124"/>
      <c r="K662" s="124"/>
      <c r="L662" s="124"/>
      <c r="M662" s="124"/>
      <c r="N662" s="211">
        <v>479747</v>
      </c>
      <c r="O662" s="211">
        <v>0</v>
      </c>
      <c r="P662" s="124" t="s">
        <v>1314</v>
      </c>
    </row>
    <row r="663" spans="1:16" ht="63.75">
      <c r="A663" s="262" t="s">
        <v>622</v>
      </c>
      <c r="B663" s="124"/>
      <c r="C663" s="125" t="s">
        <v>715</v>
      </c>
      <c r="D663" s="119">
        <v>43125</v>
      </c>
      <c r="E663" s="120" t="s">
        <v>1670</v>
      </c>
      <c r="F663" s="120" t="s">
        <v>1315</v>
      </c>
      <c r="G663" s="120">
        <v>16407109</v>
      </c>
      <c r="H663" s="124"/>
      <c r="I663" s="128" t="s">
        <v>2720</v>
      </c>
      <c r="J663" s="124"/>
      <c r="K663" s="124"/>
      <c r="L663" s="124"/>
      <c r="M663" s="124"/>
      <c r="N663" s="211">
        <v>9450</v>
      </c>
      <c r="O663" s="211">
        <v>0</v>
      </c>
      <c r="P663" s="124" t="s">
        <v>1314</v>
      </c>
    </row>
    <row r="664" spans="1:16" ht="63.75">
      <c r="A664" s="262" t="s">
        <v>622</v>
      </c>
      <c r="B664" s="124"/>
      <c r="C664" s="125" t="s">
        <v>715</v>
      </c>
      <c r="D664" s="119">
        <v>43125</v>
      </c>
      <c r="E664" s="120" t="s">
        <v>1671</v>
      </c>
      <c r="F664" s="120" t="s">
        <v>1315</v>
      </c>
      <c r="G664" s="120">
        <v>16407105</v>
      </c>
      <c r="H664" s="124"/>
      <c r="I664" s="128" t="s">
        <v>2721</v>
      </c>
      <c r="J664" s="124"/>
      <c r="K664" s="124"/>
      <c r="L664" s="124"/>
      <c r="M664" s="124"/>
      <c r="N664" s="211">
        <v>10350</v>
      </c>
      <c r="O664" s="211">
        <v>0</v>
      </c>
      <c r="P664" s="124" t="s">
        <v>1314</v>
      </c>
    </row>
    <row r="665" spans="1:16" ht="63.75">
      <c r="A665" s="262" t="s">
        <v>622</v>
      </c>
      <c r="B665" s="124"/>
      <c r="C665" s="125" t="s">
        <v>715</v>
      </c>
      <c r="D665" s="119">
        <v>43125</v>
      </c>
      <c r="E665" s="120" t="s">
        <v>1672</v>
      </c>
      <c r="F665" s="120" t="s">
        <v>1315</v>
      </c>
      <c r="G665" s="120">
        <v>16407099</v>
      </c>
      <c r="H665" s="124"/>
      <c r="I665" s="128" t="s">
        <v>2722</v>
      </c>
      <c r="J665" s="124"/>
      <c r="K665" s="124"/>
      <c r="L665" s="124"/>
      <c r="M665" s="124"/>
      <c r="N665" s="211">
        <v>18480</v>
      </c>
      <c r="O665" s="211">
        <v>0</v>
      </c>
      <c r="P665" s="124" t="s">
        <v>1314</v>
      </c>
    </row>
    <row r="666" spans="1:16" ht="63.75">
      <c r="A666" s="262" t="s">
        <v>622</v>
      </c>
      <c r="B666" s="124"/>
      <c r="C666" s="125" t="s">
        <v>715</v>
      </c>
      <c r="D666" s="119">
        <v>43125</v>
      </c>
      <c r="E666" s="120" t="s">
        <v>1673</v>
      </c>
      <c r="F666" s="120" t="s">
        <v>1315</v>
      </c>
      <c r="G666" s="120">
        <v>16406832</v>
      </c>
      <c r="H666" s="124"/>
      <c r="I666" s="128" t="s">
        <v>2723</v>
      </c>
      <c r="J666" s="124"/>
      <c r="K666" s="124"/>
      <c r="L666" s="124"/>
      <c r="M666" s="124"/>
      <c r="N666" s="211">
        <v>13050</v>
      </c>
      <c r="O666" s="211">
        <v>0</v>
      </c>
      <c r="P666" s="124" t="s">
        <v>1314</v>
      </c>
    </row>
    <row r="667" spans="1:16" ht="63.75">
      <c r="A667" s="262" t="s">
        <v>622</v>
      </c>
      <c r="B667" s="124"/>
      <c r="C667" s="125" t="s">
        <v>715</v>
      </c>
      <c r="D667" s="119">
        <v>43125</v>
      </c>
      <c r="E667" s="120" t="s">
        <v>1674</v>
      </c>
      <c r="F667" s="120" t="s">
        <v>1315</v>
      </c>
      <c r="G667" s="120">
        <v>16406831</v>
      </c>
      <c r="H667" s="124"/>
      <c r="I667" s="128" t="s">
        <v>2724</v>
      </c>
      <c r="J667" s="124"/>
      <c r="K667" s="124"/>
      <c r="L667" s="124"/>
      <c r="M667" s="124"/>
      <c r="N667" s="211">
        <v>10800</v>
      </c>
      <c r="O667" s="211">
        <v>0</v>
      </c>
      <c r="P667" s="124" t="s">
        <v>1314</v>
      </c>
    </row>
    <row r="668" spans="1:16" ht="63.75">
      <c r="A668" s="262" t="s">
        <v>622</v>
      </c>
      <c r="B668" s="124"/>
      <c r="C668" s="125" t="s">
        <v>715</v>
      </c>
      <c r="D668" s="119">
        <v>43125</v>
      </c>
      <c r="E668" s="120" t="s">
        <v>1675</v>
      </c>
      <c r="F668" s="120" t="s">
        <v>1315</v>
      </c>
      <c r="G668" s="120">
        <v>16406829</v>
      </c>
      <c r="H668" s="124"/>
      <c r="I668" s="128" t="s">
        <v>2725</v>
      </c>
      <c r="J668" s="124"/>
      <c r="K668" s="124"/>
      <c r="L668" s="124"/>
      <c r="M668" s="124"/>
      <c r="N668" s="211">
        <v>11700</v>
      </c>
      <c r="O668" s="211">
        <v>0</v>
      </c>
      <c r="P668" s="124" t="s">
        <v>1314</v>
      </c>
    </row>
    <row r="669" spans="1:16" ht="63.75">
      <c r="A669" s="262" t="s">
        <v>622</v>
      </c>
      <c r="B669" s="124"/>
      <c r="C669" s="125" t="s">
        <v>715</v>
      </c>
      <c r="D669" s="119">
        <v>43125</v>
      </c>
      <c r="E669" s="120" t="s">
        <v>1676</v>
      </c>
      <c r="F669" s="120" t="s">
        <v>1315</v>
      </c>
      <c r="G669" s="120">
        <v>16406828</v>
      </c>
      <c r="H669" s="124"/>
      <c r="I669" s="128" t="s">
        <v>2726</v>
      </c>
      <c r="J669" s="124"/>
      <c r="K669" s="124"/>
      <c r="L669" s="124"/>
      <c r="M669" s="124"/>
      <c r="N669" s="211">
        <v>18973</v>
      </c>
      <c r="O669" s="211">
        <v>0</v>
      </c>
      <c r="P669" s="124" t="s">
        <v>1314</v>
      </c>
    </row>
    <row r="670" spans="1:16" ht="63.75">
      <c r="A670" s="262" t="s">
        <v>622</v>
      </c>
      <c r="B670" s="124"/>
      <c r="C670" s="125" t="s">
        <v>715</v>
      </c>
      <c r="D670" s="119">
        <v>43125</v>
      </c>
      <c r="E670" s="120" t="s">
        <v>1677</v>
      </c>
      <c r="F670" s="120" t="s">
        <v>1315</v>
      </c>
      <c r="G670" s="120">
        <v>16406827</v>
      </c>
      <c r="H670" s="124"/>
      <c r="I670" s="128" t="s">
        <v>2727</v>
      </c>
      <c r="J670" s="124"/>
      <c r="K670" s="124"/>
      <c r="L670" s="124"/>
      <c r="M670" s="124"/>
      <c r="N670" s="211">
        <v>25749</v>
      </c>
      <c r="O670" s="211">
        <v>0</v>
      </c>
      <c r="P670" s="124" t="s">
        <v>1314</v>
      </c>
    </row>
    <row r="671" spans="1:16" ht="63.75">
      <c r="A671" s="262" t="s">
        <v>622</v>
      </c>
      <c r="B671" s="124"/>
      <c r="C671" s="125" t="s">
        <v>715</v>
      </c>
      <c r="D671" s="119">
        <v>43125</v>
      </c>
      <c r="E671" s="120" t="s">
        <v>1678</v>
      </c>
      <c r="F671" s="120" t="s">
        <v>1315</v>
      </c>
      <c r="G671" s="120">
        <v>16406816</v>
      </c>
      <c r="H671" s="124"/>
      <c r="I671" s="128" t="s">
        <v>2728</v>
      </c>
      <c r="J671" s="124"/>
      <c r="K671" s="124"/>
      <c r="L671" s="124"/>
      <c r="M671" s="124"/>
      <c r="N671" s="211">
        <v>7200</v>
      </c>
      <c r="O671" s="211">
        <v>0</v>
      </c>
      <c r="P671" s="124" t="s">
        <v>1314</v>
      </c>
    </row>
    <row r="672" spans="1:16" ht="63.75">
      <c r="A672" s="262" t="s">
        <v>622</v>
      </c>
      <c r="B672" s="124"/>
      <c r="C672" s="125" t="s">
        <v>715</v>
      </c>
      <c r="D672" s="119">
        <v>43125</v>
      </c>
      <c r="E672" s="120" t="s">
        <v>1679</v>
      </c>
      <c r="F672" s="120" t="s">
        <v>1315</v>
      </c>
      <c r="G672" s="120">
        <v>16406815</v>
      </c>
      <c r="H672" s="124"/>
      <c r="I672" s="128" t="s">
        <v>2729</v>
      </c>
      <c r="J672" s="124"/>
      <c r="K672" s="124"/>
      <c r="L672" s="124"/>
      <c r="M672" s="124"/>
      <c r="N672" s="211">
        <v>18000</v>
      </c>
      <c r="O672" s="211">
        <v>0</v>
      </c>
      <c r="P672" s="124" t="s">
        <v>1314</v>
      </c>
    </row>
    <row r="673" spans="1:16" ht="63.75">
      <c r="A673" s="262" t="s">
        <v>622</v>
      </c>
      <c r="B673" s="124"/>
      <c r="C673" s="125" t="s">
        <v>715</v>
      </c>
      <c r="D673" s="119">
        <v>43125</v>
      </c>
      <c r="E673" s="120" t="s">
        <v>1680</v>
      </c>
      <c r="F673" s="120" t="s">
        <v>1315</v>
      </c>
      <c r="G673" s="120">
        <v>16406316</v>
      </c>
      <c r="H673" s="124"/>
      <c r="I673" s="128" t="s">
        <v>2730</v>
      </c>
      <c r="J673" s="124"/>
      <c r="K673" s="124"/>
      <c r="L673" s="124"/>
      <c r="M673" s="124"/>
      <c r="N673" s="211">
        <v>10125</v>
      </c>
      <c r="O673" s="211">
        <v>0</v>
      </c>
      <c r="P673" s="124" t="s">
        <v>1314</v>
      </c>
    </row>
    <row r="674" spans="1:16" ht="63.75">
      <c r="A674" s="262" t="s">
        <v>622</v>
      </c>
      <c r="B674" s="124"/>
      <c r="C674" s="125" t="s">
        <v>715</v>
      </c>
      <c r="D674" s="119">
        <v>43125</v>
      </c>
      <c r="E674" s="120" t="s">
        <v>1681</v>
      </c>
      <c r="F674" s="120" t="s">
        <v>1315</v>
      </c>
      <c r="G674" s="120">
        <v>16405998</v>
      </c>
      <c r="H674" s="124"/>
      <c r="I674" s="128" t="s">
        <v>2731</v>
      </c>
      <c r="J674" s="124"/>
      <c r="K674" s="124"/>
      <c r="L674" s="124"/>
      <c r="M674" s="124"/>
      <c r="N674" s="211">
        <v>33757</v>
      </c>
      <c r="O674" s="211">
        <v>0</v>
      </c>
      <c r="P674" s="124" t="s">
        <v>1314</v>
      </c>
    </row>
    <row r="675" spans="1:16" ht="63.75">
      <c r="A675" s="262" t="s">
        <v>622</v>
      </c>
      <c r="B675" s="124"/>
      <c r="C675" s="125" t="s">
        <v>715</v>
      </c>
      <c r="D675" s="119">
        <v>43125</v>
      </c>
      <c r="E675" s="120" t="s">
        <v>1682</v>
      </c>
      <c r="F675" s="120" t="s">
        <v>1315</v>
      </c>
      <c r="G675" s="120">
        <v>16405996</v>
      </c>
      <c r="H675" s="124"/>
      <c r="I675" s="128" t="s">
        <v>2732</v>
      </c>
      <c r="J675" s="124"/>
      <c r="K675" s="124"/>
      <c r="L675" s="124"/>
      <c r="M675" s="124"/>
      <c r="N675" s="211">
        <v>10125</v>
      </c>
      <c r="O675" s="211">
        <v>0</v>
      </c>
      <c r="P675" s="124" t="s">
        <v>1314</v>
      </c>
    </row>
    <row r="676" spans="1:16" ht="63.75">
      <c r="A676" s="262" t="s">
        <v>622</v>
      </c>
      <c r="B676" s="124"/>
      <c r="C676" s="125" t="s">
        <v>715</v>
      </c>
      <c r="D676" s="119">
        <v>43125</v>
      </c>
      <c r="E676" s="120" t="s">
        <v>1683</v>
      </c>
      <c r="F676" s="120" t="s">
        <v>1315</v>
      </c>
      <c r="G676" s="120">
        <v>16405993</v>
      </c>
      <c r="H676" s="124"/>
      <c r="I676" s="128" t="s">
        <v>2733</v>
      </c>
      <c r="J676" s="124"/>
      <c r="K676" s="124"/>
      <c r="L676" s="124"/>
      <c r="M676" s="124"/>
      <c r="N676" s="211">
        <v>15277</v>
      </c>
      <c r="O676" s="211">
        <v>0</v>
      </c>
      <c r="P676" s="124" t="s">
        <v>1314</v>
      </c>
    </row>
    <row r="677" spans="1:16" ht="63.75">
      <c r="A677" s="262" t="s">
        <v>622</v>
      </c>
      <c r="B677" s="124"/>
      <c r="C677" s="125" t="s">
        <v>715</v>
      </c>
      <c r="D677" s="119">
        <v>43125</v>
      </c>
      <c r="E677" s="120" t="s">
        <v>1684</v>
      </c>
      <c r="F677" s="120" t="s">
        <v>1315</v>
      </c>
      <c r="G677" s="120">
        <v>16405990</v>
      </c>
      <c r="H677" s="124"/>
      <c r="I677" s="128" t="s">
        <v>2734</v>
      </c>
      <c r="J677" s="124"/>
      <c r="K677" s="124"/>
      <c r="L677" s="124"/>
      <c r="M677" s="124"/>
      <c r="N677" s="211">
        <v>7392</v>
      </c>
      <c r="O677" s="211">
        <v>0</v>
      </c>
      <c r="P677" s="124" t="s">
        <v>1314</v>
      </c>
    </row>
    <row r="678" spans="1:16" ht="63.75">
      <c r="A678" s="262" t="s">
        <v>622</v>
      </c>
      <c r="B678" s="124"/>
      <c r="C678" s="125" t="s">
        <v>715</v>
      </c>
      <c r="D678" s="119">
        <v>43125</v>
      </c>
      <c r="E678" s="120" t="s">
        <v>1685</v>
      </c>
      <c r="F678" s="120" t="s">
        <v>1315</v>
      </c>
      <c r="G678" s="120">
        <v>16405988</v>
      </c>
      <c r="H678" s="124"/>
      <c r="I678" s="128" t="s">
        <v>2735</v>
      </c>
      <c r="J678" s="124"/>
      <c r="K678" s="124"/>
      <c r="L678" s="124"/>
      <c r="M678" s="124"/>
      <c r="N678" s="211">
        <v>9856</v>
      </c>
      <c r="O678" s="211">
        <v>0</v>
      </c>
      <c r="P678" s="124" t="s">
        <v>1314</v>
      </c>
    </row>
    <row r="679" spans="1:16" ht="63.75">
      <c r="A679" s="262" t="s">
        <v>622</v>
      </c>
      <c r="B679" s="124"/>
      <c r="C679" s="125" t="s">
        <v>715</v>
      </c>
      <c r="D679" s="119">
        <v>43125</v>
      </c>
      <c r="E679" s="120" t="s">
        <v>1686</v>
      </c>
      <c r="F679" s="120" t="s">
        <v>1315</v>
      </c>
      <c r="G679" s="120">
        <v>16405934</v>
      </c>
      <c r="H679" s="124"/>
      <c r="I679" s="128" t="s">
        <v>2736</v>
      </c>
      <c r="J679" s="124"/>
      <c r="K679" s="124"/>
      <c r="L679" s="124"/>
      <c r="M679" s="124"/>
      <c r="N679" s="211">
        <v>3203</v>
      </c>
      <c r="O679" s="211">
        <v>0</v>
      </c>
      <c r="P679" s="124" t="s">
        <v>1314</v>
      </c>
    </row>
    <row r="680" spans="1:16" ht="63.75">
      <c r="A680" s="262" t="s">
        <v>622</v>
      </c>
      <c r="B680" s="124"/>
      <c r="C680" s="125" t="s">
        <v>715</v>
      </c>
      <c r="D680" s="119">
        <v>43125</v>
      </c>
      <c r="E680" s="120" t="s">
        <v>1687</v>
      </c>
      <c r="F680" s="120" t="s">
        <v>1315</v>
      </c>
      <c r="G680" s="120">
        <v>16405926</v>
      </c>
      <c r="H680" s="124"/>
      <c r="I680" s="128" t="s">
        <v>2737</v>
      </c>
      <c r="J680" s="124"/>
      <c r="K680" s="124"/>
      <c r="L680" s="124"/>
      <c r="M680" s="124"/>
      <c r="N680" s="211">
        <v>13725</v>
      </c>
      <c r="O680" s="211">
        <v>0</v>
      </c>
      <c r="P680" s="124" t="s">
        <v>1314</v>
      </c>
    </row>
    <row r="681" spans="1:16" ht="63.75">
      <c r="A681" s="262" t="s">
        <v>622</v>
      </c>
      <c r="B681" s="124"/>
      <c r="C681" s="125" t="s">
        <v>715</v>
      </c>
      <c r="D681" s="119">
        <v>43125</v>
      </c>
      <c r="E681" s="120" t="s">
        <v>1688</v>
      </c>
      <c r="F681" s="120" t="s">
        <v>1315</v>
      </c>
      <c r="G681" s="120">
        <v>16405922</v>
      </c>
      <c r="H681" s="124"/>
      <c r="I681" s="128" t="s">
        <v>2738</v>
      </c>
      <c r="J681" s="124"/>
      <c r="K681" s="124"/>
      <c r="L681" s="124"/>
      <c r="M681" s="124"/>
      <c r="N681" s="211">
        <v>43500</v>
      </c>
      <c r="O681" s="211">
        <v>0</v>
      </c>
      <c r="P681" s="124" t="s">
        <v>1314</v>
      </c>
    </row>
    <row r="682" spans="1:16" ht="63.75">
      <c r="A682" s="262" t="s">
        <v>622</v>
      </c>
      <c r="B682" s="124"/>
      <c r="C682" s="125" t="s">
        <v>715</v>
      </c>
      <c r="D682" s="119">
        <v>43125</v>
      </c>
      <c r="E682" s="120" t="s">
        <v>1689</v>
      </c>
      <c r="F682" s="120" t="s">
        <v>1315</v>
      </c>
      <c r="G682" s="120">
        <v>16421594</v>
      </c>
      <c r="H682" s="124"/>
      <c r="I682" s="128" t="s">
        <v>2739</v>
      </c>
      <c r="J682" s="124"/>
      <c r="K682" s="124"/>
      <c r="L682" s="124"/>
      <c r="M682" s="124"/>
      <c r="N682" s="211">
        <v>9000</v>
      </c>
      <c r="O682" s="211">
        <v>0</v>
      </c>
      <c r="P682" s="124" t="s">
        <v>1314</v>
      </c>
    </row>
    <row r="683" spans="1:16" ht="63.75">
      <c r="A683" s="262" t="s">
        <v>622</v>
      </c>
      <c r="B683" s="124"/>
      <c r="C683" s="125" t="s">
        <v>715</v>
      </c>
      <c r="D683" s="119">
        <v>43125</v>
      </c>
      <c r="E683" s="120" t="s">
        <v>1690</v>
      </c>
      <c r="F683" s="120" t="s">
        <v>1315</v>
      </c>
      <c r="G683" s="120">
        <v>16421498</v>
      </c>
      <c r="H683" s="124"/>
      <c r="I683" s="128" t="s">
        <v>2740</v>
      </c>
      <c r="J683" s="124"/>
      <c r="K683" s="124"/>
      <c r="L683" s="124"/>
      <c r="M683" s="124"/>
      <c r="N683" s="211">
        <v>9000</v>
      </c>
      <c r="O683" s="211">
        <v>0</v>
      </c>
      <c r="P683" s="124" t="s">
        <v>1314</v>
      </c>
    </row>
    <row r="684" spans="1:16" ht="63.75">
      <c r="A684" s="262" t="s">
        <v>622</v>
      </c>
      <c r="B684" s="124"/>
      <c r="C684" s="125" t="s">
        <v>715</v>
      </c>
      <c r="D684" s="119">
        <v>43125</v>
      </c>
      <c r="E684" s="120" t="s">
        <v>1691</v>
      </c>
      <c r="F684" s="120" t="s">
        <v>1315</v>
      </c>
      <c r="G684" s="120">
        <v>16421493</v>
      </c>
      <c r="H684" s="124"/>
      <c r="I684" s="128" t="s">
        <v>2741</v>
      </c>
      <c r="J684" s="124"/>
      <c r="K684" s="124"/>
      <c r="L684" s="124"/>
      <c r="M684" s="124"/>
      <c r="N684" s="211">
        <v>9450</v>
      </c>
      <c r="O684" s="211">
        <v>0</v>
      </c>
      <c r="P684" s="124" t="s">
        <v>1314</v>
      </c>
    </row>
    <row r="685" spans="1:16" ht="63.75">
      <c r="A685" s="262" t="s">
        <v>622</v>
      </c>
      <c r="B685" s="124"/>
      <c r="C685" s="125" t="s">
        <v>715</v>
      </c>
      <c r="D685" s="119">
        <v>43125</v>
      </c>
      <c r="E685" s="120" t="s">
        <v>1692</v>
      </c>
      <c r="F685" s="120" t="s">
        <v>1315</v>
      </c>
      <c r="G685" s="120">
        <v>16421491</v>
      </c>
      <c r="H685" s="124"/>
      <c r="I685" s="128" t="s">
        <v>2742</v>
      </c>
      <c r="J685" s="124"/>
      <c r="K685" s="124"/>
      <c r="L685" s="124"/>
      <c r="M685" s="124"/>
      <c r="N685" s="211">
        <v>14400</v>
      </c>
      <c r="O685" s="211">
        <v>0</v>
      </c>
      <c r="P685" s="124" t="s">
        <v>1314</v>
      </c>
    </row>
    <row r="686" spans="1:16" ht="63.75">
      <c r="A686" s="262" t="s">
        <v>622</v>
      </c>
      <c r="B686" s="124"/>
      <c r="C686" s="125" t="s">
        <v>715</v>
      </c>
      <c r="D686" s="119">
        <v>43125</v>
      </c>
      <c r="E686" s="120" t="s">
        <v>1693</v>
      </c>
      <c r="F686" s="120" t="s">
        <v>1315</v>
      </c>
      <c r="G686" s="120">
        <v>16421394</v>
      </c>
      <c r="H686" s="124"/>
      <c r="I686" s="128" t="s">
        <v>2743</v>
      </c>
      <c r="J686" s="124"/>
      <c r="K686" s="124"/>
      <c r="L686" s="124"/>
      <c r="M686" s="124"/>
      <c r="N686" s="211">
        <v>9000</v>
      </c>
      <c r="O686" s="211">
        <v>0</v>
      </c>
      <c r="P686" s="124" t="s">
        <v>1314</v>
      </c>
    </row>
    <row r="687" spans="1:16" ht="63.75">
      <c r="A687" s="262" t="s">
        <v>622</v>
      </c>
      <c r="B687" s="124"/>
      <c r="C687" s="125" t="s">
        <v>715</v>
      </c>
      <c r="D687" s="119">
        <v>43125</v>
      </c>
      <c r="E687" s="120" t="s">
        <v>1694</v>
      </c>
      <c r="F687" s="120" t="s">
        <v>1315</v>
      </c>
      <c r="G687" s="120">
        <v>16421393</v>
      </c>
      <c r="H687" s="124"/>
      <c r="I687" s="128" t="s">
        <v>2744</v>
      </c>
      <c r="J687" s="124"/>
      <c r="K687" s="124"/>
      <c r="L687" s="124"/>
      <c r="M687" s="124"/>
      <c r="N687" s="211">
        <v>3000</v>
      </c>
      <c r="O687" s="211">
        <v>0</v>
      </c>
      <c r="P687" s="124" t="s">
        <v>1314</v>
      </c>
    </row>
    <row r="688" spans="1:16" ht="63.75">
      <c r="A688" s="262" t="s">
        <v>622</v>
      </c>
      <c r="B688" s="124"/>
      <c r="C688" s="125" t="s">
        <v>715</v>
      </c>
      <c r="D688" s="119">
        <v>43125</v>
      </c>
      <c r="E688" s="120" t="s">
        <v>1695</v>
      </c>
      <c r="F688" s="120" t="s">
        <v>1315</v>
      </c>
      <c r="G688" s="120">
        <v>16421379</v>
      </c>
      <c r="H688" s="124"/>
      <c r="I688" s="128" t="s">
        <v>2745</v>
      </c>
      <c r="J688" s="124"/>
      <c r="K688" s="124"/>
      <c r="L688" s="124"/>
      <c r="M688" s="124"/>
      <c r="N688" s="211">
        <v>18000</v>
      </c>
      <c r="O688" s="211">
        <v>0</v>
      </c>
      <c r="P688" s="124" t="s">
        <v>1314</v>
      </c>
    </row>
    <row r="689" spans="1:16" ht="63.75">
      <c r="A689" s="262" t="s">
        <v>622</v>
      </c>
      <c r="B689" s="124"/>
      <c r="C689" s="125" t="s">
        <v>715</v>
      </c>
      <c r="D689" s="119">
        <v>43125</v>
      </c>
      <c r="E689" s="120" t="s">
        <v>1696</v>
      </c>
      <c r="F689" s="120" t="s">
        <v>1315</v>
      </c>
      <c r="G689" s="120">
        <v>16420746</v>
      </c>
      <c r="H689" s="124"/>
      <c r="I689" s="128" t="s">
        <v>2746</v>
      </c>
      <c r="J689" s="124"/>
      <c r="K689" s="124"/>
      <c r="L689" s="124"/>
      <c r="M689" s="124"/>
      <c r="N689" s="211">
        <v>9450</v>
      </c>
      <c r="O689" s="211">
        <v>0</v>
      </c>
      <c r="P689" s="124" t="s">
        <v>1314</v>
      </c>
    </row>
    <row r="690" spans="1:16" ht="76.5">
      <c r="A690" s="262" t="s">
        <v>622</v>
      </c>
      <c r="B690" s="124"/>
      <c r="C690" s="125" t="s">
        <v>715</v>
      </c>
      <c r="D690" s="119">
        <v>43125</v>
      </c>
      <c r="E690" s="120" t="s">
        <v>1697</v>
      </c>
      <c r="F690" s="120" t="s">
        <v>1315</v>
      </c>
      <c r="G690" s="120">
        <v>16420644</v>
      </c>
      <c r="H690" s="124"/>
      <c r="I690" s="128" t="s">
        <v>2747</v>
      </c>
      <c r="J690" s="124"/>
      <c r="K690" s="124"/>
      <c r="L690" s="124"/>
      <c r="M690" s="124"/>
      <c r="N690" s="211">
        <v>19500</v>
      </c>
      <c r="O690" s="211">
        <v>0</v>
      </c>
      <c r="P690" s="124" t="s">
        <v>1314</v>
      </c>
    </row>
    <row r="691" spans="1:16" ht="63.75">
      <c r="A691" s="262" t="s">
        <v>622</v>
      </c>
      <c r="B691" s="124"/>
      <c r="C691" s="125" t="s">
        <v>715</v>
      </c>
      <c r="D691" s="119">
        <v>43125</v>
      </c>
      <c r="E691" s="120" t="s">
        <v>1698</v>
      </c>
      <c r="F691" s="120" t="s">
        <v>1315</v>
      </c>
      <c r="G691" s="120">
        <v>16420642</v>
      </c>
      <c r="H691" s="124"/>
      <c r="I691" s="128" t="s">
        <v>2748</v>
      </c>
      <c r="J691" s="124"/>
      <c r="K691" s="124"/>
      <c r="L691" s="124"/>
      <c r="M691" s="124"/>
      <c r="N691" s="211">
        <v>12000</v>
      </c>
      <c r="O691" s="211">
        <v>0</v>
      </c>
      <c r="P691" s="124" t="s">
        <v>1314</v>
      </c>
    </row>
    <row r="692" spans="1:16" ht="63.75">
      <c r="A692" s="262" t="s">
        <v>622</v>
      </c>
      <c r="B692" s="124"/>
      <c r="C692" s="125" t="s">
        <v>715</v>
      </c>
      <c r="D692" s="119">
        <v>43125</v>
      </c>
      <c r="E692" s="120" t="s">
        <v>1699</v>
      </c>
      <c r="F692" s="120" t="s">
        <v>1315</v>
      </c>
      <c r="G692" s="120">
        <v>16420640</v>
      </c>
      <c r="H692" s="124"/>
      <c r="I692" s="128" t="s">
        <v>2749</v>
      </c>
      <c r="J692" s="124"/>
      <c r="K692" s="124"/>
      <c r="L692" s="124"/>
      <c r="M692" s="124"/>
      <c r="N692" s="211">
        <v>9900</v>
      </c>
      <c r="O692" s="211">
        <v>0</v>
      </c>
      <c r="P692" s="124" t="s">
        <v>1314</v>
      </c>
    </row>
    <row r="693" spans="1:16" ht="63.75">
      <c r="A693" s="262" t="s">
        <v>622</v>
      </c>
      <c r="B693" s="124"/>
      <c r="C693" s="125" t="s">
        <v>715</v>
      </c>
      <c r="D693" s="119">
        <v>43125</v>
      </c>
      <c r="E693" s="120" t="s">
        <v>1700</v>
      </c>
      <c r="F693" s="120" t="s">
        <v>1315</v>
      </c>
      <c r="G693" s="120">
        <v>16420638</v>
      </c>
      <c r="H693" s="124"/>
      <c r="I693" s="128" t="s">
        <v>2750</v>
      </c>
      <c r="J693" s="124"/>
      <c r="K693" s="124"/>
      <c r="L693" s="124"/>
      <c r="M693" s="124"/>
      <c r="N693" s="211">
        <v>12600</v>
      </c>
      <c r="O693" s="211">
        <v>0</v>
      </c>
      <c r="P693" s="124" t="s">
        <v>1314</v>
      </c>
    </row>
    <row r="694" spans="1:16" ht="63.75">
      <c r="A694" s="262" t="s">
        <v>622</v>
      </c>
      <c r="B694" s="124"/>
      <c r="C694" s="125" t="s">
        <v>715</v>
      </c>
      <c r="D694" s="119">
        <v>43125</v>
      </c>
      <c r="E694" s="120" t="s">
        <v>1701</v>
      </c>
      <c r="F694" s="120" t="s">
        <v>1315</v>
      </c>
      <c r="G694" s="120">
        <v>16420636</v>
      </c>
      <c r="H694" s="124"/>
      <c r="I694" s="128" t="s">
        <v>2751</v>
      </c>
      <c r="J694" s="124"/>
      <c r="K694" s="124"/>
      <c r="L694" s="124"/>
      <c r="M694" s="124"/>
      <c r="N694" s="211">
        <v>5850</v>
      </c>
      <c r="O694" s="211">
        <v>0</v>
      </c>
      <c r="P694" s="124" t="s">
        <v>1314</v>
      </c>
    </row>
    <row r="695" spans="1:16" ht="63.75">
      <c r="A695" s="262" t="s">
        <v>622</v>
      </c>
      <c r="B695" s="124"/>
      <c r="C695" s="125" t="s">
        <v>715</v>
      </c>
      <c r="D695" s="119">
        <v>43125</v>
      </c>
      <c r="E695" s="120" t="s">
        <v>1702</v>
      </c>
      <c r="F695" s="120" t="s">
        <v>1315</v>
      </c>
      <c r="G695" s="120">
        <v>16420625</v>
      </c>
      <c r="H695" s="124"/>
      <c r="I695" s="128" t="s">
        <v>2752</v>
      </c>
      <c r="J695" s="124"/>
      <c r="K695" s="124"/>
      <c r="L695" s="124"/>
      <c r="M695" s="124"/>
      <c r="N695" s="211">
        <v>6300</v>
      </c>
      <c r="O695" s="211">
        <v>0</v>
      </c>
      <c r="P695" s="124" t="s">
        <v>1314</v>
      </c>
    </row>
    <row r="696" spans="1:16" ht="63.75">
      <c r="A696" s="262" t="s">
        <v>622</v>
      </c>
      <c r="B696" s="124"/>
      <c r="C696" s="125" t="s">
        <v>715</v>
      </c>
      <c r="D696" s="119">
        <v>43125</v>
      </c>
      <c r="E696" s="120" t="s">
        <v>1703</v>
      </c>
      <c r="F696" s="120" t="s">
        <v>1315</v>
      </c>
      <c r="G696" s="120">
        <v>16420623</v>
      </c>
      <c r="H696" s="124"/>
      <c r="I696" s="128" t="s">
        <v>2753</v>
      </c>
      <c r="J696" s="124"/>
      <c r="K696" s="124"/>
      <c r="L696" s="124"/>
      <c r="M696" s="124"/>
      <c r="N696" s="211">
        <v>9000</v>
      </c>
      <c r="O696" s="211">
        <v>0</v>
      </c>
      <c r="P696" s="124" t="s">
        <v>1314</v>
      </c>
    </row>
    <row r="697" spans="1:16" ht="63.75">
      <c r="A697" s="262" t="s">
        <v>622</v>
      </c>
      <c r="B697" s="124"/>
      <c r="C697" s="125" t="s">
        <v>715</v>
      </c>
      <c r="D697" s="119">
        <v>43125</v>
      </c>
      <c r="E697" s="120" t="s">
        <v>1704</v>
      </c>
      <c r="F697" s="120" t="s">
        <v>1315</v>
      </c>
      <c r="G697" s="120">
        <v>16420610</v>
      </c>
      <c r="H697" s="124"/>
      <c r="I697" s="128" t="s">
        <v>2754</v>
      </c>
      <c r="J697" s="124"/>
      <c r="K697" s="124"/>
      <c r="L697" s="124"/>
      <c r="M697" s="124"/>
      <c r="N697" s="211">
        <v>6300</v>
      </c>
      <c r="O697" s="211">
        <v>0</v>
      </c>
      <c r="P697" s="124" t="s">
        <v>1314</v>
      </c>
    </row>
    <row r="698" spans="1:16" ht="63.75">
      <c r="A698" s="262" t="s">
        <v>622</v>
      </c>
      <c r="B698" s="124"/>
      <c r="C698" s="125" t="s">
        <v>715</v>
      </c>
      <c r="D698" s="119">
        <v>43125</v>
      </c>
      <c r="E698" s="120" t="s">
        <v>1705</v>
      </c>
      <c r="F698" s="120" t="s">
        <v>1315</v>
      </c>
      <c r="G698" s="120">
        <v>16420607</v>
      </c>
      <c r="H698" s="124"/>
      <c r="I698" s="128" t="s">
        <v>2755</v>
      </c>
      <c r="J698" s="124"/>
      <c r="K698" s="124"/>
      <c r="L698" s="124"/>
      <c r="M698" s="124"/>
      <c r="N698" s="211">
        <v>15750</v>
      </c>
      <c r="O698" s="211">
        <v>0</v>
      </c>
      <c r="P698" s="124" t="s">
        <v>1314</v>
      </c>
    </row>
    <row r="699" spans="1:16" ht="63.75">
      <c r="A699" s="262" t="s">
        <v>622</v>
      </c>
      <c r="B699" s="124"/>
      <c r="C699" s="125" t="s">
        <v>715</v>
      </c>
      <c r="D699" s="119">
        <v>43125</v>
      </c>
      <c r="E699" s="120" t="s">
        <v>1706</v>
      </c>
      <c r="F699" s="120" t="s">
        <v>1315</v>
      </c>
      <c r="G699" s="120">
        <v>16420604</v>
      </c>
      <c r="H699" s="124"/>
      <c r="I699" s="128" t="s">
        <v>2756</v>
      </c>
      <c r="J699" s="124"/>
      <c r="K699" s="124"/>
      <c r="L699" s="124"/>
      <c r="M699" s="124"/>
      <c r="N699" s="211">
        <v>22500</v>
      </c>
      <c r="O699" s="211">
        <v>0</v>
      </c>
      <c r="P699" s="124" t="s">
        <v>1314</v>
      </c>
    </row>
    <row r="700" spans="1:16" ht="63.75">
      <c r="A700" s="262" t="s">
        <v>622</v>
      </c>
      <c r="B700" s="124"/>
      <c r="C700" s="125" t="s">
        <v>715</v>
      </c>
      <c r="D700" s="119">
        <v>43125</v>
      </c>
      <c r="E700" s="120" t="s">
        <v>1707</v>
      </c>
      <c r="F700" s="120" t="s">
        <v>1315</v>
      </c>
      <c r="G700" s="120">
        <v>16420602</v>
      </c>
      <c r="H700" s="124"/>
      <c r="I700" s="128" t="s">
        <v>2757</v>
      </c>
      <c r="J700" s="124"/>
      <c r="K700" s="124"/>
      <c r="L700" s="124"/>
      <c r="M700" s="124"/>
      <c r="N700" s="211">
        <v>13922</v>
      </c>
      <c r="O700" s="211">
        <v>0</v>
      </c>
      <c r="P700" s="124" t="s">
        <v>1314</v>
      </c>
    </row>
    <row r="701" spans="1:16" ht="76.5">
      <c r="A701" s="262" t="s">
        <v>622</v>
      </c>
      <c r="B701" s="124"/>
      <c r="C701" s="125" t="s">
        <v>715</v>
      </c>
      <c r="D701" s="119">
        <v>43125</v>
      </c>
      <c r="E701" s="120" t="s">
        <v>1708</v>
      </c>
      <c r="F701" s="120" t="s">
        <v>1315</v>
      </c>
      <c r="G701" s="120">
        <v>16420599</v>
      </c>
      <c r="H701" s="124"/>
      <c r="I701" s="128" t="s">
        <v>2758</v>
      </c>
      <c r="J701" s="124"/>
      <c r="K701" s="124"/>
      <c r="L701" s="124"/>
      <c r="M701" s="124"/>
      <c r="N701" s="211">
        <v>10500</v>
      </c>
      <c r="O701" s="211">
        <v>0</v>
      </c>
      <c r="P701" s="124" t="s">
        <v>1314</v>
      </c>
    </row>
    <row r="702" spans="1:16" ht="63.75">
      <c r="A702" s="262" t="s">
        <v>622</v>
      </c>
      <c r="B702" s="124"/>
      <c r="C702" s="125" t="s">
        <v>715</v>
      </c>
      <c r="D702" s="119">
        <v>43125</v>
      </c>
      <c r="E702" s="120" t="s">
        <v>1709</v>
      </c>
      <c r="F702" s="120" t="s">
        <v>1315</v>
      </c>
      <c r="G702" s="120">
        <v>16420597</v>
      </c>
      <c r="H702" s="124"/>
      <c r="I702" s="128" t="s">
        <v>2759</v>
      </c>
      <c r="J702" s="124"/>
      <c r="K702" s="124"/>
      <c r="L702" s="124"/>
      <c r="M702" s="124"/>
      <c r="N702" s="211">
        <v>14907.5</v>
      </c>
      <c r="O702" s="211">
        <v>0</v>
      </c>
      <c r="P702" s="124" t="s">
        <v>1314</v>
      </c>
    </row>
    <row r="703" spans="1:16" ht="63.75">
      <c r="A703" s="262" t="s">
        <v>622</v>
      </c>
      <c r="B703" s="124"/>
      <c r="C703" s="125" t="s">
        <v>715</v>
      </c>
      <c r="D703" s="119">
        <v>43125</v>
      </c>
      <c r="E703" s="120" t="s">
        <v>1710</v>
      </c>
      <c r="F703" s="120" t="s">
        <v>1315</v>
      </c>
      <c r="G703" s="120">
        <v>16420595</v>
      </c>
      <c r="H703" s="124"/>
      <c r="I703" s="128" t="s">
        <v>2760</v>
      </c>
      <c r="J703" s="124"/>
      <c r="K703" s="124"/>
      <c r="L703" s="124"/>
      <c r="M703" s="124"/>
      <c r="N703" s="211">
        <v>900</v>
      </c>
      <c r="O703" s="211">
        <v>0</v>
      </c>
      <c r="P703" s="124" t="s">
        <v>1314</v>
      </c>
    </row>
    <row r="704" spans="1:16" ht="63.75">
      <c r="A704" s="262" t="s">
        <v>622</v>
      </c>
      <c r="B704" s="124"/>
      <c r="C704" s="125" t="s">
        <v>715</v>
      </c>
      <c r="D704" s="119">
        <v>43125</v>
      </c>
      <c r="E704" s="120" t="s">
        <v>1711</v>
      </c>
      <c r="F704" s="120" t="s">
        <v>1315</v>
      </c>
      <c r="G704" s="120">
        <v>16420593</v>
      </c>
      <c r="H704" s="124"/>
      <c r="I704" s="128" t="s">
        <v>2761</v>
      </c>
      <c r="J704" s="124"/>
      <c r="K704" s="124"/>
      <c r="L704" s="124"/>
      <c r="M704" s="124"/>
      <c r="N704" s="211">
        <v>17495</v>
      </c>
      <c r="O704" s="211">
        <v>0</v>
      </c>
      <c r="P704" s="124" t="s">
        <v>1314</v>
      </c>
    </row>
    <row r="705" spans="1:16" ht="63.75">
      <c r="A705" s="262" t="s">
        <v>622</v>
      </c>
      <c r="B705" s="124"/>
      <c r="C705" s="125" t="s">
        <v>715</v>
      </c>
      <c r="D705" s="119">
        <v>43125</v>
      </c>
      <c r="E705" s="120" t="s">
        <v>1712</v>
      </c>
      <c r="F705" s="120" t="s">
        <v>1315</v>
      </c>
      <c r="G705" s="120">
        <v>16420583</v>
      </c>
      <c r="H705" s="124"/>
      <c r="I705" s="128" t="s">
        <v>2762</v>
      </c>
      <c r="J705" s="124"/>
      <c r="K705" s="124"/>
      <c r="L705" s="124"/>
      <c r="M705" s="124"/>
      <c r="N705" s="211">
        <v>182461.5</v>
      </c>
      <c r="O705" s="211">
        <v>0</v>
      </c>
      <c r="P705" s="124" t="s">
        <v>1314</v>
      </c>
    </row>
    <row r="706" spans="1:16" ht="63.75">
      <c r="A706" s="262" t="s">
        <v>622</v>
      </c>
      <c r="B706" s="124"/>
      <c r="C706" s="125" t="s">
        <v>715</v>
      </c>
      <c r="D706" s="119">
        <v>43125</v>
      </c>
      <c r="E706" s="120" t="s">
        <v>1713</v>
      </c>
      <c r="F706" s="120" t="s">
        <v>1315</v>
      </c>
      <c r="G706" s="120">
        <v>16420577</v>
      </c>
      <c r="H706" s="124"/>
      <c r="I706" s="128" t="s">
        <v>2763</v>
      </c>
      <c r="J706" s="124"/>
      <c r="K706" s="124"/>
      <c r="L706" s="124"/>
      <c r="M706" s="124"/>
      <c r="N706" s="211">
        <v>9610</v>
      </c>
      <c r="O706" s="211">
        <v>0</v>
      </c>
      <c r="P706" s="124" t="s">
        <v>1314</v>
      </c>
    </row>
    <row r="707" spans="1:16" ht="63.75">
      <c r="A707" s="262" t="s">
        <v>622</v>
      </c>
      <c r="B707" s="124"/>
      <c r="C707" s="125" t="s">
        <v>715</v>
      </c>
      <c r="D707" s="119">
        <v>43125</v>
      </c>
      <c r="E707" s="120" t="s">
        <v>1714</v>
      </c>
      <c r="F707" s="120" t="s">
        <v>1315</v>
      </c>
      <c r="G707" s="120">
        <v>16420572</v>
      </c>
      <c r="H707" s="124"/>
      <c r="I707" s="128" t="s">
        <v>2764</v>
      </c>
      <c r="J707" s="124"/>
      <c r="K707" s="124"/>
      <c r="L707" s="124"/>
      <c r="M707" s="124"/>
      <c r="N707" s="211">
        <v>16016</v>
      </c>
      <c r="O707" s="211">
        <v>0</v>
      </c>
      <c r="P707" s="124" t="s">
        <v>1314</v>
      </c>
    </row>
    <row r="708" spans="1:16" ht="63.75">
      <c r="A708" s="262" t="s">
        <v>622</v>
      </c>
      <c r="B708" s="124"/>
      <c r="C708" s="125" t="s">
        <v>715</v>
      </c>
      <c r="D708" s="119">
        <v>43125</v>
      </c>
      <c r="E708" s="120" t="s">
        <v>1715</v>
      </c>
      <c r="F708" s="120" t="s">
        <v>1315</v>
      </c>
      <c r="G708" s="120">
        <v>16420568</v>
      </c>
      <c r="H708" s="124"/>
      <c r="I708" s="128" t="s">
        <v>2765</v>
      </c>
      <c r="J708" s="124"/>
      <c r="K708" s="124"/>
      <c r="L708" s="124"/>
      <c r="M708" s="124"/>
      <c r="N708" s="211">
        <v>10500</v>
      </c>
      <c r="O708" s="211">
        <v>0</v>
      </c>
      <c r="P708" s="124" t="s">
        <v>1314</v>
      </c>
    </row>
    <row r="709" spans="1:16" ht="63.75">
      <c r="A709" s="262">
        <v>291</v>
      </c>
      <c r="B709" s="124"/>
      <c r="C709" s="125" t="s">
        <v>794</v>
      </c>
      <c r="D709" s="119">
        <v>43125</v>
      </c>
      <c r="E709" s="120" t="s">
        <v>2377</v>
      </c>
      <c r="F709" s="120" t="s">
        <v>3</v>
      </c>
      <c r="G709" s="120">
        <v>1590960</v>
      </c>
      <c r="H709" s="124"/>
      <c r="I709" s="128" t="s">
        <v>3281</v>
      </c>
      <c r="J709" s="124"/>
      <c r="K709" s="124"/>
      <c r="L709" s="124"/>
      <c r="M709" s="124"/>
      <c r="N709" s="211">
        <v>0</v>
      </c>
      <c r="O709" s="211">
        <v>140000</v>
      </c>
      <c r="P709" s="124" t="s">
        <v>1314</v>
      </c>
    </row>
    <row r="710" spans="1:16" ht="51">
      <c r="A710" s="262" t="s">
        <v>619</v>
      </c>
      <c r="B710" s="124"/>
      <c r="C710" s="125" t="s">
        <v>713</v>
      </c>
      <c r="D710" s="119">
        <v>43125</v>
      </c>
      <c r="E710" s="120" t="s">
        <v>2378</v>
      </c>
      <c r="F710" s="120" t="s">
        <v>3</v>
      </c>
      <c r="G710" s="120">
        <v>1590869</v>
      </c>
      <c r="H710" s="124"/>
      <c r="I710" s="128" t="s">
        <v>3282</v>
      </c>
      <c r="J710" s="124"/>
      <c r="K710" s="124"/>
      <c r="L710" s="124"/>
      <c r="M710" s="124"/>
      <c r="N710" s="211">
        <v>0</v>
      </c>
      <c r="O710" s="211">
        <v>1</v>
      </c>
      <c r="P710" s="124" t="s">
        <v>1314</v>
      </c>
    </row>
    <row r="711" spans="1:16" ht="38.25">
      <c r="A711" s="262">
        <v>16</v>
      </c>
      <c r="B711" s="124"/>
      <c r="C711" s="125" t="s">
        <v>692</v>
      </c>
      <c r="D711" s="119">
        <v>43125</v>
      </c>
      <c r="E711" s="120" t="s">
        <v>2379</v>
      </c>
      <c r="F711" s="120" t="s">
        <v>3</v>
      </c>
      <c r="G711" s="120">
        <v>1590959</v>
      </c>
      <c r="H711" s="124"/>
      <c r="I711" s="128" t="s">
        <v>3283</v>
      </c>
      <c r="J711" s="124"/>
      <c r="K711" s="124"/>
      <c r="L711" s="124"/>
      <c r="M711" s="124"/>
      <c r="N711" s="211">
        <v>0</v>
      </c>
      <c r="O711" s="211">
        <v>269</v>
      </c>
      <c r="P711" s="124" t="s">
        <v>1314</v>
      </c>
    </row>
    <row r="712" spans="1:16" ht="76.5">
      <c r="A712" s="262" t="s">
        <v>620</v>
      </c>
      <c r="B712" s="124"/>
      <c r="C712" s="125" t="s">
        <v>714</v>
      </c>
      <c r="D712" s="119">
        <v>43126</v>
      </c>
      <c r="E712" s="120" t="s">
        <v>1716</v>
      </c>
      <c r="F712" s="120" t="s">
        <v>1256</v>
      </c>
      <c r="G712" s="120">
        <v>16452573</v>
      </c>
      <c r="H712" s="124"/>
      <c r="I712" s="128" t="s">
        <v>2766</v>
      </c>
      <c r="J712" s="124"/>
      <c r="K712" s="124"/>
      <c r="L712" s="124"/>
      <c r="M712" s="124"/>
      <c r="N712" s="211">
        <v>0</v>
      </c>
      <c r="O712" s="211">
        <v>67206.820000000007</v>
      </c>
      <c r="P712" s="124" t="s">
        <v>1314</v>
      </c>
    </row>
    <row r="713" spans="1:16" ht="63.75">
      <c r="A713" s="262" t="s">
        <v>622</v>
      </c>
      <c r="B713" s="124"/>
      <c r="C713" s="125" t="s">
        <v>715</v>
      </c>
      <c r="D713" s="119">
        <v>43126</v>
      </c>
      <c r="E713" s="120" t="s">
        <v>1717</v>
      </c>
      <c r="F713" s="120" t="s">
        <v>1315</v>
      </c>
      <c r="G713" s="120">
        <v>16436894</v>
      </c>
      <c r="H713" s="124"/>
      <c r="I713" s="128" t="s">
        <v>2767</v>
      </c>
      <c r="J713" s="124"/>
      <c r="K713" s="124"/>
      <c r="L713" s="124"/>
      <c r="M713" s="124"/>
      <c r="N713" s="211">
        <v>4500</v>
      </c>
      <c r="O713" s="211">
        <v>0</v>
      </c>
      <c r="P713" s="124" t="s">
        <v>1314</v>
      </c>
    </row>
    <row r="714" spans="1:16" ht="63.75">
      <c r="A714" s="262" t="s">
        <v>622</v>
      </c>
      <c r="B714" s="124"/>
      <c r="C714" s="125" t="s">
        <v>715</v>
      </c>
      <c r="D714" s="119">
        <v>43126</v>
      </c>
      <c r="E714" s="120" t="s">
        <v>1718</v>
      </c>
      <c r="F714" s="120" t="s">
        <v>1315</v>
      </c>
      <c r="G714" s="120">
        <v>16436856</v>
      </c>
      <c r="H714" s="124"/>
      <c r="I714" s="128" t="s">
        <v>2768</v>
      </c>
      <c r="J714" s="124"/>
      <c r="K714" s="124"/>
      <c r="L714" s="124"/>
      <c r="M714" s="124"/>
      <c r="N714" s="211">
        <v>5400</v>
      </c>
      <c r="O714" s="211">
        <v>0</v>
      </c>
      <c r="P714" s="124" t="s">
        <v>1314</v>
      </c>
    </row>
    <row r="715" spans="1:16" ht="63.75">
      <c r="A715" s="262" t="s">
        <v>622</v>
      </c>
      <c r="B715" s="124"/>
      <c r="C715" s="125" t="s">
        <v>715</v>
      </c>
      <c r="D715" s="119">
        <v>43126</v>
      </c>
      <c r="E715" s="120" t="s">
        <v>1719</v>
      </c>
      <c r="F715" s="120" t="s">
        <v>1315</v>
      </c>
      <c r="G715" s="120">
        <v>16436854</v>
      </c>
      <c r="H715" s="124"/>
      <c r="I715" s="128" t="s">
        <v>2769</v>
      </c>
      <c r="J715" s="124"/>
      <c r="K715" s="124"/>
      <c r="L715" s="124"/>
      <c r="M715" s="124"/>
      <c r="N715" s="211">
        <v>18973</v>
      </c>
      <c r="O715" s="211">
        <v>0</v>
      </c>
      <c r="P715" s="124" t="s">
        <v>1314</v>
      </c>
    </row>
    <row r="716" spans="1:16" ht="63.75">
      <c r="A716" s="262" t="s">
        <v>622</v>
      </c>
      <c r="B716" s="124"/>
      <c r="C716" s="125" t="s">
        <v>715</v>
      </c>
      <c r="D716" s="119">
        <v>43126</v>
      </c>
      <c r="E716" s="120" t="s">
        <v>1720</v>
      </c>
      <c r="F716" s="120" t="s">
        <v>1315</v>
      </c>
      <c r="G716" s="120">
        <v>16436852</v>
      </c>
      <c r="H716" s="124"/>
      <c r="I716" s="128" t="s">
        <v>2770</v>
      </c>
      <c r="J716" s="124"/>
      <c r="K716" s="124"/>
      <c r="L716" s="124"/>
      <c r="M716" s="124"/>
      <c r="N716" s="211">
        <v>11088</v>
      </c>
      <c r="O716" s="211">
        <v>0</v>
      </c>
      <c r="P716" s="124" t="s">
        <v>1314</v>
      </c>
    </row>
    <row r="717" spans="1:16" ht="63.75">
      <c r="A717" s="262" t="s">
        <v>622</v>
      </c>
      <c r="B717" s="124"/>
      <c r="C717" s="125" t="s">
        <v>715</v>
      </c>
      <c r="D717" s="119">
        <v>43126</v>
      </c>
      <c r="E717" s="120" t="s">
        <v>1721</v>
      </c>
      <c r="F717" s="120" t="s">
        <v>1315</v>
      </c>
      <c r="G717" s="120">
        <v>16436790</v>
      </c>
      <c r="H717" s="124"/>
      <c r="I717" s="128" t="s">
        <v>2771</v>
      </c>
      <c r="J717" s="124"/>
      <c r="K717" s="124"/>
      <c r="L717" s="124"/>
      <c r="M717" s="124"/>
      <c r="N717" s="211">
        <v>8871</v>
      </c>
      <c r="O717" s="211">
        <v>0</v>
      </c>
      <c r="P717" s="124" t="s">
        <v>1314</v>
      </c>
    </row>
    <row r="718" spans="1:16" ht="63.75">
      <c r="A718" s="262" t="s">
        <v>622</v>
      </c>
      <c r="B718" s="124"/>
      <c r="C718" s="125" t="s">
        <v>715</v>
      </c>
      <c r="D718" s="119">
        <v>43126</v>
      </c>
      <c r="E718" s="120" t="s">
        <v>1722</v>
      </c>
      <c r="F718" s="120" t="s">
        <v>1315</v>
      </c>
      <c r="G718" s="120">
        <v>16436787</v>
      </c>
      <c r="H718" s="124"/>
      <c r="I718" s="128" t="s">
        <v>2772</v>
      </c>
      <c r="J718" s="124"/>
      <c r="K718" s="124"/>
      <c r="L718" s="124"/>
      <c r="M718" s="124"/>
      <c r="N718" s="211">
        <v>7650</v>
      </c>
      <c r="O718" s="211">
        <v>0</v>
      </c>
      <c r="P718" s="124" t="s">
        <v>1314</v>
      </c>
    </row>
    <row r="719" spans="1:16" ht="63.75">
      <c r="A719" s="262" t="s">
        <v>622</v>
      </c>
      <c r="B719" s="124"/>
      <c r="C719" s="125" t="s">
        <v>715</v>
      </c>
      <c r="D719" s="119">
        <v>43126</v>
      </c>
      <c r="E719" s="120" t="s">
        <v>1723</v>
      </c>
      <c r="F719" s="120" t="s">
        <v>1315</v>
      </c>
      <c r="G719" s="120">
        <v>16436785</v>
      </c>
      <c r="H719" s="124"/>
      <c r="I719" s="128" t="s">
        <v>2773</v>
      </c>
      <c r="J719" s="124"/>
      <c r="K719" s="124"/>
      <c r="L719" s="124"/>
      <c r="M719" s="124"/>
      <c r="N719" s="211">
        <v>6750</v>
      </c>
      <c r="O719" s="211">
        <v>0</v>
      </c>
      <c r="P719" s="124" t="s">
        <v>1314</v>
      </c>
    </row>
    <row r="720" spans="1:16" ht="63.75">
      <c r="A720" s="262" t="s">
        <v>622</v>
      </c>
      <c r="B720" s="124"/>
      <c r="C720" s="125" t="s">
        <v>715</v>
      </c>
      <c r="D720" s="119">
        <v>43126</v>
      </c>
      <c r="E720" s="120" t="s">
        <v>1724</v>
      </c>
      <c r="F720" s="120" t="s">
        <v>1315</v>
      </c>
      <c r="G720" s="120">
        <v>16436742</v>
      </c>
      <c r="H720" s="124"/>
      <c r="I720" s="128" t="s">
        <v>2774</v>
      </c>
      <c r="J720" s="124"/>
      <c r="K720" s="124"/>
      <c r="L720" s="124"/>
      <c r="M720" s="124"/>
      <c r="N720" s="211">
        <v>13950</v>
      </c>
      <c r="O720" s="211">
        <v>0</v>
      </c>
      <c r="P720" s="124" t="s">
        <v>1314</v>
      </c>
    </row>
    <row r="721" spans="1:16" ht="63.75">
      <c r="A721" s="262" t="s">
        <v>622</v>
      </c>
      <c r="B721" s="124"/>
      <c r="C721" s="125" t="s">
        <v>715</v>
      </c>
      <c r="D721" s="119">
        <v>43126</v>
      </c>
      <c r="E721" s="120" t="s">
        <v>1725</v>
      </c>
      <c r="F721" s="120" t="s">
        <v>1315</v>
      </c>
      <c r="G721" s="120">
        <v>16436739</v>
      </c>
      <c r="H721" s="124"/>
      <c r="I721" s="128" t="s">
        <v>2775</v>
      </c>
      <c r="J721" s="124"/>
      <c r="K721" s="124"/>
      <c r="L721" s="124"/>
      <c r="M721" s="124"/>
      <c r="N721" s="211">
        <v>13050</v>
      </c>
      <c r="O721" s="211">
        <v>0</v>
      </c>
      <c r="P721" s="124" t="s">
        <v>1314</v>
      </c>
    </row>
    <row r="722" spans="1:16" ht="63.75">
      <c r="A722" s="262" t="s">
        <v>622</v>
      </c>
      <c r="B722" s="124"/>
      <c r="C722" s="125" t="s">
        <v>715</v>
      </c>
      <c r="D722" s="119">
        <v>43126</v>
      </c>
      <c r="E722" s="120" t="s">
        <v>1726</v>
      </c>
      <c r="F722" s="120" t="s">
        <v>1315</v>
      </c>
      <c r="G722" s="120">
        <v>16436721</v>
      </c>
      <c r="H722" s="124"/>
      <c r="I722" s="128" t="s">
        <v>2776</v>
      </c>
      <c r="J722" s="124"/>
      <c r="K722" s="124"/>
      <c r="L722" s="124"/>
      <c r="M722" s="124"/>
      <c r="N722" s="211">
        <v>14850</v>
      </c>
      <c r="O722" s="211">
        <v>0</v>
      </c>
      <c r="P722" s="124" t="s">
        <v>1314</v>
      </c>
    </row>
    <row r="723" spans="1:16" ht="63.75">
      <c r="A723" s="262" t="s">
        <v>622</v>
      </c>
      <c r="B723" s="124"/>
      <c r="C723" s="125" t="s">
        <v>715</v>
      </c>
      <c r="D723" s="119">
        <v>43126</v>
      </c>
      <c r="E723" s="120" t="s">
        <v>1727</v>
      </c>
      <c r="F723" s="120" t="s">
        <v>1315</v>
      </c>
      <c r="G723" s="120">
        <v>16436548</v>
      </c>
      <c r="H723" s="124"/>
      <c r="I723" s="128" t="s">
        <v>2777</v>
      </c>
      <c r="J723" s="124"/>
      <c r="K723" s="124"/>
      <c r="L723" s="124"/>
      <c r="M723" s="124"/>
      <c r="N723" s="211">
        <v>2250</v>
      </c>
      <c r="O723" s="211">
        <v>0</v>
      </c>
      <c r="P723" s="124" t="s">
        <v>1314</v>
      </c>
    </row>
    <row r="724" spans="1:16" ht="63.75">
      <c r="A724" s="262" t="s">
        <v>622</v>
      </c>
      <c r="B724" s="124"/>
      <c r="C724" s="125" t="s">
        <v>715</v>
      </c>
      <c r="D724" s="119">
        <v>43126</v>
      </c>
      <c r="E724" s="120" t="s">
        <v>1728</v>
      </c>
      <c r="F724" s="120" t="s">
        <v>1315</v>
      </c>
      <c r="G724" s="120">
        <v>16436384</v>
      </c>
      <c r="H724" s="124"/>
      <c r="I724" s="128" t="s">
        <v>2778</v>
      </c>
      <c r="J724" s="124"/>
      <c r="K724" s="124"/>
      <c r="L724" s="124"/>
      <c r="M724" s="124"/>
      <c r="N724" s="211">
        <v>17100</v>
      </c>
      <c r="O724" s="211">
        <v>0</v>
      </c>
      <c r="P724" s="124" t="s">
        <v>1314</v>
      </c>
    </row>
    <row r="725" spans="1:16" ht="76.5">
      <c r="A725" s="262" t="s">
        <v>622</v>
      </c>
      <c r="B725" s="124"/>
      <c r="C725" s="125" t="s">
        <v>715</v>
      </c>
      <c r="D725" s="119">
        <v>43126</v>
      </c>
      <c r="E725" s="120" t="s">
        <v>1729</v>
      </c>
      <c r="F725" s="120" t="s">
        <v>1315</v>
      </c>
      <c r="G725" s="120">
        <v>16436377</v>
      </c>
      <c r="H725" s="124"/>
      <c r="I725" s="128" t="s">
        <v>2779</v>
      </c>
      <c r="J725" s="124"/>
      <c r="K725" s="124"/>
      <c r="L725" s="124"/>
      <c r="M725" s="124"/>
      <c r="N725" s="211">
        <v>16509</v>
      </c>
      <c r="O725" s="211">
        <v>0</v>
      </c>
      <c r="P725" s="124" t="s">
        <v>1314</v>
      </c>
    </row>
    <row r="726" spans="1:16" ht="63.75">
      <c r="A726" s="262" t="s">
        <v>622</v>
      </c>
      <c r="B726" s="124"/>
      <c r="C726" s="125" t="s">
        <v>715</v>
      </c>
      <c r="D726" s="119">
        <v>43126</v>
      </c>
      <c r="E726" s="120" t="s">
        <v>1730</v>
      </c>
      <c r="F726" s="120" t="s">
        <v>1315</v>
      </c>
      <c r="G726" s="120">
        <v>16423107</v>
      </c>
      <c r="H726" s="124"/>
      <c r="I726" s="128" t="s">
        <v>2780</v>
      </c>
      <c r="J726" s="124"/>
      <c r="K726" s="124"/>
      <c r="L726" s="124"/>
      <c r="M726" s="124"/>
      <c r="N726" s="211">
        <v>16263</v>
      </c>
      <c r="O726" s="211">
        <v>0</v>
      </c>
      <c r="P726" s="124" t="s">
        <v>1314</v>
      </c>
    </row>
    <row r="727" spans="1:16" ht="63.75">
      <c r="A727" s="262" t="s">
        <v>622</v>
      </c>
      <c r="B727" s="124"/>
      <c r="C727" s="125" t="s">
        <v>715</v>
      </c>
      <c r="D727" s="119">
        <v>43126</v>
      </c>
      <c r="E727" s="120" t="s">
        <v>1731</v>
      </c>
      <c r="F727" s="120" t="s">
        <v>1315</v>
      </c>
      <c r="G727" s="120">
        <v>16423105</v>
      </c>
      <c r="H727" s="124"/>
      <c r="I727" s="128" t="s">
        <v>2781</v>
      </c>
      <c r="J727" s="124"/>
      <c r="K727" s="124"/>
      <c r="L727" s="124"/>
      <c r="M727" s="124"/>
      <c r="N727" s="211">
        <v>11211.5</v>
      </c>
      <c r="O727" s="211">
        <v>0</v>
      </c>
      <c r="P727" s="124" t="s">
        <v>1314</v>
      </c>
    </row>
    <row r="728" spans="1:16" ht="63.75">
      <c r="A728" s="262" t="s">
        <v>622</v>
      </c>
      <c r="B728" s="124"/>
      <c r="C728" s="125" t="s">
        <v>715</v>
      </c>
      <c r="D728" s="119">
        <v>43126</v>
      </c>
      <c r="E728" s="120" t="s">
        <v>1732</v>
      </c>
      <c r="F728" s="120" t="s">
        <v>1315</v>
      </c>
      <c r="G728" s="120">
        <v>16423103</v>
      </c>
      <c r="H728" s="124"/>
      <c r="I728" s="128" t="s">
        <v>2782</v>
      </c>
      <c r="J728" s="124"/>
      <c r="K728" s="124"/>
      <c r="L728" s="124"/>
      <c r="M728" s="124"/>
      <c r="N728" s="211">
        <v>8100</v>
      </c>
      <c r="O728" s="211">
        <v>0</v>
      </c>
      <c r="P728" s="124" t="s">
        <v>1314</v>
      </c>
    </row>
    <row r="729" spans="1:16" ht="63.75">
      <c r="A729" s="262" t="s">
        <v>622</v>
      </c>
      <c r="B729" s="124"/>
      <c r="C729" s="125" t="s">
        <v>715</v>
      </c>
      <c r="D729" s="119">
        <v>43126</v>
      </c>
      <c r="E729" s="120" t="s">
        <v>1733</v>
      </c>
      <c r="F729" s="120" t="s">
        <v>1315</v>
      </c>
      <c r="G729" s="120">
        <v>16423102</v>
      </c>
      <c r="H729" s="124"/>
      <c r="I729" s="128" t="s">
        <v>2783</v>
      </c>
      <c r="J729" s="124"/>
      <c r="K729" s="124"/>
      <c r="L729" s="124"/>
      <c r="M729" s="124"/>
      <c r="N729" s="211">
        <v>18480</v>
      </c>
      <c r="O729" s="211">
        <v>0</v>
      </c>
      <c r="P729" s="124" t="s">
        <v>1314</v>
      </c>
    </row>
    <row r="730" spans="1:16" ht="63.75">
      <c r="A730" s="262" t="s">
        <v>622</v>
      </c>
      <c r="B730" s="124"/>
      <c r="C730" s="125" t="s">
        <v>715</v>
      </c>
      <c r="D730" s="119">
        <v>43126</v>
      </c>
      <c r="E730" s="120" t="s">
        <v>1734</v>
      </c>
      <c r="F730" s="120" t="s">
        <v>1315</v>
      </c>
      <c r="G730" s="120">
        <v>16423101</v>
      </c>
      <c r="H730" s="124"/>
      <c r="I730" s="128" t="s">
        <v>2784</v>
      </c>
      <c r="J730" s="124"/>
      <c r="K730" s="124"/>
      <c r="L730" s="124"/>
      <c r="M730" s="124"/>
      <c r="N730" s="211">
        <v>10125</v>
      </c>
      <c r="O730" s="211">
        <v>0</v>
      </c>
      <c r="P730" s="124" t="s">
        <v>1314</v>
      </c>
    </row>
    <row r="731" spans="1:16" ht="63.75">
      <c r="A731" s="262" t="s">
        <v>622</v>
      </c>
      <c r="B731" s="124"/>
      <c r="C731" s="125" t="s">
        <v>715</v>
      </c>
      <c r="D731" s="119">
        <v>43126</v>
      </c>
      <c r="E731" s="120" t="s">
        <v>1735</v>
      </c>
      <c r="F731" s="120" t="s">
        <v>1315</v>
      </c>
      <c r="G731" s="120">
        <v>16423099</v>
      </c>
      <c r="H731" s="124"/>
      <c r="I731" s="128" t="s">
        <v>2785</v>
      </c>
      <c r="J731" s="124"/>
      <c r="K731" s="124"/>
      <c r="L731" s="124"/>
      <c r="M731" s="124"/>
      <c r="N731" s="211">
        <v>21930</v>
      </c>
      <c r="O731" s="211">
        <v>0</v>
      </c>
      <c r="P731" s="124" t="s">
        <v>1314</v>
      </c>
    </row>
    <row r="732" spans="1:16" ht="63.75">
      <c r="A732" s="262" t="s">
        <v>622</v>
      </c>
      <c r="B732" s="124"/>
      <c r="C732" s="125" t="s">
        <v>715</v>
      </c>
      <c r="D732" s="119">
        <v>43126</v>
      </c>
      <c r="E732" s="120" t="s">
        <v>1736</v>
      </c>
      <c r="F732" s="120" t="s">
        <v>1315</v>
      </c>
      <c r="G732" s="120">
        <v>16423098</v>
      </c>
      <c r="H732" s="124"/>
      <c r="I732" s="128" t="s">
        <v>2767</v>
      </c>
      <c r="J732" s="124"/>
      <c r="K732" s="124"/>
      <c r="L732" s="124"/>
      <c r="M732" s="124"/>
      <c r="N732" s="211">
        <v>14400</v>
      </c>
      <c r="O732" s="211">
        <v>0</v>
      </c>
      <c r="P732" s="124" t="s">
        <v>1314</v>
      </c>
    </row>
    <row r="733" spans="1:16" ht="63.75">
      <c r="A733" s="262" t="s">
        <v>622</v>
      </c>
      <c r="B733" s="124"/>
      <c r="C733" s="125" t="s">
        <v>715</v>
      </c>
      <c r="D733" s="119">
        <v>43126</v>
      </c>
      <c r="E733" s="120" t="s">
        <v>1737</v>
      </c>
      <c r="F733" s="120" t="s">
        <v>1315</v>
      </c>
      <c r="G733" s="120">
        <v>16423096</v>
      </c>
      <c r="H733" s="124"/>
      <c r="I733" s="128" t="s">
        <v>2786</v>
      </c>
      <c r="J733" s="124"/>
      <c r="K733" s="124"/>
      <c r="L733" s="124"/>
      <c r="M733" s="124"/>
      <c r="N733" s="211">
        <v>10718.5</v>
      </c>
      <c r="O733" s="211">
        <v>0</v>
      </c>
      <c r="P733" s="124" t="s">
        <v>1314</v>
      </c>
    </row>
    <row r="734" spans="1:16" ht="63.75">
      <c r="A734" s="262" t="s">
        <v>622</v>
      </c>
      <c r="B734" s="124"/>
      <c r="C734" s="125" t="s">
        <v>715</v>
      </c>
      <c r="D734" s="119">
        <v>43126</v>
      </c>
      <c r="E734" s="120" t="s">
        <v>1738</v>
      </c>
      <c r="F734" s="120" t="s">
        <v>1315</v>
      </c>
      <c r="G734" s="120">
        <v>16423094</v>
      </c>
      <c r="H734" s="124"/>
      <c r="I734" s="128" t="s">
        <v>2787</v>
      </c>
      <c r="J734" s="124"/>
      <c r="K734" s="124"/>
      <c r="L734" s="124"/>
      <c r="M734" s="124"/>
      <c r="N734" s="211">
        <v>19466</v>
      </c>
      <c r="O734" s="211">
        <v>0</v>
      </c>
      <c r="P734" s="124" t="s">
        <v>1314</v>
      </c>
    </row>
    <row r="735" spans="1:16" ht="76.5">
      <c r="A735" s="262" t="s">
        <v>622</v>
      </c>
      <c r="B735" s="124"/>
      <c r="C735" s="125" t="s">
        <v>715</v>
      </c>
      <c r="D735" s="119">
        <v>43126</v>
      </c>
      <c r="E735" s="120" t="s">
        <v>1739</v>
      </c>
      <c r="F735" s="120" t="s">
        <v>1315</v>
      </c>
      <c r="G735" s="120">
        <v>16423091</v>
      </c>
      <c r="H735" s="124"/>
      <c r="I735" s="128" t="s">
        <v>2788</v>
      </c>
      <c r="J735" s="124"/>
      <c r="K735" s="124"/>
      <c r="L735" s="124"/>
      <c r="M735" s="124"/>
      <c r="N735" s="211">
        <v>20475</v>
      </c>
      <c r="O735" s="211">
        <v>0</v>
      </c>
      <c r="P735" s="124" t="s">
        <v>1314</v>
      </c>
    </row>
    <row r="736" spans="1:16" ht="63.75">
      <c r="A736" s="262" t="s">
        <v>622</v>
      </c>
      <c r="B736" s="124"/>
      <c r="C736" s="125" t="s">
        <v>715</v>
      </c>
      <c r="D736" s="119">
        <v>43126</v>
      </c>
      <c r="E736" s="120" t="s">
        <v>1740</v>
      </c>
      <c r="F736" s="120" t="s">
        <v>1315</v>
      </c>
      <c r="G736" s="120">
        <v>16423089</v>
      </c>
      <c r="H736" s="124"/>
      <c r="I736" s="128" t="s">
        <v>2789</v>
      </c>
      <c r="J736" s="124"/>
      <c r="K736" s="124"/>
      <c r="L736" s="124"/>
      <c r="M736" s="124"/>
      <c r="N736" s="211">
        <v>78110</v>
      </c>
      <c r="O736" s="211">
        <v>0</v>
      </c>
      <c r="P736" s="124" t="s">
        <v>1314</v>
      </c>
    </row>
    <row r="737" spans="1:16" ht="63.75">
      <c r="A737" s="262" t="s">
        <v>622</v>
      </c>
      <c r="B737" s="124"/>
      <c r="C737" s="125" t="s">
        <v>715</v>
      </c>
      <c r="D737" s="119">
        <v>43126</v>
      </c>
      <c r="E737" s="120" t="s">
        <v>1741</v>
      </c>
      <c r="F737" s="120" t="s">
        <v>1315</v>
      </c>
      <c r="G737" s="120">
        <v>16423086</v>
      </c>
      <c r="H737" s="124"/>
      <c r="I737" s="128" t="s">
        <v>2790</v>
      </c>
      <c r="J737" s="124"/>
      <c r="K737" s="124"/>
      <c r="L737" s="124"/>
      <c r="M737" s="124"/>
      <c r="N737" s="211">
        <v>15000</v>
      </c>
      <c r="O737" s="211">
        <v>0</v>
      </c>
      <c r="P737" s="124" t="s">
        <v>1314</v>
      </c>
    </row>
    <row r="738" spans="1:16" ht="63.75">
      <c r="A738" s="262" t="s">
        <v>622</v>
      </c>
      <c r="B738" s="124"/>
      <c r="C738" s="125" t="s">
        <v>715</v>
      </c>
      <c r="D738" s="119">
        <v>43126</v>
      </c>
      <c r="E738" s="120" t="s">
        <v>1742</v>
      </c>
      <c r="F738" s="120" t="s">
        <v>1315</v>
      </c>
      <c r="G738" s="120">
        <v>16423082</v>
      </c>
      <c r="H738" s="124"/>
      <c r="I738" s="128" t="s">
        <v>2791</v>
      </c>
      <c r="J738" s="124"/>
      <c r="K738" s="124"/>
      <c r="L738" s="124"/>
      <c r="M738" s="124"/>
      <c r="N738" s="211">
        <v>17550</v>
      </c>
      <c r="O738" s="211">
        <v>0</v>
      </c>
      <c r="P738" s="124" t="s">
        <v>1314</v>
      </c>
    </row>
    <row r="739" spans="1:16" ht="63.75">
      <c r="A739" s="262" t="s">
        <v>622</v>
      </c>
      <c r="B739" s="124"/>
      <c r="C739" s="125" t="s">
        <v>715</v>
      </c>
      <c r="D739" s="119">
        <v>43126</v>
      </c>
      <c r="E739" s="120" t="s">
        <v>1743</v>
      </c>
      <c r="F739" s="120" t="s">
        <v>1315</v>
      </c>
      <c r="G739" s="120">
        <v>16423080</v>
      </c>
      <c r="H739" s="124"/>
      <c r="I739" s="128" t="s">
        <v>2792</v>
      </c>
      <c r="J739" s="124"/>
      <c r="K739" s="124"/>
      <c r="L739" s="124"/>
      <c r="M739" s="124"/>
      <c r="N739" s="211">
        <v>19350</v>
      </c>
      <c r="O739" s="211">
        <v>0</v>
      </c>
      <c r="P739" s="124" t="s">
        <v>1314</v>
      </c>
    </row>
    <row r="740" spans="1:16" ht="63.75">
      <c r="A740" s="262" t="s">
        <v>622</v>
      </c>
      <c r="B740" s="124"/>
      <c r="C740" s="125" t="s">
        <v>715</v>
      </c>
      <c r="D740" s="119">
        <v>43126</v>
      </c>
      <c r="E740" s="120" t="s">
        <v>1744</v>
      </c>
      <c r="F740" s="120" t="s">
        <v>1315</v>
      </c>
      <c r="G740" s="120">
        <v>16423073</v>
      </c>
      <c r="H740" s="124"/>
      <c r="I740" s="128" t="s">
        <v>2793</v>
      </c>
      <c r="J740" s="124"/>
      <c r="K740" s="124"/>
      <c r="L740" s="124"/>
      <c r="M740" s="124"/>
      <c r="N740" s="211">
        <v>11475</v>
      </c>
      <c r="O740" s="211">
        <v>0</v>
      </c>
      <c r="P740" s="124" t="s">
        <v>1314</v>
      </c>
    </row>
    <row r="741" spans="1:16" ht="63.75">
      <c r="A741" s="262" t="s">
        <v>622</v>
      </c>
      <c r="B741" s="124"/>
      <c r="C741" s="125" t="s">
        <v>715</v>
      </c>
      <c r="D741" s="119">
        <v>43126</v>
      </c>
      <c r="E741" s="120" t="s">
        <v>1745</v>
      </c>
      <c r="F741" s="120" t="s">
        <v>1315</v>
      </c>
      <c r="G741" s="120">
        <v>16423072</v>
      </c>
      <c r="H741" s="124"/>
      <c r="I741" s="128" t="s">
        <v>2794</v>
      </c>
      <c r="J741" s="124"/>
      <c r="K741" s="124"/>
      <c r="L741" s="124"/>
      <c r="M741" s="124"/>
      <c r="N741" s="211">
        <v>22500</v>
      </c>
      <c r="O741" s="211">
        <v>0</v>
      </c>
      <c r="P741" s="124" t="s">
        <v>1314</v>
      </c>
    </row>
    <row r="742" spans="1:16" ht="63.75">
      <c r="A742" s="262" t="s">
        <v>622</v>
      </c>
      <c r="B742" s="124"/>
      <c r="C742" s="125" t="s">
        <v>715</v>
      </c>
      <c r="D742" s="119">
        <v>43126</v>
      </c>
      <c r="E742" s="120" t="s">
        <v>1746</v>
      </c>
      <c r="F742" s="120" t="s">
        <v>1315</v>
      </c>
      <c r="G742" s="120">
        <v>16423070</v>
      </c>
      <c r="H742" s="124"/>
      <c r="I742" s="128" t="s">
        <v>2795</v>
      </c>
      <c r="J742" s="124"/>
      <c r="K742" s="124"/>
      <c r="L742" s="124"/>
      <c r="M742" s="124"/>
      <c r="N742" s="211">
        <v>33000</v>
      </c>
      <c r="O742" s="211">
        <v>0</v>
      </c>
      <c r="P742" s="124" t="s">
        <v>1314</v>
      </c>
    </row>
    <row r="743" spans="1:16" ht="63.75">
      <c r="A743" s="262" t="s">
        <v>622</v>
      </c>
      <c r="B743" s="124"/>
      <c r="C743" s="125" t="s">
        <v>715</v>
      </c>
      <c r="D743" s="119">
        <v>43126</v>
      </c>
      <c r="E743" s="120" t="s">
        <v>1747</v>
      </c>
      <c r="F743" s="120" t="s">
        <v>1315</v>
      </c>
      <c r="G743" s="120">
        <v>16423053</v>
      </c>
      <c r="H743" s="124"/>
      <c r="I743" s="128" t="s">
        <v>2796</v>
      </c>
      <c r="J743" s="124"/>
      <c r="K743" s="124"/>
      <c r="L743" s="124"/>
      <c r="M743" s="124"/>
      <c r="N743" s="211">
        <v>18000</v>
      </c>
      <c r="O743" s="211">
        <v>0</v>
      </c>
      <c r="P743" s="124" t="s">
        <v>1314</v>
      </c>
    </row>
    <row r="744" spans="1:16" ht="63.75">
      <c r="A744" s="262" t="s">
        <v>622</v>
      </c>
      <c r="B744" s="124"/>
      <c r="C744" s="125" t="s">
        <v>715</v>
      </c>
      <c r="D744" s="119">
        <v>43126</v>
      </c>
      <c r="E744" s="120" t="s">
        <v>1748</v>
      </c>
      <c r="F744" s="120" t="s">
        <v>1315</v>
      </c>
      <c r="G744" s="120">
        <v>16437008</v>
      </c>
      <c r="H744" s="124"/>
      <c r="I744" s="128" t="s">
        <v>2797</v>
      </c>
      <c r="J744" s="124"/>
      <c r="K744" s="124"/>
      <c r="L744" s="124"/>
      <c r="M744" s="124"/>
      <c r="N744" s="211">
        <v>426770.5</v>
      </c>
      <c r="O744" s="211">
        <v>0</v>
      </c>
      <c r="P744" s="124" t="s">
        <v>1314</v>
      </c>
    </row>
    <row r="745" spans="1:16" ht="63.75">
      <c r="A745" s="262" t="s">
        <v>622</v>
      </c>
      <c r="B745" s="124"/>
      <c r="C745" s="125" t="s">
        <v>715</v>
      </c>
      <c r="D745" s="119">
        <v>43126</v>
      </c>
      <c r="E745" s="120" t="s">
        <v>1749</v>
      </c>
      <c r="F745" s="120" t="s">
        <v>1315</v>
      </c>
      <c r="G745" s="120">
        <v>16437003</v>
      </c>
      <c r="H745" s="124"/>
      <c r="I745" s="128" t="s">
        <v>2798</v>
      </c>
      <c r="J745" s="124"/>
      <c r="K745" s="124"/>
      <c r="L745" s="124"/>
      <c r="M745" s="124"/>
      <c r="N745" s="211">
        <v>41519</v>
      </c>
      <c r="O745" s="211">
        <v>0</v>
      </c>
      <c r="P745" s="124" t="s">
        <v>1314</v>
      </c>
    </row>
    <row r="746" spans="1:16" ht="63.75">
      <c r="A746" s="262" t="s">
        <v>622</v>
      </c>
      <c r="B746" s="124"/>
      <c r="C746" s="125" t="s">
        <v>715</v>
      </c>
      <c r="D746" s="119">
        <v>43126</v>
      </c>
      <c r="E746" s="120" t="s">
        <v>1750</v>
      </c>
      <c r="F746" s="120" t="s">
        <v>1315</v>
      </c>
      <c r="G746" s="120">
        <v>16437002</v>
      </c>
      <c r="H746" s="124"/>
      <c r="I746" s="128" t="s">
        <v>2799</v>
      </c>
      <c r="J746" s="124"/>
      <c r="K746" s="124"/>
      <c r="L746" s="124"/>
      <c r="M746" s="124"/>
      <c r="N746" s="211">
        <v>857976</v>
      </c>
      <c r="O746" s="211">
        <v>0</v>
      </c>
      <c r="P746" s="124" t="s">
        <v>1314</v>
      </c>
    </row>
    <row r="747" spans="1:16" ht="63.75">
      <c r="A747" s="262" t="s">
        <v>622</v>
      </c>
      <c r="B747" s="124"/>
      <c r="C747" s="125" t="s">
        <v>715</v>
      </c>
      <c r="D747" s="119">
        <v>43126</v>
      </c>
      <c r="E747" s="120" t="s">
        <v>1751</v>
      </c>
      <c r="F747" s="120" t="s">
        <v>1315</v>
      </c>
      <c r="G747" s="120">
        <v>16436997</v>
      </c>
      <c r="H747" s="124"/>
      <c r="I747" s="128" t="s">
        <v>2764</v>
      </c>
      <c r="J747" s="124"/>
      <c r="K747" s="124"/>
      <c r="L747" s="124"/>
      <c r="M747" s="124"/>
      <c r="N747" s="211">
        <v>47309.5</v>
      </c>
      <c r="O747" s="211">
        <v>0</v>
      </c>
      <c r="P747" s="124" t="s">
        <v>1314</v>
      </c>
    </row>
    <row r="748" spans="1:16" ht="63.75">
      <c r="A748" s="262" t="s">
        <v>622</v>
      </c>
      <c r="B748" s="124"/>
      <c r="C748" s="125" t="s">
        <v>715</v>
      </c>
      <c r="D748" s="119">
        <v>43126</v>
      </c>
      <c r="E748" s="120" t="s">
        <v>1752</v>
      </c>
      <c r="F748" s="120" t="s">
        <v>1315</v>
      </c>
      <c r="G748" s="120">
        <v>16436994</v>
      </c>
      <c r="H748" s="124"/>
      <c r="I748" s="128" t="s">
        <v>2800</v>
      </c>
      <c r="J748" s="124"/>
      <c r="K748" s="124"/>
      <c r="L748" s="124"/>
      <c r="M748" s="124"/>
      <c r="N748" s="211">
        <v>36675</v>
      </c>
      <c r="O748" s="211">
        <v>0</v>
      </c>
      <c r="P748" s="124" t="s">
        <v>1314</v>
      </c>
    </row>
    <row r="749" spans="1:16" ht="63.75">
      <c r="A749" s="262" t="s">
        <v>622</v>
      </c>
      <c r="B749" s="124"/>
      <c r="C749" s="125" t="s">
        <v>715</v>
      </c>
      <c r="D749" s="119">
        <v>43126</v>
      </c>
      <c r="E749" s="120" t="s">
        <v>1753</v>
      </c>
      <c r="F749" s="120" t="s">
        <v>1315</v>
      </c>
      <c r="G749" s="120">
        <v>16436991</v>
      </c>
      <c r="H749" s="124"/>
      <c r="I749" s="128" t="s">
        <v>2801</v>
      </c>
      <c r="J749" s="124"/>
      <c r="K749" s="124"/>
      <c r="L749" s="124"/>
      <c r="M749" s="124"/>
      <c r="N749" s="211">
        <v>59876</v>
      </c>
      <c r="O749" s="211">
        <v>0</v>
      </c>
      <c r="P749" s="124" t="s">
        <v>1314</v>
      </c>
    </row>
    <row r="750" spans="1:16" ht="63.75">
      <c r="A750" s="262" t="s">
        <v>622</v>
      </c>
      <c r="B750" s="124"/>
      <c r="C750" s="125" t="s">
        <v>715</v>
      </c>
      <c r="D750" s="119">
        <v>43126</v>
      </c>
      <c r="E750" s="120" t="s">
        <v>1754</v>
      </c>
      <c r="F750" s="120" t="s">
        <v>1315</v>
      </c>
      <c r="G750" s="120">
        <v>16436990</v>
      </c>
      <c r="H750" s="124"/>
      <c r="I750" s="128" t="s">
        <v>2802</v>
      </c>
      <c r="J750" s="124"/>
      <c r="K750" s="124"/>
      <c r="L750" s="124"/>
      <c r="M750" s="124"/>
      <c r="N750" s="211">
        <v>18675</v>
      </c>
      <c r="O750" s="211">
        <v>0</v>
      </c>
      <c r="P750" s="124" t="s">
        <v>1314</v>
      </c>
    </row>
    <row r="751" spans="1:16" ht="63.75">
      <c r="A751" s="262" t="s">
        <v>622</v>
      </c>
      <c r="B751" s="124"/>
      <c r="C751" s="125" t="s">
        <v>715</v>
      </c>
      <c r="D751" s="119">
        <v>43126</v>
      </c>
      <c r="E751" s="120" t="s">
        <v>1755</v>
      </c>
      <c r="F751" s="120" t="s">
        <v>1315</v>
      </c>
      <c r="G751" s="120">
        <v>16436989</v>
      </c>
      <c r="H751" s="124"/>
      <c r="I751" s="128" t="s">
        <v>2803</v>
      </c>
      <c r="J751" s="124"/>
      <c r="K751" s="124"/>
      <c r="L751" s="124"/>
      <c r="M751" s="124"/>
      <c r="N751" s="211">
        <v>42975</v>
      </c>
      <c r="O751" s="211">
        <v>0</v>
      </c>
      <c r="P751" s="124" t="s">
        <v>1314</v>
      </c>
    </row>
    <row r="752" spans="1:16" ht="63.75">
      <c r="A752" s="262" t="s">
        <v>622</v>
      </c>
      <c r="B752" s="124"/>
      <c r="C752" s="125" t="s">
        <v>715</v>
      </c>
      <c r="D752" s="119">
        <v>43126</v>
      </c>
      <c r="E752" s="120" t="s">
        <v>1756</v>
      </c>
      <c r="F752" s="120" t="s">
        <v>1315</v>
      </c>
      <c r="G752" s="120">
        <v>16436967</v>
      </c>
      <c r="H752" s="124"/>
      <c r="I752" s="128" t="s">
        <v>2804</v>
      </c>
      <c r="J752" s="124"/>
      <c r="K752" s="124"/>
      <c r="L752" s="124"/>
      <c r="M752" s="124"/>
      <c r="N752" s="211">
        <v>35112.5</v>
      </c>
      <c r="O752" s="211">
        <v>0</v>
      </c>
      <c r="P752" s="124" t="s">
        <v>1314</v>
      </c>
    </row>
    <row r="753" spans="1:16" ht="63.75">
      <c r="A753" s="262" t="s">
        <v>622</v>
      </c>
      <c r="B753" s="124"/>
      <c r="C753" s="125" t="s">
        <v>715</v>
      </c>
      <c r="D753" s="119">
        <v>43126</v>
      </c>
      <c r="E753" s="120" t="s">
        <v>1757</v>
      </c>
      <c r="F753" s="120" t="s">
        <v>1315</v>
      </c>
      <c r="G753" s="120">
        <v>16436962</v>
      </c>
      <c r="H753" s="124"/>
      <c r="I753" s="128" t="s">
        <v>2805</v>
      </c>
      <c r="J753" s="124"/>
      <c r="K753" s="124"/>
      <c r="L753" s="124"/>
      <c r="M753" s="124"/>
      <c r="N753" s="211">
        <v>27104.5</v>
      </c>
      <c r="O753" s="211">
        <v>0</v>
      </c>
      <c r="P753" s="124" t="s">
        <v>1314</v>
      </c>
    </row>
    <row r="754" spans="1:16" ht="63.75">
      <c r="A754" s="262" t="s">
        <v>622</v>
      </c>
      <c r="B754" s="124"/>
      <c r="C754" s="125" t="s">
        <v>715</v>
      </c>
      <c r="D754" s="119">
        <v>43126</v>
      </c>
      <c r="E754" s="120" t="s">
        <v>1758</v>
      </c>
      <c r="F754" s="120" t="s">
        <v>1315</v>
      </c>
      <c r="G754" s="120">
        <v>16436961</v>
      </c>
      <c r="H754" s="124"/>
      <c r="I754" s="128" t="s">
        <v>2806</v>
      </c>
      <c r="J754" s="124"/>
      <c r="K754" s="124"/>
      <c r="L754" s="124"/>
      <c r="M754" s="124"/>
      <c r="N754" s="211">
        <v>101764.5</v>
      </c>
      <c r="O754" s="211">
        <v>0</v>
      </c>
      <c r="P754" s="124" t="s">
        <v>1314</v>
      </c>
    </row>
    <row r="755" spans="1:16" ht="63.75">
      <c r="A755" s="262" t="s">
        <v>622</v>
      </c>
      <c r="B755" s="124"/>
      <c r="C755" s="125" t="s">
        <v>715</v>
      </c>
      <c r="D755" s="119">
        <v>43126</v>
      </c>
      <c r="E755" s="120" t="s">
        <v>1759</v>
      </c>
      <c r="F755" s="120" t="s">
        <v>1315</v>
      </c>
      <c r="G755" s="120">
        <v>16436960</v>
      </c>
      <c r="H755" s="124"/>
      <c r="I755" s="128" t="s">
        <v>2807</v>
      </c>
      <c r="J755" s="124"/>
      <c r="K755" s="124"/>
      <c r="L755" s="124"/>
      <c r="M755" s="124"/>
      <c r="N755" s="211">
        <v>44968.5</v>
      </c>
      <c r="O755" s="211">
        <v>0</v>
      </c>
      <c r="P755" s="124" t="s">
        <v>1314</v>
      </c>
    </row>
    <row r="756" spans="1:16" ht="63.75">
      <c r="A756" s="262" t="s">
        <v>622</v>
      </c>
      <c r="B756" s="124"/>
      <c r="C756" s="125" t="s">
        <v>715</v>
      </c>
      <c r="D756" s="119">
        <v>43126</v>
      </c>
      <c r="E756" s="120" t="s">
        <v>1760</v>
      </c>
      <c r="F756" s="120" t="s">
        <v>1315</v>
      </c>
      <c r="G756" s="120">
        <v>16436941</v>
      </c>
      <c r="H756" s="124"/>
      <c r="I756" s="128" t="s">
        <v>2808</v>
      </c>
      <c r="J756" s="124"/>
      <c r="K756" s="124"/>
      <c r="L756" s="124"/>
      <c r="M756" s="124"/>
      <c r="N756" s="211">
        <v>44352.5</v>
      </c>
      <c r="O756" s="211">
        <v>0</v>
      </c>
      <c r="P756" s="124" t="s">
        <v>1314</v>
      </c>
    </row>
    <row r="757" spans="1:16" ht="63.75">
      <c r="A757" s="262" t="s">
        <v>622</v>
      </c>
      <c r="B757" s="124"/>
      <c r="C757" s="125" t="s">
        <v>715</v>
      </c>
      <c r="D757" s="119">
        <v>43126</v>
      </c>
      <c r="E757" s="120" t="s">
        <v>1761</v>
      </c>
      <c r="F757" s="120" t="s">
        <v>1315</v>
      </c>
      <c r="G757" s="120">
        <v>16436940</v>
      </c>
      <c r="H757" s="124"/>
      <c r="I757" s="128" t="s">
        <v>2809</v>
      </c>
      <c r="J757" s="124"/>
      <c r="K757" s="124"/>
      <c r="L757" s="124"/>
      <c r="M757" s="124"/>
      <c r="N757" s="211">
        <v>313178.5</v>
      </c>
      <c r="O757" s="211">
        <v>0</v>
      </c>
      <c r="P757" s="124" t="s">
        <v>1314</v>
      </c>
    </row>
    <row r="758" spans="1:16" ht="63.75">
      <c r="A758" s="262" t="s">
        <v>622</v>
      </c>
      <c r="B758" s="124"/>
      <c r="C758" s="125" t="s">
        <v>715</v>
      </c>
      <c r="D758" s="119">
        <v>43126</v>
      </c>
      <c r="E758" s="120" t="s">
        <v>1762</v>
      </c>
      <c r="F758" s="120" t="s">
        <v>1315</v>
      </c>
      <c r="G758" s="120">
        <v>16436939</v>
      </c>
      <c r="H758" s="124"/>
      <c r="I758" s="128" t="s">
        <v>2810</v>
      </c>
      <c r="J758" s="124"/>
      <c r="K758" s="124"/>
      <c r="L758" s="124"/>
      <c r="M758" s="124"/>
      <c r="N758" s="211">
        <v>900</v>
      </c>
      <c r="O758" s="211">
        <v>0</v>
      </c>
      <c r="P758" s="124" t="s">
        <v>1314</v>
      </c>
    </row>
    <row r="759" spans="1:16" ht="63.75">
      <c r="A759" s="262" t="s">
        <v>622</v>
      </c>
      <c r="B759" s="124"/>
      <c r="C759" s="125" t="s">
        <v>715</v>
      </c>
      <c r="D759" s="119">
        <v>43126</v>
      </c>
      <c r="E759" s="120" t="s">
        <v>1763</v>
      </c>
      <c r="F759" s="120" t="s">
        <v>1315</v>
      </c>
      <c r="G759" s="120">
        <v>16436938</v>
      </c>
      <c r="H759" s="124"/>
      <c r="I759" s="128" t="s">
        <v>2811</v>
      </c>
      <c r="J759" s="124"/>
      <c r="K759" s="124"/>
      <c r="L759" s="124"/>
      <c r="M759" s="124"/>
      <c r="N759" s="211">
        <v>1232</v>
      </c>
      <c r="O759" s="211">
        <v>0</v>
      </c>
      <c r="P759" s="124" t="s">
        <v>1314</v>
      </c>
    </row>
    <row r="760" spans="1:16" ht="63.75">
      <c r="A760" s="262" t="s">
        <v>622</v>
      </c>
      <c r="B760" s="124"/>
      <c r="C760" s="125" t="s">
        <v>715</v>
      </c>
      <c r="D760" s="119">
        <v>43126</v>
      </c>
      <c r="E760" s="120" t="s">
        <v>1764</v>
      </c>
      <c r="F760" s="120" t="s">
        <v>1315</v>
      </c>
      <c r="G760" s="120">
        <v>16436921</v>
      </c>
      <c r="H760" s="124"/>
      <c r="I760" s="128" t="s">
        <v>2812</v>
      </c>
      <c r="J760" s="124"/>
      <c r="K760" s="124"/>
      <c r="L760" s="124"/>
      <c r="M760" s="124"/>
      <c r="N760" s="211">
        <v>12000</v>
      </c>
      <c r="O760" s="211">
        <v>0</v>
      </c>
      <c r="P760" s="124" t="s">
        <v>1314</v>
      </c>
    </row>
    <row r="761" spans="1:16" ht="63.75">
      <c r="A761" s="262" t="s">
        <v>622</v>
      </c>
      <c r="B761" s="124"/>
      <c r="C761" s="125" t="s">
        <v>715</v>
      </c>
      <c r="D761" s="119">
        <v>43126</v>
      </c>
      <c r="E761" s="120" t="s">
        <v>1765</v>
      </c>
      <c r="F761" s="120" t="s">
        <v>1315</v>
      </c>
      <c r="G761" s="120">
        <v>16436920</v>
      </c>
      <c r="H761" s="124"/>
      <c r="I761" s="128" t="s">
        <v>2813</v>
      </c>
      <c r="J761" s="124"/>
      <c r="K761" s="124"/>
      <c r="L761" s="124"/>
      <c r="M761" s="124"/>
      <c r="N761" s="211">
        <v>25379.5</v>
      </c>
      <c r="O761" s="211">
        <v>0</v>
      </c>
      <c r="P761" s="124" t="s">
        <v>1314</v>
      </c>
    </row>
    <row r="762" spans="1:16" ht="63.75">
      <c r="A762" s="262" t="s">
        <v>622</v>
      </c>
      <c r="B762" s="124"/>
      <c r="C762" s="125" t="s">
        <v>715</v>
      </c>
      <c r="D762" s="119">
        <v>43126</v>
      </c>
      <c r="E762" s="120" t="s">
        <v>1766</v>
      </c>
      <c r="F762" s="120" t="s">
        <v>1315</v>
      </c>
      <c r="G762" s="120">
        <v>16436895</v>
      </c>
      <c r="H762" s="124"/>
      <c r="I762" s="128" t="s">
        <v>2814</v>
      </c>
      <c r="J762" s="124"/>
      <c r="K762" s="124"/>
      <c r="L762" s="124"/>
      <c r="M762" s="124"/>
      <c r="N762" s="211">
        <v>3000</v>
      </c>
      <c r="O762" s="211">
        <v>0</v>
      </c>
      <c r="P762" s="124" t="s">
        <v>1314</v>
      </c>
    </row>
    <row r="763" spans="1:16" ht="63.75">
      <c r="A763" s="262" t="s">
        <v>622</v>
      </c>
      <c r="B763" s="124"/>
      <c r="C763" s="125" t="s">
        <v>715</v>
      </c>
      <c r="D763" s="119">
        <v>43126</v>
      </c>
      <c r="E763" s="120" t="s">
        <v>1767</v>
      </c>
      <c r="F763" s="120" t="s">
        <v>1315</v>
      </c>
      <c r="G763" s="120">
        <v>16436858</v>
      </c>
      <c r="H763" s="124"/>
      <c r="I763" s="128" t="s">
        <v>2815</v>
      </c>
      <c r="J763" s="124"/>
      <c r="K763" s="124"/>
      <c r="L763" s="124"/>
      <c r="M763" s="124"/>
      <c r="N763" s="211">
        <v>18000</v>
      </c>
      <c r="O763" s="211">
        <v>0</v>
      </c>
      <c r="P763" s="124" t="s">
        <v>1314</v>
      </c>
    </row>
    <row r="764" spans="1:16" ht="63.75">
      <c r="A764" s="262" t="s">
        <v>622</v>
      </c>
      <c r="B764" s="124"/>
      <c r="C764" s="125" t="s">
        <v>715</v>
      </c>
      <c r="D764" s="119">
        <v>43126</v>
      </c>
      <c r="E764" s="120" t="s">
        <v>1768</v>
      </c>
      <c r="F764" s="120" t="s">
        <v>1315</v>
      </c>
      <c r="G764" s="120">
        <v>16436857</v>
      </c>
      <c r="H764" s="124"/>
      <c r="I764" s="128" t="s">
        <v>2816</v>
      </c>
      <c r="J764" s="124"/>
      <c r="K764" s="124"/>
      <c r="L764" s="124"/>
      <c r="M764" s="124"/>
      <c r="N764" s="211">
        <v>5850</v>
      </c>
      <c r="O764" s="211">
        <v>0</v>
      </c>
      <c r="P764" s="124" t="s">
        <v>1314</v>
      </c>
    </row>
    <row r="765" spans="1:16" ht="63.75">
      <c r="A765" s="262" t="s">
        <v>622</v>
      </c>
      <c r="B765" s="124"/>
      <c r="C765" s="125" t="s">
        <v>715</v>
      </c>
      <c r="D765" s="119">
        <v>43126</v>
      </c>
      <c r="E765" s="120" t="s">
        <v>1769</v>
      </c>
      <c r="F765" s="120" t="s">
        <v>1315</v>
      </c>
      <c r="G765" s="120">
        <v>16436855</v>
      </c>
      <c r="H765" s="124"/>
      <c r="I765" s="128" t="s">
        <v>2817</v>
      </c>
      <c r="J765" s="124"/>
      <c r="K765" s="124"/>
      <c r="L765" s="124"/>
      <c r="M765" s="124"/>
      <c r="N765" s="211">
        <v>16500</v>
      </c>
      <c r="O765" s="211">
        <v>0</v>
      </c>
      <c r="P765" s="124" t="s">
        <v>1314</v>
      </c>
    </row>
    <row r="766" spans="1:16" ht="63.75">
      <c r="A766" s="262" t="s">
        <v>622</v>
      </c>
      <c r="B766" s="124"/>
      <c r="C766" s="125" t="s">
        <v>715</v>
      </c>
      <c r="D766" s="119">
        <v>43126</v>
      </c>
      <c r="E766" s="120" t="s">
        <v>1770</v>
      </c>
      <c r="F766" s="120" t="s">
        <v>1315</v>
      </c>
      <c r="G766" s="120">
        <v>16436853</v>
      </c>
      <c r="H766" s="124"/>
      <c r="I766" s="128" t="s">
        <v>2818</v>
      </c>
      <c r="J766" s="124"/>
      <c r="K766" s="124"/>
      <c r="L766" s="124"/>
      <c r="M766" s="124"/>
      <c r="N766" s="211">
        <v>3150</v>
      </c>
      <c r="O766" s="211">
        <v>0</v>
      </c>
      <c r="P766" s="124" t="s">
        <v>1314</v>
      </c>
    </row>
    <row r="767" spans="1:16" ht="63.75">
      <c r="A767" s="262" t="s">
        <v>622</v>
      </c>
      <c r="B767" s="124"/>
      <c r="C767" s="125" t="s">
        <v>715</v>
      </c>
      <c r="D767" s="119">
        <v>43126</v>
      </c>
      <c r="E767" s="120" t="s">
        <v>1771</v>
      </c>
      <c r="F767" s="120" t="s">
        <v>1315</v>
      </c>
      <c r="G767" s="120">
        <v>16436851</v>
      </c>
      <c r="H767" s="124"/>
      <c r="I767" s="128" t="s">
        <v>2819</v>
      </c>
      <c r="J767" s="124"/>
      <c r="K767" s="124"/>
      <c r="L767" s="124"/>
      <c r="M767" s="124"/>
      <c r="N767" s="211">
        <v>17550</v>
      </c>
      <c r="O767" s="211">
        <v>0</v>
      </c>
      <c r="P767" s="124" t="s">
        <v>1314</v>
      </c>
    </row>
    <row r="768" spans="1:16" ht="63.75">
      <c r="A768" s="262" t="s">
        <v>622</v>
      </c>
      <c r="B768" s="124"/>
      <c r="C768" s="125" t="s">
        <v>715</v>
      </c>
      <c r="D768" s="119">
        <v>43126</v>
      </c>
      <c r="E768" s="120" t="s">
        <v>1772</v>
      </c>
      <c r="F768" s="120" t="s">
        <v>1315</v>
      </c>
      <c r="G768" s="120">
        <v>16436789</v>
      </c>
      <c r="H768" s="124"/>
      <c r="I768" s="128" t="s">
        <v>2820</v>
      </c>
      <c r="J768" s="124"/>
      <c r="K768" s="124"/>
      <c r="L768" s="124"/>
      <c r="M768" s="124"/>
      <c r="N768" s="211">
        <v>13675.5</v>
      </c>
      <c r="O768" s="211">
        <v>0</v>
      </c>
      <c r="P768" s="124" t="s">
        <v>1314</v>
      </c>
    </row>
    <row r="769" spans="1:16" ht="63.75">
      <c r="A769" s="262" t="s">
        <v>622</v>
      </c>
      <c r="B769" s="124"/>
      <c r="C769" s="125" t="s">
        <v>715</v>
      </c>
      <c r="D769" s="119">
        <v>43126</v>
      </c>
      <c r="E769" s="120" t="s">
        <v>1773</v>
      </c>
      <c r="F769" s="120" t="s">
        <v>1315</v>
      </c>
      <c r="G769" s="120">
        <v>16436788</v>
      </c>
      <c r="H769" s="124"/>
      <c r="I769" s="128" t="s">
        <v>2821</v>
      </c>
      <c r="J769" s="124"/>
      <c r="K769" s="124"/>
      <c r="L769" s="124"/>
      <c r="M769" s="124"/>
      <c r="N769" s="211">
        <v>15750</v>
      </c>
      <c r="O769" s="211">
        <v>0</v>
      </c>
      <c r="P769" s="124" t="s">
        <v>1314</v>
      </c>
    </row>
    <row r="770" spans="1:16" ht="63.75">
      <c r="A770" s="262" t="s">
        <v>622</v>
      </c>
      <c r="B770" s="124"/>
      <c r="C770" s="125" t="s">
        <v>715</v>
      </c>
      <c r="D770" s="119">
        <v>43126</v>
      </c>
      <c r="E770" s="120" t="s">
        <v>1774</v>
      </c>
      <c r="F770" s="120" t="s">
        <v>1315</v>
      </c>
      <c r="G770" s="120">
        <v>16436786</v>
      </c>
      <c r="H770" s="124"/>
      <c r="I770" s="128" t="s">
        <v>2822</v>
      </c>
      <c r="J770" s="124"/>
      <c r="K770" s="124"/>
      <c r="L770" s="124"/>
      <c r="M770" s="124"/>
      <c r="N770" s="211">
        <v>19589</v>
      </c>
      <c r="O770" s="211">
        <v>0</v>
      </c>
      <c r="P770" s="124" t="s">
        <v>1314</v>
      </c>
    </row>
    <row r="771" spans="1:16" ht="63.75">
      <c r="A771" s="262" t="s">
        <v>622</v>
      </c>
      <c r="B771" s="124"/>
      <c r="C771" s="125" t="s">
        <v>715</v>
      </c>
      <c r="D771" s="119">
        <v>43126</v>
      </c>
      <c r="E771" s="120" t="s">
        <v>1775</v>
      </c>
      <c r="F771" s="120" t="s">
        <v>1315</v>
      </c>
      <c r="G771" s="120">
        <v>16436783</v>
      </c>
      <c r="H771" s="124"/>
      <c r="I771" s="128" t="s">
        <v>2823</v>
      </c>
      <c r="J771" s="124"/>
      <c r="K771" s="124"/>
      <c r="L771" s="124"/>
      <c r="M771" s="124"/>
      <c r="N771" s="211">
        <v>7650</v>
      </c>
      <c r="O771" s="211">
        <v>0</v>
      </c>
      <c r="P771" s="124" t="s">
        <v>1314</v>
      </c>
    </row>
    <row r="772" spans="1:16" ht="63.75">
      <c r="A772" s="262" t="s">
        <v>622</v>
      </c>
      <c r="B772" s="124"/>
      <c r="C772" s="125" t="s">
        <v>715</v>
      </c>
      <c r="D772" s="119">
        <v>43126</v>
      </c>
      <c r="E772" s="120" t="s">
        <v>1776</v>
      </c>
      <c r="F772" s="120" t="s">
        <v>1315</v>
      </c>
      <c r="G772" s="120">
        <v>16436750</v>
      </c>
      <c r="H772" s="124"/>
      <c r="I772" s="128" t="s">
        <v>2824</v>
      </c>
      <c r="J772" s="124"/>
      <c r="K772" s="124"/>
      <c r="L772" s="124"/>
      <c r="M772" s="124"/>
      <c r="N772" s="211">
        <v>4435</v>
      </c>
      <c r="O772" s="211">
        <v>0</v>
      </c>
      <c r="P772" s="124" t="s">
        <v>1314</v>
      </c>
    </row>
    <row r="773" spans="1:16" ht="63.75">
      <c r="A773" s="262">
        <v>513</v>
      </c>
      <c r="B773" s="124"/>
      <c r="C773" s="125" t="s">
        <v>201</v>
      </c>
      <c r="D773" s="119">
        <v>43126</v>
      </c>
      <c r="E773" s="120" t="s">
        <v>1777</v>
      </c>
      <c r="F773" s="120" t="s">
        <v>15</v>
      </c>
      <c r="G773" s="120">
        <v>650809</v>
      </c>
      <c r="H773" s="124"/>
      <c r="I773" s="128" t="s">
        <v>2825</v>
      </c>
      <c r="J773" s="124"/>
      <c r="K773" s="124"/>
      <c r="L773" s="124"/>
      <c r="M773" s="124"/>
      <c r="N773" s="211">
        <v>50</v>
      </c>
      <c r="O773" s="211">
        <v>0</v>
      </c>
      <c r="P773" s="124" t="s">
        <v>1314</v>
      </c>
    </row>
    <row r="774" spans="1:16" ht="63.75">
      <c r="A774" s="262" t="s">
        <v>622</v>
      </c>
      <c r="B774" s="124"/>
      <c r="C774" s="125" t="s">
        <v>715</v>
      </c>
      <c r="D774" s="119">
        <v>43126</v>
      </c>
      <c r="E774" s="120" t="s">
        <v>1778</v>
      </c>
      <c r="F774" s="120" t="s">
        <v>1315</v>
      </c>
      <c r="G774" s="120">
        <v>16436784</v>
      </c>
      <c r="H774" s="124"/>
      <c r="I774" s="128" t="s">
        <v>2826</v>
      </c>
      <c r="J774" s="124"/>
      <c r="K774" s="124"/>
      <c r="L774" s="124"/>
      <c r="M774" s="124"/>
      <c r="N774" s="211">
        <v>16263</v>
      </c>
      <c r="O774" s="211">
        <v>0</v>
      </c>
      <c r="P774" s="124" t="s">
        <v>1314</v>
      </c>
    </row>
    <row r="775" spans="1:16" ht="63.75">
      <c r="A775" s="262" t="s">
        <v>622</v>
      </c>
      <c r="B775" s="124"/>
      <c r="C775" s="125" t="s">
        <v>715</v>
      </c>
      <c r="D775" s="119">
        <v>43126</v>
      </c>
      <c r="E775" s="120" t="s">
        <v>1779</v>
      </c>
      <c r="F775" s="120" t="s">
        <v>1315</v>
      </c>
      <c r="G775" s="120">
        <v>16436782</v>
      </c>
      <c r="H775" s="124"/>
      <c r="I775" s="128" t="s">
        <v>2827</v>
      </c>
      <c r="J775" s="124"/>
      <c r="K775" s="124"/>
      <c r="L775" s="124"/>
      <c r="M775" s="124"/>
      <c r="N775" s="211">
        <v>3000</v>
      </c>
      <c r="O775" s="211">
        <v>0</v>
      </c>
      <c r="P775" s="124" t="s">
        <v>1314</v>
      </c>
    </row>
    <row r="776" spans="1:16" ht="76.5">
      <c r="A776" s="262" t="s">
        <v>622</v>
      </c>
      <c r="B776" s="124"/>
      <c r="C776" s="125" t="s">
        <v>715</v>
      </c>
      <c r="D776" s="119">
        <v>43126</v>
      </c>
      <c r="E776" s="120" t="s">
        <v>1780</v>
      </c>
      <c r="F776" s="120" t="s">
        <v>1315</v>
      </c>
      <c r="G776" s="120">
        <v>16436752</v>
      </c>
      <c r="H776" s="124"/>
      <c r="I776" s="128" t="s">
        <v>2828</v>
      </c>
      <c r="J776" s="124"/>
      <c r="K776" s="124"/>
      <c r="L776" s="124"/>
      <c r="M776" s="124"/>
      <c r="N776" s="211">
        <v>12000</v>
      </c>
      <c r="O776" s="211">
        <v>0</v>
      </c>
      <c r="P776" s="124" t="s">
        <v>1314</v>
      </c>
    </row>
    <row r="777" spans="1:16" ht="63.75">
      <c r="A777" s="262" t="s">
        <v>622</v>
      </c>
      <c r="B777" s="124"/>
      <c r="C777" s="125" t="s">
        <v>715</v>
      </c>
      <c r="D777" s="119">
        <v>43126</v>
      </c>
      <c r="E777" s="120" t="s">
        <v>1781</v>
      </c>
      <c r="F777" s="120" t="s">
        <v>1315</v>
      </c>
      <c r="G777" s="120">
        <v>16436751</v>
      </c>
      <c r="H777" s="124"/>
      <c r="I777" s="128" t="s">
        <v>2829</v>
      </c>
      <c r="J777" s="124"/>
      <c r="K777" s="124"/>
      <c r="L777" s="124"/>
      <c r="M777" s="124"/>
      <c r="N777" s="211">
        <v>15000</v>
      </c>
      <c r="O777" s="211">
        <v>0</v>
      </c>
      <c r="P777" s="124" t="s">
        <v>1314</v>
      </c>
    </row>
    <row r="778" spans="1:16" ht="63.75">
      <c r="A778" s="262" t="s">
        <v>622</v>
      </c>
      <c r="B778" s="124"/>
      <c r="C778" s="125" t="s">
        <v>715</v>
      </c>
      <c r="D778" s="119">
        <v>43126</v>
      </c>
      <c r="E778" s="120" t="s">
        <v>1782</v>
      </c>
      <c r="F778" s="120" t="s">
        <v>1315</v>
      </c>
      <c r="G778" s="120">
        <v>16436745</v>
      </c>
      <c r="H778" s="124"/>
      <c r="I778" s="128" t="s">
        <v>2830</v>
      </c>
      <c r="J778" s="124"/>
      <c r="K778" s="124"/>
      <c r="L778" s="124"/>
      <c r="M778" s="124"/>
      <c r="N778" s="211">
        <v>10500</v>
      </c>
      <c r="O778" s="211">
        <v>0</v>
      </c>
      <c r="P778" s="124" t="s">
        <v>1314</v>
      </c>
    </row>
    <row r="779" spans="1:16" ht="63.75">
      <c r="A779" s="262" t="s">
        <v>622</v>
      </c>
      <c r="B779" s="124"/>
      <c r="C779" s="125" t="s">
        <v>715</v>
      </c>
      <c r="D779" s="119">
        <v>43126</v>
      </c>
      <c r="E779" s="120" t="s">
        <v>1783</v>
      </c>
      <c r="F779" s="120" t="s">
        <v>1315</v>
      </c>
      <c r="G779" s="120">
        <v>16436741</v>
      </c>
      <c r="H779" s="124"/>
      <c r="I779" s="128" t="s">
        <v>2831</v>
      </c>
      <c r="J779" s="124"/>
      <c r="K779" s="124"/>
      <c r="L779" s="124"/>
      <c r="M779" s="124"/>
      <c r="N779" s="211">
        <v>13950</v>
      </c>
      <c r="O779" s="211">
        <v>0</v>
      </c>
      <c r="P779" s="124" t="s">
        <v>1314</v>
      </c>
    </row>
    <row r="780" spans="1:16" ht="63.75">
      <c r="A780" s="262" t="s">
        <v>622</v>
      </c>
      <c r="B780" s="124"/>
      <c r="C780" s="125" t="s">
        <v>715</v>
      </c>
      <c r="D780" s="119">
        <v>43126</v>
      </c>
      <c r="E780" s="120" t="s">
        <v>1784</v>
      </c>
      <c r="F780" s="120" t="s">
        <v>1315</v>
      </c>
      <c r="G780" s="120">
        <v>16436740</v>
      </c>
      <c r="H780" s="124"/>
      <c r="I780" s="128" t="s">
        <v>2832</v>
      </c>
      <c r="J780" s="124"/>
      <c r="K780" s="124"/>
      <c r="L780" s="124"/>
      <c r="M780" s="124"/>
      <c r="N780" s="211">
        <v>12600</v>
      </c>
      <c r="O780" s="211">
        <v>0</v>
      </c>
      <c r="P780" s="124" t="s">
        <v>1314</v>
      </c>
    </row>
    <row r="781" spans="1:16" ht="63.75">
      <c r="A781" s="262" t="s">
        <v>622</v>
      </c>
      <c r="B781" s="124"/>
      <c r="C781" s="125" t="s">
        <v>715</v>
      </c>
      <c r="D781" s="119">
        <v>43126</v>
      </c>
      <c r="E781" s="120" t="s">
        <v>1785</v>
      </c>
      <c r="F781" s="120" t="s">
        <v>1315</v>
      </c>
      <c r="G781" s="120">
        <v>16436738</v>
      </c>
      <c r="H781" s="124"/>
      <c r="I781" s="128" t="s">
        <v>2833</v>
      </c>
      <c r="J781" s="124"/>
      <c r="K781" s="124"/>
      <c r="L781" s="124"/>
      <c r="M781" s="124"/>
      <c r="N781" s="211">
        <v>11250</v>
      </c>
      <c r="O781" s="211">
        <v>0</v>
      </c>
      <c r="P781" s="124" t="s">
        <v>1314</v>
      </c>
    </row>
    <row r="782" spans="1:16" ht="63.75">
      <c r="A782" s="262" t="s">
        <v>622</v>
      </c>
      <c r="B782" s="124"/>
      <c r="C782" s="125" t="s">
        <v>715</v>
      </c>
      <c r="D782" s="119">
        <v>43126</v>
      </c>
      <c r="E782" s="120" t="s">
        <v>1786</v>
      </c>
      <c r="F782" s="120" t="s">
        <v>1315</v>
      </c>
      <c r="G782" s="120">
        <v>16436724</v>
      </c>
      <c r="H782" s="124"/>
      <c r="I782" s="128" t="s">
        <v>2834</v>
      </c>
      <c r="J782" s="124"/>
      <c r="K782" s="124"/>
      <c r="L782" s="124"/>
      <c r="M782" s="124"/>
      <c r="N782" s="211">
        <v>11250</v>
      </c>
      <c r="O782" s="211">
        <v>0</v>
      </c>
      <c r="P782" s="124" t="s">
        <v>1314</v>
      </c>
    </row>
    <row r="783" spans="1:16" ht="63.75">
      <c r="A783" s="262" t="s">
        <v>622</v>
      </c>
      <c r="B783" s="124"/>
      <c r="C783" s="125" t="s">
        <v>715</v>
      </c>
      <c r="D783" s="119">
        <v>43126</v>
      </c>
      <c r="E783" s="120" t="s">
        <v>1787</v>
      </c>
      <c r="F783" s="120" t="s">
        <v>1315</v>
      </c>
      <c r="G783" s="120">
        <v>16436722</v>
      </c>
      <c r="H783" s="124"/>
      <c r="I783" s="128" t="s">
        <v>2835</v>
      </c>
      <c r="J783" s="124"/>
      <c r="K783" s="124"/>
      <c r="L783" s="124"/>
      <c r="M783" s="124"/>
      <c r="N783" s="211">
        <v>6750</v>
      </c>
      <c r="O783" s="211">
        <v>0</v>
      </c>
      <c r="P783" s="124" t="s">
        <v>1314</v>
      </c>
    </row>
    <row r="784" spans="1:16" ht="63.75">
      <c r="A784" s="262" t="s">
        <v>622</v>
      </c>
      <c r="B784" s="124"/>
      <c r="C784" s="125" t="s">
        <v>715</v>
      </c>
      <c r="D784" s="119">
        <v>43126</v>
      </c>
      <c r="E784" s="120" t="s">
        <v>1788</v>
      </c>
      <c r="F784" s="120" t="s">
        <v>1315</v>
      </c>
      <c r="G784" s="120">
        <v>16436690</v>
      </c>
      <c r="H784" s="124"/>
      <c r="I784" s="128" t="s">
        <v>2836</v>
      </c>
      <c r="J784" s="124"/>
      <c r="K784" s="124"/>
      <c r="L784" s="124"/>
      <c r="M784" s="124"/>
      <c r="N784" s="211">
        <v>24000</v>
      </c>
      <c r="O784" s="211">
        <v>0</v>
      </c>
      <c r="P784" s="124" t="s">
        <v>1314</v>
      </c>
    </row>
    <row r="785" spans="1:16" ht="63.75">
      <c r="A785" s="262" t="s">
        <v>622</v>
      </c>
      <c r="B785" s="124"/>
      <c r="C785" s="125" t="s">
        <v>715</v>
      </c>
      <c r="D785" s="119">
        <v>43126</v>
      </c>
      <c r="E785" s="120" t="s">
        <v>1789</v>
      </c>
      <c r="F785" s="120" t="s">
        <v>1315</v>
      </c>
      <c r="G785" s="120">
        <v>16436650</v>
      </c>
      <c r="H785" s="124"/>
      <c r="I785" s="128" t="s">
        <v>2837</v>
      </c>
      <c r="J785" s="124"/>
      <c r="K785" s="124"/>
      <c r="L785" s="124"/>
      <c r="M785" s="124"/>
      <c r="N785" s="211">
        <v>13500</v>
      </c>
      <c r="O785" s="211">
        <v>0</v>
      </c>
      <c r="P785" s="124" t="s">
        <v>1314</v>
      </c>
    </row>
    <row r="786" spans="1:16" ht="63.75">
      <c r="A786" s="262" t="s">
        <v>622</v>
      </c>
      <c r="B786" s="124"/>
      <c r="C786" s="125" t="s">
        <v>715</v>
      </c>
      <c r="D786" s="119">
        <v>43126</v>
      </c>
      <c r="E786" s="120" t="s">
        <v>1790</v>
      </c>
      <c r="F786" s="120" t="s">
        <v>1315</v>
      </c>
      <c r="G786" s="120">
        <v>16436506</v>
      </c>
      <c r="H786" s="124"/>
      <c r="I786" s="128" t="s">
        <v>2838</v>
      </c>
      <c r="J786" s="124"/>
      <c r="K786" s="124"/>
      <c r="L786" s="124"/>
      <c r="M786" s="124"/>
      <c r="N786" s="211">
        <v>10575</v>
      </c>
      <c r="O786" s="211">
        <v>0</v>
      </c>
      <c r="P786" s="124" t="s">
        <v>1314</v>
      </c>
    </row>
    <row r="787" spans="1:16" ht="63.75">
      <c r="A787" s="262" t="s">
        <v>622</v>
      </c>
      <c r="B787" s="124"/>
      <c r="C787" s="125" t="s">
        <v>715</v>
      </c>
      <c r="D787" s="119">
        <v>43126</v>
      </c>
      <c r="E787" s="120" t="s">
        <v>1791</v>
      </c>
      <c r="F787" s="120" t="s">
        <v>1315</v>
      </c>
      <c r="G787" s="120">
        <v>16423132</v>
      </c>
      <c r="H787" s="124"/>
      <c r="I787" s="128" t="s">
        <v>2839</v>
      </c>
      <c r="J787" s="124"/>
      <c r="K787" s="124"/>
      <c r="L787" s="124"/>
      <c r="M787" s="124"/>
      <c r="N787" s="211">
        <v>47679</v>
      </c>
      <c r="O787" s="211">
        <v>0</v>
      </c>
      <c r="P787" s="124" t="s">
        <v>1314</v>
      </c>
    </row>
    <row r="788" spans="1:16" ht="63.75">
      <c r="A788" s="262" t="s">
        <v>622</v>
      </c>
      <c r="B788" s="124"/>
      <c r="C788" s="125" t="s">
        <v>715</v>
      </c>
      <c r="D788" s="119">
        <v>43126</v>
      </c>
      <c r="E788" s="120" t="s">
        <v>1792</v>
      </c>
      <c r="F788" s="120" t="s">
        <v>1315</v>
      </c>
      <c r="G788" s="120">
        <v>16423130</v>
      </c>
      <c r="H788" s="124"/>
      <c r="I788" s="128" t="s">
        <v>2840</v>
      </c>
      <c r="J788" s="124"/>
      <c r="K788" s="124"/>
      <c r="L788" s="124"/>
      <c r="M788" s="124"/>
      <c r="N788" s="211">
        <v>3600</v>
      </c>
      <c r="O788" s="211">
        <v>0</v>
      </c>
      <c r="P788" s="124" t="s">
        <v>1314</v>
      </c>
    </row>
    <row r="789" spans="1:16" ht="63.75">
      <c r="A789" s="262" t="s">
        <v>622</v>
      </c>
      <c r="B789" s="124"/>
      <c r="C789" s="125" t="s">
        <v>715</v>
      </c>
      <c r="D789" s="119">
        <v>43126</v>
      </c>
      <c r="E789" s="120" t="s">
        <v>1793</v>
      </c>
      <c r="F789" s="120" t="s">
        <v>1315</v>
      </c>
      <c r="G789" s="120">
        <v>16423128</v>
      </c>
      <c r="H789" s="124"/>
      <c r="I789" s="128" t="s">
        <v>2841</v>
      </c>
      <c r="J789" s="124"/>
      <c r="K789" s="124"/>
      <c r="L789" s="124"/>
      <c r="M789" s="124"/>
      <c r="N789" s="211">
        <v>46500</v>
      </c>
      <c r="O789" s="211">
        <v>0</v>
      </c>
      <c r="P789" s="124" t="s">
        <v>1314</v>
      </c>
    </row>
    <row r="790" spans="1:16" ht="63.75">
      <c r="A790" s="262" t="s">
        <v>622</v>
      </c>
      <c r="B790" s="124"/>
      <c r="C790" s="125" t="s">
        <v>715</v>
      </c>
      <c r="D790" s="119">
        <v>43126</v>
      </c>
      <c r="E790" s="120" t="s">
        <v>1794</v>
      </c>
      <c r="F790" s="120" t="s">
        <v>1315</v>
      </c>
      <c r="G790" s="120">
        <v>16423125</v>
      </c>
      <c r="H790" s="124"/>
      <c r="I790" s="128" t="s">
        <v>2842</v>
      </c>
      <c r="J790" s="124"/>
      <c r="K790" s="124"/>
      <c r="L790" s="124"/>
      <c r="M790" s="124"/>
      <c r="N790" s="211">
        <v>14400</v>
      </c>
      <c r="O790" s="211">
        <v>0</v>
      </c>
      <c r="P790" s="124" t="s">
        <v>1314</v>
      </c>
    </row>
    <row r="791" spans="1:16" ht="63.75">
      <c r="A791" s="262" t="s">
        <v>622</v>
      </c>
      <c r="B791" s="124"/>
      <c r="C791" s="125" t="s">
        <v>715</v>
      </c>
      <c r="D791" s="119">
        <v>43126</v>
      </c>
      <c r="E791" s="120" t="s">
        <v>1795</v>
      </c>
      <c r="F791" s="120" t="s">
        <v>1315</v>
      </c>
      <c r="G791" s="120">
        <v>16423123</v>
      </c>
      <c r="H791" s="124"/>
      <c r="I791" s="128" t="s">
        <v>2843</v>
      </c>
      <c r="J791" s="124"/>
      <c r="K791" s="124"/>
      <c r="L791" s="124"/>
      <c r="M791" s="124"/>
      <c r="N791" s="211">
        <v>17550</v>
      </c>
      <c r="O791" s="211">
        <v>0</v>
      </c>
      <c r="P791" s="124" t="s">
        <v>1314</v>
      </c>
    </row>
    <row r="792" spans="1:16" ht="63.75">
      <c r="A792" s="262" t="s">
        <v>622</v>
      </c>
      <c r="B792" s="124"/>
      <c r="C792" s="125" t="s">
        <v>715</v>
      </c>
      <c r="D792" s="119">
        <v>43126</v>
      </c>
      <c r="E792" s="120" t="s">
        <v>1796</v>
      </c>
      <c r="F792" s="120" t="s">
        <v>1315</v>
      </c>
      <c r="G792" s="120">
        <v>16423122</v>
      </c>
      <c r="H792" s="124"/>
      <c r="I792" s="128" t="s">
        <v>2844</v>
      </c>
      <c r="J792" s="124"/>
      <c r="K792" s="124"/>
      <c r="L792" s="124"/>
      <c r="M792" s="124"/>
      <c r="N792" s="211">
        <v>64500</v>
      </c>
      <c r="O792" s="211">
        <v>0</v>
      </c>
      <c r="P792" s="124" t="s">
        <v>1314</v>
      </c>
    </row>
    <row r="793" spans="1:16" ht="63.75">
      <c r="A793" s="262" t="s">
        <v>622</v>
      </c>
      <c r="B793" s="124"/>
      <c r="C793" s="125" t="s">
        <v>715</v>
      </c>
      <c r="D793" s="119">
        <v>43126</v>
      </c>
      <c r="E793" s="120" t="s">
        <v>1797</v>
      </c>
      <c r="F793" s="120" t="s">
        <v>1315</v>
      </c>
      <c r="G793" s="120">
        <v>16423120</v>
      </c>
      <c r="H793" s="124"/>
      <c r="I793" s="128" t="s">
        <v>2845</v>
      </c>
      <c r="J793" s="124"/>
      <c r="K793" s="124"/>
      <c r="L793" s="124"/>
      <c r="M793" s="124"/>
      <c r="N793" s="211">
        <v>11250</v>
      </c>
      <c r="O793" s="211">
        <v>0</v>
      </c>
      <c r="P793" s="124" t="s">
        <v>1314</v>
      </c>
    </row>
    <row r="794" spans="1:16" ht="63.75">
      <c r="A794" s="262" t="s">
        <v>622</v>
      </c>
      <c r="B794" s="124"/>
      <c r="C794" s="125" t="s">
        <v>715</v>
      </c>
      <c r="D794" s="119">
        <v>43126</v>
      </c>
      <c r="E794" s="120" t="s">
        <v>1798</v>
      </c>
      <c r="F794" s="120" t="s">
        <v>1315</v>
      </c>
      <c r="G794" s="120">
        <v>16423117</v>
      </c>
      <c r="H794" s="124"/>
      <c r="I794" s="128" t="s">
        <v>2846</v>
      </c>
      <c r="J794" s="124"/>
      <c r="K794" s="124"/>
      <c r="L794" s="124"/>
      <c r="M794" s="124"/>
      <c r="N794" s="211">
        <v>14850</v>
      </c>
      <c r="O794" s="211">
        <v>0</v>
      </c>
      <c r="P794" s="124" t="s">
        <v>1314</v>
      </c>
    </row>
    <row r="795" spans="1:16" ht="63.75">
      <c r="A795" s="262" t="s">
        <v>622</v>
      </c>
      <c r="B795" s="124"/>
      <c r="C795" s="125" t="s">
        <v>715</v>
      </c>
      <c r="D795" s="119">
        <v>43126</v>
      </c>
      <c r="E795" s="120" t="s">
        <v>1799</v>
      </c>
      <c r="F795" s="120" t="s">
        <v>1315</v>
      </c>
      <c r="G795" s="120">
        <v>16423115</v>
      </c>
      <c r="H795" s="124"/>
      <c r="I795" s="128" t="s">
        <v>2847</v>
      </c>
      <c r="J795" s="124"/>
      <c r="K795" s="124"/>
      <c r="L795" s="124"/>
      <c r="M795" s="124"/>
      <c r="N795" s="211">
        <v>10500</v>
      </c>
      <c r="O795" s="211">
        <v>0</v>
      </c>
      <c r="P795" s="124" t="s">
        <v>1314</v>
      </c>
    </row>
    <row r="796" spans="1:16" ht="63.75">
      <c r="A796" s="262" t="s">
        <v>622</v>
      </c>
      <c r="B796" s="124"/>
      <c r="C796" s="125" t="s">
        <v>715</v>
      </c>
      <c r="D796" s="119">
        <v>43126</v>
      </c>
      <c r="E796" s="120" t="s">
        <v>1800</v>
      </c>
      <c r="F796" s="120" t="s">
        <v>1315</v>
      </c>
      <c r="G796" s="120">
        <v>16423112</v>
      </c>
      <c r="H796" s="124"/>
      <c r="I796" s="128" t="s">
        <v>2685</v>
      </c>
      <c r="J796" s="124"/>
      <c r="K796" s="124"/>
      <c r="L796" s="124"/>
      <c r="M796" s="124"/>
      <c r="N796" s="211">
        <v>19589</v>
      </c>
      <c r="O796" s="211">
        <v>0</v>
      </c>
      <c r="P796" s="124" t="s">
        <v>1314</v>
      </c>
    </row>
    <row r="797" spans="1:16" ht="63.75">
      <c r="A797" s="262" t="s">
        <v>622</v>
      </c>
      <c r="B797" s="124"/>
      <c r="C797" s="125" t="s">
        <v>715</v>
      </c>
      <c r="D797" s="119">
        <v>43126</v>
      </c>
      <c r="E797" s="120" t="s">
        <v>1801</v>
      </c>
      <c r="F797" s="120" t="s">
        <v>1315</v>
      </c>
      <c r="G797" s="120">
        <v>16423110</v>
      </c>
      <c r="H797" s="124"/>
      <c r="I797" s="128" t="s">
        <v>2848</v>
      </c>
      <c r="J797" s="124"/>
      <c r="K797" s="124"/>
      <c r="L797" s="124"/>
      <c r="M797" s="124"/>
      <c r="N797" s="211">
        <v>10841.5</v>
      </c>
      <c r="O797" s="211">
        <v>0</v>
      </c>
      <c r="P797" s="124" t="s">
        <v>1314</v>
      </c>
    </row>
    <row r="798" spans="1:16" ht="63.75">
      <c r="A798" s="262" t="s">
        <v>622</v>
      </c>
      <c r="B798" s="124"/>
      <c r="C798" s="125" t="s">
        <v>715</v>
      </c>
      <c r="D798" s="119">
        <v>43126</v>
      </c>
      <c r="E798" s="120" t="s">
        <v>1802</v>
      </c>
      <c r="F798" s="120" t="s">
        <v>1315</v>
      </c>
      <c r="G798" s="120">
        <v>16423109</v>
      </c>
      <c r="H798" s="124"/>
      <c r="I798" s="128" t="s">
        <v>2849</v>
      </c>
      <c r="J798" s="124"/>
      <c r="K798" s="124"/>
      <c r="L798" s="124"/>
      <c r="M798" s="124"/>
      <c r="N798" s="211">
        <v>13050</v>
      </c>
      <c r="O798" s="211">
        <v>0</v>
      </c>
      <c r="P798" s="124" t="s">
        <v>1314</v>
      </c>
    </row>
    <row r="799" spans="1:16" ht="63.75">
      <c r="A799" s="262" t="s">
        <v>622</v>
      </c>
      <c r="B799" s="124"/>
      <c r="C799" s="125" t="s">
        <v>715</v>
      </c>
      <c r="D799" s="119">
        <v>43126</v>
      </c>
      <c r="E799" s="120" t="s">
        <v>1803</v>
      </c>
      <c r="F799" s="120" t="s">
        <v>1315</v>
      </c>
      <c r="G799" s="120">
        <v>16423106</v>
      </c>
      <c r="H799" s="124"/>
      <c r="I799" s="128" t="s">
        <v>2850</v>
      </c>
      <c r="J799" s="124"/>
      <c r="K799" s="124"/>
      <c r="L799" s="124"/>
      <c r="M799" s="124"/>
      <c r="N799" s="211">
        <v>23285</v>
      </c>
      <c r="O799" s="211">
        <v>0</v>
      </c>
      <c r="P799" s="124" t="s">
        <v>1314</v>
      </c>
    </row>
    <row r="800" spans="1:16" ht="63.75">
      <c r="A800" s="262" t="s">
        <v>622</v>
      </c>
      <c r="B800" s="124"/>
      <c r="C800" s="125" t="s">
        <v>715</v>
      </c>
      <c r="D800" s="119">
        <v>43126</v>
      </c>
      <c r="E800" s="120" t="s">
        <v>1804</v>
      </c>
      <c r="F800" s="120" t="s">
        <v>1315</v>
      </c>
      <c r="G800" s="120">
        <v>16423104</v>
      </c>
      <c r="H800" s="124"/>
      <c r="I800" s="128" t="s">
        <v>2851</v>
      </c>
      <c r="J800" s="124"/>
      <c r="K800" s="124"/>
      <c r="L800" s="124"/>
      <c r="M800" s="124"/>
      <c r="N800" s="211">
        <v>17495</v>
      </c>
      <c r="O800" s="211">
        <v>0</v>
      </c>
      <c r="P800" s="124" t="s">
        <v>1314</v>
      </c>
    </row>
    <row r="801" spans="1:16" ht="63.75">
      <c r="A801" s="262" t="s">
        <v>622</v>
      </c>
      <c r="B801" s="124"/>
      <c r="C801" s="125" t="s">
        <v>715</v>
      </c>
      <c r="D801" s="119">
        <v>43126</v>
      </c>
      <c r="E801" s="120" t="s">
        <v>1805</v>
      </c>
      <c r="F801" s="120" t="s">
        <v>1315</v>
      </c>
      <c r="G801" s="120">
        <v>16423090</v>
      </c>
      <c r="H801" s="124"/>
      <c r="I801" s="128" t="s">
        <v>2852</v>
      </c>
      <c r="J801" s="124"/>
      <c r="K801" s="124"/>
      <c r="L801" s="124"/>
      <c r="M801" s="124"/>
      <c r="N801" s="211">
        <v>21600</v>
      </c>
      <c r="O801" s="211">
        <v>0</v>
      </c>
      <c r="P801" s="124" t="s">
        <v>1314</v>
      </c>
    </row>
    <row r="802" spans="1:16" ht="63.75">
      <c r="A802" s="262" t="s">
        <v>622</v>
      </c>
      <c r="B802" s="124"/>
      <c r="C802" s="125" t="s">
        <v>715</v>
      </c>
      <c r="D802" s="119">
        <v>43126</v>
      </c>
      <c r="E802" s="120" t="s">
        <v>1806</v>
      </c>
      <c r="F802" s="120" t="s">
        <v>1315</v>
      </c>
      <c r="G802" s="120">
        <v>16423085</v>
      </c>
      <c r="H802" s="124"/>
      <c r="I802" s="128" t="s">
        <v>2853</v>
      </c>
      <c r="J802" s="124"/>
      <c r="K802" s="124"/>
      <c r="L802" s="124"/>
      <c r="M802" s="124"/>
      <c r="N802" s="211">
        <v>32402</v>
      </c>
      <c r="O802" s="211">
        <v>0</v>
      </c>
      <c r="P802" s="124" t="s">
        <v>1314</v>
      </c>
    </row>
    <row r="803" spans="1:16" ht="63.75">
      <c r="A803" s="262" t="s">
        <v>622</v>
      </c>
      <c r="B803" s="124"/>
      <c r="C803" s="125" t="s">
        <v>715</v>
      </c>
      <c r="D803" s="119">
        <v>43126</v>
      </c>
      <c r="E803" s="120" t="s">
        <v>1807</v>
      </c>
      <c r="F803" s="120" t="s">
        <v>1315</v>
      </c>
      <c r="G803" s="120">
        <v>16423081</v>
      </c>
      <c r="H803" s="124"/>
      <c r="I803" s="128" t="s">
        <v>2854</v>
      </c>
      <c r="J803" s="124"/>
      <c r="K803" s="124"/>
      <c r="L803" s="124"/>
      <c r="M803" s="124"/>
      <c r="N803" s="211">
        <v>61601</v>
      </c>
      <c r="O803" s="211">
        <v>0</v>
      </c>
      <c r="P803" s="124" t="s">
        <v>1314</v>
      </c>
    </row>
    <row r="804" spans="1:16" ht="63.75">
      <c r="A804" s="262" t="s">
        <v>622</v>
      </c>
      <c r="B804" s="124"/>
      <c r="C804" s="125" t="s">
        <v>715</v>
      </c>
      <c r="D804" s="119">
        <v>43126</v>
      </c>
      <c r="E804" s="120" t="s">
        <v>1808</v>
      </c>
      <c r="F804" s="120" t="s">
        <v>1315</v>
      </c>
      <c r="G804" s="120">
        <v>16407155</v>
      </c>
      <c r="H804" s="124"/>
      <c r="I804" s="128" t="s">
        <v>2855</v>
      </c>
      <c r="J804" s="124"/>
      <c r="K804" s="124"/>
      <c r="L804" s="124"/>
      <c r="M804" s="124"/>
      <c r="N804" s="211">
        <v>113099</v>
      </c>
      <c r="O804" s="211">
        <v>0</v>
      </c>
      <c r="P804" s="124" t="s">
        <v>1314</v>
      </c>
    </row>
    <row r="805" spans="1:16" ht="63.75">
      <c r="A805" s="262" t="s">
        <v>622</v>
      </c>
      <c r="B805" s="124"/>
      <c r="C805" s="125" t="s">
        <v>715</v>
      </c>
      <c r="D805" s="119">
        <v>43126</v>
      </c>
      <c r="E805" s="120" t="s">
        <v>1809</v>
      </c>
      <c r="F805" s="120" t="s">
        <v>1315</v>
      </c>
      <c r="G805" s="120">
        <v>16423088</v>
      </c>
      <c r="H805" s="124"/>
      <c r="I805" s="128" t="s">
        <v>2856</v>
      </c>
      <c r="J805" s="124"/>
      <c r="K805" s="124"/>
      <c r="L805" s="124"/>
      <c r="M805" s="124"/>
      <c r="N805" s="211">
        <v>22915.5</v>
      </c>
      <c r="O805" s="211">
        <v>0</v>
      </c>
      <c r="P805" s="124" t="s">
        <v>1314</v>
      </c>
    </row>
    <row r="806" spans="1:16" ht="63.75">
      <c r="A806" s="262" t="s">
        <v>622</v>
      </c>
      <c r="B806" s="124"/>
      <c r="C806" s="125" t="s">
        <v>715</v>
      </c>
      <c r="D806" s="119">
        <v>43126</v>
      </c>
      <c r="E806" s="120" t="s">
        <v>1810</v>
      </c>
      <c r="F806" s="120" t="s">
        <v>1315</v>
      </c>
      <c r="G806" s="120">
        <v>16423087</v>
      </c>
      <c r="H806" s="124"/>
      <c r="I806" s="128" t="s">
        <v>2857</v>
      </c>
      <c r="J806" s="124"/>
      <c r="K806" s="124"/>
      <c r="L806" s="124"/>
      <c r="M806" s="124"/>
      <c r="N806" s="211">
        <v>20205</v>
      </c>
      <c r="O806" s="211">
        <v>0</v>
      </c>
      <c r="P806" s="124" t="s">
        <v>1314</v>
      </c>
    </row>
    <row r="807" spans="1:16" ht="63.75">
      <c r="A807" s="262" t="s">
        <v>622</v>
      </c>
      <c r="B807" s="124"/>
      <c r="C807" s="125" t="s">
        <v>715</v>
      </c>
      <c r="D807" s="119">
        <v>43126</v>
      </c>
      <c r="E807" s="120" t="s">
        <v>1811</v>
      </c>
      <c r="F807" s="120" t="s">
        <v>1315</v>
      </c>
      <c r="G807" s="120">
        <v>16423084</v>
      </c>
      <c r="H807" s="124"/>
      <c r="I807" s="128" t="s">
        <v>2858</v>
      </c>
      <c r="J807" s="124"/>
      <c r="K807" s="124"/>
      <c r="L807" s="124"/>
      <c r="M807" s="124"/>
      <c r="N807" s="211">
        <v>13306</v>
      </c>
      <c r="O807" s="211">
        <v>0</v>
      </c>
      <c r="P807" s="124" t="s">
        <v>1314</v>
      </c>
    </row>
    <row r="808" spans="1:16" ht="63.75">
      <c r="A808" s="262" t="s">
        <v>622</v>
      </c>
      <c r="B808" s="124"/>
      <c r="C808" s="125" t="s">
        <v>715</v>
      </c>
      <c r="D808" s="119">
        <v>43126</v>
      </c>
      <c r="E808" s="120" t="s">
        <v>1812</v>
      </c>
      <c r="F808" s="120" t="s">
        <v>1315</v>
      </c>
      <c r="G808" s="120">
        <v>16423083</v>
      </c>
      <c r="H808" s="124"/>
      <c r="I808" s="128" t="s">
        <v>2859</v>
      </c>
      <c r="J808" s="124"/>
      <c r="K808" s="124"/>
      <c r="L808" s="124"/>
      <c r="M808" s="124"/>
      <c r="N808" s="211">
        <v>103859</v>
      </c>
      <c r="O808" s="211">
        <v>0</v>
      </c>
      <c r="P808" s="124" t="s">
        <v>1314</v>
      </c>
    </row>
    <row r="809" spans="1:16" ht="63.75">
      <c r="A809" s="262" t="s">
        <v>622</v>
      </c>
      <c r="B809" s="124"/>
      <c r="C809" s="125" t="s">
        <v>715</v>
      </c>
      <c r="D809" s="119">
        <v>43126</v>
      </c>
      <c r="E809" s="120" t="s">
        <v>1813</v>
      </c>
      <c r="F809" s="120" t="s">
        <v>1315</v>
      </c>
      <c r="G809" s="120">
        <v>16423079</v>
      </c>
      <c r="H809" s="124"/>
      <c r="I809" s="128" t="s">
        <v>2860</v>
      </c>
      <c r="J809" s="124"/>
      <c r="K809" s="124"/>
      <c r="L809" s="124"/>
      <c r="M809" s="124"/>
      <c r="N809" s="211">
        <v>10800</v>
      </c>
      <c r="O809" s="211">
        <v>0</v>
      </c>
      <c r="P809" s="124" t="s">
        <v>1314</v>
      </c>
    </row>
    <row r="810" spans="1:16" ht="63.75">
      <c r="A810" s="262" t="s">
        <v>622</v>
      </c>
      <c r="B810" s="124"/>
      <c r="C810" s="125" t="s">
        <v>715</v>
      </c>
      <c r="D810" s="119">
        <v>43126</v>
      </c>
      <c r="E810" s="120" t="s">
        <v>1814</v>
      </c>
      <c r="F810" s="120" t="s">
        <v>1315</v>
      </c>
      <c r="G810" s="120">
        <v>16423074</v>
      </c>
      <c r="H810" s="124"/>
      <c r="I810" s="128" t="s">
        <v>2861</v>
      </c>
      <c r="J810" s="124"/>
      <c r="K810" s="124"/>
      <c r="L810" s="124"/>
      <c r="M810" s="124"/>
      <c r="N810" s="211">
        <v>7392</v>
      </c>
      <c r="O810" s="211">
        <v>0</v>
      </c>
      <c r="P810" s="124" t="s">
        <v>1314</v>
      </c>
    </row>
    <row r="811" spans="1:16" ht="63.75">
      <c r="A811" s="262" t="s">
        <v>622</v>
      </c>
      <c r="B811" s="124"/>
      <c r="C811" s="125" t="s">
        <v>715</v>
      </c>
      <c r="D811" s="119">
        <v>43126</v>
      </c>
      <c r="E811" s="120" t="s">
        <v>1815</v>
      </c>
      <c r="F811" s="120" t="s">
        <v>1315</v>
      </c>
      <c r="G811" s="120">
        <v>16423071</v>
      </c>
      <c r="H811" s="124"/>
      <c r="I811" s="128" t="s">
        <v>2862</v>
      </c>
      <c r="J811" s="124"/>
      <c r="K811" s="124"/>
      <c r="L811" s="124"/>
      <c r="M811" s="124"/>
      <c r="N811" s="211">
        <v>5850</v>
      </c>
      <c r="O811" s="211">
        <v>0</v>
      </c>
      <c r="P811" s="124" t="s">
        <v>1314</v>
      </c>
    </row>
    <row r="812" spans="1:16" ht="63.75">
      <c r="A812" s="262" t="s">
        <v>622</v>
      </c>
      <c r="B812" s="124"/>
      <c r="C812" s="125" t="s">
        <v>715</v>
      </c>
      <c r="D812" s="119">
        <v>43126</v>
      </c>
      <c r="E812" s="120" t="s">
        <v>1816</v>
      </c>
      <c r="F812" s="120" t="s">
        <v>1315</v>
      </c>
      <c r="G812" s="120">
        <v>16423054</v>
      </c>
      <c r="H812" s="124"/>
      <c r="I812" s="128" t="s">
        <v>2863</v>
      </c>
      <c r="J812" s="124"/>
      <c r="K812" s="124"/>
      <c r="L812" s="124"/>
      <c r="M812" s="124"/>
      <c r="N812" s="211">
        <v>14400</v>
      </c>
      <c r="O812" s="211">
        <v>0</v>
      </c>
      <c r="P812" s="124" t="s">
        <v>1314</v>
      </c>
    </row>
    <row r="813" spans="1:16" ht="63.75">
      <c r="A813" s="262" t="s">
        <v>622</v>
      </c>
      <c r="B813" s="124"/>
      <c r="C813" s="125" t="s">
        <v>715</v>
      </c>
      <c r="D813" s="119">
        <v>43126</v>
      </c>
      <c r="E813" s="120" t="s">
        <v>1817</v>
      </c>
      <c r="F813" s="120" t="s">
        <v>1315</v>
      </c>
      <c r="G813" s="120">
        <v>16423052</v>
      </c>
      <c r="H813" s="124"/>
      <c r="I813" s="128" t="s">
        <v>2864</v>
      </c>
      <c r="J813" s="124"/>
      <c r="K813" s="124"/>
      <c r="L813" s="124"/>
      <c r="M813" s="124"/>
      <c r="N813" s="211">
        <v>16139.5</v>
      </c>
      <c r="O813" s="211">
        <v>0</v>
      </c>
      <c r="P813" s="124" t="s">
        <v>1314</v>
      </c>
    </row>
    <row r="814" spans="1:16" ht="63.75">
      <c r="A814" s="262" t="s">
        <v>622</v>
      </c>
      <c r="B814" s="124"/>
      <c r="C814" s="125" t="s">
        <v>715</v>
      </c>
      <c r="D814" s="119">
        <v>43126</v>
      </c>
      <c r="E814" s="120" t="s">
        <v>1818</v>
      </c>
      <c r="F814" s="120" t="s">
        <v>1315</v>
      </c>
      <c r="G814" s="120">
        <v>16423051</v>
      </c>
      <c r="H814" s="124"/>
      <c r="I814" s="128" t="s">
        <v>2865</v>
      </c>
      <c r="J814" s="124"/>
      <c r="K814" s="124"/>
      <c r="L814" s="124"/>
      <c r="M814" s="124"/>
      <c r="N814" s="211">
        <v>51498.5</v>
      </c>
      <c r="O814" s="211">
        <v>0</v>
      </c>
      <c r="P814" s="124" t="s">
        <v>1314</v>
      </c>
    </row>
    <row r="815" spans="1:16" ht="63.75">
      <c r="A815" s="262" t="s">
        <v>622</v>
      </c>
      <c r="B815" s="124"/>
      <c r="C815" s="125" t="s">
        <v>715</v>
      </c>
      <c r="D815" s="119">
        <v>43126</v>
      </c>
      <c r="E815" s="120" t="s">
        <v>1819</v>
      </c>
      <c r="F815" s="120" t="s">
        <v>1315</v>
      </c>
      <c r="G815" s="120">
        <v>16422976</v>
      </c>
      <c r="H815" s="124"/>
      <c r="I815" s="128" t="s">
        <v>2866</v>
      </c>
      <c r="J815" s="124"/>
      <c r="K815" s="124"/>
      <c r="L815" s="124"/>
      <c r="M815" s="124"/>
      <c r="N815" s="211">
        <v>16755.5</v>
      </c>
      <c r="O815" s="211">
        <v>0</v>
      </c>
      <c r="P815" s="124" t="s">
        <v>1314</v>
      </c>
    </row>
    <row r="816" spans="1:16" ht="63.75">
      <c r="A816" s="262" t="s">
        <v>622</v>
      </c>
      <c r="B816" s="124"/>
      <c r="C816" s="125" t="s">
        <v>715</v>
      </c>
      <c r="D816" s="119">
        <v>43126</v>
      </c>
      <c r="E816" s="120" t="s">
        <v>1820</v>
      </c>
      <c r="F816" s="120" t="s">
        <v>1315</v>
      </c>
      <c r="G816" s="120">
        <v>16422974</v>
      </c>
      <c r="H816" s="124"/>
      <c r="I816" s="128" t="s">
        <v>2867</v>
      </c>
      <c r="J816" s="124"/>
      <c r="K816" s="124"/>
      <c r="L816" s="124"/>
      <c r="M816" s="124"/>
      <c r="N816" s="211">
        <v>31047</v>
      </c>
      <c r="O816" s="211">
        <v>0</v>
      </c>
      <c r="P816" s="124" t="s">
        <v>1314</v>
      </c>
    </row>
    <row r="817" spans="1:16" ht="63.75">
      <c r="A817" s="262" t="s">
        <v>622</v>
      </c>
      <c r="B817" s="124"/>
      <c r="C817" s="125" t="s">
        <v>715</v>
      </c>
      <c r="D817" s="119">
        <v>43126</v>
      </c>
      <c r="E817" s="120" t="s">
        <v>1821</v>
      </c>
      <c r="F817" s="120" t="s">
        <v>1315</v>
      </c>
      <c r="G817" s="120">
        <v>16422778</v>
      </c>
      <c r="H817" s="124"/>
      <c r="I817" s="128" t="s">
        <v>2868</v>
      </c>
      <c r="J817" s="124"/>
      <c r="K817" s="124"/>
      <c r="L817" s="124"/>
      <c r="M817" s="124"/>
      <c r="N817" s="211">
        <v>13429</v>
      </c>
      <c r="O817" s="211">
        <v>0</v>
      </c>
      <c r="P817" s="124" t="s">
        <v>1314</v>
      </c>
    </row>
    <row r="818" spans="1:16" ht="63.75">
      <c r="A818" s="262" t="s">
        <v>622</v>
      </c>
      <c r="B818" s="124"/>
      <c r="C818" s="125" t="s">
        <v>715</v>
      </c>
      <c r="D818" s="119">
        <v>43126</v>
      </c>
      <c r="E818" s="120" t="s">
        <v>1822</v>
      </c>
      <c r="F818" s="120" t="s">
        <v>1315</v>
      </c>
      <c r="G818" s="120">
        <v>16422369</v>
      </c>
      <c r="H818" s="124"/>
      <c r="I818" s="128" t="s">
        <v>2869</v>
      </c>
      <c r="J818" s="124"/>
      <c r="K818" s="124"/>
      <c r="L818" s="124"/>
      <c r="M818" s="124"/>
      <c r="N818" s="211">
        <v>65543.5</v>
      </c>
      <c r="O818" s="211">
        <v>0</v>
      </c>
      <c r="P818" s="124" t="s">
        <v>1314</v>
      </c>
    </row>
    <row r="819" spans="1:16" ht="63.75">
      <c r="A819" s="262" t="s">
        <v>622</v>
      </c>
      <c r="B819" s="124"/>
      <c r="C819" s="125" t="s">
        <v>715</v>
      </c>
      <c r="D819" s="119">
        <v>43126</v>
      </c>
      <c r="E819" s="120" t="s">
        <v>1823</v>
      </c>
      <c r="F819" s="120" t="s">
        <v>1315</v>
      </c>
      <c r="G819" s="120">
        <v>16422366</v>
      </c>
      <c r="H819" s="124"/>
      <c r="I819" s="128" t="s">
        <v>2870</v>
      </c>
      <c r="J819" s="124"/>
      <c r="K819" s="124"/>
      <c r="L819" s="124"/>
      <c r="M819" s="124"/>
      <c r="N819" s="211">
        <v>341022</v>
      </c>
      <c r="O819" s="211">
        <v>0</v>
      </c>
      <c r="P819" s="124" t="s">
        <v>1314</v>
      </c>
    </row>
    <row r="820" spans="1:16" ht="63.75">
      <c r="A820" s="262" t="s">
        <v>622</v>
      </c>
      <c r="B820" s="124"/>
      <c r="C820" s="125" t="s">
        <v>715</v>
      </c>
      <c r="D820" s="119">
        <v>43126</v>
      </c>
      <c r="E820" s="120" t="s">
        <v>1824</v>
      </c>
      <c r="F820" s="120" t="s">
        <v>1315</v>
      </c>
      <c r="G820" s="120">
        <v>16422364</v>
      </c>
      <c r="H820" s="124"/>
      <c r="I820" s="128" t="s">
        <v>2871</v>
      </c>
      <c r="J820" s="124"/>
      <c r="K820" s="124"/>
      <c r="L820" s="124"/>
      <c r="M820" s="124"/>
      <c r="N820" s="211">
        <v>19500</v>
      </c>
      <c r="O820" s="211">
        <v>0</v>
      </c>
      <c r="P820" s="124" t="s">
        <v>1314</v>
      </c>
    </row>
    <row r="821" spans="1:16" ht="63.75">
      <c r="A821" s="262" t="s">
        <v>622</v>
      </c>
      <c r="B821" s="124"/>
      <c r="C821" s="125" t="s">
        <v>715</v>
      </c>
      <c r="D821" s="119">
        <v>43126</v>
      </c>
      <c r="E821" s="120" t="s">
        <v>1825</v>
      </c>
      <c r="F821" s="120" t="s">
        <v>1315</v>
      </c>
      <c r="G821" s="120">
        <v>16422358</v>
      </c>
      <c r="H821" s="124"/>
      <c r="I821" s="128" t="s">
        <v>2872</v>
      </c>
      <c r="J821" s="124"/>
      <c r="K821" s="124"/>
      <c r="L821" s="124"/>
      <c r="M821" s="124"/>
      <c r="N821" s="211">
        <v>1800</v>
      </c>
      <c r="O821" s="211">
        <v>0</v>
      </c>
      <c r="P821" s="124" t="s">
        <v>1314</v>
      </c>
    </row>
    <row r="822" spans="1:16" ht="63.75">
      <c r="A822" s="262" t="s">
        <v>622</v>
      </c>
      <c r="B822" s="124"/>
      <c r="C822" s="125" t="s">
        <v>715</v>
      </c>
      <c r="D822" s="119">
        <v>43126</v>
      </c>
      <c r="E822" s="120" t="s">
        <v>1826</v>
      </c>
      <c r="F822" s="120" t="s">
        <v>1315</v>
      </c>
      <c r="G822" s="120">
        <v>16422351</v>
      </c>
      <c r="H822" s="124"/>
      <c r="I822" s="128" t="s">
        <v>2873</v>
      </c>
      <c r="J822" s="124"/>
      <c r="K822" s="124"/>
      <c r="L822" s="124"/>
      <c r="M822" s="124"/>
      <c r="N822" s="211">
        <v>450</v>
      </c>
      <c r="O822" s="211">
        <v>0</v>
      </c>
      <c r="P822" s="124" t="s">
        <v>1314</v>
      </c>
    </row>
    <row r="823" spans="1:16" ht="63.75">
      <c r="A823" s="262" t="s">
        <v>622</v>
      </c>
      <c r="B823" s="124"/>
      <c r="C823" s="125" t="s">
        <v>715</v>
      </c>
      <c r="D823" s="119">
        <v>43126</v>
      </c>
      <c r="E823" s="120" t="s">
        <v>1827</v>
      </c>
      <c r="F823" s="120" t="s">
        <v>1315</v>
      </c>
      <c r="G823" s="120">
        <v>16422347</v>
      </c>
      <c r="H823" s="124"/>
      <c r="I823" s="128" t="s">
        <v>2874</v>
      </c>
      <c r="J823" s="124"/>
      <c r="K823" s="124"/>
      <c r="L823" s="124"/>
      <c r="M823" s="124"/>
      <c r="N823" s="211">
        <v>450</v>
      </c>
      <c r="O823" s="211">
        <v>0</v>
      </c>
      <c r="P823" s="124" t="s">
        <v>1314</v>
      </c>
    </row>
    <row r="824" spans="1:16" ht="63.75">
      <c r="A824" s="262" t="s">
        <v>622</v>
      </c>
      <c r="B824" s="124"/>
      <c r="C824" s="125" t="s">
        <v>715</v>
      </c>
      <c r="D824" s="119">
        <v>43126</v>
      </c>
      <c r="E824" s="120" t="s">
        <v>1828</v>
      </c>
      <c r="F824" s="120" t="s">
        <v>1315</v>
      </c>
      <c r="G824" s="120">
        <v>16422345</v>
      </c>
      <c r="H824" s="124"/>
      <c r="I824" s="128" t="s">
        <v>2875</v>
      </c>
      <c r="J824" s="124"/>
      <c r="K824" s="124"/>
      <c r="L824" s="124"/>
      <c r="M824" s="124"/>
      <c r="N824" s="211">
        <v>4050</v>
      </c>
      <c r="O824" s="211">
        <v>0</v>
      </c>
      <c r="P824" s="124" t="s">
        <v>1314</v>
      </c>
    </row>
    <row r="825" spans="1:16" ht="63.75">
      <c r="A825" s="262" t="s">
        <v>622</v>
      </c>
      <c r="B825" s="124"/>
      <c r="C825" s="125" t="s">
        <v>715</v>
      </c>
      <c r="D825" s="119">
        <v>43126</v>
      </c>
      <c r="E825" s="120" t="s">
        <v>1829</v>
      </c>
      <c r="F825" s="120" t="s">
        <v>1315</v>
      </c>
      <c r="G825" s="120">
        <v>16422344</v>
      </c>
      <c r="H825" s="124"/>
      <c r="I825" s="128" t="s">
        <v>2876</v>
      </c>
      <c r="J825" s="124"/>
      <c r="K825" s="124"/>
      <c r="L825" s="124"/>
      <c r="M825" s="124"/>
      <c r="N825" s="211">
        <v>2700</v>
      </c>
      <c r="O825" s="211">
        <v>0</v>
      </c>
      <c r="P825" s="124" t="s">
        <v>1314</v>
      </c>
    </row>
    <row r="826" spans="1:16" ht="63.75">
      <c r="A826" s="262" t="s">
        <v>622</v>
      </c>
      <c r="B826" s="124"/>
      <c r="C826" s="125" t="s">
        <v>715</v>
      </c>
      <c r="D826" s="119">
        <v>43126</v>
      </c>
      <c r="E826" s="120" t="s">
        <v>1830</v>
      </c>
      <c r="F826" s="120" t="s">
        <v>1315</v>
      </c>
      <c r="G826" s="120">
        <v>16421989</v>
      </c>
      <c r="H826" s="124"/>
      <c r="I826" s="128" t="s">
        <v>2877</v>
      </c>
      <c r="J826" s="124"/>
      <c r="K826" s="124"/>
      <c r="L826" s="124"/>
      <c r="M826" s="124"/>
      <c r="N826" s="211">
        <v>5667</v>
      </c>
      <c r="O826" s="211">
        <v>0</v>
      </c>
      <c r="P826" s="124" t="s">
        <v>1314</v>
      </c>
    </row>
    <row r="827" spans="1:16" ht="63.75">
      <c r="A827" s="262" t="s">
        <v>622</v>
      </c>
      <c r="B827" s="124"/>
      <c r="C827" s="125" t="s">
        <v>715</v>
      </c>
      <c r="D827" s="119">
        <v>43126</v>
      </c>
      <c r="E827" s="120" t="s">
        <v>1831</v>
      </c>
      <c r="F827" s="120" t="s">
        <v>1315</v>
      </c>
      <c r="G827" s="120">
        <v>16421985</v>
      </c>
      <c r="H827" s="124"/>
      <c r="I827" s="128" t="s">
        <v>2878</v>
      </c>
      <c r="J827" s="124"/>
      <c r="K827" s="124"/>
      <c r="L827" s="124"/>
      <c r="M827" s="124"/>
      <c r="N827" s="211">
        <v>4500</v>
      </c>
      <c r="O827" s="211">
        <v>0</v>
      </c>
      <c r="P827" s="124" t="s">
        <v>1314</v>
      </c>
    </row>
    <row r="828" spans="1:16" ht="63.75">
      <c r="A828" s="262" t="s">
        <v>622</v>
      </c>
      <c r="B828" s="124"/>
      <c r="C828" s="125" t="s">
        <v>715</v>
      </c>
      <c r="D828" s="119">
        <v>43126</v>
      </c>
      <c r="E828" s="120" t="s">
        <v>1832</v>
      </c>
      <c r="F828" s="120" t="s">
        <v>1315</v>
      </c>
      <c r="G828" s="120">
        <v>16421982</v>
      </c>
      <c r="H828" s="124"/>
      <c r="I828" s="128" t="s">
        <v>2879</v>
      </c>
      <c r="J828" s="124"/>
      <c r="K828" s="124"/>
      <c r="L828" s="124"/>
      <c r="M828" s="124"/>
      <c r="N828" s="211">
        <v>11700</v>
      </c>
      <c r="O828" s="211">
        <v>0</v>
      </c>
      <c r="P828" s="124" t="s">
        <v>1314</v>
      </c>
    </row>
    <row r="829" spans="1:16" ht="63.75">
      <c r="A829" s="262" t="s">
        <v>622</v>
      </c>
      <c r="B829" s="124"/>
      <c r="C829" s="125" t="s">
        <v>715</v>
      </c>
      <c r="D829" s="119">
        <v>43126</v>
      </c>
      <c r="E829" s="120" t="s">
        <v>1833</v>
      </c>
      <c r="F829" s="120" t="s">
        <v>1315</v>
      </c>
      <c r="G829" s="120">
        <v>16421980</v>
      </c>
      <c r="H829" s="124"/>
      <c r="I829" s="128" t="s">
        <v>2880</v>
      </c>
      <c r="J829" s="124"/>
      <c r="K829" s="124"/>
      <c r="L829" s="124"/>
      <c r="M829" s="124"/>
      <c r="N829" s="211">
        <v>7200</v>
      </c>
      <c r="O829" s="211">
        <v>0</v>
      </c>
      <c r="P829" s="124" t="s">
        <v>1314</v>
      </c>
    </row>
    <row r="830" spans="1:16" ht="63.75">
      <c r="A830" s="262" t="s">
        <v>622</v>
      </c>
      <c r="B830" s="124"/>
      <c r="C830" s="125" t="s">
        <v>715</v>
      </c>
      <c r="D830" s="119">
        <v>43126</v>
      </c>
      <c r="E830" s="120" t="s">
        <v>1834</v>
      </c>
      <c r="F830" s="120" t="s">
        <v>1315</v>
      </c>
      <c r="G830" s="120">
        <v>16421577</v>
      </c>
      <c r="H830" s="124"/>
      <c r="I830" s="128" t="s">
        <v>2881</v>
      </c>
      <c r="J830" s="124"/>
      <c r="K830" s="124"/>
      <c r="L830" s="124"/>
      <c r="M830" s="124"/>
      <c r="N830" s="211">
        <v>3000</v>
      </c>
      <c r="O830" s="211">
        <v>0</v>
      </c>
      <c r="P830" s="124" t="s">
        <v>1314</v>
      </c>
    </row>
    <row r="831" spans="1:16" ht="63.75">
      <c r="A831" s="262" t="s">
        <v>622</v>
      </c>
      <c r="B831" s="124"/>
      <c r="C831" s="125" t="s">
        <v>715</v>
      </c>
      <c r="D831" s="119">
        <v>43126</v>
      </c>
      <c r="E831" s="120" t="s">
        <v>1835</v>
      </c>
      <c r="F831" s="120" t="s">
        <v>1315</v>
      </c>
      <c r="G831" s="120">
        <v>16421492</v>
      </c>
      <c r="H831" s="124"/>
      <c r="I831" s="128" t="s">
        <v>2882</v>
      </c>
      <c r="J831" s="124"/>
      <c r="K831" s="124"/>
      <c r="L831" s="124"/>
      <c r="M831" s="124"/>
      <c r="N831" s="211">
        <v>42000</v>
      </c>
      <c r="O831" s="211">
        <v>0</v>
      </c>
      <c r="P831" s="124" t="s">
        <v>1314</v>
      </c>
    </row>
    <row r="832" spans="1:16" ht="63.75">
      <c r="A832" s="262" t="s">
        <v>622</v>
      </c>
      <c r="B832" s="124"/>
      <c r="C832" s="125" t="s">
        <v>715</v>
      </c>
      <c r="D832" s="119">
        <v>43126</v>
      </c>
      <c r="E832" s="120" t="s">
        <v>1836</v>
      </c>
      <c r="F832" s="120" t="s">
        <v>1315</v>
      </c>
      <c r="G832" s="120">
        <v>16421392</v>
      </c>
      <c r="H832" s="124"/>
      <c r="I832" s="128" t="s">
        <v>2883</v>
      </c>
      <c r="J832" s="124"/>
      <c r="K832" s="124"/>
      <c r="L832" s="124"/>
      <c r="M832" s="124"/>
      <c r="N832" s="211">
        <v>9000</v>
      </c>
      <c r="O832" s="211">
        <v>0</v>
      </c>
      <c r="P832" s="124" t="s">
        <v>1314</v>
      </c>
    </row>
    <row r="833" spans="1:16" ht="63.75">
      <c r="A833" s="262" t="s">
        <v>619</v>
      </c>
      <c r="B833" s="124"/>
      <c r="C833" s="125" t="s">
        <v>713</v>
      </c>
      <c r="D833" s="119">
        <v>43126</v>
      </c>
      <c r="E833" s="120" t="s">
        <v>2380</v>
      </c>
      <c r="F833" s="120" t="s">
        <v>3</v>
      </c>
      <c r="G833" s="120">
        <v>1591364</v>
      </c>
      <c r="H833" s="124"/>
      <c r="I833" s="128" t="s">
        <v>3284</v>
      </c>
      <c r="J833" s="124"/>
      <c r="K833" s="124"/>
      <c r="L833" s="124"/>
      <c r="M833" s="124"/>
      <c r="N833" s="211">
        <v>0</v>
      </c>
      <c r="O833" s="211">
        <v>437.78</v>
      </c>
      <c r="P833" s="124" t="s">
        <v>1314</v>
      </c>
    </row>
    <row r="834" spans="1:16" ht="51">
      <c r="A834" s="262">
        <v>224</v>
      </c>
      <c r="B834" s="124"/>
      <c r="C834" s="125" t="s">
        <v>120</v>
      </c>
      <c r="D834" s="119">
        <v>43126</v>
      </c>
      <c r="E834" s="120" t="s">
        <v>2381</v>
      </c>
      <c r="F834" s="120" t="s">
        <v>3</v>
      </c>
      <c r="G834" s="120">
        <v>1591426</v>
      </c>
      <c r="H834" s="124"/>
      <c r="I834" s="128" t="s">
        <v>3285</v>
      </c>
      <c r="J834" s="124"/>
      <c r="K834" s="124"/>
      <c r="L834" s="124"/>
      <c r="M834" s="124"/>
      <c r="N834" s="211">
        <v>0</v>
      </c>
      <c r="O834" s="211">
        <v>150</v>
      </c>
      <c r="P834" s="124" t="s">
        <v>1314</v>
      </c>
    </row>
    <row r="835" spans="1:16" ht="38.25">
      <c r="A835" s="262">
        <v>254</v>
      </c>
      <c r="B835" s="124"/>
      <c r="C835" s="125" t="s">
        <v>779</v>
      </c>
      <c r="D835" s="119">
        <v>43126</v>
      </c>
      <c r="E835" s="120" t="s">
        <v>2382</v>
      </c>
      <c r="F835" s="120" t="s">
        <v>3</v>
      </c>
      <c r="G835" s="120">
        <v>1591292</v>
      </c>
      <c r="H835" s="124"/>
      <c r="I835" s="128" t="s">
        <v>3286</v>
      </c>
      <c r="J835" s="124"/>
      <c r="K835" s="124"/>
      <c r="L835" s="124"/>
      <c r="M835" s="124"/>
      <c r="N835" s="211">
        <v>0</v>
      </c>
      <c r="O835" s="211">
        <v>25</v>
      </c>
      <c r="P835" s="124" t="s">
        <v>1314</v>
      </c>
    </row>
    <row r="836" spans="1:16" ht="38.25">
      <c r="A836" s="262">
        <v>254</v>
      </c>
      <c r="B836" s="124"/>
      <c r="C836" s="125" t="s">
        <v>779</v>
      </c>
      <c r="D836" s="119">
        <v>43126</v>
      </c>
      <c r="E836" s="120" t="s">
        <v>2383</v>
      </c>
      <c r="F836" s="120" t="s">
        <v>3</v>
      </c>
      <c r="G836" s="120">
        <v>1591293</v>
      </c>
      <c r="H836" s="124"/>
      <c r="I836" s="128" t="s">
        <v>3287</v>
      </c>
      <c r="J836" s="124"/>
      <c r="K836" s="124"/>
      <c r="L836" s="124"/>
      <c r="M836" s="124"/>
      <c r="N836" s="211">
        <v>0</v>
      </c>
      <c r="O836" s="211">
        <v>90</v>
      </c>
      <c r="P836" s="124" t="s">
        <v>1314</v>
      </c>
    </row>
    <row r="837" spans="1:16" ht="38.25">
      <c r="A837" s="262">
        <v>254</v>
      </c>
      <c r="B837" s="124"/>
      <c r="C837" s="125" t="s">
        <v>779</v>
      </c>
      <c r="D837" s="119">
        <v>43126</v>
      </c>
      <c r="E837" s="120" t="s">
        <v>2384</v>
      </c>
      <c r="F837" s="120" t="s">
        <v>3</v>
      </c>
      <c r="G837" s="120">
        <v>1591294</v>
      </c>
      <c r="H837" s="124"/>
      <c r="I837" s="128" t="s">
        <v>3288</v>
      </c>
      <c r="J837" s="124"/>
      <c r="K837" s="124"/>
      <c r="L837" s="124"/>
      <c r="M837" s="124"/>
      <c r="N837" s="211">
        <v>0</v>
      </c>
      <c r="O837" s="211">
        <v>30</v>
      </c>
      <c r="P837" s="124" t="s">
        <v>1314</v>
      </c>
    </row>
    <row r="838" spans="1:16" ht="51">
      <c r="A838" s="262" t="s">
        <v>619</v>
      </c>
      <c r="B838" s="124"/>
      <c r="C838" s="125" t="s">
        <v>713</v>
      </c>
      <c r="D838" s="119">
        <v>43126</v>
      </c>
      <c r="E838" s="120" t="s">
        <v>2385</v>
      </c>
      <c r="F838" s="120" t="s">
        <v>3</v>
      </c>
      <c r="G838" s="120">
        <v>1591295</v>
      </c>
      <c r="H838" s="124"/>
      <c r="I838" s="128" t="s">
        <v>3289</v>
      </c>
      <c r="J838" s="124"/>
      <c r="K838" s="124"/>
      <c r="L838" s="124"/>
      <c r="M838" s="124"/>
      <c r="N838" s="211">
        <v>0</v>
      </c>
      <c r="O838" s="211">
        <v>70</v>
      </c>
      <c r="P838" s="124" t="s">
        <v>1314</v>
      </c>
    </row>
    <row r="839" spans="1:16" ht="38.25">
      <c r="A839" s="262">
        <v>254</v>
      </c>
      <c r="B839" s="124"/>
      <c r="C839" s="125" t="s">
        <v>779</v>
      </c>
      <c r="D839" s="119">
        <v>43126</v>
      </c>
      <c r="E839" s="120" t="s">
        <v>2386</v>
      </c>
      <c r="F839" s="120" t="s">
        <v>3</v>
      </c>
      <c r="G839" s="120">
        <v>1591299</v>
      </c>
      <c r="H839" s="124"/>
      <c r="I839" s="128" t="s">
        <v>3286</v>
      </c>
      <c r="J839" s="124"/>
      <c r="K839" s="124"/>
      <c r="L839" s="124"/>
      <c r="M839" s="124"/>
      <c r="N839" s="211">
        <v>0</v>
      </c>
      <c r="O839" s="211">
        <v>40</v>
      </c>
      <c r="P839" s="124" t="s">
        <v>1314</v>
      </c>
    </row>
    <row r="840" spans="1:16" ht="38.25">
      <c r="A840" s="262">
        <v>254</v>
      </c>
      <c r="B840" s="124"/>
      <c r="C840" s="125" t="s">
        <v>779</v>
      </c>
      <c r="D840" s="119">
        <v>43126</v>
      </c>
      <c r="E840" s="120" t="s">
        <v>2387</v>
      </c>
      <c r="F840" s="120" t="s">
        <v>3</v>
      </c>
      <c r="G840" s="120">
        <v>1591300</v>
      </c>
      <c r="H840" s="124"/>
      <c r="I840" s="128" t="s">
        <v>3290</v>
      </c>
      <c r="J840" s="124"/>
      <c r="K840" s="124"/>
      <c r="L840" s="124"/>
      <c r="M840" s="124"/>
      <c r="N840" s="211">
        <v>0</v>
      </c>
      <c r="O840" s="211">
        <v>110</v>
      </c>
      <c r="P840" s="124" t="s">
        <v>1314</v>
      </c>
    </row>
    <row r="841" spans="1:16" ht="51">
      <c r="A841" s="262" t="s">
        <v>619</v>
      </c>
      <c r="B841" s="124"/>
      <c r="C841" s="125" t="s">
        <v>713</v>
      </c>
      <c r="D841" s="119">
        <v>43126</v>
      </c>
      <c r="E841" s="120" t="s">
        <v>2388</v>
      </c>
      <c r="F841" s="120" t="s">
        <v>3</v>
      </c>
      <c r="G841" s="120">
        <v>1591328</v>
      </c>
      <c r="H841" s="124"/>
      <c r="I841" s="128" t="s">
        <v>3291</v>
      </c>
      <c r="J841" s="124"/>
      <c r="K841" s="124"/>
      <c r="L841" s="124"/>
      <c r="M841" s="124"/>
      <c r="N841" s="211">
        <v>0</v>
      </c>
      <c r="O841" s="211">
        <v>3000</v>
      </c>
      <c r="P841" s="124" t="s">
        <v>1314</v>
      </c>
    </row>
    <row r="842" spans="1:16" ht="51">
      <c r="A842" s="262" t="s">
        <v>619</v>
      </c>
      <c r="B842" s="124"/>
      <c r="C842" s="125" t="s">
        <v>713</v>
      </c>
      <c r="D842" s="119">
        <v>43126</v>
      </c>
      <c r="E842" s="120" t="s">
        <v>2389</v>
      </c>
      <c r="F842" s="120" t="s">
        <v>3</v>
      </c>
      <c r="G842" s="120">
        <v>1591344</v>
      </c>
      <c r="H842" s="124"/>
      <c r="I842" s="128" t="s">
        <v>3292</v>
      </c>
      <c r="J842" s="124"/>
      <c r="K842" s="124"/>
      <c r="L842" s="124"/>
      <c r="M842" s="124"/>
      <c r="N842" s="211">
        <v>0</v>
      </c>
      <c r="O842" s="211">
        <v>1528.5</v>
      </c>
      <c r="P842" s="124" t="s">
        <v>1314</v>
      </c>
    </row>
    <row r="843" spans="1:16" ht="51">
      <c r="A843" s="262" t="s">
        <v>619</v>
      </c>
      <c r="B843" s="124"/>
      <c r="C843" s="125" t="s">
        <v>713</v>
      </c>
      <c r="D843" s="119">
        <v>43126</v>
      </c>
      <c r="E843" s="120" t="s">
        <v>2390</v>
      </c>
      <c r="F843" s="120" t="s">
        <v>3</v>
      </c>
      <c r="G843" s="120">
        <v>1591465</v>
      </c>
      <c r="H843" s="124"/>
      <c r="I843" s="128" t="s">
        <v>3293</v>
      </c>
      <c r="J843" s="124"/>
      <c r="K843" s="124"/>
      <c r="L843" s="124"/>
      <c r="M843" s="124"/>
      <c r="N843" s="211">
        <v>0</v>
      </c>
      <c r="O843" s="211">
        <v>1096</v>
      </c>
      <c r="P843" s="124" t="s">
        <v>1314</v>
      </c>
    </row>
    <row r="844" spans="1:16" ht="63.75">
      <c r="A844" s="262">
        <v>20</v>
      </c>
      <c r="B844" s="124"/>
      <c r="C844" s="125" t="s">
        <v>693</v>
      </c>
      <c r="D844" s="119">
        <v>43126</v>
      </c>
      <c r="E844" s="120" t="s">
        <v>2391</v>
      </c>
      <c r="F844" s="120" t="s">
        <v>3</v>
      </c>
      <c r="G844" s="120">
        <v>1591467</v>
      </c>
      <c r="H844" s="124"/>
      <c r="I844" s="128" t="s">
        <v>3294</v>
      </c>
      <c r="J844" s="124"/>
      <c r="K844" s="124"/>
      <c r="L844" s="124"/>
      <c r="M844" s="124"/>
      <c r="N844" s="211">
        <v>0</v>
      </c>
      <c r="O844" s="211">
        <v>191</v>
      </c>
      <c r="P844" s="124" t="s">
        <v>1314</v>
      </c>
    </row>
    <row r="845" spans="1:16" ht="38.25">
      <c r="A845" s="262">
        <v>130</v>
      </c>
      <c r="B845" s="124"/>
      <c r="C845" s="125" t="s">
        <v>727</v>
      </c>
      <c r="D845" s="119">
        <v>43126</v>
      </c>
      <c r="E845" s="120" t="s">
        <v>2392</v>
      </c>
      <c r="F845" s="120" t="s">
        <v>3</v>
      </c>
      <c r="G845" s="120">
        <v>1591474</v>
      </c>
      <c r="H845" s="124"/>
      <c r="I845" s="128" t="s">
        <v>1384</v>
      </c>
      <c r="J845" s="124"/>
      <c r="K845" s="124"/>
      <c r="L845" s="124"/>
      <c r="M845" s="124"/>
      <c r="N845" s="211">
        <v>0</v>
      </c>
      <c r="O845" s="211">
        <v>4.5</v>
      </c>
      <c r="P845" s="124" t="s">
        <v>1314</v>
      </c>
    </row>
    <row r="846" spans="1:16" ht="51">
      <c r="A846" s="262" t="s">
        <v>619</v>
      </c>
      <c r="B846" s="124"/>
      <c r="C846" s="125" t="s">
        <v>713</v>
      </c>
      <c r="D846" s="119">
        <v>43126</v>
      </c>
      <c r="E846" s="120" t="s">
        <v>2393</v>
      </c>
      <c r="F846" s="120" t="s">
        <v>3</v>
      </c>
      <c r="G846" s="120">
        <v>1591483</v>
      </c>
      <c r="H846" s="124"/>
      <c r="I846" s="128" t="s">
        <v>3295</v>
      </c>
      <c r="J846" s="124"/>
      <c r="K846" s="124"/>
      <c r="L846" s="124"/>
      <c r="M846" s="124"/>
      <c r="N846" s="211">
        <v>0</v>
      </c>
      <c r="O846" s="211">
        <v>140</v>
      </c>
      <c r="P846" s="124" t="s">
        <v>1314</v>
      </c>
    </row>
    <row r="847" spans="1:16" ht="51">
      <c r="A847" s="262" t="s">
        <v>619</v>
      </c>
      <c r="B847" s="124"/>
      <c r="C847" s="125" t="s">
        <v>713</v>
      </c>
      <c r="D847" s="119">
        <v>43126</v>
      </c>
      <c r="E847" s="120" t="s">
        <v>2394</v>
      </c>
      <c r="F847" s="120" t="s">
        <v>3</v>
      </c>
      <c r="G847" s="120">
        <v>1591527</v>
      </c>
      <c r="H847" s="124"/>
      <c r="I847" s="128" t="s">
        <v>3296</v>
      </c>
      <c r="J847" s="124"/>
      <c r="K847" s="124"/>
      <c r="L847" s="124"/>
      <c r="M847" s="124"/>
      <c r="N847" s="211">
        <v>0</v>
      </c>
      <c r="O847" s="211">
        <v>535.5</v>
      </c>
      <c r="P847" s="124" t="s">
        <v>1314</v>
      </c>
    </row>
    <row r="848" spans="1:16" ht="51">
      <c r="A848" s="262" t="s">
        <v>619</v>
      </c>
      <c r="B848" s="124"/>
      <c r="C848" s="125" t="s">
        <v>713</v>
      </c>
      <c r="D848" s="119">
        <v>43126</v>
      </c>
      <c r="E848" s="120" t="s">
        <v>2395</v>
      </c>
      <c r="F848" s="120" t="s">
        <v>3</v>
      </c>
      <c r="G848" s="120">
        <v>1591530</v>
      </c>
      <c r="H848" s="124"/>
      <c r="I848" s="128" t="s">
        <v>3297</v>
      </c>
      <c r="J848" s="124"/>
      <c r="K848" s="124"/>
      <c r="L848" s="124"/>
      <c r="M848" s="124"/>
      <c r="N848" s="211">
        <v>0</v>
      </c>
      <c r="O848" s="211">
        <v>2040.59</v>
      </c>
      <c r="P848" s="124" t="s">
        <v>1314</v>
      </c>
    </row>
    <row r="849" spans="1:16" ht="51">
      <c r="A849" s="262" t="s">
        <v>619</v>
      </c>
      <c r="B849" s="124"/>
      <c r="C849" s="125" t="s">
        <v>713</v>
      </c>
      <c r="D849" s="119">
        <v>43126</v>
      </c>
      <c r="E849" s="120" t="s">
        <v>2396</v>
      </c>
      <c r="F849" s="120" t="s">
        <v>3</v>
      </c>
      <c r="G849" s="120">
        <v>1591590</v>
      </c>
      <c r="H849" s="124"/>
      <c r="I849" s="128" t="s">
        <v>3298</v>
      </c>
      <c r="J849" s="124"/>
      <c r="K849" s="124"/>
      <c r="L849" s="124"/>
      <c r="M849" s="124"/>
      <c r="N849" s="211">
        <v>0</v>
      </c>
      <c r="O849" s="211">
        <v>676</v>
      </c>
      <c r="P849" s="124" t="s">
        <v>1314</v>
      </c>
    </row>
    <row r="850" spans="1:16" ht="51">
      <c r="A850" s="262">
        <v>30</v>
      </c>
      <c r="B850" s="124"/>
      <c r="C850" s="125" t="s">
        <v>695</v>
      </c>
      <c r="D850" s="119">
        <v>43126</v>
      </c>
      <c r="E850" s="120" t="s">
        <v>2397</v>
      </c>
      <c r="F850" s="120" t="s">
        <v>3</v>
      </c>
      <c r="G850" s="120">
        <v>1591640</v>
      </c>
      <c r="H850" s="124"/>
      <c r="I850" s="128" t="s">
        <v>3299</v>
      </c>
      <c r="J850" s="124"/>
      <c r="K850" s="124"/>
      <c r="L850" s="124"/>
      <c r="M850" s="124"/>
      <c r="N850" s="211">
        <v>0</v>
      </c>
      <c r="O850" s="211">
        <v>341</v>
      </c>
      <c r="P850" s="124" t="s">
        <v>1314</v>
      </c>
    </row>
    <row r="851" spans="1:16" ht="63.75">
      <c r="A851" s="262">
        <v>48</v>
      </c>
      <c r="B851" s="124"/>
      <c r="C851" s="125" t="s">
        <v>700</v>
      </c>
      <c r="D851" s="119">
        <v>43126</v>
      </c>
      <c r="E851" s="120" t="s">
        <v>2398</v>
      </c>
      <c r="F851" s="120" t="s">
        <v>3</v>
      </c>
      <c r="G851" s="120">
        <v>1591647</v>
      </c>
      <c r="H851" s="124"/>
      <c r="I851" s="128" t="s">
        <v>3300</v>
      </c>
      <c r="J851" s="124"/>
      <c r="K851" s="124"/>
      <c r="L851" s="124"/>
      <c r="M851" s="124"/>
      <c r="N851" s="211">
        <v>0</v>
      </c>
      <c r="O851" s="211">
        <v>1195</v>
      </c>
      <c r="P851" s="124" t="s">
        <v>1314</v>
      </c>
    </row>
    <row r="852" spans="1:16" ht="51">
      <c r="A852" s="262" t="s">
        <v>619</v>
      </c>
      <c r="B852" s="124"/>
      <c r="C852" s="125" t="s">
        <v>713</v>
      </c>
      <c r="D852" s="119">
        <v>43126</v>
      </c>
      <c r="E852" s="120" t="s">
        <v>2399</v>
      </c>
      <c r="F852" s="120" t="s">
        <v>3</v>
      </c>
      <c r="G852" s="120">
        <v>1591679</v>
      </c>
      <c r="H852" s="124"/>
      <c r="I852" s="128" t="s">
        <v>3301</v>
      </c>
      <c r="J852" s="124"/>
      <c r="K852" s="124"/>
      <c r="L852" s="124"/>
      <c r="M852" s="124"/>
      <c r="N852" s="211">
        <v>0</v>
      </c>
      <c r="O852" s="211">
        <v>10820.59</v>
      </c>
      <c r="P852" s="124" t="s">
        <v>1314</v>
      </c>
    </row>
    <row r="853" spans="1:16" ht="76.5">
      <c r="A853" s="262">
        <v>291</v>
      </c>
      <c r="B853" s="124"/>
      <c r="C853" s="125" t="s">
        <v>794</v>
      </c>
      <c r="D853" s="119">
        <v>43129</v>
      </c>
      <c r="E853" s="120" t="s">
        <v>1837</v>
      </c>
      <c r="F853" s="120" t="s">
        <v>6</v>
      </c>
      <c r="G853" s="120">
        <v>935535</v>
      </c>
      <c r="H853" s="124"/>
      <c r="I853" s="128" t="s">
        <v>2884</v>
      </c>
      <c r="J853" s="124"/>
      <c r="K853" s="124"/>
      <c r="L853" s="124"/>
      <c r="M853" s="124"/>
      <c r="N853" s="211">
        <v>0</v>
      </c>
      <c r="O853" s="211">
        <v>4170600</v>
      </c>
      <c r="P853" s="124" t="s">
        <v>1314</v>
      </c>
    </row>
    <row r="854" spans="1:16" ht="51">
      <c r="A854" s="262" t="s">
        <v>622</v>
      </c>
      <c r="B854" s="124"/>
      <c r="C854" s="125" t="s">
        <v>715</v>
      </c>
      <c r="D854" s="119">
        <v>43129</v>
      </c>
      <c r="E854" s="120" t="s">
        <v>1838</v>
      </c>
      <c r="F854" s="120" t="s">
        <v>6</v>
      </c>
      <c r="G854" s="120">
        <v>935588</v>
      </c>
      <c r="H854" s="124"/>
      <c r="I854" s="128" t="s">
        <v>1385</v>
      </c>
      <c r="J854" s="124"/>
      <c r="K854" s="124"/>
      <c r="L854" s="124"/>
      <c r="M854" s="124"/>
      <c r="N854" s="211">
        <v>0</v>
      </c>
      <c r="O854" s="211">
        <v>621.37</v>
      </c>
      <c r="P854" s="124" t="s">
        <v>1314</v>
      </c>
    </row>
    <row r="855" spans="1:16" ht="76.5">
      <c r="A855" s="262" t="s">
        <v>620</v>
      </c>
      <c r="B855" s="124"/>
      <c r="C855" s="125" t="s">
        <v>714</v>
      </c>
      <c r="D855" s="119">
        <v>43129</v>
      </c>
      <c r="E855" s="120" t="s">
        <v>1839</v>
      </c>
      <c r="F855" s="120" t="s">
        <v>6</v>
      </c>
      <c r="G855" s="120">
        <v>935633</v>
      </c>
      <c r="H855" s="124"/>
      <c r="I855" s="128" t="s">
        <v>2885</v>
      </c>
      <c r="J855" s="124"/>
      <c r="K855" s="124"/>
      <c r="L855" s="124"/>
      <c r="M855" s="124"/>
      <c r="N855" s="211">
        <v>0</v>
      </c>
      <c r="O855" s="211">
        <v>18000</v>
      </c>
      <c r="P855" s="124" t="s">
        <v>1314</v>
      </c>
    </row>
    <row r="856" spans="1:16">
      <c r="A856" s="262" t="s">
        <v>1368</v>
      </c>
      <c r="B856" s="124"/>
      <c r="C856" s="125" t="s">
        <v>1368</v>
      </c>
      <c r="D856" s="119">
        <v>43129</v>
      </c>
      <c r="E856" s="120" t="s">
        <v>1840</v>
      </c>
      <c r="F856" s="120" t="s">
        <v>13</v>
      </c>
      <c r="G856" s="120">
        <v>378757</v>
      </c>
      <c r="H856" s="124"/>
      <c r="I856" s="128" t="s">
        <v>1393</v>
      </c>
      <c r="J856" s="124"/>
      <c r="K856" s="124"/>
      <c r="L856" s="124"/>
      <c r="M856" s="124"/>
      <c r="N856" s="211">
        <v>23863988.190000001</v>
      </c>
      <c r="O856" s="211">
        <v>0</v>
      </c>
      <c r="P856" s="124" t="s">
        <v>1314</v>
      </c>
    </row>
    <row r="857" spans="1:16">
      <c r="A857" s="262" t="s">
        <v>1368</v>
      </c>
      <c r="B857" s="124"/>
      <c r="C857" s="125" t="s">
        <v>1368</v>
      </c>
      <c r="D857" s="119">
        <v>43129</v>
      </c>
      <c r="E857" s="120" t="s">
        <v>1841</v>
      </c>
      <c r="F857" s="120" t="s">
        <v>13</v>
      </c>
      <c r="G857" s="120">
        <v>378759</v>
      </c>
      <c r="H857" s="124"/>
      <c r="I857" s="128" t="s">
        <v>1393</v>
      </c>
      <c r="J857" s="124"/>
      <c r="K857" s="124"/>
      <c r="L857" s="124"/>
      <c r="M857" s="124"/>
      <c r="N857" s="211">
        <v>9191174.4600000009</v>
      </c>
      <c r="O857" s="211">
        <v>0</v>
      </c>
      <c r="P857" s="124" t="s">
        <v>1314</v>
      </c>
    </row>
    <row r="858" spans="1:16">
      <c r="A858" s="262" t="s">
        <v>1368</v>
      </c>
      <c r="B858" s="124"/>
      <c r="C858" s="125" t="s">
        <v>1368</v>
      </c>
      <c r="D858" s="119">
        <v>43129</v>
      </c>
      <c r="E858" s="120" t="s">
        <v>1842</v>
      </c>
      <c r="F858" s="120" t="s">
        <v>13</v>
      </c>
      <c r="G858" s="120">
        <v>378761</v>
      </c>
      <c r="H858" s="124"/>
      <c r="I858" s="128" t="s">
        <v>1393</v>
      </c>
      <c r="J858" s="124"/>
      <c r="K858" s="124"/>
      <c r="L858" s="124"/>
      <c r="M858" s="124"/>
      <c r="N858" s="211">
        <v>109892607.92</v>
      </c>
      <c r="O858" s="211">
        <v>0</v>
      </c>
      <c r="P858" s="124" t="s">
        <v>1314</v>
      </c>
    </row>
    <row r="859" spans="1:16">
      <c r="A859" s="262" t="s">
        <v>1368</v>
      </c>
      <c r="B859" s="124"/>
      <c r="C859" s="125" t="s">
        <v>1368</v>
      </c>
      <c r="D859" s="119">
        <v>43129</v>
      </c>
      <c r="E859" s="120" t="s">
        <v>1843</v>
      </c>
      <c r="F859" s="120" t="s">
        <v>13</v>
      </c>
      <c r="G859" s="120">
        <v>378763</v>
      </c>
      <c r="H859" s="124"/>
      <c r="I859" s="128" t="s">
        <v>1393</v>
      </c>
      <c r="J859" s="124"/>
      <c r="K859" s="124"/>
      <c r="L859" s="124"/>
      <c r="M859" s="124"/>
      <c r="N859" s="211">
        <v>47231779.759999998</v>
      </c>
      <c r="O859" s="211">
        <v>0</v>
      </c>
      <c r="P859" s="124" t="s">
        <v>1314</v>
      </c>
    </row>
    <row r="860" spans="1:16">
      <c r="A860" s="262" t="s">
        <v>1368</v>
      </c>
      <c r="B860" s="124"/>
      <c r="C860" s="125" t="s">
        <v>1368</v>
      </c>
      <c r="D860" s="119">
        <v>43129</v>
      </c>
      <c r="E860" s="120" t="s">
        <v>1844</v>
      </c>
      <c r="F860" s="120" t="s">
        <v>13</v>
      </c>
      <c r="G860" s="120">
        <v>378765</v>
      </c>
      <c r="H860" s="124"/>
      <c r="I860" s="128" t="s">
        <v>1393</v>
      </c>
      <c r="J860" s="124"/>
      <c r="K860" s="124"/>
      <c r="L860" s="124"/>
      <c r="M860" s="124"/>
      <c r="N860" s="211">
        <v>10874.06</v>
      </c>
      <c r="O860" s="211">
        <v>0</v>
      </c>
      <c r="P860" s="124" t="s">
        <v>1314</v>
      </c>
    </row>
    <row r="861" spans="1:16">
      <c r="A861" s="262" t="s">
        <v>1368</v>
      </c>
      <c r="B861" s="124"/>
      <c r="C861" s="125" t="s">
        <v>1368</v>
      </c>
      <c r="D861" s="119">
        <v>43129</v>
      </c>
      <c r="E861" s="120" t="s">
        <v>1845</v>
      </c>
      <c r="F861" s="120" t="s">
        <v>13</v>
      </c>
      <c r="G861" s="120">
        <v>378767</v>
      </c>
      <c r="H861" s="124"/>
      <c r="I861" s="128" t="s">
        <v>1393</v>
      </c>
      <c r="J861" s="124"/>
      <c r="K861" s="124"/>
      <c r="L861" s="124"/>
      <c r="M861" s="124"/>
      <c r="N861" s="211">
        <v>17377.41</v>
      </c>
      <c r="O861" s="211">
        <v>0</v>
      </c>
      <c r="P861" s="124" t="s">
        <v>1314</v>
      </c>
    </row>
    <row r="862" spans="1:16">
      <c r="A862" s="262" t="s">
        <v>1368</v>
      </c>
      <c r="B862" s="124"/>
      <c r="C862" s="125" t="s">
        <v>1368</v>
      </c>
      <c r="D862" s="119">
        <v>43129</v>
      </c>
      <c r="E862" s="120" t="s">
        <v>1846</v>
      </c>
      <c r="F862" s="120" t="s">
        <v>13</v>
      </c>
      <c r="G862" s="120">
        <v>378769</v>
      </c>
      <c r="H862" s="124"/>
      <c r="I862" s="128" t="s">
        <v>1393</v>
      </c>
      <c r="J862" s="124"/>
      <c r="K862" s="124"/>
      <c r="L862" s="124"/>
      <c r="M862" s="124"/>
      <c r="N862" s="211">
        <v>1072.22</v>
      </c>
      <c r="O862" s="211">
        <v>0</v>
      </c>
      <c r="P862" s="124" t="s">
        <v>1314</v>
      </c>
    </row>
    <row r="863" spans="1:16">
      <c r="A863" s="262" t="s">
        <v>1368</v>
      </c>
      <c r="B863" s="124"/>
      <c r="C863" s="125" t="s">
        <v>1368</v>
      </c>
      <c r="D863" s="119">
        <v>43129</v>
      </c>
      <c r="E863" s="120" t="s">
        <v>1847</v>
      </c>
      <c r="F863" s="120" t="s">
        <v>13</v>
      </c>
      <c r="G863" s="120">
        <v>378771</v>
      </c>
      <c r="H863" s="124"/>
      <c r="I863" s="128" t="s">
        <v>1393</v>
      </c>
      <c r="J863" s="124"/>
      <c r="K863" s="124"/>
      <c r="L863" s="124"/>
      <c r="M863" s="124"/>
      <c r="N863" s="211">
        <v>16580.349999999999</v>
      </c>
      <c r="O863" s="211">
        <v>0</v>
      </c>
      <c r="P863" s="124" t="s">
        <v>1314</v>
      </c>
    </row>
    <row r="864" spans="1:16">
      <c r="A864" s="262" t="s">
        <v>1368</v>
      </c>
      <c r="B864" s="124"/>
      <c r="C864" s="125" t="s">
        <v>1368</v>
      </c>
      <c r="D864" s="119">
        <v>43129</v>
      </c>
      <c r="E864" s="120" t="s">
        <v>1848</v>
      </c>
      <c r="F864" s="120" t="s">
        <v>13</v>
      </c>
      <c r="G864" s="120">
        <v>378773</v>
      </c>
      <c r="H864" s="124"/>
      <c r="I864" s="128" t="s">
        <v>1393</v>
      </c>
      <c r="J864" s="124"/>
      <c r="K864" s="124"/>
      <c r="L864" s="124"/>
      <c r="M864" s="124"/>
      <c r="N864" s="211">
        <v>16580.349999999999</v>
      </c>
      <c r="O864" s="211">
        <v>0</v>
      </c>
      <c r="P864" s="124" t="s">
        <v>1314</v>
      </c>
    </row>
    <row r="865" spans="1:16">
      <c r="A865" s="262" t="s">
        <v>1368</v>
      </c>
      <c r="B865" s="124"/>
      <c r="C865" s="125" t="s">
        <v>1368</v>
      </c>
      <c r="D865" s="119">
        <v>43129</v>
      </c>
      <c r="E865" s="120" t="s">
        <v>1849</v>
      </c>
      <c r="F865" s="120" t="s">
        <v>13</v>
      </c>
      <c r="G865" s="120">
        <v>378775</v>
      </c>
      <c r="H865" s="124"/>
      <c r="I865" s="128" t="s">
        <v>1393</v>
      </c>
      <c r="J865" s="124"/>
      <c r="K865" s="124"/>
      <c r="L865" s="124"/>
      <c r="M865" s="124"/>
      <c r="N865" s="211">
        <v>16580.349999999999</v>
      </c>
      <c r="O865" s="211">
        <v>0</v>
      </c>
      <c r="P865" s="124" t="s">
        <v>1314</v>
      </c>
    </row>
    <row r="866" spans="1:16">
      <c r="A866" s="262" t="s">
        <v>1368</v>
      </c>
      <c r="B866" s="124"/>
      <c r="C866" s="125" t="s">
        <v>1368</v>
      </c>
      <c r="D866" s="119">
        <v>43129</v>
      </c>
      <c r="E866" s="120" t="s">
        <v>1850</v>
      </c>
      <c r="F866" s="120" t="s">
        <v>13</v>
      </c>
      <c r="G866" s="120">
        <v>378777</v>
      </c>
      <c r="H866" s="124"/>
      <c r="I866" s="128" t="s">
        <v>1393</v>
      </c>
      <c r="J866" s="124"/>
      <c r="K866" s="124"/>
      <c r="L866" s="124"/>
      <c r="M866" s="124"/>
      <c r="N866" s="211">
        <v>16580.349999999999</v>
      </c>
      <c r="O866" s="211">
        <v>0</v>
      </c>
      <c r="P866" s="124" t="s">
        <v>1314</v>
      </c>
    </row>
    <row r="867" spans="1:16">
      <c r="A867" s="262" t="s">
        <v>1368</v>
      </c>
      <c r="B867" s="124"/>
      <c r="C867" s="125" t="s">
        <v>1368</v>
      </c>
      <c r="D867" s="119">
        <v>43129</v>
      </c>
      <c r="E867" s="120" t="s">
        <v>1851</v>
      </c>
      <c r="F867" s="120" t="s">
        <v>13</v>
      </c>
      <c r="G867" s="120">
        <v>378779</v>
      </c>
      <c r="H867" s="124"/>
      <c r="I867" s="128" t="s">
        <v>1393</v>
      </c>
      <c r="J867" s="124"/>
      <c r="K867" s="124"/>
      <c r="L867" s="124"/>
      <c r="M867" s="124"/>
      <c r="N867" s="211">
        <v>314878.53000000003</v>
      </c>
      <c r="O867" s="211">
        <v>0</v>
      </c>
      <c r="P867" s="124" t="s">
        <v>1314</v>
      </c>
    </row>
    <row r="868" spans="1:16">
      <c r="A868" s="262" t="s">
        <v>1368</v>
      </c>
      <c r="B868" s="124"/>
      <c r="C868" s="125" t="s">
        <v>1368</v>
      </c>
      <c r="D868" s="119">
        <v>43129</v>
      </c>
      <c r="E868" s="120" t="s">
        <v>1852</v>
      </c>
      <c r="F868" s="120" t="s">
        <v>13</v>
      </c>
      <c r="G868" s="120">
        <v>378781</v>
      </c>
      <c r="H868" s="124"/>
      <c r="I868" s="128" t="s">
        <v>1393</v>
      </c>
      <c r="J868" s="124"/>
      <c r="K868" s="124"/>
      <c r="L868" s="124"/>
      <c r="M868" s="124"/>
      <c r="N868" s="211">
        <v>6141.62</v>
      </c>
      <c r="O868" s="211">
        <v>0</v>
      </c>
      <c r="P868" s="124" t="s">
        <v>1314</v>
      </c>
    </row>
    <row r="869" spans="1:16">
      <c r="A869" s="262" t="s">
        <v>1368</v>
      </c>
      <c r="B869" s="124"/>
      <c r="C869" s="125" t="s">
        <v>1368</v>
      </c>
      <c r="D869" s="119">
        <v>43129</v>
      </c>
      <c r="E869" s="120" t="s">
        <v>1853</v>
      </c>
      <c r="F869" s="120" t="s">
        <v>13</v>
      </c>
      <c r="G869" s="120">
        <v>378783</v>
      </c>
      <c r="H869" s="124"/>
      <c r="I869" s="128" t="s">
        <v>1393</v>
      </c>
      <c r="J869" s="124"/>
      <c r="K869" s="124"/>
      <c r="L869" s="124"/>
      <c r="M869" s="124"/>
      <c r="N869" s="211">
        <v>378.95</v>
      </c>
      <c r="O869" s="211">
        <v>0</v>
      </c>
      <c r="P869" s="124" t="s">
        <v>1314</v>
      </c>
    </row>
    <row r="870" spans="1:16">
      <c r="A870" s="262" t="s">
        <v>1368</v>
      </c>
      <c r="B870" s="124"/>
      <c r="C870" s="125" t="s">
        <v>1368</v>
      </c>
      <c r="D870" s="119">
        <v>43129</v>
      </c>
      <c r="E870" s="120" t="s">
        <v>1854</v>
      </c>
      <c r="F870" s="120" t="s">
        <v>13</v>
      </c>
      <c r="G870" s="120">
        <v>378785</v>
      </c>
      <c r="H870" s="124"/>
      <c r="I870" s="128" t="s">
        <v>1393</v>
      </c>
      <c r="J870" s="124"/>
      <c r="K870" s="124"/>
      <c r="L870" s="124"/>
      <c r="M870" s="124"/>
      <c r="N870" s="211">
        <v>1356.08</v>
      </c>
      <c r="O870" s="211">
        <v>0</v>
      </c>
      <c r="P870" s="124" t="s">
        <v>1314</v>
      </c>
    </row>
    <row r="871" spans="1:16">
      <c r="A871" s="262" t="s">
        <v>1368</v>
      </c>
      <c r="B871" s="124"/>
      <c r="C871" s="125" t="s">
        <v>1368</v>
      </c>
      <c r="D871" s="119">
        <v>43129</v>
      </c>
      <c r="E871" s="120" t="s">
        <v>1855</v>
      </c>
      <c r="F871" s="120" t="s">
        <v>13</v>
      </c>
      <c r="G871" s="120">
        <v>378787</v>
      </c>
      <c r="H871" s="124"/>
      <c r="I871" s="128" t="s">
        <v>1393</v>
      </c>
      <c r="J871" s="124"/>
      <c r="K871" s="124"/>
      <c r="L871" s="124"/>
      <c r="M871" s="124"/>
      <c r="N871" s="211">
        <v>5859.88</v>
      </c>
      <c r="O871" s="211">
        <v>0</v>
      </c>
      <c r="P871" s="124" t="s">
        <v>1314</v>
      </c>
    </row>
    <row r="872" spans="1:16">
      <c r="A872" s="262" t="s">
        <v>1368</v>
      </c>
      <c r="B872" s="124"/>
      <c r="C872" s="125" t="s">
        <v>1368</v>
      </c>
      <c r="D872" s="119">
        <v>43129</v>
      </c>
      <c r="E872" s="120" t="s">
        <v>1856</v>
      </c>
      <c r="F872" s="120" t="s">
        <v>13</v>
      </c>
      <c r="G872" s="120">
        <v>378789</v>
      </c>
      <c r="H872" s="124"/>
      <c r="I872" s="128" t="s">
        <v>1393</v>
      </c>
      <c r="J872" s="124"/>
      <c r="K872" s="124"/>
      <c r="L872" s="124"/>
      <c r="M872" s="124"/>
      <c r="N872" s="211">
        <v>5859.88</v>
      </c>
      <c r="O872" s="211">
        <v>0</v>
      </c>
      <c r="P872" s="124" t="s">
        <v>1314</v>
      </c>
    </row>
    <row r="873" spans="1:16">
      <c r="A873" s="262" t="s">
        <v>1368</v>
      </c>
      <c r="B873" s="124"/>
      <c r="C873" s="125" t="s">
        <v>1368</v>
      </c>
      <c r="D873" s="119">
        <v>43129</v>
      </c>
      <c r="E873" s="120" t="s">
        <v>1857</v>
      </c>
      <c r="F873" s="120" t="s">
        <v>13</v>
      </c>
      <c r="G873" s="120">
        <v>378791</v>
      </c>
      <c r="H873" s="124"/>
      <c r="I873" s="128" t="s">
        <v>1393</v>
      </c>
      <c r="J873" s="124"/>
      <c r="K873" s="124"/>
      <c r="L873" s="124"/>
      <c r="M873" s="124"/>
      <c r="N873" s="211">
        <v>5859.88</v>
      </c>
      <c r="O873" s="211">
        <v>0</v>
      </c>
      <c r="P873" s="124" t="s">
        <v>1314</v>
      </c>
    </row>
    <row r="874" spans="1:16">
      <c r="A874" s="262" t="s">
        <v>1368</v>
      </c>
      <c r="B874" s="124"/>
      <c r="C874" s="125" t="s">
        <v>1368</v>
      </c>
      <c r="D874" s="119">
        <v>43129</v>
      </c>
      <c r="E874" s="120" t="s">
        <v>1858</v>
      </c>
      <c r="F874" s="120" t="s">
        <v>13</v>
      </c>
      <c r="G874" s="120">
        <v>378793</v>
      </c>
      <c r="H874" s="124"/>
      <c r="I874" s="128" t="s">
        <v>1393</v>
      </c>
      <c r="J874" s="124"/>
      <c r="K874" s="124"/>
      <c r="L874" s="124"/>
      <c r="M874" s="124"/>
      <c r="N874" s="211">
        <v>5859.88</v>
      </c>
      <c r="O874" s="211">
        <v>0</v>
      </c>
      <c r="P874" s="124" t="s">
        <v>1314</v>
      </c>
    </row>
    <row r="875" spans="1:16">
      <c r="A875" s="262" t="s">
        <v>1368</v>
      </c>
      <c r="B875" s="124"/>
      <c r="C875" s="125" t="s">
        <v>1368</v>
      </c>
      <c r="D875" s="119">
        <v>43129</v>
      </c>
      <c r="E875" s="120" t="s">
        <v>1859</v>
      </c>
      <c r="F875" s="120" t="s">
        <v>13</v>
      </c>
      <c r="G875" s="120">
        <v>378795</v>
      </c>
      <c r="H875" s="124"/>
      <c r="I875" s="128" t="s">
        <v>1393</v>
      </c>
      <c r="J875" s="124"/>
      <c r="K875" s="124"/>
      <c r="L875" s="124"/>
      <c r="M875" s="124"/>
      <c r="N875" s="211">
        <v>47729.14</v>
      </c>
      <c r="O875" s="211">
        <v>0</v>
      </c>
      <c r="P875" s="124" t="s">
        <v>1314</v>
      </c>
    </row>
    <row r="876" spans="1:16">
      <c r="A876" s="262" t="s">
        <v>1368</v>
      </c>
      <c r="B876" s="124"/>
      <c r="C876" s="125" t="s">
        <v>1368</v>
      </c>
      <c r="D876" s="119">
        <v>43129</v>
      </c>
      <c r="E876" s="120" t="s">
        <v>1860</v>
      </c>
      <c r="F876" s="120" t="s">
        <v>13</v>
      </c>
      <c r="G876" s="120">
        <v>378797</v>
      </c>
      <c r="H876" s="124"/>
      <c r="I876" s="128" t="s">
        <v>1393</v>
      </c>
      <c r="J876" s="124"/>
      <c r="K876" s="124"/>
      <c r="L876" s="124"/>
      <c r="M876" s="124"/>
      <c r="N876" s="211">
        <v>2945</v>
      </c>
      <c r="O876" s="211">
        <v>0</v>
      </c>
      <c r="P876" s="124" t="s">
        <v>1314</v>
      </c>
    </row>
    <row r="877" spans="1:16">
      <c r="A877" s="262" t="s">
        <v>1368</v>
      </c>
      <c r="B877" s="124"/>
      <c r="C877" s="125" t="s">
        <v>1368</v>
      </c>
      <c r="D877" s="119">
        <v>43129</v>
      </c>
      <c r="E877" s="120" t="s">
        <v>1861</v>
      </c>
      <c r="F877" s="120" t="s">
        <v>13</v>
      </c>
      <c r="G877" s="120">
        <v>378799</v>
      </c>
      <c r="H877" s="124"/>
      <c r="I877" s="128" t="s">
        <v>1393</v>
      </c>
      <c r="J877" s="124"/>
      <c r="K877" s="124"/>
      <c r="L877" s="124"/>
      <c r="M877" s="124"/>
      <c r="N877" s="211">
        <v>10538.61</v>
      </c>
      <c r="O877" s="211">
        <v>0</v>
      </c>
      <c r="P877" s="124" t="s">
        <v>1314</v>
      </c>
    </row>
    <row r="878" spans="1:16">
      <c r="A878" s="262" t="s">
        <v>1368</v>
      </c>
      <c r="B878" s="124"/>
      <c r="C878" s="125" t="s">
        <v>1368</v>
      </c>
      <c r="D878" s="119">
        <v>43129</v>
      </c>
      <c r="E878" s="120" t="s">
        <v>1862</v>
      </c>
      <c r="F878" s="120" t="s">
        <v>13</v>
      </c>
      <c r="G878" s="120">
        <v>378801</v>
      </c>
      <c r="H878" s="124"/>
      <c r="I878" s="128" t="s">
        <v>1393</v>
      </c>
      <c r="J878" s="124"/>
      <c r="K878" s="124"/>
      <c r="L878" s="124"/>
      <c r="M878" s="124"/>
      <c r="N878" s="211">
        <v>45539.839999999997</v>
      </c>
      <c r="O878" s="211">
        <v>0</v>
      </c>
      <c r="P878" s="124" t="s">
        <v>1314</v>
      </c>
    </row>
    <row r="879" spans="1:16">
      <c r="A879" s="262" t="s">
        <v>1368</v>
      </c>
      <c r="B879" s="124"/>
      <c r="C879" s="125" t="s">
        <v>1368</v>
      </c>
      <c r="D879" s="119">
        <v>43129</v>
      </c>
      <c r="E879" s="120" t="s">
        <v>1863</v>
      </c>
      <c r="F879" s="120" t="s">
        <v>13</v>
      </c>
      <c r="G879" s="120">
        <v>378803</v>
      </c>
      <c r="H879" s="124"/>
      <c r="I879" s="128" t="s">
        <v>1393</v>
      </c>
      <c r="J879" s="124"/>
      <c r="K879" s="124"/>
      <c r="L879" s="124"/>
      <c r="M879" s="124"/>
      <c r="N879" s="211">
        <v>45539.839999999997</v>
      </c>
      <c r="O879" s="211">
        <v>0</v>
      </c>
      <c r="P879" s="124" t="s">
        <v>1314</v>
      </c>
    </row>
    <row r="880" spans="1:16">
      <c r="A880" s="262" t="s">
        <v>1368</v>
      </c>
      <c r="B880" s="124"/>
      <c r="C880" s="125" t="s">
        <v>1368</v>
      </c>
      <c r="D880" s="119">
        <v>43129</v>
      </c>
      <c r="E880" s="120" t="s">
        <v>1864</v>
      </c>
      <c r="F880" s="120" t="s">
        <v>13</v>
      </c>
      <c r="G880" s="120">
        <v>378805</v>
      </c>
      <c r="H880" s="124"/>
      <c r="I880" s="128" t="s">
        <v>1393</v>
      </c>
      <c r="J880" s="124"/>
      <c r="K880" s="124"/>
      <c r="L880" s="124"/>
      <c r="M880" s="124"/>
      <c r="N880" s="211">
        <v>45539.839999999997</v>
      </c>
      <c r="O880" s="211">
        <v>0</v>
      </c>
      <c r="P880" s="124" t="s">
        <v>1314</v>
      </c>
    </row>
    <row r="881" spans="1:16">
      <c r="A881" s="262" t="s">
        <v>1368</v>
      </c>
      <c r="B881" s="124"/>
      <c r="C881" s="125" t="s">
        <v>1368</v>
      </c>
      <c r="D881" s="119">
        <v>43129</v>
      </c>
      <c r="E881" s="120" t="s">
        <v>1865</v>
      </c>
      <c r="F881" s="120" t="s">
        <v>13</v>
      </c>
      <c r="G881" s="120">
        <v>378807</v>
      </c>
      <c r="H881" s="124"/>
      <c r="I881" s="128" t="s">
        <v>1393</v>
      </c>
      <c r="J881" s="124"/>
      <c r="K881" s="124"/>
      <c r="L881" s="124"/>
      <c r="M881" s="124"/>
      <c r="N881" s="211">
        <v>45539.839999999997</v>
      </c>
      <c r="O881" s="211">
        <v>0</v>
      </c>
      <c r="P881" s="124" t="s">
        <v>1314</v>
      </c>
    </row>
    <row r="882" spans="1:16">
      <c r="A882" s="262" t="s">
        <v>1368</v>
      </c>
      <c r="B882" s="124"/>
      <c r="C882" s="125" t="s">
        <v>1368</v>
      </c>
      <c r="D882" s="119">
        <v>43129</v>
      </c>
      <c r="E882" s="120" t="s">
        <v>1866</v>
      </c>
      <c r="F882" s="120" t="s">
        <v>13</v>
      </c>
      <c r="G882" s="120">
        <v>378809</v>
      </c>
      <c r="H882" s="124"/>
      <c r="I882" s="128" t="s">
        <v>1393</v>
      </c>
      <c r="J882" s="124"/>
      <c r="K882" s="124"/>
      <c r="L882" s="124"/>
      <c r="M882" s="124"/>
      <c r="N882" s="211">
        <v>4503.8</v>
      </c>
      <c r="O882" s="211">
        <v>0</v>
      </c>
      <c r="P882" s="124" t="s">
        <v>1314</v>
      </c>
    </row>
    <row r="883" spans="1:16">
      <c r="A883" s="262" t="s">
        <v>1368</v>
      </c>
      <c r="B883" s="124"/>
      <c r="C883" s="125" t="s">
        <v>1368</v>
      </c>
      <c r="D883" s="119">
        <v>43129</v>
      </c>
      <c r="E883" s="120" t="s">
        <v>1867</v>
      </c>
      <c r="F883" s="120" t="s">
        <v>13</v>
      </c>
      <c r="G883" s="120">
        <v>378811</v>
      </c>
      <c r="H883" s="124"/>
      <c r="I883" s="128" t="s">
        <v>1393</v>
      </c>
      <c r="J883" s="124"/>
      <c r="K883" s="124"/>
      <c r="L883" s="124"/>
      <c r="M883" s="124"/>
      <c r="N883" s="211">
        <v>5480.93</v>
      </c>
      <c r="O883" s="211">
        <v>0</v>
      </c>
      <c r="P883" s="124" t="s">
        <v>1314</v>
      </c>
    </row>
    <row r="884" spans="1:16">
      <c r="A884" s="262" t="s">
        <v>1368</v>
      </c>
      <c r="B884" s="124"/>
      <c r="C884" s="125" t="s">
        <v>1368</v>
      </c>
      <c r="D884" s="119">
        <v>43129</v>
      </c>
      <c r="E884" s="120" t="s">
        <v>1868</v>
      </c>
      <c r="F884" s="120" t="s">
        <v>13</v>
      </c>
      <c r="G884" s="120">
        <v>378813</v>
      </c>
      <c r="H884" s="124"/>
      <c r="I884" s="128" t="s">
        <v>1393</v>
      </c>
      <c r="J884" s="124"/>
      <c r="K884" s="124"/>
      <c r="L884" s="124"/>
      <c r="M884" s="124"/>
      <c r="N884" s="211">
        <v>2016.7</v>
      </c>
      <c r="O884" s="211">
        <v>0</v>
      </c>
      <c r="P884" s="124" t="s">
        <v>1314</v>
      </c>
    </row>
    <row r="885" spans="1:16">
      <c r="A885" s="262" t="s">
        <v>1368</v>
      </c>
      <c r="B885" s="124"/>
      <c r="C885" s="125" t="s">
        <v>1368</v>
      </c>
      <c r="D885" s="119">
        <v>43129</v>
      </c>
      <c r="E885" s="120" t="s">
        <v>1869</v>
      </c>
      <c r="F885" s="120" t="s">
        <v>13</v>
      </c>
      <c r="G885" s="120">
        <v>378815</v>
      </c>
      <c r="H885" s="124"/>
      <c r="I885" s="128" t="s">
        <v>1393</v>
      </c>
      <c r="J885" s="124"/>
      <c r="K885" s="124"/>
      <c r="L885" s="124"/>
      <c r="M885" s="124"/>
      <c r="N885" s="211">
        <v>5706.22</v>
      </c>
      <c r="O885" s="211">
        <v>0</v>
      </c>
      <c r="P885" s="124" t="s">
        <v>1314</v>
      </c>
    </row>
    <row r="886" spans="1:16">
      <c r="A886" s="262" t="s">
        <v>1368</v>
      </c>
      <c r="B886" s="124"/>
      <c r="C886" s="125" t="s">
        <v>1368</v>
      </c>
      <c r="D886" s="119">
        <v>43129</v>
      </c>
      <c r="E886" s="120" t="s">
        <v>1870</v>
      </c>
      <c r="F886" s="120" t="s">
        <v>13</v>
      </c>
      <c r="G886" s="120">
        <v>378817</v>
      </c>
      <c r="H886" s="124"/>
      <c r="I886" s="128" t="s">
        <v>1393</v>
      </c>
      <c r="J886" s="124"/>
      <c r="K886" s="124"/>
      <c r="L886" s="124"/>
      <c r="M886" s="124"/>
      <c r="N886" s="211">
        <v>12743.41</v>
      </c>
      <c r="O886" s="211">
        <v>0</v>
      </c>
      <c r="P886" s="124" t="s">
        <v>1314</v>
      </c>
    </row>
    <row r="887" spans="1:16">
      <c r="A887" s="262" t="s">
        <v>1368</v>
      </c>
      <c r="B887" s="124"/>
      <c r="C887" s="125" t="s">
        <v>1368</v>
      </c>
      <c r="D887" s="119">
        <v>43129</v>
      </c>
      <c r="E887" s="120" t="s">
        <v>1871</v>
      </c>
      <c r="F887" s="120" t="s">
        <v>13</v>
      </c>
      <c r="G887" s="120">
        <v>378819</v>
      </c>
      <c r="H887" s="124"/>
      <c r="I887" s="128" t="s">
        <v>1393</v>
      </c>
      <c r="J887" s="124"/>
      <c r="K887" s="124"/>
      <c r="L887" s="124"/>
      <c r="M887" s="124"/>
      <c r="N887" s="211">
        <v>15672.9</v>
      </c>
      <c r="O887" s="211">
        <v>0</v>
      </c>
      <c r="P887" s="124" t="s">
        <v>1314</v>
      </c>
    </row>
    <row r="888" spans="1:16">
      <c r="A888" s="262" t="s">
        <v>1368</v>
      </c>
      <c r="B888" s="124"/>
      <c r="C888" s="125" t="s">
        <v>1368</v>
      </c>
      <c r="D888" s="119">
        <v>43129</v>
      </c>
      <c r="E888" s="120" t="s">
        <v>1872</v>
      </c>
      <c r="F888" s="120" t="s">
        <v>13</v>
      </c>
      <c r="G888" s="120">
        <v>378821</v>
      </c>
      <c r="H888" s="124"/>
      <c r="I888" s="128" t="s">
        <v>1393</v>
      </c>
      <c r="J888" s="124"/>
      <c r="K888" s="124"/>
      <c r="L888" s="124"/>
      <c r="M888" s="124"/>
      <c r="N888" s="211">
        <v>42594.84</v>
      </c>
      <c r="O888" s="211">
        <v>0</v>
      </c>
      <c r="P888" s="124" t="s">
        <v>1314</v>
      </c>
    </row>
    <row r="889" spans="1:16">
      <c r="A889" s="262" t="s">
        <v>1368</v>
      </c>
      <c r="B889" s="124"/>
      <c r="C889" s="125" t="s">
        <v>1368</v>
      </c>
      <c r="D889" s="119">
        <v>43129</v>
      </c>
      <c r="E889" s="120" t="s">
        <v>1873</v>
      </c>
      <c r="F889" s="120" t="s">
        <v>13</v>
      </c>
      <c r="G889" s="120">
        <v>378629</v>
      </c>
      <c r="H889" s="124"/>
      <c r="I889" s="128" t="s">
        <v>1393</v>
      </c>
      <c r="J889" s="124"/>
      <c r="K889" s="124"/>
      <c r="L889" s="124"/>
      <c r="M889" s="124"/>
      <c r="N889" s="211">
        <v>160833.10999999999</v>
      </c>
      <c r="O889" s="211">
        <v>0</v>
      </c>
      <c r="P889" s="124" t="s">
        <v>1314</v>
      </c>
    </row>
    <row r="890" spans="1:16">
      <c r="A890" s="262" t="s">
        <v>1368</v>
      </c>
      <c r="B890" s="124"/>
      <c r="C890" s="125" t="s">
        <v>1368</v>
      </c>
      <c r="D890" s="119">
        <v>43129</v>
      </c>
      <c r="E890" s="120" t="s">
        <v>1874</v>
      </c>
      <c r="F890" s="120" t="s">
        <v>13</v>
      </c>
      <c r="G890" s="120">
        <v>378631</v>
      </c>
      <c r="H890" s="124"/>
      <c r="I890" s="128" t="s">
        <v>1393</v>
      </c>
      <c r="J890" s="124"/>
      <c r="K890" s="124"/>
      <c r="L890" s="124"/>
      <c r="M890" s="124"/>
      <c r="N890" s="211">
        <v>4480042.84</v>
      </c>
      <c r="O890" s="211">
        <v>0</v>
      </c>
      <c r="P890" s="124" t="s">
        <v>1314</v>
      </c>
    </row>
    <row r="891" spans="1:16">
      <c r="A891" s="262" t="s">
        <v>1368</v>
      </c>
      <c r="B891" s="124"/>
      <c r="C891" s="125" t="s">
        <v>1368</v>
      </c>
      <c r="D891" s="119">
        <v>43129</v>
      </c>
      <c r="E891" s="120" t="s">
        <v>1875</v>
      </c>
      <c r="F891" s="120" t="s">
        <v>13</v>
      </c>
      <c r="G891" s="120">
        <v>378633</v>
      </c>
      <c r="H891" s="124"/>
      <c r="I891" s="128" t="s">
        <v>1393</v>
      </c>
      <c r="J891" s="124"/>
      <c r="K891" s="124"/>
      <c r="L891" s="124"/>
      <c r="M891" s="124"/>
      <c r="N891" s="211">
        <v>1339091.83</v>
      </c>
      <c r="O891" s="211">
        <v>0</v>
      </c>
      <c r="P891" s="124" t="s">
        <v>1314</v>
      </c>
    </row>
    <row r="892" spans="1:16">
      <c r="A892" s="262" t="s">
        <v>1368</v>
      </c>
      <c r="B892" s="124"/>
      <c r="C892" s="125" t="s">
        <v>1368</v>
      </c>
      <c r="D892" s="119">
        <v>43129</v>
      </c>
      <c r="E892" s="120" t="s">
        <v>1876</v>
      </c>
      <c r="F892" s="120" t="s">
        <v>13</v>
      </c>
      <c r="G892" s="120">
        <v>378635</v>
      </c>
      <c r="H892" s="124"/>
      <c r="I892" s="128" t="s">
        <v>1393</v>
      </c>
      <c r="J892" s="124"/>
      <c r="K892" s="124"/>
      <c r="L892" s="124"/>
      <c r="M892" s="124"/>
      <c r="N892" s="211">
        <v>1027798.13</v>
      </c>
      <c r="O892" s="211">
        <v>0</v>
      </c>
      <c r="P892" s="124" t="s">
        <v>1314</v>
      </c>
    </row>
    <row r="893" spans="1:16">
      <c r="A893" s="262" t="s">
        <v>1368</v>
      </c>
      <c r="B893" s="124"/>
      <c r="C893" s="125" t="s">
        <v>1368</v>
      </c>
      <c r="D893" s="119">
        <v>43129</v>
      </c>
      <c r="E893" s="120" t="s">
        <v>1877</v>
      </c>
      <c r="F893" s="120" t="s">
        <v>13</v>
      </c>
      <c r="G893" s="120">
        <v>378637</v>
      </c>
      <c r="H893" s="124"/>
      <c r="I893" s="128" t="s">
        <v>1393</v>
      </c>
      <c r="J893" s="124"/>
      <c r="K893" s="124"/>
      <c r="L893" s="124"/>
      <c r="M893" s="124"/>
      <c r="N893" s="211">
        <v>676676.23</v>
      </c>
      <c r="O893" s="211">
        <v>0</v>
      </c>
      <c r="P893" s="124" t="s">
        <v>1314</v>
      </c>
    </row>
    <row r="894" spans="1:16">
      <c r="A894" s="262" t="s">
        <v>1368</v>
      </c>
      <c r="B894" s="124"/>
      <c r="C894" s="125" t="s">
        <v>1368</v>
      </c>
      <c r="D894" s="119">
        <v>43129</v>
      </c>
      <c r="E894" s="120" t="s">
        <v>1878</v>
      </c>
      <c r="F894" s="120" t="s">
        <v>13</v>
      </c>
      <c r="G894" s="120">
        <v>378639</v>
      </c>
      <c r="H894" s="124"/>
      <c r="I894" s="128" t="s">
        <v>1393</v>
      </c>
      <c r="J894" s="124"/>
      <c r="K894" s="124"/>
      <c r="L894" s="124"/>
      <c r="M894" s="124"/>
      <c r="N894" s="211">
        <v>2326216.94</v>
      </c>
      <c r="O894" s="211">
        <v>0</v>
      </c>
      <c r="P894" s="124" t="s">
        <v>1314</v>
      </c>
    </row>
    <row r="895" spans="1:16">
      <c r="A895" s="262" t="s">
        <v>1368</v>
      </c>
      <c r="B895" s="124"/>
      <c r="C895" s="125" t="s">
        <v>1368</v>
      </c>
      <c r="D895" s="119">
        <v>43129</v>
      </c>
      <c r="E895" s="120" t="s">
        <v>1879</v>
      </c>
      <c r="F895" s="120" t="s">
        <v>13</v>
      </c>
      <c r="G895" s="120">
        <v>378641</v>
      </c>
      <c r="H895" s="124"/>
      <c r="I895" s="128" t="s">
        <v>1393</v>
      </c>
      <c r="J895" s="124"/>
      <c r="K895" s="124"/>
      <c r="L895" s="124"/>
      <c r="M895" s="124"/>
      <c r="N895" s="211">
        <v>2350932.36</v>
      </c>
      <c r="O895" s="211">
        <v>0</v>
      </c>
      <c r="P895" s="124" t="s">
        <v>1314</v>
      </c>
    </row>
    <row r="896" spans="1:16">
      <c r="A896" s="262" t="s">
        <v>1368</v>
      </c>
      <c r="B896" s="124"/>
      <c r="C896" s="125" t="s">
        <v>1368</v>
      </c>
      <c r="D896" s="119">
        <v>43129</v>
      </c>
      <c r="E896" s="120" t="s">
        <v>1880</v>
      </c>
      <c r="F896" s="120" t="s">
        <v>13</v>
      </c>
      <c r="G896" s="120">
        <v>378643</v>
      </c>
      <c r="H896" s="124"/>
      <c r="I896" s="128" t="s">
        <v>1393</v>
      </c>
      <c r="J896" s="124"/>
      <c r="K896" s="124"/>
      <c r="L896" s="124"/>
      <c r="M896" s="124"/>
      <c r="N896" s="211">
        <v>1991480.78</v>
      </c>
      <c r="O896" s="211">
        <v>0</v>
      </c>
      <c r="P896" s="124" t="s">
        <v>1314</v>
      </c>
    </row>
    <row r="897" spans="1:16">
      <c r="A897" s="262" t="s">
        <v>1368</v>
      </c>
      <c r="B897" s="124"/>
      <c r="C897" s="125" t="s">
        <v>1368</v>
      </c>
      <c r="D897" s="119">
        <v>43129</v>
      </c>
      <c r="E897" s="120" t="s">
        <v>1881</v>
      </c>
      <c r="F897" s="120" t="s">
        <v>13</v>
      </c>
      <c r="G897" s="120">
        <v>378645</v>
      </c>
      <c r="H897" s="124"/>
      <c r="I897" s="128" t="s">
        <v>1393</v>
      </c>
      <c r="J897" s="124"/>
      <c r="K897" s="124"/>
      <c r="L897" s="124"/>
      <c r="M897" s="124"/>
      <c r="N897" s="211">
        <v>2247403.98</v>
      </c>
      <c r="O897" s="211">
        <v>0</v>
      </c>
      <c r="P897" s="124" t="s">
        <v>1314</v>
      </c>
    </row>
    <row r="898" spans="1:16">
      <c r="A898" s="262" t="s">
        <v>1368</v>
      </c>
      <c r="B898" s="124"/>
      <c r="C898" s="125" t="s">
        <v>1368</v>
      </c>
      <c r="D898" s="119">
        <v>43129</v>
      </c>
      <c r="E898" s="120" t="s">
        <v>1882</v>
      </c>
      <c r="F898" s="120" t="s">
        <v>13</v>
      </c>
      <c r="G898" s="120">
        <v>378647</v>
      </c>
      <c r="H898" s="124"/>
      <c r="I898" s="128" t="s">
        <v>1393</v>
      </c>
      <c r="J898" s="124"/>
      <c r="K898" s="124"/>
      <c r="L898" s="124"/>
      <c r="M898" s="124"/>
      <c r="N898" s="211">
        <v>18609674.300000001</v>
      </c>
      <c r="O898" s="211">
        <v>0</v>
      </c>
      <c r="P898" s="124" t="s">
        <v>1314</v>
      </c>
    </row>
    <row r="899" spans="1:16">
      <c r="A899" s="262" t="s">
        <v>1368</v>
      </c>
      <c r="B899" s="124"/>
      <c r="C899" s="125" t="s">
        <v>1368</v>
      </c>
      <c r="D899" s="119">
        <v>43129</v>
      </c>
      <c r="E899" s="120" t="s">
        <v>1883</v>
      </c>
      <c r="F899" s="120" t="s">
        <v>13</v>
      </c>
      <c r="G899" s="120">
        <v>378649</v>
      </c>
      <c r="H899" s="124"/>
      <c r="I899" s="128" t="s">
        <v>1393</v>
      </c>
      <c r="J899" s="124"/>
      <c r="K899" s="124"/>
      <c r="L899" s="124"/>
      <c r="M899" s="124"/>
      <c r="N899" s="211">
        <v>8157605.8399999999</v>
      </c>
      <c r="O899" s="211">
        <v>0</v>
      </c>
      <c r="P899" s="124" t="s">
        <v>1314</v>
      </c>
    </row>
    <row r="900" spans="1:16">
      <c r="A900" s="262" t="s">
        <v>1368</v>
      </c>
      <c r="B900" s="124"/>
      <c r="C900" s="125" t="s">
        <v>1368</v>
      </c>
      <c r="D900" s="119">
        <v>43129</v>
      </c>
      <c r="E900" s="120" t="s">
        <v>1884</v>
      </c>
      <c r="F900" s="120" t="s">
        <v>13</v>
      </c>
      <c r="G900" s="120">
        <v>378651</v>
      </c>
      <c r="H900" s="124"/>
      <c r="I900" s="128" t="s">
        <v>1393</v>
      </c>
      <c r="J900" s="124"/>
      <c r="K900" s="124"/>
      <c r="L900" s="124"/>
      <c r="M900" s="124"/>
      <c r="N900" s="211">
        <v>3836.94</v>
      </c>
      <c r="O900" s="211">
        <v>0</v>
      </c>
      <c r="P900" s="124" t="s">
        <v>1314</v>
      </c>
    </row>
    <row r="901" spans="1:16">
      <c r="A901" s="262" t="s">
        <v>1368</v>
      </c>
      <c r="B901" s="124"/>
      <c r="C901" s="125" t="s">
        <v>1368</v>
      </c>
      <c r="D901" s="119">
        <v>43129</v>
      </c>
      <c r="E901" s="120" t="s">
        <v>1885</v>
      </c>
      <c r="F901" s="120" t="s">
        <v>13</v>
      </c>
      <c r="G901" s="120">
        <v>378653</v>
      </c>
      <c r="H901" s="124"/>
      <c r="I901" s="128" t="s">
        <v>1393</v>
      </c>
      <c r="J901" s="124"/>
      <c r="K901" s="124"/>
      <c r="L901" s="124"/>
      <c r="M901" s="124"/>
      <c r="N901" s="211">
        <v>16580.349999999999</v>
      </c>
      <c r="O901" s="211">
        <v>0</v>
      </c>
      <c r="P901" s="124" t="s">
        <v>1314</v>
      </c>
    </row>
    <row r="902" spans="1:16">
      <c r="A902" s="262" t="s">
        <v>1368</v>
      </c>
      <c r="B902" s="124"/>
      <c r="C902" s="125" t="s">
        <v>1368</v>
      </c>
      <c r="D902" s="119">
        <v>43129</v>
      </c>
      <c r="E902" s="120" t="s">
        <v>1886</v>
      </c>
      <c r="F902" s="120" t="s">
        <v>13</v>
      </c>
      <c r="G902" s="120">
        <v>378655</v>
      </c>
      <c r="H902" s="124"/>
      <c r="I902" s="128" t="s">
        <v>1393</v>
      </c>
      <c r="J902" s="124"/>
      <c r="K902" s="124"/>
      <c r="L902" s="124"/>
      <c r="M902" s="124"/>
      <c r="N902" s="211">
        <v>3843.18</v>
      </c>
      <c r="O902" s="211">
        <v>0</v>
      </c>
      <c r="P902" s="124" t="s">
        <v>1314</v>
      </c>
    </row>
    <row r="903" spans="1:16">
      <c r="A903" s="262" t="s">
        <v>1368</v>
      </c>
      <c r="B903" s="124"/>
      <c r="C903" s="125" t="s">
        <v>1368</v>
      </c>
      <c r="D903" s="119">
        <v>43129</v>
      </c>
      <c r="E903" s="120" t="s">
        <v>1887</v>
      </c>
      <c r="F903" s="120" t="s">
        <v>13</v>
      </c>
      <c r="G903" s="120">
        <v>378657</v>
      </c>
      <c r="H903" s="124"/>
      <c r="I903" s="128" t="s">
        <v>1393</v>
      </c>
      <c r="J903" s="124"/>
      <c r="K903" s="124"/>
      <c r="L903" s="124"/>
      <c r="M903" s="124"/>
      <c r="N903" s="211">
        <v>5859.88</v>
      </c>
      <c r="O903" s="211">
        <v>0</v>
      </c>
      <c r="P903" s="124" t="s">
        <v>1314</v>
      </c>
    </row>
    <row r="904" spans="1:16">
      <c r="A904" s="262" t="s">
        <v>1368</v>
      </c>
      <c r="B904" s="124"/>
      <c r="C904" s="125" t="s">
        <v>1368</v>
      </c>
      <c r="D904" s="119">
        <v>43129</v>
      </c>
      <c r="E904" s="120" t="s">
        <v>1888</v>
      </c>
      <c r="F904" s="120" t="s">
        <v>13</v>
      </c>
      <c r="G904" s="120">
        <v>378659</v>
      </c>
      <c r="H904" s="124"/>
      <c r="I904" s="128" t="s">
        <v>1393</v>
      </c>
      <c r="J904" s="124"/>
      <c r="K904" s="124"/>
      <c r="L904" s="124"/>
      <c r="M904" s="124"/>
      <c r="N904" s="211">
        <v>29866.93</v>
      </c>
      <c r="O904" s="211">
        <v>0</v>
      </c>
      <c r="P904" s="124" t="s">
        <v>1314</v>
      </c>
    </row>
    <row r="905" spans="1:16">
      <c r="A905" s="262" t="s">
        <v>1368</v>
      </c>
      <c r="B905" s="124"/>
      <c r="C905" s="125" t="s">
        <v>1368</v>
      </c>
      <c r="D905" s="119">
        <v>43129</v>
      </c>
      <c r="E905" s="120" t="s">
        <v>1889</v>
      </c>
      <c r="F905" s="120" t="s">
        <v>13</v>
      </c>
      <c r="G905" s="120">
        <v>378661</v>
      </c>
      <c r="H905" s="124"/>
      <c r="I905" s="128" t="s">
        <v>1393</v>
      </c>
      <c r="J905" s="124"/>
      <c r="K905" s="124"/>
      <c r="L905" s="124"/>
      <c r="M905" s="124"/>
      <c r="N905" s="211">
        <v>45539.839999999997</v>
      </c>
      <c r="O905" s="211">
        <v>0</v>
      </c>
      <c r="P905" s="124" t="s">
        <v>1314</v>
      </c>
    </row>
    <row r="906" spans="1:16">
      <c r="A906" s="262" t="s">
        <v>1368</v>
      </c>
      <c r="B906" s="124"/>
      <c r="C906" s="125" t="s">
        <v>1368</v>
      </c>
      <c r="D906" s="119">
        <v>43129</v>
      </c>
      <c r="E906" s="120" t="s">
        <v>1890</v>
      </c>
      <c r="F906" s="120" t="s">
        <v>13</v>
      </c>
      <c r="G906" s="120">
        <v>378663</v>
      </c>
      <c r="H906" s="124"/>
      <c r="I906" s="128" t="s">
        <v>1393</v>
      </c>
      <c r="J906" s="124"/>
      <c r="K906" s="124"/>
      <c r="L906" s="124"/>
      <c r="M906" s="124"/>
      <c r="N906" s="211">
        <v>54384.02</v>
      </c>
      <c r="O906" s="211">
        <v>0</v>
      </c>
      <c r="P906" s="124" t="s">
        <v>1314</v>
      </c>
    </row>
    <row r="907" spans="1:16">
      <c r="A907" s="262" t="s">
        <v>1368</v>
      </c>
      <c r="B907" s="124"/>
      <c r="C907" s="125" t="s">
        <v>1368</v>
      </c>
      <c r="D907" s="119">
        <v>43129</v>
      </c>
      <c r="E907" s="120" t="s">
        <v>1891</v>
      </c>
      <c r="F907" s="120" t="s">
        <v>13</v>
      </c>
      <c r="G907" s="120">
        <v>378665</v>
      </c>
      <c r="H907" s="124"/>
      <c r="I907" s="128" t="s">
        <v>1393</v>
      </c>
      <c r="J907" s="124"/>
      <c r="K907" s="124"/>
      <c r="L907" s="124"/>
      <c r="M907" s="124"/>
      <c r="N907" s="211">
        <v>15508.13</v>
      </c>
      <c r="O907" s="211">
        <v>0</v>
      </c>
      <c r="P907" s="124" t="s">
        <v>1314</v>
      </c>
    </row>
    <row r="908" spans="1:16">
      <c r="A908" s="262" t="s">
        <v>1368</v>
      </c>
      <c r="B908" s="124"/>
      <c r="C908" s="125" t="s">
        <v>1368</v>
      </c>
      <c r="D908" s="119">
        <v>43129</v>
      </c>
      <c r="E908" s="120" t="s">
        <v>1892</v>
      </c>
      <c r="F908" s="120" t="s">
        <v>13</v>
      </c>
      <c r="G908" s="120">
        <v>378667</v>
      </c>
      <c r="H908" s="124"/>
      <c r="I908" s="128" t="s">
        <v>1393</v>
      </c>
      <c r="J908" s="124"/>
      <c r="K908" s="124"/>
      <c r="L908" s="124"/>
      <c r="M908" s="124"/>
      <c r="N908" s="211">
        <v>35001.230000000003</v>
      </c>
      <c r="O908" s="211">
        <v>0</v>
      </c>
      <c r="P908" s="124" t="s">
        <v>1314</v>
      </c>
    </row>
    <row r="909" spans="1:16">
      <c r="A909" s="262" t="s">
        <v>1368</v>
      </c>
      <c r="B909" s="124"/>
      <c r="C909" s="125" t="s">
        <v>1368</v>
      </c>
      <c r="D909" s="119">
        <v>43129</v>
      </c>
      <c r="E909" s="120" t="s">
        <v>1893</v>
      </c>
      <c r="F909" s="120" t="s">
        <v>13</v>
      </c>
      <c r="G909" s="120">
        <v>378669</v>
      </c>
      <c r="H909" s="124"/>
      <c r="I909" s="128" t="s">
        <v>1393</v>
      </c>
      <c r="J909" s="124"/>
      <c r="K909" s="124"/>
      <c r="L909" s="124"/>
      <c r="M909" s="124"/>
      <c r="N909" s="211">
        <v>2487050.06</v>
      </c>
      <c r="O909" s="211">
        <v>0</v>
      </c>
      <c r="P909" s="124" t="s">
        <v>1314</v>
      </c>
    </row>
    <row r="910" spans="1:16">
      <c r="A910" s="262" t="s">
        <v>1368</v>
      </c>
      <c r="B910" s="124"/>
      <c r="C910" s="125" t="s">
        <v>1368</v>
      </c>
      <c r="D910" s="119">
        <v>43129</v>
      </c>
      <c r="E910" s="120" t="s">
        <v>1894</v>
      </c>
      <c r="F910" s="120" t="s">
        <v>13</v>
      </c>
      <c r="G910" s="120">
        <v>378671</v>
      </c>
      <c r="H910" s="124"/>
      <c r="I910" s="128" t="s">
        <v>1393</v>
      </c>
      <c r="J910" s="124"/>
      <c r="K910" s="124"/>
      <c r="L910" s="124"/>
      <c r="M910" s="124"/>
      <c r="N910" s="211">
        <v>6830975.2000000002</v>
      </c>
      <c r="O910" s="211">
        <v>0</v>
      </c>
      <c r="P910" s="124" t="s">
        <v>1314</v>
      </c>
    </row>
    <row r="911" spans="1:16">
      <c r="A911" s="262" t="s">
        <v>1368</v>
      </c>
      <c r="B911" s="124"/>
      <c r="C911" s="125" t="s">
        <v>1368</v>
      </c>
      <c r="D911" s="119">
        <v>43129</v>
      </c>
      <c r="E911" s="120" t="s">
        <v>1895</v>
      </c>
      <c r="F911" s="120" t="s">
        <v>13</v>
      </c>
      <c r="G911" s="120">
        <v>378673</v>
      </c>
      <c r="H911" s="124"/>
      <c r="I911" s="128" t="s">
        <v>1393</v>
      </c>
      <c r="J911" s="124"/>
      <c r="K911" s="124"/>
      <c r="L911" s="124"/>
      <c r="M911" s="124"/>
      <c r="N911" s="211">
        <v>6830975.2000000002</v>
      </c>
      <c r="O911" s="211">
        <v>0</v>
      </c>
      <c r="P911" s="124" t="s">
        <v>1314</v>
      </c>
    </row>
    <row r="912" spans="1:16">
      <c r="A912" s="262" t="s">
        <v>1368</v>
      </c>
      <c r="B912" s="124"/>
      <c r="C912" s="125" t="s">
        <v>1368</v>
      </c>
      <c r="D912" s="119">
        <v>43129</v>
      </c>
      <c r="E912" s="120" t="s">
        <v>1896</v>
      </c>
      <c r="F912" s="120" t="s">
        <v>13</v>
      </c>
      <c r="G912" s="120">
        <v>378675</v>
      </c>
      <c r="H912" s="124"/>
      <c r="I912" s="128" t="s">
        <v>1393</v>
      </c>
      <c r="J912" s="124"/>
      <c r="K912" s="124"/>
      <c r="L912" s="124"/>
      <c r="M912" s="124"/>
      <c r="N912" s="211">
        <v>6830975.2000000002</v>
      </c>
      <c r="O912" s="211">
        <v>0</v>
      </c>
      <c r="P912" s="124" t="s">
        <v>1314</v>
      </c>
    </row>
    <row r="913" spans="1:16">
      <c r="A913" s="262" t="s">
        <v>1368</v>
      </c>
      <c r="B913" s="124"/>
      <c r="C913" s="125" t="s">
        <v>1368</v>
      </c>
      <c r="D913" s="119">
        <v>43129</v>
      </c>
      <c r="E913" s="120" t="s">
        <v>1897</v>
      </c>
      <c r="F913" s="120" t="s">
        <v>13</v>
      </c>
      <c r="G913" s="120">
        <v>378677</v>
      </c>
      <c r="H913" s="124"/>
      <c r="I913" s="128" t="s">
        <v>1393</v>
      </c>
      <c r="J913" s="124"/>
      <c r="K913" s="124"/>
      <c r="L913" s="124"/>
      <c r="M913" s="124"/>
      <c r="N913" s="211">
        <v>6830975.2000000002</v>
      </c>
      <c r="O913" s="211">
        <v>0</v>
      </c>
      <c r="P913" s="124" t="s">
        <v>1314</v>
      </c>
    </row>
    <row r="914" spans="1:16">
      <c r="A914" s="262" t="s">
        <v>1368</v>
      </c>
      <c r="B914" s="124"/>
      <c r="C914" s="125" t="s">
        <v>1368</v>
      </c>
      <c r="D914" s="119">
        <v>43129</v>
      </c>
      <c r="E914" s="120" t="s">
        <v>1898</v>
      </c>
      <c r="F914" s="120" t="s">
        <v>13</v>
      </c>
      <c r="G914" s="120">
        <v>378679</v>
      </c>
      <c r="H914" s="124"/>
      <c r="I914" s="128" t="s">
        <v>1393</v>
      </c>
      <c r="J914" s="124"/>
      <c r="K914" s="124"/>
      <c r="L914" s="124"/>
      <c r="M914" s="124"/>
      <c r="N914" s="211">
        <v>5786536.5</v>
      </c>
      <c r="O914" s="211">
        <v>0</v>
      </c>
      <c r="P914" s="124" t="s">
        <v>1314</v>
      </c>
    </row>
    <row r="915" spans="1:16">
      <c r="A915" s="262" t="s">
        <v>1368</v>
      </c>
      <c r="B915" s="124"/>
      <c r="C915" s="125" t="s">
        <v>1368</v>
      </c>
      <c r="D915" s="119">
        <v>43129</v>
      </c>
      <c r="E915" s="120" t="s">
        <v>1899</v>
      </c>
      <c r="F915" s="120" t="s">
        <v>13</v>
      </c>
      <c r="G915" s="120">
        <v>378681</v>
      </c>
      <c r="H915" s="124"/>
      <c r="I915" s="128" t="s">
        <v>1393</v>
      </c>
      <c r="J915" s="124"/>
      <c r="K915" s="124"/>
      <c r="L915" s="124"/>
      <c r="M915" s="124"/>
      <c r="N915" s="211">
        <v>5786536.5</v>
      </c>
      <c r="O915" s="211">
        <v>0</v>
      </c>
      <c r="P915" s="124" t="s">
        <v>1314</v>
      </c>
    </row>
    <row r="916" spans="1:16">
      <c r="A916" s="262" t="s">
        <v>1368</v>
      </c>
      <c r="B916" s="124"/>
      <c r="C916" s="125" t="s">
        <v>1368</v>
      </c>
      <c r="D916" s="119">
        <v>43129</v>
      </c>
      <c r="E916" s="120" t="s">
        <v>1900</v>
      </c>
      <c r="F916" s="120" t="s">
        <v>13</v>
      </c>
      <c r="G916" s="120">
        <v>378683</v>
      </c>
      <c r="H916" s="124"/>
      <c r="I916" s="128" t="s">
        <v>1393</v>
      </c>
      <c r="J916" s="124"/>
      <c r="K916" s="124"/>
      <c r="L916" s="124"/>
      <c r="M916" s="124"/>
      <c r="N916" s="211">
        <v>5786536.5</v>
      </c>
      <c r="O916" s="211">
        <v>0</v>
      </c>
      <c r="P916" s="124" t="s">
        <v>1314</v>
      </c>
    </row>
    <row r="917" spans="1:16">
      <c r="A917" s="262" t="s">
        <v>1368</v>
      </c>
      <c r="B917" s="124"/>
      <c r="C917" s="125" t="s">
        <v>1368</v>
      </c>
      <c r="D917" s="119">
        <v>43129</v>
      </c>
      <c r="E917" s="120" t="s">
        <v>1901</v>
      </c>
      <c r="F917" s="120" t="s">
        <v>13</v>
      </c>
      <c r="G917" s="120">
        <v>378685</v>
      </c>
      <c r="H917" s="124"/>
      <c r="I917" s="128" t="s">
        <v>1393</v>
      </c>
      <c r="J917" s="124"/>
      <c r="K917" s="124"/>
      <c r="L917" s="124"/>
      <c r="M917" s="124"/>
      <c r="N917" s="211">
        <v>5786536.5</v>
      </c>
      <c r="O917" s="211">
        <v>0</v>
      </c>
      <c r="P917" s="124" t="s">
        <v>1314</v>
      </c>
    </row>
    <row r="918" spans="1:16">
      <c r="A918" s="262" t="s">
        <v>1368</v>
      </c>
      <c r="B918" s="124"/>
      <c r="C918" s="125" t="s">
        <v>1368</v>
      </c>
      <c r="D918" s="119">
        <v>43129</v>
      </c>
      <c r="E918" s="120" t="s">
        <v>1902</v>
      </c>
      <c r="F918" s="120" t="s">
        <v>13</v>
      </c>
      <c r="G918" s="120">
        <v>378687</v>
      </c>
      <c r="H918" s="124"/>
      <c r="I918" s="128" t="s">
        <v>1393</v>
      </c>
      <c r="J918" s="124"/>
      <c r="K918" s="124"/>
      <c r="L918" s="124"/>
      <c r="M918" s="124"/>
      <c r="N918" s="211">
        <v>15893402.279999999</v>
      </c>
      <c r="O918" s="211">
        <v>0</v>
      </c>
      <c r="P918" s="124" t="s">
        <v>1314</v>
      </c>
    </row>
    <row r="919" spans="1:16">
      <c r="A919" s="262" t="s">
        <v>1368</v>
      </c>
      <c r="B919" s="124"/>
      <c r="C919" s="125" t="s">
        <v>1368</v>
      </c>
      <c r="D919" s="119">
        <v>43129</v>
      </c>
      <c r="E919" s="120" t="s">
        <v>1903</v>
      </c>
      <c r="F919" s="120" t="s">
        <v>13</v>
      </c>
      <c r="G919" s="120">
        <v>378689</v>
      </c>
      <c r="H919" s="124"/>
      <c r="I919" s="128" t="s">
        <v>1393</v>
      </c>
      <c r="J919" s="124"/>
      <c r="K919" s="124"/>
      <c r="L919" s="124"/>
      <c r="M919" s="124"/>
      <c r="N919" s="211">
        <v>15893402.279999999</v>
      </c>
      <c r="O919" s="211">
        <v>0</v>
      </c>
      <c r="P919" s="124" t="s">
        <v>1314</v>
      </c>
    </row>
    <row r="920" spans="1:16">
      <c r="A920" s="262" t="s">
        <v>1368</v>
      </c>
      <c r="B920" s="124"/>
      <c r="C920" s="125" t="s">
        <v>1368</v>
      </c>
      <c r="D920" s="119">
        <v>43129</v>
      </c>
      <c r="E920" s="120" t="s">
        <v>1904</v>
      </c>
      <c r="F920" s="120" t="s">
        <v>13</v>
      </c>
      <c r="G920" s="120">
        <v>378691</v>
      </c>
      <c r="H920" s="124"/>
      <c r="I920" s="128" t="s">
        <v>1393</v>
      </c>
      <c r="J920" s="124"/>
      <c r="K920" s="124"/>
      <c r="L920" s="124"/>
      <c r="M920" s="124"/>
      <c r="N920" s="211">
        <v>15893402.279999999</v>
      </c>
      <c r="O920" s="211">
        <v>0</v>
      </c>
      <c r="P920" s="124" t="s">
        <v>1314</v>
      </c>
    </row>
    <row r="921" spans="1:16">
      <c r="A921" s="262" t="s">
        <v>1368</v>
      </c>
      <c r="B921" s="124"/>
      <c r="C921" s="125" t="s">
        <v>1368</v>
      </c>
      <c r="D921" s="119">
        <v>43129</v>
      </c>
      <c r="E921" s="120" t="s">
        <v>1905</v>
      </c>
      <c r="F921" s="120" t="s">
        <v>13</v>
      </c>
      <c r="G921" s="120">
        <v>378693</v>
      </c>
      <c r="H921" s="124"/>
      <c r="I921" s="128" t="s">
        <v>1393</v>
      </c>
      <c r="J921" s="124"/>
      <c r="K921" s="124"/>
      <c r="L921" s="124"/>
      <c r="M921" s="124"/>
      <c r="N921" s="211">
        <v>15893402.279999999</v>
      </c>
      <c r="O921" s="211">
        <v>0</v>
      </c>
      <c r="P921" s="124" t="s">
        <v>1314</v>
      </c>
    </row>
    <row r="922" spans="1:16">
      <c r="A922" s="262" t="s">
        <v>1368</v>
      </c>
      <c r="B922" s="124"/>
      <c r="C922" s="125" t="s">
        <v>1368</v>
      </c>
      <c r="D922" s="119">
        <v>43129</v>
      </c>
      <c r="E922" s="120" t="s">
        <v>1906</v>
      </c>
      <c r="F922" s="120" t="s">
        <v>13</v>
      </c>
      <c r="G922" s="120">
        <v>378695</v>
      </c>
      <c r="H922" s="124"/>
      <c r="I922" s="128" t="s">
        <v>1393</v>
      </c>
      <c r="J922" s="124"/>
      <c r="K922" s="124"/>
      <c r="L922" s="124"/>
      <c r="M922" s="124"/>
      <c r="N922" s="211">
        <v>2924080.21</v>
      </c>
      <c r="O922" s="211">
        <v>0</v>
      </c>
      <c r="P922" s="124" t="s">
        <v>1314</v>
      </c>
    </row>
    <row r="923" spans="1:16">
      <c r="A923" s="262" t="s">
        <v>1368</v>
      </c>
      <c r="B923" s="124"/>
      <c r="C923" s="125" t="s">
        <v>1368</v>
      </c>
      <c r="D923" s="119">
        <v>43129</v>
      </c>
      <c r="E923" s="120" t="s">
        <v>1907</v>
      </c>
      <c r="F923" s="120" t="s">
        <v>13</v>
      </c>
      <c r="G923" s="120">
        <v>378697</v>
      </c>
      <c r="H923" s="124"/>
      <c r="I923" s="128" t="s">
        <v>1393</v>
      </c>
      <c r="J923" s="124"/>
      <c r="K923" s="124"/>
      <c r="L923" s="124"/>
      <c r="M923" s="124"/>
      <c r="N923" s="211">
        <v>2924080.21</v>
      </c>
      <c r="O923" s="211">
        <v>0</v>
      </c>
      <c r="P923" s="124" t="s">
        <v>1314</v>
      </c>
    </row>
    <row r="924" spans="1:16">
      <c r="A924" s="262" t="s">
        <v>1368</v>
      </c>
      <c r="B924" s="124"/>
      <c r="C924" s="125" t="s">
        <v>1368</v>
      </c>
      <c r="D924" s="119">
        <v>43129</v>
      </c>
      <c r="E924" s="120" t="s">
        <v>1908</v>
      </c>
      <c r="F924" s="120" t="s">
        <v>13</v>
      </c>
      <c r="G924" s="120">
        <v>378699</v>
      </c>
      <c r="H924" s="124"/>
      <c r="I924" s="128" t="s">
        <v>1393</v>
      </c>
      <c r="J924" s="124"/>
      <c r="K924" s="124"/>
      <c r="L924" s="124"/>
      <c r="M924" s="124"/>
      <c r="N924" s="211">
        <v>2924080.21</v>
      </c>
      <c r="O924" s="211">
        <v>0</v>
      </c>
      <c r="P924" s="124" t="s">
        <v>1314</v>
      </c>
    </row>
    <row r="925" spans="1:16">
      <c r="A925" s="262" t="s">
        <v>1368</v>
      </c>
      <c r="B925" s="124"/>
      <c r="C925" s="125" t="s">
        <v>1368</v>
      </c>
      <c r="D925" s="119">
        <v>43129</v>
      </c>
      <c r="E925" s="120" t="s">
        <v>1909</v>
      </c>
      <c r="F925" s="120" t="s">
        <v>13</v>
      </c>
      <c r="G925" s="120">
        <v>378701</v>
      </c>
      <c r="H925" s="124"/>
      <c r="I925" s="128" t="s">
        <v>1393</v>
      </c>
      <c r="J925" s="124"/>
      <c r="K925" s="124"/>
      <c r="L925" s="124"/>
      <c r="M925" s="124"/>
      <c r="N925" s="211">
        <v>2924080.21</v>
      </c>
      <c r="O925" s="211">
        <v>0</v>
      </c>
      <c r="P925" s="124" t="s">
        <v>1314</v>
      </c>
    </row>
    <row r="926" spans="1:16">
      <c r="A926" s="262" t="s">
        <v>1368</v>
      </c>
      <c r="B926" s="124"/>
      <c r="C926" s="125" t="s">
        <v>1368</v>
      </c>
      <c r="D926" s="119">
        <v>43129</v>
      </c>
      <c r="E926" s="120" t="s">
        <v>1910</v>
      </c>
      <c r="F926" s="120" t="s">
        <v>13</v>
      </c>
      <c r="G926" s="120">
        <v>378703</v>
      </c>
      <c r="H926" s="124"/>
      <c r="I926" s="128" t="s">
        <v>1393</v>
      </c>
      <c r="J926" s="124"/>
      <c r="K926" s="124"/>
      <c r="L926" s="124"/>
      <c r="M926" s="124"/>
      <c r="N926" s="211">
        <v>1631112.76</v>
      </c>
      <c r="O926" s="211">
        <v>0</v>
      </c>
      <c r="P926" s="124" t="s">
        <v>1314</v>
      </c>
    </row>
    <row r="927" spans="1:16">
      <c r="A927" s="262" t="s">
        <v>1368</v>
      </c>
      <c r="B927" s="124"/>
      <c r="C927" s="125" t="s">
        <v>1368</v>
      </c>
      <c r="D927" s="119">
        <v>43129</v>
      </c>
      <c r="E927" s="120" t="s">
        <v>1911</v>
      </c>
      <c r="F927" s="120" t="s">
        <v>13</v>
      </c>
      <c r="G927" s="120">
        <v>378705</v>
      </c>
      <c r="H927" s="124"/>
      <c r="I927" s="128" t="s">
        <v>1393</v>
      </c>
      <c r="J927" s="124"/>
      <c r="K927" s="124"/>
      <c r="L927" s="124"/>
      <c r="M927" s="124"/>
      <c r="N927" s="211">
        <v>2606613.34</v>
      </c>
      <c r="O927" s="211">
        <v>0</v>
      </c>
      <c r="P927" s="124" t="s">
        <v>1314</v>
      </c>
    </row>
    <row r="928" spans="1:16">
      <c r="A928" s="262" t="s">
        <v>1368</v>
      </c>
      <c r="B928" s="124"/>
      <c r="C928" s="125" t="s">
        <v>1368</v>
      </c>
      <c r="D928" s="119">
        <v>43129</v>
      </c>
      <c r="E928" s="120" t="s">
        <v>1912</v>
      </c>
      <c r="F928" s="120" t="s">
        <v>13</v>
      </c>
      <c r="G928" s="120">
        <v>378707</v>
      </c>
      <c r="H928" s="124"/>
      <c r="I928" s="128" t="s">
        <v>1393</v>
      </c>
      <c r="J928" s="124"/>
      <c r="K928" s="124"/>
      <c r="L928" s="124"/>
      <c r="M928" s="124"/>
      <c r="N928" s="211">
        <v>575540.9</v>
      </c>
      <c r="O928" s="211">
        <v>0</v>
      </c>
      <c r="P928" s="124" t="s">
        <v>1314</v>
      </c>
    </row>
    <row r="929" spans="1:16">
      <c r="A929" s="262" t="s">
        <v>1368</v>
      </c>
      <c r="B929" s="124"/>
      <c r="C929" s="125" t="s">
        <v>1368</v>
      </c>
      <c r="D929" s="119">
        <v>43129</v>
      </c>
      <c r="E929" s="120" t="s">
        <v>1913</v>
      </c>
      <c r="F929" s="120" t="s">
        <v>13</v>
      </c>
      <c r="G929" s="120">
        <v>378709</v>
      </c>
      <c r="H929" s="124"/>
      <c r="I929" s="128" t="s">
        <v>1393</v>
      </c>
      <c r="J929" s="124"/>
      <c r="K929" s="124"/>
      <c r="L929" s="124"/>
      <c r="M929" s="124"/>
      <c r="N929" s="211">
        <v>1580790.69</v>
      </c>
      <c r="O929" s="211">
        <v>0</v>
      </c>
      <c r="P929" s="124" t="s">
        <v>1314</v>
      </c>
    </row>
    <row r="930" spans="1:16">
      <c r="A930" s="262" t="s">
        <v>1368</v>
      </c>
      <c r="B930" s="124"/>
      <c r="C930" s="125" t="s">
        <v>1368</v>
      </c>
      <c r="D930" s="119">
        <v>43129</v>
      </c>
      <c r="E930" s="120" t="s">
        <v>1914</v>
      </c>
      <c r="F930" s="120" t="s">
        <v>13</v>
      </c>
      <c r="G930" s="120">
        <v>378711</v>
      </c>
      <c r="H930" s="124"/>
      <c r="I930" s="128" t="s">
        <v>1393</v>
      </c>
      <c r="J930" s="124"/>
      <c r="K930" s="124"/>
      <c r="L930" s="124"/>
      <c r="M930" s="124"/>
      <c r="N930" s="211">
        <v>7159369.7800000003</v>
      </c>
      <c r="O930" s="211">
        <v>0</v>
      </c>
      <c r="P930" s="124" t="s">
        <v>1314</v>
      </c>
    </row>
    <row r="931" spans="1:16">
      <c r="A931" s="262" t="s">
        <v>1368</v>
      </c>
      <c r="B931" s="124"/>
      <c r="C931" s="125" t="s">
        <v>1368</v>
      </c>
      <c r="D931" s="119">
        <v>43129</v>
      </c>
      <c r="E931" s="120" t="s">
        <v>1915</v>
      </c>
      <c r="F931" s="120" t="s">
        <v>13</v>
      </c>
      <c r="G931" s="120">
        <v>378713</v>
      </c>
      <c r="H931" s="124"/>
      <c r="I931" s="128" t="s">
        <v>1393</v>
      </c>
      <c r="J931" s="124"/>
      <c r="K931" s="124"/>
      <c r="L931" s="124"/>
      <c r="M931" s="124"/>
      <c r="N931" s="211">
        <v>441747.02</v>
      </c>
      <c r="O931" s="211">
        <v>0</v>
      </c>
      <c r="P931" s="124" t="s">
        <v>1314</v>
      </c>
    </row>
    <row r="932" spans="1:16">
      <c r="A932" s="262" t="s">
        <v>1368</v>
      </c>
      <c r="B932" s="124"/>
      <c r="C932" s="125" t="s">
        <v>1368</v>
      </c>
      <c r="D932" s="119">
        <v>43129</v>
      </c>
      <c r="E932" s="120" t="s">
        <v>1916</v>
      </c>
      <c r="F932" s="120" t="s">
        <v>13</v>
      </c>
      <c r="G932" s="120">
        <v>378715</v>
      </c>
      <c r="H932" s="124"/>
      <c r="I932" s="128" t="s">
        <v>1393</v>
      </c>
      <c r="J932" s="124"/>
      <c r="K932" s="124"/>
      <c r="L932" s="124"/>
      <c r="M932" s="124"/>
      <c r="N932" s="211">
        <v>3795055.72</v>
      </c>
      <c r="O932" s="211">
        <v>0</v>
      </c>
      <c r="P932" s="124" t="s">
        <v>1314</v>
      </c>
    </row>
    <row r="933" spans="1:16">
      <c r="A933" s="262" t="s">
        <v>1368</v>
      </c>
      <c r="B933" s="124"/>
      <c r="C933" s="125" t="s">
        <v>1368</v>
      </c>
      <c r="D933" s="119">
        <v>43129</v>
      </c>
      <c r="E933" s="120" t="s">
        <v>1917</v>
      </c>
      <c r="F933" s="120" t="s">
        <v>13</v>
      </c>
      <c r="G933" s="120">
        <v>378717</v>
      </c>
      <c r="H933" s="124"/>
      <c r="I933" s="128" t="s">
        <v>1393</v>
      </c>
      <c r="J933" s="124"/>
      <c r="K933" s="124"/>
      <c r="L933" s="124"/>
      <c r="M933" s="124"/>
      <c r="N933" s="211">
        <v>6064720.4100000001</v>
      </c>
      <c r="O933" s="211">
        <v>0</v>
      </c>
      <c r="P933" s="124" t="s">
        <v>1314</v>
      </c>
    </row>
    <row r="934" spans="1:16">
      <c r="A934" s="262" t="s">
        <v>1368</v>
      </c>
      <c r="B934" s="124"/>
      <c r="C934" s="125" t="s">
        <v>1368</v>
      </c>
      <c r="D934" s="119">
        <v>43129</v>
      </c>
      <c r="E934" s="120" t="s">
        <v>1918</v>
      </c>
      <c r="F934" s="120" t="s">
        <v>13</v>
      </c>
      <c r="G934" s="120">
        <v>378719</v>
      </c>
      <c r="H934" s="124"/>
      <c r="I934" s="128" t="s">
        <v>1393</v>
      </c>
      <c r="J934" s="124"/>
      <c r="K934" s="124"/>
      <c r="L934" s="124"/>
      <c r="M934" s="124"/>
      <c r="N934" s="211">
        <v>374205.04</v>
      </c>
      <c r="O934" s="211">
        <v>0</v>
      </c>
      <c r="P934" s="124" t="s">
        <v>1314</v>
      </c>
    </row>
    <row r="935" spans="1:16">
      <c r="A935" s="262" t="s">
        <v>1368</v>
      </c>
      <c r="B935" s="124"/>
      <c r="C935" s="125" t="s">
        <v>1368</v>
      </c>
      <c r="D935" s="119">
        <v>43129</v>
      </c>
      <c r="E935" s="120" t="s">
        <v>1919</v>
      </c>
      <c r="F935" s="120" t="s">
        <v>13</v>
      </c>
      <c r="G935" s="120">
        <v>378721</v>
      </c>
      <c r="H935" s="124"/>
      <c r="I935" s="128" t="s">
        <v>1393</v>
      </c>
      <c r="J935" s="124"/>
      <c r="K935" s="124"/>
      <c r="L935" s="124"/>
      <c r="M935" s="124"/>
      <c r="N935" s="211">
        <v>16657467.02</v>
      </c>
      <c r="O935" s="211">
        <v>0</v>
      </c>
      <c r="P935" s="124" t="s">
        <v>1314</v>
      </c>
    </row>
    <row r="936" spans="1:16">
      <c r="A936" s="262" t="s">
        <v>1368</v>
      </c>
      <c r="B936" s="124"/>
      <c r="C936" s="125" t="s">
        <v>1368</v>
      </c>
      <c r="D936" s="119">
        <v>43129</v>
      </c>
      <c r="E936" s="120" t="s">
        <v>1920</v>
      </c>
      <c r="F936" s="120" t="s">
        <v>13</v>
      </c>
      <c r="G936" s="120">
        <v>378723</v>
      </c>
      <c r="H936" s="124"/>
      <c r="I936" s="128" t="s">
        <v>1393</v>
      </c>
      <c r="J936" s="124"/>
      <c r="K936" s="124"/>
      <c r="L936" s="124"/>
      <c r="M936" s="124"/>
      <c r="N936" s="211">
        <v>3677972.95</v>
      </c>
      <c r="O936" s="211">
        <v>0</v>
      </c>
      <c r="P936" s="124" t="s">
        <v>1314</v>
      </c>
    </row>
    <row r="937" spans="1:16">
      <c r="A937" s="262" t="s">
        <v>1368</v>
      </c>
      <c r="B937" s="124"/>
      <c r="C937" s="125" t="s">
        <v>1368</v>
      </c>
      <c r="D937" s="119">
        <v>43129</v>
      </c>
      <c r="E937" s="120" t="s">
        <v>1921</v>
      </c>
      <c r="F937" s="120" t="s">
        <v>13</v>
      </c>
      <c r="G937" s="120">
        <v>378725</v>
      </c>
      <c r="H937" s="124"/>
      <c r="I937" s="128" t="s">
        <v>1393</v>
      </c>
      <c r="J937" s="124"/>
      <c r="K937" s="124"/>
      <c r="L937" s="124"/>
      <c r="M937" s="124"/>
      <c r="N937" s="211">
        <v>10423566.4</v>
      </c>
      <c r="O937" s="211">
        <v>0</v>
      </c>
      <c r="P937" s="124" t="s">
        <v>1314</v>
      </c>
    </row>
    <row r="938" spans="1:16">
      <c r="A938" s="262" t="s">
        <v>1368</v>
      </c>
      <c r="B938" s="124"/>
      <c r="C938" s="125" t="s">
        <v>1368</v>
      </c>
      <c r="D938" s="119">
        <v>43129</v>
      </c>
      <c r="E938" s="120" t="s">
        <v>1922</v>
      </c>
      <c r="F938" s="120" t="s">
        <v>13</v>
      </c>
      <c r="G938" s="120">
        <v>378727</v>
      </c>
      <c r="H938" s="124"/>
      <c r="I938" s="128" t="s">
        <v>1393</v>
      </c>
      <c r="J938" s="124"/>
      <c r="K938" s="124"/>
      <c r="L938" s="124"/>
      <c r="M938" s="124"/>
      <c r="N938" s="211">
        <v>3064653.41</v>
      </c>
      <c r="O938" s="211">
        <v>0</v>
      </c>
      <c r="P938" s="124" t="s">
        <v>1314</v>
      </c>
    </row>
    <row r="939" spans="1:16">
      <c r="A939" s="262" t="s">
        <v>1368</v>
      </c>
      <c r="B939" s="124"/>
      <c r="C939" s="125" t="s">
        <v>1368</v>
      </c>
      <c r="D939" s="119">
        <v>43129</v>
      </c>
      <c r="E939" s="120" t="s">
        <v>1923</v>
      </c>
      <c r="F939" s="120" t="s">
        <v>13</v>
      </c>
      <c r="G939" s="120">
        <v>378729</v>
      </c>
      <c r="H939" s="124"/>
      <c r="I939" s="128" t="s">
        <v>1393</v>
      </c>
      <c r="J939" s="124"/>
      <c r="K939" s="124"/>
      <c r="L939" s="124"/>
      <c r="M939" s="124"/>
      <c r="N939" s="211">
        <v>189095.08</v>
      </c>
      <c r="O939" s="211">
        <v>0</v>
      </c>
      <c r="P939" s="124" t="s">
        <v>1314</v>
      </c>
    </row>
    <row r="940" spans="1:16">
      <c r="A940" s="262" t="s">
        <v>1368</v>
      </c>
      <c r="B940" s="124"/>
      <c r="C940" s="125" t="s">
        <v>1368</v>
      </c>
      <c r="D940" s="119">
        <v>43129</v>
      </c>
      <c r="E940" s="120" t="s">
        <v>1924</v>
      </c>
      <c r="F940" s="120" t="s">
        <v>13</v>
      </c>
      <c r="G940" s="120">
        <v>378731</v>
      </c>
      <c r="H940" s="124"/>
      <c r="I940" s="128" t="s">
        <v>1393</v>
      </c>
      <c r="J940" s="124"/>
      <c r="K940" s="124"/>
      <c r="L940" s="124"/>
      <c r="M940" s="124"/>
      <c r="N940" s="211">
        <v>1917735.64</v>
      </c>
      <c r="O940" s="211">
        <v>0</v>
      </c>
      <c r="P940" s="124" t="s">
        <v>1314</v>
      </c>
    </row>
    <row r="941" spans="1:16">
      <c r="A941" s="262" t="s">
        <v>1368</v>
      </c>
      <c r="B941" s="124"/>
      <c r="C941" s="125" t="s">
        <v>1368</v>
      </c>
      <c r="D941" s="119">
        <v>43129</v>
      </c>
      <c r="E941" s="120" t="s">
        <v>1925</v>
      </c>
      <c r="F941" s="120" t="s">
        <v>13</v>
      </c>
      <c r="G941" s="120">
        <v>378733</v>
      </c>
      <c r="H941" s="124"/>
      <c r="I941" s="128" t="s">
        <v>1393</v>
      </c>
      <c r="J941" s="124"/>
      <c r="K941" s="124"/>
      <c r="L941" s="124"/>
      <c r="M941" s="124"/>
      <c r="N941" s="211">
        <v>855937.29</v>
      </c>
      <c r="O941" s="211">
        <v>0</v>
      </c>
      <c r="P941" s="124" t="s">
        <v>1314</v>
      </c>
    </row>
    <row r="942" spans="1:16">
      <c r="A942" s="262" t="s">
        <v>1368</v>
      </c>
      <c r="B942" s="124"/>
      <c r="C942" s="125" t="s">
        <v>1368</v>
      </c>
      <c r="D942" s="119">
        <v>43129</v>
      </c>
      <c r="E942" s="120" t="s">
        <v>1926</v>
      </c>
      <c r="F942" s="120" t="s">
        <v>13</v>
      </c>
      <c r="G942" s="120">
        <v>378735</v>
      </c>
      <c r="H942" s="124"/>
      <c r="I942" s="128" t="s">
        <v>1393</v>
      </c>
      <c r="J942" s="124"/>
      <c r="K942" s="124"/>
      <c r="L942" s="124"/>
      <c r="M942" s="124"/>
      <c r="N942" s="211">
        <v>1911509.16</v>
      </c>
      <c r="O942" s="211">
        <v>0</v>
      </c>
      <c r="P942" s="124" t="s">
        <v>1314</v>
      </c>
    </row>
    <row r="943" spans="1:16">
      <c r="A943" s="262" t="s">
        <v>1368</v>
      </c>
      <c r="B943" s="124"/>
      <c r="C943" s="125" t="s">
        <v>1368</v>
      </c>
      <c r="D943" s="119">
        <v>43129</v>
      </c>
      <c r="E943" s="120" t="s">
        <v>1927</v>
      </c>
      <c r="F943" s="120" t="s">
        <v>13</v>
      </c>
      <c r="G943" s="120">
        <v>378737</v>
      </c>
      <c r="H943" s="124"/>
      <c r="I943" s="128" t="s">
        <v>1393</v>
      </c>
      <c r="J943" s="124"/>
      <c r="K943" s="124"/>
      <c r="L943" s="124"/>
      <c r="M943" s="124"/>
      <c r="N943" s="211">
        <v>5250184.5199999996</v>
      </c>
      <c r="O943" s="211">
        <v>0</v>
      </c>
      <c r="P943" s="124" t="s">
        <v>1314</v>
      </c>
    </row>
    <row r="944" spans="1:16">
      <c r="A944" s="262" t="s">
        <v>1368</v>
      </c>
      <c r="B944" s="124"/>
      <c r="C944" s="125" t="s">
        <v>1368</v>
      </c>
      <c r="D944" s="119">
        <v>43129</v>
      </c>
      <c r="E944" s="120" t="s">
        <v>1928</v>
      </c>
      <c r="F944" s="120" t="s">
        <v>13</v>
      </c>
      <c r="G944" s="120">
        <v>378739</v>
      </c>
      <c r="H944" s="124"/>
      <c r="I944" s="128" t="s">
        <v>1393</v>
      </c>
      <c r="J944" s="124"/>
      <c r="K944" s="124"/>
      <c r="L944" s="124"/>
      <c r="M944" s="124"/>
      <c r="N944" s="211">
        <v>6389228.1100000003</v>
      </c>
      <c r="O944" s="211">
        <v>0</v>
      </c>
      <c r="P944" s="124" t="s">
        <v>1314</v>
      </c>
    </row>
    <row r="945" spans="1:16">
      <c r="A945" s="262" t="s">
        <v>1368</v>
      </c>
      <c r="B945" s="124"/>
      <c r="C945" s="125" t="s">
        <v>1368</v>
      </c>
      <c r="D945" s="119">
        <v>43129</v>
      </c>
      <c r="E945" s="120" t="s">
        <v>1929</v>
      </c>
      <c r="F945" s="120" t="s">
        <v>13</v>
      </c>
      <c r="G945" s="120">
        <v>378741</v>
      </c>
      <c r="H945" s="124"/>
      <c r="I945" s="128" t="s">
        <v>1393</v>
      </c>
      <c r="J945" s="124"/>
      <c r="K945" s="124"/>
      <c r="L945" s="124"/>
      <c r="M945" s="124"/>
      <c r="N945" s="211">
        <v>4447444.67</v>
      </c>
      <c r="O945" s="211">
        <v>0</v>
      </c>
      <c r="P945" s="124" t="s">
        <v>1314</v>
      </c>
    </row>
    <row r="946" spans="1:16">
      <c r="A946" s="262" t="s">
        <v>1368</v>
      </c>
      <c r="B946" s="124"/>
      <c r="C946" s="125" t="s">
        <v>1368</v>
      </c>
      <c r="D946" s="119">
        <v>43129</v>
      </c>
      <c r="E946" s="120" t="s">
        <v>1930</v>
      </c>
      <c r="F946" s="120" t="s">
        <v>13</v>
      </c>
      <c r="G946" s="120">
        <v>378743</v>
      </c>
      <c r="H946" s="124"/>
      <c r="I946" s="128" t="s">
        <v>1393</v>
      </c>
      <c r="J946" s="124"/>
      <c r="K946" s="124"/>
      <c r="L946" s="124"/>
      <c r="M946" s="124"/>
      <c r="N946" s="211">
        <v>5412331.46</v>
      </c>
      <c r="O946" s="211">
        <v>0</v>
      </c>
      <c r="P946" s="124" t="s">
        <v>1314</v>
      </c>
    </row>
    <row r="947" spans="1:16">
      <c r="A947" s="262" t="s">
        <v>1368</v>
      </c>
      <c r="B947" s="124"/>
      <c r="C947" s="125" t="s">
        <v>1368</v>
      </c>
      <c r="D947" s="119">
        <v>43129</v>
      </c>
      <c r="E947" s="120" t="s">
        <v>1931</v>
      </c>
      <c r="F947" s="120" t="s">
        <v>13</v>
      </c>
      <c r="G947" s="120">
        <v>378745</v>
      </c>
      <c r="H947" s="124"/>
      <c r="I947" s="128" t="s">
        <v>1393</v>
      </c>
      <c r="J947" s="124"/>
      <c r="K947" s="124"/>
      <c r="L947" s="124"/>
      <c r="M947" s="124"/>
      <c r="N947" s="211">
        <v>14865604.15</v>
      </c>
      <c r="O947" s="211">
        <v>0</v>
      </c>
      <c r="P947" s="124" t="s">
        <v>1314</v>
      </c>
    </row>
    <row r="948" spans="1:16">
      <c r="A948" s="262" t="s">
        <v>1368</v>
      </c>
      <c r="B948" s="124"/>
      <c r="C948" s="125" t="s">
        <v>1368</v>
      </c>
      <c r="D948" s="119">
        <v>43129</v>
      </c>
      <c r="E948" s="120" t="s">
        <v>1932</v>
      </c>
      <c r="F948" s="120" t="s">
        <v>13</v>
      </c>
      <c r="G948" s="120">
        <v>378747</v>
      </c>
      <c r="H948" s="124"/>
      <c r="I948" s="128" t="s">
        <v>1393</v>
      </c>
      <c r="J948" s="124"/>
      <c r="K948" s="124"/>
      <c r="L948" s="124"/>
      <c r="M948" s="124"/>
      <c r="N948" s="211">
        <v>5469835.8899999997</v>
      </c>
      <c r="O948" s="211">
        <v>0</v>
      </c>
      <c r="P948" s="124" t="s">
        <v>1314</v>
      </c>
    </row>
    <row r="949" spans="1:16">
      <c r="A949" s="262" t="s">
        <v>1368</v>
      </c>
      <c r="B949" s="124"/>
      <c r="C949" s="125" t="s">
        <v>1368</v>
      </c>
      <c r="D949" s="119">
        <v>43129</v>
      </c>
      <c r="E949" s="120" t="s">
        <v>1933</v>
      </c>
      <c r="F949" s="120" t="s">
        <v>13</v>
      </c>
      <c r="G949" s="120">
        <v>378749</v>
      </c>
      <c r="H949" s="124"/>
      <c r="I949" s="128" t="s">
        <v>1393</v>
      </c>
      <c r="J949" s="124"/>
      <c r="K949" s="124"/>
      <c r="L949" s="124"/>
      <c r="M949" s="124"/>
      <c r="N949" s="211">
        <v>12215429.27</v>
      </c>
      <c r="O949" s="211">
        <v>0</v>
      </c>
      <c r="P949" s="124" t="s">
        <v>1314</v>
      </c>
    </row>
    <row r="950" spans="1:16">
      <c r="A950" s="262" t="s">
        <v>1368</v>
      </c>
      <c r="B950" s="124"/>
      <c r="C950" s="125" t="s">
        <v>1368</v>
      </c>
      <c r="D950" s="119">
        <v>43129</v>
      </c>
      <c r="E950" s="120" t="s">
        <v>1934</v>
      </c>
      <c r="F950" s="120" t="s">
        <v>13</v>
      </c>
      <c r="G950" s="120">
        <v>378751</v>
      </c>
      <c r="H950" s="124"/>
      <c r="I950" s="128" t="s">
        <v>1393</v>
      </c>
      <c r="J950" s="124"/>
      <c r="K950" s="124"/>
      <c r="L950" s="124"/>
      <c r="M950" s="124"/>
      <c r="N950" s="211">
        <v>2734985.14</v>
      </c>
      <c r="O950" s="211">
        <v>0</v>
      </c>
      <c r="P950" s="124" t="s">
        <v>1314</v>
      </c>
    </row>
    <row r="951" spans="1:16">
      <c r="A951" s="262" t="s">
        <v>1368</v>
      </c>
      <c r="B951" s="124"/>
      <c r="C951" s="125" t="s">
        <v>1368</v>
      </c>
      <c r="D951" s="119">
        <v>43129</v>
      </c>
      <c r="E951" s="120" t="s">
        <v>1935</v>
      </c>
      <c r="F951" s="120" t="s">
        <v>13</v>
      </c>
      <c r="G951" s="120">
        <v>378753</v>
      </c>
      <c r="H951" s="124"/>
      <c r="I951" s="128" t="s">
        <v>1393</v>
      </c>
      <c r="J951" s="124"/>
      <c r="K951" s="124"/>
      <c r="L951" s="124"/>
      <c r="M951" s="124"/>
      <c r="N951" s="211">
        <v>1006344.58</v>
      </c>
      <c r="O951" s="211">
        <v>0</v>
      </c>
      <c r="P951" s="124" t="s">
        <v>1314</v>
      </c>
    </row>
    <row r="952" spans="1:16">
      <c r="A952" s="262" t="s">
        <v>1368</v>
      </c>
      <c r="B952" s="124"/>
      <c r="C952" s="125" t="s">
        <v>1368</v>
      </c>
      <c r="D952" s="119">
        <v>43129</v>
      </c>
      <c r="E952" s="120" t="s">
        <v>1936</v>
      </c>
      <c r="F952" s="120" t="s">
        <v>13</v>
      </c>
      <c r="G952" s="120">
        <v>378755</v>
      </c>
      <c r="H952" s="124"/>
      <c r="I952" s="128" t="s">
        <v>1393</v>
      </c>
      <c r="J952" s="124"/>
      <c r="K952" s="124"/>
      <c r="L952" s="124"/>
      <c r="M952" s="124"/>
      <c r="N952" s="211">
        <v>18980029.579999998</v>
      </c>
      <c r="O952" s="211">
        <v>0</v>
      </c>
      <c r="P952" s="124" t="s">
        <v>1314</v>
      </c>
    </row>
    <row r="953" spans="1:16" ht="63.75">
      <c r="A953" s="262" t="s">
        <v>620</v>
      </c>
      <c r="B953" s="124"/>
      <c r="C953" s="125" t="s">
        <v>714</v>
      </c>
      <c r="D953" s="119">
        <v>43129</v>
      </c>
      <c r="E953" s="120" t="s">
        <v>1937</v>
      </c>
      <c r="F953" s="120" t="s">
        <v>11</v>
      </c>
      <c r="G953" s="120">
        <v>10302</v>
      </c>
      <c r="H953" s="124"/>
      <c r="I953" s="128" t="s">
        <v>2886</v>
      </c>
      <c r="J953" s="124"/>
      <c r="K953" s="124"/>
      <c r="L953" s="124"/>
      <c r="M953" s="124"/>
      <c r="N953" s="211">
        <v>3406.39</v>
      </c>
      <c r="O953" s="211">
        <v>0</v>
      </c>
      <c r="P953" s="124" t="s">
        <v>1314</v>
      </c>
    </row>
    <row r="954" spans="1:16" ht="63.75">
      <c r="A954" s="262" t="s">
        <v>622</v>
      </c>
      <c r="B954" s="124"/>
      <c r="C954" s="125" t="s">
        <v>715</v>
      </c>
      <c r="D954" s="119">
        <v>43129</v>
      </c>
      <c r="E954" s="120" t="s">
        <v>1938</v>
      </c>
      <c r="F954" s="120" t="s">
        <v>1315</v>
      </c>
      <c r="G954" s="120">
        <v>16407132</v>
      </c>
      <c r="H954" s="124"/>
      <c r="I954" s="128" t="s">
        <v>2887</v>
      </c>
      <c r="J954" s="124"/>
      <c r="K954" s="124"/>
      <c r="L954" s="124"/>
      <c r="M954" s="124"/>
      <c r="N954" s="211">
        <v>5421</v>
      </c>
      <c r="O954" s="211">
        <v>0</v>
      </c>
      <c r="P954" s="124" t="s">
        <v>1314</v>
      </c>
    </row>
    <row r="955" spans="1:16" ht="63.75">
      <c r="A955" s="262" t="s">
        <v>622</v>
      </c>
      <c r="B955" s="124"/>
      <c r="C955" s="125" t="s">
        <v>715</v>
      </c>
      <c r="D955" s="119">
        <v>43129</v>
      </c>
      <c r="E955" s="120" t="s">
        <v>1939</v>
      </c>
      <c r="F955" s="120" t="s">
        <v>1315</v>
      </c>
      <c r="G955" s="120">
        <v>16407148</v>
      </c>
      <c r="H955" s="124"/>
      <c r="I955" s="128" t="s">
        <v>2888</v>
      </c>
      <c r="J955" s="124"/>
      <c r="K955" s="124"/>
      <c r="L955" s="124"/>
      <c r="M955" s="124"/>
      <c r="N955" s="211">
        <v>16509</v>
      </c>
      <c r="O955" s="211">
        <v>0</v>
      </c>
      <c r="P955" s="124" t="s">
        <v>1314</v>
      </c>
    </row>
    <row r="956" spans="1:16" ht="63.75">
      <c r="A956" s="262" t="s">
        <v>622</v>
      </c>
      <c r="B956" s="124"/>
      <c r="C956" s="125" t="s">
        <v>715</v>
      </c>
      <c r="D956" s="119">
        <v>43129</v>
      </c>
      <c r="E956" s="120" t="s">
        <v>1940</v>
      </c>
      <c r="F956" s="120" t="s">
        <v>1315</v>
      </c>
      <c r="G956" s="120">
        <v>16423119</v>
      </c>
      <c r="H956" s="124"/>
      <c r="I956" s="128" t="s">
        <v>2889</v>
      </c>
      <c r="J956" s="124"/>
      <c r="K956" s="124"/>
      <c r="L956" s="124"/>
      <c r="M956" s="124"/>
      <c r="N956" s="211">
        <v>23038.5</v>
      </c>
      <c r="O956" s="211">
        <v>0</v>
      </c>
      <c r="P956" s="124" t="s">
        <v>1314</v>
      </c>
    </row>
    <row r="957" spans="1:16" ht="63.75">
      <c r="A957" s="262" t="s">
        <v>619</v>
      </c>
      <c r="B957" s="124"/>
      <c r="C957" s="125" t="s">
        <v>713</v>
      </c>
      <c r="D957" s="119">
        <v>43129</v>
      </c>
      <c r="E957" s="120" t="s">
        <v>1941</v>
      </c>
      <c r="F957" s="120" t="s">
        <v>11</v>
      </c>
      <c r="G957" s="120">
        <v>912229</v>
      </c>
      <c r="H957" s="124"/>
      <c r="I957" s="128" t="s">
        <v>1369</v>
      </c>
      <c r="J957" s="124"/>
      <c r="K957" s="124"/>
      <c r="L957" s="124"/>
      <c r="M957" s="124"/>
      <c r="N957" s="211">
        <v>50</v>
      </c>
      <c r="O957" s="211">
        <v>0</v>
      </c>
      <c r="P957" s="124" t="s">
        <v>1314</v>
      </c>
    </row>
    <row r="958" spans="1:16">
      <c r="A958" s="262" t="s">
        <v>1368</v>
      </c>
      <c r="B958" s="124"/>
      <c r="C958" s="125" t="s">
        <v>1368</v>
      </c>
      <c r="D958" s="119">
        <v>43129</v>
      </c>
      <c r="E958" s="120" t="s">
        <v>1942</v>
      </c>
      <c r="F958" s="120" t="s">
        <v>13</v>
      </c>
      <c r="G958" s="120">
        <v>378613</v>
      </c>
      <c r="H958" s="124"/>
      <c r="I958" s="128" t="s">
        <v>1393</v>
      </c>
      <c r="J958" s="124"/>
      <c r="K958" s="124"/>
      <c r="L958" s="124"/>
      <c r="M958" s="124"/>
      <c r="N958" s="211">
        <v>2487050.06</v>
      </c>
      <c r="O958" s="211">
        <v>0</v>
      </c>
      <c r="P958" s="124" t="s">
        <v>1314</v>
      </c>
    </row>
    <row r="959" spans="1:16">
      <c r="A959" s="262" t="s">
        <v>1368</v>
      </c>
      <c r="B959" s="124"/>
      <c r="C959" s="125" t="s">
        <v>1368</v>
      </c>
      <c r="D959" s="119">
        <v>43129</v>
      </c>
      <c r="E959" s="120" t="s">
        <v>1943</v>
      </c>
      <c r="F959" s="120" t="s">
        <v>13</v>
      </c>
      <c r="G959" s="120">
        <v>378615</v>
      </c>
      <c r="H959" s="124"/>
      <c r="I959" s="128" t="s">
        <v>1393</v>
      </c>
      <c r="J959" s="124"/>
      <c r="K959" s="124"/>
      <c r="L959" s="124"/>
      <c r="M959" s="124"/>
      <c r="N959" s="211">
        <v>2487050.06</v>
      </c>
      <c r="O959" s="211">
        <v>0</v>
      </c>
      <c r="P959" s="124" t="s">
        <v>1314</v>
      </c>
    </row>
    <row r="960" spans="1:16">
      <c r="A960" s="262" t="s">
        <v>1368</v>
      </c>
      <c r="B960" s="124"/>
      <c r="C960" s="125" t="s">
        <v>1368</v>
      </c>
      <c r="D960" s="119">
        <v>43129</v>
      </c>
      <c r="E960" s="120" t="s">
        <v>1944</v>
      </c>
      <c r="F960" s="120" t="s">
        <v>13</v>
      </c>
      <c r="G960" s="120">
        <v>378617</v>
      </c>
      <c r="H960" s="124"/>
      <c r="I960" s="128" t="s">
        <v>1393</v>
      </c>
      <c r="J960" s="124"/>
      <c r="K960" s="124"/>
      <c r="L960" s="124"/>
      <c r="M960" s="124"/>
      <c r="N960" s="211">
        <v>2487050.06</v>
      </c>
      <c r="O960" s="211">
        <v>0</v>
      </c>
      <c r="P960" s="124" t="s">
        <v>1314</v>
      </c>
    </row>
    <row r="961" spans="1:16">
      <c r="A961" s="262" t="s">
        <v>1368</v>
      </c>
      <c r="B961" s="124"/>
      <c r="C961" s="125" t="s">
        <v>1368</v>
      </c>
      <c r="D961" s="119">
        <v>43129</v>
      </c>
      <c r="E961" s="120" t="s">
        <v>1945</v>
      </c>
      <c r="F961" s="120" t="s">
        <v>13</v>
      </c>
      <c r="G961" s="120">
        <v>378619</v>
      </c>
      <c r="H961" s="124"/>
      <c r="I961" s="128" t="s">
        <v>1393</v>
      </c>
      <c r="J961" s="124"/>
      <c r="K961" s="124"/>
      <c r="L961" s="124"/>
      <c r="M961" s="124"/>
      <c r="N961" s="211">
        <v>2487050.06</v>
      </c>
      <c r="O961" s="211">
        <v>0</v>
      </c>
      <c r="P961" s="124" t="s">
        <v>1314</v>
      </c>
    </row>
    <row r="962" spans="1:16">
      <c r="A962" s="262" t="s">
        <v>1368</v>
      </c>
      <c r="B962" s="124"/>
      <c r="C962" s="125" t="s">
        <v>1368</v>
      </c>
      <c r="D962" s="119">
        <v>43129</v>
      </c>
      <c r="E962" s="120" t="s">
        <v>1946</v>
      </c>
      <c r="F962" s="120" t="s">
        <v>13</v>
      </c>
      <c r="G962" s="120">
        <v>378621</v>
      </c>
      <c r="H962" s="124"/>
      <c r="I962" s="128" t="s">
        <v>1393</v>
      </c>
      <c r="J962" s="124"/>
      <c r="K962" s="124"/>
      <c r="L962" s="124"/>
      <c r="M962" s="124"/>
      <c r="N962" s="211">
        <v>6830975.2000000002</v>
      </c>
      <c r="O962" s="211">
        <v>0</v>
      </c>
      <c r="P962" s="124" t="s">
        <v>1314</v>
      </c>
    </row>
    <row r="963" spans="1:16">
      <c r="A963" s="262" t="s">
        <v>1368</v>
      </c>
      <c r="B963" s="124"/>
      <c r="C963" s="125" t="s">
        <v>1368</v>
      </c>
      <c r="D963" s="119">
        <v>43129</v>
      </c>
      <c r="E963" s="120" t="s">
        <v>1947</v>
      </c>
      <c r="F963" s="120" t="s">
        <v>13</v>
      </c>
      <c r="G963" s="120">
        <v>378623</v>
      </c>
      <c r="H963" s="124"/>
      <c r="I963" s="128" t="s">
        <v>1393</v>
      </c>
      <c r="J963" s="124"/>
      <c r="K963" s="124"/>
      <c r="L963" s="124"/>
      <c r="M963" s="124"/>
      <c r="N963" s="211">
        <v>5786536.5</v>
      </c>
      <c r="O963" s="211">
        <v>0</v>
      </c>
      <c r="P963" s="124" t="s">
        <v>1314</v>
      </c>
    </row>
    <row r="964" spans="1:16">
      <c r="A964" s="262" t="s">
        <v>1368</v>
      </c>
      <c r="B964" s="124"/>
      <c r="C964" s="125" t="s">
        <v>1368</v>
      </c>
      <c r="D964" s="119">
        <v>43129</v>
      </c>
      <c r="E964" s="120" t="s">
        <v>1948</v>
      </c>
      <c r="F964" s="120" t="s">
        <v>13</v>
      </c>
      <c r="G964" s="120">
        <v>378625</v>
      </c>
      <c r="H964" s="124"/>
      <c r="I964" s="128" t="s">
        <v>1393</v>
      </c>
      <c r="J964" s="124"/>
      <c r="K964" s="124"/>
      <c r="L964" s="124"/>
      <c r="M964" s="124"/>
      <c r="N964" s="211">
        <v>15893402.279999999</v>
      </c>
      <c r="O964" s="211">
        <v>0</v>
      </c>
      <c r="P964" s="124" t="s">
        <v>1314</v>
      </c>
    </row>
    <row r="965" spans="1:16">
      <c r="A965" s="262" t="s">
        <v>1368</v>
      </c>
      <c r="B965" s="124"/>
      <c r="C965" s="125" t="s">
        <v>1368</v>
      </c>
      <c r="D965" s="119">
        <v>43129</v>
      </c>
      <c r="E965" s="120" t="s">
        <v>1949</v>
      </c>
      <c r="F965" s="120" t="s">
        <v>13</v>
      </c>
      <c r="G965" s="120">
        <v>378627</v>
      </c>
      <c r="H965" s="124"/>
      <c r="I965" s="128" t="s">
        <v>1393</v>
      </c>
      <c r="J965" s="124"/>
      <c r="K965" s="124"/>
      <c r="L965" s="124"/>
      <c r="M965" s="124"/>
      <c r="N965" s="211">
        <v>2924080.21</v>
      </c>
      <c r="O965" s="211">
        <v>0</v>
      </c>
      <c r="P965" s="124" t="s">
        <v>1314</v>
      </c>
    </row>
    <row r="966" spans="1:16" ht="51">
      <c r="A966" s="262" t="s">
        <v>619</v>
      </c>
      <c r="B966" s="124"/>
      <c r="C966" s="125" t="s">
        <v>713</v>
      </c>
      <c r="D966" s="119">
        <v>43129</v>
      </c>
      <c r="E966" s="120" t="s">
        <v>2400</v>
      </c>
      <c r="F966" s="120" t="s">
        <v>3</v>
      </c>
      <c r="G966" s="120">
        <v>1591902</v>
      </c>
      <c r="H966" s="124"/>
      <c r="I966" s="128" t="s">
        <v>3302</v>
      </c>
      <c r="J966" s="124"/>
      <c r="K966" s="124"/>
      <c r="L966" s="124"/>
      <c r="M966" s="124"/>
      <c r="N966" s="211">
        <v>0</v>
      </c>
      <c r="O966" s="211">
        <v>280.66000000000003</v>
      </c>
      <c r="P966" s="124" t="s">
        <v>1314</v>
      </c>
    </row>
    <row r="967" spans="1:16" ht="51">
      <c r="A967" s="262" t="s">
        <v>619</v>
      </c>
      <c r="B967" s="124"/>
      <c r="C967" s="125" t="s">
        <v>713</v>
      </c>
      <c r="D967" s="119">
        <v>43129</v>
      </c>
      <c r="E967" s="120" t="s">
        <v>2401</v>
      </c>
      <c r="F967" s="120" t="s">
        <v>3</v>
      </c>
      <c r="G967" s="120">
        <v>1591903</v>
      </c>
      <c r="H967" s="124"/>
      <c r="I967" s="128" t="s">
        <v>3303</v>
      </c>
      <c r="J967" s="124"/>
      <c r="K967" s="124"/>
      <c r="L967" s="124"/>
      <c r="M967" s="124"/>
      <c r="N967" s="211">
        <v>0</v>
      </c>
      <c r="O967" s="211">
        <v>15546.28</v>
      </c>
      <c r="P967" s="124" t="s">
        <v>1314</v>
      </c>
    </row>
    <row r="968" spans="1:16" ht="63.75">
      <c r="A968" s="262" t="s">
        <v>619</v>
      </c>
      <c r="B968" s="124"/>
      <c r="C968" s="125" t="s">
        <v>713</v>
      </c>
      <c r="D968" s="119">
        <v>43129</v>
      </c>
      <c r="E968" s="120" t="s">
        <v>2402</v>
      </c>
      <c r="F968" s="120" t="s">
        <v>3</v>
      </c>
      <c r="G968" s="120">
        <v>1591843</v>
      </c>
      <c r="H968" s="124"/>
      <c r="I968" s="128" t="s">
        <v>3304</v>
      </c>
      <c r="J968" s="124"/>
      <c r="K968" s="124"/>
      <c r="L968" s="124"/>
      <c r="M968" s="124"/>
      <c r="N968" s="211">
        <v>0</v>
      </c>
      <c r="O968" s="211">
        <v>105.83</v>
      </c>
      <c r="P968" s="124" t="s">
        <v>1314</v>
      </c>
    </row>
    <row r="969" spans="1:16" ht="51">
      <c r="A969" s="262" t="s">
        <v>619</v>
      </c>
      <c r="B969" s="124"/>
      <c r="C969" s="125" t="s">
        <v>713</v>
      </c>
      <c r="D969" s="119">
        <v>43129</v>
      </c>
      <c r="E969" s="120" t="s">
        <v>2403</v>
      </c>
      <c r="F969" s="120" t="s">
        <v>3</v>
      </c>
      <c r="G969" s="120">
        <v>1591846</v>
      </c>
      <c r="H969" s="124"/>
      <c r="I969" s="128" t="s">
        <v>1371</v>
      </c>
      <c r="J969" s="124"/>
      <c r="K969" s="124"/>
      <c r="L969" s="124"/>
      <c r="M969" s="124"/>
      <c r="N969" s="211">
        <v>0</v>
      </c>
      <c r="O969" s="211">
        <v>545</v>
      </c>
      <c r="P969" s="124" t="s">
        <v>1314</v>
      </c>
    </row>
    <row r="970" spans="1:16" ht="51">
      <c r="A970" s="262" t="s">
        <v>619</v>
      </c>
      <c r="B970" s="124"/>
      <c r="C970" s="125" t="s">
        <v>713</v>
      </c>
      <c r="D970" s="119">
        <v>43129</v>
      </c>
      <c r="E970" s="120" t="s">
        <v>2404</v>
      </c>
      <c r="F970" s="120" t="s">
        <v>3</v>
      </c>
      <c r="G970" s="120">
        <v>1591879</v>
      </c>
      <c r="H970" s="124"/>
      <c r="I970" s="128" t="s">
        <v>3305</v>
      </c>
      <c r="J970" s="124"/>
      <c r="K970" s="124"/>
      <c r="L970" s="124"/>
      <c r="M970" s="124"/>
      <c r="N970" s="211">
        <v>0</v>
      </c>
      <c r="O970" s="211">
        <v>212</v>
      </c>
      <c r="P970" s="124" t="s">
        <v>1314</v>
      </c>
    </row>
    <row r="971" spans="1:16" ht="51">
      <c r="A971" s="262" t="s">
        <v>619</v>
      </c>
      <c r="B971" s="124"/>
      <c r="C971" s="125" t="s">
        <v>713</v>
      </c>
      <c r="D971" s="119">
        <v>43129</v>
      </c>
      <c r="E971" s="120" t="s">
        <v>2405</v>
      </c>
      <c r="F971" s="120" t="s">
        <v>3</v>
      </c>
      <c r="G971" s="120">
        <v>1591915</v>
      </c>
      <c r="H971" s="124"/>
      <c r="I971" s="128" t="s">
        <v>3306</v>
      </c>
      <c r="J971" s="124"/>
      <c r="K971" s="124"/>
      <c r="L971" s="124"/>
      <c r="M971" s="124"/>
      <c r="N971" s="211">
        <v>0</v>
      </c>
      <c r="O971" s="211">
        <v>479.9</v>
      </c>
      <c r="P971" s="124" t="s">
        <v>1314</v>
      </c>
    </row>
    <row r="972" spans="1:16" ht="51">
      <c r="A972" s="262" t="s">
        <v>619</v>
      </c>
      <c r="B972" s="124"/>
      <c r="C972" s="125" t="s">
        <v>713</v>
      </c>
      <c r="D972" s="119">
        <v>43129</v>
      </c>
      <c r="E972" s="120" t="s">
        <v>2406</v>
      </c>
      <c r="F972" s="120" t="s">
        <v>3</v>
      </c>
      <c r="G972" s="120">
        <v>1591921</v>
      </c>
      <c r="H972" s="124"/>
      <c r="I972" s="128" t="s">
        <v>1412</v>
      </c>
      <c r="J972" s="124"/>
      <c r="K972" s="124"/>
      <c r="L972" s="124"/>
      <c r="M972" s="124"/>
      <c r="N972" s="211">
        <v>0</v>
      </c>
      <c r="O972" s="211">
        <v>1476.96</v>
      </c>
      <c r="P972" s="124" t="s">
        <v>1314</v>
      </c>
    </row>
    <row r="973" spans="1:16" ht="51">
      <c r="A973" s="262" t="s">
        <v>619</v>
      </c>
      <c r="B973" s="124"/>
      <c r="C973" s="125" t="s">
        <v>713</v>
      </c>
      <c r="D973" s="119">
        <v>43129</v>
      </c>
      <c r="E973" s="120" t="s">
        <v>2407</v>
      </c>
      <c r="F973" s="120" t="s">
        <v>3</v>
      </c>
      <c r="G973" s="120">
        <v>1591926</v>
      </c>
      <c r="H973" s="124"/>
      <c r="I973" s="128" t="s">
        <v>3307</v>
      </c>
      <c r="J973" s="124"/>
      <c r="K973" s="124"/>
      <c r="L973" s="124"/>
      <c r="M973" s="124"/>
      <c r="N973" s="211">
        <v>0</v>
      </c>
      <c r="O973" s="211">
        <v>374</v>
      </c>
      <c r="P973" s="124" t="s">
        <v>1314</v>
      </c>
    </row>
    <row r="974" spans="1:16" ht="51">
      <c r="A974" s="262" t="s">
        <v>619</v>
      </c>
      <c r="B974" s="124"/>
      <c r="C974" s="125" t="s">
        <v>713</v>
      </c>
      <c r="D974" s="119">
        <v>43129</v>
      </c>
      <c r="E974" s="120" t="s">
        <v>2408</v>
      </c>
      <c r="F974" s="120" t="s">
        <v>3</v>
      </c>
      <c r="G974" s="120">
        <v>1592006</v>
      </c>
      <c r="H974" s="124"/>
      <c r="I974" s="128" t="s">
        <v>3308</v>
      </c>
      <c r="J974" s="124"/>
      <c r="K974" s="124"/>
      <c r="L974" s="124"/>
      <c r="M974" s="124"/>
      <c r="N974" s="211">
        <v>0</v>
      </c>
      <c r="O974" s="211">
        <v>39585.800000000003</v>
      </c>
      <c r="P974" s="124" t="s">
        <v>1314</v>
      </c>
    </row>
    <row r="975" spans="1:16" ht="51">
      <c r="A975" s="262" t="s">
        <v>619</v>
      </c>
      <c r="B975" s="124"/>
      <c r="C975" s="125" t="s">
        <v>713</v>
      </c>
      <c r="D975" s="119">
        <v>43129</v>
      </c>
      <c r="E975" s="120" t="s">
        <v>2409</v>
      </c>
      <c r="F975" s="120" t="s">
        <v>3</v>
      </c>
      <c r="G975" s="120">
        <v>1592013</v>
      </c>
      <c r="H975" s="124"/>
      <c r="I975" s="128" t="s">
        <v>3309</v>
      </c>
      <c r="J975" s="124"/>
      <c r="K975" s="124"/>
      <c r="L975" s="124"/>
      <c r="M975" s="124"/>
      <c r="N975" s="211">
        <v>0</v>
      </c>
      <c r="O975" s="211">
        <v>140</v>
      </c>
      <c r="P975" s="124" t="s">
        <v>1314</v>
      </c>
    </row>
    <row r="976" spans="1:16" ht="51">
      <c r="A976" s="262" t="s">
        <v>619</v>
      </c>
      <c r="B976" s="124"/>
      <c r="C976" s="125" t="s">
        <v>713</v>
      </c>
      <c r="D976" s="119">
        <v>43129</v>
      </c>
      <c r="E976" s="120" t="s">
        <v>2410</v>
      </c>
      <c r="F976" s="120" t="s">
        <v>3</v>
      </c>
      <c r="G976" s="120">
        <v>1592014</v>
      </c>
      <c r="H976" s="124"/>
      <c r="I976" s="128" t="s">
        <v>3310</v>
      </c>
      <c r="J976" s="124"/>
      <c r="K976" s="124"/>
      <c r="L976" s="124"/>
      <c r="M976" s="124"/>
      <c r="N976" s="211">
        <v>0</v>
      </c>
      <c r="O976" s="211">
        <v>140</v>
      </c>
      <c r="P976" s="124" t="s">
        <v>1314</v>
      </c>
    </row>
    <row r="977" spans="1:16" ht="51">
      <c r="A977" s="262" t="s">
        <v>619</v>
      </c>
      <c r="B977" s="124"/>
      <c r="C977" s="125" t="s">
        <v>713</v>
      </c>
      <c r="D977" s="119">
        <v>43129</v>
      </c>
      <c r="E977" s="120" t="s">
        <v>2411</v>
      </c>
      <c r="F977" s="120" t="s">
        <v>3</v>
      </c>
      <c r="G977" s="120">
        <v>1592016</v>
      </c>
      <c r="H977" s="124"/>
      <c r="I977" s="128" t="s">
        <v>3311</v>
      </c>
      <c r="J977" s="124"/>
      <c r="K977" s="124"/>
      <c r="L977" s="124"/>
      <c r="M977" s="124"/>
      <c r="N977" s="211">
        <v>0</v>
      </c>
      <c r="O977" s="211">
        <v>140</v>
      </c>
      <c r="P977" s="124" t="s">
        <v>1314</v>
      </c>
    </row>
    <row r="978" spans="1:16" ht="51">
      <c r="A978" s="262" t="s">
        <v>619</v>
      </c>
      <c r="B978" s="124"/>
      <c r="C978" s="125" t="s">
        <v>713</v>
      </c>
      <c r="D978" s="119">
        <v>43129</v>
      </c>
      <c r="E978" s="120" t="s">
        <v>2412</v>
      </c>
      <c r="F978" s="120" t="s">
        <v>3</v>
      </c>
      <c r="G978" s="120">
        <v>1592017</v>
      </c>
      <c r="H978" s="124"/>
      <c r="I978" s="128" t="s">
        <v>3312</v>
      </c>
      <c r="J978" s="124"/>
      <c r="K978" s="124"/>
      <c r="L978" s="124"/>
      <c r="M978" s="124"/>
      <c r="N978" s="211">
        <v>0</v>
      </c>
      <c r="O978" s="211">
        <v>21714.3</v>
      </c>
      <c r="P978" s="124" t="s">
        <v>1314</v>
      </c>
    </row>
    <row r="979" spans="1:16" ht="51">
      <c r="A979" s="262" t="s">
        <v>619</v>
      </c>
      <c r="B979" s="124"/>
      <c r="C979" s="125" t="s">
        <v>713</v>
      </c>
      <c r="D979" s="119">
        <v>43129</v>
      </c>
      <c r="E979" s="120" t="s">
        <v>2413</v>
      </c>
      <c r="F979" s="120" t="s">
        <v>3</v>
      </c>
      <c r="G979" s="120">
        <v>1592019</v>
      </c>
      <c r="H979" s="124"/>
      <c r="I979" s="128" t="s">
        <v>3313</v>
      </c>
      <c r="J979" s="124"/>
      <c r="K979" s="124"/>
      <c r="L979" s="124"/>
      <c r="M979" s="124"/>
      <c r="N979" s="211">
        <v>0</v>
      </c>
      <c r="O979" s="211">
        <v>27</v>
      </c>
      <c r="P979" s="124" t="s">
        <v>1314</v>
      </c>
    </row>
    <row r="980" spans="1:16" ht="51">
      <c r="A980" s="262" t="s">
        <v>619</v>
      </c>
      <c r="B980" s="124"/>
      <c r="C980" s="125" t="s">
        <v>713</v>
      </c>
      <c r="D980" s="119">
        <v>43129</v>
      </c>
      <c r="E980" s="120" t="s">
        <v>2414</v>
      </c>
      <c r="F980" s="120" t="s">
        <v>3</v>
      </c>
      <c r="G980" s="120">
        <v>1592022</v>
      </c>
      <c r="H980" s="124"/>
      <c r="I980" s="128" t="s">
        <v>3314</v>
      </c>
      <c r="J980" s="124"/>
      <c r="K980" s="124"/>
      <c r="L980" s="124"/>
      <c r="M980" s="124"/>
      <c r="N980" s="211">
        <v>0</v>
      </c>
      <c r="O980" s="211">
        <v>342707.4</v>
      </c>
      <c r="P980" s="124" t="s">
        <v>1314</v>
      </c>
    </row>
    <row r="981" spans="1:16" ht="38.25">
      <c r="A981" s="262">
        <v>20</v>
      </c>
      <c r="B981" s="124"/>
      <c r="C981" s="125" t="s">
        <v>693</v>
      </c>
      <c r="D981" s="119">
        <v>43129</v>
      </c>
      <c r="E981" s="120" t="s">
        <v>2415</v>
      </c>
      <c r="F981" s="120" t="s">
        <v>3</v>
      </c>
      <c r="G981" s="120">
        <v>1592078</v>
      </c>
      <c r="H981" s="124"/>
      <c r="I981" s="128" t="s">
        <v>3315</v>
      </c>
      <c r="J981" s="124"/>
      <c r="K981" s="124"/>
      <c r="L981" s="124"/>
      <c r="M981" s="124"/>
      <c r="N981" s="211">
        <v>0</v>
      </c>
      <c r="O981" s="211">
        <v>20956</v>
      </c>
      <c r="P981" s="124" t="s">
        <v>1314</v>
      </c>
    </row>
    <row r="982" spans="1:16" ht="51">
      <c r="A982" s="262" t="s">
        <v>619</v>
      </c>
      <c r="B982" s="124"/>
      <c r="C982" s="125" t="s">
        <v>713</v>
      </c>
      <c r="D982" s="119">
        <v>43129</v>
      </c>
      <c r="E982" s="120" t="s">
        <v>2416</v>
      </c>
      <c r="F982" s="120" t="s">
        <v>3</v>
      </c>
      <c r="G982" s="120">
        <v>1592112</v>
      </c>
      <c r="H982" s="124"/>
      <c r="I982" s="128" t="s">
        <v>3316</v>
      </c>
      <c r="J982" s="124"/>
      <c r="K982" s="124"/>
      <c r="L982" s="124"/>
      <c r="M982" s="124"/>
      <c r="N982" s="211">
        <v>0</v>
      </c>
      <c r="O982" s="211">
        <v>140</v>
      </c>
      <c r="P982" s="124" t="s">
        <v>1314</v>
      </c>
    </row>
    <row r="983" spans="1:16" ht="63.75">
      <c r="A983" s="262">
        <v>344</v>
      </c>
      <c r="B983" s="124"/>
      <c r="C983" s="125" t="s">
        <v>818</v>
      </c>
      <c r="D983" s="119">
        <v>43129</v>
      </c>
      <c r="E983" s="120" t="s">
        <v>2417</v>
      </c>
      <c r="F983" s="120" t="s">
        <v>3</v>
      </c>
      <c r="G983" s="120">
        <v>1592114</v>
      </c>
      <c r="H983" s="124"/>
      <c r="I983" s="128" t="s">
        <v>3317</v>
      </c>
      <c r="J983" s="124"/>
      <c r="K983" s="124"/>
      <c r="L983" s="124"/>
      <c r="M983" s="124"/>
      <c r="N983" s="211">
        <v>0</v>
      </c>
      <c r="O983" s="211">
        <v>700</v>
      </c>
      <c r="P983" s="124" t="s">
        <v>1314</v>
      </c>
    </row>
    <row r="984" spans="1:16" ht="51">
      <c r="A984" s="262" t="s">
        <v>619</v>
      </c>
      <c r="B984" s="124"/>
      <c r="C984" s="125" t="s">
        <v>713</v>
      </c>
      <c r="D984" s="119">
        <v>43129</v>
      </c>
      <c r="E984" s="120" t="s">
        <v>2418</v>
      </c>
      <c r="F984" s="120" t="s">
        <v>3</v>
      </c>
      <c r="G984" s="120">
        <v>1592150</v>
      </c>
      <c r="H984" s="124"/>
      <c r="I984" s="128" t="s">
        <v>3318</v>
      </c>
      <c r="J984" s="124"/>
      <c r="K984" s="124"/>
      <c r="L984" s="124"/>
      <c r="M984" s="124"/>
      <c r="N984" s="211">
        <v>0</v>
      </c>
      <c r="O984" s="211">
        <v>9006</v>
      </c>
      <c r="P984" s="124" t="s">
        <v>1314</v>
      </c>
    </row>
    <row r="985" spans="1:16" ht="51">
      <c r="A985" s="262">
        <v>514</v>
      </c>
      <c r="B985" s="124"/>
      <c r="C985" s="125" t="s">
        <v>841</v>
      </c>
      <c r="D985" s="119">
        <v>43129</v>
      </c>
      <c r="E985" s="120" t="s">
        <v>2419</v>
      </c>
      <c r="F985" s="120" t="s">
        <v>3</v>
      </c>
      <c r="G985" s="120">
        <v>1592157</v>
      </c>
      <c r="H985" s="124"/>
      <c r="I985" s="128" t="s">
        <v>3319</v>
      </c>
      <c r="J985" s="124"/>
      <c r="K985" s="124"/>
      <c r="L985" s="124"/>
      <c r="M985" s="124"/>
      <c r="N985" s="211">
        <v>0</v>
      </c>
      <c r="O985" s="211">
        <v>11765.54</v>
      </c>
      <c r="P985" s="124" t="s">
        <v>1314</v>
      </c>
    </row>
    <row r="986" spans="1:16" ht="51">
      <c r="A986" s="262">
        <v>48</v>
      </c>
      <c r="B986" s="124"/>
      <c r="C986" s="125" t="s">
        <v>700</v>
      </c>
      <c r="D986" s="119">
        <v>43129</v>
      </c>
      <c r="E986" s="120" t="s">
        <v>2420</v>
      </c>
      <c r="F986" s="120" t="s">
        <v>3</v>
      </c>
      <c r="G986" s="120">
        <v>1592238</v>
      </c>
      <c r="H986" s="124"/>
      <c r="I986" s="128" t="s">
        <v>3320</v>
      </c>
      <c r="J986" s="124"/>
      <c r="K986" s="124"/>
      <c r="L986" s="124"/>
      <c r="M986" s="124"/>
      <c r="N986" s="211">
        <v>0</v>
      </c>
      <c r="O986" s="211">
        <v>1.93</v>
      </c>
      <c r="P986" s="124" t="s">
        <v>1314</v>
      </c>
    </row>
    <row r="987" spans="1:16" ht="51">
      <c r="A987" s="262" t="s">
        <v>620</v>
      </c>
      <c r="B987" s="124"/>
      <c r="C987" s="125" t="s">
        <v>714</v>
      </c>
      <c r="D987" s="119">
        <v>43130</v>
      </c>
      <c r="E987" s="120" t="s">
        <v>1950</v>
      </c>
      <c r="F987" s="120" t="s">
        <v>1315</v>
      </c>
      <c r="G987" s="120">
        <v>16455264</v>
      </c>
      <c r="H987" s="124"/>
      <c r="I987" s="128" t="s">
        <v>2890</v>
      </c>
      <c r="J987" s="124"/>
      <c r="K987" s="124"/>
      <c r="L987" s="124"/>
      <c r="M987" s="124"/>
      <c r="N987" s="211">
        <v>0</v>
      </c>
      <c r="O987" s="211">
        <v>56809.67</v>
      </c>
      <c r="P987" s="124" t="s">
        <v>1314</v>
      </c>
    </row>
    <row r="988" spans="1:16" ht="63.75">
      <c r="A988" s="262">
        <v>15</v>
      </c>
      <c r="B988" s="124"/>
      <c r="C988" s="125" t="s">
        <v>691</v>
      </c>
      <c r="D988" s="119">
        <v>43130</v>
      </c>
      <c r="E988" s="120" t="s">
        <v>1951</v>
      </c>
      <c r="F988" s="120" t="s">
        <v>15</v>
      </c>
      <c r="G988" s="120">
        <v>4221</v>
      </c>
      <c r="H988" s="124"/>
      <c r="I988" s="128" t="s">
        <v>2891</v>
      </c>
      <c r="J988" s="124"/>
      <c r="K988" s="124"/>
      <c r="L988" s="124"/>
      <c r="M988" s="124"/>
      <c r="N988" s="211">
        <v>299.36</v>
      </c>
      <c r="O988" s="211">
        <v>0</v>
      </c>
      <c r="P988" s="124" t="s">
        <v>1314</v>
      </c>
    </row>
    <row r="989" spans="1:16" ht="51">
      <c r="A989" s="262" t="s">
        <v>619</v>
      </c>
      <c r="B989" s="124"/>
      <c r="C989" s="125" t="s">
        <v>713</v>
      </c>
      <c r="D989" s="119">
        <v>43130</v>
      </c>
      <c r="E989" s="120" t="s">
        <v>2421</v>
      </c>
      <c r="F989" s="120" t="s">
        <v>3</v>
      </c>
      <c r="G989" s="120">
        <v>1592461</v>
      </c>
      <c r="H989" s="124"/>
      <c r="I989" s="128" t="s">
        <v>3321</v>
      </c>
      <c r="J989" s="124"/>
      <c r="K989" s="124"/>
      <c r="L989" s="124"/>
      <c r="M989" s="124"/>
      <c r="N989" s="211">
        <v>0</v>
      </c>
      <c r="O989" s="211">
        <v>106691.71</v>
      </c>
      <c r="P989" s="124" t="s">
        <v>1314</v>
      </c>
    </row>
    <row r="990" spans="1:16" ht="51">
      <c r="A990" s="262">
        <v>593</v>
      </c>
      <c r="B990" s="124"/>
      <c r="C990" s="125" t="s">
        <v>863</v>
      </c>
      <c r="D990" s="119">
        <v>43130</v>
      </c>
      <c r="E990" s="120" t="s">
        <v>2422</v>
      </c>
      <c r="F990" s="120" t="s">
        <v>3</v>
      </c>
      <c r="G990" s="120">
        <v>1592472</v>
      </c>
      <c r="H990" s="124"/>
      <c r="I990" s="128" t="s">
        <v>3322</v>
      </c>
      <c r="J990" s="124"/>
      <c r="K990" s="124"/>
      <c r="L990" s="124"/>
      <c r="M990" s="124"/>
      <c r="N990" s="211">
        <v>0</v>
      </c>
      <c r="O990" s="211">
        <v>367155.64</v>
      </c>
      <c r="P990" s="124" t="s">
        <v>1314</v>
      </c>
    </row>
    <row r="991" spans="1:16" ht="51">
      <c r="A991" s="262">
        <v>593</v>
      </c>
      <c r="B991" s="124"/>
      <c r="C991" s="125" t="s">
        <v>863</v>
      </c>
      <c r="D991" s="119">
        <v>43130</v>
      </c>
      <c r="E991" s="120" t="s">
        <v>2423</v>
      </c>
      <c r="F991" s="120" t="s">
        <v>3</v>
      </c>
      <c r="G991" s="120">
        <v>1592474</v>
      </c>
      <c r="H991" s="124"/>
      <c r="I991" s="128" t="s">
        <v>3323</v>
      </c>
      <c r="J991" s="124"/>
      <c r="K991" s="124"/>
      <c r="L991" s="124"/>
      <c r="M991" s="124"/>
      <c r="N991" s="211">
        <v>0</v>
      </c>
      <c r="O991" s="211">
        <v>203341.03</v>
      </c>
      <c r="P991" s="124" t="s">
        <v>1314</v>
      </c>
    </row>
    <row r="992" spans="1:16" ht="51">
      <c r="A992" s="262" t="s">
        <v>619</v>
      </c>
      <c r="B992" s="124"/>
      <c r="C992" s="125" t="s">
        <v>713</v>
      </c>
      <c r="D992" s="119">
        <v>43130</v>
      </c>
      <c r="E992" s="120" t="s">
        <v>2424</v>
      </c>
      <c r="F992" s="120" t="s">
        <v>3</v>
      </c>
      <c r="G992" s="120">
        <v>1592379</v>
      </c>
      <c r="H992" s="124"/>
      <c r="I992" s="128" t="s">
        <v>3324</v>
      </c>
      <c r="J992" s="124"/>
      <c r="K992" s="124"/>
      <c r="L992" s="124"/>
      <c r="M992" s="124"/>
      <c r="N992" s="211">
        <v>0</v>
      </c>
      <c r="O992" s="211">
        <v>140</v>
      </c>
      <c r="P992" s="124" t="s">
        <v>1314</v>
      </c>
    </row>
    <row r="993" spans="1:16" ht="51">
      <c r="A993" s="262" t="s">
        <v>619</v>
      </c>
      <c r="B993" s="124"/>
      <c r="C993" s="125" t="s">
        <v>713</v>
      </c>
      <c r="D993" s="119">
        <v>43130</v>
      </c>
      <c r="E993" s="120" t="s">
        <v>2425</v>
      </c>
      <c r="F993" s="120" t="s">
        <v>3</v>
      </c>
      <c r="G993" s="120">
        <v>1592380</v>
      </c>
      <c r="H993" s="124"/>
      <c r="I993" s="128" t="s">
        <v>3325</v>
      </c>
      <c r="J993" s="124"/>
      <c r="K993" s="124"/>
      <c r="L993" s="124"/>
      <c r="M993" s="124"/>
      <c r="N993" s="211">
        <v>0</v>
      </c>
      <c r="O993" s="211">
        <v>140</v>
      </c>
      <c r="P993" s="124" t="s">
        <v>1314</v>
      </c>
    </row>
    <row r="994" spans="1:16" ht="51">
      <c r="A994" s="262" t="s">
        <v>619</v>
      </c>
      <c r="B994" s="124"/>
      <c r="C994" s="125" t="s">
        <v>713</v>
      </c>
      <c r="D994" s="119">
        <v>43130</v>
      </c>
      <c r="E994" s="120" t="s">
        <v>2426</v>
      </c>
      <c r="F994" s="120" t="s">
        <v>3</v>
      </c>
      <c r="G994" s="120">
        <v>1592430</v>
      </c>
      <c r="H994" s="124"/>
      <c r="I994" s="128" t="s">
        <v>3326</v>
      </c>
      <c r="J994" s="124"/>
      <c r="K994" s="124"/>
      <c r="L994" s="124"/>
      <c r="M994" s="124"/>
      <c r="N994" s="211">
        <v>0</v>
      </c>
      <c r="O994" s="211">
        <v>505.03</v>
      </c>
      <c r="P994" s="124" t="s">
        <v>1314</v>
      </c>
    </row>
    <row r="995" spans="1:16" ht="51">
      <c r="A995" s="262" t="s">
        <v>619</v>
      </c>
      <c r="B995" s="124"/>
      <c r="C995" s="125" t="s">
        <v>713</v>
      </c>
      <c r="D995" s="119">
        <v>43130</v>
      </c>
      <c r="E995" s="120" t="s">
        <v>2427</v>
      </c>
      <c r="F995" s="120" t="s">
        <v>3</v>
      </c>
      <c r="G995" s="120">
        <v>1592431</v>
      </c>
      <c r="H995" s="124"/>
      <c r="I995" s="128" t="s">
        <v>3327</v>
      </c>
      <c r="J995" s="124"/>
      <c r="K995" s="124"/>
      <c r="L995" s="124"/>
      <c r="M995" s="124"/>
      <c r="N995" s="211">
        <v>0</v>
      </c>
      <c r="O995" s="211">
        <v>631.87</v>
      </c>
      <c r="P995" s="124" t="s">
        <v>1314</v>
      </c>
    </row>
    <row r="996" spans="1:16" ht="51">
      <c r="A996" s="262" t="s">
        <v>619</v>
      </c>
      <c r="B996" s="124"/>
      <c r="C996" s="125" t="s">
        <v>713</v>
      </c>
      <c r="D996" s="119">
        <v>43130</v>
      </c>
      <c r="E996" s="120" t="s">
        <v>2428</v>
      </c>
      <c r="F996" s="120" t="s">
        <v>3</v>
      </c>
      <c r="G996" s="120">
        <v>1592433</v>
      </c>
      <c r="H996" s="124"/>
      <c r="I996" s="128" t="s">
        <v>3328</v>
      </c>
      <c r="J996" s="124"/>
      <c r="K996" s="124"/>
      <c r="L996" s="124"/>
      <c r="M996" s="124"/>
      <c r="N996" s="211">
        <v>0</v>
      </c>
      <c r="O996" s="211">
        <v>631.87</v>
      </c>
      <c r="P996" s="124" t="s">
        <v>1314</v>
      </c>
    </row>
    <row r="997" spans="1:16" ht="51">
      <c r="A997" s="262" t="s">
        <v>619</v>
      </c>
      <c r="B997" s="124"/>
      <c r="C997" s="125" t="s">
        <v>713</v>
      </c>
      <c r="D997" s="119">
        <v>43130</v>
      </c>
      <c r="E997" s="120" t="s">
        <v>2429</v>
      </c>
      <c r="F997" s="120" t="s">
        <v>3</v>
      </c>
      <c r="G997" s="120">
        <v>1592434</v>
      </c>
      <c r="H997" s="124"/>
      <c r="I997" s="128" t="s">
        <v>3329</v>
      </c>
      <c r="J997" s="124"/>
      <c r="K997" s="124"/>
      <c r="L997" s="124"/>
      <c r="M997" s="124"/>
      <c r="N997" s="211">
        <v>0</v>
      </c>
      <c r="O997" s="211">
        <v>50408.28</v>
      </c>
      <c r="P997" s="124" t="s">
        <v>1314</v>
      </c>
    </row>
    <row r="998" spans="1:16" ht="51">
      <c r="A998" s="262" t="s">
        <v>619</v>
      </c>
      <c r="B998" s="124"/>
      <c r="C998" s="125" t="s">
        <v>713</v>
      </c>
      <c r="D998" s="119">
        <v>43130</v>
      </c>
      <c r="E998" s="120" t="s">
        <v>2430</v>
      </c>
      <c r="F998" s="120" t="s">
        <v>3</v>
      </c>
      <c r="G998" s="120">
        <v>1592440</v>
      </c>
      <c r="H998" s="124"/>
      <c r="I998" s="128" t="s">
        <v>3330</v>
      </c>
      <c r="J998" s="124"/>
      <c r="K998" s="124"/>
      <c r="L998" s="124"/>
      <c r="M998" s="124"/>
      <c r="N998" s="211">
        <v>0</v>
      </c>
      <c r="O998" s="211">
        <v>140</v>
      </c>
      <c r="P998" s="124" t="s">
        <v>1314</v>
      </c>
    </row>
    <row r="999" spans="1:16" ht="51">
      <c r="A999" s="262" t="s">
        <v>619</v>
      </c>
      <c r="B999" s="124"/>
      <c r="C999" s="125" t="s">
        <v>713</v>
      </c>
      <c r="D999" s="119">
        <v>43130</v>
      </c>
      <c r="E999" s="120" t="s">
        <v>2431</v>
      </c>
      <c r="F999" s="120" t="s">
        <v>3</v>
      </c>
      <c r="G999" s="120">
        <v>1592444</v>
      </c>
      <c r="H999" s="124"/>
      <c r="I999" s="128" t="s">
        <v>3331</v>
      </c>
      <c r="J999" s="124"/>
      <c r="K999" s="124"/>
      <c r="L999" s="124"/>
      <c r="M999" s="124"/>
      <c r="N999" s="211">
        <v>0</v>
      </c>
      <c r="O999" s="211">
        <v>67.13</v>
      </c>
      <c r="P999" s="124" t="s">
        <v>1314</v>
      </c>
    </row>
    <row r="1000" spans="1:16" ht="51">
      <c r="A1000" s="262" t="s">
        <v>619</v>
      </c>
      <c r="B1000" s="124"/>
      <c r="C1000" s="125" t="s">
        <v>713</v>
      </c>
      <c r="D1000" s="119">
        <v>43130</v>
      </c>
      <c r="E1000" s="120" t="s">
        <v>2432</v>
      </c>
      <c r="F1000" s="120" t="s">
        <v>3</v>
      </c>
      <c r="G1000" s="120">
        <v>1592447</v>
      </c>
      <c r="H1000" s="124"/>
      <c r="I1000" s="128" t="s">
        <v>3332</v>
      </c>
      <c r="J1000" s="124"/>
      <c r="K1000" s="124"/>
      <c r="L1000" s="124"/>
      <c r="M1000" s="124"/>
      <c r="N1000" s="211">
        <v>0</v>
      </c>
      <c r="O1000" s="211">
        <v>67.13</v>
      </c>
      <c r="P1000" s="124" t="s">
        <v>1314</v>
      </c>
    </row>
    <row r="1001" spans="1:16" ht="51">
      <c r="A1001" s="262" t="s">
        <v>619</v>
      </c>
      <c r="B1001" s="124"/>
      <c r="C1001" s="125" t="s">
        <v>713</v>
      </c>
      <c r="D1001" s="119">
        <v>43130</v>
      </c>
      <c r="E1001" s="120" t="s">
        <v>2433</v>
      </c>
      <c r="F1001" s="120" t="s">
        <v>3</v>
      </c>
      <c r="G1001" s="120">
        <v>1592448</v>
      </c>
      <c r="H1001" s="124"/>
      <c r="I1001" s="128" t="s">
        <v>3333</v>
      </c>
      <c r="J1001" s="124"/>
      <c r="K1001" s="124"/>
      <c r="L1001" s="124"/>
      <c r="M1001" s="124"/>
      <c r="N1001" s="211">
        <v>0</v>
      </c>
      <c r="O1001" s="211">
        <v>3826</v>
      </c>
      <c r="P1001" s="124" t="s">
        <v>1314</v>
      </c>
    </row>
    <row r="1002" spans="1:16" ht="51">
      <c r="A1002" s="262" t="s">
        <v>619</v>
      </c>
      <c r="B1002" s="124"/>
      <c r="C1002" s="125" t="s">
        <v>713</v>
      </c>
      <c r="D1002" s="119">
        <v>43130</v>
      </c>
      <c r="E1002" s="120" t="s">
        <v>2434</v>
      </c>
      <c r="F1002" s="120" t="s">
        <v>3</v>
      </c>
      <c r="G1002" s="120">
        <v>1592451</v>
      </c>
      <c r="H1002" s="124"/>
      <c r="I1002" s="128" t="s">
        <v>3334</v>
      </c>
      <c r="J1002" s="124"/>
      <c r="K1002" s="124"/>
      <c r="L1002" s="124"/>
      <c r="M1002" s="124"/>
      <c r="N1002" s="211">
        <v>0</v>
      </c>
      <c r="O1002" s="211">
        <v>3826</v>
      </c>
      <c r="P1002" s="124" t="s">
        <v>1314</v>
      </c>
    </row>
    <row r="1003" spans="1:16" ht="51">
      <c r="A1003" s="262" t="s">
        <v>619</v>
      </c>
      <c r="B1003" s="124"/>
      <c r="C1003" s="125" t="s">
        <v>713</v>
      </c>
      <c r="D1003" s="119">
        <v>43130</v>
      </c>
      <c r="E1003" s="120" t="s">
        <v>2435</v>
      </c>
      <c r="F1003" s="120" t="s">
        <v>3</v>
      </c>
      <c r="G1003" s="120">
        <v>1592467</v>
      </c>
      <c r="H1003" s="124"/>
      <c r="I1003" s="128" t="s">
        <v>3335</v>
      </c>
      <c r="J1003" s="124"/>
      <c r="K1003" s="124"/>
      <c r="L1003" s="124"/>
      <c r="M1003" s="124"/>
      <c r="N1003" s="211">
        <v>0</v>
      </c>
      <c r="O1003" s="211">
        <v>140</v>
      </c>
      <c r="P1003" s="124" t="s">
        <v>1314</v>
      </c>
    </row>
    <row r="1004" spans="1:16" ht="38.25">
      <c r="A1004" s="262">
        <v>30</v>
      </c>
      <c r="B1004" s="124"/>
      <c r="C1004" s="125" t="s">
        <v>695</v>
      </c>
      <c r="D1004" s="119">
        <v>43130</v>
      </c>
      <c r="E1004" s="120" t="s">
        <v>2436</v>
      </c>
      <c r="F1004" s="120" t="s">
        <v>3</v>
      </c>
      <c r="G1004" s="120">
        <v>1592538</v>
      </c>
      <c r="H1004" s="124"/>
      <c r="I1004" s="128" t="s">
        <v>3336</v>
      </c>
      <c r="J1004" s="124"/>
      <c r="K1004" s="124"/>
      <c r="L1004" s="124"/>
      <c r="M1004" s="124"/>
      <c r="N1004" s="211">
        <v>0</v>
      </c>
      <c r="O1004" s="211">
        <v>25000</v>
      </c>
      <c r="P1004" s="124" t="s">
        <v>1314</v>
      </c>
    </row>
    <row r="1005" spans="1:16" ht="38.25">
      <c r="A1005" s="262">
        <v>20</v>
      </c>
      <c r="B1005" s="124"/>
      <c r="C1005" s="125" t="s">
        <v>693</v>
      </c>
      <c r="D1005" s="119">
        <v>43130</v>
      </c>
      <c r="E1005" s="120" t="s">
        <v>2437</v>
      </c>
      <c r="F1005" s="120" t="s">
        <v>3</v>
      </c>
      <c r="G1005" s="120">
        <v>1592571</v>
      </c>
      <c r="H1005" s="124"/>
      <c r="I1005" s="128" t="s">
        <v>3337</v>
      </c>
      <c r="J1005" s="124"/>
      <c r="K1005" s="124"/>
      <c r="L1005" s="124"/>
      <c r="M1005" s="124"/>
      <c r="N1005" s="211">
        <v>0</v>
      </c>
      <c r="O1005" s="211">
        <v>120</v>
      </c>
      <c r="P1005" s="124" t="s">
        <v>1314</v>
      </c>
    </row>
    <row r="1006" spans="1:16" ht="38.25">
      <c r="A1006" s="262">
        <v>20</v>
      </c>
      <c r="B1006" s="124"/>
      <c r="C1006" s="125" t="s">
        <v>693</v>
      </c>
      <c r="D1006" s="119">
        <v>43130</v>
      </c>
      <c r="E1006" s="120" t="s">
        <v>2438</v>
      </c>
      <c r="F1006" s="120" t="s">
        <v>3</v>
      </c>
      <c r="G1006" s="120">
        <v>1592576</v>
      </c>
      <c r="H1006" s="124"/>
      <c r="I1006" s="128" t="s">
        <v>3338</v>
      </c>
      <c r="J1006" s="124"/>
      <c r="K1006" s="124"/>
      <c r="L1006" s="124"/>
      <c r="M1006" s="124"/>
      <c r="N1006" s="211">
        <v>0</v>
      </c>
      <c r="O1006" s="211">
        <v>120</v>
      </c>
      <c r="P1006" s="124" t="s">
        <v>1314</v>
      </c>
    </row>
    <row r="1007" spans="1:16" ht="51">
      <c r="A1007" s="262" t="s">
        <v>619</v>
      </c>
      <c r="B1007" s="124"/>
      <c r="C1007" s="125" t="s">
        <v>713</v>
      </c>
      <c r="D1007" s="119">
        <v>43130</v>
      </c>
      <c r="E1007" s="120" t="s">
        <v>2439</v>
      </c>
      <c r="F1007" s="120" t="s">
        <v>3</v>
      </c>
      <c r="G1007" s="120">
        <v>1592581</v>
      </c>
      <c r="H1007" s="124"/>
      <c r="I1007" s="128" t="s">
        <v>3339</v>
      </c>
      <c r="J1007" s="124"/>
      <c r="K1007" s="124"/>
      <c r="L1007" s="124"/>
      <c r="M1007" s="124"/>
      <c r="N1007" s="211">
        <v>0</v>
      </c>
      <c r="O1007" s="211">
        <v>199.54</v>
      </c>
      <c r="P1007" s="124" t="s">
        <v>1314</v>
      </c>
    </row>
    <row r="1008" spans="1:16" ht="51">
      <c r="A1008" s="262" t="s">
        <v>619</v>
      </c>
      <c r="B1008" s="124"/>
      <c r="C1008" s="125" t="s">
        <v>713</v>
      </c>
      <c r="D1008" s="119">
        <v>43130</v>
      </c>
      <c r="E1008" s="120" t="s">
        <v>2440</v>
      </c>
      <c r="F1008" s="120" t="s">
        <v>3</v>
      </c>
      <c r="G1008" s="120">
        <v>1592584</v>
      </c>
      <c r="H1008" s="124"/>
      <c r="I1008" s="128" t="s">
        <v>3340</v>
      </c>
      <c r="J1008" s="124"/>
      <c r="K1008" s="124"/>
      <c r="L1008" s="124"/>
      <c r="M1008" s="124"/>
      <c r="N1008" s="211">
        <v>0</v>
      </c>
      <c r="O1008" s="211">
        <v>140</v>
      </c>
      <c r="P1008" s="124" t="s">
        <v>1314</v>
      </c>
    </row>
    <row r="1009" spans="1:16" ht="51">
      <c r="A1009" s="262">
        <v>20</v>
      </c>
      <c r="B1009" s="124"/>
      <c r="C1009" s="125" t="s">
        <v>693</v>
      </c>
      <c r="D1009" s="119">
        <v>43130</v>
      </c>
      <c r="E1009" s="120" t="s">
        <v>2441</v>
      </c>
      <c r="F1009" s="120" t="s">
        <v>3</v>
      </c>
      <c r="G1009" s="120">
        <v>1592587</v>
      </c>
      <c r="H1009" s="124"/>
      <c r="I1009" s="128" t="s">
        <v>3341</v>
      </c>
      <c r="J1009" s="124"/>
      <c r="K1009" s="124"/>
      <c r="L1009" s="124"/>
      <c r="M1009" s="124"/>
      <c r="N1009" s="211">
        <v>0</v>
      </c>
      <c r="O1009" s="211">
        <v>120</v>
      </c>
      <c r="P1009" s="124" t="s">
        <v>1314</v>
      </c>
    </row>
    <row r="1010" spans="1:16" ht="51">
      <c r="A1010" s="262" t="s">
        <v>619</v>
      </c>
      <c r="B1010" s="124"/>
      <c r="C1010" s="125" t="s">
        <v>713</v>
      </c>
      <c r="D1010" s="119">
        <v>43130</v>
      </c>
      <c r="E1010" s="120" t="s">
        <v>2442</v>
      </c>
      <c r="F1010" s="120" t="s">
        <v>3</v>
      </c>
      <c r="G1010" s="120">
        <v>1592601</v>
      </c>
      <c r="H1010" s="124"/>
      <c r="I1010" s="128" t="s">
        <v>3342</v>
      </c>
      <c r="J1010" s="124"/>
      <c r="K1010" s="124"/>
      <c r="L1010" s="124"/>
      <c r="M1010" s="124"/>
      <c r="N1010" s="211">
        <v>0</v>
      </c>
      <c r="O1010" s="211">
        <v>267.3</v>
      </c>
      <c r="P1010" s="124" t="s">
        <v>1314</v>
      </c>
    </row>
    <row r="1011" spans="1:16" ht="51">
      <c r="A1011" s="262">
        <v>287</v>
      </c>
      <c r="B1011" s="124"/>
      <c r="C1011" s="125" t="s">
        <v>790</v>
      </c>
      <c r="D1011" s="119">
        <v>43130</v>
      </c>
      <c r="E1011" s="120" t="s">
        <v>2443</v>
      </c>
      <c r="F1011" s="120" t="s">
        <v>3</v>
      </c>
      <c r="G1011" s="120">
        <v>1592615</v>
      </c>
      <c r="H1011" s="124"/>
      <c r="I1011" s="128" t="s">
        <v>3343</v>
      </c>
      <c r="J1011" s="124"/>
      <c r="K1011" s="124"/>
      <c r="L1011" s="124"/>
      <c r="M1011" s="124"/>
      <c r="N1011" s="211">
        <v>0</v>
      </c>
      <c r="O1011" s="211">
        <v>1719.59</v>
      </c>
      <c r="P1011" s="124" t="s">
        <v>1314</v>
      </c>
    </row>
    <row r="1012" spans="1:16" ht="63.75">
      <c r="A1012" s="262">
        <v>310</v>
      </c>
      <c r="B1012" s="124"/>
      <c r="C1012" s="125" t="s">
        <v>807</v>
      </c>
      <c r="D1012" s="119">
        <v>43130</v>
      </c>
      <c r="E1012" s="120" t="s">
        <v>2444</v>
      </c>
      <c r="F1012" s="120" t="s">
        <v>3</v>
      </c>
      <c r="G1012" s="120">
        <v>1592631</v>
      </c>
      <c r="H1012" s="124"/>
      <c r="I1012" s="128" t="s">
        <v>3344</v>
      </c>
      <c r="J1012" s="124"/>
      <c r="K1012" s="124"/>
      <c r="L1012" s="124"/>
      <c r="M1012" s="124"/>
      <c r="N1012" s="211">
        <v>0</v>
      </c>
      <c r="O1012" s="211">
        <v>371</v>
      </c>
      <c r="P1012" s="124" t="s">
        <v>1314</v>
      </c>
    </row>
    <row r="1013" spans="1:16" ht="51">
      <c r="A1013" s="262" t="s">
        <v>619</v>
      </c>
      <c r="B1013" s="124"/>
      <c r="C1013" s="125" t="s">
        <v>713</v>
      </c>
      <c r="D1013" s="119">
        <v>43130</v>
      </c>
      <c r="E1013" s="120" t="s">
        <v>2445</v>
      </c>
      <c r="F1013" s="120" t="s">
        <v>3</v>
      </c>
      <c r="G1013" s="120">
        <v>1592638</v>
      </c>
      <c r="H1013" s="124"/>
      <c r="I1013" s="128" t="s">
        <v>3345</v>
      </c>
      <c r="J1013" s="124"/>
      <c r="K1013" s="124"/>
      <c r="L1013" s="124"/>
      <c r="M1013" s="124"/>
      <c r="N1013" s="211">
        <v>0</v>
      </c>
      <c r="O1013" s="211">
        <v>199.15</v>
      </c>
      <c r="P1013" s="124" t="s">
        <v>1314</v>
      </c>
    </row>
    <row r="1014" spans="1:16" ht="38.25">
      <c r="A1014" s="262">
        <v>254</v>
      </c>
      <c r="B1014" s="124"/>
      <c r="C1014" s="125" t="s">
        <v>779</v>
      </c>
      <c r="D1014" s="119">
        <v>43130</v>
      </c>
      <c r="E1014" s="120" t="s">
        <v>2446</v>
      </c>
      <c r="F1014" s="120" t="s">
        <v>3</v>
      </c>
      <c r="G1014" s="120">
        <v>1592694</v>
      </c>
      <c r="H1014" s="124"/>
      <c r="I1014" s="128" t="s">
        <v>3346</v>
      </c>
      <c r="J1014" s="124"/>
      <c r="K1014" s="124"/>
      <c r="L1014" s="124"/>
      <c r="M1014" s="124"/>
      <c r="N1014" s="211">
        <v>0</v>
      </c>
      <c r="O1014" s="211">
        <v>200</v>
      </c>
      <c r="P1014" s="124" t="s">
        <v>1314</v>
      </c>
    </row>
    <row r="1015" spans="1:16" ht="51">
      <c r="A1015" s="262">
        <v>254</v>
      </c>
      <c r="B1015" s="124"/>
      <c r="C1015" s="125" t="s">
        <v>779</v>
      </c>
      <c r="D1015" s="119">
        <v>43130</v>
      </c>
      <c r="E1015" s="120" t="s">
        <v>2447</v>
      </c>
      <c r="F1015" s="120" t="s">
        <v>3</v>
      </c>
      <c r="G1015" s="120">
        <v>1592695</v>
      </c>
      <c r="H1015" s="124"/>
      <c r="I1015" s="128" t="s">
        <v>3347</v>
      </c>
      <c r="J1015" s="124"/>
      <c r="K1015" s="124"/>
      <c r="L1015" s="124"/>
      <c r="M1015" s="124"/>
      <c r="N1015" s="211">
        <v>0</v>
      </c>
      <c r="O1015" s="211">
        <v>770</v>
      </c>
      <c r="P1015" s="124" t="s">
        <v>1314</v>
      </c>
    </row>
    <row r="1016" spans="1:16" ht="51">
      <c r="A1016" s="262" t="s">
        <v>619</v>
      </c>
      <c r="B1016" s="124"/>
      <c r="C1016" s="125" t="s">
        <v>713</v>
      </c>
      <c r="D1016" s="119">
        <v>43130</v>
      </c>
      <c r="E1016" s="120" t="s">
        <v>2448</v>
      </c>
      <c r="F1016" s="120" t="s">
        <v>3</v>
      </c>
      <c r="G1016" s="120">
        <v>1592700</v>
      </c>
      <c r="H1016" s="124"/>
      <c r="I1016" s="128" t="s">
        <v>3348</v>
      </c>
      <c r="J1016" s="124"/>
      <c r="K1016" s="124"/>
      <c r="L1016" s="124"/>
      <c r="M1016" s="124"/>
      <c r="N1016" s="211">
        <v>0</v>
      </c>
      <c r="O1016" s="211">
        <v>100</v>
      </c>
      <c r="P1016" s="124" t="s">
        <v>1314</v>
      </c>
    </row>
    <row r="1017" spans="1:16" ht="51">
      <c r="A1017" s="262">
        <v>48</v>
      </c>
      <c r="B1017" s="124"/>
      <c r="C1017" s="125" t="s">
        <v>700</v>
      </c>
      <c r="D1017" s="119">
        <v>43130</v>
      </c>
      <c r="E1017" s="120" t="s">
        <v>2449</v>
      </c>
      <c r="F1017" s="120" t="s">
        <v>3</v>
      </c>
      <c r="G1017" s="120">
        <v>1592847</v>
      </c>
      <c r="H1017" s="124"/>
      <c r="I1017" s="128" t="s">
        <v>3349</v>
      </c>
      <c r="J1017" s="124"/>
      <c r="K1017" s="124"/>
      <c r="L1017" s="124"/>
      <c r="M1017" s="124"/>
      <c r="N1017" s="211">
        <v>0</v>
      </c>
      <c r="O1017" s="211">
        <v>110</v>
      </c>
      <c r="P1017" s="124" t="s">
        <v>1314</v>
      </c>
    </row>
    <row r="1018" spans="1:16" ht="51">
      <c r="A1018" s="262" t="s">
        <v>619</v>
      </c>
      <c r="B1018" s="124"/>
      <c r="C1018" s="125" t="s">
        <v>713</v>
      </c>
      <c r="D1018" s="119">
        <v>43130</v>
      </c>
      <c r="E1018" s="120" t="s">
        <v>2450</v>
      </c>
      <c r="F1018" s="120" t="s">
        <v>3</v>
      </c>
      <c r="G1018" s="120">
        <v>1592853</v>
      </c>
      <c r="H1018" s="124"/>
      <c r="I1018" s="128" t="s">
        <v>3350</v>
      </c>
      <c r="J1018" s="124"/>
      <c r="K1018" s="124"/>
      <c r="L1018" s="124"/>
      <c r="M1018" s="124"/>
      <c r="N1018" s="211">
        <v>0</v>
      </c>
      <c r="O1018" s="211">
        <v>38.549999999999997</v>
      </c>
      <c r="P1018" s="124" t="s">
        <v>1314</v>
      </c>
    </row>
    <row r="1019" spans="1:16" ht="51">
      <c r="A1019" s="262" t="s">
        <v>619</v>
      </c>
      <c r="B1019" s="124"/>
      <c r="C1019" s="125" t="s">
        <v>713</v>
      </c>
      <c r="D1019" s="119">
        <v>43130</v>
      </c>
      <c r="E1019" s="120" t="s">
        <v>2451</v>
      </c>
      <c r="F1019" s="120" t="s">
        <v>3</v>
      </c>
      <c r="G1019" s="120">
        <v>1592855</v>
      </c>
      <c r="H1019" s="124"/>
      <c r="I1019" s="128" t="s">
        <v>3350</v>
      </c>
      <c r="J1019" s="124"/>
      <c r="K1019" s="124"/>
      <c r="L1019" s="124"/>
      <c r="M1019" s="124"/>
      <c r="N1019" s="211">
        <v>0</v>
      </c>
      <c r="O1019" s="211">
        <v>162</v>
      </c>
      <c r="P1019" s="124" t="s">
        <v>1314</v>
      </c>
    </row>
    <row r="1020" spans="1:16" ht="63.75">
      <c r="A1020" s="262">
        <v>10</v>
      </c>
      <c r="B1020" s="124"/>
      <c r="C1020" s="125" t="s">
        <v>690</v>
      </c>
      <c r="D1020" s="119">
        <v>43131</v>
      </c>
      <c r="E1020" s="120" t="s">
        <v>1952</v>
      </c>
      <c r="F1020" s="120" t="s">
        <v>6</v>
      </c>
      <c r="G1020" s="120">
        <v>654586</v>
      </c>
      <c r="H1020" s="124"/>
      <c r="I1020" s="128" t="s">
        <v>2892</v>
      </c>
      <c r="J1020" s="124"/>
      <c r="K1020" s="124"/>
      <c r="L1020" s="124"/>
      <c r="M1020" s="124"/>
      <c r="N1020" s="211">
        <v>0</v>
      </c>
      <c r="O1020" s="211">
        <v>20272.669999999998</v>
      </c>
      <c r="P1020" s="124" t="s">
        <v>1314</v>
      </c>
    </row>
    <row r="1021" spans="1:16" ht="63.75">
      <c r="A1021" s="262">
        <v>10</v>
      </c>
      <c r="B1021" s="124"/>
      <c r="C1021" s="125" t="s">
        <v>690</v>
      </c>
      <c r="D1021" s="119">
        <v>43131</v>
      </c>
      <c r="E1021" s="120" t="s">
        <v>1953</v>
      </c>
      <c r="F1021" s="120" t="s">
        <v>6</v>
      </c>
      <c r="G1021" s="120">
        <v>654588</v>
      </c>
      <c r="H1021" s="124"/>
      <c r="I1021" s="128" t="s">
        <v>2893</v>
      </c>
      <c r="J1021" s="124"/>
      <c r="K1021" s="124"/>
      <c r="L1021" s="124"/>
      <c r="M1021" s="124"/>
      <c r="N1021" s="211">
        <v>0</v>
      </c>
      <c r="O1021" s="211">
        <v>17939.310000000001</v>
      </c>
      <c r="P1021" s="124" t="s">
        <v>1314</v>
      </c>
    </row>
    <row r="1022" spans="1:16" ht="51">
      <c r="A1022" s="262" t="s">
        <v>619</v>
      </c>
      <c r="B1022" s="124"/>
      <c r="C1022" s="125" t="s">
        <v>713</v>
      </c>
      <c r="D1022" s="119">
        <v>43131</v>
      </c>
      <c r="E1022" s="120" t="s">
        <v>1954</v>
      </c>
      <c r="F1022" s="120" t="s">
        <v>6</v>
      </c>
      <c r="G1022" s="120">
        <v>654590</v>
      </c>
      <c r="H1022" s="124"/>
      <c r="I1022" s="128" t="s">
        <v>2894</v>
      </c>
      <c r="J1022" s="124"/>
      <c r="K1022" s="124"/>
      <c r="L1022" s="124"/>
      <c r="M1022" s="124"/>
      <c r="N1022" s="211">
        <v>0</v>
      </c>
      <c r="O1022" s="211">
        <v>8752.61</v>
      </c>
      <c r="P1022" s="124" t="s">
        <v>1314</v>
      </c>
    </row>
    <row r="1023" spans="1:16" ht="63.75">
      <c r="A1023" s="262" t="s">
        <v>619</v>
      </c>
      <c r="B1023" s="124"/>
      <c r="C1023" s="125" t="s">
        <v>713</v>
      </c>
      <c r="D1023" s="119">
        <v>43131</v>
      </c>
      <c r="E1023" s="120" t="s">
        <v>1955</v>
      </c>
      <c r="F1023" s="120" t="s">
        <v>6</v>
      </c>
      <c r="G1023" s="120">
        <v>654592</v>
      </c>
      <c r="H1023" s="124"/>
      <c r="I1023" s="128" t="s">
        <v>2895</v>
      </c>
      <c r="J1023" s="124"/>
      <c r="K1023" s="124"/>
      <c r="L1023" s="124"/>
      <c r="M1023" s="124"/>
      <c r="N1023" s="211">
        <v>0</v>
      </c>
      <c r="O1023" s="211">
        <v>17742.09</v>
      </c>
      <c r="P1023" s="124" t="s">
        <v>1314</v>
      </c>
    </row>
    <row r="1024" spans="1:16" ht="63.75">
      <c r="A1024" s="262" t="s">
        <v>619</v>
      </c>
      <c r="B1024" s="124"/>
      <c r="C1024" s="125" t="s">
        <v>713</v>
      </c>
      <c r="D1024" s="119">
        <v>43131</v>
      </c>
      <c r="E1024" s="120" t="s">
        <v>1956</v>
      </c>
      <c r="F1024" s="120" t="s">
        <v>6</v>
      </c>
      <c r="G1024" s="120">
        <v>654594</v>
      </c>
      <c r="H1024" s="124"/>
      <c r="I1024" s="128" t="s">
        <v>2896</v>
      </c>
      <c r="J1024" s="124"/>
      <c r="K1024" s="124"/>
      <c r="L1024" s="124"/>
      <c r="M1024" s="124"/>
      <c r="N1024" s="211">
        <v>0</v>
      </c>
      <c r="O1024" s="211">
        <v>2076.9299999999998</v>
      </c>
      <c r="P1024" s="124" t="s">
        <v>1314</v>
      </c>
    </row>
    <row r="1025" spans="1:16" ht="51">
      <c r="A1025" s="262" t="s">
        <v>619</v>
      </c>
      <c r="B1025" s="124"/>
      <c r="C1025" s="125" t="s">
        <v>713</v>
      </c>
      <c r="D1025" s="119">
        <v>43131</v>
      </c>
      <c r="E1025" s="120" t="s">
        <v>1957</v>
      </c>
      <c r="F1025" s="120" t="s">
        <v>6</v>
      </c>
      <c r="G1025" s="120">
        <v>654601</v>
      </c>
      <c r="H1025" s="124"/>
      <c r="I1025" s="128" t="s">
        <v>2897</v>
      </c>
      <c r="J1025" s="124"/>
      <c r="K1025" s="124"/>
      <c r="L1025" s="124"/>
      <c r="M1025" s="124"/>
      <c r="N1025" s="211">
        <v>0</v>
      </c>
      <c r="O1025" s="211">
        <v>220308.08</v>
      </c>
      <c r="P1025" s="124" t="s">
        <v>1314</v>
      </c>
    </row>
    <row r="1026" spans="1:16" ht="51">
      <c r="A1026" s="262" t="s">
        <v>619</v>
      </c>
      <c r="B1026" s="124"/>
      <c r="C1026" s="125" t="s">
        <v>713</v>
      </c>
      <c r="D1026" s="119">
        <v>43131</v>
      </c>
      <c r="E1026" s="120" t="s">
        <v>1958</v>
      </c>
      <c r="F1026" s="120" t="s">
        <v>6</v>
      </c>
      <c r="G1026" s="120">
        <v>654603</v>
      </c>
      <c r="H1026" s="124"/>
      <c r="I1026" s="128" t="s">
        <v>2898</v>
      </c>
      <c r="J1026" s="124"/>
      <c r="K1026" s="124"/>
      <c r="L1026" s="124"/>
      <c r="M1026" s="124"/>
      <c r="N1026" s="211">
        <v>0</v>
      </c>
      <c r="O1026" s="211">
        <v>8301.56</v>
      </c>
      <c r="P1026" s="124" t="s">
        <v>1314</v>
      </c>
    </row>
    <row r="1027" spans="1:16" ht="51">
      <c r="A1027" s="262" t="s">
        <v>619</v>
      </c>
      <c r="B1027" s="124"/>
      <c r="C1027" s="125" t="s">
        <v>713</v>
      </c>
      <c r="D1027" s="119">
        <v>43131</v>
      </c>
      <c r="E1027" s="120" t="s">
        <v>1959</v>
      </c>
      <c r="F1027" s="120" t="s">
        <v>6</v>
      </c>
      <c r="G1027" s="120">
        <v>654605</v>
      </c>
      <c r="H1027" s="124"/>
      <c r="I1027" s="128" t="s">
        <v>2899</v>
      </c>
      <c r="J1027" s="124"/>
      <c r="K1027" s="124"/>
      <c r="L1027" s="124"/>
      <c r="M1027" s="124"/>
      <c r="N1027" s="211">
        <v>0</v>
      </c>
      <c r="O1027" s="211">
        <v>11795.77</v>
      </c>
      <c r="P1027" s="124" t="s">
        <v>1314</v>
      </c>
    </row>
    <row r="1028" spans="1:16" ht="51">
      <c r="A1028" s="262" t="s">
        <v>619</v>
      </c>
      <c r="B1028" s="124"/>
      <c r="C1028" s="125" t="s">
        <v>713</v>
      </c>
      <c r="D1028" s="119">
        <v>43131</v>
      </c>
      <c r="E1028" s="120" t="s">
        <v>1960</v>
      </c>
      <c r="F1028" s="120" t="s">
        <v>6</v>
      </c>
      <c r="G1028" s="120">
        <v>654607</v>
      </c>
      <c r="H1028" s="124"/>
      <c r="I1028" s="128" t="s">
        <v>2900</v>
      </c>
      <c r="J1028" s="124"/>
      <c r="K1028" s="124"/>
      <c r="L1028" s="124"/>
      <c r="M1028" s="124"/>
      <c r="N1028" s="211">
        <v>0</v>
      </c>
      <c r="O1028" s="211">
        <v>13544.66</v>
      </c>
      <c r="P1028" s="124" t="s">
        <v>1314</v>
      </c>
    </row>
    <row r="1029" spans="1:16" ht="51">
      <c r="A1029" s="262" t="s">
        <v>619</v>
      </c>
      <c r="B1029" s="124"/>
      <c r="C1029" s="125" t="s">
        <v>713</v>
      </c>
      <c r="D1029" s="119">
        <v>43131</v>
      </c>
      <c r="E1029" s="120" t="s">
        <v>1961</v>
      </c>
      <c r="F1029" s="120" t="s">
        <v>6</v>
      </c>
      <c r="G1029" s="120">
        <v>654609</v>
      </c>
      <c r="H1029" s="124"/>
      <c r="I1029" s="128" t="s">
        <v>2901</v>
      </c>
      <c r="J1029" s="124"/>
      <c r="K1029" s="124"/>
      <c r="L1029" s="124"/>
      <c r="M1029" s="124"/>
      <c r="N1029" s="211">
        <v>0</v>
      </c>
      <c r="O1029" s="211">
        <v>3457.3</v>
      </c>
      <c r="P1029" s="124" t="s">
        <v>1314</v>
      </c>
    </row>
    <row r="1030" spans="1:16" ht="51">
      <c r="A1030" s="262" t="s">
        <v>619</v>
      </c>
      <c r="B1030" s="124"/>
      <c r="C1030" s="125" t="s">
        <v>713</v>
      </c>
      <c r="D1030" s="119">
        <v>43131</v>
      </c>
      <c r="E1030" s="120" t="s">
        <v>1962</v>
      </c>
      <c r="F1030" s="120" t="s">
        <v>6</v>
      </c>
      <c r="G1030" s="120">
        <v>654611</v>
      </c>
      <c r="H1030" s="124"/>
      <c r="I1030" s="128" t="s">
        <v>2902</v>
      </c>
      <c r="J1030" s="124"/>
      <c r="K1030" s="124"/>
      <c r="L1030" s="124"/>
      <c r="M1030" s="124"/>
      <c r="N1030" s="211">
        <v>0</v>
      </c>
      <c r="O1030" s="211">
        <v>73454.2</v>
      </c>
      <c r="P1030" s="124" t="s">
        <v>1314</v>
      </c>
    </row>
    <row r="1031" spans="1:16" ht="51">
      <c r="A1031" s="262" t="s">
        <v>619</v>
      </c>
      <c r="B1031" s="124"/>
      <c r="C1031" s="125" t="s">
        <v>713</v>
      </c>
      <c r="D1031" s="119">
        <v>43131</v>
      </c>
      <c r="E1031" s="120" t="s">
        <v>1963</v>
      </c>
      <c r="F1031" s="120" t="s">
        <v>6</v>
      </c>
      <c r="G1031" s="120">
        <v>654833</v>
      </c>
      <c r="H1031" s="124"/>
      <c r="I1031" s="128" t="s">
        <v>2903</v>
      </c>
      <c r="J1031" s="124"/>
      <c r="K1031" s="124"/>
      <c r="L1031" s="124"/>
      <c r="M1031" s="124"/>
      <c r="N1031" s="211">
        <v>0</v>
      </c>
      <c r="O1031" s="211">
        <v>35439.03</v>
      </c>
      <c r="P1031" s="124" t="s">
        <v>1314</v>
      </c>
    </row>
    <row r="1032" spans="1:16" ht="51">
      <c r="A1032" s="262" t="s">
        <v>619</v>
      </c>
      <c r="B1032" s="124"/>
      <c r="C1032" s="125" t="s">
        <v>713</v>
      </c>
      <c r="D1032" s="119">
        <v>43131</v>
      </c>
      <c r="E1032" s="120" t="s">
        <v>1964</v>
      </c>
      <c r="F1032" s="120" t="s">
        <v>6</v>
      </c>
      <c r="G1032" s="120">
        <v>655021</v>
      </c>
      <c r="H1032" s="124"/>
      <c r="I1032" s="128" t="s">
        <v>2904</v>
      </c>
      <c r="J1032" s="124"/>
      <c r="K1032" s="124"/>
      <c r="L1032" s="124"/>
      <c r="M1032" s="124"/>
      <c r="N1032" s="211">
        <v>0</v>
      </c>
      <c r="O1032" s="211">
        <v>6593.97</v>
      </c>
      <c r="P1032" s="124" t="s">
        <v>1314</v>
      </c>
    </row>
    <row r="1033" spans="1:16" ht="63.75">
      <c r="A1033" s="262">
        <v>10</v>
      </c>
      <c r="B1033" s="124"/>
      <c r="C1033" s="125" t="s">
        <v>690</v>
      </c>
      <c r="D1033" s="119">
        <v>43131</v>
      </c>
      <c r="E1033" s="120" t="s">
        <v>1965</v>
      </c>
      <c r="F1033" s="120" t="s">
        <v>6</v>
      </c>
      <c r="G1033" s="120">
        <v>655023</v>
      </c>
      <c r="H1033" s="124"/>
      <c r="I1033" s="128" t="s">
        <v>2905</v>
      </c>
      <c r="J1033" s="124"/>
      <c r="K1033" s="124"/>
      <c r="L1033" s="124"/>
      <c r="M1033" s="124"/>
      <c r="N1033" s="211">
        <v>0</v>
      </c>
      <c r="O1033" s="211">
        <v>23029.84</v>
      </c>
      <c r="P1033" s="124" t="s">
        <v>1314</v>
      </c>
    </row>
    <row r="1034" spans="1:16" ht="51">
      <c r="A1034" s="262" t="s">
        <v>619</v>
      </c>
      <c r="B1034" s="124"/>
      <c r="C1034" s="125" t="s">
        <v>713</v>
      </c>
      <c r="D1034" s="119">
        <v>43131</v>
      </c>
      <c r="E1034" s="120" t="s">
        <v>1966</v>
      </c>
      <c r="F1034" s="120" t="s">
        <v>6</v>
      </c>
      <c r="G1034" s="120">
        <v>655025</v>
      </c>
      <c r="H1034" s="124"/>
      <c r="I1034" s="128" t="s">
        <v>2906</v>
      </c>
      <c r="J1034" s="124"/>
      <c r="K1034" s="124"/>
      <c r="L1034" s="124"/>
      <c r="M1034" s="124"/>
      <c r="N1034" s="211">
        <v>0</v>
      </c>
      <c r="O1034" s="211">
        <v>217233.42</v>
      </c>
      <c r="P1034" s="124" t="s">
        <v>1314</v>
      </c>
    </row>
    <row r="1035" spans="1:16" ht="51">
      <c r="A1035" s="262" t="s">
        <v>619</v>
      </c>
      <c r="B1035" s="124"/>
      <c r="C1035" s="125" t="s">
        <v>713</v>
      </c>
      <c r="D1035" s="119">
        <v>43131</v>
      </c>
      <c r="E1035" s="120" t="s">
        <v>1967</v>
      </c>
      <c r="F1035" s="120" t="s">
        <v>6</v>
      </c>
      <c r="G1035" s="120">
        <v>655056</v>
      </c>
      <c r="H1035" s="124"/>
      <c r="I1035" s="128" t="s">
        <v>2907</v>
      </c>
      <c r="J1035" s="124"/>
      <c r="K1035" s="124"/>
      <c r="L1035" s="124"/>
      <c r="M1035" s="124"/>
      <c r="N1035" s="211">
        <v>0</v>
      </c>
      <c r="O1035" s="211">
        <v>223131.31</v>
      </c>
      <c r="P1035" s="124" t="s">
        <v>1314</v>
      </c>
    </row>
    <row r="1036" spans="1:16" ht="51">
      <c r="A1036" s="262" t="s">
        <v>619</v>
      </c>
      <c r="B1036" s="124"/>
      <c r="C1036" s="125" t="s">
        <v>713</v>
      </c>
      <c r="D1036" s="119">
        <v>43131</v>
      </c>
      <c r="E1036" s="120" t="s">
        <v>1968</v>
      </c>
      <c r="F1036" s="120" t="s">
        <v>6</v>
      </c>
      <c r="G1036" s="120">
        <v>655061</v>
      </c>
      <c r="H1036" s="124"/>
      <c r="I1036" s="128" t="s">
        <v>2908</v>
      </c>
      <c r="J1036" s="124"/>
      <c r="K1036" s="124"/>
      <c r="L1036" s="124"/>
      <c r="M1036" s="124"/>
      <c r="N1036" s="211">
        <v>0</v>
      </c>
      <c r="O1036" s="211">
        <v>201862.84</v>
      </c>
      <c r="P1036" s="124" t="s">
        <v>1314</v>
      </c>
    </row>
    <row r="1037" spans="1:16" ht="76.5">
      <c r="A1037" s="262" t="s">
        <v>619</v>
      </c>
      <c r="B1037" s="124"/>
      <c r="C1037" s="125" t="s">
        <v>713</v>
      </c>
      <c r="D1037" s="119">
        <v>43131</v>
      </c>
      <c r="E1037" s="120" t="s">
        <v>1969</v>
      </c>
      <c r="F1037" s="120" t="s">
        <v>6</v>
      </c>
      <c r="G1037" s="120">
        <v>655063</v>
      </c>
      <c r="H1037" s="124"/>
      <c r="I1037" s="128" t="s">
        <v>2909</v>
      </c>
      <c r="J1037" s="124"/>
      <c r="K1037" s="124"/>
      <c r="L1037" s="124"/>
      <c r="M1037" s="124"/>
      <c r="N1037" s="211">
        <v>0</v>
      </c>
      <c r="O1037" s="211">
        <v>64496.07</v>
      </c>
      <c r="P1037" s="124" t="s">
        <v>1314</v>
      </c>
    </row>
    <row r="1038" spans="1:16" ht="63.75">
      <c r="A1038" s="262" t="s">
        <v>620</v>
      </c>
      <c r="B1038" s="124"/>
      <c r="C1038" s="125" t="s">
        <v>714</v>
      </c>
      <c r="D1038" s="119">
        <v>43131</v>
      </c>
      <c r="E1038" s="120" t="s">
        <v>1970</v>
      </c>
      <c r="F1038" s="120" t="s">
        <v>1315</v>
      </c>
      <c r="G1038" s="120">
        <v>16455234</v>
      </c>
      <c r="H1038" s="124"/>
      <c r="I1038" s="128" t="s">
        <v>2910</v>
      </c>
      <c r="J1038" s="124"/>
      <c r="K1038" s="124"/>
      <c r="L1038" s="124"/>
      <c r="M1038" s="124"/>
      <c r="N1038" s="211">
        <v>0</v>
      </c>
      <c r="O1038" s="211">
        <v>1279649.57</v>
      </c>
      <c r="P1038" s="124" t="s">
        <v>1314</v>
      </c>
    </row>
    <row r="1039" spans="1:16" ht="51">
      <c r="A1039" s="262" t="s">
        <v>620</v>
      </c>
      <c r="B1039" s="124"/>
      <c r="C1039" s="125" t="s">
        <v>714</v>
      </c>
      <c r="D1039" s="119">
        <v>43131</v>
      </c>
      <c r="E1039" s="120" t="s">
        <v>1971</v>
      </c>
      <c r="F1039" s="120" t="s">
        <v>1315</v>
      </c>
      <c r="G1039" s="120">
        <v>16470564</v>
      </c>
      <c r="H1039" s="124"/>
      <c r="I1039" s="128" t="s">
        <v>2911</v>
      </c>
      <c r="J1039" s="124"/>
      <c r="K1039" s="124"/>
      <c r="L1039" s="124"/>
      <c r="M1039" s="124"/>
      <c r="N1039" s="211">
        <v>0</v>
      </c>
      <c r="O1039" s="211">
        <v>2984719.91</v>
      </c>
      <c r="P1039" s="124" t="s">
        <v>1314</v>
      </c>
    </row>
    <row r="1040" spans="1:16" ht="51">
      <c r="A1040" s="262" t="s">
        <v>620</v>
      </c>
      <c r="B1040" s="124"/>
      <c r="C1040" s="125" t="s">
        <v>714</v>
      </c>
      <c r="D1040" s="119">
        <v>43131</v>
      </c>
      <c r="E1040" s="120" t="s">
        <v>1972</v>
      </c>
      <c r="F1040" s="120" t="s">
        <v>1315</v>
      </c>
      <c r="G1040" s="120">
        <v>16470570</v>
      </c>
      <c r="H1040" s="124"/>
      <c r="I1040" s="128" t="s">
        <v>2912</v>
      </c>
      <c r="J1040" s="124"/>
      <c r="K1040" s="124"/>
      <c r="L1040" s="124"/>
      <c r="M1040" s="124"/>
      <c r="N1040" s="211">
        <v>0</v>
      </c>
      <c r="O1040" s="211">
        <v>5470669.2000000002</v>
      </c>
      <c r="P1040" s="124" t="s">
        <v>1314</v>
      </c>
    </row>
    <row r="1041" spans="1:16" ht="76.5">
      <c r="A1041" s="262" t="s">
        <v>620</v>
      </c>
      <c r="B1041" s="124"/>
      <c r="C1041" s="125" t="s">
        <v>714</v>
      </c>
      <c r="D1041" s="119">
        <v>43131</v>
      </c>
      <c r="E1041" s="120" t="s">
        <v>1973</v>
      </c>
      <c r="F1041" s="120" t="s">
        <v>6</v>
      </c>
      <c r="G1041" s="120">
        <v>936589</v>
      </c>
      <c r="H1041" s="124"/>
      <c r="I1041" s="128" t="s">
        <v>2913</v>
      </c>
      <c r="J1041" s="124"/>
      <c r="K1041" s="124"/>
      <c r="L1041" s="124"/>
      <c r="M1041" s="124"/>
      <c r="N1041" s="211">
        <v>0</v>
      </c>
      <c r="O1041" s="211">
        <v>187000</v>
      </c>
      <c r="P1041" s="124" t="s">
        <v>1314</v>
      </c>
    </row>
    <row r="1042" spans="1:16" ht="89.25">
      <c r="A1042" s="262">
        <v>86</v>
      </c>
      <c r="B1042" s="124"/>
      <c r="C1042" s="125" t="s">
        <v>710</v>
      </c>
      <c r="D1042" s="119">
        <v>43131</v>
      </c>
      <c r="E1042" s="120" t="s">
        <v>1974</v>
      </c>
      <c r="F1042" s="120" t="s">
        <v>6</v>
      </c>
      <c r="G1042" s="120">
        <v>912450</v>
      </c>
      <c r="H1042" s="124"/>
      <c r="I1042" s="128" t="s">
        <v>2914</v>
      </c>
      <c r="J1042" s="124"/>
      <c r="K1042" s="124"/>
      <c r="L1042" s="124"/>
      <c r="M1042" s="124"/>
      <c r="N1042" s="211">
        <v>0</v>
      </c>
      <c r="O1042" s="211">
        <v>170195.8</v>
      </c>
      <c r="P1042" s="124" t="s">
        <v>1314</v>
      </c>
    </row>
    <row r="1043" spans="1:16" ht="76.5">
      <c r="A1043" s="262">
        <v>513</v>
      </c>
      <c r="B1043" s="124"/>
      <c r="C1043" s="125" t="s">
        <v>201</v>
      </c>
      <c r="D1043" s="119">
        <v>43131</v>
      </c>
      <c r="E1043" s="120" t="s">
        <v>1975</v>
      </c>
      <c r="F1043" s="120" t="s">
        <v>11</v>
      </c>
      <c r="G1043" s="120">
        <v>912532</v>
      </c>
      <c r="H1043" s="124"/>
      <c r="I1043" s="128" t="s">
        <v>2916</v>
      </c>
      <c r="J1043" s="124"/>
      <c r="K1043" s="124"/>
      <c r="L1043" s="124"/>
      <c r="M1043" s="124"/>
      <c r="N1043" s="211">
        <v>6258.16</v>
      </c>
      <c r="O1043" s="211">
        <v>0</v>
      </c>
      <c r="P1043" s="124" t="s">
        <v>1314</v>
      </c>
    </row>
    <row r="1044" spans="1:16" ht="63.75">
      <c r="A1044" s="262">
        <v>378</v>
      </c>
      <c r="B1044" s="124"/>
      <c r="C1044" s="125" t="s">
        <v>1274</v>
      </c>
      <c r="D1044" s="119">
        <v>43131</v>
      </c>
      <c r="E1044" s="120" t="s">
        <v>1976</v>
      </c>
      <c r="F1044" s="120" t="s">
        <v>11</v>
      </c>
      <c r="G1044" s="120">
        <v>912629</v>
      </c>
      <c r="H1044" s="124"/>
      <c r="I1044" s="128" t="s">
        <v>2917</v>
      </c>
      <c r="J1044" s="124"/>
      <c r="K1044" s="124"/>
      <c r="L1044" s="124"/>
      <c r="M1044" s="124"/>
      <c r="N1044" s="211">
        <v>50</v>
      </c>
      <c r="O1044" s="211">
        <v>0</v>
      </c>
      <c r="P1044" s="124" t="s">
        <v>1314</v>
      </c>
    </row>
    <row r="1045" spans="1:16" ht="51">
      <c r="A1045" s="262" t="s">
        <v>619</v>
      </c>
      <c r="B1045" s="124"/>
      <c r="C1045" s="125" t="s">
        <v>713</v>
      </c>
      <c r="D1045" s="119">
        <v>43131</v>
      </c>
      <c r="E1045" s="120" t="s">
        <v>2452</v>
      </c>
      <c r="F1045" s="120" t="s">
        <v>3</v>
      </c>
      <c r="G1045" s="120">
        <v>1592992</v>
      </c>
      <c r="H1045" s="124"/>
      <c r="I1045" s="128" t="s">
        <v>3351</v>
      </c>
      <c r="J1045" s="124"/>
      <c r="K1045" s="124"/>
      <c r="L1045" s="124"/>
      <c r="M1045" s="124"/>
      <c r="N1045" s="211">
        <v>0</v>
      </c>
      <c r="O1045" s="211">
        <v>5122.17</v>
      </c>
      <c r="P1045" s="124" t="s">
        <v>1314</v>
      </c>
    </row>
    <row r="1046" spans="1:16" ht="51">
      <c r="A1046" s="262" t="s">
        <v>619</v>
      </c>
      <c r="B1046" s="124"/>
      <c r="C1046" s="125" t="s">
        <v>713</v>
      </c>
      <c r="D1046" s="119">
        <v>43131</v>
      </c>
      <c r="E1046" s="120" t="s">
        <v>2453</v>
      </c>
      <c r="F1046" s="120" t="s">
        <v>3</v>
      </c>
      <c r="G1046" s="120">
        <v>1593114</v>
      </c>
      <c r="H1046" s="124"/>
      <c r="I1046" s="128" t="s">
        <v>3352</v>
      </c>
      <c r="J1046" s="124"/>
      <c r="K1046" s="124"/>
      <c r="L1046" s="124"/>
      <c r="M1046" s="124"/>
      <c r="N1046" s="211">
        <v>0</v>
      </c>
      <c r="O1046" s="211">
        <v>1001.02</v>
      </c>
      <c r="P1046" s="124" t="s">
        <v>1314</v>
      </c>
    </row>
    <row r="1047" spans="1:16" ht="51">
      <c r="A1047" s="262">
        <v>163</v>
      </c>
      <c r="B1047" s="124"/>
      <c r="C1047" s="125" t="s">
        <v>748</v>
      </c>
      <c r="D1047" s="119">
        <v>43131</v>
      </c>
      <c r="E1047" s="120" t="s">
        <v>2454</v>
      </c>
      <c r="F1047" s="120" t="s">
        <v>3</v>
      </c>
      <c r="G1047" s="120">
        <v>1593126</v>
      </c>
      <c r="H1047" s="124"/>
      <c r="I1047" s="128" t="s">
        <v>3353</v>
      </c>
      <c r="J1047" s="124"/>
      <c r="K1047" s="124"/>
      <c r="L1047" s="124"/>
      <c r="M1047" s="124"/>
      <c r="N1047" s="211">
        <v>0</v>
      </c>
      <c r="O1047" s="211">
        <v>9</v>
      </c>
      <c r="P1047" s="124" t="s">
        <v>1314</v>
      </c>
    </row>
    <row r="1048" spans="1:16" ht="51">
      <c r="A1048" s="262">
        <v>163</v>
      </c>
      <c r="B1048" s="124"/>
      <c r="C1048" s="125" t="s">
        <v>748</v>
      </c>
      <c r="D1048" s="119">
        <v>43131</v>
      </c>
      <c r="E1048" s="120" t="s">
        <v>2455</v>
      </c>
      <c r="F1048" s="120" t="s">
        <v>3</v>
      </c>
      <c r="G1048" s="120">
        <v>1593131</v>
      </c>
      <c r="H1048" s="124"/>
      <c r="I1048" s="128" t="s">
        <v>3354</v>
      </c>
      <c r="J1048" s="124"/>
      <c r="K1048" s="124"/>
      <c r="L1048" s="124"/>
      <c r="M1048" s="124"/>
      <c r="N1048" s="211">
        <v>0</v>
      </c>
      <c r="O1048" s="211">
        <v>336</v>
      </c>
      <c r="P1048" s="124" t="s">
        <v>1314</v>
      </c>
    </row>
    <row r="1049" spans="1:16" ht="51">
      <c r="A1049" s="262" t="s">
        <v>619</v>
      </c>
      <c r="B1049" s="124"/>
      <c r="C1049" s="125" t="s">
        <v>713</v>
      </c>
      <c r="D1049" s="119">
        <v>43131</v>
      </c>
      <c r="E1049" s="120" t="s">
        <v>2456</v>
      </c>
      <c r="F1049" s="120" t="s">
        <v>3</v>
      </c>
      <c r="G1049" s="120">
        <v>1592980</v>
      </c>
      <c r="H1049" s="124"/>
      <c r="I1049" s="128" t="s">
        <v>3355</v>
      </c>
      <c r="J1049" s="124"/>
      <c r="K1049" s="124"/>
      <c r="L1049" s="124"/>
      <c r="M1049" s="124"/>
      <c r="N1049" s="211">
        <v>0</v>
      </c>
      <c r="O1049" s="211">
        <v>10</v>
      </c>
      <c r="P1049" s="124" t="s">
        <v>1314</v>
      </c>
    </row>
    <row r="1050" spans="1:16" ht="51">
      <c r="A1050" s="262" t="s">
        <v>619</v>
      </c>
      <c r="B1050" s="124"/>
      <c r="C1050" s="125" t="s">
        <v>713</v>
      </c>
      <c r="D1050" s="119">
        <v>43131</v>
      </c>
      <c r="E1050" s="120" t="s">
        <v>2457</v>
      </c>
      <c r="F1050" s="120" t="s">
        <v>3</v>
      </c>
      <c r="G1050" s="120">
        <v>1592991</v>
      </c>
      <c r="H1050" s="124"/>
      <c r="I1050" s="128" t="s">
        <v>3356</v>
      </c>
      <c r="J1050" s="124"/>
      <c r="K1050" s="124"/>
      <c r="L1050" s="124"/>
      <c r="M1050" s="124"/>
      <c r="N1050" s="211">
        <v>0</v>
      </c>
      <c r="O1050" s="211">
        <v>10</v>
      </c>
      <c r="P1050" s="124" t="s">
        <v>1314</v>
      </c>
    </row>
    <row r="1051" spans="1:16" ht="63.75">
      <c r="A1051" s="262">
        <v>41</v>
      </c>
      <c r="B1051" s="124"/>
      <c r="C1051" s="125" t="s">
        <v>697</v>
      </c>
      <c r="D1051" s="119">
        <v>43131</v>
      </c>
      <c r="E1051" s="120" t="s">
        <v>2458</v>
      </c>
      <c r="F1051" s="120" t="s">
        <v>3</v>
      </c>
      <c r="G1051" s="120">
        <v>1593057</v>
      </c>
      <c r="H1051" s="124"/>
      <c r="I1051" s="128" t="s">
        <v>3357</v>
      </c>
      <c r="J1051" s="124"/>
      <c r="K1051" s="124"/>
      <c r="L1051" s="124"/>
      <c r="M1051" s="124"/>
      <c r="N1051" s="211">
        <v>0</v>
      </c>
      <c r="O1051" s="211">
        <v>0.18</v>
      </c>
      <c r="P1051" s="124" t="s">
        <v>1314</v>
      </c>
    </row>
    <row r="1052" spans="1:16" ht="63.75">
      <c r="A1052" s="262">
        <v>41</v>
      </c>
      <c r="B1052" s="124"/>
      <c r="C1052" s="125" t="s">
        <v>697</v>
      </c>
      <c r="D1052" s="119">
        <v>43131</v>
      </c>
      <c r="E1052" s="120" t="s">
        <v>2459</v>
      </c>
      <c r="F1052" s="120" t="s">
        <v>3</v>
      </c>
      <c r="G1052" s="120">
        <v>1593059</v>
      </c>
      <c r="H1052" s="124"/>
      <c r="I1052" s="128" t="s">
        <v>3358</v>
      </c>
      <c r="J1052" s="124"/>
      <c r="K1052" s="124"/>
      <c r="L1052" s="124"/>
      <c r="M1052" s="124"/>
      <c r="N1052" s="211">
        <v>0</v>
      </c>
      <c r="O1052" s="211">
        <v>0.33</v>
      </c>
      <c r="P1052" s="124" t="s">
        <v>1314</v>
      </c>
    </row>
    <row r="1053" spans="1:16" ht="51">
      <c r="A1053" s="262" t="s">
        <v>619</v>
      </c>
      <c r="B1053" s="124"/>
      <c r="C1053" s="125" t="s">
        <v>713</v>
      </c>
      <c r="D1053" s="119">
        <v>43131</v>
      </c>
      <c r="E1053" s="120" t="s">
        <v>2460</v>
      </c>
      <c r="F1053" s="120" t="s">
        <v>3</v>
      </c>
      <c r="G1053" s="120">
        <v>1593086</v>
      </c>
      <c r="H1053" s="124"/>
      <c r="I1053" s="128" t="s">
        <v>1376</v>
      </c>
      <c r="J1053" s="124"/>
      <c r="K1053" s="124"/>
      <c r="L1053" s="124"/>
      <c r="M1053" s="124"/>
      <c r="N1053" s="211">
        <v>0</v>
      </c>
      <c r="O1053" s="211">
        <v>1944.51</v>
      </c>
      <c r="P1053" s="124" t="s">
        <v>1314</v>
      </c>
    </row>
    <row r="1054" spans="1:16" ht="51">
      <c r="A1054" s="262" t="s">
        <v>619</v>
      </c>
      <c r="B1054" s="124"/>
      <c r="C1054" s="125" t="s">
        <v>713</v>
      </c>
      <c r="D1054" s="119">
        <v>43131</v>
      </c>
      <c r="E1054" s="120" t="s">
        <v>2461</v>
      </c>
      <c r="F1054" s="120" t="s">
        <v>3</v>
      </c>
      <c r="G1054" s="120">
        <v>1593089</v>
      </c>
      <c r="H1054" s="124"/>
      <c r="I1054" s="128" t="s">
        <v>1398</v>
      </c>
      <c r="J1054" s="124"/>
      <c r="K1054" s="124"/>
      <c r="L1054" s="124"/>
      <c r="M1054" s="124"/>
      <c r="N1054" s="211">
        <v>0</v>
      </c>
      <c r="O1054" s="211">
        <v>703.59</v>
      </c>
      <c r="P1054" s="124" t="s">
        <v>1314</v>
      </c>
    </row>
    <row r="1055" spans="1:16" ht="51">
      <c r="A1055" s="262" t="s">
        <v>619</v>
      </c>
      <c r="B1055" s="124"/>
      <c r="C1055" s="125" t="s">
        <v>713</v>
      </c>
      <c r="D1055" s="119">
        <v>43131</v>
      </c>
      <c r="E1055" s="120" t="s">
        <v>2462</v>
      </c>
      <c r="F1055" s="120" t="s">
        <v>3</v>
      </c>
      <c r="G1055" s="120">
        <v>1593090</v>
      </c>
      <c r="H1055" s="124"/>
      <c r="I1055" s="128" t="s">
        <v>1386</v>
      </c>
      <c r="J1055" s="124"/>
      <c r="K1055" s="124"/>
      <c r="L1055" s="124"/>
      <c r="M1055" s="124"/>
      <c r="N1055" s="211">
        <v>0</v>
      </c>
      <c r="O1055" s="211">
        <v>916.17</v>
      </c>
      <c r="P1055" s="124" t="s">
        <v>1314</v>
      </c>
    </row>
    <row r="1056" spans="1:16" ht="51">
      <c r="A1056" s="262" t="s">
        <v>619</v>
      </c>
      <c r="B1056" s="124"/>
      <c r="C1056" s="125" t="s">
        <v>713</v>
      </c>
      <c r="D1056" s="119">
        <v>43131</v>
      </c>
      <c r="E1056" s="120" t="s">
        <v>2463</v>
      </c>
      <c r="F1056" s="120" t="s">
        <v>3</v>
      </c>
      <c r="G1056" s="120">
        <v>1593106</v>
      </c>
      <c r="H1056" s="124"/>
      <c r="I1056" s="128" t="s">
        <v>3359</v>
      </c>
      <c r="J1056" s="124"/>
      <c r="K1056" s="124"/>
      <c r="L1056" s="124"/>
      <c r="M1056" s="124"/>
      <c r="N1056" s="211">
        <v>0</v>
      </c>
      <c r="O1056" s="211">
        <v>150</v>
      </c>
      <c r="P1056" s="124" t="s">
        <v>1314</v>
      </c>
    </row>
    <row r="1057" spans="1:16" ht="51">
      <c r="A1057" s="262" t="s">
        <v>619</v>
      </c>
      <c r="B1057" s="124"/>
      <c r="C1057" s="125" t="s">
        <v>713</v>
      </c>
      <c r="D1057" s="119">
        <v>43131</v>
      </c>
      <c r="E1057" s="120" t="s">
        <v>2464</v>
      </c>
      <c r="F1057" s="120" t="s">
        <v>3</v>
      </c>
      <c r="G1057" s="120">
        <v>1593113</v>
      </c>
      <c r="H1057" s="124"/>
      <c r="I1057" s="128" t="s">
        <v>3360</v>
      </c>
      <c r="J1057" s="124"/>
      <c r="K1057" s="124"/>
      <c r="L1057" s="124"/>
      <c r="M1057" s="124"/>
      <c r="N1057" s="211">
        <v>0</v>
      </c>
      <c r="O1057" s="211">
        <v>1000</v>
      </c>
      <c r="P1057" s="124" t="s">
        <v>1314</v>
      </c>
    </row>
    <row r="1058" spans="1:16" ht="51">
      <c r="A1058" s="262">
        <v>81</v>
      </c>
      <c r="B1058" s="124"/>
      <c r="C1058" s="125" t="s">
        <v>709</v>
      </c>
      <c r="D1058" s="119">
        <v>43131</v>
      </c>
      <c r="E1058" s="120" t="s">
        <v>2465</v>
      </c>
      <c r="F1058" s="120" t="s">
        <v>3</v>
      </c>
      <c r="G1058" s="120">
        <v>1593408</v>
      </c>
      <c r="H1058" s="124"/>
      <c r="I1058" s="128" t="s">
        <v>3361</v>
      </c>
      <c r="J1058" s="124"/>
      <c r="K1058" s="124"/>
      <c r="L1058" s="124"/>
      <c r="M1058" s="124"/>
      <c r="N1058" s="211">
        <v>0</v>
      </c>
      <c r="O1058" s="211">
        <v>500</v>
      </c>
      <c r="P1058" s="124" t="s">
        <v>1314</v>
      </c>
    </row>
    <row r="1059" spans="1:16" ht="63.75">
      <c r="A1059" s="262" t="s">
        <v>620</v>
      </c>
      <c r="B1059" s="124"/>
      <c r="C1059" s="125" t="s">
        <v>714</v>
      </c>
      <c r="D1059" s="119">
        <v>43132</v>
      </c>
      <c r="E1059" s="120" t="s">
        <v>3406</v>
      </c>
      <c r="F1059" s="120" t="s">
        <v>6</v>
      </c>
      <c r="G1059" s="120">
        <v>655875</v>
      </c>
      <c r="H1059" s="124"/>
      <c r="I1059" s="128" t="s">
        <v>4143</v>
      </c>
      <c r="J1059" s="124"/>
      <c r="K1059" s="124"/>
      <c r="L1059" s="124"/>
      <c r="M1059" s="124"/>
      <c r="N1059" s="211">
        <v>0</v>
      </c>
      <c r="O1059" s="211">
        <v>656029.06000000006</v>
      </c>
      <c r="P1059" s="124" t="s">
        <v>1314</v>
      </c>
    </row>
    <row r="1060" spans="1:16" ht="51">
      <c r="A1060" s="262" t="s">
        <v>619</v>
      </c>
      <c r="B1060" s="124"/>
      <c r="C1060" s="125" t="s">
        <v>713</v>
      </c>
      <c r="D1060" s="119">
        <v>43132</v>
      </c>
      <c r="E1060" s="120" t="s">
        <v>3407</v>
      </c>
      <c r="F1060" s="120" t="s">
        <v>6</v>
      </c>
      <c r="G1060" s="120">
        <v>656232</v>
      </c>
      <c r="H1060" s="124"/>
      <c r="I1060" s="128" t="s">
        <v>4144</v>
      </c>
      <c r="J1060" s="124"/>
      <c r="K1060" s="124"/>
      <c r="L1060" s="124"/>
      <c r="M1060" s="124"/>
      <c r="N1060" s="211">
        <v>0</v>
      </c>
      <c r="O1060" s="211">
        <v>84655.08</v>
      </c>
      <c r="P1060" s="124" t="s">
        <v>1314</v>
      </c>
    </row>
    <row r="1061" spans="1:16" ht="63.75">
      <c r="A1061" s="262" t="s">
        <v>619</v>
      </c>
      <c r="B1061" s="124"/>
      <c r="C1061" s="125" t="s">
        <v>713</v>
      </c>
      <c r="D1061" s="119">
        <v>43132</v>
      </c>
      <c r="E1061" s="120" t="s">
        <v>3408</v>
      </c>
      <c r="F1061" s="120" t="s">
        <v>6</v>
      </c>
      <c r="G1061" s="120">
        <v>656234</v>
      </c>
      <c r="H1061" s="124"/>
      <c r="I1061" s="128" t="s">
        <v>4145</v>
      </c>
      <c r="J1061" s="124"/>
      <c r="K1061" s="124"/>
      <c r="L1061" s="124"/>
      <c r="M1061" s="124"/>
      <c r="N1061" s="211">
        <v>0</v>
      </c>
      <c r="O1061" s="211">
        <v>7476.58</v>
      </c>
      <c r="P1061" s="124" t="s">
        <v>1314</v>
      </c>
    </row>
    <row r="1062" spans="1:16" ht="51">
      <c r="A1062" s="262" t="s">
        <v>619</v>
      </c>
      <c r="B1062" s="124"/>
      <c r="C1062" s="125" t="s">
        <v>713</v>
      </c>
      <c r="D1062" s="119">
        <v>43132</v>
      </c>
      <c r="E1062" s="120" t="s">
        <v>3409</v>
      </c>
      <c r="F1062" s="120" t="s">
        <v>6</v>
      </c>
      <c r="G1062" s="120">
        <v>656236</v>
      </c>
      <c r="H1062" s="124"/>
      <c r="I1062" s="128" t="s">
        <v>4146</v>
      </c>
      <c r="J1062" s="124"/>
      <c r="K1062" s="124"/>
      <c r="L1062" s="124"/>
      <c r="M1062" s="124"/>
      <c r="N1062" s="211">
        <v>0</v>
      </c>
      <c r="O1062" s="211">
        <v>34138.31</v>
      </c>
      <c r="P1062" s="124" t="s">
        <v>1314</v>
      </c>
    </row>
    <row r="1063" spans="1:16" ht="51">
      <c r="A1063" s="262" t="s">
        <v>619</v>
      </c>
      <c r="B1063" s="124"/>
      <c r="C1063" s="125" t="s">
        <v>713</v>
      </c>
      <c r="D1063" s="119">
        <v>43132</v>
      </c>
      <c r="E1063" s="120" t="s">
        <v>3410</v>
      </c>
      <c r="F1063" s="120" t="s">
        <v>6</v>
      </c>
      <c r="G1063" s="120">
        <v>656242</v>
      </c>
      <c r="H1063" s="124"/>
      <c r="I1063" s="128" t="s">
        <v>4147</v>
      </c>
      <c r="J1063" s="124"/>
      <c r="K1063" s="124"/>
      <c r="L1063" s="124"/>
      <c r="M1063" s="124"/>
      <c r="N1063" s="211">
        <v>0</v>
      </c>
      <c r="O1063" s="211">
        <v>33343.24</v>
      </c>
      <c r="P1063" s="124" t="s">
        <v>1314</v>
      </c>
    </row>
    <row r="1064" spans="1:16" ht="63.75">
      <c r="A1064" s="262" t="s">
        <v>619</v>
      </c>
      <c r="B1064" s="124"/>
      <c r="C1064" s="125" t="s">
        <v>713</v>
      </c>
      <c r="D1064" s="119">
        <v>43132</v>
      </c>
      <c r="E1064" s="120" t="s">
        <v>3411</v>
      </c>
      <c r="F1064" s="120" t="s">
        <v>6</v>
      </c>
      <c r="G1064" s="120">
        <v>656248</v>
      </c>
      <c r="H1064" s="124"/>
      <c r="I1064" s="128" t="s">
        <v>4148</v>
      </c>
      <c r="J1064" s="124"/>
      <c r="K1064" s="124"/>
      <c r="L1064" s="124"/>
      <c r="M1064" s="124"/>
      <c r="N1064" s="211">
        <v>0</v>
      </c>
      <c r="O1064" s="211">
        <v>201407.54</v>
      </c>
      <c r="P1064" s="124" t="s">
        <v>1314</v>
      </c>
    </row>
    <row r="1065" spans="1:16" ht="51">
      <c r="A1065" s="262" t="s">
        <v>619</v>
      </c>
      <c r="B1065" s="124"/>
      <c r="C1065" s="125" t="s">
        <v>713</v>
      </c>
      <c r="D1065" s="119">
        <v>43132</v>
      </c>
      <c r="E1065" s="120" t="s">
        <v>3412</v>
      </c>
      <c r="F1065" s="120" t="s">
        <v>6</v>
      </c>
      <c r="G1065" s="120">
        <v>656320</v>
      </c>
      <c r="H1065" s="124"/>
      <c r="I1065" s="128" t="s">
        <v>4149</v>
      </c>
      <c r="J1065" s="124"/>
      <c r="K1065" s="124"/>
      <c r="L1065" s="124"/>
      <c r="M1065" s="124"/>
      <c r="N1065" s="211">
        <v>0</v>
      </c>
      <c r="O1065" s="211">
        <v>25245.07</v>
      </c>
      <c r="P1065" s="124" t="s">
        <v>1314</v>
      </c>
    </row>
    <row r="1066" spans="1:16" ht="76.5">
      <c r="A1066" s="262" t="s">
        <v>619</v>
      </c>
      <c r="B1066" s="124"/>
      <c r="C1066" s="125" t="s">
        <v>713</v>
      </c>
      <c r="D1066" s="119">
        <v>43132</v>
      </c>
      <c r="E1066" s="120" t="s">
        <v>3413</v>
      </c>
      <c r="F1066" s="120" t="s">
        <v>6</v>
      </c>
      <c r="G1066" s="120">
        <v>656402</v>
      </c>
      <c r="H1066" s="124"/>
      <c r="I1066" s="128" t="s">
        <v>4150</v>
      </c>
      <c r="J1066" s="124"/>
      <c r="K1066" s="124"/>
      <c r="L1066" s="124"/>
      <c r="M1066" s="124"/>
      <c r="N1066" s="211">
        <v>0</v>
      </c>
      <c r="O1066" s="211">
        <v>21952</v>
      </c>
      <c r="P1066" s="124" t="s">
        <v>1314</v>
      </c>
    </row>
    <row r="1067" spans="1:16" ht="51">
      <c r="A1067" s="262" t="s">
        <v>622</v>
      </c>
      <c r="B1067" s="124"/>
      <c r="C1067" s="125" t="s">
        <v>715</v>
      </c>
      <c r="D1067" s="119">
        <v>43132</v>
      </c>
      <c r="E1067" s="120" t="s">
        <v>3414</v>
      </c>
      <c r="F1067" s="120" t="s">
        <v>1315</v>
      </c>
      <c r="G1067" s="120">
        <v>16487589</v>
      </c>
      <c r="H1067" s="124"/>
      <c r="I1067" s="128" t="s">
        <v>4151</v>
      </c>
      <c r="J1067" s="124"/>
      <c r="K1067" s="124"/>
      <c r="L1067" s="124"/>
      <c r="M1067" s="124"/>
      <c r="N1067" s="211">
        <v>0</v>
      </c>
      <c r="O1067" s="211">
        <v>9276504.7799999993</v>
      </c>
      <c r="P1067" s="124" t="s">
        <v>1314</v>
      </c>
    </row>
    <row r="1068" spans="1:16" ht="76.5">
      <c r="A1068" s="262" t="s">
        <v>620</v>
      </c>
      <c r="B1068" s="124"/>
      <c r="C1068" s="125" t="s">
        <v>714</v>
      </c>
      <c r="D1068" s="119">
        <v>43132</v>
      </c>
      <c r="E1068" s="120" t="s">
        <v>3415</v>
      </c>
      <c r="F1068" s="120" t="s">
        <v>6</v>
      </c>
      <c r="G1068" s="120">
        <v>937226</v>
      </c>
      <c r="H1068" s="124"/>
      <c r="I1068" s="128" t="s">
        <v>4152</v>
      </c>
      <c r="J1068" s="124"/>
      <c r="K1068" s="124"/>
      <c r="L1068" s="124"/>
      <c r="M1068" s="124"/>
      <c r="N1068" s="211">
        <v>0</v>
      </c>
      <c r="O1068" s="211">
        <v>100000</v>
      </c>
      <c r="P1068" s="124" t="s">
        <v>1314</v>
      </c>
    </row>
    <row r="1069" spans="1:16" ht="89.25">
      <c r="A1069" s="262">
        <v>25</v>
      </c>
      <c r="B1069" s="124"/>
      <c r="C1069" s="125" t="s">
        <v>694</v>
      </c>
      <c r="D1069" s="119">
        <v>43132</v>
      </c>
      <c r="E1069" s="120" t="s">
        <v>3416</v>
      </c>
      <c r="F1069" s="120" t="s">
        <v>15</v>
      </c>
      <c r="G1069" s="120">
        <v>4264</v>
      </c>
      <c r="H1069" s="124"/>
      <c r="I1069" s="128" t="s">
        <v>4154</v>
      </c>
      <c r="J1069" s="124"/>
      <c r="K1069" s="124"/>
      <c r="L1069" s="124"/>
      <c r="M1069" s="124"/>
      <c r="N1069" s="211">
        <v>271.85000000000002</v>
      </c>
      <c r="O1069" s="211">
        <v>0</v>
      </c>
      <c r="P1069" s="124" t="s">
        <v>1314</v>
      </c>
    </row>
    <row r="1070" spans="1:16" ht="89.25">
      <c r="A1070" s="262">
        <v>25</v>
      </c>
      <c r="B1070" s="124"/>
      <c r="C1070" s="125" t="s">
        <v>694</v>
      </c>
      <c r="D1070" s="119">
        <v>43132</v>
      </c>
      <c r="E1070" s="120" t="s">
        <v>3417</v>
      </c>
      <c r="F1070" s="120" t="s">
        <v>15</v>
      </c>
      <c r="G1070" s="120">
        <v>4263</v>
      </c>
      <c r="H1070" s="124"/>
      <c r="I1070" s="128" t="s">
        <v>4155</v>
      </c>
      <c r="J1070" s="124"/>
      <c r="K1070" s="124"/>
      <c r="L1070" s="124"/>
      <c r="M1070" s="124"/>
      <c r="N1070" s="211">
        <v>508.18</v>
      </c>
      <c r="O1070" s="211">
        <v>0</v>
      </c>
      <c r="P1070" s="124" t="s">
        <v>1314</v>
      </c>
    </row>
    <row r="1071" spans="1:16" ht="89.25">
      <c r="A1071" s="262">
        <v>25</v>
      </c>
      <c r="B1071" s="124"/>
      <c r="C1071" s="125" t="s">
        <v>694</v>
      </c>
      <c r="D1071" s="119">
        <v>43132</v>
      </c>
      <c r="E1071" s="120" t="s">
        <v>3418</v>
      </c>
      <c r="F1071" s="120" t="s">
        <v>15</v>
      </c>
      <c r="G1071" s="120">
        <v>4262</v>
      </c>
      <c r="H1071" s="124"/>
      <c r="I1071" s="128" t="s">
        <v>4156</v>
      </c>
      <c r="J1071" s="124"/>
      <c r="K1071" s="124"/>
      <c r="L1071" s="124"/>
      <c r="M1071" s="124"/>
      <c r="N1071" s="211">
        <v>327.9</v>
      </c>
      <c r="O1071" s="211">
        <v>0</v>
      </c>
      <c r="P1071" s="124" t="s">
        <v>1314</v>
      </c>
    </row>
    <row r="1072" spans="1:16" ht="76.5">
      <c r="A1072" s="262">
        <v>682</v>
      </c>
      <c r="B1072" s="124"/>
      <c r="C1072" s="125" t="s">
        <v>867</v>
      </c>
      <c r="D1072" s="119">
        <v>43132</v>
      </c>
      <c r="E1072" s="120" t="s">
        <v>3419</v>
      </c>
      <c r="F1072" s="120" t="s">
        <v>1315</v>
      </c>
      <c r="G1072" s="120">
        <v>16423157</v>
      </c>
      <c r="H1072" s="124"/>
      <c r="I1072" s="128" t="s">
        <v>4157</v>
      </c>
      <c r="J1072" s="124"/>
      <c r="K1072" s="124"/>
      <c r="L1072" s="124"/>
      <c r="M1072" s="124"/>
      <c r="N1072" s="211">
        <v>0.12</v>
      </c>
      <c r="O1072" s="211">
        <v>0</v>
      </c>
      <c r="P1072" s="124" t="s">
        <v>1314</v>
      </c>
    </row>
    <row r="1073" spans="1:16" ht="51">
      <c r="A1073" s="262">
        <v>16</v>
      </c>
      <c r="B1073" s="124"/>
      <c r="C1073" s="125" t="s">
        <v>692</v>
      </c>
      <c r="D1073" s="119">
        <v>43132</v>
      </c>
      <c r="E1073" s="120" t="s">
        <v>3734</v>
      </c>
      <c r="F1073" s="120" t="s">
        <v>3</v>
      </c>
      <c r="G1073" s="120">
        <v>1593641</v>
      </c>
      <c r="H1073" s="124"/>
      <c r="I1073" s="128" t="s">
        <v>4368</v>
      </c>
      <c r="J1073" s="124"/>
      <c r="K1073" s="124"/>
      <c r="L1073" s="124"/>
      <c r="M1073" s="124"/>
      <c r="N1073" s="211">
        <v>0</v>
      </c>
      <c r="O1073" s="211">
        <v>4</v>
      </c>
      <c r="P1073" s="124" t="s">
        <v>1314</v>
      </c>
    </row>
    <row r="1074" spans="1:16" ht="51">
      <c r="A1074" s="262">
        <v>16</v>
      </c>
      <c r="B1074" s="124"/>
      <c r="C1074" s="125" t="s">
        <v>692</v>
      </c>
      <c r="D1074" s="119">
        <v>43132</v>
      </c>
      <c r="E1074" s="120" t="s">
        <v>3735</v>
      </c>
      <c r="F1074" s="120" t="s">
        <v>3</v>
      </c>
      <c r="G1074" s="120">
        <v>1593643</v>
      </c>
      <c r="H1074" s="124"/>
      <c r="I1074" s="128" t="s">
        <v>4369</v>
      </c>
      <c r="J1074" s="124"/>
      <c r="K1074" s="124"/>
      <c r="L1074" s="124"/>
      <c r="M1074" s="124"/>
      <c r="N1074" s="211">
        <v>0</v>
      </c>
      <c r="O1074" s="211">
        <v>690</v>
      </c>
      <c r="P1074" s="124" t="s">
        <v>1314</v>
      </c>
    </row>
    <row r="1075" spans="1:16" ht="51">
      <c r="A1075" s="262">
        <v>16</v>
      </c>
      <c r="B1075" s="124"/>
      <c r="C1075" s="125" t="s">
        <v>692</v>
      </c>
      <c r="D1075" s="119">
        <v>43132</v>
      </c>
      <c r="E1075" s="120" t="s">
        <v>3736</v>
      </c>
      <c r="F1075" s="120" t="s">
        <v>3</v>
      </c>
      <c r="G1075" s="120">
        <v>1593645</v>
      </c>
      <c r="H1075" s="124"/>
      <c r="I1075" s="128" t="s">
        <v>4370</v>
      </c>
      <c r="J1075" s="124"/>
      <c r="K1075" s="124"/>
      <c r="L1075" s="124"/>
      <c r="M1075" s="124"/>
      <c r="N1075" s="211">
        <v>0</v>
      </c>
      <c r="O1075" s="211">
        <v>2184</v>
      </c>
      <c r="P1075" s="124" t="s">
        <v>1314</v>
      </c>
    </row>
    <row r="1076" spans="1:16" ht="51">
      <c r="A1076" s="262" t="s">
        <v>619</v>
      </c>
      <c r="B1076" s="124"/>
      <c r="C1076" s="125" t="s">
        <v>713</v>
      </c>
      <c r="D1076" s="119">
        <v>43132</v>
      </c>
      <c r="E1076" s="120" t="s">
        <v>3737</v>
      </c>
      <c r="F1076" s="120" t="s">
        <v>3</v>
      </c>
      <c r="G1076" s="120">
        <v>1593656</v>
      </c>
      <c r="H1076" s="124"/>
      <c r="I1076" s="128" t="s">
        <v>4371</v>
      </c>
      <c r="J1076" s="124"/>
      <c r="K1076" s="124"/>
      <c r="L1076" s="124"/>
      <c r="M1076" s="124"/>
      <c r="N1076" s="211">
        <v>0</v>
      </c>
      <c r="O1076" s="211">
        <v>1545.66</v>
      </c>
      <c r="P1076" s="124" t="s">
        <v>1314</v>
      </c>
    </row>
    <row r="1077" spans="1:16" ht="51">
      <c r="A1077" s="262" t="s">
        <v>619</v>
      </c>
      <c r="B1077" s="124"/>
      <c r="C1077" s="125" t="s">
        <v>713</v>
      </c>
      <c r="D1077" s="119">
        <v>43132</v>
      </c>
      <c r="E1077" s="120" t="s">
        <v>3738</v>
      </c>
      <c r="F1077" s="120" t="s">
        <v>3</v>
      </c>
      <c r="G1077" s="120">
        <v>1593576</v>
      </c>
      <c r="H1077" s="124"/>
      <c r="I1077" s="128" t="s">
        <v>4372</v>
      </c>
      <c r="J1077" s="124"/>
      <c r="K1077" s="124"/>
      <c r="L1077" s="124"/>
      <c r="M1077" s="124"/>
      <c r="N1077" s="211">
        <v>0</v>
      </c>
      <c r="O1077" s="211">
        <v>4125</v>
      </c>
      <c r="P1077" s="124" t="s">
        <v>1314</v>
      </c>
    </row>
    <row r="1078" spans="1:16" ht="51">
      <c r="A1078" s="262" t="s">
        <v>619</v>
      </c>
      <c r="B1078" s="124"/>
      <c r="C1078" s="125" t="s">
        <v>713</v>
      </c>
      <c r="D1078" s="119">
        <v>43132</v>
      </c>
      <c r="E1078" s="120" t="s">
        <v>3739</v>
      </c>
      <c r="F1078" s="120" t="s">
        <v>3</v>
      </c>
      <c r="G1078" s="120">
        <v>1593622</v>
      </c>
      <c r="H1078" s="124"/>
      <c r="I1078" s="128" t="s">
        <v>4373</v>
      </c>
      <c r="J1078" s="124"/>
      <c r="K1078" s="124"/>
      <c r="L1078" s="124"/>
      <c r="M1078" s="124"/>
      <c r="N1078" s="211">
        <v>0</v>
      </c>
      <c r="O1078" s="211">
        <v>190</v>
      </c>
      <c r="P1078" s="124" t="s">
        <v>1314</v>
      </c>
    </row>
    <row r="1079" spans="1:16" ht="51">
      <c r="A1079" s="262" t="s">
        <v>619</v>
      </c>
      <c r="B1079" s="124"/>
      <c r="C1079" s="125" t="s">
        <v>713</v>
      </c>
      <c r="D1079" s="119">
        <v>43132</v>
      </c>
      <c r="E1079" s="120" t="s">
        <v>3740</v>
      </c>
      <c r="F1079" s="120" t="s">
        <v>3</v>
      </c>
      <c r="G1079" s="120">
        <v>1593625</v>
      </c>
      <c r="H1079" s="124"/>
      <c r="I1079" s="128" t="s">
        <v>4374</v>
      </c>
      <c r="J1079" s="124"/>
      <c r="K1079" s="124"/>
      <c r="L1079" s="124"/>
      <c r="M1079" s="124"/>
      <c r="N1079" s="211">
        <v>0</v>
      </c>
      <c r="O1079" s="211">
        <v>190</v>
      </c>
      <c r="P1079" s="124" t="s">
        <v>1314</v>
      </c>
    </row>
    <row r="1080" spans="1:16" ht="51">
      <c r="A1080" s="262" t="s">
        <v>619</v>
      </c>
      <c r="B1080" s="124"/>
      <c r="C1080" s="125" t="s">
        <v>713</v>
      </c>
      <c r="D1080" s="119">
        <v>43132</v>
      </c>
      <c r="E1080" s="120" t="s">
        <v>3741</v>
      </c>
      <c r="F1080" s="120" t="s">
        <v>3</v>
      </c>
      <c r="G1080" s="120">
        <v>1593634</v>
      </c>
      <c r="H1080" s="124"/>
      <c r="I1080" s="128" t="s">
        <v>4375</v>
      </c>
      <c r="J1080" s="124"/>
      <c r="K1080" s="124"/>
      <c r="L1080" s="124"/>
      <c r="M1080" s="124"/>
      <c r="N1080" s="211">
        <v>0</v>
      </c>
      <c r="O1080" s="211">
        <v>140</v>
      </c>
      <c r="P1080" s="124" t="s">
        <v>1314</v>
      </c>
    </row>
    <row r="1081" spans="1:16" ht="51">
      <c r="A1081" s="262" t="s">
        <v>619</v>
      </c>
      <c r="B1081" s="124"/>
      <c r="C1081" s="125" t="s">
        <v>713</v>
      </c>
      <c r="D1081" s="119">
        <v>43132</v>
      </c>
      <c r="E1081" s="120" t="s">
        <v>3742</v>
      </c>
      <c r="F1081" s="120" t="s">
        <v>3</v>
      </c>
      <c r="G1081" s="120">
        <v>1593635</v>
      </c>
      <c r="H1081" s="124"/>
      <c r="I1081" s="128" t="s">
        <v>4376</v>
      </c>
      <c r="J1081" s="124"/>
      <c r="K1081" s="124"/>
      <c r="L1081" s="124"/>
      <c r="M1081" s="124"/>
      <c r="N1081" s="211">
        <v>0</v>
      </c>
      <c r="O1081" s="211">
        <v>140</v>
      </c>
      <c r="P1081" s="124" t="s">
        <v>1314</v>
      </c>
    </row>
    <row r="1082" spans="1:16" ht="51">
      <c r="A1082" s="262" t="s">
        <v>619</v>
      </c>
      <c r="B1082" s="124"/>
      <c r="C1082" s="125" t="s">
        <v>713</v>
      </c>
      <c r="D1082" s="119">
        <v>43132</v>
      </c>
      <c r="E1082" s="120" t="s">
        <v>3743</v>
      </c>
      <c r="F1082" s="120" t="s">
        <v>3</v>
      </c>
      <c r="G1082" s="120">
        <v>1593638</v>
      </c>
      <c r="H1082" s="124"/>
      <c r="I1082" s="128" t="s">
        <v>4377</v>
      </c>
      <c r="J1082" s="124"/>
      <c r="K1082" s="124"/>
      <c r="L1082" s="124"/>
      <c r="M1082" s="124"/>
      <c r="N1082" s="211">
        <v>0</v>
      </c>
      <c r="O1082" s="211">
        <v>140</v>
      </c>
      <c r="P1082" s="124" t="s">
        <v>1314</v>
      </c>
    </row>
    <row r="1083" spans="1:16" ht="38.25">
      <c r="A1083" s="262">
        <v>20</v>
      </c>
      <c r="B1083" s="124"/>
      <c r="C1083" s="125" t="s">
        <v>693</v>
      </c>
      <c r="D1083" s="119">
        <v>43132</v>
      </c>
      <c r="E1083" s="120" t="s">
        <v>3744</v>
      </c>
      <c r="F1083" s="120" t="s">
        <v>3</v>
      </c>
      <c r="G1083" s="120">
        <v>1593682</v>
      </c>
      <c r="H1083" s="124"/>
      <c r="I1083" s="128" t="s">
        <v>4378</v>
      </c>
      <c r="J1083" s="124"/>
      <c r="K1083" s="124"/>
      <c r="L1083" s="124"/>
      <c r="M1083" s="124"/>
      <c r="N1083" s="211">
        <v>0</v>
      </c>
      <c r="O1083" s="211">
        <v>0.03</v>
      </c>
      <c r="P1083" s="124" t="s">
        <v>1314</v>
      </c>
    </row>
    <row r="1084" spans="1:16" ht="51">
      <c r="A1084" s="262" t="s">
        <v>619</v>
      </c>
      <c r="B1084" s="124"/>
      <c r="C1084" s="125" t="s">
        <v>713</v>
      </c>
      <c r="D1084" s="119">
        <v>43132</v>
      </c>
      <c r="E1084" s="120" t="s">
        <v>3745</v>
      </c>
      <c r="F1084" s="120" t="s">
        <v>3</v>
      </c>
      <c r="G1084" s="120">
        <v>1593695</v>
      </c>
      <c r="H1084" s="124"/>
      <c r="I1084" s="128" t="s">
        <v>4379</v>
      </c>
      <c r="J1084" s="124"/>
      <c r="K1084" s="124"/>
      <c r="L1084" s="124"/>
      <c r="M1084" s="124"/>
      <c r="N1084" s="211">
        <v>0</v>
      </c>
      <c r="O1084" s="211">
        <v>140</v>
      </c>
      <c r="P1084" s="124" t="s">
        <v>1314</v>
      </c>
    </row>
    <row r="1085" spans="1:16" ht="51">
      <c r="A1085" s="262" t="s">
        <v>619</v>
      </c>
      <c r="B1085" s="124"/>
      <c r="C1085" s="125" t="s">
        <v>713</v>
      </c>
      <c r="D1085" s="119">
        <v>43132</v>
      </c>
      <c r="E1085" s="120" t="s">
        <v>3746</v>
      </c>
      <c r="F1085" s="120" t="s">
        <v>3</v>
      </c>
      <c r="G1085" s="120">
        <v>1593698</v>
      </c>
      <c r="H1085" s="124"/>
      <c r="I1085" s="128" t="s">
        <v>4380</v>
      </c>
      <c r="J1085" s="124"/>
      <c r="K1085" s="124"/>
      <c r="L1085" s="124"/>
      <c r="M1085" s="124"/>
      <c r="N1085" s="211">
        <v>0</v>
      </c>
      <c r="O1085" s="211">
        <v>140</v>
      </c>
      <c r="P1085" s="124" t="s">
        <v>1314</v>
      </c>
    </row>
    <row r="1086" spans="1:16" ht="51">
      <c r="A1086" s="262" t="s">
        <v>619</v>
      </c>
      <c r="B1086" s="124"/>
      <c r="C1086" s="125" t="s">
        <v>713</v>
      </c>
      <c r="D1086" s="119">
        <v>43132</v>
      </c>
      <c r="E1086" s="120" t="s">
        <v>3747</v>
      </c>
      <c r="F1086" s="120" t="s">
        <v>3</v>
      </c>
      <c r="G1086" s="120">
        <v>1593702</v>
      </c>
      <c r="H1086" s="124"/>
      <c r="I1086" s="128" t="s">
        <v>4381</v>
      </c>
      <c r="J1086" s="124"/>
      <c r="K1086" s="124"/>
      <c r="L1086" s="124"/>
      <c r="M1086" s="124"/>
      <c r="N1086" s="211">
        <v>0</v>
      </c>
      <c r="O1086" s="211">
        <v>496.09</v>
      </c>
      <c r="P1086" s="124" t="s">
        <v>1314</v>
      </c>
    </row>
    <row r="1087" spans="1:16" ht="38.25">
      <c r="A1087" s="262">
        <v>35</v>
      </c>
      <c r="B1087" s="124"/>
      <c r="C1087" s="125" t="s">
        <v>696</v>
      </c>
      <c r="D1087" s="119">
        <v>43132</v>
      </c>
      <c r="E1087" s="120" t="s">
        <v>3748</v>
      </c>
      <c r="F1087" s="120" t="s">
        <v>3</v>
      </c>
      <c r="G1087" s="120">
        <v>1593716</v>
      </c>
      <c r="H1087" s="124"/>
      <c r="I1087" s="128" t="s">
        <v>4382</v>
      </c>
      <c r="J1087" s="124"/>
      <c r="K1087" s="124"/>
      <c r="L1087" s="124"/>
      <c r="M1087" s="124"/>
      <c r="N1087" s="211">
        <v>0</v>
      </c>
      <c r="O1087" s="211">
        <v>1278</v>
      </c>
      <c r="P1087" s="124" t="s">
        <v>1314</v>
      </c>
    </row>
    <row r="1088" spans="1:16" ht="51">
      <c r="A1088" s="262" t="s">
        <v>619</v>
      </c>
      <c r="B1088" s="124"/>
      <c r="C1088" s="125" t="s">
        <v>713</v>
      </c>
      <c r="D1088" s="119">
        <v>43132</v>
      </c>
      <c r="E1088" s="120" t="s">
        <v>3749</v>
      </c>
      <c r="F1088" s="120" t="s">
        <v>3</v>
      </c>
      <c r="G1088" s="120">
        <v>1593722</v>
      </c>
      <c r="H1088" s="124"/>
      <c r="I1088" s="128" t="s">
        <v>4383</v>
      </c>
      <c r="J1088" s="124"/>
      <c r="K1088" s="124"/>
      <c r="L1088" s="124"/>
      <c r="M1088" s="124"/>
      <c r="N1088" s="211">
        <v>0</v>
      </c>
      <c r="O1088" s="211">
        <v>1000</v>
      </c>
      <c r="P1088" s="124" t="s">
        <v>1314</v>
      </c>
    </row>
    <row r="1089" spans="1:16" ht="51">
      <c r="A1089" s="262" t="s">
        <v>619</v>
      </c>
      <c r="B1089" s="124"/>
      <c r="C1089" s="125" t="s">
        <v>713</v>
      </c>
      <c r="D1089" s="119">
        <v>43132</v>
      </c>
      <c r="E1089" s="120" t="s">
        <v>3750</v>
      </c>
      <c r="F1089" s="120" t="s">
        <v>3</v>
      </c>
      <c r="G1089" s="120">
        <v>1593740</v>
      </c>
      <c r="H1089" s="124"/>
      <c r="I1089" s="128" t="s">
        <v>4384</v>
      </c>
      <c r="J1089" s="124"/>
      <c r="K1089" s="124"/>
      <c r="L1089" s="124"/>
      <c r="M1089" s="124"/>
      <c r="N1089" s="211">
        <v>0</v>
      </c>
      <c r="O1089" s="211">
        <v>23</v>
      </c>
      <c r="P1089" s="124" t="s">
        <v>1314</v>
      </c>
    </row>
    <row r="1090" spans="1:16" ht="51">
      <c r="A1090" s="262" t="s">
        <v>619</v>
      </c>
      <c r="B1090" s="124"/>
      <c r="C1090" s="125" t="s">
        <v>713</v>
      </c>
      <c r="D1090" s="119">
        <v>43132</v>
      </c>
      <c r="E1090" s="120" t="s">
        <v>3751</v>
      </c>
      <c r="F1090" s="120" t="s">
        <v>3</v>
      </c>
      <c r="G1090" s="120">
        <v>1593810</v>
      </c>
      <c r="H1090" s="124"/>
      <c r="I1090" s="128" t="s">
        <v>4385</v>
      </c>
      <c r="J1090" s="124"/>
      <c r="K1090" s="124"/>
      <c r="L1090" s="124"/>
      <c r="M1090" s="124"/>
      <c r="N1090" s="211">
        <v>0</v>
      </c>
      <c r="O1090" s="211">
        <v>1000</v>
      </c>
      <c r="P1090" s="124" t="s">
        <v>1314</v>
      </c>
    </row>
    <row r="1091" spans="1:16" ht="63.75">
      <c r="A1091" s="262">
        <v>35</v>
      </c>
      <c r="B1091" s="124"/>
      <c r="C1091" s="125" t="s">
        <v>696</v>
      </c>
      <c r="D1091" s="119">
        <v>43132</v>
      </c>
      <c r="E1091" s="120" t="s">
        <v>3752</v>
      </c>
      <c r="F1091" s="120" t="s">
        <v>3</v>
      </c>
      <c r="G1091" s="120">
        <v>1593820</v>
      </c>
      <c r="H1091" s="124"/>
      <c r="I1091" s="128" t="s">
        <v>4386</v>
      </c>
      <c r="J1091" s="124"/>
      <c r="K1091" s="124"/>
      <c r="L1091" s="124"/>
      <c r="M1091" s="124"/>
      <c r="N1091" s="211">
        <v>0</v>
      </c>
      <c r="O1091" s="211">
        <v>651.69000000000005</v>
      </c>
      <c r="P1091" s="124" t="s">
        <v>1314</v>
      </c>
    </row>
    <row r="1092" spans="1:16" ht="63.75">
      <c r="A1092" s="262" t="s">
        <v>619</v>
      </c>
      <c r="B1092" s="124"/>
      <c r="C1092" s="125" t="s">
        <v>713</v>
      </c>
      <c r="D1092" s="119">
        <v>43133</v>
      </c>
      <c r="E1092" s="120" t="s">
        <v>3420</v>
      </c>
      <c r="F1092" s="120" t="s">
        <v>6</v>
      </c>
      <c r="G1092" s="120">
        <v>656810</v>
      </c>
      <c r="H1092" s="124"/>
      <c r="I1092" s="128" t="s">
        <v>4158</v>
      </c>
      <c r="J1092" s="124"/>
      <c r="K1092" s="124"/>
      <c r="L1092" s="124"/>
      <c r="M1092" s="124"/>
      <c r="N1092" s="211">
        <v>0</v>
      </c>
      <c r="O1092" s="211">
        <v>5131.28</v>
      </c>
      <c r="P1092" s="124" t="s">
        <v>1314</v>
      </c>
    </row>
    <row r="1093" spans="1:16" ht="51">
      <c r="A1093" s="262" t="s">
        <v>619</v>
      </c>
      <c r="B1093" s="124"/>
      <c r="C1093" s="125" t="s">
        <v>713</v>
      </c>
      <c r="D1093" s="119">
        <v>43133</v>
      </c>
      <c r="E1093" s="120" t="s">
        <v>3421</v>
      </c>
      <c r="F1093" s="120" t="s">
        <v>6</v>
      </c>
      <c r="G1093" s="120">
        <v>656814</v>
      </c>
      <c r="H1093" s="124"/>
      <c r="I1093" s="128" t="s">
        <v>4159</v>
      </c>
      <c r="J1093" s="124"/>
      <c r="K1093" s="124"/>
      <c r="L1093" s="124"/>
      <c r="M1093" s="124"/>
      <c r="N1093" s="211">
        <v>0</v>
      </c>
      <c r="O1093" s="211">
        <v>142530.76999999999</v>
      </c>
      <c r="P1093" s="124" t="s">
        <v>1314</v>
      </c>
    </row>
    <row r="1094" spans="1:16" ht="51">
      <c r="A1094" s="262" t="s">
        <v>619</v>
      </c>
      <c r="B1094" s="124"/>
      <c r="C1094" s="125" t="s">
        <v>713</v>
      </c>
      <c r="D1094" s="119">
        <v>43133</v>
      </c>
      <c r="E1094" s="120" t="s">
        <v>3422</v>
      </c>
      <c r="F1094" s="120" t="s">
        <v>6</v>
      </c>
      <c r="G1094" s="120">
        <v>657138</v>
      </c>
      <c r="H1094" s="124"/>
      <c r="I1094" s="128" t="s">
        <v>4160</v>
      </c>
      <c r="J1094" s="124"/>
      <c r="K1094" s="124"/>
      <c r="L1094" s="124"/>
      <c r="M1094" s="124"/>
      <c r="N1094" s="211">
        <v>0</v>
      </c>
      <c r="O1094" s="211">
        <v>68174.89</v>
      </c>
      <c r="P1094" s="124" t="s">
        <v>1314</v>
      </c>
    </row>
    <row r="1095" spans="1:16" ht="51">
      <c r="A1095" s="262" t="s">
        <v>619</v>
      </c>
      <c r="B1095" s="124"/>
      <c r="C1095" s="125" t="s">
        <v>713</v>
      </c>
      <c r="D1095" s="119">
        <v>43133</v>
      </c>
      <c r="E1095" s="120" t="s">
        <v>3423</v>
      </c>
      <c r="F1095" s="120" t="s">
        <v>6</v>
      </c>
      <c r="G1095" s="120">
        <v>657140</v>
      </c>
      <c r="H1095" s="124"/>
      <c r="I1095" s="128" t="s">
        <v>4161</v>
      </c>
      <c r="J1095" s="124"/>
      <c r="K1095" s="124"/>
      <c r="L1095" s="124"/>
      <c r="M1095" s="124"/>
      <c r="N1095" s="211">
        <v>0</v>
      </c>
      <c r="O1095" s="211">
        <v>259768.99</v>
      </c>
      <c r="P1095" s="124" t="s">
        <v>1314</v>
      </c>
    </row>
    <row r="1096" spans="1:16" ht="51">
      <c r="A1096" s="262" t="s">
        <v>619</v>
      </c>
      <c r="B1096" s="124"/>
      <c r="C1096" s="125" t="s">
        <v>713</v>
      </c>
      <c r="D1096" s="119">
        <v>43133</v>
      </c>
      <c r="E1096" s="120" t="s">
        <v>3424</v>
      </c>
      <c r="F1096" s="120" t="s">
        <v>6</v>
      </c>
      <c r="G1096" s="120">
        <v>657147</v>
      </c>
      <c r="H1096" s="124"/>
      <c r="I1096" s="128" t="s">
        <v>4162</v>
      </c>
      <c r="J1096" s="124"/>
      <c r="K1096" s="124"/>
      <c r="L1096" s="124"/>
      <c r="M1096" s="124"/>
      <c r="N1096" s="211">
        <v>0</v>
      </c>
      <c r="O1096" s="211">
        <v>27450.22</v>
      </c>
      <c r="P1096" s="124" t="s">
        <v>1314</v>
      </c>
    </row>
    <row r="1097" spans="1:16" ht="51">
      <c r="A1097" s="262" t="s">
        <v>619</v>
      </c>
      <c r="B1097" s="124"/>
      <c r="C1097" s="125" t="s">
        <v>713</v>
      </c>
      <c r="D1097" s="119">
        <v>43133</v>
      </c>
      <c r="E1097" s="120" t="s">
        <v>3425</v>
      </c>
      <c r="F1097" s="120" t="s">
        <v>6</v>
      </c>
      <c r="G1097" s="120">
        <v>657418</v>
      </c>
      <c r="H1097" s="124"/>
      <c r="I1097" s="128" t="s">
        <v>4163</v>
      </c>
      <c r="J1097" s="124"/>
      <c r="K1097" s="124"/>
      <c r="L1097" s="124"/>
      <c r="M1097" s="124"/>
      <c r="N1097" s="211">
        <v>0</v>
      </c>
      <c r="O1097" s="211">
        <v>85788.69</v>
      </c>
      <c r="P1097" s="124" t="s">
        <v>1314</v>
      </c>
    </row>
    <row r="1098" spans="1:16" ht="51">
      <c r="A1098" s="262" t="s">
        <v>622</v>
      </c>
      <c r="B1098" s="124"/>
      <c r="C1098" s="125" t="s">
        <v>715</v>
      </c>
      <c r="D1098" s="119">
        <v>43133</v>
      </c>
      <c r="E1098" s="120" t="s">
        <v>3426</v>
      </c>
      <c r="F1098" s="120" t="s">
        <v>1315</v>
      </c>
      <c r="G1098" s="120">
        <v>16506411</v>
      </c>
      <c r="H1098" s="124"/>
      <c r="I1098" s="128" t="s">
        <v>4164</v>
      </c>
      <c r="J1098" s="124"/>
      <c r="K1098" s="124"/>
      <c r="L1098" s="124"/>
      <c r="M1098" s="124"/>
      <c r="N1098" s="211">
        <v>0</v>
      </c>
      <c r="O1098" s="211">
        <v>21601353.440000001</v>
      </c>
      <c r="P1098" s="124" t="s">
        <v>1314</v>
      </c>
    </row>
    <row r="1099" spans="1:16" ht="76.5">
      <c r="A1099" s="262" t="s">
        <v>620</v>
      </c>
      <c r="B1099" s="124"/>
      <c r="C1099" s="125" t="s">
        <v>714</v>
      </c>
      <c r="D1099" s="119">
        <v>43133</v>
      </c>
      <c r="E1099" s="120" t="s">
        <v>3427</v>
      </c>
      <c r="F1099" s="120" t="s">
        <v>6</v>
      </c>
      <c r="G1099" s="120">
        <v>937702</v>
      </c>
      <c r="H1099" s="124"/>
      <c r="I1099" s="128" t="s">
        <v>4165</v>
      </c>
      <c r="J1099" s="124"/>
      <c r="K1099" s="124"/>
      <c r="L1099" s="124"/>
      <c r="M1099" s="124"/>
      <c r="N1099" s="211">
        <v>0</v>
      </c>
      <c r="O1099" s="211">
        <v>15000</v>
      </c>
      <c r="P1099" s="124" t="s">
        <v>1314</v>
      </c>
    </row>
    <row r="1100" spans="1:16" ht="89.25">
      <c r="A1100" s="262" t="s">
        <v>622</v>
      </c>
      <c r="B1100" s="124"/>
      <c r="C1100" s="125" t="s">
        <v>715</v>
      </c>
      <c r="D1100" s="119">
        <v>43133</v>
      </c>
      <c r="E1100" s="120" t="s">
        <v>3428</v>
      </c>
      <c r="F1100" s="120" t="s">
        <v>6</v>
      </c>
      <c r="G1100" s="120">
        <v>912778</v>
      </c>
      <c r="H1100" s="124"/>
      <c r="I1100" s="128" t="s">
        <v>4166</v>
      </c>
      <c r="J1100" s="124"/>
      <c r="K1100" s="124"/>
      <c r="L1100" s="124"/>
      <c r="M1100" s="124"/>
      <c r="N1100" s="211">
        <v>0</v>
      </c>
      <c r="O1100" s="211">
        <v>7318.5</v>
      </c>
      <c r="P1100" s="124" t="s">
        <v>1314</v>
      </c>
    </row>
    <row r="1101" spans="1:16" ht="89.25">
      <c r="A1101" s="262" t="s">
        <v>622</v>
      </c>
      <c r="B1101" s="124"/>
      <c r="C1101" s="125" t="s">
        <v>715</v>
      </c>
      <c r="D1101" s="119">
        <v>43133</v>
      </c>
      <c r="E1101" s="120" t="s">
        <v>3429</v>
      </c>
      <c r="F1101" s="120" t="s">
        <v>6</v>
      </c>
      <c r="G1101" s="120">
        <v>912785</v>
      </c>
      <c r="H1101" s="124"/>
      <c r="I1101" s="128" t="s">
        <v>4167</v>
      </c>
      <c r="J1101" s="124"/>
      <c r="K1101" s="124"/>
      <c r="L1101" s="124"/>
      <c r="M1101" s="124"/>
      <c r="N1101" s="211">
        <v>0</v>
      </c>
      <c r="O1101" s="211">
        <v>829819.11</v>
      </c>
      <c r="P1101" s="124" t="s">
        <v>1314</v>
      </c>
    </row>
    <row r="1102" spans="1:16" ht="102">
      <c r="A1102" s="262">
        <v>249</v>
      </c>
      <c r="B1102" s="124"/>
      <c r="C1102" s="125" t="s">
        <v>775</v>
      </c>
      <c r="D1102" s="119">
        <v>43133</v>
      </c>
      <c r="E1102" s="120" t="s">
        <v>3430</v>
      </c>
      <c r="F1102" s="120" t="s">
        <v>1257</v>
      </c>
      <c r="G1102" s="120">
        <v>4268</v>
      </c>
      <c r="H1102" s="124"/>
      <c r="I1102" s="128" t="s">
        <v>4168</v>
      </c>
      <c r="J1102" s="124"/>
      <c r="K1102" s="124"/>
      <c r="L1102" s="124"/>
      <c r="M1102" s="124"/>
      <c r="N1102" s="211">
        <v>18536.060000000001</v>
      </c>
      <c r="O1102" s="211">
        <v>0</v>
      </c>
      <c r="P1102" s="124" t="s">
        <v>1314</v>
      </c>
    </row>
    <row r="1103" spans="1:16" ht="76.5">
      <c r="A1103" s="262">
        <v>20</v>
      </c>
      <c r="B1103" s="124"/>
      <c r="C1103" s="125" t="s">
        <v>693</v>
      </c>
      <c r="D1103" s="119">
        <v>43133</v>
      </c>
      <c r="E1103" s="120" t="s">
        <v>3431</v>
      </c>
      <c r="F1103" s="120" t="s">
        <v>15</v>
      </c>
      <c r="G1103" s="120">
        <v>4281</v>
      </c>
      <c r="H1103" s="124"/>
      <c r="I1103" s="128" t="s">
        <v>4169</v>
      </c>
      <c r="J1103" s="124"/>
      <c r="K1103" s="124"/>
      <c r="L1103" s="124"/>
      <c r="M1103" s="124"/>
      <c r="N1103" s="211">
        <v>588.65</v>
      </c>
      <c r="O1103" s="211">
        <v>0</v>
      </c>
      <c r="P1103" s="124" t="s">
        <v>1314</v>
      </c>
    </row>
    <row r="1104" spans="1:16" ht="89.25">
      <c r="A1104" s="262">
        <v>25</v>
      </c>
      <c r="B1104" s="124"/>
      <c r="C1104" s="125" t="s">
        <v>694</v>
      </c>
      <c r="D1104" s="119">
        <v>43133</v>
      </c>
      <c r="E1104" s="120" t="s">
        <v>3432</v>
      </c>
      <c r="F1104" s="120" t="s">
        <v>15</v>
      </c>
      <c r="G1104" s="120">
        <v>4282</v>
      </c>
      <c r="H1104" s="124"/>
      <c r="I1104" s="128" t="s">
        <v>4170</v>
      </c>
      <c r="J1104" s="124"/>
      <c r="K1104" s="124"/>
      <c r="L1104" s="124"/>
      <c r="M1104" s="124"/>
      <c r="N1104" s="211">
        <v>453.51</v>
      </c>
      <c r="O1104" s="211">
        <v>0</v>
      </c>
      <c r="P1104" s="124" t="s">
        <v>1314</v>
      </c>
    </row>
    <row r="1105" spans="1:16" ht="76.5">
      <c r="A1105" s="262">
        <v>20</v>
      </c>
      <c r="B1105" s="124"/>
      <c r="C1105" s="125" t="s">
        <v>693</v>
      </c>
      <c r="D1105" s="119">
        <v>43133</v>
      </c>
      <c r="E1105" s="120" t="s">
        <v>3433</v>
      </c>
      <c r="F1105" s="120" t="s">
        <v>15</v>
      </c>
      <c r="G1105" s="120">
        <v>4280</v>
      </c>
      <c r="H1105" s="124"/>
      <c r="I1105" s="128" t="s">
        <v>4171</v>
      </c>
      <c r="J1105" s="124"/>
      <c r="K1105" s="124"/>
      <c r="L1105" s="124"/>
      <c r="M1105" s="124"/>
      <c r="N1105" s="211">
        <v>579.66</v>
      </c>
      <c r="O1105" s="211">
        <v>0</v>
      </c>
      <c r="P1105" s="124" t="s">
        <v>1314</v>
      </c>
    </row>
    <row r="1106" spans="1:16" ht="63.75">
      <c r="A1106" s="262">
        <v>20</v>
      </c>
      <c r="B1106" s="124"/>
      <c r="C1106" s="125" t="s">
        <v>693</v>
      </c>
      <c r="D1106" s="119">
        <v>43133</v>
      </c>
      <c r="E1106" s="120" t="s">
        <v>3434</v>
      </c>
      <c r="F1106" s="120" t="s">
        <v>15</v>
      </c>
      <c r="G1106" s="120">
        <v>4290</v>
      </c>
      <c r="H1106" s="124"/>
      <c r="I1106" s="128" t="s">
        <v>4172</v>
      </c>
      <c r="J1106" s="124"/>
      <c r="K1106" s="124"/>
      <c r="L1106" s="124"/>
      <c r="M1106" s="124"/>
      <c r="N1106" s="211">
        <v>307.73</v>
      </c>
      <c r="O1106" s="211">
        <v>0</v>
      </c>
      <c r="P1106" s="124" t="s">
        <v>1314</v>
      </c>
    </row>
    <row r="1107" spans="1:16" ht="76.5">
      <c r="A1107" s="262">
        <v>20</v>
      </c>
      <c r="B1107" s="124"/>
      <c r="C1107" s="125" t="s">
        <v>693</v>
      </c>
      <c r="D1107" s="119">
        <v>43133</v>
      </c>
      <c r="E1107" s="120" t="s">
        <v>3435</v>
      </c>
      <c r="F1107" s="120" t="s">
        <v>15</v>
      </c>
      <c r="G1107" s="120">
        <v>4289</v>
      </c>
      <c r="H1107" s="124"/>
      <c r="I1107" s="128" t="s">
        <v>4173</v>
      </c>
      <c r="J1107" s="124"/>
      <c r="K1107" s="124"/>
      <c r="L1107" s="124"/>
      <c r="M1107" s="124"/>
      <c r="N1107" s="211">
        <v>386.89</v>
      </c>
      <c r="O1107" s="211">
        <v>0</v>
      </c>
      <c r="P1107" s="124" t="s">
        <v>1314</v>
      </c>
    </row>
    <row r="1108" spans="1:16" ht="76.5">
      <c r="A1108" s="262">
        <v>20</v>
      </c>
      <c r="B1108" s="124"/>
      <c r="C1108" s="125" t="s">
        <v>693</v>
      </c>
      <c r="D1108" s="119">
        <v>43133</v>
      </c>
      <c r="E1108" s="120" t="s">
        <v>3436</v>
      </c>
      <c r="F1108" s="120" t="s">
        <v>15</v>
      </c>
      <c r="G1108" s="120">
        <v>4288</v>
      </c>
      <c r="H1108" s="124"/>
      <c r="I1108" s="128" t="s">
        <v>4174</v>
      </c>
      <c r="J1108" s="124"/>
      <c r="K1108" s="124"/>
      <c r="L1108" s="124"/>
      <c r="M1108" s="124"/>
      <c r="N1108" s="211">
        <v>384.42</v>
      </c>
      <c r="O1108" s="211">
        <v>0</v>
      </c>
      <c r="P1108" s="124" t="s">
        <v>1314</v>
      </c>
    </row>
    <row r="1109" spans="1:16" ht="76.5">
      <c r="A1109" s="262">
        <v>20</v>
      </c>
      <c r="B1109" s="124"/>
      <c r="C1109" s="125" t="s">
        <v>693</v>
      </c>
      <c r="D1109" s="119">
        <v>43133</v>
      </c>
      <c r="E1109" s="120" t="s">
        <v>3437</v>
      </c>
      <c r="F1109" s="120" t="s">
        <v>15</v>
      </c>
      <c r="G1109" s="120">
        <v>4287</v>
      </c>
      <c r="H1109" s="124"/>
      <c r="I1109" s="128" t="s">
        <v>4175</v>
      </c>
      <c r="J1109" s="124"/>
      <c r="K1109" s="124"/>
      <c r="L1109" s="124"/>
      <c r="M1109" s="124"/>
      <c r="N1109" s="211">
        <v>386.62</v>
      </c>
      <c r="O1109" s="211">
        <v>0</v>
      </c>
      <c r="P1109" s="124" t="s">
        <v>1314</v>
      </c>
    </row>
    <row r="1110" spans="1:16" ht="63.75">
      <c r="A1110" s="262">
        <v>20</v>
      </c>
      <c r="B1110" s="124"/>
      <c r="C1110" s="125" t="s">
        <v>693</v>
      </c>
      <c r="D1110" s="119">
        <v>43133</v>
      </c>
      <c r="E1110" s="120" t="s">
        <v>3438</v>
      </c>
      <c r="F1110" s="120" t="s">
        <v>15</v>
      </c>
      <c r="G1110" s="120">
        <v>4286</v>
      </c>
      <c r="H1110" s="124"/>
      <c r="I1110" s="128" t="s">
        <v>4176</v>
      </c>
      <c r="J1110" s="124"/>
      <c r="K1110" s="124"/>
      <c r="L1110" s="124"/>
      <c r="M1110" s="124"/>
      <c r="N1110" s="211">
        <v>3562.8</v>
      </c>
      <c r="O1110" s="211">
        <v>0</v>
      </c>
      <c r="P1110" s="124" t="s">
        <v>1314</v>
      </c>
    </row>
    <row r="1111" spans="1:16" ht="76.5">
      <c r="A1111" s="262">
        <v>20</v>
      </c>
      <c r="B1111" s="124"/>
      <c r="C1111" s="125" t="s">
        <v>693</v>
      </c>
      <c r="D1111" s="119">
        <v>43133</v>
      </c>
      <c r="E1111" s="120" t="s">
        <v>3439</v>
      </c>
      <c r="F1111" s="120" t="s">
        <v>15</v>
      </c>
      <c r="G1111" s="120">
        <v>4285</v>
      </c>
      <c r="H1111" s="124"/>
      <c r="I1111" s="128" t="s">
        <v>4177</v>
      </c>
      <c r="J1111" s="124"/>
      <c r="K1111" s="124"/>
      <c r="L1111" s="124"/>
      <c r="M1111" s="124"/>
      <c r="N1111" s="211">
        <v>407.2</v>
      </c>
      <c r="O1111" s="211">
        <v>0</v>
      </c>
      <c r="P1111" s="124" t="s">
        <v>1314</v>
      </c>
    </row>
    <row r="1112" spans="1:16" ht="76.5">
      <c r="A1112" s="262">
        <v>20</v>
      </c>
      <c r="B1112" s="124"/>
      <c r="C1112" s="125" t="s">
        <v>693</v>
      </c>
      <c r="D1112" s="119">
        <v>43133</v>
      </c>
      <c r="E1112" s="120" t="s">
        <v>3440</v>
      </c>
      <c r="F1112" s="120" t="s">
        <v>15</v>
      </c>
      <c r="G1112" s="120">
        <v>4284</v>
      </c>
      <c r="H1112" s="124"/>
      <c r="I1112" s="128" t="s">
        <v>4178</v>
      </c>
      <c r="J1112" s="124"/>
      <c r="K1112" s="124"/>
      <c r="L1112" s="124"/>
      <c r="M1112" s="124"/>
      <c r="N1112" s="211">
        <v>407.2</v>
      </c>
      <c r="O1112" s="211">
        <v>0</v>
      </c>
      <c r="P1112" s="124" t="s">
        <v>1314</v>
      </c>
    </row>
    <row r="1113" spans="1:16" ht="89.25">
      <c r="A1113" s="262">
        <v>25</v>
      </c>
      <c r="B1113" s="124"/>
      <c r="C1113" s="125" t="s">
        <v>694</v>
      </c>
      <c r="D1113" s="119">
        <v>43133</v>
      </c>
      <c r="E1113" s="120" t="s">
        <v>3441</v>
      </c>
      <c r="F1113" s="120" t="s">
        <v>15</v>
      </c>
      <c r="G1113" s="120">
        <v>4283</v>
      </c>
      <c r="H1113" s="124"/>
      <c r="I1113" s="128" t="s">
        <v>4179</v>
      </c>
      <c r="J1113" s="124"/>
      <c r="K1113" s="124"/>
      <c r="L1113" s="124"/>
      <c r="M1113" s="124"/>
      <c r="N1113" s="211">
        <v>373.65</v>
      </c>
      <c r="O1113" s="211">
        <v>0</v>
      </c>
      <c r="P1113" s="124" t="s">
        <v>1314</v>
      </c>
    </row>
    <row r="1114" spans="1:16" ht="63.75">
      <c r="A1114" s="262">
        <v>20</v>
      </c>
      <c r="B1114" s="124"/>
      <c r="C1114" s="125" t="s">
        <v>693</v>
      </c>
      <c r="D1114" s="119">
        <v>43133</v>
      </c>
      <c r="E1114" s="120" t="s">
        <v>3442</v>
      </c>
      <c r="F1114" s="120" t="s">
        <v>15</v>
      </c>
      <c r="G1114" s="120">
        <v>4279</v>
      </c>
      <c r="H1114" s="124"/>
      <c r="I1114" s="128" t="s">
        <v>4180</v>
      </c>
      <c r="J1114" s="124"/>
      <c r="K1114" s="124"/>
      <c r="L1114" s="124"/>
      <c r="M1114" s="124"/>
      <c r="N1114" s="211">
        <v>463.8</v>
      </c>
      <c r="O1114" s="211">
        <v>0</v>
      </c>
      <c r="P1114" s="124" t="s">
        <v>1314</v>
      </c>
    </row>
    <row r="1115" spans="1:16" ht="76.5">
      <c r="A1115" s="262">
        <v>20</v>
      </c>
      <c r="B1115" s="124"/>
      <c r="C1115" s="125" t="s">
        <v>693</v>
      </c>
      <c r="D1115" s="119">
        <v>43133</v>
      </c>
      <c r="E1115" s="120" t="s">
        <v>3443</v>
      </c>
      <c r="F1115" s="120" t="s">
        <v>15</v>
      </c>
      <c r="G1115" s="120">
        <v>4278</v>
      </c>
      <c r="H1115" s="124"/>
      <c r="I1115" s="128" t="s">
        <v>4181</v>
      </c>
      <c r="J1115" s="124"/>
      <c r="K1115" s="124"/>
      <c r="L1115" s="124"/>
      <c r="M1115" s="124"/>
      <c r="N1115" s="211">
        <v>932.74</v>
      </c>
      <c r="O1115" s="211">
        <v>0</v>
      </c>
      <c r="P1115" s="124" t="s">
        <v>1314</v>
      </c>
    </row>
    <row r="1116" spans="1:16" ht="89.25">
      <c r="A1116" s="262">
        <v>576</v>
      </c>
      <c r="B1116" s="124"/>
      <c r="C1116" s="125" t="s">
        <v>852</v>
      </c>
      <c r="D1116" s="119">
        <v>43133</v>
      </c>
      <c r="E1116" s="120" t="s">
        <v>3444</v>
      </c>
      <c r="F1116" s="120" t="s">
        <v>15</v>
      </c>
      <c r="G1116" s="120">
        <v>4275</v>
      </c>
      <c r="H1116" s="124"/>
      <c r="I1116" s="128" t="s">
        <v>4182</v>
      </c>
      <c r="J1116" s="124"/>
      <c r="K1116" s="124"/>
      <c r="L1116" s="124"/>
      <c r="M1116" s="124"/>
      <c r="N1116" s="211">
        <v>651.69000000000005</v>
      </c>
      <c r="O1116" s="211">
        <v>0</v>
      </c>
      <c r="P1116" s="124" t="s">
        <v>1314</v>
      </c>
    </row>
    <row r="1117" spans="1:16" ht="89.25">
      <c r="A1117" s="262">
        <v>576</v>
      </c>
      <c r="B1117" s="124"/>
      <c r="C1117" s="125" t="s">
        <v>852</v>
      </c>
      <c r="D1117" s="119">
        <v>43133</v>
      </c>
      <c r="E1117" s="120" t="s">
        <v>3445</v>
      </c>
      <c r="F1117" s="120" t="s">
        <v>15</v>
      </c>
      <c r="G1117" s="120">
        <v>4276</v>
      </c>
      <c r="H1117" s="124"/>
      <c r="I1117" s="128" t="s">
        <v>4183</v>
      </c>
      <c r="J1117" s="124"/>
      <c r="K1117" s="124"/>
      <c r="L1117" s="124"/>
      <c r="M1117" s="124"/>
      <c r="N1117" s="211">
        <v>1024.33</v>
      </c>
      <c r="O1117" s="211">
        <v>0</v>
      </c>
      <c r="P1117" s="124" t="s">
        <v>1314</v>
      </c>
    </row>
    <row r="1118" spans="1:16" ht="63.75">
      <c r="A1118" s="262">
        <v>287</v>
      </c>
      <c r="B1118" s="124"/>
      <c r="C1118" s="125" t="s">
        <v>790</v>
      </c>
      <c r="D1118" s="119">
        <v>43133</v>
      </c>
      <c r="E1118" s="120" t="s">
        <v>3446</v>
      </c>
      <c r="F1118" s="120" t="s">
        <v>11</v>
      </c>
      <c r="G1118" s="120">
        <v>657273</v>
      </c>
      <c r="H1118" s="124"/>
      <c r="I1118" s="128" t="s">
        <v>4184</v>
      </c>
      <c r="J1118" s="124"/>
      <c r="K1118" s="124"/>
      <c r="L1118" s="124"/>
      <c r="M1118" s="124"/>
      <c r="N1118" s="211">
        <v>50</v>
      </c>
      <c r="O1118" s="211">
        <v>0</v>
      </c>
      <c r="P1118" s="124" t="s">
        <v>1314</v>
      </c>
    </row>
    <row r="1119" spans="1:16" ht="63.75">
      <c r="A1119" s="262">
        <v>130</v>
      </c>
      <c r="B1119" s="124"/>
      <c r="C1119" s="125" t="s">
        <v>727</v>
      </c>
      <c r="D1119" s="119">
        <v>43133</v>
      </c>
      <c r="E1119" s="120" t="s">
        <v>3753</v>
      </c>
      <c r="F1119" s="120" t="s">
        <v>3</v>
      </c>
      <c r="G1119" s="120">
        <v>1593980</v>
      </c>
      <c r="H1119" s="124"/>
      <c r="I1119" s="128" t="s">
        <v>4387</v>
      </c>
      <c r="J1119" s="124"/>
      <c r="K1119" s="124"/>
      <c r="L1119" s="124"/>
      <c r="M1119" s="124"/>
      <c r="N1119" s="211">
        <v>0</v>
      </c>
      <c r="O1119" s="211">
        <v>156022.91</v>
      </c>
      <c r="P1119" s="124" t="s">
        <v>1314</v>
      </c>
    </row>
    <row r="1120" spans="1:16" ht="63.75">
      <c r="A1120" s="262">
        <v>130</v>
      </c>
      <c r="B1120" s="124"/>
      <c r="C1120" s="125" t="s">
        <v>727</v>
      </c>
      <c r="D1120" s="119">
        <v>43133</v>
      </c>
      <c r="E1120" s="120" t="s">
        <v>3754</v>
      </c>
      <c r="F1120" s="120" t="s">
        <v>3</v>
      </c>
      <c r="G1120" s="120">
        <v>1593984</v>
      </c>
      <c r="H1120" s="124"/>
      <c r="I1120" s="128" t="s">
        <v>4388</v>
      </c>
      <c r="J1120" s="124"/>
      <c r="K1120" s="124"/>
      <c r="L1120" s="124"/>
      <c r="M1120" s="124"/>
      <c r="N1120" s="211">
        <v>0</v>
      </c>
      <c r="O1120" s="211">
        <v>688336.35</v>
      </c>
      <c r="P1120" s="124" t="s">
        <v>1314</v>
      </c>
    </row>
    <row r="1121" spans="1:16" ht="51">
      <c r="A1121" s="262">
        <v>70</v>
      </c>
      <c r="B1121" s="124"/>
      <c r="C1121" s="125" t="s">
        <v>705</v>
      </c>
      <c r="D1121" s="119">
        <v>43133</v>
      </c>
      <c r="E1121" s="120" t="s">
        <v>3755</v>
      </c>
      <c r="F1121" s="120" t="s">
        <v>3</v>
      </c>
      <c r="G1121" s="120">
        <v>1594114</v>
      </c>
      <c r="H1121" s="124"/>
      <c r="I1121" s="128" t="s">
        <v>4389</v>
      </c>
      <c r="J1121" s="124"/>
      <c r="K1121" s="124"/>
      <c r="L1121" s="124"/>
      <c r="M1121" s="124"/>
      <c r="N1121" s="211">
        <v>0</v>
      </c>
      <c r="O1121" s="211">
        <v>3500</v>
      </c>
      <c r="P1121" s="124" t="s">
        <v>1314</v>
      </c>
    </row>
    <row r="1122" spans="1:16" ht="51">
      <c r="A1122" s="262" t="s">
        <v>619</v>
      </c>
      <c r="B1122" s="124"/>
      <c r="C1122" s="125" t="s">
        <v>713</v>
      </c>
      <c r="D1122" s="119">
        <v>43133</v>
      </c>
      <c r="E1122" s="120" t="s">
        <v>3756</v>
      </c>
      <c r="F1122" s="120" t="s">
        <v>3</v>
      </c>
      <c r="G1122" s="120">
        <v>1593973</v>
      </c>
      <c r="H1122" s="124"/>
      <c r="I1122" s="128" t="s">
        <v>4390</v>
      </c>
      <c r="J1122" s="124"/>
      <c r="K1122" s="124"/>
      <c r="L1122" s="124"/>
      <c r="M1122" s="124"/>
      <c r="N1122" s="211">
        <v>0</v>
      </c>
      <c r="O1122" s="211">
        <v>140</v>
      </c>
      <c r="P1122" s="124" t="s">
        <v>1314</v>
      </c>
    </row>
    <row r="1123" spans="1:16" ht="51">
      <c r="A1123" s="262" t="s">
        <v>619</v>
      </c>
      <c r="B1123" s="124"/>
      <c r="C1123" s="125" t="s">
        <v>713</v>
      </c>
      <c r="D1123" s="119">
        <v>43133</v>
      </c>
      <c r="E1123" s="120" t="s">
        <v>3757</v>
      </c>
      <c r="F1123" s="120" t="s">
        <v>3</v>
      </c>
      <c r="G1123" s="120">
        <v>1593974</v>
      </c>
      <c r="H1123" s="124"/>
      <c r="I1123" s="128" t="s">
        <v>4390</v>
      </c>
      <c r="J1123" s="124"/>
      <c r="K1123" s="124"/>
      <c r="L1123" s="124"/>
      <c r="M1123" s="124"/>
      <c r="N1123" s="211">
        <v>0</v>
      </c>
      <c r="O1123" s="211">
        <v>140</v>
      </c>
      <c r="P1123" s="124" t="s">
        <v>1314</v>
      </c>
    </row>
    <row r="1124" spans="1:16" ht="51">
      <c r="A1124" s="262" t="s">
        <v>619</v>
      </c>
      <c r="B1124" s="124"/>
      <c r="C1124" s="125" t="s">
        <v>713</v>
      </c>
      <c r="D1124" s="119">
        <v>43133</v>
      </c>
      <c r="E1124" s="120" t="s">
        <v>3758</v>
      </c>
      <c r="F1124" s="120" t="s">
        <v>3</v>
      </c>
      <c r="G1124" s="120">
        <v>1593981</v>
      </c>
      <c r="H1124" s="124"/>
      <c r="I1124" s="128" t="s">
        <v>4391</v>
      </c>
      <c r="J1124" s="124"/>
      <c r="K1124" s="124"/>
      <c r="L1124" s="124"/>
      <c r="M1124" s="124"/>
      <c r="N1124" s="211">
        <v>0</v>
      </c>
      <c r="O1124" s="211">
        <v>220</v>
      </c>
      <c r="P1124" s="124" t="s">
        <v>1314</v>
      </c>
    </row>
    <row r="1125" spans="1:16" ht="51">
      <c r="A1125" s="262">
        <v>20</v>
      </c>
      <c r="B1125" s="124"/>
      <c r="C1125" s="125" t="s">
        <v>693</v>
      </c>
      <c r="D1125" s="119">
        <v>43133</v>
      </c>
      <c r="E1125" s="120" t="s">
        <v>3759</v>
      </c>
      <c r="F1125" s="120" t="s">
        <v>3</v>
      </c>
      <c r="G1125" s="120">
        <v>1593988</v>
      </c>
      <c r="H1125" s="124"/>
      <c r="I1125" s="128" t="s">
        <v>4392</v>
      </c>
      <c r="J1125" s="124"/>
      <c r="K1125" s="124"/>
      <c r="L1125" s="124"/>
      <c r="M1125" s="124"/>
      <c r="N1125" s="211">
        <v>0</v>
      </c>
      <c r="O1125" s="211">
        <v>155</v>
      </c>
      <c r="P1125" s="124" t="s">
        <v>1314</v>
      </c>
    </row>
    <row r="1126" spans="1:16" ht="51">
      <c r="A1126" s="262">
        <v>20</v>
      </c>
      <c r="B1126" s="124"/>
      <c r="C1126" s="125" t="s">
        <v>693</v>
      </c>
      <c r="D1126" s="119">
        <v>43133</v>
      </c>
      <c r="E1126" s="120" t="s">
        <v>3760</v>
      </c>
      <c r="F1126" s="120" t="s">
        <v>3</v>
      </c>
      <c r="G1126" s="120">
        <v>1593989</v>
      </c>
      <c r="H1126" s="124"/>
      <c r="I1126" s="128" t="s">
        <v>4392</v>
      </c>
      <c r="J1126" s="124"/>
      <c r="K1126" s="124"/>
      <c r="L1126" s="124"/>
      <c r="M1126" s="124"/>
      <c r="N1126" s="211">
        <v>0</v>
      </c>
      <c r="O1126" s="211">
        <v>155</v>
      </c>
      <c r="P1126" s="124" t="s">
        <v>1314</v>
      </c>
    </row>
    <row r="1127" spans="1:16" ht="51">
      <c r="A1127" s="262" t="s">
        <v>619</v>
      </c>
      <c r="B1127" s="124"/>
      <c r="C1127" s="125" t="s">
        <v>713</v>
      </c>
      <c r="D1127" s="119">
        <v>43133</v>
      </c>
      <c r="E1127" s="120" t="s">
        <v>3761</v>
      </c>
      <c r="F1127" s="120" t="s">
        <v>3</v>
      </c>
      <c r="G1127" s="120">
        <v>1593991</v>
      </c>
      <c r="H1127" s="124"/>
      <c r="I1127" s="128" t="s">
        <v>4393</v>
      </c>
      <c r="J1127" s="124"/>
      <c r="K1127" s="124"/>
      <c r="L1127" s="124"/>
      <c r="M1127" s="124"/>
      <c r="N1127" s="211">
        <v>0</v>
      </c>
      <c r="O1127" s="211">
        <v>2075</v>
      </c>
      <c r="P1127" s="124" t="s">
        <v>1314</v>
      </c>
    </row>
    <row r="1128" spans="1:16" ht="51">
      <c r="A1128" s="262" t="s">
        <v>619</v>
      </c>
      <c r="B1128" s="124"/>
      <c r="C1128" s="125" t="s">
        <v>713</v>
      </c>
      <c r="D1128" s="119">
        <v>43133</v>
      </c>
      <c r="E1128" s="120" t="s">
        <v>3762</v>
      </c>
      <c r="F1128" s="120" t="s">
        <v>3</v>
      </c>
      <c r="G1128" s="120">
        <v>1594001</v>
      </c>
      <c r="H1128" s="124"/>
      <c r="I1128" s="128" t="s">
        <v>4394</v>
      </c>
      <c r="J1128" s="124"/>
      <c r="K1128" s="124"/>
      <c r="L1128" s="124"/>
      <c r="M1128" s="124"/>
      <c r="N1128" s="211">
        <v>0</v>
      </c>
      <c r="O1128" s="211">
        <v>140</v>
      </c>
      <c r="P1128" s="124" t="s">
        <v>1314</v>
      </c>
    </row>
    <row r="1129" spans="1:16" ht="51">
      <c r="A1129" s="262" t="s">
        <v>619</v>
      </c>
      <c r="B1129" s="124"/>
      <c r="C1129" s="125" t="s">
        <v>713</v>
      </c>
      <c r="D1129" s="119">
        <v>43133</v>
      </c>
      <c r="E1129" s="120" t="s">
        <v>3763</v>
      </c>
      <c r="F1129" s="120" t="s">
        <v>3</v>
      </c>
      <c r="G1129" s="120">
        <v>1594003</v>
      </c>
      <c r="H1129" s="124"/>
      <c r="I1129" s="128" t="s">
        <v>4395</v>
      </c>
      <c r="J1129" s="124"/>
      <c r="K1129" s="124"/>
      <c r="L1129" s="124"/>
      <c r="M1129" s="124"/>
      <c r="N1129" s="211">
        <v>0</v>
      </c>
      <c r="O1129" s="211">
        <v>140</v>
      </c>
      <c r="P1129" s="124" t="s">
        <v>1314</v>
      </c>
    </row>
    <row r="1130" spans="1:16" ht="51">
      <c r="A1130" s="262" t="s">
        <v>619</v>
      </c>
      <c r="B1130" s="124"/>
      <c r="C1130" s="125" t="s">
        <v>713</v>
      </c>
      <c r="D1130" s="119">
        <v>43133</v>
      </c>
      <c r="E1130" s="120" t="s">
        <v>3764</v>
      </c>
      <c r="F1130" s="120" t="s">
        <v>3</v>
      </c>
      <c r="G1130" s="120">
        <v>1594006</v>
      </c>
      <c r="H1130" s="124"/>
      <c r="I1130" s="128" t="s">
        <v>4396</v>
      </c>
      <c r="J1130" s="124"/>
      <c r="K1130" s="124"/>
      <c r="L1130" s="124"/>
      <c r="M1130" s="124"/>
      <c r="N1130" s="211">
        <v>0</v>
      </c>
      <c r="O1130" s="211">
        <v>140</v>
      </c>
      <c r="P1130" s="124" t="s">
        <v>1314</v>
      </c>
    </row>
    <row r="1131" spans="1:16" ht="51">
      <c r="A1131" s="262" t="s">
        <v>619</v>
      </c>
      <c r="B1131" s="124"/>
      <c r="C1131" s="125" t="s">
        <v>713</v>
      </c>
      <c r="D1131" s="119">
        <v>43133</v>
      </c>
      <c r="E1131" s="120" t="s">
        <v>3765</v>
      </c>
      <c r="F1131" s="120" t="s">
        <v>3</v>
      </c>
      <c r="G1131" s="120">
        <v>1594008</v>
      </c>
      <c r="H1131" s="124"/>
      <c r="I1131" s="128" t="s">
        <v>4397</v>
      </c>
      <c r="J1131" s="124"/>
      <c r="K1131" s="124"/>
      <c r="L1131" s="124"/>
      <c r="M1131" s="124"/>
      <c r="N1131" s="211">
        <v>0</v>
      </c>
      <c r="O1131" s="211">
        <v>140</v>
      </c>
      <c r="P1131" s="124" t="s">
        <v>1314</v>
      </c>
    </row>
    <row r="1132" spans="1:16" ht="51">
      <c r="A1132" s="262" t="s">
        <v>619</v>
      </c>
      <c r="B1132" s="124"/>
      <c r="C1132" s="125" t="s">
        <v>713</v>
      </c>
      <c r="D1132" s="119">
        <v>43133</v>
      </c>
      <c r="E1132" s="120" t="s">
        <v>3766</v>
      </c>
      <c r="F1132" s="120" t="s">
        <v>3</v>
      </c>
      <c r="G1132" s="120">
        <v>1594009</v>
      </c>
      <c r="H1132" s="124"/>
      <c r="I1132" s="128" t="s">
        <v>4398</v>
      </c>
      <c r="J1132" s="124"/>
      <c r="K1132" s="124"/>
      <c r="L1132" s="124"/>
      <c r="M1132" s="124"/>
      <c r="N1132" s="211">
        <v>0</v>
      </c>
      <c r="O1132" s="211">
        <v>140</v>
      </c>
      <c r="P1132" s="124" t="s">
        <v>1314</v>
      </c>
    </row>
    <row r="1133" spans="1:16" ht="51">
      <c r="A1133" s="262" t="s">
        <v>619</v>
      </c>
      <c r="B1133" s="124"/>
      <c r="C1133" s="125" t="s">
        <v>713</v>
      </c>
      <c r="D1133" s="119">
        <v>43133</v>
      </c>
      <c r="E1133" s="120" t="s">
        <v>3767</v>
      </c>
      <c r="F1133" s="120" t="s">
        <v>3</v>
      </c>
      <c r="G1133" s="120">
        <v>1594010</v>
      </c>
      <c r="H1133" s="124"/>
      <c r="I1133" s="128" t="s">
        <v>4399</v>
      </c>
      <c r="J1133" s="124"/>
      <c r="K1133" s="124"/>
      <c r="L1133" s="124"/>
      <c r="M1133" s="124"/>
      <c r="N1133" s="211">
        <v>0</v>
      </c>
      <c r="O1133" s="211">
        <v>140</v>
      </c>
      <c r="P1133" s="124" t="s">
        <v>1314</v>
      </c>
    </row>
    <row r="1134" spans="1:16" ht="63.75">
      <c r="A1134" s="262" t="s">
        <v>619</v>
      </c>
      <c r="B1134" s="124"/>
      <c r="C1134" s="125" t="s">
        <v>713</v>
      </c>
      <c r="D1134" s="119">
        <v>43133</v>
      </c>
      <c r="E1134" s="120" t="s">
        <v>3768</v>
      </c>
      <c r="F1134" s="120" t="s">
        <v>3</v>
      </c>
      <c r="G1134" s="120">
        <v>1594011</v>
      </c>
      <c r="H1134" s="124"/>
      <c r="I1134" s="128" t="s">
        <v>4400</v>
      </c>
      <c r="J1134" s="124"/>
      <c r="K1134" s="124"/>
      <c r="L1134" s="124"/>
      <c r="M1134" s="124"/>
      <c r="N1134" s="211">
        <v>0</v>
      </c>
      <c r="O1134" s="211">
        <v>1</v>
      </c>
      <c r="P1134" s="124" t="s">
        <v>1314</v>
      </c>
    </row>
    <row r="1135" spans="1:16" ht="51">
      <c r="A1135" s="262" t="s">
        <v>619</v>
      </c>
      <c r="B1135" s="124"/>
      <c r="C1135" s="125" t="s">
        <v>713</v>
      </c>
      <c r="D1135" s="119">
        <v>43133</v>
      </c>
      <c r="E1135" s="120" t="s">
        <v>3769</v>
      </c>
      <c r="F1135" s="120" t="s">
        <v>3</v>
      </c>
      <c r="G1135" s="120">
        <v>1594012</v>
      </c>
      <c r="H1135" s="124"/>
      <c r="I1135" s="128" t="s">
        <v>4401</v>
      </c>
      <c r="J1135" s="124"/>
      <c r="K1135" s="124"/>
      <c r="L1135" s="124"/>
      <c r="M1135" s="124"/>
      <c r="N1135" s="211">
        <v>0</v>
      </c>
      <c r="O1135" s="211">
        <v>220</v>
      </c>
      <c r="P1135" s="124" t="s">
        <v>1314</v>
      </c>
    </row>
    <row r="1136" spans="1:16" ht="51">
      <c r="A1136" s="262" t="s">
        <v>619</v>
      </c>
      <c r="B1136" s="124"/>
      <c r="C1136" s="125" t="s">
        <v>713</v>
      </c>
      <c r="D1136" s="119">
        <v>43133</v>
      </c>
      <c r="E1136" s="120" t="s">
        <v>3770</v>
      </c>
      <c r="F1136" s="120" t="s">
        <v>3</v>
      </c>
      <c r="G1136" s="120">
        <v>1594013</v>
      </c>
      <c r="H1136" s="124"/>
      <c r="I1136" s="128" t="s">
        <v>4402</v>
      </c>
      <c r="J1136" s="124"/>
      <c r="K1136" s="124"/>
      <c r="L1136" s="124"/>
      <c r="M1136" s="124"/>
      <c r="N1136" s="211">
        <v>0</v>
      </c>
      <c r="O1136" s="211">
        <v>140</v>
      </c>
      <c r="P1136" s="124" t="s">
        <v>1314</v>
      </c>
    </row>
    <row r="1137" spans="1:16" ht="51">
      <c r="A1137" s="262" t="s">
        <v>619</v>
      </c>
      <c r="B1137" s="124"/>
      <c r="C1137" s="125" t="s">
        <v>713</v>
      </c>
      <c r="D1137" s="119">
        <v>43133</v>
      </c>
      <c r="E1137" s="120" t="s">
        <v>3771</v>
      </c>
      <c r="F1137" s="120" t="s">
        <v>3</v>
      </c>
      <c r="G1137" s="120">
        <v>1594015</v>
      </c>
      <c r="H1137" s="124"/>
      <c r="I1137" s="128" t="s">
        <v>4403</v>
      </c>
      <c r="J1137" s="124"/>
      <c r="K1137" s="124"/>
      <c r="L1137" s="124"/>
      <c r="M1137" s="124"/>
      <c r="N1137" s="211">
        <v>0</v>
      </c>
      <c r="O1137" s="211">
        <v>140</v>
      </c>
      <c r="P1137" s="124" t="s">
        <v>1314</v>
      </c>
    </row>
    <row r="1138" spans="1:16" ht="51">
      <c r="A1138" s="262" t="s">
        <v>619</v>
      </c>
      <c r="B1138" s="124"/>
      <c r="C1138" s="125" t="s">
        <v>713</v>
      </c>
      <c r="D1138" s="119">
        <v>43133</v>
      </c>
      <c r="E1138" s="120" t="s">
        <v>3772</v>
      </c>
      <c r="F1138" s="120" t="s">
        <v>3</v>
      </c>
      <c r="G1138" s="120">
        <v>1594016</v>
      </c>
      <c r="H1138" s="124"/>
      <c r="I1138" s="128" t="s">
        <v>4404</v>
      </c>
      <c r="J1138" s="124"/>
      <c r="K1138" s="124"/>
      <c r="L1138" s="124"/>
      <c r="M1138" s="124"/>
      <c r="N1138" s="211">
        <v>0</v>
      </c>
      <c r="O1138" s="211">
        <v>220</v>
      </c>
      <c r="P1138" s="124" t="s">
        <v>1314</v>
      </c>
    </row>
    <row r="1139" spans="1:16" ht="51">
      <c r="A1139" s="262" t="s">
        <v>619</v>
      </c>
      <c r="B1139" s="124"/>
      <c r="C1139" s="125" t="s">
        <v>713</v>
      </c>
      <c r="D1139" s="119">
        <v>43133</v>
      </c>
      <c r="E1139" s="120" t="s">
        <v>3773</v>
      </c>
      <c r="F1139" s="120" t="s">
        <v>3</v>
      </c>
      <c r="G1139" s="120">
        <v>1594018</v>
      </c>
      <c r="H1139" s="124"/>
      <c r="I1139" s="128" t="s">
        <v>4405</v>
      </c>
      <c r="J1139" s="124"/>
      <c r="K1139" s="124"/>
      <c r="L1139" s="124"/>
      <c r="M1139" s="124"/>
      <c r="N1139" s="211">
        <v>0</v>
      </c>
      <c r="O1139" s="211">
        <v>140</v>
      </c>
      <c r="P1139" s="124" t="s">
        <v>1314</v>
      </c>
    </row>
    <row r="1140" spans="1:16" ht="51">
      <c r="A1140" s="262" t="s">
        <v>619</v>
      </c>
      <c r="B1140" s="124"/>
      <c r="C1140" s="125" t="s">
        <v>713</v>
      </c>
      <c r="D1140" s="119">
        <v>43133</v>
      </c>
      <c r="E1140" s="120" t="s">
        <v>3774</v>
      </c>
      <c r="F1140" s="120" t="s">
        <v>3</v>
      </c>
      <c r="G1140" s="120">
        <v>1594020</v>
      </c>
      <c r="H1140" s="124"/>
      <c r="I1140" s="128" t="s">
        <v>4406</v>
      </c>
      <c r="J1140" s="124"/>
      <c r="K1140" s="124"/>
      <c r="L1140" s="124"/>
      <c r="M1140" s="124"/>
      <c r="N1140" s="211">
        <v>0</v>
      </c>
      <c r="O1140" s="211">
        <v>220</v>
      </c>
      <c r="P1140" s="124" t="s">
        <v>1314</v>
      </c>
    </row>
    <row r="1141" spans="1:16" ht="51">
      <c r="A1141" s="262" t="s">
        <v>619</v>
      </c>
      <c r="B1141" s="124"/>
      <c r="C1141" s="125" t="s">
        <v>713</v>
      </c>
      <c r="D1141" s="119">
        <v>43133</v>
      </c>
      <c r="E1141" s="120" t="s">
        <v>3775</v>
      </c>
      <c r="F1141" s="120" t="s">
        <v>3</v>
      </c>
      <c r="G1141" s="120">
        <v>1594021</v>
      </c>
      <c r="H1141" s="124"/>
      <c r="I1141" s="128" t="s">
        <v>4407</v>
      </c>
      <c r="J1141" s="124"/>
      <c r="K1141" s="124"/>
      <c r="L1141" s="124"/>
      <c r="M1141" s="124"/>
      <c r="N1141" s="211">
        <v>0</v>
      </c>
      <c r="O1141" s="211">
        <v>140</v>
      </c>
      <c r="P1141" s="124" t="s">
        <v>1314</v>
      </c>
    </row>
    <row r="1142" spans="1:16" ht="51">
      <c r="A1142" s="262" t="s">
        <v>619</v>
      </c>
      <c r="B1142" s="124"/>
      <c r="C1142" s="125" t="s">
        <v>713</v>
      </c>
      <c r="D1142" s="119">
        <v>43133</v>
      </c>
      <c r="E1142" s="120" t="s">
        <v>3776</v>
      </c>
      <c r="F1142" s="120" t="s">
        <v>3</v>
      </c>
      <c r="G1142" s="120">
        <v>1594022</v>
      </c>
      <c r="H1142" s="124"/>
      <c r="I1142" s="128" t="s">
        <v>4408</v>
      </c>
      <c r="J1142" s="124"/>
      <c r="K1142" s="124"/>
      <c r="L1142" s="124"/>
      <c r="M1142" s="124"/>
      <c r="N1142" s="211">
        <v>0</v>
      </c>
      <c r="O1142" s="211">
        <v>140</v>
      </c>
      <c r="P1142" s="124" t="s">
        <v>1314</v>
      </c>
    </row>
    <row r="1143" spans="1:16" ht="51">
      <c r="A1143" s="262" t="s">
        <v>619</v>
      </c>
      <c r="B1143" s="124"/>
      <c r="C1143" s="125" t="s">
        <v>713</v>
      </c>
      <c r="D1143" s="119">
        <v>43133</v>
      </c>
      <c r="E1143" s="120" t="s">
        <v>3777</v>
      </c>
      <c r="F1143" s="120" t="s">
        <v>3</v>
      </c>
      <c r="G1143" s="120">
        <v>1594024</v>
      </c>
      <c r="H1143" s="124"/>
      <c r="I1143" s="128" t="s">
        <v>4409</v>
      </c>
      <c r="J1143" s="124"/>
      <c r="K1143" s="124"/>
      <c r="L1143" s="124"/>
      <c r="M1143" s="124"/>
      <c r="N1143" s="211">
        <v>0</v>
      </c>
      <c r="O1143" s="211">
        <v>140</v>
      </c>
      <c r="P1143" s="124" t="s">
        <v>1314</v>
      </c>
    </row>
    <row r="1144" spans="1:16" ht="51">
      <c r="A1144" s="262" t="s">
        <v>619</v>
      </c>
      <c r="B1144" s="124"/>
      <c r="C1144" s="125" t="s">
        <v>713</v>
      </c>
      <c r="D1144" s="119">
        <v>43133</v>
      </c>
      <c r="E1144" s="120" t="s">
        <v>3778</v>
      </c>
      <c r="F1144" s="120" t="s">
        <v>3</v>
      </c>
      <c r="G1144" s="120">
        <v>1594025</v>
      </c>
      <c r="H1144" s="124"/>
      <c r="I1144" s="128" t="s">
        <v>4410</v>
      </c>
      <c r="J1144" s="124"/>
      <c r="K1144" s="124"/>
      <c r="L1144" s="124"/>
      <c r="M1144" s="124"/>
      <c r="N1144" s="211">
        <v>0</v>
      </c>
      <c r="O1144" s="211">
        <v>140</v>
      </c>
      <c r="P1144" s="124" t="s">
        <v>1314</v>
      </c>
    </row>
    <row r="1145" spans="1:16" ht="51">
      <c r="A1145" s="262" t="s">
        <v>619</v>
      </c>
      <c r="B1145" s="124"/>
      <c r="C1145" s="125" t="s">
        <v>713</v>
      </c>
      <c r="D1145" s="119">
        <v>43133</v>
      </c>
      <c r="E1145" s="120" t="s">
        <v>3779</v>
      </c>
      <c r="F1145" s="120" t="s">
        <v>3</v>
      </c>
      <c r="G1145" s="120">
        <v>1594026</v>
      </c>
      <c r="H1145" s="124"/>
      <c r="I1145" s="128" t="s">
        <v>4411</v>
      </c>
      <c r="J1145" s="124"/>
      <c r="K1145" s="124"/>
      <c r="L1145" s="124"/>
      <c r="M1145" s="124"/>
      <c r="N1145" s="211">
        <v>0</v>
      </c>
      <c r="O1145" s="211">
        <v>140</v>
      </c>
      <c r="P1145" s="124" t="s">
        <v>1314</v>
      </c>
    </row>
    <row r="1146" spans="1:16" ht="51">
      <c r="A1146" s="262" t="s">
        <v>619</v>
      </c>
      <c r="B1146" s="124"/>
      <c r="C1146" s="125" t="s">
        <v>713</v>
      </c>
      <c r="D1146" s="119">
        <v>43133</v>
      </c>
      <c r="E1146" s="120" t="s">
        <v>3780</v>
      </c>
      <c r="F1146" s="120" t="s">
        <v>3</v>
      </c>
      <c r="G1146" s="120">
        <v>1594028</v>
      </c>
      <c r="H1146" s="124"/>
      <c r="I1146" s="128" t="s">
        <v>4412</v>
      </c>
      <c r="J1146" s="124"/>
      <c r="K1146" s="124"/>
      <c r="L1146" s="124"/>
      <c r="M1146" s="124"/>
      <c r="N1146" s="211">
        <v>0</v>
      </c>
      <c r="O1146" s="211">
        <v>140</v>
      </c>
      <c r="P1146" s="124" t="s">
        <v>1314</v>
      </c>
    </row>
    <row r="1147" spans="1:16" ht="51">
      <c r="A1147" s="262" t="s">
        <v>619</v>
      </c>
      <c r="B1147" s="124"/>
      <c r="C1147" s="125" t="s">
        <v>713</v>
      </c>
      <c r="D1147" s="119">
        <v>43133</v>
      </c>
      <c r="E1147" s="120" t="s">
        <v>3781</v>
      </c>
      <c r="F1147" s="120" t="s">
        <v>3</v>
      </c>
      <c r="G1147" s="120">
        <v>1594029</v>
      </c>
      <c r="H1147" s="124"/>
      <c r="I1147" s="128" t="s">
        <v>4413</v>
      </c>
      <c r="J1147" s="124"/>
      <c r="K1147" s="124"/>
      <c r="L1147" s="124"/>
      <c r="M1147" s="124"/>
      <c r="N1147" s="211">
        <v>0</v>
      </c>
      <c r="O1147" s="211">
        <v>140</v>
      </c>
      <c r="P1147" s="124" t="s">
        <v>1314</v>
      </c>
    </row>
    <row r="1148" spans="1:16" ht="51">
      <c r="A1148" s="262" t="s">
        <v>619</v>
      </c>
      <c r="B1148" s="124"/>
      <c r="C1148" s="125" t="s">
        <v>713</v>
      </c>
      <c r="D1148" s="119">
        <v>43133</v>
      </c>
      <c r="E1148" s="120" t="s">
        <v>3782</v>
      </c>
      <c r="F1148" s="120" t="s">
        <v>3</v>
      </c>
      <c r="G1148" s="120">
        <v>1594031</v>
      </c>
      <c r="H1148" s="124"/>
      <c r="I1148" s="128" t="s">
        <v>4414</v>
      </c>
      <c r="J1148" s="124"/>
      <c r="K1148" s="124"/>
      <c r="L1148" s="124"/>
      <c r="M1148" s="124"/>
      <c r="N1148" s="211">
        <v>0</v>
      </c>
      <c r="O1148" s="211">
        <v>140</v>
      </c>
      <c r="P1148" s="124" t="s">
        <v>1314</v>
      </c>
    </row>
    <row r="1149" spans="1:16" ht="51">
      <c r="A1149" s="262" t="s">
        <v>619</v>
      </c>
      <c r="B1149" s="124"/>
      <c r="C1149" s="125" t="s">
        <v>713</v>
      </c>
      <c r="D1149" s="119">
        <v>43133</v>
      </c>
      <c r="E1149" s="120" t="s">
        <v>3783</v>
      </c>
      <c r="F1149" s="120" t="s">
        <v>3</v>
      </c>
      <c r="G1149" s="120">
        <v>1594072</v>
      </c>
      <c r="H1149" s="124"/>
      <c r="I1149" s="128" t="s">
        <v>4415</v>
      </c>
      <c r="J1149" s="124"/>
      <c r="K1149" s="124"/>
      <c r="L1149" s="124"/>
      <c r="M1149" s="124"/>
      <c r="N1149" s="211">
        <v>0</v>
      </c>
      <c r="O1149" s="211">
        <v>140</v>
      </c>
      <c r="P1149" s="124" t="s">
        <v>1314</v>
      </c>
    </row>
    <row r="1150" spans="1:16" ht="51">
      <c r="A1150" s="262" t="s">
        <v>619</v>
      </c>
      <c r="B1150" s="124"/>
      <c r="C1150" s="125" t="s">
        <v>713</v>
      </c>
      <c r="D1150" s="119">
        <v>43133</v>
      </c>
      <c r="E1150" s="120" t="s">
        <v>3784</v>
      </c>
      <c r="F1150" s="120" t="s">
        <v>3</v>
      </c>
      <c r="G1150" s="120">
        <v>1594106</v>
      </c>
      <c r="H1150" s="124"/>
      <c r="I1150" s="128" t="s">
        <v>1383</v>
      </c>
      <c r="J1150" s="124"/>
      <c r="K1150" s="124"/>
      <c r="L1150" s="124"/>
      <c r="M1150" s="124"/>
      <c r="N1150" s="211">
        <v>0</v>
      </c>
      <c r="O1150" s="211">
        <v>37988.800000000003</v>
      </c>
      <c r="P1150" s="124" t="s">
        <v>1314</v>
      </c>
    </row>
    <row r="1151" spans="1:16" ht="51">
      <c r="A1151" s="262" t="s">
        <v>619</v>
      </c>
      <c r="B1151" s="124"/>
      <c r="C1151" s="125" t="s">
        <v>713</v>
      </c>
      <c r="D1151" s="119">
        <v>43133</v>
      </c>
      <c r="E1151" s="120" t="s">
        <v>3785</v>
      </c>
      <c r="F1151" s="120" t="s">
        <v>3</v>
      </c>
      <c r="G1151" s="120">
        <v>1594107</v>
      </c>
      <c r="H1151" s="124"/>
      <c r="I1151" s="128" t="s">
        <v>1398</v>
      </c>
      <c r="J1151" s="124"/>
      <c r="K1151" s="124"/>
      <c r="L1151" s="124"/>
      <c r="M1151" s="124"/>
      <c r="N1151" s="211">
        <v>0</v>
      </c>
      <c r="O1151" s="211">
        <v>703.59</v>
      </c>
      <c r="P1151" s="124" t="s">
        <v>1314</v>
      </c>
    </row>
    <row r="1152" spans="1:16" ht="51">
      <c r="A1152" s="262" t="s">
        <v>619</v>
      </c>
      <c r="B1152" s="124"/>
      <c r="C1152" s="125" t="s">
        <v>713</v>
      </c>
      <c r="D1152" s="119">
        <v>43133</v>
      </c>
      <c r="E1152" s="120" t="s">
        <v>3786</v>
      </c>
      <c r="F1152" s="120" t="s">
        <v>3</v>
      </c>
      <c r="G1152" s="120">
        <v>1594109</v>
      </c>
      <c r="H1152" s="124"/>
      <c r="I1152" s="128" t="s">
        <v>1376</v>
      </c>
      <c r="J1152" s="124"/>
      <c r="K1152" s="124"/>
      <c r="L1152" s="124"/>
      <c r="M1152" s="124"/>
      <c r="N1152" s="211">
        <v>0</v>
      </c>
      <c r="O1152" s="211">
        <v>1944.51</v>
      </c>
      <c r="P1152" s="124" t="s">
        <v>1314</v>
      </c>
    </row>
    <row r="1153" spans="1:16" ht="38.25">
      <c r="A1153" s="262">
        <v>35</v>
      </c>
      <c r="B1153" s="124"/>
      <c r="C1153" s="125" t="s">
        <v>696</v>
      </c>
      <c r="D1153" s="119">
        <v>43133</v>
      </c>
      <c r="E1153" s="120" t="s">
        <v>3787</v>
      </c>
      <c r="F1153" s="120" t="s">
        <v>3</v>
      </c>
      <c r="G1153" s="120">
        <v>1594126</v>
      </c>
      <c r="H1153" s="124"/>
      <c r="I1153" s="128" t="s">
        <v>4416</v>
      </c>
      <c r="J1153" s="124"/>
      <c r="K1153" s="124"/>
      <c r="L1153" s="124"/>
      <c r="M1153" s="124"/>
      <c r="N1153" s="211">
        <v>0</v>
      </c>
      <c r="O1153" s="211">
        <v>401.65</v>
      </c>
      <c r="P1153" s="124" t="s">
        <v>1314</v>
      </c>
    </row>
    <row r="1154" spans="1:16" ht="51">
      <c r="A1154" s="262" t="s">
        <v>619</v>
      </c>
      <c r="B1154" s="124"/>
      <c r="C1154" s="125" t="s">
        <v>713</v>
      </c>
      <c r="D1154" s="119">
        <v>43133</v>
      </c>
      <c r="E1154" s="120" t="s">
        <v>3788</v>
      </c>
      <c r="F1154" s="120" t="s">
        <v>3</v>
      </c>
      <c r="G1154" s="120">
        <v>1594137</v>
      </c>
      <c r="H1154" s="124"/>
      <c r="I1154" s="128" t="s">
        <v>4417</v>
      </c>
      <c r="J1154" s="124"/>
      <c r="K1154" s="124"/>
      <c r="L1154" s="124"/>
      <c r="M1154" s="124"/>
      <c r="N1154" s="211">
        <v>0</v>
      </c>
      <c r="O1154" s="211">
        <v>140</v>
      </c>
      <c r="P1154" s="124" t="s">
        <v>1314</v>
      </c>
    </row>
    <row r="1155" spans="1:16" ht="51">
      <c r="A1155" s="262">
        <v>580</v>
      </c>
      <c r="B1155" s="124"/>
      <c r="C1155" s="125" t="s">
        <v>217</v>
      </c>
      <c r="D1155" s="119">
        <v>43133</v>
      </c>
      <c r="E1155" s="120" t="s">
        <v>3789</v>
      </c>
      <c r="F1155" s="120" t="s">
        <v>3</v>
      </c>
      <c r="G1155" s="120">
        <v>1594158</v>
      </c>
      <c r="H1155" s="124"/>
      <c r="I1155" s="128" t="s">
        <v>4418</v>
      </c>
      <c r="J1155" s="124"/>
      <c r="K1155" s="124"/>
      <c r="L1155" s="124"/>
      <c r="M1155" s="124"/>
      <c r="N1155" s="211">
        <v>0</v>
      </c>
      <c r="O1155" s="211">
        <v>313.2</v>
      </c>
      <c r="P1155" s="124" t="s">
        <v>1314</v>
      </c>
    </row>
    <row r="1156" spans="1:16" ht="51">
      <c r="A1156" s="262" t="s">
        <v>619</v>
      </c>
      <c r="B1156" s="124"/>
      <c r="C1156" s="125" t="s">
        <v>713</v>
      </c>
      <c r="D1156" s="119">
        <v>43133</v>
      </c>
      <c r="E1156" s="120" t="s">
        <v>3790</v>
      </c>
      <c r="F1156" s="120" t="s">
        <v>3</v>
      </c>
      <c r="G1156" s="120">
        <v>1594161</v>
      </c>
      <c r="H1156" s="124"/>
      <c r="I1156" s="128" t="s">
        <v>4419</v>
      </c>
      <c r="J1156" s="124"/>
      <c r="K1156" s="124"/>
      <c r="L1156" s="124"/>
      <c r="M1156" s="124"/>
      <c r="N1156" s="211">
        <v>0</v>
      </c>
      <c r="O1156" s="211">
        <v>140</v>
      </c>
      <c r="P1156" s="124" t="s">
        <v>1314</v>
      </c>
    </row>
    <row r="1157" spans="1:16" ht="51">
      <c r="A1157" s="262" t="s">
        <v>619</v>
      </c>
      <c r="B1157" s="124"/>
      <c r="C1157" s="125" t="s">
        <v>713</v>
      </c>
      <c r="D1157" s="119">
        <v>43133</v>
      </c>
      <c r="E1157" s="120" t="s">
        <v>3791</v>
      </c>
      <c r="F1157" s="120" t="s">
        <v>3</v>
      </c>
      <c r="G1157" s="120">
        <v>1594162</v>
      </c>
      <c r="H1157" s="124"/>
      <c r="I1157" s="128" t="s">
        <v>4420</v>
      </c>
      <c r="J1157" s="124"/>
      <c r="K1157" s="124"/>
      <c r="L1157" s="124"/>
      <c r="M1157" s="124"/>
      <c r="N1157" s="211">
        <v>0</v>
      </c>
      <c r="O1157" s="211">
        <v>140</v>
      </c>
      <c r="P1157" s="124" t="s">
        <v>1314</v>
      </c>
    </row>
    <row r="1158" spans="1:16" ht="51">
      <c r="A1158" s="262" t="s">
        <v>619</v>
      </c>
      <c r="B1158" s="124"/>
      <c r="C1158" s="125" t="s">
        <v>713</v>
      </c>
      <c r="D1158" s="119">
        <v>43133</v>
      </c>
      <c r="E1158" s="120" t="s">
        <v>3792</v>
      </c>
      <c r="F1158" s="120" t="s">
        <v>3</v>
      </c>
      <c r="G1158" s="120">
        <v>1594163</v>
      </c>
      <c r="H1158" s="124"/>
      <c r="I1158" s="128" t="s">
        <v>4421</v>
      </c>
      <c r="J1158" s="124"/>
      <c r="K1158" s="124"/>
      <c r="L1158" s="124"/>
      <c r="M1158" s="124"/>
      <c r="N1158" s="211">
        <v>0</v>
      </c>
      <c r="O1158" s="211">
        <v>140</v>
      </c>
      <c r="P1158" s="124" t="s">
        <v>1314</v>
      </c>
    </row>
    <row r="1159" spans="1:16" ht="51">
      <c r="A1159" s="262" t="s">
        <v>619</v>
      </c>
      <c r="B1159" s="124"/>
      <c r="C1159" s="125" t="s">
        <v>713</v>
      </c>
      <c r="D1159" s="119">
        <v>43133</v>
      </c>
      <c r="E1159" s="120" t="s">
        <v>3793</v>
      </c>
      <c r="F1159" s="120" t="s">
        <v>3</v>
      </c>
      <c r="G1159" s="120">
        <v>1594164</v>
      </c>
      <c r="H1159" s="124"/>
      <c r="I1159" s="128" t="s">
        <v>4422</v>
      </c>
      <c r="J1159" s="124"/>
      <c r="K1159" s="124"/>
      <c r="L1159" s="124"/>
      <c r="M1159" s="124"/>
      <c r="N1159" s="211">
        <v>0</v>
      </c>
      <c r="O1159" s="211">
        <v>140</v>
      </c>
      <c r="P1159" s="124" t="s">
        <v>1314</v>
      </c>
    </row>
    <row r="1160" spans="1:16" ht="51">
      <c r="A1160" s="262" t="s">
        <v>619</v>
      </c>
      <c r="B1160" s="124"/>
      <c r="C1160" s="125" t="s">
        <v>713</v>
      </c>
      <c r="D1160" s="119">
        <v>43133</v>
      </c>
      <c r="E1160" s="120" t="s">
        <v>3794</v>
      </c>
      <c r="F1160" s="120" t="s">
        <v>3</v>
      </c>
      <c r="G1160" s="120">
        <v>1594166</v>
      </c>
      <c r="H1160" s="124"/>
      <c r="I1160" s="128" t="s">
        <v>4423</v>
      </c>
      <c r="J1160" s="124"/>
      <c r="K1160" s="124"/>
      <c r="L1160" s="124"/>
      <c r="M1160" s="124"/>
      <c r="N1160" s="211">
        <v>0</v>
      </c>
      <c r="O1160" s="211">
        <v>140</v>
      </c>
      <c r="P1160" s="124" t="s">
        <v>1314</v>
      </c>
    </row>
    <row r="1161" spans="1:16" ht="51">
      <c r="A1161" s="262" t="s">
        <v>619</v>
      </c>
      <c r="B1161" s="124"/>
      <c r="C1161" s="125" t="s">
        <v>713</v>
      </c>
      <c r="D1161" s="119">
        <v>43133</v>
      </c>
      <c r="E1161" s="120" t="s">
        <v>3795</v>
      </c>
      <c r="F1161" s="120" t="s">
        <v>3</v>
      </c>
      <c r="G1161" s="120">
        <v>1594167</v>
      </c>
      <c r="H1161" s="124"/>
      <c r="I1161" s="128" t="s">
        <v>4424</v>
      </c>
      <c r="J1161" s="124"/>
      <c r="K1161" s="124"/>
      <c r="L1161" s="124"/>
      <c r="M1161" s="124"/>
      <c r="N1161" s="211">
        <v>0</v>
      </c>
      <c r="O1161" s="211">
        <v>140</v>
      </c>
      <c r="P1161" s="124" t="s">
        <v>1314</v>
      </c>
    </row>
    <row r="1162" spans="1:16" ht="51">
      <c r="A1162" s="262" t="s">
        <v>619</v>
      </c>
      <c r="B1162" s="124"/>
      <c r="C1162" s="125" t="s">
        <v>713</v>
      </c>
      <c r="D1162" s="119">
        <v>43133</v>
      </c>
      <c r="E1162" s="120" t="s">
        <v>3796</v>
      </c>
      <c r="F1162" s="120" t="s">
        <v>3</v>
      </c>
      <c r="G1162" s="120">
        <v>1594177</v>
      </c>
      <c r="H1162" s="124"/>
      <c r="I1162" s="128" t="s">
        <v>4425</v>
      </c>
      <c r="J1162" s="124"/>
      <c r="K1162" s="124"/>
      <c r="L1162" s="124"/>
      <c r="M1162" s="124"/>
      <c r="N1162" s="211">
        <v>0</v>
      </c>
      <c r="O1162" s="211">
        <v>695</v>
      </c>
      <c r="P1162" s="124" t="s">
        <v>1314</v>
      </c>
    </row>
    <row r="1163" spans="1:16" ht="38.25">
      <c r="A1163" s="262">
        <v>20</v>
      </c>
      <c r="B1163" s="124"/>
      <c r="C1163" s="125" t="s">
        <v>693</v>
      </c>
      <c r="D1163" s="119">
        <v>43133</v>
      </c>
      <c r="E1163" s="120" t="s">
        <v>3797</v>
      </c>
      <c r="F1163" s="120" t="s">
        <v>3</v>
      </c>
      <c r="G1163" s="120">
        <v>1594205</v>
      </c>
      <c r="H1163" s="124"/>
      <c r="I1163" s="128" t="s">
        <v>4426</v>
      </c>
      <c r="J1163" s="124"/>
      <c r="K1163" s="124"/>
      <c r="L1163" s="124"/>
      <c r="M1163" s="124"/>
      <c r="N1163" s="211">
        <v>0</v>
      </c>
      <c r="O1163" s="211">
        <v>9702</v>
      </c>
      <c r="P1163" s="124" t="s">
        <v>1314</v>
      </c>
    </row>
    <row r="1164" spans="1:16" ht="63.75">
      <c r="A1164" s="262" t="s">
        <v>619</v>
      </c>
      <c r="B1164" s="124"/>
      <c r="C1164" s="125" t="s">
        <v>713</v>
      </c>
      <c r="D1164" s="119">
        <v>43133</v>
      </c>
      <c r="E1164" s="120" t="s">
        <v>3798</v>
      </c>
      <c r="F1164" s="120" t="s">
        <v>3</v>
      </c>
      <c r="G1164" s="120">
        <v>1594223</v>
      </c>
      <c r="H1164" s="124"/>
      <c r="I1164" s="128" t="s">
        <v>4427</v>
      </c>
      <c r="J1164" s="124"/>
      <c r="K1164" s="124"/>
      <c r="L1164" s="124"/>
      <c r="M1164" s="124"/>
      <c r="N1164" s="211">
        <v>0</v>
      </c>
      <c r="O1164" s="211">
        <v>262.76</v>
      </c>
      <c r="P1164" s="124" t="s">
        <v>1314</v>
      </c>
    </row>
    <row r="1165" spans="1:16" ht="51">
      <c r="A1165" s="262" t="s">
        <v>619</v>
      </c>
      <c r="B1165" s="124"/>
      <c r="C1165" s="125" t="s">
        <v>713</v>
      </c>
      <c r="D1165" s="119">
        <v>43133</v>
      </c>
      <c r="E1165" s="120" t="s">
        <v>3799</v>
      </c>
      <c r="F1165" s="120" t="s">
        <v>3</v>
      </c>
      <c r="G1165" s="120">
        <v>1594274</v>
      </c>
      <c r="H1165" s="124"/>
      <c r="I1165" s="128" t="s">
        <v>4428</v>
      </c>
      <c r="J1165" s="124"/>
      <c r="K1165" s="124"/>
      <c r="L1165" s="124"/>
      <c r="M1165" s="124"/>
      <c r="N1165" s="211">
        <v>0</v>
      </c>
      <c r="O1165" s="211">
        <v>220</v>
      </c>
      <c r="P1165" s="124" t="s">
        <v>1314</v>
      </c>
    </row>
    <row r="1166" spans="1:16" ht="63.75">
      <c r="A1166" s="262" t="s">
        <v>619</v>
      </c>
      <c r="B1166" s="124"/>
      <c r="C1166" s="125" t="s">
        <v>713</v>
      </c>
      <c r="D1166" s="119">
        <v>43133</v>
      </c>
      <c r="E1166" s="120" t="s">
        <v>3800</v>
      </c>
      <c r="F1166" s="120" t="s">
        <v>3</v>
      </c>
      <c r="G1166" s="120">
        <v>1594276</v>
      </c>
      <c r="H1166" s="124"/>
      <c r="I1166" s="128" t="s">
        <v>4429</v>
      </c>
      <c r="J1166" s="124"/>
      <c r="K1166" s="124"/>
      <c r="L1166" s="124"/>
      <c r="M1166" s="124"/>
      <c r="N1166" s="211">
        <v>0</v>
      </c>
      <c r="O1166" s="211">
        <v>1300</v>
      </c>
      <c r="P1166" s="124" t="s">
        <v>1314</v>
      </c>
    </row>
    <row r="1167" spans="1:16" ht="51">
      <c r="A1167" s="262" t="s">
        <v>619</v>
      </c>
      <c r="B1167" s="124"/>
      <c r="C1167" s="125" t="s">
        <v>713</v>
      </c>
      <c r="D1167" s="119">
        <v>43136</v>
      </c>
      <c r="E1167" s="120" t="s">
        <v>3447</v>
      </c>
      <c r="F1167" s="120" t="s">
        <v>6</v>
      </c>
      <c r="G1167" s="120">
        <v>657972</v>
      </c>
      <c r="H1167" s="124"/>
      <c r="I1167" s="128" t="s">
        <v>4185</v>
      </c>
      <c r="J1167" s="124"/>
      <c r="K1167" s="124"/>
      <c r="L1167" s="124"/>
      <c r="M1167" s="124"/>
      <c r="N1167" s="211">
        <v>0</v>
      </c>
      <c r="O1167" s="211">
        <v>373357.83</v>
      </c>
      <c r="P1167" s="124" t="s">
        <v>1314</v>
      </c>
    </row>
    <row r="1168" spans="1:16" ht="63.75">
      <c r="A1168" s="262" t="s">
        <v>619</v>
      </c>
      <c r="B1168" s="124"/>
      <c r="C1168" s="125" t="s">
        <v>713</v>
      </c>
      <c r="D1168" s="119">
        <v>43136</v>
      </c>
      <c r="E1168" s="120" t="s">
        <v>3448</v>
      </c>
      <c r="F1168" s="120" t="s">
        <v>6</v>
      </c>
      <c r="G1168" s="120">
        <v>658179</v>
      </c>
      <c r="H1168" s="124"/>
      <c r="I1168" s="128" t="s">
        <v>4186</v>
      </c>
      <c r="J1168" s="124"/>
      <c r="K1168" s="124"/>
      <c r="L1168" s="124"/>
      <c r="M1168" s="124"/>
      <c r="N1168" s="211">
        <v>0</v>
      </c>
      <c r="O1168" s="211">
        <v>34558.07</v>
      </c>
      <c r="P1168" s="124" t="s">
        <v>1314</v>
      </c>
    </row>
    <row r="1169" spans="1:16" ht="63.75">
      <c r="A1169" s="262" t="s">
        <v>619</v>
      </c>
      <c r="B1169" s="124"/>
      <c r="C1169" s="125" t="s">
        <v>713</v>
      </c>
      <c r="D1169" s="119">
        <v>43136</v>
      </c>
      <c r="E1169" s="120" t="s">
        <v>3449</v>
      </c>
      <c r="F1169" s="120" t="s">
        <v>6</v>
      </c>
      <c r="G1169" s="120">
        <v>658668</v>
      </c>
      <c r="H1169" s="124"/>
      <c r="I1169" s="128" t="s">
        <v>4187</v>
      </c>
      <c r="J1169" s="124"/>
      <c r="K1169" s="124"/>
      <c r="L1169" s="124"/>
      <c r="M1169" s="124"/>
      <c r="N1169" s="211">
        <v>0</v>
      </c>
      <c r="O1169" s="211">
        <v>2099.16</v>
      </c>
      <c r="P1169" s="124" t="s">
        <v>1314</v>
      </c>
    </row>
    <row r="1170" spans="1:16" ht="51">
      <c r="A1170" s="262" t="s">
        <v>619</v>
      </c>
      <c r="B1170" s="124"/>
      <c r="C1170" s="125" t="s">
        <v>713</v>
      </c>
      <c r="D1170" s="119">
        <v>43136</v>
      </c>
      <c r="E1170" s="120" t="s">
        <v>3450</v>
      </c>
      <c r="F1170" s="120" t="s">
        <v>6</v>
      </c>
      <c r="G1170" s="120">
        <v>658684</v>
      </c>
      <c r="H1170" s="124"/>
      <c r="I1170" s="128" t="s">
        <v>4188</v>
      </c>
      <c r="J1170" s="124"/>
      <c r="K1170" s="124"/>
      <c r="L1170" s="124"/>
      <c r="M1170" s="124"/>
      <c r="N1170" s="211">
        <v>0</v>
      </c>
      <c r="O1170" s="211">
        <v>117493.69</v>
      </c>
      <c r="P1170" s="124" t="s">
        <v>1314</v>
      </c>
    </row>
    <row r="1171" spans="1:16" ht="76.5">
      <c r="A1171" s="262" t="s">
        <v>620</v>
      </c>
      <c r="B1171" s="124"/>
      <c r="C1171" s="125" t="s">
        <v>714</v>
      </c>
      <c r="D1171" s="119">
        <v>43136</v>
      </c>
      <c r="E1171" s="120" t="s">
        <v>3451</v>
      </c>
      <c r="F1171" s="120" t="s">
        <v>6</v>
      </c>
      <c r="G1171" s="120">
        <v>938486</v>
      </c>
      <c r="H1171" s="124"/>
      <c r="I1171" s="128" t="s">
        <v>4190</v>
      </c>
      <c r="J1171" s="124"/>
      <c r="K1171" s="124"/>
      <c r="L1171" s="124"/>
      <c r="M1171" s="124"/>
      <c r="N1171" s="211">
        <v>0</v>
      </c>
      <c r="O1171" s="211">
        <v>70000</v>
      </c>
      <c r="P1171" s="124" t="s">
        <v>1314</v>
      </c>
    </row>
    <row r="1172" spans="1:16" ht="63.75">
      <c r="A1172" s="262">
        <v>378</v>
      </c>
      <c r="B1172" s="124"/>
      <c r="C1172" s="125" t="s">
        <v>1274</v>
      </c>
      <c r="D1172" s="119">
        <v>43136</v>
      </c>
      <c r="E1172" s="120" t="s">
        <v>3452</v>
      </c>
      <c r="F1172" s="120" t="s">
        <v>11</v>
      </c>
      <c r="G1172" s="120">
        <v>912875</v>
      </c>
      <c r="H1172" s="124"/>
      <c r="I1172" s="128" t="s">
        <v>4191</v>
      </c>
      <c r="J1172" s="124"/>
      <c r="K1172" s="124"/>
      <c r="L1172" s="124"/>
      <c r="M1172" s="124"/>
      <c r="N1172" s="211">
        <v>50</v>
      </c>
      <c r="O1172" s="211">
        <v>0</v>
      </c>
      <c r="P1172" s="124" t="s">
        <v>1314</v>
      </c>
    </row>
    <row r="1173" spans="1:16" ht="63.75">
      <c r="A1173" s="262" t="s">
        <v>620</v>
      </c>
      <c r="B1173" s="124"/>
      <c r="C1173" s="125" t="s">
        <v>714</v>
      </c>
      <c r="D1173" s="119">
        <v>43136</v>
      </c>
      <c r="E1173" s="120" t="s">
        <v>3453</v>
      </c>
      <c r="F1173" s="120" t="s">
        <v>11</v>
      </c>
      <c r="G1173" s="120">
        <v>10438</v>
      </c>
      <c r="H1173" s="124"/>
      <c r="I1173" s="128" t="s">
        <v>4192</v>
      </c>
      <c r="J1173" s="124"/>
      <c r="K1173" s="124"/>
      <c r="L1173" s="124"/>
      <c r="M1173" s="124"/>
      <c r="N1173" s="211">
        <v>1590.55</v>
      </c>
      <c r="O1173" s="211">
        <v>0</v>
      </c>
      <c r="P1173" s="124" t="s">
        <v>1314</v>
      </c>
    </row>
    <row r="1174" spans="1:16" ht="63.75">
      <c r="A1174" s="262" t="s">
        <v>620</v>
      </c>
      <c r="B1174" s="124"/>
      <c r="C1174" s="125" t="s">
        <v>714</v>
      </c>
      <c r="D1174" s="119">
        <v>43136</v>
      </c>
      <c r="E1174" s="120" t="s">
        <v>3454</v>
      </c>
      <c r="F1174" s="120" t="s">
        <v>11</v>
      </c>
      <c r="G1174" s="120">
        <v>10394</v>
      </c>
      <c r="H1174" s="124"/>
      <c r="I1174" s="128" t="s">
        <v>4193</v>
      </c>
      <c r="J1174" s="124"/>
      <c r="K1174" s="124"/>
      <c r="L1174" s="124"/>
      <c r="M1174" s="124"/>
      <c r="N1174" s="211">
        <v>1580.74</v>
      </c>
      <c r="O1174" s="211">
        <v>0</v>
      </c>
      <c r="P1174" s="124" t="s">
        <v>1314</v>
      </c>
    </row>
    <row r="1175" spans="1:16" ht="89.25">
      <c r="A1175" s="262">
        <v>25</v>
      </c>
      <c r="B1175" s="124"/>
      <c r="C1175" s="125" t="s">
        <v>694</v>
      </c>
      <c r="D1175" s="119">
        <v>43136</v>
      </c>
      <c r="E1175" s="120" t="s">
        <v>3455</v>
      </c>
      <c r="F1175" s="120" t="s">
        <v>15</v>
      </c>
      <c r="G1175" s="120">
        <v>4315</v>
      </c>
      <c r="H1175" s="124"/>
      <c r="I1175" s="128" t="s">
        <v>4194</v>
      </c>
      <c r="J1175" s="124"/>
      <c r="K1175" s="124"/>
      <c r="L1175" s="124"/>
      <c r="M1175" s="124"/>
      <c r="N1175" s="211">
        <v>678.72</v>
      </c>
      <c r="O1175" s="211">
        <v>0</v>
      </c>
      <c r="P1175" s="124" t="s">
        <v>1314</v>
      </c>
    </row>
    <row r="1176" spans="1:16" ht="89.25">
      <c r="A1176" s="262">
        <v>25</v>
      </c>
      <c r="B1176" s="124"/>
      <c r="C1176" s="125" t="s">
        <v>694</v>
      </c>
      <c r="D1176" s="119">
        <v>43136</v>
      </c>
      <c r="E1176" s="120" t="s">
        <v>3456</v>
      </c>
      <c r="F1176" s="120" t="s">
        <v>15</v>
      </c>
      <c r="G1176" s="120">
        <v>4313</v>
      </c>
      <c r="H1176" s="124"/>
      <c r="I1176" s="128" t="s">
        <v>4195</v>
      </c>
      <c r="J1176" s="124"/>
      <c r="K1176" s="124"/>
      <c r="L1176" s="124"/>
      <c r="M1176" s="124"/>
      <c r="N1176" s="211">
        <v>320.14999999999998</v>
      </c>
      <c r="O1176" s="211">
        <v>0</v>
      </c>
      <c r="P1176" s="124" t="s">
        <v>1314</v>
      </c>
    </row>
    <row r="1177" spans="1:16" ht="38.25">
      <c r="A1177" s="262">
        <v>572</v>
      </c>
      <c r="B1177" s="124"/>
      <c r="C1177" s="125" t="s">
        <v>848</v>
      </c>
      <c r="D1177" s="119">
        <v>43136</v>
      </c>
      <c r="E1177" s="120" t="s">
        <v>3801</v>
      </c>
      <c r="F1177" s="120" t="s">
        <v>3</v>
      </c>
      <c r="G1177" s="120">
        <v>1594571</v>
      </c>
      <c r="H1177" s="124"/>
      <c r="I1177" s="128" t="s">
        <v>4430</v>
      </c>
      <c r="J1177" s="124"/>
      <c r="K1177" s="124"/>
      <c r="L1177" s="124"/>
      <c r="M1177" s="124"/>
      <c r="N1177" s="211">
        <v>0</v>
      </c>
      <c r="O1177" s="211">
        <v>1068.04</v>
      </c>
      <c r="P1177" s="124" t="s">
        <v>1314</v>
      </c>
    </row>
    <row r="1178" spans="1:16" ht="63.75">
      <c r="A1178" s="262" t="s">
        <v>619</v>
      </c>
      <c r="B1178" s="124"/>
      <c r="C1178" s="125" t="s">
        <v>713</v>
      </c>
      <c r="D1178" s="119">
        <v>43136</v>
      </c>
      <c r="E1178" s="120" t="s">
        <v>3802</v>
      </c>
      <c r="F1178" s="120" t="s">
        <v>3</v>
      </c>
      <c r="G1178" s="120">
        <v>1594612</v>
      </c>
      <c r="H1178" s="124"/>
      <c r="I1178" s="128" t="s">
        <v>4431</v>
      </c>
      <c r="J1178" s="124"/>
      <c r="K1178" s="124"/>
      <c r="L1178" s="124"/>
      <c r="M1178" s="124"/>
      <c r="N1178" s="211">
        <v>0</v>
      </c>
      <c r="O1178" s="211">
        <v>25820.16</v>
      </c>
      <c r="P1178" s="124" t="s">
        <v>1314</v>
      </c>
    </row>
    <row r="1179" spans="1:16" ht="51">
      <c r="A1179" s="262" t="s">
        <v>619</v>
      </c>
      <c r="B1179" s="124"/>
      <c r="C1179" s="125" t="s">
        <v>713</v>
      </c>
      <c r="D1179" s="119">
        <v>43136</v>
      </c>
      <c r="E1179" s="120" t="s">
        <v>3803</v>
      </c>
      <c r="F1179" s="120" t="s">
        <v>3</v>
      </c>
      <c r="G1179" s="120">
        <v>1594481</v>
      </c>
      <c r="H1179" s="124"/>
      <c r="I1179" s="128" t="s">
        <v>1370</v>
      </c>
      <c r="J1179" s="124"/>
      <c r="K1179" s="124"/>
      <c r="L1179" s="124"/>
      <c r="M1179" s="124"/>
      <c r="N1179" s="211">
        <v>0</v>
      </c>
      <c r="O1179" s="211">
        <v>1016</v>
      </c>
      <c r="P1179" s="124" t="s">
        <v>1314</v>
      </c>
    </row>
    <row r="1180" spans="1:16" ht="63.75">
      <c r="A1180" s="262" t="s">
        <v>619</v>
      </c>
      <c r="B1180" s="124"/>
      <c r="C1180" s="125" t="s">
        <v>713</v>
      </c>
      <c r="D1180" s="119">
        <v>43136</v>
      </c>
      <c r="E1180" s="120" t="s">
        <v>3804</v>
      </c>
      <c r="F1180" s="120" t="s">
        <v>3</v>
      </c>
      <c r="G1180" s="120">
        <v>1594482</v>
      </c>
      <c r="H1180" s="124"/>
      <c r="I1180" s="128" t="s">
        <v>4432</v>
      </c>
      <c r="J1180" s="124"/>
      <c r="K1180" s="124"/>
      <c r="L1180" s="124"/>
      <c r="M1180" s="124"/>
      <c r="N1180" s="211">
        <v>0</v>
      </c>
      <c r="O1180" s="211">
        <v>5575</v>
      </c>
      <c r="P1180" s="124" t="s">
        <v>1314</v>
      </c>
    </row>
    <row r="1181" spans="1:16" ht="51">
      <c r="A1181" s="262">
        <v>41</v>
      </c>
      <c r="B1181" s="124"/>
      <c r="C1181" s="125" t="s">
        <v>697</v>
      </c>
      <c r="D1181" s="119">
        <v>43136</v>
      </c>
      <c r="E1181" s="120" t="s">
        <v>3805</v>
      </c>
      <c r="F1181" s="120" t="s">
        <v>3</v>
      </c>
      <c r="G1181" s="120">
        <v>1594483</v>
      </c>
      <c r="H1181" s="124"/>
      <c r="I1181" s="128" t="s">
        <v>4433</v>
      </c>
      <c r="J1181" s="124"/>
      <c r="K1181" s="124"/>
      <c r="L1181" s="124"/>
      <c r="M1181" s="124"/>
      <c r="N1181" s="211">
        <v>0</v>
      </c>
      <c r="O1181" s="211">
        <v>4530.96</v>
      </c>
      <c r="P1181" s="124" t="s">
        <v>1314</v>
      </c>
    </row>
    <row r="1182" spans="1:16" ht="51">
      <c r="A1182" s="262" t="s">
        <v>619</v>
      </c>
      <c r="B1182" s="124"/>
      <c r="C1182" s="125" t="s">
        <v>713</v>
      </c>
      <c r="D1182" s="119">
        <v>43136</v>
      </c>
      <c r="E1182" s="120" t="s">
        <v>3806</v>
      </c>
      <c r="F1182" s="120" t="s">
        <v>3</v>
      </c>
      <c r="G1182" s="120">
        <v>1594484</v>
      </c>
      <c r="H1182" s="124"/>
      <c r="I1182" s="128" t="s">
        <v>4434</v>
      </c>
      <c r="J1182" s="124"/>
      <c r="K1182" s="124"/>
      <c r="L1182" s="124"/>
      <c r="M1182" s="124"/>
      <c r="N1182" s="211">
        <v>0</v>
      </c>
      <c r="O1182" s="211">
        <v>1506</v>
      </c>
      <c r="P1182" s="124" t="s">
        <v>1314</v>
      </c>
    </row>
    <row r="1183" spans="1:16" ht="51">
      <c r="A1183" s="262" t="s">
        <v>619</v>
      </c>
      <c r="B1183" s="124"/>
      <c r="C1183" s="125" t="s">
        <v>713</v>
      </c>
      <c r="D1183" s="119">
        <v>43136</v>
      </c>
      <c r="E1183" s="120" t="s">
        <v>3807</v>
      </c>
      <c r="F1183" s="120" t="s">
        <v>3</v>
      </c>
      <c r="G1183" s="120">
        <v>1594486</v>
      </c>
      <c r="H1183" s="124"/>
      <c r="I1183" s="128" t="s">
        <v>1408</v>
      </c>
      <c r="J1183" s="124"/>
      <c r="K1183" s="124"/>
      <c r="L1183" s="124"/>
      <c r="M1183" s="124"/>
      <c r="N1183" s="211">
        <v>0</v>
      </c>
      <c r="O1183" s="211">
        <v>400</v>
      </c>
      <c r="P1183" s="124" t="s">
        <v>1314</v>
      </c>
    </row>
    <row r="1184" spans="1:16" ht="51">
      <c r="A1184" s="262" t="s">
        <v>619</v>
      </c>
      <c r="B1184" s="124"/>
      <c r="C1184" s="125" t="s">
        <v>713</v>
      </c>
      <c r="D1184" s="119">
        <v>43136</v>
      </c>
      <c r="E1184" s="120" t="s">
        <v>3808</v>
      </c>
      <c r="F1184" s="120" t="s">
        <v>3</v>
      </c>
      <c r="G1184" s="120">
        <v>1594490</v>
      </c>
      <c r="H1184" s="124"/>
      <c r="I1184" s="128" t="s">
        <v>4435</v>
      </c>
      <c r="J1184" s="124"/>
      <c r="K1184" s="124"/>
      <c r="L1184" s="124"/>
      <c r="M1184" s="124"/>
      <c r="N1184" s="211">
        <v>0</v>
      </c>
      <c r="O1184" s="211">
        <v>140</v>
      </c>
      <c r="P1184" s="124" t="s">
        <v>1314</v>
      </c>
    </row>
    <row r="1185" spans="1:16" ht="38.25">
      <c r="A1185" s="262">
        <v>35</v>
      </c>
      <c r="B1185" s="124"/>
      <c r="C1185" s="125" t="s">
        <v>696</v>
      </c>
      <c r="D1185" s="119">
        <v>43136</v>
      </c>
      <c r="E1185" s="120" t="s">
        <v>3809</v>
      </c>
      <c r="F1185" s="120" t="s">
        <v>3</v>
      </c>
      <c r="G1185" s="120">
        <v>1594501</v>
      </c>
      <c r="H1185" s="124"/>
      <c r="I1185" s="128" t="s">
        <v>4436</v>
      </c>
      <c r="J1185" s="124"/>
      <c r="K1185" s="124"/>
      <c r="L1185" s="124"/>
      <c r="M1185" s="124"/>
      <c r="N1185" s="211">
        <v>0</v>
      </c>
      <c r="O1185" s="211">
        <v>460</v>
      </c>
      <c r="P1185" s="124" t="s">
        <v>1314</v>
      </c>
    </row>
    <row r="1186" spans="1:16" ht="51">
      <c r="A1186" s="262" t="s">
        <v>619</v>
      </c>
      <c r="B1186" s="124"/>
      <c r="C1186" s="125" t="s">
        <v>713</v>
      </c>
      <c r="D1186" s="119">
        <v>43136</v>
      </c>
      <c r="E1186" s="120" t="s">
        <v>3810</v>
      </c>
      <c r="F1186" s="120" t="s">
        <v>3</v>
      </c>
      <c r="G1186" s="120">
        <v>1594513</v>
      </c>
      <c r="H1186" s="124"/>
      <c r="I1186" s="128" t="s">
        <v>4437</v>
      </c>
      <c r="J1186" s="124"/>
      <c r="K1186" s="124"/>
      <c r="L1186" s="124"/>
      <c r="M1186" s="124"/>
      <c r="N1186" s="211">
        <v>0</v>
      </c>
      <c r="O1186" s="211">
        <v>140</v>
      </c>
      <c r="P1186" s="124" t="s">
        <v>1314</v>
      </c>
    </row>
    <row r="1187" spans="1:16" ht="51">
      <c r="A1187" s="262" t="s">
        <v>619</v>
      </c>
      <c r="B1187" s="124"/>
      <c r="C1187" s="125" t="s">
        <v>713</v>
      </c>
      <c r="D1187" s="119">
        <v>43136</v>
      </c>
      <c r="E1187" s="120" t="s">
        <v>3811</v>
      </c>
      <c r="F1187" s="120" t="s">
        <v>3</v>
      </c>
      <c r="G1187" s="120">
        <v>1594514</v>
      </c>
      <c r="H1187" s="124"/>
      <c r="I1187" s="128" t="s">
        <v>4438</v>
      </c>
      <c r="J1187" s="124"/>
      <c r="K1187" s="124"/>
      <c r="L1187" s="124"/>
      <c r="M1187" s="124"/>
      <c r="N1187" s="211">
        <v>0</v>
      </c>
      <c r="O1187" s="211">
        <v>140</v>
      </c>
      <c r="P1187" s="124" t="s">
        <v>1314</v>
      </c>
    </row>
    <row r="1188" spans="1:16" ht="51">
      <c r="A1188" s="262" t="s">
        <v>619</v>
      </c>
      <c r="B1188" s="124"/>
      <c r="C1188" s="125" t="s">
        <v>713</v>
      </c>
      <c r="D1188" s="119">
        <v>43136</v>
      </c>
      <c r="E1188" s="120" t="s">
        <v>3812</v>
      </c>
      <c r="F1188" s="120" t="s">
        <v>3</v>
      </c>
      <c r="G1188" s="120">
        <v>1594528</v>
      </c>
      <c r="H1188" s="124"/>
      <c r="I1188" s="128" t="s">
        <v>1390</v>
      </c>
      <c r="J1188" s="124"/>
      <c r="K1188" s="124"/>
      <c r="L1188" s="124"/>
      <c r="M1188" s="124"/>
      <c r="N1188" s="211">
        <v>0</v>
      </c>
      <c r="O1188" s="211">
        <v>390</v>
      </c>
      <c r="P1188" s="124" t="s">
        <v>1314</v>
      </c>
    </row>
    <row r="1189" spans="1:16" ht="51">
      <c r="A1189" s="262" t="s">
        <v>619</v>
      </c>
      <c r="B1189" s="124"/>
      <c r="C1189" s="125" t="s">
        <v>713</v>
      </c>
      <c r="D1189" s="119">
        <v>43136</v>
      </c>
      <c r="E1189" s="120" t="s">
        <v>3813</v>
      </c>
      <c r="F1189" s="120" t="s">
        <v>3</v>
      </c>
      <c r="G1189" s="120">
        <v>1594531</v>
      </c>
      <c r="H1189" s="124"/>
      <c r="I1189" s="128" t="s">
        <v>1390</v>
      </c>
      <c r="J1189" s="124"/>
      <c r="K1189" s="124"/>
      <c r="L1189" s="124"/>
      <c r="M1189" s="124"/>
      <c r="N1189" s="211">
        <v>0</v>
      </c>
      <c r="O1189" s="211">
        <v>390</v>
      </c>
      <c r="P1189" s="124" t="s">
        <v>1314</v>
      </c>
    </row>
    <row r="1190" spans="1:16" ht="51">
      <c r="A1190" s="262" t="s">
        <v>619</v>
      </c>
      <c r="B1190" s="124"/>
      <c r="C1190" s="125" t="s">
        <v>713</v>
      </c>
      <c r="D1190" s="119">
        <v>43136</v>
      </c>
      <c r="E1190" s="120" t="s">
        <v>3814</v>
      </c>
      <c r="F1190" s="120" t="s">
        <v>3</v>
      </c>
      <c r="G1190" s="120">
        <v>1594582</v>
      </c>
      <c r="H1190" s="124"/>
      <c r="I1190" s="128" t="s">
        <v>4439</v>
      </c>
      <c r="J1190" s="124"/>
      <c r="K1190" s="124"/>
      <c r="L1190" s="124"/>
      <c r="M1190" s="124"/>
      <c r="N1190" s="211">
        <v>0</v>
      </c>
      <c r="O1190" s="211">
        <v>711.18</v>
      </c>
      <c r="P1190" s="124" t="s">
        <v>1314</v>
      </c>
    </row>
    <row r="1191" spans="1:16" ht="51">
      <c r="A1191" s="262" t="s">
        <v>619</v>
      </c>
      <c r="B1191" s="124"/>
      <c r="C1191" s="125" t="s">
        <v>713</v>
      </c>
      <c r="D1191" s="119">
        <v>43136</v>
      </c>
      <c r="E1191" s="120" t="s">
        <v>3815</v>
      </c>
      <c r="F1191" s="120" t="s">
        <v>3</v>
      </c>
      <c r="G1191" s="120">
        <v>1594583</v>
      </c>
      <c r="H1191" s="124"/>
      <c r="I1191" s="128" t="s">
        <v>4440</v>
      </c>
      <c r="J1191" s="124"/>
      <c r="K1191" s="124"/>
      <c r="L1191" s="124"/>
      <c r="M1191" s="124"/>
      <c r="N1191" s="211">
        <v>0</v>
      </c>
      <c r="O1191" s="211">
        <v>150</v>
      </c>
      <c r="P1191" s="124" t="s">
        <v>1314</v>
      </c>
    </row>
    <row r="1192" spans="1:16" ht="51">
      <c r="A1192" s="262" t="s">
        <v>619</v>
      </c>
      <c r="B1192" s="124"/>
      <c r="C1192" s="125" t="s">
        <v>713</v>
      </c>
      <c r="D1192" s="119">
        <v>43136</v>
      </c>
      <c r="E1192" s="120" t="s">
        <v>3816</v>
      </c>
      <c r="F1192" s="120" t="s">
        <v>3</v>
      </c>
      <c r="G1192" s="120">
        <v>1594584</v>
      </c>
      <c r="H1192" s="124"/>
      <c r="I1192" s="128" t="s">
        <v>1374</v>
      </c>
      <c r="J1192" s="124"/>
      <c r="K1192" s="124"/>
      <c r="L1192" s="124"/>
      <c r="M1192" s="124"/>
      <c r="N1192" s="211">
        <v>0</v>
      </c>
      <c r="O1192" s="211">
        <v>1713</v>
      </c>
      <c r="P1192" s="124" t="s">
        <v>1314</v>
      </c>
    </row>
    <row r="1193" spans="1:16" ht="51">
      <c r="A1193" s="262" t="s">
        <v>619</v>
      </c>
      <c r="B1193" s="124"/>
      <c r="C1193" s="125" t="s">
        <v>713</v>
      </c>
      <c r="D1193" s="119">
        <v>43136</v>
      </c>
      <c r="E1193" s="120" t="s">
        <v>3817</v>
      </c>
      <c r="F1193" s="120" t="s">
        <v>3</v>
      </c>
      <c r="G1193" s="120">
        <v>1594596</v>
      </c>
      <c r="H1193" s="124"/>
      <c r="I1193" s="128" t="s">
        <v>4441</v>
      </c>
      <c r="J1193" s="124"/>
      <c r="K1193" s="124"/>
      <c r="L1193" s="124"/>
      <c r="M1193" s="124"/>
      <c r="N1193" s="211">
        <v>0</v>
      </c>
      <c r="O1193" s="211">
        <v>140</v>
      </c>
      <c r="P1193" s="124" t="s">
        <v>1314</v>
      </c>
    </row>
    <row r="1194" spans="1:16" ht="51">
      <c r="A1194" s="262" t="s">
        <v>619</v>
      </c>
      <c r="B1194" s="124"/>
      <c r="C1194" s="125" t="s">
        <v>713</v>
      </c>
      <c r="D1194" s="119">
        <v>43136</v>
      </c>
      <c r="E1194" s="120" t="s">
        <v>3818</v>
      </c>
      <c r="F1194" s="120" t="s">
        <v>3</v>
      </c>
      <c r="G1194" s="120">
        <v>1594600</v>
      </c>
      <c r="H1194" s="124"/>
      <c r="I1194" s="128" t="s">
        <v>4442</v>
      </c>
      <c r="J1194" s="124"/>
      <c r="K1194" s="124"/>
      <c r="L1194" s="124"/>
      <c r="M1194" s="124"/>
      <c r="N1194" s="211">
        <v>0</v>
      </c>
      <c r="O1194" s="211">
        <v>140</v>
      </c>
      <c r="P1194" s="124" t="s">
        <v>1314</v>
      </c>
    </row>
    <row r="1195" spans="1:16" ht="51">
      <c r="A1195" s="262" t="s">
        <v>619</v>
      </c>
      <c r="B1195" s="124"/>
      <c r="C1195" s="125" t="s">
        <v>713</v>
      </c>
      <c r="D1195" s="119">
        <v>43136</v>
      </c>
      <c r="E1195" s="120" t="s">
        <v>3819</v>
      </c>
      <c r="F1195" s="120" t="s">
        <v>3</v>
      </c>
      <c r="G1195" s="120">
        <v>1594601</v>
      </c>
      <c r="H1195" s="124"/>
      <c r="I1195" s="128" t="s">
        <v>4443</v>
      </c>
      <c r="J1195" s="124"/>
      <c r="K1195" s="124"/>
      <c r="L1195" s="124"/>
      <c r="M1195" s="124"/>
      <c r="N1195" s="211">
        <v>0</v>
      </c>
      <c r="O1195" s="211">
        <v>220</v>
      </c>
      <c r="P1195" s="124" t="s">
        <v>1314</v>
      </c>
    </row>
    <row r="1196" spans="1:16" ht="51">
      <c r="A1196" s="262" t="s">
        <v>619</v>
      </c>
      <c r="B1196" s="124"/>
      <c r="C1196" s="125" t="s">
        <v>713</v>
      </c>
      <c r="D1196" s="119">
        <v>43136</v>
      </c>
      <c r="E1196" s="120" t="s">
        <v>3820</v>
      </c>
      <c r="F1196" s="120" t="s">
        <v>3</v>
      </c>
      <c r="G1196" s="120">
        <v>1594602</v>
      </c>
      <c r="H1196" s="124"/>
      <c r="I1196" s="128" t="s">
        <v>4444</v>
      </c>
      <c r="J1196" s="124"/>
      <c r="K1196" s="124"/>
      <c r="L1196" s="124"/>
      <c r="M1196" s="124"/>
      <c r="N1196" s="211">
        <v>0</v>
      </c>
      <c r="O1196" s="211">
        <v>220</v>
      </c>
      <c r="P1196" s="124" t="s">
        <v>1314</v>
      </c>
    </row>
    <row r="1197" spans="1:16" ht="51">
      <c r="A1197" s="262" t="s">
        <v>619</v>
      </c>
      <c r="B1197" s="124"/>
      <c r="C1197" s="125" t="s">
        <v>713</v>
      </c>
      <c r="D1197" s="119">
        <v>43136</v>
      </c>
      <c r="E1197" s="120" t="s">
        <v>3821</v>
      </c>
      <c r="F1197" s="120" t="s">
        <v>3</v>
      </c>
      <c r="G1197" s="120">
        <v>1594628</v>
      </c>
      <c r="H1197" s="124"/>
      <c r="I1197" s="128" t="s">
        <v>4445</v>
      </c>
      <c r="J1197" s="124"/>
      <c r="K1197" s="124"/>
      <c r="L1197" s="124"/>
      <c r="M1197" s="124"/>
      <c r="N1197" s="211">
        <v>0</v>
      </c>
      <c r="O1197" s="211">
        <v>140</v>
      </c>
      <c r="P1197" s="124" t="s">
        <v>1314</v>
      </c>
    </row>
    <row r="1198" spans="1:16" ht="51">
      <c r="A1198" s="262" t="s">
        <v>619</v>
      </c>
      <c r="B1198" s="124"/>
      <c r="C1198" s="125" t="s">
        <v>713</v>
      </c>
      <c r="D1198" s="119">
        <v>43136</v>
      </c>
      <c r="E1198" s="120" t="s">
        <v>3822</v>
      </c>
      <c r="F1198" s="120" t="s">
        <v>3</v>
      </c>
      <c r="G1198" s="120">
        <v>1594629</v>
      </c>
      <c r="H1198" s="124"/>
      <c r="I1198" s="128" t="s">
        <v>4446</v>
      </c>
      <c r="J1198" s="124"/>
      <c r="K1198" s="124"/>
      <c r="L1198" s="124"/>
      <c r="M1198" s="124"/>
      <c r="N1198" s="211">
        <v>0</v>
      </c>
      <c r="O1198" s="211">
        <v>218.02</v>
      </c>
      <c r="P1198" s="124" t="s">
        <v>1314</v>
      </c>
    </row>
    <row r="1199" spans="1:16" ht="51">
      <c r="A1199" s="262" t="s">
        <v>619</v>
      </c>
      <c r="B1199" s="124"/>
      <c r="C1199" s="125" t="s">
        <v>713</v>
      </c>
      <c r="D1199" s="119">
        <v>43136</v>
      </c>
      <c r="E1199" s="120" t="s">
        <v>3823</v>
      </c>
      <c r="F1199" s="120" t="s">
        <v>3</v>
      </c>
      <c r="G1199" s="120">
        <v>1594635</v>
      </c>
      <c r="H1199" s="124"/>
      <c r="I1199" s="128" t="s">
        <v>1387</v>
      </c>
      <c r="J1199" s="124"/>
      <c r="K1199" s="124"/>
      <c r="L1199" s="124"/>
      <c r="M1199" s="124"/>
      <c r="N1199" s="211">
        <v>0</v>
      </c>
      <c r="O1199" s="211">
        <v>800</v>
      </c>
      <c r="P1199" s="124" t="s">
        <v>1314</v>
      </c>
    </row>
    <row r="1200" spans="1:16" ht="51">
      <c r="A1200" s="262" t="s">
        <v>619</v>
      </c>
      <c r="B1200" s="124"/>
      <c r="C1200" s="125" t="s">
        <v>713</v>
      </c>
      <c r="D1200" s="119">
        <v>43136</v>
      </c>
      <c r="E1200" s="120" t="s">
        <v>3824</v>
      </c>
      <c r="F1200" s="120" t="s">
        <v>3</v>
      </c>
      <c r="G1200" s="120">
        <v>1594716</v>
      </c>
      <c r="H1200" s="124"/>
      <c r="I1200" s="128" t="s">
        <v>4447</v>
      </c>
      <c r="J1200" s="124"/>
      <c r="K1200" s="124"/>
      <c r="L1200" s="124"/>
      <c r="M1200" s="124"/>
      <c r="N1200" s="211">
        <v>0</v>
      </c>
      <c r="O1200" s="211">
        <v>140</v>
      </c>
      <c r="P1200" s="124" t="s">
        <v>1314</v>
      </c>
    </row>
    <row r="1201" spans="1:16" ht="51">
      <c r="A1201" s="262" t="s">
        <v>619</v>
      </c>
      <c r="B1201" s="124"/>
      <c r="C1201" s="125" t="s">
        <v>713</v>
      </c>
      <c r="D1201" s="119">
        <v>43136</v>
      </c>
      <c r="E1201" s="120" t="s">
        <v>3825</v>
      </c>
      <c r="F1201" s="120" t="s">
        <v>3</v>
      </c>
      <c r="G1201" s="120">
        <v>1594729</v>
      </c>
      <c r="H1201" s="124"/>
      <c r="I1201" s="128" t="s">
        <v>3000</v>
      </c>
      <c r="J1201" s="124"/>
      <c r="K1201" s="124"/>
      <c r="L1201" s="124"/>
      <c r="M1201" s="124"/>
      <c r="N1201" s="211">
        <v>0</v>
      </c>
      <c r="O1201" s="211">
        <v>800</v>
      </c>
      <c r="P1201" s="124" t="s">
        <v>1314</v>
      </c>
    </row>
    <row r="1202" spans="1:16" ht="51">
      <c r="A1202" s="262" t="s">
        <v>619</v>
      </c>
      <c r="B1202" s="124"/>
      <c r="C1202" s="125" t="s">
        <v>713</v>
      </c>
      <c r="D1202" s="119">
        <v>43137</v>
      </c>
      <c r="E1202" s="120" t="s">
        <v>3457</v>
      </c>
      <c r="F1202" s="120" t="s">
        <v>6</v>
      </c>
      <c r="G1202" s="120">
        <v>659684</v>
      </c>
      <c r="H1202" s="124"/>
      <c r="I1202" s="128" t="s">
        <v>4196</v>
      </c>
      <c r="J1202" s="124"/>
      <c r="K1202" s="124"/>
      <c r="L1202" s="124"/>
      <c r="M1202" s="124"/>
      <c r="N1202" s="211">
        <v>0</v>
      </c>
      <c r="O1202" s="211">
        <v>22514.52</v>
      </c>
      <c r="P1202" s="124" t="s">
        <v>1314</v>
      </c>
    </row>
    <row r="1203" spans="1:16" ht="51">
      <c r="A1203" s="262" t="s">
        <v>619</v>
      </c>
      <c r="B1203" s="124"/>
      <c r="C1203" s="125" t="s">
        <v>713</v>
      </c>
      <c r="D1203" s="119">
        <v>43137</v>
      </c>
      <c r="E1203" s="120" t="s">
        <v>3458</v>
      </c>
      <c r="F1203" s="120" t="s">
        <v>6</v>
      </c>
      <c r="G1203" s="120">
        <v>659947</v>
      </c>
      <c r="H1203" s="124"/>
      <c r="I1203" s="128" t="s">
        <v>4197</v>
      </c>
      <c r="J1203" s="124"/>
      <c r="K1203" s="124"/>
      <c r="L1203" s="124"/>
      <c r="M1203" s="124"/>
      <c r="N1203" s="211">
        <v>0</v>
      </c>
      <c r="O1203" s="211">
        <v>6351.4</v>
      </c>
      <c r="P1203" s="124" t="s">
        <v>1314</v>
      </c>
    </row>
    <row r="1204" spans="1:16" ht="51">
      <c r="A1204" s="262" t="s">
        <v>619</v>
      </c>
      <c r="B1204" s="124"/>
      <c r="C1204" s="125" t="s">
        <v>713</v>
      </c>
      <c r="D1204" s="119">
        <v>43137</v>
      </c>
      <c r="E1204" s="120" t="s">
        <v>3459</v>
      </c>
      <c r="F1204" s="120" t="s">
        <v>6</v>
      </c>
      <c r="G1204" s="120">
        <v>659949</v>
      </c>
      <c r="H1204" s="124"/>
      <c r="I1204" s="128" t="s">
        <v>4198</v>
      </c>
      <c r="J1204" s="124"/>
      <c r="K1204" s="124"/>
      <c r="L1204" s="124"/>
      <c r="M1204" s="124"/>
      <c r="N1204" s="211">
        <v>0</v>
      </c>
      <c r="O1204" s="211">
        <v>26044.2</v>
      </c>
      <c r="P1204" s="124" t="s">
        <v>1314</v>
      </c>
    </row>
    <row r="1205" spans="1:16" ht="51">
      <c r="A1205" s="262" t="s">
        <v>619</v>
      </c>
      <c r="B1205" s="124"/>
      <c r="C1205" s="125" t="s">
        <v>713</v>
      </c>
      <c r="D1205" s="119">
        <v>43137</v>
      </c>
      <c r="E1205" s="120" t="s">
        <v>3460</v>
      </c>
      <c r="F1205" s="120" t="s">
        <v>6</v>
      </c>
      <c r="G1205" s="120">
        <v>659955</v>
      </c>
      <c r="H1205" s="124"/>
      <c r="I1205" s="128" t="s">
        <v>4199</v>
      </c>
      <c r="J1205" s="124"/>
      <c r="K1205" s="124"/>
      <c r="L1205" s="124"/>
      <c r="M1205" s="124"/>
      <c r="N1205" s="211">
        <v>0</v>
      </c>
      <c r="O1205" s="211">
        <v>14640.06</v>
      </c>
      <c r="P1205" s="124" t="s">
        <v>1314</v>
      </c>
    </row>
    <row r="1206" spans="1:16" ht="63.75">
      <c r="A1206" s="262" t="s">
        <v>619</v>
      </c>
      <c r="B1206" s="124"/>
      <c r="C1206" s="125" t="s">
        <v>713</v>
      </c>
      <c r="D1206" s="119">
        <v>43137</v>
      </c>
      <c r="E1206" s="120" t="s">
        <v>3461</v>
      </c>
      <c r="F1206" s="120" t="s">
        <v>6</v>
      </c>
      <c r="G1206" s="120">
        <v>659957</v>
      </c>
      <c r="H1206" s="124"/>
      <c r="I1206" s="128" t="s">
        <v>4200</v>
      </c>
      <c r="J1206" s="124"/>
      <c r="K1206" s="124"/>
      <c r="L1206" s="124"/>
      <c r="M1206" s="124"/>
      <c r="N1206" s="211">
        <v>0</v>
      </c>
      <c r="O1206" s="211">
        <v>201494.46</v>
      </c>
      <c r="P1206" s="124" t="s">
        <v>1314</v>
      </c>
    </row>
    <row r="1207" spans="1:16" ht="63.75">
      <c r="A1207" s="262" t="s">
        <v>619</v>
      </c>
      <c r="B1207" s="124"/>
      <c r="C1207" s="125" t="s">
        <v>713</v>
      </c>
      <c r="D1207" s="119">
        <v>43137</v>
      </c>
      <c r="E1207" s="120" t="s">
        <v>3462</v>
      </c>
      <c r="F1207" s="120" t="s">
        <v>6</v>
      </c>
      <c r="G1207" s="120">
        <v>659959</v>
      </c>
      <c r="H1207" s="124"/>
      <c r="I1207" s="128" t="s">
        <v>4201</v>
      </c>
      <c r="J1207" s="124"/>
      <c r="K1207" s="124"/>
      <c r="L1207" s="124"/>
      <c r="M1207" s="124"/>
      <c r="N1207" s="211">
        <v>0</v>
      </c>
      <c r="O1207" s="211">
        <v>48271.49</v>
      </c>
      <c r="P1207" s="124" t="s">
        <v>1314</v>
      </c>
    </row>
    <row r="1208" spans="1:16" ht="51">
      <c r="A1208" s="262" t="s">
        <v>619</v>
      </c>
      <c r="B1208" s="124"/>
      <c r="C1208" s="125" t="s">
        <v>713</v>
      </c>
      <c r="D1208" s="119">
        <v>43137</v>
      </c>
      <c r="E1208" s="120" t="s">
        <v>3463</v>
      </c>
      <c r="F1208" s="120" t="s">
        <v>6</v>
      </c>
      <c r="G1208" s="120">
        <v>659961</v>
      </c>
      <c r="H1208" s="124"/>
      <c r="I1208" s="128" t="s">
        <v>4202</v>
      </c>
      <c r="J1208" s="124"/>
      <c r="K1208" s="124"/>
      <c r="L1208" s="124"/>
      <c r="M1208" s="124"/>
      <c r="N1208" s="211">
        <v>0</v>
      </c>
      <c r="O1208" s="211">
        <v>6901.16</v>
      </c>
      <c r="P1208" s="124" t="s">
        <v>1314</v>
      </c>
    </row>
    <row r="1209" spans="1:16" ht="51">
      <c r="A1209" s="262" t="s">
        <v>619</v>
      </c>
      <c r="B1209" s="124"/>
      <c r="C1209" s="125" t="s">
        <v>713</v>
      </c>
      <c r="D1209" s="119">
        <v>43137</v>
      </c>
      <c r="E1209" s="120" t="s">
        <v>3464</v>
      </c>
      <c r="F1209" s="120" t="s">
        <v>6</v>
      </c>
      <c r="G1209" s="120">
        <v>660023</v>
      </c>
      <c r="H1209" s="124"/>
      <c r="I1209" s="128" t="s">
        <v>4203</v>
      </c>
      <c r="J1209" s="124"/>
      <c r="K1209" s="124"/>
      <c r="L1209" s="124"/>
      <c r="M1209" s="124"/>
      <c r="N1209" s="211">
        <v>0</v>
      </c>
      <c r="O1209" s="211">
        <v>19146.259999999998</v>
      </c>
      <c r="P1209" s="124" t="s">
        <v>1314</v>
      </c>
    </row>
    <row r="1210" spans="1:16" ht="63.75">
      <c r="A1210" s="262">
        <v>340</v>
      </c>
      <c r="B1210" s="124"/>
      <c r="C1210" s="125" t="s">
        <v>814</v>
      </c>
      <c r="D1210" s="119">
        <v>43137</v>
      </c>
      <c r="E1210" s="120" t="s">
        <v>3465</v>
      </c>
      <c r="F1210" s="120" t="s">
        <v>6</v>
      </c>
      <c r="G1210" s="120">
        <v>938714</v>
      </c>
      <c r="H1210" s="124"/>
      <c r="I1210" s="128" t="s">
        <v>4204</v>
      </c>
      <c r="J1210" s="124"/>
      <c r="K1210" s="124"/>
      <c r="L1210" s="124"/>
      <c r="M1210" s="124"/>
      <c r="N1210" s="211">
        <v>0</v>
      </c>
      <c r="O1210" s="211">
        <v>280.70999999999998</v>
      </c>
      <c r="P1210" s="124" t="s">
        <v>1314</v>
      </c>
    </row>
    <row r="1211" spans="1:16" ht="76.5">
      <c r="A1211" s="262">
        <v>20</v>
      </c>
      <c r="B1211" s="124"/>
      <c r="C1211" s="125" t="s">
        <v>693</v>
      </c>
      <c r="D1211" s="119">
        <v>43137</v>
      </c>
      <c r="E1211" s="120" t="s">
        <v>3466</v>
      </c>
      <c r="F1211" s="120" t="s">
        <v>15</v>
      </c>
      <c r="G1211" s="120">
        <v>4319</v>
      </c>
      <c r="H1211" s="124"/>
      <c r="I1211" s="128" t="s">
        <v>4205</v>
      </c>
      <c r="J1211" s="124"/>
      <c r="K1211" s="124"/>
      <c r="L1211" s="124"/>
      <c r="M1211" s="124"/>
      <c r="N1211" s="211">
        <v>1376.79</v>
      </c>
      <c r="O1211" s="211">
        <v>0</v>
      </c>
      <c r="P1211" s="124" t="s">
        <v>1314</v>
      </c>
    </row>
    <row r="1212" spans="1:16" ht="76.5">
      <c r="A1212" s="262">
        <v>20</v>
      </c>
      <c r="B1212" s="124"/>
      <c r="C1212" s="125" t="s">
        <v>693</v>
      </c>
      <c r="D1212" s="119">
        <v>43137</v>
      </c>
      <c r="E1212" s="120" t="s">
        <v>3467</v>
      </c>
      <c r="F1212" s="120" t="s">
        <v>15</v>
      </c>
      <c r="G1212" s="120">
        <v>4320</v>
      </c>
      <c r="H1212" s="124"/>
      <c r="I1212" s="128" t="s">
        <v>4206</v>
      </c>
      <c r="J1212" s="124"/>
      <c r="K1212" s="124"/>
      <c r="L1212" s="124"/>
      <c r="M1212" s="124"/>
      <c r="N1212" s="211">
        <v>992.15</v>
      </c>
      <c r="O1212" s="211">
        <v>0</v>
      </c>
      <c r="P1212" s="124" t="s">
        <v>1314</v>
      </c>
    </row>
    <row r="1213" spans="1:16" ht="63.75">
      <c r="A1213" s="262">
        <v>291</v>
      </c>
      <c r="B1213" s="124"/>
      <c r="C1213" s="125" t="s">
        <v>794</v>
      </c>
      <c r="D1213" s="119">
        <v>43137</v>
      </c>
      <c r="E1213" s="120" t="s">
        <v>3468</v>
      </c>
      <c r="F1213" s="120" t="s">
        <v>11</v>
      </c>
      <c r="G1213" s="120">
        <v>659808</v>
      </c>
      <c r="H1213" s="124"/>
      <c r="I1213" s="128" t="s">
        <v>4207</v>
      </c>
      <c r="J1213" s="124"/>
      <c r="K1213" s="124"/>
      <c r="L1213" s="124"/>
      <c r="M1213" s="124"/>
      <c r="N1213" s="211">
        <v>50</v>
      </c>
      <c r="O1213" s="211">
        <v>0</v>
      </c>
      <c r="P1213" s="124" t="s">
        <v>1314</v>
      </c>
    </row>
    <row r="1214" spans="1:16" ht="114.75">
      <c r="A1214" s="262">
        <v>249</v>
      </c>
      <c r="B1214" s="124"/>
      <c r="C1214" s="125" t="s">
        <v>775</v>
      </c>
      <c r="D1214" s="119">
        <v>43137</v>
      </c>
      <c r="E1214" s="120" t="s">
        <v>3469</v>
      </c>
      <c r="F1214" s="120" t="s">
        <v>1257</v>
      </c>
      <c r="G1214" s="120">
        <v>4269</v>
      </c>
      <c r="H1214" s="124"/>
      <c r="I1214" s="128" t="s">
        <v>4208</v>
      </c>
      <c r="J1214" s="124"/>
      <c r="K1214" s="124"/>
      <c r="L1214" s="124"/>
      <c r="M1214" s="124"/>
      <c r="N1214" s="211">
        <v>6998.17</v>
      </c>
      <c r="O1214" s="211">
        <v>0</v>
      </c>
      <c r="P1214" s="124" t="s">
        <v>1314</v>
      </c>
    </row>
    <row r="1215" spans="1:16" ht="63.75">
      <c r="A1215" s="262" t="s">
        <v>619</v>
      </c>
      <c r="B1215" s="124"/>
      <c r="C1215" s="125" t="s">
        <v>713</v>
      </c>
      <c r="D1215" s="119">
        <v>43137</v>
      </c>
      <c r="E1215" s="120" t="s">
        <v>3826</v>
      </c>
      <c r="F1215" s="120" t="s">
        <v>3</v>
      </c>
      <c r="G1215" s="120">
        <v>1594881</v>
      </c>
      <c r="H1215" s="124"/>
      <c r="I1215" s="128" t="s">
        <v>4448</v>
      </c>
      <c r="J1215" s="124"/>
      <c r="K1215" s="124"/>
      <c r="L1215" s="124"/>
      <c r="M1215" s="124"/>
      <c r="N1215" s="211">
        <v>0</v>
      </c>
      <c r="O1215" s="211">
        <v>595748.85</v>
      </c>
      <c r="P1215" s="124" t="s">
        <v>1314</v>
      </c>
    </row>
    <row r="1216" spans="1:16" ht="51">
      <c r="A1216" s="262">
        <v>513</v>
      </c>
      <c r="B1216" s="124"/>
      <c r="C1216" s="125" t="s">
        <v>201</v>
      </c>
      <c r="D1216" s="119">
        <v>43137</v>
      </c>
      <c r="E1216" s="120" t="s">
        <v>3827</v>
      </c>
      <c r="F1216" s="120" t="s">
        <v>3</v>
      </c>
      <c r="G1216" s="120">
        <v>1594985</v>
      </c>
      <c r="H1216" s="124"/>
      <c r="I1216" s="128" t="s">
        <v>4449</v>
      </c>
      <c r="J1216" s="124"/>
      <c r="K1216" s="124"/>
      <c r="L1216" s="124"/>
      <c r="M1216" s="124"/>
      <c r="N1216" s="211">
        <v>0</v>
      </c>
      <c r="O1216" s="211">
        <v>1404</v>
      </c>
      <c r="P1216" s="124" t="s">
        <v>1314</v>
      </c>
    </row>
    <row r="1217" spans="1:16" ht="63.75">
      <c r="A1217" s="262">
        <v>340</v>
      </c>
      <c r="B1217" s="124"/>
      <c r="C1217" s="125" t="s">
        <v>814</v>
      </c>
      <c r="D1217" s="119">
        <v>43137</v>
      </c>
      <c r="E1217" s="120" t="s">
        <v>3828</v>
      </c>
      <c r="F1217" s="120" t="s">
        <v>3</v>
      </c>
      <c r="G1217" s="120">
        <v>1595004</v>
      </c>
      <c r="H1217" s="124"/>
      <c r="I1217" s="128" t="s">
        <v>4450</v>
      </c>
      <c r="J1217" s="124"/>
      <c r="K1217" s="124"/>
      <c r="L1217" s="124"/>
      <c r="M1217" s="124"/>
      <c r="N1217" s="211">
        <v>0</v>
      </c>
      <c r="O1217" s="211">
        <v>13387.68</v>
      </c>
      <c r="P1217" s="124" t="s">
        <v>1314</v>
      </c>
    </row>
    <row r="1218" spans="1:16" ht="51">
      <c r="A1218" s="262" t="s">
        <v>619</v>
      </c>
      <c r="B1218" s="124"/>
      <c r="C1218" s="125" t="s">
        <v>713</v>
      </c>
      <c r="D1218" s="119">
        <v>43137</v>
      </c>
      <c r="E1218" s="120" t="s">
        <v>3829</v>
      </c>
      <c r="F1218" s="120" t="s">
        <v>3</v>
      </c>
      <c r="G1218" s="120">
        <v>1594901</v>
      </c>
      <c r="H1218" s="124"/>
      <c r="I1218" s="128" t="s">
        <v>4451</v>
      </c>
      <c r="J1218" s="124"/>
      <c r="K1218" s="124"/>
      <c r="L1218" s="124"/>
      <c r="M1218" s="124"/>
      <c r="N1218" s="211">
        <v>0</v>
      </c>
      <c r="O1218" s="211">
        <v>0.66</v>
      </c>
      <c r="P1218" s="124" t="s">
        <v>1314</v>
      </c>
    </row>
    <row r="1219" spans="1:16" ht="51">
      <c r="A1219" s="262" t="s">
        <v>619</v>
      </c>
      <c r="B1219" s="124"/>
      <c r="C1219" s="125" t="s">
        <v>713</v>
      </c>
      <c r="D1219" s="119">
        <v>43137</v>
      </c>
      <c r="E1219" s="120" t="s">
        <v>3830</v>
      </c>
      <c r="F1219" s="120" t="s">
        <v>3</v>
      </c>
      <c r="G1219" s="120">
        <v>1594902</v>
      </c>
      <c r="H1219" s="124"/>
      <c r="I1219" s="128" t="s">
        <v>4452</v>
      </c>
      <c r="J1219" s="124"/>
      <c r="K1219" s="124"/>
      <c r="L1219" s="124"/>
      <c r="M1219" s="124"/>
      <c r="N1219" s="211">
        <v>0</v>
      </c>
      <c r="O1219" s="211">
        <v>2304.16</v>
      </c>
      <c r="P1219" s="124" t="s">
        <v>1314</v>
      </c>
    </row>
    <row r="1220" spans="1:16" ht="51">
      <c r="A1220" s="262" t="s">
        <v>619</v>
      </c>
      <c r="B1220" s="124"/>
      <c r="C1220" s="125" t="s">
        <v>713</v>
      </c>
      <c r="D1220" s="119">
        <v>43137</v>
      </c>
      <c r="E1220" s="120" t="s">
        <v>3831</v>
      </c>
      <c r="F1220" s="120" t="s">
        <v>3</v>
      </c>
      <c r="G1220" s="120">
        <v>1594911</v>
      </c>
      <c r="H1220" s="124"/>
      <c r="I1220" s="128" t="s">
        <v>4453</v>
      </c>
      <c r="J1220" s="124"/>
      <c r="K1220" s="124"/>
      <c r="L1220" s="124"/>
      <c r="M1220" s="124"/>
      <c r="N1220" s="211">
        <v>0</v>
      </c>
      <c r="O1220" s="211">
        <v>686.35</v>
      </c>
      <c r="P1220" s="124" t="s">
        <v>1314</v>
      </c>
    </row>
    <row r="1221" spans="1:16" ht="51">
      <c r="A1221" s="262" t="s">
        <v>619</v>
      </c>
      <c r="B1221" s="124"/>
      <c r="C1221" s="125" t="s">
        <v>713</v>
      </c>
      <c r="D1221" s="119">
        <v>43137</v>
      </c>
      <c r="E1221" s="120" t="s">
        <v>3832</v>
      </c>
      <c r="F1221" s="120" t="s">
        <v>3</v>
      </c>
      <c r="G1221" s="120">
        <v>1594933</v>
      </c>
      <c r="H1221" s="124"/>
      <c r="I1221" s="128" t="s">
        <v>4454</v>
      </c>
      <c r="J1221" s="124"/>
      <c r="K1221" s="124"/>
      <c r="L1221" s="124"/>
      <c r="M1221" s="124"/>
      <c r="N1221" s="211">
        <v>0</v>
      </c>
      <c r="O1221" s="211">
        <v>3381.4</v>
      </c>
      <c r="P1221" s="124" t="s">
        <v>1314</v>
      </c>
    </row>
    <row r="1222" spans="1:16" ht="51">
      <c r="A1222" s="262" t="s">
        <v>619</v>
      </c>
      <c r="B1222" s="124"/>
      <c r="C1222" s="125" t="s">
        <v>713</v>
      </c>
      <c r="D1222" s="119">
        <v>43137</v>
      </c>
      <c r="E1222" s="120" t="s">
        <v>3833</v>
      </c>
      <c r="F1222" s="120" t="s">
        <v>3</v>
      </c>
      <c r="G1222" s="120">
        <v>1594960</v>
      </c>
      <c r="H1222" s="124"/>
      <c r="I1222" s="128" t="s">
        <v>4455</v>
      </c>
      <c r="J1222" s="124"/>
      <c r="K1222" s="124"/>
      <c r="L1222" s="124"/>
      <c r="M1222" s="124"/>
      <c r="N1222" s="211">
        <v>0</v>
      </c>
      <c r="O1222" s="211">
        <v>125</v>
      </c>
      <c r="P1222" s="124" t="s">
        <v>1314</v>
      </c>
    </row>
    <row r="1223" spans="1:16" ht="51">
      <c r="A1223" s="262" t="s">
        <v>619</v>
      </c>
      <c r="B1223" s="124"/>
      <c r="C1223" s="125" t="s">
        <v>713</v>
      </c>
      <c r="D1223" s="119">
        <v>43137</v>
      </c>
      <c r="E1223" s="120" t="s">
        <v>3834</v>
      </c>
      <c r="F1223" s="120" t="s">
        <v>3</v>
      </c>
      <c r="G1223" s="120">
        <v>1594962</v>
      </c>
      <c r="H1223" s="124"/>
      <c r="I1223" s="128" t="s">
        <v>4456</v>
      </c>
      <c r="J1223" s="124"/>
      <c r="K1223" s="124"/>
      <c r="L1223" s="124"/>
      <c r="M1223" s="124"/>
      <c r="N1223" s="211">
        <v>0</v>
      </c>
      <c r="O1223" s="211">
        <v>125</v>
      </c>
      <c r="P1223" s="124" t="s">
        <v>1314</v>
      </c>
    </row>
    <row r="1224" spans="1:16" ht="51">
      <c r="A1224" s="262" t="s">
        <v>619</v>
      </c>
      <c r="B1224" s="124"/>
      <c r="C1224" s="125" t="s">
        <v>713</v>
      </c>
      <c r="D1224" s="119">
        <v>43137</v>
      </c>
      <c r="E1224" s="120" t="s">
        <v>3835</v>
      </c>
      <c r="F1224" s="120" t="s">
        <v>3</v>
      </c>
      <c r="G1224" s="120">
        <v>1594963</v>
      </c>
      <c r="H1224" s="124"/>
      <c r="I1224" s="128" t="s">
        <v>4457</v>
      </c>
      <c r="J1224" s="124"/>
      <c r="K1224" s="124"/>
      <c r="L1224" s="124"/>
      <c r="M1224" s="124"/>
      <c r="N1224" s="211">
        <v>0</v>
      </c>
      <c r="O1224" s="211">
        <v>125</v>
      </c>
      <c r="P1224" s="124" t="s">
        <v>1314</v>
      </c>
    </row>
    <row r="1225" spans="1:16" ht="51">
      <c r="A1225" s="262" t="s">
        <v>619</v>
      </c>
      <c r="B1225" s="124"/>
      <c r="C1225" s="125" t="s">
        <v>713</v>
      </c>
      <c r="D1225" s="119">
        <v>43137</v>
      </c>
      <c r="E1225" s="120" t="s">
        <v>3836</v>
      </c>
      <c r="F1225" s="120" t="s">
        <v>3</v>
      </c>
      <c r="G1225" s="120">
        <v>1594965</v>
      </c>
      <c r="H1225" s="124"/>
      <c r="I1225" s="128" t="s">
        <v>4458</v>
      </c>
      <c r="J1225" s="124"/>
      <c r="K1225" s="124"/>
      <c r="L1225" s="124"/>
      <c r="M1225" s="124"/>
      <c r="N1225" s="211">
        <v>0</v>
      </c>
      <c r="O1225" s="211">
        <v>125</v>
      </c>
      <c r="P1225" s="124" t="s">
        <v>1314</v>
      </c>
    </row>
    <row r="1226" spans="1:16" ht="51">
      <c r="A1226" s="262" t="s">
        <v>619</v>
      </c>
      <c r="B1226" s="124"/>
      <c r="C1226" s="125" t="s">
        <v>713</v>
      </c>
      <c r="D1226" s="119">
        <v>43137</v>
      </c>
      <c r="E1226" s="120" t="s">
        <v>3837</v>
      </c>
      <c r="F1226" s="120" t="s">
        <v>3</v>
      </c>
      <c r="G1226" s="120">
        <v>1594967</v>
      </c>
      <c r="H1226" s="124"/>
      <c r="I1226" s="128" t="s">
        <v>4459</v>
      </c>
      <c r="J1226" s="124"/>
      <c r="K1226" s="124"/>
      <c r="L1226" s="124"/>
      <c r="M1226" s="124"/>
      <c r="N1226" s="211">
        <v>0</v>
      </c>
      <c r="O1226" s="211">
        <v>125</v>
      </c>
      <c r="P1226" s="124" t="s">
        <v>1314</v>
      </c>
    </row>
    <row r="1227" spans="1:16" ht="51">
      <c r="A1227" s="262" t="s">
        <v>619</v>
      </c>
      <c r="B1227" s="124"/>
      <c r="C1227" s="125" t="s">
        <v>713</v>
      </c>
      <c r="D1227" s="119">
        <v>43137</v>
      </c>
      <c r="E1227" s="120" t="s">
        <v>3838</v>
      </c>
      <c r="F1227" s="120" t="s">
        <v>3</v>
      </c>
      <c r="G1227" s="120">
        <v>1594968</v>
      </c>
      <c r="H1227" s="124"/>
      <c r="I1227" s="128" t="s">
        <v>4460</v>
      </c>
      <c r="J1227" s="124"/>
      <c r="K1227" s="124"/>
      <c r="L1227" s="124"/>
      <c r="M1227" s="124"/>
      <c r="N1227" s="211">
        <v>0</v>
      </c>
      <c r="O1227" s="211">
        <v>125</v>
      </c>
      <c r="P1227" s="124" t="s">
        <v>1314</v>
      </c>
    </row>
    <row r="1228" spans="1:16" ht="51">
      <c r="A1228" s="262" t="s">
        <v>619</v>
      </c>
      <c r="B1228" s="124"/>
      <c r="C1228" s="125" t="s">
        <v>713</v>
      </c>
      <c r="D1228" s="119">
        <v>43137</v>
      </c>
      <c r="E1228" s="120" t="s">
        <v>3839</v>
      </c>
      <c r="F1228" s="120" t="s">
        <v>3</v>
      </c>
      <c r="G1228" s="120">
        <v>1594970</v>
      </c>
      <c r="H1228" s="124"/>
      <c r="I1228" s="128" t="s">
        <v>4461</v>
      </c>
      <c r="J1228" s="124"/>
      <c r="K1228" s="124"/>
      <c r="L1228" s="124"/>
      <c r="M1228" s="124"/>
      <c r="N1228" s="211">
        <v>0</v>
      </c>
      <c r="O1228" s="211">
        <v>125</v>
      </c>
      <c r="P1228" s="124" t="s">
        <v>1314</v>
      </c>
    </row>
    <row r="1229" spans="1:16" ht="51">
      <c r="A1229" s="262" t="s">
        <v>619</v>
      </c>
      <c r="B1229" s="124"/>
      <c r="C1229" s="125" t="s">
        <v>713</v>
      </c>
      <c r="D1229" s="119">
        <v>43137</v>
      </c>
      <c r="E1229" s="120" t="s">
        <v>3840</v>
      </c>
      <c r="F1229" s="120" t="s">
        <v>3</v>
      </c>
      <c r="G1229" s="120">
        <v>1594972</v>
      </c>
      <c r="H1229" s="124"/>
      <c r="I1229" s="128" t="s">
        <v>4462</v>
      </c>
      <c r="J1229" s="124"/>
      <c r="K1229" s="124"/>
      <c r="L1229" s="124"/>
      <c r="M1229" s="124"/>
      <c r="N1229" s="211">
        <v>0</v>
      </c>
      <c r="O1229" s="211">
        <v>125</v>
      </c>
      <c r="P1229" s="124" t="s">
        <v>1314</v>
      </c>
    </row>
    <row r="1230" spans="1:16" ht="51">
      <c r="A1230" s="262" t="s">
        <v>619</v>
      </c>
      <c r="B1230" s="124"/>
      <c r="C1230" s="125" t="s">
        <v>713</v>
      </c>
      <c r="D1230" s="119">
        <v>43137</v>
      </c>
      <c r="E1230" s="120" t="s">
        <v>3841</v>
      </c>
      <c r="F1230" s="120" t="s">
        <v>3</v>
      </c>
      <c r="G1230" s="120">
        <v>1595013</v>
      </c>
      <c r="H1230" s="124"/>
      <c r="I1230" s="128" t="s">
        <v>4463</v>
      </c>
      <c r="J1230" s="124"/>
      <c r="K1230" s="124"/>
      <c r="L1230" s="124"/>
      <c r="M1230" s="124"/>
      <c r="N1230" s="211">
        <v>0</v>
      </c>
      <c r="O1230" s="211">
        <v>140</v>
      </c>
      <c r="P1230" s="124" t="s">
        <v>1314</v>
      </c>
    </row>
    <row r="1231" spans="1:16" ht="38.25">
      <c r="A1231" s="262">
        <v>580</v>
      </c>
      <c r="B1231" s="124"/>
      <c r="C1231" s="125" t="s">
        <v>217</v>
      </c>
      <c r="D1231" s="119">
        <v>43137</v>
      </c>
      <c r="E1231" s="120" t="s">
        <v>3842</v>
      </c>
      <c r="F1231" s="120" t="s">
        <v>3</v>
      </c>
      <c r="G1231" s="120">
        <v>1595023</v>
      </c>
      <c r="H1231" s="124"/>
      <c r="I1231" s="128" t="s">
        <v>4464</v>
      </c>
      <c r="J1231" s="124"/>
      <c r="K1231" s="124"/>
      <c r="L1231" s="124"/>
      <c r="M1231" s="124"/>
      <c r="N1231" s="211">
        <v>0</v>
      </c>
      <c r="O1231" s="211">
        <v>100.36</v>
      </c>
      <c r="P1231" s="124" t="s">
        <v>1314</v>
      </c>
    </row>
    <row r="1232" spans="1:16" ht="38.25">
      <c r="A1232" s="262">
        <v>20</v>
      </c>
      <c r="B1232" s="124"/>
      <c r="C1232" s="125" t="s">
        <v>693</v>
      </c>
      <c r="D1232" s="119">
        <v>43137</v>
      </c>
      <c r="E1232" s="120" t="s">
        <v>3843</v>
      </c>
      <c r="F1232" s="120" t="s">
        <v>3</v>
      </c>
      <c r="G1232" s="120">
        <v>1595038</v>
      </c>
      <c r="H1232" s="124"/>
      <c r="I1232" s="128" t="s">
        <v>4465</v>
      </c>
      <c r="J1232" s="124"/>
      <c r="K1232" s="124"/>
      <c r="L1232" s="124"/>
      <c r="M1232" s="124"/>
      <c r="N1232" s="211">
        <v>0</v>
      </c>
      <c r="O1232" s="211">
        <v>120</v>
      </c>
      <c r="P1232" s="124" t="s">
        <v>1314</v>
      </c>
    </row>
    <row r="1233" spans="1:16" ht="63.75">
      <c r="A1233" s="262" t="s">
        <v>619</v>
      </c>
      <c r="B1233" s="124"/>
      <c r="C1233" s="125" t="s">
        <v>713</v>
      </c>
      <c r="D1233" s="119">
        <v>43137</v>
      </c>
      <c r="E1233" s="120" t="s">
        <v>3844</v>
      </c>
      <c r="F1233" s="120" t="s">
        <v>3</v>
      </c>
      <c r="G1233" s="120">
        <v>1595044</v>
      </c>
      <c r="H1233" s="124"/>
      <c r="I1233" s="128" t="s">
        <v>4466</v>
      </c>
      <c r="J1233" s="124"/>
      <c r="K1233" s="124"/>
      <c r="L1233" s="124"/>
      <c r="M1233" s="124"/>
      <c r="N1233" s="211">
        <v>0</v>
      </c>
      <c r="O1233" s="211">
        <v>710</v>
      </c>
      <c r="P1233" s="124" t="s">
        <v>1314</v>
      </c>
    </row>
    <row r="1234" spans="1:16" ht="51">
      <c r="A1234" s="262" t="s">
        <v>619</v>
      </c>
      <c r="B1234" s="124"/>
      <c r="C1234" s="125" t="s">
        <v>713</v>
      </c>
      <c r="D1234" s="119">
        <v>43137</v>
      </c>
      <c r="E1234" s="120" t="s">
        <v>3845</v>
      </c>
      <c r="F1234" s="120" t="s">
        <v>3</v>
      </c>
      <c r="G1234" s="120">
        <v>1595104</v>
      </c>
      <c r="H1234" s="124"/>
      <c r="I1234" s="128" t="s">
        <v>2992</v>
      </c>
      <c r="J1234" s="124"/>
      <c r="K1234" s="124"/>
      <c r="L1234" s="124"/>
      <c r="M1234" s="124"/>
      <c r="N1234" s="211">
        <v>0</v>
      </c>
      <c r="O1234" s="211">
        <v>300</v>
      </c>
      <c r="P1234" s="124" t="s">
        <v>1314</v>
      </c>
    </row>
    <row r="1235" spans="1:16" ht="51">
      <c r="A1235" s="262" t="s">
        <v>619</v>
      </c>
      <c r="B1235" s="124"/>
      <c r="C1235" s="125" t="s">
        <v>713</v>
      </c>
      <c r="D1235" s="119">
        <v>43137</v>
      </c>
      <c r="E1235" s="120" t="s">
        <v>3846</v>
      </c>
      <c r="F1235" s="120" t="s">
        <v>3</v>
      </c>
      <c r="G1235" s="120">
        <v>1595107</v>
      </c>
      <c r="H1235" s="124"/>
      <c r="I1235" s="128" t="s">
        <v>4467</v>
      </c>
      <c r="J1235" s="124"/>
      <c r="K1235" s="124"/>
      <c r="L1235" s="124"/>
      <c r="M1235" s="124"/>
      <c r="N1235" s="211">
        <v>0</v>
      </c>
      <c r="O1235" s="211">
        <v>140</v>
      </c>
      <c r="P1235" s="124" t="s">
        <v>1314</v>
      </c>
    </row>
    <row r="1236" spans="1:16" ht="38.25">
      <c r="A1236" s="262">
        <v>35</v>
      </c>
      <c r="B1236" s="124"/>
      <c r="C1236" s="125" t="s">
        <v>696</v>
      </c>
      <c r="D1236" s="119">
        <v>43137</v>
      </c>
      <c r="E1236" s="120" t="s">
        <v>3847</v>
      </c>
      <c r="F1236" s="120" t="s">
        <v>3</v>
      </c>
      <c r="G1236" s="120">
        <v>1595123</v>
      </c>
      <c r="H1236" s="124"/>
      <c r="I1236" s="128" t="s">
        <v>4468</v>
      </c>
      <c r="J1236" s="124"/>
      <c r="K1236" s="124"/>
      <c r="L1236" s="124"/>
      <c r="M1236" s="124"/>
      <c r="N1236" s="211">
        <v>0</v>
      </c>
      <c r="O1236" s="211">
        <v>1277</v>
      </c>
      <c r="P1236" s="124" t="s">
        <v>1314</v>
      </c>
    </row>
    <row r="1237" spans="1:16" ht="51">
      <c r="A1237" s="262" t="s">
        <v>619</v>
      </c>
      <c r="B1237" s="124"/>
      <c r="C1237" s="125" t="s">
        <v>713</v>
      </c>
      <c r="D1237" s="119">
        <v>43137</v>
      </c>
      <c r="E1237" s="120" t="s">
        <v>3848</v>
      </c>
      <c r="F1237" s="120" t="s">
        <v>3</v>
      </c>
      <c r="G1237" s="120">
        <v>1595141</v>
      </c>
      <c r="H1237" s="124"/>
      <c r="I1237" s="128" t="s">
        <v>4469</v>
      </c>
      <c r="J1237" s="124"/>
      <c r="K1237" s="124"/>
      <c r="L1237" s="124"/>
      <c r="M1237" s="124"/>
      <c r="N1237" s="211">
        <v>0</v>
      </c>
      <c r="O1237" s="211">
        <v>20295.96</v>
      </c>
      <c r="P1237" s="124" t="s">
        <v>1314</v>
      </c>
    </row>
    <row r="1238" spans="1:16" ht="51">
      <c r="A1238" s="262" t="s">
        <v>619</v>
      </c>
      <c r="B1238" s="124"/>
      <c r="C1238" s="125" t="s">
        <v>713</v>
      </c>
      <c r="D1238" s="119">
        <v>43137</v>
      </c>
      <c r="E1238" s="120" t="s">
        <v>3849</v>
      </c>
      <c r="F1238" s="120" t="s">
        <v>3</v>
      </c>
      <c r="G1238" s="120">
        <v>1595156</v>
      </c>
      <c r="H1238" s="124"/>
      <c r="I1238" s="128" t="s">
        <v>4470</v>
      </c>
      <c r="J1238" s="124"/>
      <c r="K1238" s="124"/>
      <c r="L1238" s="124"/>
      <c r="M1238" s="124"/>
      <c r="N1238" s="211">
        <v>0</v>
      </c>
      <c r="O1238" s="211">
        <v>140</v>
      </c>
      <c r="P1238" s="124" t="s">
        <v>1314</v>
      </c>
    </row>
    <row r="1239" spans="1:16" ht="51">
      <c r="A1239" s="262" t="s">
        <v>619</v>
      </c>
      <c r="B1239" s="124"/>
      <c r="C1239" s="125" t="s">
        <v>713</v>
      </c>
      <c r="D1239" s="119">
        <v>43137</v>
      </c>
      <c r="E1239" s="120" t="s">
        <v>3850</v>
      </c>
      <c r="F1239" s="120" t="s">
        <v>3</v>
      </c>
      <c r="G1239" s="120">
        <v>1595160</v>
      </c>
      <c r="H1239" s="124"/>
      <c r="I1239" s="128" t="s">
        <v>4471</v>
      </c>
      <c r="J1239" s="124"/>
      <c r="K1239" s="124"/>
      <c r="L1239" s="124"/>
      <c r="M1239" s="124"/>
      <c r="N1239" s="211">
        <v>0</v>
      </c>
      <c r="O1239" s="211">
        <v>87.27</v>
      </c>
      <c r="P1239" s="124" t="s">
        <v>1314</v>
      </c>
    </row>
    <row r="1240" spans="1:16" ht="63.75">
      <c r="A1240" s="262" t="s">
        <v>619</v>
      </c>
      <c r="B1240" s="124"/>
      <c r="C1240" s="125" t="s">
        <v>713</v>
      </c>
      <c r="D1240" s="119">
        <v>43137</v>
      </c>
      <c r="E1240" s="120" t="s">
        <v>3851</v>
      </c>
      <c r="F1240" s="120" t="s">
        <v>3</v>
      </c>
      <c r="G1240" s="120">
        <v>1595161</v>
      </c>
      <c r="H1240" s="124"/>
      <c r="I1240" s="128" t="s">
        <v>4472</v>
      </c>
      <c r="J1240" s="124"/>
      <c r="K1240" s="124"/>
      <c r="L1240" s="124"/>
      <c r="M1240" s="124"/>
      <c r="N1240" s="211">
        <v>0</v>
      </c>
      <c r="O1240" s="211">
        <v>2652.73</v>
      </c>
      <c r="P1240" s="124" t="s">
        <v>1314</v>
      </c>
    </row>
    <row r="1241" spans="1:16" ht="63.75">
      <c r="A1241" s="262" t="s">
        <v>619</v>
      </c>
      <c r="B1241" s="124"/>
      <c r="C1241" s="125" t="s">
        <v>713</v>
      </c>
      <c r="D1241" s="119">
        <v>43137</v>
      </c>
      <c r="E1241" s="120" t="s">
        <v>3852</v>
      </c>
      <c r="F1241" s="120" t="s">
        <v>3</v>
      </c>
      <c r="G1241" s="120">
        <v>1595164</v>
      </c>
      <c r="H1241" s="124"/>
      <c r="I1241" s="128" t="s">
        <v>4473</v>
      </c>
      <c r="J1241" s="124"/>
      <c r="K1241" s="124"/>
      <c r="L1241" s="124"/>
      <c r="M1241" s="124"/>
      <c r="N1241" s="211">
        <v>0</v>
      </c>
      <c r="O1241" s="211">
        <v>156.80000000000001</v>
      </c>
      <c r="P1241" s="124" t="s">
        <v>1314</v>
      </c>
    </row>
    <row r="1242" spans="1:16" ht="51">
      <c r="A1242" s="262" t="s">
        <v>619</v>
      </c>
      <c r="B1242" s="124"/>
      <c r="C1242" s="125" t="s">
        <v>713</v>
      </c>
      <c r="D1242" s="119">
        <v>43138</v>
      </c>
      <c r="E1242" s="120" t="s">
        <v>3470</v>
      </c>
      <c r="F1242" s="120" t="s">
        <v>6</v>
      </c>
      <c r="G1242" s="120">
        <v>660430</v>
      </c>
      <c r="H1242" s="124"/>
      <c r="I1242" s="128" t="s">
        <v>4209</v>
      </c>
      <c r="J1242" s="124"/>
      <c r="K1242" s="124"/>
      <c r="L1242" s="124"/>
      <c r="M1242" s="124"/>
      <c r="N1242" s="211">
        <v>0</v>
      </c>
      <c r="O1242" s="211">
        <v>13048.47</v>
      </c>
      <c r="P1242" s="124" t="s">
        <v>1314</v>
      </c>
    </row>
    <row r="1243" spans="1:16" ht="51">
      <c r="A1243" s="262" t="s">
        <v>619</v>
      </c>
      <c r="B1243" s="124"/>
      <c r="C1243" s="125" t="s">
        <v>713</v>
      </c>
      <c r="D1243" s="119">
        <v>43138</v>
      </c>
      <c r="E1243" s="120" t="s">
        <v>3471</v>
      </c>
      <c r="F1243" s="120" t="s">
        <v>6</v>
      </c>
      <c r="G1243" s="120">
        <v>660432</v>
      </c>
      <c r="H1243" s="124"/>
      <c r="I1243" s="128" t="s">
        <v>4210</v>
      </c>
      <c r="J1243" s="124"/>
      <c r="K1243" s="124"/>
      <c r="L1243" s="124"/>
      <c r="M1243" s="124"/>
      <c r="N1243" s="211">
        <v>0</v>
      </c>
      <c r="O1243" s="211">
        <v>13181.01</v>
      </c>
      <c r="P1243" s="124" t="s">
        <v>1314</v>
      </c>
    </row>
    <row r="1244" spans="1:16" ht="51">
      <c r="A1244" s="262" t="s">
        <v>619</v>
      </c>
      <c r="B1244" s="124"/>
      <c r="C1244" s="125" t="s">
        <v>713</v>
      </c>
      <c r="D1244" s="119">
        <v>43138</v>
      </c>
      <c r="E1244" s="120" t="s">
        <v>3472</v>
      </c>
      <c r="F1244" s="120" t="s">
        <v>6</v>
      </c>
      <c r="G1244" s="120">
        <v>660434</v>
      </c>
      <c r="H1244" s="124"/>
      <c r="I1244" s="128" t="s">
        <v>4211</v>
      </c>
      <c r="J1244" s="124"/>
      <c r="K1244" s="124"/>
      <c r="L1244" s="124"/>
      <c r="M1244" s="124"/>
      <c r="N1244" s="211">
        <v>0</v>
      </c>
      <c r="O1244" s="211">
        <v>15452.77</v>
      </c>
      <c r="P1244" s="124" t="s">
        <v>1314</v>
      </c>
    </row>
    <row r="1245" spans="1:16" ht="51">
      <c r="A1245" s="262" t="s">
        <v>619</v>
      </c>
      <c r="B1245" s="124"/>
      <c r="C1245" s="125" t="s">
        <v>713</v>
      </c>
      <c r="D1245" s="119">
        <v>43138</v>
      </c>
      <c r="E1245" s="120" t="s">
        <v>3473</v>
      </c>
      <c r="F1245" s="120" t="s">
        <v>6</v>
      </c>
      <c r="G1245" s="120">
        <v>661054</v>
      </c>
      <c r="H1245" s="124"/>
      <c r="I1245" s="128" t="s">
        <v>4212</v>
      </c>
      <c r="J1245" s="124"/>
      <c r="K1245" s="124"/>
      <c r="L1245" s="124"/>
      <c r="M1245" s="124"/>
      <c r="N1245" s="211">
        <v>0</v>
      </c>
      <c r="O1245" s="211">
        <v>129606.46</v>
      </c>
      <c r="P1245" s="124" t="s">
        <v>1314</v>
      </c>
    </row>
    <row r="1246" spans="1:16" ht="51">
      <c r="A1246" s="262" t="s">
        <v>619</v>
      </c>
      <c r="B1246" s="124"/>
      <c r="C1246" s="125" t="s">
        <v>713</v>
      </c>
      <c r="D1246" s="119">
        <v>43138</v>
      </c>
      <c r="E1246" s="120" t="s">
        <v>3474</v>
      </c>
      <c r="F1246" s="120" t="s">
        <v>6</v>
      </c>
      <c r="G1246" s="120">
        <v>661195</v>
      </c>
      <c r="H1246" s="124"/>
      <c r="I1246" s="128" t="s">
        <v>4213</v>
      </c>
      <c r="J1246" s="124"/>
      <c r="K1246" s="124"/>
      <c r="L1246" s="124"/>
      <c r="M1246" s="124"/>
      <c r="N1246" s="211">
        <v>0</v>
      </c>
      <c r="O1246" s="211">
        <v>6766.91</v>
      </c>
      <c r="P1246" s="124" t="s">
        <v>1314</v>
      </c>
    </row>
    <row r="1247" spans="1:16" ht="89.25">
      <c r="A1247" s="262">
        <v>582</v>
      </c>
      <c r="B1247" s="124"/>
      <c r="C1247" s="125" t="s">
        <v>856</v>
      </c>
      <c r="D1247" s="119">
        <v>43138</v>
      </c>
      <c r="E1247" s="120" t="s">
        <v>3475</v>
      </c>
      <c r="F1247" s="120" t="s">
        <v>15</v>
      </c>
      <c r="G1247" s="120">
        <v>4338</v>
      </c>
      <c r="H1247" s="124"/>
      <c r="I1247" s="128" t="s">
        <v>4214</v>
      </c>
      <c r="J1247" s="124"/>
      <c r="K1247" s="124"/>
      <c r="L1247" s="124"/>
      <c r="M1247" s="124"/>
      <c r="N1247" s="211">
        <v>276.64999999999998</v>
      </c>
      <c r="O1247" s="211">
        <v>0</v>
      </c>
      <c r="P1247" s="124" t="s">
        <v>1314</v>
      </c>
    </row>
    <row r="1248" spans="1:16" ht="63.75">
      <c r="A1248" s="262" t="s">
        <v>619</v>
      </c>
      <c r="B1248" s="124"/>
      <c r="C1248" s="125" t="s">
        <v>713</v>
      </c>
      <c r="D1248" s="119">
        <v>43138</v>
      </c>
      <c r="E1248" s="120" t="s">
        <v>3853</v>
      </c>
      <c r="F1248" s="120" t="s">
        <v>3</v>
      </c>
      <c r="G1248" s="120">
        <v>1595349</v>
      </c>
      <c r="H1248" s="124"/>
      <c r="I1248" s="128" t="s">
        <v>4474</v>
      </c>
      <c r="J1248" s="124"/>
      <c r="K1248" s="124"/>
      <c r="L1248" s="124"/>
      <c r="M1248" s="124"/>
      <c r="N1248" s="211">
        <v>0</v>
      </c>
      <c r="O1248" s="211">
        <v>2744.16</v>
      </c>
      <c r="P1248" s="124" t="s">
        <v>1314</v>
      </c>
    </row>
    <row r="1249" spans="1:16" ht="51">
      <c r="A1249" s="262">
        <v>287</v>
      </c>
      <c r="B1249" s="124"/>
      <c r="C1249" s="125" t="s">
        <v>790</v>
      </c>
      <c r="D1249" s="119">
        <v>43138</v>
      </c>
      <c r="E1249" s="120" t="s">
        <v>3854</v>
      </c>
      <c r="F1249" s="120" t="s">
        <v>3</v>
      </c>
      <c r="G1249" s="120">
        <v>1595417</v>
      </c>
      <c r="H1249" s="124"/>
      <c r="I1249" s="128" t="s">
        <v>4475</v>
      </c>
      <c r="J1249" s="124"/>
      <c r="K1249" s="124"/>
      <c r="L1249" s="124"/>
      <c r="M1249" s="124"/>
      <c r="N1249" s="211">
        <v>0</v>
      </c>
      <c r="O1249" s="211">
        <v>3737.74</v>
      </c>
      <c r="P1249" s="124" t="s">
        <v>1314</v>
      </c>
    </row>
    <row r="1250" spans="1:16" ht="51">
      <c r="A1250" s="262">
        <v>287</v>
      </c>
      <c r="B1250" s="124"/>
      <c r="C1250" s="125" t="s">
        <v>790</v>
      </c>
      <c r="D1250" s="119">
        <v>43138</v>
      </c>
      <c r="E1250" s="120" t="s">
        <v>3855</v>
      </c>
      <c r="F1250" s="120" t="s">
        <v>3</v>
      </c>
      <c r="G1250" s="120">
        <v>1595419</v>
      </c>
      <c r="H1250" s="124"/>
      <c r="I1250" s="128" t="s">
        <v>4476</v>
      </c>
      <c r="J1250" s="124"/>
      <c r="K1250" s="124"/>
      <c r="L1250" s="124"/>
      <c r="M1250" s="124"/>
      <c r="N1250" s="211">
        <v>0</v>
      </c>
      <c r="O1250" s="211">
        <v>19850</v>
      </c>
      <c r="P1250" s="124" t="s">
        <v>1314</v>
      </c>
    </row>
    <row r="1251" spans="1:16" ht="51">
      <c r="A1251" s="262">
        <v>287</v>
      </c>
      <c r="B1251" s="124"/>
      <c r="C1251" s="125" t="s">
        <v>790</v>
      </c>
      <c r="D1251" s="119">
        <v>43138</v>
      </c>
      <c r="E1251" s="120" t="s">
        <v>3856</v>
      </c>
      <c r="F1251" s="120" t="s">
        <v>3</v>
      </c>
      <c r="G1251" s="120">
        <v>1595420</v>
      </c>
      <c r="H1251" s="124"/>
      <c r="I1251" s="128" t="s">
        <v>4477</v>
      </c>
      <c r="J1251" s="124"/>
      <c r="K1251" s="124"/>
      <c r="L1251" s="124"/>
      <c r="M1251" s="124"/>
      <c r="N1251" s="211">
        <v>0</v>
      </c>
      <c r="O1251" s="211">
        <v>626.96</v>
      </c>
      <c r="P1251" s="124" t="s">
        <v>1314</v>
      </c>
    </row>
    <row r="1252" spans="1:16" ht="51">
      <c r="A1252" s="262">
        <v>287</v>
      </c>
      <c r="B1252" s="124"/>
      <c r="C1252" s="125" t="s">
        <v>790</v>
      </c>
      <c r="D1252" s="119">
        <v>43138</v>
      </c>
      <c r="E1252" s="120" t="s">
        <v>3857</v>
      </c>
      <c r="F1252" s="120" t="s">
        <v>3</v>
      </c>
      <c r="G1252" s="120">
        <v>1595422</v>
      </c>
      <c r="H1252" s="124"/>
      <c r="I1252" s="128" t="s">
        <v>4478</v>
      </c>
      <c r="J1252" s="124"/>
      <c r="K1252" s="124"/>
      <c r="L1252" s="124"/>
      <c r="M1252" s="124"/>
      <c r="N1252" s="211">
        <v>0</v>
      </c>
      <c r="O1252" s="211">
        <v>72770</v>
      </c>
      <c r="P1252" s="124" t="s">
        <v>1314</v>
      </c>
    </row>
    <row r="1253" spans="1:16" ht="51">
      <c r="A1253" s="262">
        <v>287</v>
      </c>
      <c r="B1253" s="124"/>
      <c r="C1253" s="125" t="s">
        <v>790</v>
      </c>
      <c r="D1253" s="119">
        <v>43138</v>
      </c>
      <c r="E1253" s="120" t="s">
        <v>3858</v>
      </c>
      <c r="F1253" s="120" t="s">
        <v>3</v>
      </c>
      <c r="G1253" s="120">
        <v>1595423</v>
      </c>
      <c r="H1253" s="124"/>
      <c r="I1253" s="128" t="s">
        <v>4479</v>
      </c>
      <c r="J1253" s="124"/>
      <c r="K1253" s="124"/>
      <c r="L1253" s="124"/>
      <c r="M1253" s="124"/>
      <c r="N1253" s="211">
        <v>0</v>
      </c>
      <c r="O1253" s="211">
        <v>2</v>
      </c>
      <c r="P1253" s="124" t="s">
        <v>1314</v>
      </c>
    </row>
    <row r="1254" spans="1:16" ht="63.75">
      <c r="A1254" s="262" t="s">
        <v>619</v>
      </c>
      <c r="B1254" s="124"/>
      <c r="C1254" s="125" t="s">
        <v>713</v>
      </c>
      <c r="D1254" s="119">
        <v>43138</v>
      </c>
      <c r="E1254" s="120" t="s">
        <v>3859</v>
      </c>
      <c r="F1254" s="120" t="s">
        <v>3</v>
      </c>
      <c r="G1254" s="120">
        <v>1595428</v>
      </c>
      <c r="H1254" s="124"/>
      <c r="I1254" s="128" t="s">
        <v>4480</v>
      </c>
      <c r="J1254" s="124"/>
      <c r="K1254" s="124"/>
      <c r="L1254" s="124"/>
      <c r="M1254" s="124"/>
      <c r="N1254" s="211">
        <v>0</v>
      </c>
      <c r="O1254" s="211">
        <v>2040</v>
      </c>
      <c r="P1254" s="124" t="s">
        <v>1314</v>
      </c>
    </row>
    <row r="1255" spans="1:16" ht="51">
      <c r="A1255" s="262">
        <v>593</v>
      </c>
      <c r="B1255" s="124"/>
      <c r="C1255" s="125" t="s">
        <v>863</v>
      </c>
      <c r="D1255" s="119">
        <v>43138</v>
      </c>
      <c r="E1255" s="120" t="s">
        <v>3860</v>
      </c>
      <c r="F1255" s="120" t="s">
        <v>3</v>
      </c>
      <c r="G1255" s="120">
        <v>1595364</v>
      </c>
      <c r="H1255" s="124"/>
      <c r="I1255" s="128" t="s">
        <v>4481</v>
      </c>
      <c r="J1255" s="124"/>
      <c r="K1255" s="124"/>
      <c r="L1255" s="124"/>
      <c r="M1255" s="124"/>
      <c r="N1255" s="211">
        <v>0</v>
      </c>
      <c r="O1255" s="211">
        <v>145.33000000000001</v>
      </c>
      <c r="P1255" s="124" t="s">
        <v>1314</v>
      </c>
    </row>
    <row r="1256" spans="1:16" ht="51">
      <c r="A1256" s="262" t="s">
        <v>619</v>
      </c>
      <c r="B1256" s="124"/>
      <c r="C1256" s="125" t="s">
        <v>713</v>
      </c>
      <c r="D1256" s="119">
        <v>43138</v>
      </c>
      <c r="E1256" s="120" t="s">
        <v>3861</v>
      </c>
      <c r="F1256" s="120" t="s">
        <v>3</v>
      </c>
      <c r="G1256" s="120">
        <v>1595390</v>
      </c>
      <c r="H1256" s="124"/>
      <c r="I1256" s="128" t="s">
        <v>4482</v>
      </c>
      <c r="J1256" s="124"/>
      <c r="K1256" s="124"/>
      <c r="L1256" s="124"/>
      <c r="M1256" s="124"/>
      <c r="N1256" s="211">
        <v>0</v>
      </c>
      <c r="O1256" s="211">
        <v>2856.19</v>
      </c>
      <c r="P1256" s="124" t="s">
        <v>1314</v>
      </c>
    </row>
    <row r="1257" spans="1:16" ht="63.75">
      <c r="A1257" s="262" t="s">
        <v>619</v>
      </c>
      <c r="B1257" s="124"/>
      <c r="C1257" s="125" t="s">
        <v>713</v>
      </c>
      <c r="D1257" s="119">
        <v>43138</v>
      </c>
      <c r="E1257" s="120" t="s">
        <v>3862</v>
      </c>
      <c r="F1257" s="120" t="s">
        <v>3</v>
      </c>
      <c r="G1257" s="120">
        <v>1595391</v>
      </c>
      <c r="H1257" s="124"/>
      <c r="I1257" s="128" t="s">
        <v>4483</v>
      </c>
      <c r="J1257" s="124"/>
      <c r="K1257" s="124"/>
      <c r="L1257" s="124"/>
      <c r="M1257" s="124"/>
      <c r="N1257" s="211">
        <v>0</v>
      </c>
      <c r="O1257" s="211">
        <v>205.06</v>
      </c>
      <c r="P1257" s="124" t="s">
        <v>1314</v>
      </c>
    </row>
    <row r="1258" spans="1:16" ht="63.75">
      <c r="A1258" s="262" t="s">
        <v>619</v>
      </c>
      <c r="B1258" s="124"/>
      <c r="C1258" s="125" t="s">
        <v>713</v>
      </c>
      <c r="D1258" s="119">
        <v>43138</v>
      </c>
      <c r="E1258" s="120" t="s">
        <v>3863</v>
      </c>
      <c r="F1258" s="120" t="s">
        <v>3</v>
      </c>
      <c r="G1258" s="120">
        <v>1595393</v>
      </c>
      <c r="H1258" s="124"/>
      <c r="I1258" s="128" t="s">
        <v>4484</v>
      </c>
      <c r="J1258" s="124"/>
      <c r="K1258" s="124"/>
      <c r="L1258" s="124"/>
      <c r="M1258" s="124"/>
      <c r="N1258" s="211">
        <v>0</v>
      </c>
      <c r="O1258" s="211">
        <v>1907.04</v>
      </c>
      <c r="P1258" s="124" t="s">
        <v>1314</v>
      </c>
    </row>
    <row r="1259" spans="1:16" ht="63.75">
      <c r="A1259" s="262" t="s">
        <v>619</v>
      </c>
      <c r="B1259" s="124"/>
      <c r="C1259" s="125" t="s">
        <v>713</v>
      </c>
      <c r="D1259" s="119">
        <v>43138</v>
      </c>
      <c r="E1259" s="120" t="s">
        <v>3864</v>
      </c>
      <c r="F1259" s="120" t="s">
        <v>3</v>
      </c>
      <c r="G1259" s="120">
        <v>1595394</v>
      </c>
      <c r="H1259" s="124"/>
      <c r="I1259" s="128" t="s">
        <v>4485</v>
      </c>
      <c r="J1259" s="124"/>
      <c r="K1259" s="124"/>
      <c r="L1259" s="124"/>
      <c r="M1259" s="124"/>
      <c r="N1259" s="211">
        <v>0</v>
      </c>
      <c r="O1259" s="211">
        <v>1722.29</v>
      </c>
      <c r="P1259" s="124" t="s">
        <v>1314</v>
      </c>
    </row>
    <row r="1260" spans="1:16" ht="63.75">
      <c r="A1260" s="262" t="s">
        <v>619</v>
      </c>
      <c r="B1260" s="124"/>
      <c r="C1260" s="125" t="s">
        <v>713</v>
      </c>
      <c r="D1260" s="119">
        <v>43138</v>
      </c>
      <c r="E1260" s="120" t="s">
        <v>3865</v>
      </c>
      <c r="F1260" s="120" t="s">
        <v>3</v>
      </c>
      <c r="G1260" s="120">
        <v>1595395</v>
      </c>
      <c r="H1260" s="124"/>
      <c r="I1260" s="128" t="s">
        <v>4486</v>
      </c>
      <c r="J1260" s="124"/>
      <c r="K1260" s="124"/>
      <c r="L1260" s="124"/>
      <c r="M1260" s="124"/>
      <c r="N1260" s="211">
        <v>0</v>
      </c>
      <c r="O1260" s="211">
        <v>116.01</v>
      </c>
      <c r="P1260" s="124" t="s">
        <v>1314</v>
      </c>
    </row>
    <row r="1261" spans="1:16" ht="63.75">
      <c r="A1261" s="262" t="s">
        <v>619</v>
      </c>
      <c r="B1261" s="124"/>
      <c r="C1261" s="125" t="s">
        <v>713</v>
      </c>
      <c r="D1261" s="119">
        <v>43138</v>
      </c>
      <c r="E1261" s="120" t="s">
        <v>3866</v>
      </c>
      <c r="F1261" s="120" t="s">
        <v>3</v>
      </c>
      <c r="G1261" s="120">
        <v>1595396</v>
      </c>
      <c r="H1261" s="124"/>
      <c r="I1261" s="128" t="s">
        <v>4487</v>
      </c>
      <c r="J1261" s="124"/>
      <c r="K1261" s="124"/>
      <c r="L1261" s="124"/>
      <c r="M1261" s="124"/>
      <c r="N1261" s="211">
        <v>0</v>
      </c>
      <c r="O1261" s="211">
        <v>897.5</v>
      </c>
      <c r="P1261" s="124" t="s">
        <v>1314</v>
      </c>
    </row>
    <row r="1262" spans="1:16" ht="51">
      <c r="A1262" s="262" t="s">
        <v>619</v>
      </c>
      <c r="B1262" s="124"/>
      <c r="C1262" s="125" t="s">
        <v>713</v>
      </c>
      <c r="D1262" s="119">
        <v>43138</v>
      </c>
      <c r="E1262" s="120" t="s">
        <v>3867</v>
      </c>
      <c r="F1262" s="120" t="s">
        <v>3</v>
      </c>
      <c r="G1262" s="120">
        <v>1595397</v>
      </c>
      <c r="H1262" s="124"/>
      <c r="I1262" s="128" t="s">
        <v>4488</v>
      </c>
      <c r="J1262" s="124"/>
      <c r="K1262" s="124"/>
      <c r="L1262" s="124"/>
      <c r="M1262" s="124"/>
      <c r="N1262" s="211">
        <v>0</v>
      </c>
      <c r="O1262" s="211">
        <v>1340.76</v>
      </c>
      <c r="P1262" s="124" t="s">
        <v>1314</v>
      </c>
    </row>
    <row r="1263" spans="1:16" ht="63.75">
      <c r="A1263" s="262" t="s">
        <v>619</v>
      </c>
      <c r="B1263" s="124"/>
      <c r="C1263" s="125" t="s">
        <v>713</v>
      </c>
      <c r="D1263" s="119">
        <v>43138</v>
      </c>
      <c r="E1263" s="120" t="s">
        <v>3868</v>
      </c>
      <c r="F1263" s="120" t="s">
        <v>3</v>
      </c>
      <c r="G1263" s="120">
        <v>1595398</v>
      </c>
      <c r="H1263" s="124"/>
      <c r="I1263" s="128" t="s">
        <v>4489</v>
      </c>
      <c r="J1263" s="124"/>
      <c r="K1263" s="124"/>
      <c r="L1263" s="124"/>
      <c r="M1263" s="124"/>
      <c r="N1263" s="211">
        <v>0</v>
      </c>
      <c r="O1263" s="211">
        <v>439.65</v>
      </c>
      <c r="P1263" s="124" t="s">
        <v>1314</v>
      </c>
    </row>
    <row r="1264" spans="1:16" ht="63.75">
      <c r="A1264" s="262" t="s">
        <v>619</v>
      </c>
      <c r="B1264" s="124"/>
      <c r="C1264" s="125" t="s">
        <v>713</v>
      </c>
      <c r="D1264" s="119">
        <v>43138</v>
      </c>
      <c r="E1264" s="120" t="s">
        <v>3869</v>
      </c>
      <c r="F1264" s="120" t="s">
        <v>3</v>
      </c>
      <c r="G1264" s="120">
        <v>1595399</v>
      </c>
      <c r="H1264" s="124"/>
      <c r="I1264" s="128" t="s">
        <v>4490</v>
      </c>
      <c r="J1264" s="124"/>
      <c r="K1264" s="124"/>
      <c r="L1264" s="124"/>
      <c r="M1264" s="124"/>
      <c r="N1264" s="211">
        <v>0</v>
      </c>
      <c r="O1264" s="211">
        <v>142.46</v>
      </c>
      <c r="P1264" s="124" t="s">
        <v>1314</v>
      </c>
    </row>
    <row r="1265" spans="1:16" ht="63.75">
      <c r="A1265" s="262" t="s">
        <v>619</v>
      </c>
      <c r="B1265" s="124"/>
      <c r="C1265" s="125" t="s">
        <v>713</v>
      </c>
      <c r="D1265" s="119">
        <v>43138</v>
      </c>
      <c r="E1265" s="120" t="s">
        <v>3870</v>
      </c>
      <c r="F1265" s="120" t="s">
        <v>3</v>
      </c>
      <c r="G1265" s="120">
        <v>1595401</v>
      </c>
      <c r="H1265" s="124"/>
      <c r="I1265" s="128" t="s">
        <v>4491</v>
      </c>
      <c r="J1265" s="124"/>
      <c r="K1265" s="124"/>
      <c r="L1265" s="124"/>
      <c r="M1265" s="124"/>
      <c r="N1265" s="211">
        <v>0</v>
      </c>
      <c r="O1265" s="211">
        <v>7505.39</v>
      </c>
      <c r="P1265" s="124" t="s">
        <v>1314</v>
      </c>
    </row>
    <row r="1266" spans="1:16" ht="63.75">
      <c r="A1266" s="262" t="s">
        <v>619</v>
      </c>
      <c r="B1266" s="124"/>
      <c r="C1266" s="125" t="s">
        <v>713</v>
      </c>
      <c r="D1266" s="119">
        <v>43138</v>
      </c>
      <c r="E1266" s="120" t="s">
        <v>3871</v>
      </c>
      <c r="F1266" s="120" t="s">
        <v>3</v>
      </c>
      <c r="G1266" s="120">
        <v>1595403</v>
      </c>
      <c r="H1266" s="124"/>
      <c r="I1266" s="128" t="s">
        <v>4492</v>
      </c>
      <c r="J1266" s="124"/>
      <c r="K1266" s="124"/>
      <c r="L1266" s="124"/>
      <c r="M1266" s="124"/>
      <c r="N1266" s="211">
        <v>0</v>
      </c>
      <c r="O1266" s="211">
        <v>644.24</v>
      </c>
      <c r="P1266" s="124" t="s">
        <v>1314</v>
      </c>
    </row>
    <row r="1267" spans="1:16" ht="51">
      <c r="A1267" s="262" t="s">
        <v>619</v>
      </c>
      <c r="B1267" s="124"/>
      <c r="C1267" s="125" t="s">
        <v>713</v>
      </c>
      <c r="D1267" s="119">
        <v>43138</v>
      </c>
      <c r="E1267" s="120" t="s">
        <v>3872</v>
      </c>
      <c r="F1267" s="120" t="s">
        <v>3</v>
      </c>
      <c r="G1267" s="120">
        <v>1595408</v>
      </c>
      <c r="H1267" s="124"/>
      <c r="I1267" s="128" t="s">
        <v>3104</v>
      </c>
      <c r="J1267" s="124"/>
      <c r="K1267" s="124"/>
      <c r="L1267" s="124"/>
      <c r="M1267" s="124"/>
      <c r="N1267" s="211">
        <v>0</v>
      </c>
      <c r="O1267" s="211">
        <v>647</v>
      </c>
      <c r="P1267" s="124" t="s">
        <v>1314</v>
      </c>
    </row>
    <row r="1268" spans="1:16" ht="51">
      <c r="A1268" s="262" t="s">
        <v>619</v>
      </c>
      <c r="B1268" s="124"/>
      <c r="C1268" s="125" t="s">
        <v>713</v>
      </c>
      <c r="D1268" s="119">
        <v>43138</v>
      </c>
      <c r="E1268" s="120" t="s">
        <v>3873</v>
      </c>
      <c r="F1268" s="120" t="s">
        <v>3</v>
      </c>
      <c r="G1268" s="120">
        <v>1595497</v>
      </c>
      <c r="H1268" s="124"/>
      <c r="I1268" s="128" t="s">
        <v>4493</v>
      </c>
      <c r="J1268" s="124"/>
      <c r="K1268" s="124"/>
      <c r="L1268" s="124"/>
      <c r="M1268" s="124"/>
      <c r="N1268" s="211">
        <v>0</v>
      </c>
      <c r="O1268" s="211">
        <v>220</v>
      </c>
      <c r="P1268" s="124" t="s">
        <v>1314</v>
      </c>
    </row>
    <row r="1269" spans="1:16" ht="51">
      <c r="A1269" s="262" t="s">
        <v>619</v>
      </c>
      <c r="B1269" s="124"/>
      <c r="C1269" s="125" t="s">
        <v>713</v>
      </c>
      <c r="D1269" s="119">
        <v>43138</v>
      </c>
      <c r="E1269" s="120" t="s">
        <v>3874</v>
      </c>
      <c r="F1269" s="120" t="s">
        <v>3</v>
      </c>
      <c r="G1269" s="120">
        <v>1595498</v>
      </c>
      <c r="H1269" s="124"/>
      <c r="I1269" s="128" t="s">
        <v>4494</v>
      </c>
      <c r="J1269" s="124"/>
      <c r="K1269" s="124"/>
      <c r="L1269" s="124"/>
      <c r="M1269" s="124"/>
      <c r="N1269" s="211">
        <v>0</v>
      </c>
      <c r="O1269" s="211">
        <v>110</v>
      </c>
      <c r="P1269" s="124" t="s">
        <v>1314</v>
      </c>
    </row>
    <row r="1270" spans="1:16" ht="51">
      <c r="A1270" s="262" t="s">
        <v>619</v>
      </c>
      <c r="B1270" s="124"/>
      <c r="C1270" s="125" t="s">
        <v>713</v>
      </c>
      <c r="D1270" s="119">
        <v>43138</v>
      </c>
      <c r="E1270" s="120" t="s">
        <v>3875</v>
      </c>
      <c r="F1270" s="120" t="s">
        <v>3</v>
      </c>
      <c r="G1270" s="120">
        <v>1595499</v>
      </c>
      <c r="H1270" s="124"/>
      <c r="I1270" s="128" t="s">
        <v>4495</v>
      </c>
      <c r="J1270" s="124"/>
      <c r="K1270" s="124"/>
      <c r="L1270" s="124"/>
      <c r="M1270" s="124"/>
      <c r="N1270" s="211">
        <v>0</v>
      </c>
      <c r="O1270" s="211">
        <v>110</v>
      </c>
      <c r="P1270" s="124" t="s">
        <v>1314</v>
      </c>
    </row>
    <row r="1271" spans="1:16" ht="51">
      <c r="A1271" s="262" t="s">
        <v>619</v>
      </c>
      <c r="B1271" s="124"/>
      <c r="C1271" s="125" t="s">
        <v>713</v>
      </c>
      <c r="D1271" s="119">
        <v>43138</v>
      </c>
      <c r="E1271" s="120" t="s">
        <v>3876</v>
      </c>
      <c r="F1271" s="120" t="s">
        <v>3</v>
      </c>
      <c r="G1271" s="120">
        <v>1595501</v>
      </c>
      <c r="H1271" s="124"/>
      <c r="I1271" s="128" t="s">
        <v>4496</v>
      </c>
      <c r="J1271" s="124"/>
      <c r="K1271" s="124"/>
      <c r="L1271" s="124"/>
      <c r="M1271" s="124"/>
      <c r="N1271" s="211">
        <v>0</v>
      </c>
      <c r="O1271" s="211">
        <v>110</v>
      </c>
      <c r="P1271" s="124" t="s">
        <v>1314</v>
      </c>
    </row>
    <row r="1272" spans="1:16" ht="51">
      <c r="A1272" s="262" t="s">
        <v>619</v>
      </c>
      <c r="B1272" s="124"/>
      <c r="C1272" s="125" t="s">
        <v>713</v>
      </c>
      <c r="D1272" s="119">
        <v>43138</v>
      </c>
      <c r="E1272" s="120" t="s">
        <v>3877</v>
      </c>
      <c r="F1272" s="120" t="s">
        <v>3</v>
      </c>
      <c r="G1272" s="120">
        <v>1595502</v>
      </c>
      <c r="H1272" s="124"/>
      <c r="I1272" s="128" t="s">
        <v>4497</v>
      </c>
      <c r="J1272" s="124"/>
      <c r="K1272" s="124"/>
      <c r="L1272" s="124"/>
      <c r="M1272" s="124"/>
      <c r="N1272" s="211">
        <v>0</v>
      </c>
      <c r="O1272" s="211">
        <v>110</v>
      </c>
      <c r="P1272" s="124" t="s">
        <v>1314</v>
      </c>
    </row>
    <row r="1273" spans="1:16" ht="51">
      <c r="A1273" s="262" t="s">
        <v>619</v>
      </c>
      <c r="B1273" s="124"/>
      <c r="C1273" s="125" t="s">
        <v>713</v>
      </c>
      <c r="D1273" s="119">
        <v>43138</v>
      </c>
      <c r="E1273" s="120" t="s">
        <v>3878</v>
      </c>
      <c r="F1273" s="120" t="s">
        <v>3</v>
      </c>
      <c r="G1273" s="120">
        <v>1595506</v>
      </c>
      <c r="H1273" s="124"/>
      <c r="I1273" s="128" t="s">
        <v>4498</v>
      </c>
      <c r="J1273" s="124"/>
      <c r="K1273" s="124"/>
      <c r="L1273" s="124"/>
      <c r="M1273" s="124"/>
      <c r="N1273" s="211">
        <v>0</v>
      </c>
      <c r="O1273" s="211">
        <v>110</v>
      </c>
      <c r="P1273" s="124" t="s">
        <v>1314</v>
      </c>
    </row>
    <row r="1274" spans="1:16" ht="51">
      <c r="A1274" s="262" t="s">
        <v>619</v>
      </c>
      <c r="B1274" s="124"/>
      <c r="C1274" s="125" t="s">
        <v>713</v>
      </c>
      <c r="D1274" s="119">
        <v>43138</v>
      </c>
      <c r="E1274" s="120" t="s">
        <v>3879</v>
      </c>
      <c r="F1274" s="120" t="s">
        <v>3</v>
      </c>
      <c r="G1274" s="120">
        <v>1595507</v>
      </c>
      <c r="H1274" s="124"/>
      <c r="I1274" s="128" t="s">
        <v>4499</v>
      </c>
      <c r="J1274" s="124"/>
      <c r="K1274" s="124"/>
      <c r="L1274" s="124"/>
      <c r="M1274" s="124"/>
      <c r="N1274" s="211">
        <v>0</v>
      </c>
      <c r="O1274" s="211">
        <v>110</v>
      </c>
      <c r="P1274" s="124" t="s">
        <v>1314</v>
      </c>
    </row>
    <row r="1275" spans="1:16" ht="51">
      <c r="A1275" s="262" t="s">
        <v>619</v>
      </c>
      <c r="B1275" s="124"/>
      <c r="C1275" s="125" t="s">
        <v>713</v>
      </c>
      <c r="D1275" s="119">
        <v>43138</v>
      </c>
      <c r="E1275" s="120" t="s">
        <v>3880</v>
      </c>
      <c r="F1275" s="120" t="s">
        <v>3</v>
      </c>
      <c r="G1275" s="120">
        <v>1595508</v>
      </c>
      <c r="H1275" s="124"/>
      <c r="I1275" s="128" t="s">
        <v>4500</v>
      </c>
      <c r="J1275" s="124"/>
      <c r="K1275" s="124"/>
      <c r="L1275" s="124"/>
      <c r="M1275" s="124"/>
      <c r="N1275" s="211">
        <v>0</v>
      </c>
      <c r="O1275" s="211">
        <v>110</v>
      </c>
      <c r="P1275" s="124" t="s">
        <v>1314</v>
      </c>
    </row>
    <row r="1276" spans="1:16" ht="63.75">
      <c r="A1276" s="262" t="s">
        <v>619</v>
      </c>
      <c r="B1276" s="124"/>
      <c r="C1276" s="125" t="s">
        <v>713</v>
      </c>
      <c r="D1276" s="119">
        <v>43138</v>
      </c>
      <c r="E1276" s="120" t="s">
        <v>3881</v>
      </c>
      <c r="F1276" s="120" t="s">
        <v>3</v>
      </c>
      <c r="G1276" s="120">
        <v>1595527</v>
      </c>
      <c r="H1276" s="124"/>
      <c r="I1276" s="128" t="s">
        <v>4501</v>
      </c>
      <c r="J1276" s="124"/>
      <c r="K1276" s="124"/>
      <c r="L1276" s="124"/>
      <c r="M1276" s="124"/>
      <c r="N1276" s="211">
        <v>0</v>
      </c>
      <c r="O1276" s="211">
        <v>644.24</v>
      </c>
      <c r="P1276" s="124" t="s">
        <v>1314</v>
      </c>
    </row>
    <row r="1277" spans="1:16" ht="51">
      <c r="A1277" s="262" t="s">
        <v>619</v>
      </c>
      <c r="B1277" s="124"/>
      <c r="C1277" s="125" t="s">
        <v>713</v>
      </c>
      <c r="D1277" s="119">
        <v>43138</v>
      </c>
      <c r="E1277" s="120" t="s">
        <v>3882</v>
      </c>
      <c r="F1277" s="120" t="s">
        <v>3</v>
      </c>
      <c r="G1277" s="120">
        <v>1595528</v>
      </c>
      <c r="H1277" s="124"/>
      <c r="I1277" s="128" t="s">
        <v>4502</v>
      </c>
      <c r="J1277" s="124"/>
      <c r="K1277" s="124"/>
      <c r="L1277" s="124"/>
      <c r="M1277" s="124"/>
      <c r="N1277" s="211">
        <v>0</v>
      </c>
      <c r="O1277" s="211">
        <v>7505.39</v>
      </c>
      <c r="P1277" s="124" t="s">
        <v>1314</v>
      </c>
    </row>
    <row r="1278" spans="1:16" ht="63.75">
      <c r="A1278" s="262" t="s">
        <v>619</v>
      </c>
      <c r="B1278" s="124"/>
      <c r="C1278" s="125" t="s">
        <v>713</v>
      </c>
      <c r="D1278" s="119">
        <v>43138</v>
      </c>
      <c r="E1278" s="120" t="s">
        <v>3883</v>
      </c>
      <c r="F1278" s="120" t="s">
        <v>3</v>
      </c>
      <c r="G1278" s="120">
        <v>1595529</v>
      </c>
      <c r="H1278" s="124"/>
      <c r="I1278" s="128" t="s">
        <v>4503</v>
      </c>
      <c r="J1278" s="124"/>
      <c r="K1278" s="124"/>
      <c r="L1278" s="124"/>
      <c r="M1278" s="124"/>
      <c r="N1278" s="211">
        <v>0</v>
      </c>
      <c r="O1278" s="211">
        <v>142.46</v>
      </c>
      <c r="P1278" s="124" t="s">
        <v>1314</v>
      </c>
    </row>
    <row r="1279" spans="1:16" ht="51">
      <c r="A1279" s="262" t="s">
        <v>619</v>
      </c>
      <c r="B1279" s="124"/>
      <c r="C1279" s="125" t="s">
        <v>713</v>
      </c>
      <c r="D1279" s="119">
        <v>43138</v>
      </c>
      <c r="E1279" s="120" t="s">
        <v>3884</v>
      </c>
      <c r="F1279" s="120" t="s">
        <v>3</v>
      </c>
      <c r="G1279" s="120">
        <v>1595530</v>
      </c>
      <c r="H1279" s="124"/>
      <c r="I1279" s="128" t="s">
        <v>4504</v>
      </c>
      <c r="J1279" s="124"/>
      <c r="K1279" s="124"/>
      <c r="L1279" s="124"/>
      <c r="M1279" s="124"/>
      <c r="N1279" s="211">
        <v>0</v>
      </c>
      <c r="O1279" s="211">
        <v>439.65</v>
      </c>
      <c r="P1279" s="124" t="s">
        <v>1314</v>
      </c>
    </row>
    <row r="1280" spans="1:16" ht="51">
      <c r="A1280" s="262" t="s">
        <v>619</v>
      </c>
      <c r="B1280" s="124"/>
      <c r="C1280" s="125" t="s">
        <v>713</v>
      </c>
      <c r="D1280" s="119">
        <v>43138</v>
      </c>
      <c r="E1280" s="120" t="s">
        <v>3885</v>
      </c>
      <c r="F1280" s="120" t="s">
        <v>3</v>
      </c>
      <c r="G1280" s="120">
        <v>1595531</v>
      </c>
      <c r="H1280" s="124"/>
      <c r="I1280" s="128" t="s">
        <v>4505</v>
      </c>
      <c r="J1280" s="124"/>
      <c r="K1280" s="124"/>
      <c r="L1280" s="124"/>
      <c r="M1280" s="124"/>
      <c r="N1280" s="211">
        <v>0</v>
      </c>
      <c r="O1280" s="211">
        <v>1340.76</v>
      </c>
      <c r="P1280" s="124" t="s">
        <v>1314</v>
      </c>
    </row>
    <row r="1281" spans="1:16" ht="63.75">
      <c r="A1281" s="262" t="s">
        <v>619</v>
      </c>
      <c r="B1281" s="124"/>
      <c r="C1281" s="125" t="s">
        <v>713</v>
      </c>
      <c r="D1281" s="119">
        <v>43138</v>
      </c>
      <c r="E1281" s="120" t="s">
        <v>3886</v>
      </c>
      <c r="F1281" s="120" t="s">
        <v>3</v>
      </c>
      <c r="G1281" s="120">
        <v>1595532</v>
      </c>
      <c r="H1281" s="124"/>
      <c r="I1281" s="128" t="s">
        <v>4506</v>
      </c>
      <c r="J1281" s="124"/>
      <c r="K1281" s="124"/>
      <c r="L1281" s="124"/>
      <c r="M1281" s="124"/>
      <c r="N1281" s="211">
        <v>0</v>
      </c>
      <c r="O1281" s="211">
        <v>897.5</v>
      </c>
      <c r="P1281" s="124" t="s">
        <v>1314</v>
      </c>
    </row>
    <row r="1282" spans="1:16" ht="63.75">
      <c r="A1282" s="262" t="s">
        <v>619</v>
      </c>
      <c r="B1282" s="124"/>
      <c r="C1282" s="125" t="s">
        <v>713</v>
      </c>
      <c r="D1282" s="119">
        <v>43138</v>
      </c>
      <c r="E1282" s="120" t="s">
        <v>3887</v>
      </c>
      <c r="F1282" s="120" t="s">
        <v>3</v>
      </c>
      <c r="G1282" s="120">
        <v>1595533</v>
      </c>
      <c r="H1282" s="124"/>
      <c r="I1282" s="128" t="s">
        <v>4507</v>
      </c>
      <c r="J1282" s="124"/>
      <c r="K1282" s="124"/>
      <c r="L1282" s="124"/>
      <c r="M1282" s="124"/>
      <c r="N1282" s="211">
        <v>0</v>
      </c>
      <c r="O1282" s="211">
        <v>116.01</v>
      </c>
      <c r="P1282" s="124" t="s">
        <v>1314</v>
      </c>
    </row>
    <row r="1283" spans="1:16" ht="63.75">
      <c r="A1283" s="262" t="s">
        <v>619</v>
      </c>
      <c r="B1283" s="124"/>
      <c r="C1283" s="125" t="s">
        <v>713</v>
      </c>
      <c r="D1283" s="119">
        <v>43138</v>
      </c>
      <c r="E1283" s="120" t="s">
        <v>3888</v>
      </c>
      <c r="F1283" s="120" t="s">
        <v>3</v>
      </c>
      <c r="G1283" s="120">
        <v>1595535</v>
      </c>
      <c r="H1283" s="124"/>
      <c r="I1283" s="128" t="s">
        <v>4508</v>
      </c>
      <c r="J1283" s="124"/>
      <c r="K1283" s="124"/>
      <c r="L1283" s="124"/>
      <c r="M1283" s="124"/>
      <c r="N1283" s="211">
        <v>0</v>
      </c>
      <c r="O1283" s="211">
        <v>1722.29</v>
      </c>
      <c r="P1283" s="124" t="s">
        <v>1314</v>
      </c>
    </row>
    <row r="1284" spans="1:16" ht="51">
      <c r="A1284" s="262" t="s">
        <v>619</v>
      </c>
      <c r="B1284" s="124"/>
      <c r="C1284" s="125" t="s">
        <v>713</v>
      </c>
      <c r="D1284" s="119">
        <v>43138</v>
      </c>
      <c r="E1284" s="120" t="s">
        <v>3889</v>
      </c>
      <c r="F1284" s="120" t="s">
        <v>3</v>
      </c>
      <c r="G1284" s="120">
        <v>1595537</v>
      </c>
      <c r="H1284" s="124"/>
      <c r="I1284" s="128" t="s">
        <v>4509</v>
      </c>
      <c r="J1284" s="124"/>
      <c r="K1284" s="124"/>
      <c r="L1284" s="124"/>
      <c r="M1284" s="124"/>
      <c r="N1284" s="211">
        <v>0</v>
      </c>
      <c r="O1284" s="211">
        <v>2169.64</v>
      </c>
      <c r="P1284" s="124" t="s">
        <v>1314</v>
      </c>
    </row>
    <row r="1285" spans="1:16" ht="63.75">
      <c r="A1285" s="262" t="s">
        <v>619</v>
      </c>
      <c r="B1285" s="124"/>
      <c r="C1285" s="125" t="s">
        <v>713</v>
      </c>
      <c r="D1285" s="119">
        <v>43138</v>
      </c>
      <c r="E1285" s="120" t="s">
        <v>3890</v>
      </c>
      <c r="F1285" s="120" t="s">
        <v>3</v>
      </c>
      <c r="G1285" s="120">
        <v>1595539</v>
      </c>
      <c r="H1285" s="124"/>
      <c r="I1285" s="128" t="s">
        <v>4510</v>
      </c>
      <c r="J1285" s="124"/>
      <c r="K1285" s="124"/>
      <c r="L1285" s="124"/>
      <c r="M1285" s="124"/>
      <c r="N1285" s="211">
        <v>0</v>
      </c>
      <c r="O1285" s="211">
        <v>205.06</v>
      </c>
      <c r="P1285" s="124" t="s">
        <v>1314</v>
      </c>
    </row>
    <row r="1286" spans="1:16" ht="51">
      <c r="A1286" s="262" t="s">
        <v>619</v>
      </c>
      <c r="B1286" s="124"/>
      <c r="C1286" s="125" t="s">
        <v>713</v>
      </c>
      <c r="D1286" s="119">
        <v>43138</v>
      </c>
      <c r="E1286" s="120" t="s">
        <v>3891</v>
      </c>
      <c r="F1286" s="120" t="s">
        <v>3</v>
      </c>
      <c r="G1286" s="120">
        <v>1595540</v>
      </c>
      <c r="H1286" s="124"/>
      <c r="I1286" s="128" t="s">
        <v>4511</v>
      </c>
      <c r="J1286" s="124"/>
      <c r="K1286" s="124"/>
      <c r="L1286" s="124"/>
      <c r="M1286" s="124"/>
      <c r="N1286" s="211">
        <v>0</v>
      </c>
      <c r="O1286" s="211">
        <v>2856.19</v>
      </c>
      <c r="P1286" s="124" t="s">
        <v>1314</v>
      </c>
    </row>
    <row r="1287" spans="1:16" ht="51">
      <c r="A1287" s="262" t="s">
        <v>619</v>
      </c>
      <c r="B1287" s="124"/>
      <c r="C1287" s="125" t="s">
        <v>713</v>
      </c>
      <c r="D1287" s="119">
        <v>43139</v>
      </c>
      <c r="E1287" s="120" t="s">
        <v>3476</v>
      </c>
      <c r="F1287" s="120" t="s">
        <v>6</v>
      </c>
      <c r="G1287" s="120">
        <v>661449</v>
      </c>
      <c r="H1287" s="124"/>
      <c r="I1287" s="128" t="s">
        <v>4215</v>
      </c>
      <c r="J1287" s="124"/>
      <c r="K1287" s="124"/>
      <c r="L1287" s="124"/>
      <c r="M1287" s="124"/>
      <c r="N1287" s="211">
        <v>0</v>
      </c>
      <c r="O1287" s="211">
        <v>5345.31</v>
      </c>
      <c r="P1287" s="124" t="s">
        <v>1314</v>
      </c>
    </row>
    <row r="1288" spans="1:16" ht="51">
      <c r="A1288" s="262" t="s">
        <v>619</v>
      </c>
      <c r="B1288" s="124"/>
      <c r="C1288" s="125" t="s">
        <v>713</v>
      </c>
      <c r="D1288" s="119">
        <v>43139</v>
      </c>
      <c r="E1288" s="120" t="s">
        <v>3477</v>
      </c>
      <c r="F1288" s="120" t="s">
        <v>6</v>
      </c>
      <c r="G1288" s="120">
        <v>661451</v>
      </c>
      <c r="H1288" s="124"/>
      <c r="I1288" s="128" t="s">
        <v>4216</v>
      </c>
      <c r="J1288" s="124"/>
      <c r="K1288" s="124"/>
      <c r="L1288" s="124"/>
      <c r="M1288" s="124"/>
      <c r="N1288" s="211">
        <v>0</v>
      </c>
      <c r="O1288" s="211">
        <v>273862.45</v>
      </c>
      <c r="P1288" s="124" t="s">
        <v>1314</v>
      </c>
    </row>
    <row r="1289" spans="1:16" ht="63.75">
      <c r="A1289" s="262">
        <v>10</v>
      </c>
      <c r="B1289" s="124"/>
      <c r="C1289" s="125" t="s">
        <v>690</v>
      </c>
      <c r="D1289" s="119">
        <v>43139</v>
      </c>
      <c r="E1289" s="120" t="s">
        <v>3478</v>
      </c>
      <c r="F1289" s="120" t="s">
        <v>6</v>
      </c>
      <c r="G1289" s="120">
        <v>661453</v>
      </c>
      <c r="H1289" s="124"/>
      <c r="I1289" s="128" t="s">
        <v>4217</v>
      </c>
      <c r="J1289" s="124"/>
      <c r="K1289" s="124"/>
      <c r="L1289" s="124"/>
      <c r="M1289" s="124"/>
      <c r="N1289" s="211">
        <v>0</v>
      </c>
      <c r="O1289" s="211">
        <v>19793.43</v>
      </c>
      <c r="P1289" s="124" t="s">
        <v>1314</v>
      </c>
    </row>
    <row r="1290" spans="1:16" ht="51">
      <c r="A1290" s="262" t="s">
        <v>619</v>
      </c>
      <c r="B1290" s="124"/>
      <c r="C1290" s="125" t="s">
        <v>713</v>
      </c>
      <c r="D1290" s="119">
        <v>43139</v>
      </c>
      <c r="E1290" s="120" t="s">
        <v>3479</v>
      </c>
      <c r="F1290" s="120" t="s">
        <v>6</v>
      </c>
      <c r="G1290" s="120">
        <v>661457</v>
      </c>
      <c r="H1290" s="124"/>
      <c r="I1290" s="128" t="s">
        <v>4218</v>
      </c>
      <c r="J1290" s="124"/>
      <c r="K1290" s="124"/>
      <c r="L1290" s="124"/>
      <c r="M1290" s="124"/>
      <c r="N1290" s="211">
        <v>0</v>
      </c>
      <c r="O1290" s="211">
        <v>4329.83</v>
      </c>
      <c r="P1290" s="124" t="s">
        <v>1314</v>
      </c>
    </row>
    <row r="1291" spans="1:16" ht="63.75">
      <c r="A1291" s="262" t="s">
        <v>620</v>
      </c>
      <c r="B1291" s="124"/>
      <c r="C1291" s="125" t="s">
        <v>714</v>
      </c>
      <c r="D1291" s="119">
        <v>43139</v>
      </c>
      <c r="E1291" s="120" t="s">
        <v>3480</v>
      </c>
      <c r="F1291" s="120" t="s">
        <v>6</v>
      </c>
      <c r="G1291" s="120">
        <v>662189</v>
      </c>
      <c r="H1291" s="124"/>
      <c r="I1291" s="128" t="s">
        <v>4219</v>
      </c>
      <c r="J1291" s="124"/>
      <c r="K1291" s="124"/>
      <c r="L1291" s="124"/>
      <c r="M1291" s="124"/>
      <c r="N1291" s="211">
        <v>0</v>
      </c>
      <c r="O1291" s="211">
        <v>4320367.25</v>
      </c>
      <c r="P1291" s="124" t="s">
        <v>1314</v>
      </c>
    </row>
    <row r="1292" spans="1:16" ht="51">
      <c r="A1292" s="262" t="s">
        <v>619</v>
      </c>
      <c r="B1292" s="124"/>
      <c r="C1292" s="125" t="s">
        <v>713</v>
      </c>
      <c r="D1292" s="119">
        <v>43139</v>
      </c>
      <c r="E1292" s="120" t="s">
        <v>3481</v>
      </c>
      <c r="F1292" s="120" t="s">
        <v>1315</v>
      </c>
      <c r="G1292" s="120">
        <v>16582030</v>
      </c>
      <c r="H1292" s="124"/>
      <c r="I1292" s="128" t="s">
        <v>4220</v>
      </c>
      <c r="J1292" s="124"/>
      <c r="K1292" s="124"/>
      <c r="L1292" s="124"/>
      <c r="M1292" s="124"/>
      <c r="N1292" s="211">
        <v>0</v>
      </c>
      <c r="O1292" s="211">
        <v>24000</v>
      </c>
      <c r="P1292" s="124" t="s">
        <v>1314</v>
      </c>
    </row>
    <row r="1293" spans="1:16" ht="51">
      <c r="A1293" s="262" t="s">
        <v>619</v>
      </c>
      <c r="B1293" s="124"/>
      <c r="C1293" s="125" t="s">
        <v>713</v>
      </c>
      <c r="D1293" s="119">
        <v>43139</v>
      </c>
      <c r="E1293" s="120" t="s">
        <v>3482</v>
      </c>
      <c r="F1293" s="120" t="s">
        <v>1315</v>
      </c>
      <c r="G1293" s="120">
        <v>16581239</v>
      </c>
      <c r="H1293" s="124"/>
      <c r="I1293" s="128" t="s">
        <v>4221</v>
      </c>
      <c r="J1293" s="124"/>
      <c r="K1293" s="124"/>
      <c r="L1293" s="124"/>
      <c r="M1293" s="124"/>
      <c r="N1293" s="211">
        <v>0</v>
      </c>
      <c r="O1293" s="211">
        <v>5992.07</v>
      </c>
      <c r="P1293" s="124" t="s">
        <v>1314</v>
      </c>
    </row>
    <row r="1294" spans="1:16" ht="76.5">
      <c r="A1294" s="262" t="s">
        <v>620</v>
      </c>
      <c r="B1294" s="124"/>
      <c r="C1294" s="125" t="s">
        <v>714</v>
      </c>
      <c r="D1294" s="119">
        <v>43139</v>
      </c>
      <c r="E1294" s="120" t="s">
        <v>3483</v>
      </c>
      <c r="F1294" s="120" t="s">
        <v>6</v>
      </c>
      <c r="G1294" s="120">
        <v>939912</v>
      </c>
      <c r="H1294" s="124"/>
      <c r="I1294" s="128" t="s">
        <v>4222</v>
      </c>
      <c r="J1294" s="124"/>
      <c r="K1294" s="124"/>
      <c r="L1294" s="124"/>
      <c r="M1294" s="124"/>
      <c r="N1294" s="211">
        <v>0</v>
      </c>
      <c r="O1294" s="211">
        <v>140000</v>
      </c>
      <c r="P1294" s="124" t="s">
        <v>1314</v>
      </c>
    </row>
    <row r="1295" spans="1:16" ht="51">
      <c r="A1295" s="262" t="s">
        <v>626</v>
      </c>
      <c r="B1295" s="124"/>
      <c r="C1295" s="125" t="s">
        <v>1234</v>
      </c>
      <c r="D1295" s="119">
        <v>43139</v>
      </c>
      <c r="E1295" s="120" t="s">
        <v>3484</v>
      </c>
      <c r="F1295" s="120" t="s">
        <v>6</v>
      </c>
      <c r="G1295" s="120">
        <v>939916</v>
      </c>
      <c r="H1295" s="124"/>
      <c r="I1295" s="128" t="s">
        <v>4223</v>
      </c>
      <c r="J1295" s="124"/>
      <c r="K1295" s="124"/>
      <c r="L1295" s="124"/>
      <c r="M1295" s="124"/>
      <c r="N1295" s="211">
        <v>0</v>
      </c>
      <c r="O1295" s="211">
        <v>259.86</v>
      </c>
      <c r="P1295" s="124" t="s">
        <v>1314</v>
      </c>
    </row>
    <row r="1296" spans="1:16" ht="63.75">
      <c r="A1296" s="262">
        <v>862</v>
      </c>
      <c r="B1296" s="124"/>
      <c r="C1296" s="125" t="s">
        <v>875</v>
      </c>
      <c r="D1296" s="119">
        <v>43139</v>
      </c>
      <c r="E1296" s="120" t="s">
        <v>3485</v>
      </c>
      <c r="F1296" s="120" t="s">
        <v>6</v>
      </c>
      <c r="G1296" s="120">
        <v>913397</v>
      </c>
      <c r="H1296" s="124"/>
      <c r="I1296" s="128" t="s">
        <v>4224</v>
      </c>
      <c r="J1296" s="124"/>
      <c r="K1296" s="124"/>
      <c r="L1296" s="124"/>
      <c r="M1296" s="124"/>
      <c r="N1296" s="211">
        <v>0</v>
      </c>
      <c r="O1296" s="211">
        <v>170308.84</v>
      </c>
      <c r="P1296" s="124" t="s">
        <v>1314</v>
      </c>
    </row>
    <row r="1297" spans="1:16" ht="38.25">
      <c r="A1297" s="262">
        <v>10</v>
      </c>
      <c r="B1297" s="124"/>
      <c r="C1297" s="125" t="s">
        <v>690</v>
      </c>
      <c r="D1297" s="119">
        <v>43139</v>
      </c>
      <c r="E1297" s="120" t="s">
        <v>3486</v>
      </c>
      <c r="F1297" s="120" t="s">
        <v>6</v>
      </c>
      <c r="G1297" s="120">
        <v>913402</v>
      </c>
      <c r="H1297" s="124"/>
      <c r="I1297" s="128" t="s">
        <v>4225</v>
      </c>
      <c r="J1297" s="124"/>
      <c r="K1297" s="124"/>
      <c r="L1297" s="124"/>
      <c r="M1297" s="124"/>
      <c r="N1297" s="211">
        <v>19793.43</v>
      </c>
      <c r="O1297" s="211">
        <v>0</v>
      </c>
      <c r="P1297" s="124" t="s">
        <v>1314</v>
      </c>
    </row>
    <row r="1298" spans="1:16" ht="63.75">
      <c r="A1298" s="262" t="s">
        <v>620</v>
      </c>
      <c r="B1298" s="124"/>
      <c r="C1298" s="125" t="s">
        <v>714</v>
      </c>
      <c r="D1298" s="119">
        <v>43139</v>
      </c>
      <c r="E1298" s="120" t="s">
        <v>3487</v>
      </c>
      <c r="F1298" s="120" t="s">
        <v>11</v>
      </c>
      <c r="G1298" s="120">
        <v>10444</v>
      </c>
      <c r="H1298" s="124"/>
      <c r="I1298" s="128" t="s">
        <v>4226</v>
      </c>
      <c r="J1298" s="124"/>
      <c r="K1298" s="124"/>
      <c r="L1298" s="124"/>
      <c r="M1298" s="124"/>
      <c r="N1298" s="211">
        <v>13325.13</v>
      </c>
      <c r="O1298" s="211">
        <v>0</v>
      </c>
      <c r="P1298" s="124" t="s">
        <v>1314</v>
      </c>
    </row>
    <row r="1299" spans="1:16" ht="51">
      <c r="A1299" s="262">
        <v>513</v>
      </c>
      <c r="B1299" s="124"/>
      <c r="C1299" s="125" t="s">
        <v>201</v>
      </c>
      <c r="D1299" s="119">
        <v>43139</v>
      </c>
      <c r="E1299" s="120" t="s">
        <v>3488</v>
      </c>
      <c r="F1299" s="120" t="s">
        <v>15</v>
      </c>
      <c r="G1299" s="120">
        <v>662187</v>
      </c>
      <c r="H1299" s="124"/>
      <c r="I1299" s="128" t="s">
        <v>4227</v>
      </c>
      <c r="J1299" s="124"/>
      <c r="K1299" s="124"/>
      <c r="L1299" s="124"/>
      <c r="M1299" s="124"/>
      <c r="N1299" s="211">
        <v>50</v>
      </c>
      <c r="O1299" s="211">
        <v>0</v>
      </c>
      <c r="P1299" s="124" t="s">
        <v>1314</v>
      </c>
    </row>
    <row r="1300" spans="1:16" ht="51">
      <c r="A1300" s="262">
        <v>513</v>
      </c>
      <c r="B1300" s="124"/>
      <c r="C1300" s="125" t="s">
        <v>201</v>
      </c>
      <c r="D1300" s="119">
        <v>43139</v>
      </c>
      <c r="E1300" s="120" t="s">
        <v>3489</v>
      </c>
      <c r="F1300" s="120" t="s">
        <v>15</v>
      </c>
      <c r="G1300" s="120">
        <v>662195</v>
      </c>
      <c r="H1300" s="124"/>
      <c r="I1300" s="128" t="s">
        <v>2493</v>
      </c>
      <c r="J1300" s="124"/>
      <c r="K1300" s="124"/>
      <c r="L1300" s="124"/>
      <c r="M1300" s="124"/>
      <c r="N1300" s="211">
        <v>50</v>
      </c>
      <c r="O1300" s="211">
        <v>0</v>
      </c>
      <c r="P1300" s="124" t="s">
        <v>1314</v>
      </c>
    </row>
    <row r="1301" spans="1:16" ht="51">
      <c r="A1301" s="262" t="s">
        <v>619</v>
      </c>
      <c r="B1301" s="124"/>
      <c r="C1301" s="125" t="s">
        <v>713</v>
      </c>
      <c r="D1301" s="119">
        <v>43139</v>
      </c>
      <c r="E1301" s="120" t="s">
        <v>3892</v>
      </c>
      <c r="F1301" s="120" t="s">
        <v>3</v>
      </c>
      <c r="G1301" s="120">
        <v>1595699</v>
      </c>
      <c r="H1301" s="124"/>
      <c r="I1301" s="128" t="s">
        <v>4512</v>
      </c>
      <c r="J1301" s="124"/>
      <c r="K1301" s="124"/>
      <c r="L1301" s="124"/>
      <c r="M1301" s="124"/>
      <c r="N1301" s="211">
        <v>0</v>
      </c>
      <c r="O1301" s="211">
        <v>140</v>
      </c>
      <c r="P1301" s="124" t="s">
        <v>1314</v>
      </c>
    </row>
    <row r="1302" spans="1:16" ht="63.75">
      <c r="A1302" s="262">
        <v>310</v>
      </c>
      <c r="B1302" s="124"/>
      <c r="C1302" s="125" t="s">
        <v>807</v>
      </c>
      <c r="D1302" s="119">
        <v>43139</v>
      </c>
      <c r="E1302" s="120" t="s">
        <v>3893</v>
      </c>
      <c r="F1302" s="120" t="s">
        <v>3</v>
      </c>
      <c r="G1302" s="120">
        <v>1595715</v>
      </c>
      <c r="H1302" s="124"/>
      <c r="I1302" s="128" t="s">
        <v>4513</v>
      </c>
      <c r="J1302" s="124"/>
      <c r="K1302" s="124"/>
      <c r="L1302" s="124"/>
      <c r="M1302" s="124"/>
      <c r="N1302" s="211">
        <v>0</v>
      </c>
      <c r="O1302" s="211">
        <v>120</v>
      </c>
      <c r="P1302" s="124" t="s">
        <v>1314</v>
      </c>
    </row>
    <row r="1303" spans="1:16" ht="38.25">
      <c r="A1303" s="262">
        <v>35</v>
      </c>
      <c r="B1303" s="124"/>
      <c r="C1303" s="125" t="s">
        <v>696</v>
      </c>
      <c r="D1303" s="119">
        <v>43139</v>
      </c>
      <c r="E1303" s="120" t="s">
        <v>3894</v>
      </c>
      <c r="F1303" s="120" t="s">
        <v>3</v>
      </c>
      <c r="G1303" s="120">
        <v>1595730</v>
      </c>
      <c r="H1303" s="124"/>
      <c r="I1303" s="128" t="s">
        <v>1399</v>
      </c>
      <c r="J1303" s="124"/>
      <c r="K1303" s="124"/>
      <c r="L1303" s="124"/>
      <c r="M1303" s="124"/>
      <c r="N1303" s="211">
        <v>0</v>
      </c>
      <c r="O1303" s="211">
        <v>1203.3900000000001</v>
      </c>
      <c r="P1303" s="124" t="s">
        <v>1314</v>
      </c>
    </row>
    <row r="1304" spans="1:16" ht="51">
      <c r="A1304" s="262" t="s">
        <v>619</v>
      </c>
      <c r="B1304" s="124"/>
      <c r="C1304" s="125" t="s">
        <v>713</v>
      </c>
      <c r="D1304" s="119">
        <v>43139</v>
      </c>
      <c r="E1304" s="120" t="s">
        <v>3895</v>
      </c>
      <c r="F1304" s="120" t="s">
        <v>3</v>
      </c>
      <c r="G1304" s="120">
        <v>1595771</v>
      </c>
      <c r="H1304" s="124"/>
      <c r="I1304" s="128" t="s">
        <v>1388</v>
      </c>
      <c r="J1304" s="124"/>
      <c r="K1304" s="124"/>
      <c r="L1304" s="124"/>
      <c r="M1304" s="124"/>
      <c r="N1304" s="211">
        <v>0</v>
      </c>
      <c r="O1304" s="211">
        <v>1669</v>
      </c>
      <c r="P1304" s="124" t="s">
        <v>1314</v>
      </c>
    </row>
    <row r="1305" spans="1:16" ht="51">
      <c r="A1305" s="262" t="s">
        <v>619</v>
      </c>
      <c r="B1305" s="124"/>
      <c r="C1305" s="125" t="s">
        <v>713</v>
      </c>
      <c r="D1305" s="119">
        <v>43139</v>
      </c>
      <c r="E1305" s="120" t="s">
        <v>3896</v>
      </c>
      <c r="F1305" s="120" t="s">
        <v>3</v>
      </c>
      <c r="G1305" s="120">
        <v>1595787</v>
      </c>
      <c r="H1305" s="124"/>
      <c r="I1305" s="128" t="s">
        <v>4514</v>
      </c>
      <c r="J1305" s="124"/>
      <c r="K1305" s="124"/>
      <c r="L1305" s="124"/>
      <c r="M1305" s="124"/>
      <c r="N1305" s="211">
        <v>0</v>
      </c>
      <c r="O1305" s="211">
        <v>6186.16</v>
      </c>
      <c r="P1305" s="124" t="s">
        <v>1314</v>
      </c>
    </row>
    <row r="1306" spans="1:16" ht="51">
      <c r="A1306" s="262" t="s">
        <v>619</v>
      </c>
      <c r="B1306" s="124"/>
      <c r="C1306" s="125" t="s">
        <v>713</v>
      </c>
      <c r="D1306" s="119">
        <v>43139</v>
      </c>
      <c r="E1306" s="120" t="s">
        <v>3897</v>
      </c>
      <c r="F1306" s="120" t="s">
        <v>3</v>
      </c>
      <c r="G1306" s="120">
        <v>1595810</v>
      </c>
      <c r="H1306" s="124"/>
      <c r="I1306" s="128" t="s">
        <v>4515</v>
      </c>
      <c r="J1306" s="124"/>
      <c r="K1306" s="124"/>
      <c r="L1306" s="124"/>
      <c r="M1306" s="124"/>
      <c r="N1306" s="211">
        <v>0</v>
      </c>
      <c r="O1306" s="211">
        <v>255.19</v>
      </c>
      <c r="P1306" s="124" t="s">
        <v>1314</v>
      </c>
    </row>
    <row r="1307" spans="1:16" ht="51">
      <c r="A1307" s="262" t="s">
        <v>619</v>
      </c>
      <c r="B1307" s="124"/>
      <c r="C1307" s="125" t="s">
        <v>713</v>
      </c>
      <c r="D1307" s="119">
        <v>43139</v>
      </c>
      <c r="E1307" s="120" t="s">
        <v>3898</v>
      </c>
      <c r="F1307" s="120" t="s">
        <v>3</v>
      </c>
      <c r="G1307" s="120">
        <v>1595827</v>
      </c>
      <c r="H1307" s="124"/>
      <c r="I1307" s="128" t="s">
        <v>4516</v>
      </c>
      <c r="J1307" s="124"/>
      <c r="K1307" s="124"/>
      <c r="L1307" s="124"/>
      <c r="M1307" s="124"/>
      <c r="N1307" s="211">
        <v>0</v>
      </c>
      <c r="O1307" s="211">
        <v>140</v>
      </c>
      <c r="P1307" s="124" t="s">
        <v>1314</v>
      </c>
    </row>
    <row r="1308" spans="1:16" ht="51">
      <c r="A1308" s="262" t="s">
        <v>619</v>
      </c>
      <c r="B1308" s="124"/>
      <c r="C1308" s="125" t="s">
        <v>713</v>
      </c>
      <c r="D1308" s="119">
        <v>43139</v>
      </c>
      <c r="E1308" s="120" t="s">
        <v>3899</v>
      </c>
      <c r="F1308" s="120" t="s">
        <v>3</v>
      </c>
      <c r="G1308" s="120">
        <v>1595828</v>
      </c>
      <c r="H1308" s="124"/>
      <c r="I1308" s="128" t="s">
        <v>4517</v>
      </c>
      <c r="J1308" s="124"/>
      <c r="K1308" s="124"/>
      <c r="L1308" s="124"/>
      <c r="M1308" s="124"/>
      <c r="N1308" s="211">
        <v>0</v>
      </c>
      <c r="O1308" s="211">
        <v>140</v>
      </c>
      <c r="P1308" s="124" t="s">
        <v>1314</v>
      </c>
    </row>
    <row r="1309" spans="1:16" ht="51">
      <c r="A1309" s="262" t="s">
        <v>619</v>
      </c>
      <c r="B1309" s="124"/>
      <c r="C1309" s="125" t="s">
        <v>713</v>
      </c>
      <c r="D1309" s="119">
        <v>43139</v>
      </c>
      <c r="E1309" s="120" t="s">
        <v>3900</v>
      </c>
      <c r="F1309" s="120" t="s">
        <v>3</v>
      </c>
      <c r="G1309" s="120">
        <v>1595829</v>
      </c>
      <c r="H1309" s="124"/>
      <c r="I1309" s="128" t="s">
        <v>4518</v>
      </c>
      <c r="J1309" s="124"/>
      <c r="K1309" s="124"/>
      <c r="L1309" s="124"/>
      <c r="M1309" s="124"/>
      <c r="N1309" s="211">
        <v>0</v>
      </c>
      <c r="O1309" s="211">
        <v>140</v>
      </c>
      <c r="P1309" s="124" t="s">
        <v>1314</v>
      </c>
    </row>
    <row r="1310" spans="1:16" ht="51">
      <c r="A1310" s="262" t="s">
        <v>619</v>
      </c>
      <c r="B1310" s="124"/>
      <c r="C1310" s="125" t="s">
        <v>713</v>
      </c>
      <c r="D1310" s="119">
        <v>43139</v>
      </c>
      <c r="E1310" s="120" t="s">
        <v>3901</v>
      </c>
      <c r="F1310" s="120" t="s">
        <v>3</v>
      </c>
      <c r="G1310" s="120">
        <v>1595830</v>
      </c>
      <c r="H1310" s="124"/>
      <c r="I1310" s="128" t="s">
        <v>4519</v>
      </c>
      <c r="J1310" s="124"/>
      <c r="K1310" s="124"/>
      <c r="L1310" s="124"/>
      <c r="M1310" s="124"/>
      <c r="N1310" s="211">
        <v>0</v>
      </c>
      <c r="O1310" s="211">
        <v>140</v>
      </c>
      <c r="P1310" s="124" t="s">
        <v>1314</v>
      </c>
    </row>
    <row r="1311" spans="1:16" ht="51">
      <c r="A1311" s="262" t="s">
        <v>619</v>
      </c>
      <c r="B1311" s="124"/>
      <c r="C1311" s="125" t="s">
        <v>713</v>
      </c>
      <c r="D1311" s="119">
        <v>43139</v>
      </c>
      <c r="E1311" s="120" t="s">
        <v>3902</v>
      </c>
      <c r="F1311" s="120" t="s">
        <v>3</v>
      </c>
      <c r="G1311" s="120">
        <v>1595832</v>
      </c>
      <c r="H1311" s="124"/>
      <c r="I1311" s="128" t="s">
        <v>4520</v>
      </c>
      <c r="J1311" s="124"/>
      <c r="K1311" s="124"/>
      <c r="L1311" s="124"/>
      <c r="M1311" s="124"/>
      <c r="N1311" s="211">
        <v>0</v>
      </c>
      <c r="O1311" s="211">
        <v>140</v>
      </c>
      <c r="P1311" s="124" t="s">
        <v>1314</v>
      </c>
    </row>
    <row r="1312" spans="1:16" ht="51">
      <c r="A1312" s="262" t="s">
        <v>619</v>
      </c>
      <c r="B1312" s="124"/>
      <c r="C1312" s="125" t="s">
        <v>713</v>
      </c>
      <c r="D1312" s="119">
        <v>43139</v>
      </c>
      <c r="E1312" s="120" t="s">
        <v>3903</v>
      </c>
      <c r="F1312" s="120" t="s">
        <v>3</v>
      </c>
      <c r="G1312" s="120">
        <v>1595833</v>
      </c>
      <c r="H1312" s="124"/>
      <c r="I1312" s="128" t="s">
        <v>4521</v>
      </c>
      <c r="J1312" s="124"/>
      <c r="K1312" s="124"/>
      <c r="L1312" s="124"/>
      <c r="M1312" s="124"/>
      <c r="N1312" s="211">
        <v>0</v>
      </c>
      <c r="O1312" s="211">
        <v>140</v>
      </c>
      <c r="P1312" s="124" t="s">
        <v>1314</v>
      </c>
    </row>
    <row r="1313" spans="1:16" ht="51">
      <c r="A1313" s="262" t="s">
        <v>619</v>
      </c>
      <c r="B1313" s="124"/>
      <c r="C1313" s="125" t="s">
        <v>713</v>
      </c>
      <c r="D1313" s="119">
        <v>43139</v>
      </c>
      <c r="E1313" s="120" t="s">
        <v>3904</v>
      </c>
      <c r="F1313" s="120" t="s">
        <v>3</v>
      </c>
      <c r="G1313" s="120">
        <v>1595834</v>
      </c>
      <c r="H1313" s="124"/>
      <c r="I1313" s="128" t="s">
        <v>4522</v>
      </c>
      <c r="J1313" s="124"/>
      <c r="K1313" s="124"/>
      <c r="L1313" s="124"/>
      <c r="M1313" s="124"/>
      <c r="N1313" s="211">
        <v>0</v>
      </c>
      <c r="O1313" s="211">
        <v>140</v>
      </c>
      <c r="P1313" s="124" t="s">
        <v>1314</v>
      </c>
    </row>
    <row r="1314" spans="1:16" ht="51">
      <c r="A1314" s="262" t="s">
        <v>619</v>
      </c>
      <c r="B1314" s="124"/>
      <c r="C1314" s="125" t="s">
        <v>713</v>
      </c>
      <c r="D1314" s="119">
        <v>43139</v>
      </c>
      <c r="E1314" s="120" t="s">
        <v>3905</v>
      </c>
      <c r="F1314" s="120" t="s">
        <v>3</v>
      </c>
      <c r="G1314" s="120">
        <v>1595835</v>
      </c>
      <c r="H1314" s="124"/>
      <c r="I1314" s="128" t="s">
        <v>4523</v>
      </c>
      <c r="J1314" s="124"/>
      <c r="K1314" s="124"/>
      <c r="L1314" s="124"/>
      <c r="M1314" s="124"/>
      <c r="N1314" s="211">
        <v>0</v>
      </c>
      <c r="O1314" s="211">
        <v>140</v>
      </c>
      <c r="P1314" s="124" t="s">
        <v>1314</v>
      </c>
    </row>
    <row r="1315" spans="1:16" ht="51">
      <c r="A1315" s="262" t="s">
        <v>619</v>
      </c>
      <c r="B1315" s="124"/>
      <c r="C1315" s="125" t="s">
        <v>713</v>
      </c>
      <c r="D1315" s="119">
        <v>43139</v>
      </c>
      <c r="E1315" s="120" t="s">
        <v>3906</v>
      </c>
      <c r="F1315" s="120" t="s">
        <v>3</v>
      </c>
      <c r="G1315" s="120">
        <v>1595836</v>
      </c>
      <c r="H1315" s="124"/>
      <c r="I1315" s="128" t="s">
        <v>4524</v>
      </c>
      <c r="J1315" s="124"/>
      <c r="K1315" s="124"/>
      <c r="L1315" s="124"/>
      <c r="M1315" s="124"/>
      <c r="N1315" s="211">
        <v>0</v>
      </c>
      <c r="O1315" s="211">
        <v>140</v>
      </c>
      <c r="P1315" s="124" t="s">
        <v>1314</v>
      </c>
    </row>
    <row r="1316" spans="1:16" ht="51">
      <c r="A1316" s="262" t="s">
        <v>619</v>
      </c>
      <c r="B1316" s="124"/>
      <c r="C1316" s="125" t="s">
        <v>713</v>
      </c>
      <c r="D1316" s="119">
        <v>43139</v>
      </c>
      <c r="E1316" s="120" t="s">
        <v>3907</v>
      </c>
      <c r="F1316" s="120" t="s">
        <v>3</v>
      </c>
      <c r="G1316" s="120">
        <v>1595839</v>
      </c>
      <c r="H1316" s="124"/>
      <c r="I1316" s="128" t="s">
        <v>4525</v>
      </c>
      <c r="J1316" s="124"/>
      <c r="K1316" s="124"/>
      <c r="L1316" s="124"/>
      <c r="M1316" s="124"/>
      <c r="N1316" s="211">
        <v>0</v>
      </c>
      <c r="O1316" s="211">
        <v>140</v>
      </c>
      <c r="P1316" s="124" t="s">
        <v>1314</v>
      </c>
    </row>
    <row r="1317" spans="1:16" ht="51">
      <c r="A1317" s="262" t="s">
        <v>619</v>
      </c>
      <c r="B1317" s="124"/>
      <c r="C1317" s="125" t="s">
        <v>713</v>
      </c>
      <c r="D1317" s="119">
        <v>43139</v>
      </c>
      <c r="E1317" s="120" t="s">
        <v>3908</v>
      </c>
      <c r="F1317" s="120" t="s">
        <v>3</v>
      </c>
      <c r="G1317" s="120">
        <v>1595841</v>
      </c>
      <c r="H1317" s="124"/>
      <c r="I1317" s="128" t="s">
        <v>4526</v>
      </c>
      <c r="J1317" s="124"/>
      <c r="K1317" s="124"/>
      <c r="L1317" s="124"/>
      <c r="M1317" s="124"/>
      <c r="N1317" s="211">
        <v>0</v>
      </c>
      <c r="O1317" s="211">
        <v>140</v>
      </c>
      <c r="P1317" s="124" t="s">
        <v>1314</v>
      </c>
    </row>
    <row r="1318" spans="1:16" ht="51">
      <c r="A1318" s="262" t="s">
        <v>619</v>
      </c>
      <c r="B1318" s="124"/>
      <c r="C1318" s="125" t="s">
        <v>713</v>
      </c>
      <c r="D1318" s="119">
        <v>43139</v>
      </c>
      <c r="E1318" s="120" t="s">
        <v>3909</v>
      </c>
      <c r="F1318" s="120" t="s">
        <v>3</v>
      </c>
      <c r="G1318" s="120">
        <v>1595844</v>
      </c>
      <c r="H1318" s="124"/>
      <c r="I1318" s="128" t="s">
        <v>4527</v>
      </c>
      <c r="J1318" s="124"/>
      <c r="K1318" s="124"/>
      <c r="L1318" s="124"/>
      <c r="M1318" s="124"/>
      <c r="N1318" s="211">
        <v>0</v>
      </c>
      <c r="O1318" s="211">
        <v>140</v>
      </c>
      <c r="P1318" s="124" t="s">
        <v>1314</v>
      </c>
    </row>
    <row r="1319" spans="1:16" ht="51">
      <c r="A1319" s="262" t="s">
        <v>619</v>
      </c>
      <c r="B1319" s="124"/>
      <c r="C1319" s="125" t="s">
        <v>713</v>
      </c>
      <c r="D1319" s="119">
        <v>43139</v>
      </c>
      <c r="E1319" s="120" t="s">
        <v>3910</v>
      </c>
      <c r="F1319" s="120" t="s">
        <v>3</v>
      </c>
      <c r="G1319" s="120">
        <v>1595847</v>
      </c>
      <c r="H1319" s="124"/>
      <c r="I1319" s="128" t="s">
        <v>4528</v>
      </c>
      <c r="J1319" s="124"/>
      <c r="K1319" s="124"/>
      <c r="L1319" s="124"/>
      <c r="M1319" s="124"/>
      <c r="N1319" s="211">
        <v>0</v>
      </c>
      <c r="O1319" s="211">
        <v>140</v>
      </c>
      <c r="P1319" s="124" t="s">
        <v>1314</v>
      </c>
    </row>
    <row r="1320" spans="1:16" ht="51">
      <c r="A1320" s="262" t="s">
        <v>619</v>
      </c>
      <c r="B1320" s="124"/>
      <c r="C1320" s="125" t="s">
        <v>713</v>
      </c>
      <c r="D1320" s="119">
        <v>43139</v>
      </c>
      <c r="E1320" s="120" t="s">
        <v>3911</v>
      </c>
      <c r="F1320" s="120" t="s">
        <v>3</v>
      </c>
      <c r="G1320" s="120">
        <v>1595880</v>
      </c>
      <c r="H1320" s="124"/>
      <c r="I1320" s="128" t="s">
        <v>4529</v>
      </c>
      <c r="J1320" s="124"/>
      <c r="K1320" s="124"/>
      <c r="L1320" s="124"/>
      <c r="M1320" s="124"/>
      <c r="N1320" s="211">
        <v>0</v>
      </c>
      <c r="O1320" s="211">
        <v>140</v>
      </c>
      <c r="P1320" s="124" t="s">
        <v>1314</v>
      </c>
    </row>
    <row r="1321" spans="1:16" ht="51">
      <c r="A1321" s="262" t="s">
        <v>619</v>
      </c>
      <c r="B1321" s="124"/>
      <c r="C1321" s="125" t="s">
        <v>713</v>
      </c>
      <c r="D1321" s="119">
        <v>43139</v>
      </c>
      <c r="E1321" s="120" t="s">
        <v>3912</v>
      </c>
      <c r="F1321" s="120" t="s">
        <v>3</v>
      </c>
      <c r="G1321" s="120">
        <v>1595887</v>
      </c>
      <c r="H1321" s="124"/>
      <c r="I1321" s="128" t="s">
        <v>4530</v>
      </c>
      <c r="J1321" s="124"/>
      <c r="K1321" s="124"/>
      <c r="L1321" s="124"/>
      <c r="M1321" s="124"/>
      <c r="N1321" s="211">
        <v>0</v>
      </c>
      <c r="O1321" s="211">
        <v>1018</v>
      </c>
      <c r="P1321" s="124" t="s">
        <v>1314</v>
      </c>
    </row>
    <row r="1322" spans="1:16" ht="51">
      <c r="A1322" s="262" t="s">
        <v>619</v>
      </c>
      <c r="B1322" s="124"/>
      <c r="C1322" s="125" t="s">
        <v>713</v>
      </c>
      <c r="D1322" s="119">
        <v>43139</v>
      </c>
      <c r="E1322" s="120" t="s">
        <v>3913</v>
      </c>
      <c r="F1322" s="120" t="s">
        <v>3</v>
      </c>
      <c r="G1322" s="120">
        <v>1595888</v>
      </c>
      <c r="H1322" s="124"/>
      <c r="I1322" s="128" t="s">
        <v>4531</v>
      </c>
      <c r="J1322" s="124"/>
      <c r="K1322" s="124"/>
      <c r="L1322" s="124"/>
      <c r="M1322" s="124"/>
      <c r="N1322" s="211">
        <v>0</v>
      </c>
      <c r="O1322" s="211">
        <v>10243.74</v>
      </c>
      <c r="P1322" s="124" t="s">
        <v>1314</v>
      </c>
    </row>
    <row r="1323" spans="1:16" ht="51">
      <c r="A1323" s="262" t="s">
        <v>619</v>
      </c>
      <c r="B1323" s="124"/>
      <c r="C1323" s="125" t="s">
        <v>713</v>
      </c>
      <c r="D1323" s="119">
        <v>43139</v>
      </c>
      <c r="E1323" s="120" t="s">
        <v>3914</v>
      </c>
      <c r="F1323" s="120" t="s">
        <v>3</v>
      </c>
      <c r="G1323" s="120">
        <v>1595897</v>
      </c>
      <c r="H1323" s="124"/>
      <c r="I1323" s="128" t="s">
        <v>4532</v>
      </c>
      <c r="J1323" s="124"/>
      <c r="K1323" s="124"/>
      <c r="L1323" s="124"/>
      <c r="M1323" s="124"/>
      <c r="N1323" s="211">
        <v>0</v>
      </c>
      <c r="O1323" s="211">
        <v>140</v>
      </c>
      <c r="P1323" s="124" t="s">
        <v>1314</v>
      </c>
    </row>
    <row r="1324" spans="1:16" ht="51">
      <c r="A1324" s="262" t="s">
        <v>619</v>
      </c>
      <c r="B1324" s="124"/>
      <c r="C1324" s="125" t="s">
        <v>713</v>
      </c>
      <c r="D1324" s="119">
        <v>43139</v>
      </c>
      <c r="E1324" s="120" t="s">
        <v>3915</v>
      </c>
      <c r="F1324" s="120" t="s">
        <v>3</v>
      </c>
      <c r="G1324" s="120">
        <v>1595898</v>
      </c>
      <c r="H1324" s="124"/>
      <c r="I1324" s="128" t="s">
        <v>4533</v>
      </c>
      <c r="J1324" s="124"/>
      <c r="K1324" s="124"/>
      <c r="L1324" s="124"/>
      <c r="M1324" s="124"/>
      <c r="N1324" s="211">
        <v>0</v>
      </c>
      <c r="O1324" s="211">
        <v>140</v>
      </c>
      <c r="P1324" s="124" t="s">
        <v>1314</v>
      </c>
    </row>
    <row r="1325" spans="1:16" ht="51">
      <c r="A1325" s="262" t="s">
        <v>619</v>
      </c>
      <c r="B1325" s="124"/>
      <c r="C1325" s="125" t="s">
        <v>713</v>
      </c>
      <c r="D1325" s="119">
        <v>43139</v>
      </c>
      <c r="E1325" s="120" t="s">
        <v>3916</v>
      </c>
      <c r="F1325" s="120" t="s">
        <v>3</v>
      </c>
      <c r="G1325" s="120">
        <v>1595900</v>
      </c>
      <c r="H1325" s="124"/>
      <c r="I1325" s="128" t="s">
        <v>4534</v>
      </c>
      <c r="J1325" s="124"/>
      <c r="K1325" s="124"/>
      <c r="L1325" s="124"/>
      <c r="M1325" s="124"/>
      <c r="N1325" s="211">
        <v>0</v>
      </c>
      <c r="O1325" s="211">
        <v>140</v>
      </c>
      <c r="P1325" s="124" t="s">
        <v>1314</v>
      </c>
    </row>
    <row r="1326" spans="1:16" ht="51">
      <c r="A1326" s="262" t="s">
        <v>619</v>
      </c>
      <c r="B1326" s="124"/>
      <c r="C1326" s="125" t="s">
        <v>713</v>
      </c>
      <c r="D1326" s="119">
        <v>43139</v>
      </c>
      <c r="E1326" s="120" t="s">
        <v>3917</v>
      </c>
      <c r="F1326" s="120" t="s">
        <v>3</v>
      </c>
      <c r="G1326" s="120">
        <v>1595902</v>
      </c>
      <c r="H1326" s="124"/>
      <c r="I1326" s="128" t="s">
        <v>4535</v>
      </c>
      <c r="J1326" s="124"/>
      <c r="K1326" s="124"/>
      <c r="L1326" s="124"/>
      <c r="M1326" s="124"/>
      <c r="N1326" s="211">
        <v>0</v>
      </c>
      <c r="O1326" s="211">
        <v>140</v>
      </c>
      <c r="P1326" s="124" t="s">
        <v>1314</v>
      </c>
    </row>
    <row r="1327" spans="1:16" ht="51">
      <c r="A1327" s="262" t="s">
        <v>619</v>
      </c>
      <c r="B1327" s="124"/>
      <c r="C1327" s="125" t="s">
        <v>713</v>
      </c>
      <c r="D1327" s="119">
        <v>43139</v>
      </c>
      <c r="E1327" s="120" t="s">
        <v>3918</v>
      </c>
      <c r="F1327" s="120" t="s">
        <v>3</v>
      </c>
      <c r="G1327" s="120">
        <v>1595903</v>
      </c>
      <c r="H1327" s="124"/>
      <c r="I1327" s="128" t="s">
        <v>4536</v>
      </c>
      <c r="J1327" s="124"/>
      <c r="K1327" s="124"/>
      <c r="L1327" s="124"/>
      <c r="M1327" s="124"/>
      <c r="N1327" s="211">
        <v>0</v>
      </c>
      <c r="O1327" s="211">
        <v>140</v>
      </c>
      <c r="P1327" s="124" t="s">
        <v>1314</v>
      </c>
    </row>
    <row r="1328" spans="1:16" ht="51">
      <c r="A1328" s="262" t="s">
        <v>619</v>
      </c>
      <c r="B1328" s="124"/>
      <c r="C1328" s="125" t="s">
        <v>713</v>
      </c>
      <c r="D1328" s="119">
        <v>43139</v>
      </c>
      <c r="E1328" s="120" t="s">
        <v>3919</v>
      </c>
      <c r="F1328" s="120" t="s">
        <v>3</v>
      </c>
      <c r="G1328" s="120">
        <v>1595904</v>
      </c>
      <c r="H1328" s="124"/>
      <c r="I1328" s="128" t="s">
        <v>4537</v>
      </c>
      <c r="J1328" s="124"/>
      <c r="K1328" s="124"/>
      <c r="L1328" s="124"/>
      <c r="M1328" s="124"/>
      <c r="N1328" s="211">
        <v>0</v>
      </c>
      <c r="O1328" s="211">
        <v>140</v>
      </c>
      <c r="P1328" s="124" t="s">
        <v>1314</v>
      </c>
    </row>
    <row r="1329" spans="1:16" ht="51">
      <c r="A1329" s="262" t="s">
        <v>619</v>
      </c>
      <c r="B1329" s="124"/>
      <c r="C1329" s="125" t="s">
        <v>713</v>
      </c>
      <c r="D1329" s="119">
        <v>43139</v>
      </c>
      <c r="E1329" s="120" t="s">
        <v>3920</v>
      </c>
      <c r="F1329" s="120" t="s">
        <v>3</v>
      </c>
      <c r="G1329" s="120">
        <v>1595906</v>
      </c>
      <c r="H1329" s="124"/>
      <c r="I1329" s="128" t="s">
        <v>4538</v>
      </c>
      <c r="J1329" s="124"/>
      <c r="K1329" s="124"/>
      <c r="L1329" s="124"/>
      <c r="M1329" s="124"/>
      <c r="N1329" s="211">
        <v>0</v>
      </c>
      <c r="O1329" s="211">
        <v>220</v>
      </c>
      <c r="P1329" s="124" t="s">
        <v>1314</v>
      </c>
    </row>
    <row r="1330" spans="1:16" ht="51">
      <c r="A1330" s="262" t="s">
        <v>619</v>
      </c>
      <c r="B1330" s="124"/>
      <c r="C1330" s="125" t="s">
        <v>713</v>
      </c>
      <c r="D1330" s="119">
        <v>43139</v>
      </c>
      <c r="E1330" s="120" t="s">
        <v>3921</v>
      </c>
      <c r="F1330" s="120" t="s">
        <v>3</v>
      </c>
      <c r="G1330" s="120">
        <v>1595907</v>
      </c>
      <c r="H1330" s="124"/>
      <c r="I1330" s="128" t="s">
        <v>4539</v>
      </c>
      <c r="J1330" s="124"/>
      <c r="K1330" s="124"/>
      <c r="L1330" s="124"/>
      <c r="M1330" s="124"/>
      <c r="N1330" s="211">
        <v>0</v>
      </c>
      <c r="O1330" s="211">
        <v>150</v>
      </c>
      <c r="P1330" s="124" t="s">
        <v>1314</v>
      </c>
    </row>
    <row r="1331" spans="1:16" ht="51">
      <c r="A1331" s="262" t="s">
        <v>619</v>
      </c>
      <c r="B1331" s="124"/>
      <c r="C1331" s="125" t="s">
        <v>713</v>
      </c>
      <c r="D1331" s="119">
        <v>43139</v>
      </c>
      <c r="E1331" s="120" t="s">
        <v>3922</v>
      </c>
      <c r="F1331" s="120" t="s">
        <v>3</v>
      </c>
      <c r="G1331" s="120">
        <v>1595916</v>
      </c>
      <c r="H1331" s="124"/>
      <c r="I1331" s="128" t="s">
        <v>4540</v>
      </c>
      <c r="J1331" s="124"/>
      <c r="K1331" s="124"/>
      <c r="L1331" s="124"/>
      <c r="M1331" s="124"/>
      <c r="N1331" s="211">
        <v>0</v>
      </c>
      <c r="O1331" s="211">
        <v>450</v>
      </c>
      <c r="P1331" s="124" t="s">
        <v>1314</v>
      </c>
    </row>
    <row r="1332" spans="1:16" ht="51">
      <c r="A1332" s="262" t="s">
        <v>619</v>
      </c>
      <c r="B1332" s="124"/>
      <c r="C1332" s="125" t="s">
        <v>713</v>
      </c>
      <c r="D1332" s="119">
        <v>43139</v>
      </c>
      <c r="E1332" s="120" t="s">
        <v>3923</v>
      </c>
      <c r="F1332" s="120" t="s">
        <v>3</v>
      </c>
      <c r="G1332" s="120">
        <v>1595922</v>
      </c>
      <c r="H1332" s="124"/>
      <c r="I1332" s="128" t="s">
        <v>4541</v>
      </c>
      <c r="J1332" s="124"/>
      <c r="K1332" s="124"/>
      <c r="L1332" s="124"/>
      <c r="M1332" s="124"/>
      <c r="N1332" s="211">
        <v>0</v>
      </c>
      <c r="O1332" s="211">
        <v>18</v>
      </c>
      <c r="P1332" s="124" t="s">
        <v>1314</v>
      </c>
    </row>
    <row r="1333" spans="1:16" ht="51">
      <c r="A1333" s="262">
        <v>20</v>
      </c>
      <c r="B1333" s="124"/>
      <c r="C1333" s="125" t="s">
        <v>693</v>
      </c>
      <c r="D1333" s="119">
        <v>43139</v>
      </c>
      <c r="E1333" s="120" t="s">
        <v>3924</v>
      </c>
      <c r="F1333" s="120" t="s">
        <v>3</v>
      </c>
      <c r="G1333" s="120">
        <v>1595949</v>
      </c>
      <c r="H1333" s="124"/>
      <c r="I1333" s="128" t="s">
        <v>4542</v>
      </c>
      <c r="J1333" s="124"/>
      <c r="K1333" s="124"/>
      <c r="L1333" s="124"/>
      <c r="M1333" s="124"/>
      <c r="N1333" s="211">
        <v>0</v>
      </c>
      <c r="O1333" s="211">
        <v>1159</v>
      </c>
      <c r="P1333" s="124" t="s">
        <v>1314</v>
      </c>
    </row>
    <row r="1334" spans="1:16" ht="51">
      <c r="A1334" s="262" t="s">
        <v>619</v>
      </c>
      <c r="B1334" s="124"/>
      <c r="C1334" s="125" t="s">
        <v>713</v>
      </c>
      <c r="D1334" s="119">
        <v>43139</v>
      </c>
      <c r="E1334" s="120" t="s">
        <v>3925</v>
      </c>
      <c r="F1334" s="120" t="s">
        <v>3</v>
      </c>
      <c r="G1334" s="120">
        <v>1595962</v>
      </c>
      <c r="H1334" s="124"/>
      <c r="I1334" s="128" t="s">
        <v>4543</v>
      </c>
      <c r="J1334" s="124"/>
      <c r="K1334" s="124"/>
      <c r="L1334" s="124"/>
      <c r="M1334" s="124"/>
      <c r="N1334" s="211">
        <v>0</v>
      </c>
      <c r="O1334" s="211">
        <v>140</v>
      </c>
      <c r="P1334" s="124" t="s">
        <v>1314</v>
      </c>
    </row>
    <row r="1335" spans="1:16" ht="51">
      <c r="A1335" s="262" t="s">
        <v>619</v>
      </c>
      <c r="B1335" s="124"/>
      <c r="C1335" s="125" t="s">
        <v>713</v>
      </c>
      <c r="D1335" s="119">
        <v>43139</v>
      </c>
      <c r="E1335" s="120" t="s">
        <v>3926</v>
      </c>
      <c r="F1335" s="120" t="s">
        <v>3</v>
      </c>
      <c r="G1335" s="120">
        <v>1595973</v>
      </c>
      <c r="H1335" s="124"/>
      <c r="I1335" s="128" t="s">
        <v>4544</v>
      </c>
      <c r="J1335" s="124"/>
      <c r="K1335" s="124"/>
      <c r="L1335" s="124"/>
      <c r="M1335" s="124"/>
      <c r="N1335" s="211">
        <v>0</v>
      </c>
      <c r="O1335" s="211">
        <v>140</v>
      </c>
      <c r="P1335" s="124" t="s">
        <v>1314</v>
      </c>
    </row>
    <row r="1336" spans="1:16" ht="51">
      <c r="A1336" s="262" t="s">
        <v>619</v>
      </c>
      <c r="B1336" s="124"/>
      <c r="C1336" s="125" t="s">
        <v>713</v>
      </c>
      <c r="D1336" s="119">
        <v>43139</v>
      </c>
      <c r="E1336" s="120" t="s">
        <v>3927</v>
      </c>
      <c r="F1336" s="120" t="s">
        <v>3</v>
      </c>
      <c r="G1336" s="120">
        <v>1595975</v>
      </c>
      <c r="H1336" s="124"/>
      <c r="I1336" s="128" t="s">
        <v>4545</v>
      </c>
      <c r="J1336" s="124"/>
      <c r="K1336" s="124"/>
      <c r="L1336" s="124"/>
      <c r="M1336" s="124"/>
      <c r="N1336" s="211">
        <v>0</v>
      </c>
      <c r="O1336" s="211">
        <v>140</v>
      </c>
      <c r="P1336" s="124" t="s">
        <v>1314</v>
      </c>
    </row>
    <row r="1337" spans="1:16" ht="51">
      <c r="A1337" s="262" t="s">
        <v>619</v>
      </c>
      <c r="B1337" s="124"/>
      <c r="C1337" s="125" t="s">
        <v>713</v>
      </c>
      <c r="D1337" s="119">
        <v>43139</v>
      </c>
      <c r="E1337" s="120" t="s">
        <v>3928</v>
      </c>
      <c r="F1337" s="120" t="s">
        <v>3</v>
      </c>
      <c r="G1337" s="120">
        <v>1595977</v>
      </c>
      <c r="H1337" s="124"/>
      <c r="I1337" s="128" t="s">
        <v>4546</v>
      </c>
      <c r="J1337" s="124"/>
      <c r="K1337" s="124"/>
      <c r="L1337" s="124"/>
      <c r="M1337" s="124"/>
      <c r="N1337" s="211">
        <v>0</v>
      </c>
      <c r="O1337" s="211">
        <v>140</v>
      </c>
      <c r="P1337" s="124" t="s">
        <v>1314</v>
      </c>
    </row>
    <row r="1338" spans="1:16" ht="51">
      <c r="A1338" s="262" t="s">
        <v>619</v>
      </c>
      <c r="B1338" s="124"/>
      <c r="C1338" s="125" t="s">
        <v>713</v>
      </c>
      <c r="D1338" s="119">
        <v>43139</v>
      </c>
      <c r="E1338" s="120" t="s">
        <v>3929</v>
      </c>
      <c r="F1338" s="120" t="s">
        <v>3</v>
      </c>
      <c r="G1338" s="120">
        <v>1595982</v>
      </c>
      <c r="H1338" s="124"/>
      <c r="I1338" s="128" t="s">
        <v>4547</v>
      </c>
      <c r="J1338" s="124"/>
      <c r="K1338" s="124"/>
      <c r="L1338" s="124"/>
      <c r="M1338" s="124"/>
      <c r="N1338" s="211">
        <v>0</v>
      </c>
      <c r="O1338" s="211">
        <v>460</v>
      </c>
      <c r="P1338" s="124" t="s">
        <v>1314</v>
      </c>
    </row>
    <row r="1339" spans="1:16" ht="51">
      <c r="A1339" s="262" t="s">
        <v>619</v>
      </c>
      <c r="B1339" s="124"/>
      <c r="C1339" s="125" t="s">
        <v>713</v>
      </c>
      <c r="D1339" s="119">
        <v>43140</v>
      </c>
      <c r="E1339" s="120" t="s">
        <v>3490</v>
      </c>
      <c r="F1339" s="120" t="s">
        <v>6</v>
      </c>
      <c r="G1339" s="120">
        <v>662730</v>
      </c>
      <c r="H1339" s="124"/>
      <c r="I1339" s="128" t="s">
        <v>4228</v>
      </c>
      <c r="J1339" s="124"/>
      <c r="K1339" s="124"/>
      <c r="L1339" s="124"/>
      <c r="M1339" s="124"/>
      <c r="N1339" s="211">
        <v>0</v>
      </c>
      <c r="O1339" s="211">
        <v>28890.27</v>
      </c>
      <c r="P1339" s="124" t="s">
        <v>1314</v>
      </c>
    </row>
    <row r="1340" spans="1:16" ht="63.75">
      <c r="A1340" s="262" t="s">
        <v>620</v>
      </c>
      <c r="B1340" s="124"/>
      <c r="C1340" s="125" t="s">
        <v>714</v>
      </c>
      <c r="D1340" s="119">
        <v>43140</v>
      </c>
      <c r="E1340" s="120" t="s">
        <v>3491</v>
      </c>
      <c r="F1340" s="120" t="s">
        <v>6</v>
      </c>
      <c r="G1340" s="120">
        <v>940108</v>
      </c>
      <c r="H1340" s="124"/>
      <c r="I1340" s="128" t="s">
        <v>4229</v>
      </c>
      <c r="J1340" s="124"/>
      <c r="K1340" s="124"/>
      <c r="L1340" s="124"/>
      <c r="M1340" s="124"/>
      <c r="N1340" s="211">
        <v>0</v>
      </c>
      <c r="O1340" s="211">
        <v>2516681.87</v>
      </c>
      <c r="P1340" s="124" t="s">
        <v>1314</v>
      </c>
    </row>
    <row r="1341" spans="1:16" ht="89.25">
      <c r="A1341" s="262" t="s">
        <v>620</v>
      </c>
      <c r="B1341" s="124"/>
      <c r="C1341" s="125" t="s">
        <v>714</v>
      </c>
      <c r="D1341" s="119">
        <v>43140</v>
      </c>
      <c r="E1341" s="120" t="s">
        <v>3492</v>
      </c>
      <c r="F1341" s="120" t="s">
        <v>6</v>
      </c>
      <c r="G1341" s="120">
        <v>913426</v>
      </c>
      <c r="H1341" s="124"/>
      <c r="I1341" s="128" t="s">
        <v>4230</v>
      </c>
      <c r="J1341" s="124"/>
      <c r="K1341" s="124"/>
      <c r="L1341" s="124"/>
      <c r="M1341" s="124"/>
      <c r="N1341" s="211">
        <v>0</v>
      </c>
      <c r="O1341" s="211">
        <v>7624.59</v>
      </c>
      <c r="P1341" s="124" t="s">
        <v>1314</v>
      </c>
    </row>
    <row r="1342" spans="1:16" ht="89.25">
      <c r="A1342" s="262" t="s">
        <v>619</v>
      </c>
      <c r="B1342" s="124"/>
      <c r="C1342" s="125" t="s">
        <v>713</v>
      </c>
      <c r="D1342" s="119">
        <v>43140</v>
      </c>
      <c r="E1342" s="120" t="s">
        <v>3493</v>
      </c>
      <c r="F1342" s="120" t="s">
        <v>6</v>
      </c>
      <c r="G1342" s="120">
        <v>913480</v>
      </c>
      <c r="H1342" s="124"/>
      <c r="I1342" s="128" t="s">
        <v>4231</v>
      </c>
      <c r="J1342" s="124"/>
      <c r="K1342" s="124"/>
      <c r="L1342" s="124"/>
      <c r="M1342" s="124"/>
      <c r="N1342" s="211">
        <v>0</v>
      </c>
      <c r="O1342" s="211">
        <v>9430.65</v>
      </c>
      <c r="P1342" s="124" t="s">
        <v>1314</v>
      </c>
    </row>
    <row r="1343" spans="1:16" ht="102">
      <c r="A1343" s="262">
        <v>582</v>
      </c>
      <c r="B1343" s="124"/>
      <c r="C1343" s="125" t="s">
        <v>856</v>
      </c>
      <c r="D1343" s="119">
        <v>43140</v>
      </c>
      <c r="E1343" s="120" t="s">
        <v>3494</v>
      </c>
      <c r="F1343" s="120" t="s">
        <v>1257</v>
      </c>
      <c r="G1343" s="120">
        <v>4340</v>
      </c>
      <c r="H1343" s="124"/>
      <c r="I1343" s="128" t="s">
        <v>4232</v>
      </c>
      <c r="J1343" s="124"/>
      <c r="K1343" s="124"/>
      <c r="L1343" s="124"/>
      <c r="M1343" s="124"/>
      <c r="N1343" s="211">
        <v>34.33</v>
      </c>
      <c r="O1343" s="211">
        <v>0</v>
      </c>
      <c r="P1343" s="124" t="s">
        <v>1314</v>
      </c>
    </row>
    <row r="1344" spans="1:16" ht="89.25">
      <c r="A1344" s="262">
        <v>582</v>
      </c>
      <c r="B1344" s="124"/>
      <c r="C1344" s="125" t="s">
        <v>856</v>
      </c>
      <c r="D1344" s="119">
        <v>43140</v>
      </c>
      <c r="E1344" s="120" t="s">
        <v>3495</v>
      </c>
      <c r="F1344" s="120" t="s">
        <v>15</v>
      </c>
      <c r="G1344" s="120">
        <v>4340</v>
      </c>
      <c r="H1344" s="124"/>
      <c r="I1344" s="128" t="s">
        <v>4233</v>
      </c>
      <c r="J1344" s="124"/>
      <c r="K1344" s="124"/>
      <c r="L1344" s="124"/>
      <c r="M1344" s="124"/>
      <c r="N1344" s="211">
        <v>277.55</v>
      </c>
      <c r="O1344" s="211">
        <v>0</v>
      </c>
      <c r="P1344" s="124" t="s">
        <v>1314</v>
      </c>
    </row>
    <row r="1345" spans="1:16" ht="89.25">
      <c r="A1345" s="262">
        <v>513</v>
      </c>
      <c r="B1345" s="124"/>
      <c r="C1345" s="125" t="s">
        <v>201</v>
      </c>
      <c r="D1345" s="119">
        <v>43140</v>
      </c>
      <c r="E1345" s="120" t="s">
        <v>3496</v>
      </c>
      <c r="F1345" s="120" t="s">
        <v>15</v>
      </c>
      <c r="G1345" s="120">
        <v>4341</v>
      </c>
      <c r="H1345" s="124"/>
      <c r="I1345" s="128" t="s">
        <v>4234</v>
      </c>
      <c r="J1345" s="124"/>
      <c r="K1345" s="124"/>
      <c r="L1345" s="124"/>
      <c r="M1345" s="124"/>
      <c r="N1345" s="211">
        <v>3205.26</v>
      </c>
      <c r="O1345" s="211">
        <v>0</v>
      </c>
      <c r="P1345" s="124" t="s">
        <v>1314</v>
      </c>
    </row>
    <row r="1346" spans="1:16" ht="76.5">
      <c r="A1346" s="262">
        <v>15</v>
      </c>
      <c r="B1346" s="124"/>
      <c r="C1346" s="125" t="s">
        <v>691</v>
      </c>
      <c r="D1346" s="119">
        <v>43140</v>
      </c>
      <c r="E1346" s="120" t="s">
        <v>3497</v>
      </c>
      <c r="F1346" s="120" t="s">
        <v>15</v>
      </c>
      <c r="G1346" s="120">
        <v>4343</v>
      </c>
      <c r="H1346" s="124"/>
      <c r="I1346" s="128" t="s">
        <v>4235</v>
      </c>
      <c r="J1346" s="124"/>
      <c r="K1346" s="124"/>
      <c r="L1346" s="124"/>
      <c r="M1346" s="124"/>
      <c r="N1346" s="211">
        <v>299.36</v>
      </c>
      <c r="O1346" s="211">
        <v>0</v>
      </c>
      <c r="P1346" s="124" t="s">
        <v>1314</v>
      </c>
    </row>
    <row r="1347" spans="1:16" ht="51">
      <c r="A1347" s="262" t="s">
        <v>619</v>
      </c>
      <c r="B1347" s="124"/>
      <c r="C1347" s="125" t="s">
        <v>713</v>
      </c>
      <c r="D1347" s="119">
        <v>43140</v>
      </c>
      <c r="E1347" s="120" t="s">
        <v>3930</v>
      </c>
      <c r="F1347" s="120" t="s">
        <v>3</v>
      </c>
      <c r="G1347" s="120">
        <v>1596194</v>
      </c>
      <c r="H1347" s="124"/>
      <c r="I1347" s="128" t="s">
        <v>4548</v>
      </c>
      <c r="J1347" s="124"/>
      <c r="K1347" s="124"/>
      <c r="L1347" s="124"/>
      <c r="M1347" s="124"/>
      <c r="N1347" s="211">
        <v>0</v>
      </c>
      <c r="O1347" s="211">
        <v>40088.080000000002</v>
      </c>
      <c r="P1347" s="124" t="s">
        <v>1314</v>
      </c>
    </row>
    <row r="1348" spans="1:16" ht="51">
      <c r="A1348" s="262" t="s">
        <v>619</v>
      </c>
      <c r="B1348" s="124"/>
      <c r="C1348" s="125" t="s">
        <v>713</v>
      </c>
      <c r="D1348" s="119">
        <v>43140</v>
      </c>
      <c r="E1348" s="120" t="s">
        <v>3931</v>
      </c>
      <c r="F1348" s="120" t="s">
        <v>3</v>
      </c>
      <c r="G1348" s="120">
        <v>1596197</v>
      </c>
      <c r="H1348" s="124"/>
      <c r="I1348" s="128" t="s">
        <v>4549</v>
      </c>
      <c r="J1348" s="124"/>
      <c r="K1348" s="124"/>
      <c r="L1348" s="124"/>
      <c r="M1348" s="124"/>
      <c r="N1348" s="211">
        <v>0</v>
      </c>
      <c r="O1348" s="211">
        <v>81457.600000000006</v>
      </c>
      <c r="P1348" s="124" t="s">
        <v>1314</v>
      </c>
    </row>
    <row r="1349" spans="1:16" ht="63.75">
      <c r="A1349" s="262">
        <v>597</v>
      </c>
      <c r="B1349" s="124"/>
      <c r="C1349" s="125" t="s">
        <v>4141</v>
      </c>
      <c r="D1349" s="119">
        <v>43140</v>
      </c>
      <c r="E1349" s="120" t="s">
        <v>3932</v>
      </c>
      <c r="F1349" s="120" t="s">
        <v>3</v>
      </c>
      <c r="G1349" s="120">
        <v>1596206</v>
      </c>
      <c r="H1349" s="124"/>
      <c r="I1349" s="128" t="s">
        <v>4550</v>
      </c>
      <c r="J1349" s="124"/>
      <c r="K1349" s="124"/>
      <c r="L1349" s="124"/>
      <c r="M1349" s="124"/>
      <c r="N1349" s="211">
        <v>0</v>
      </c>
      <c r="O1349" s="211">
        <v>27225.4</v>
      </c>
      <c r="P1349" s="124" t="s">
        <v>1314</v>
      </c>
    </row>
    <row r="1350" spans="1:16" ht="63.75">
      <c r="A1350" s="262" t="s">
        <v>619</v>
      </c>
      <c r="B1350" s="124"/>
      <c r="C1350" s="125" t="s">
        <v>713</v>
      </c>
      <c r="D1350" s="119">
        <v>43140</v>
      </c>
      <c r="E1350" s="120" t="s">
        <v>3933</v>
      </c>
      <c r="F1350" s="120" t="s">
        <v>3</v>
      </c>
      <c r="G1350" s="120">
        <v>1596228</v>
      </c>
      <c r="H1350" s="124"/>
      <c r="I1350" s="128" t="s">
        <v>4551</v>
      </c>
      <c r="J1350" s="124"/>
      <c r="K1350" s="124"/>
      <c r="L1350" s="124"/>
      <c r="M1350" s="124"/>
      <c r="N1350" s="211">
        <v>0</v>
      </c>
      <c r="O1350" s="211">
        <v>4026.62</v>
      </c>
      <c r="P1350" s="124" t="s">
        <v>1314</v>
      </c>
    </row>
    <row r="1351" spans="1:16" ht="51">
      <c r="A1351" s="262">
        <v>132</v>
      </c>
      <c r="B1351" s="124"/>
      <c r="C1351" s="125" t="s">
        <v>728</v>
      </c>
      <c r="D1351" s="119">
        <v>43140</v>
      </c>
      <c r="E1351" s="120" t="s">
        <v>3934</v>
      </c>
      <c r="F1351" s="120" t="s">
        <v>3</v>
      </c>
      <c r="G1351" s="120">
        <v>1596196</v>
      </c>
      <c r="H1351" s="124"/>
      <c r="I1351" s="128" t="s">
        <v>4552</v>
      </c>
      <c r="J1351" s="124"/>
      <c r="K1351" s="124"/>
      <c r="L1351" s="124"/>
      <c r="M1351" s="124"/>
      <c r="N1351" s="211">
        <v>0</v>
      </c>
      <c r="O1351" s="211">
        <v>49201.919999999998</v>
      </c>
      <c r="P1351" s="124" t="s">
        <v>1314</v>
      </c>
    </row>
    <row r="1352" spans="1:16" ht="38.25">
      <c r="A1352" s="262">
        <v>35</v>
      </c>
      <c r="B1352" s="124"/>
      <c r="C1352" s="125" t="s">
        <v>696</v>
      </c>
      <c r="D1352" s="119">
        <v>43140</v>
      </c>
      <c r="E1352" s="120" t="s">
        <v>3935</v>
      </c>
      <c r="F1352" s="120" t="s">
        <v>3</v>
      </c>
      <c r="G1352" s="120">
        <v>1596260</v>
      </c>
      <c r="H1352" s="124"/>
      <c r="I1352" s="128" t="s">
        <v>4553</v>
      </c>
      <c r="J1352" s="124"/>
      <c r="K1352" s="124"/>
      <c r="L1352" s="124"/>
      <c r="M1352" s="124"/>
      <c r="N1352" s="211">
        <v>0</v>
      </c>
      <c r="O1352" s="211">
        <v>1500</v>
      </c>
      <c r="P1352" s="124" t="s">
        <v>1314</v>
      </c>
    </row>
    <row r="1353" spans="1:16" ht="51">
      <c r="A1353" s="262">
        <v>20</v>
      </c>
      <c r="B1353" s="124"/>
      <c r="C1353" s="125" t="s">
        <v>693</v>
      </c>
      <c r="D1353" s="119">
        <v>43140</v>
      </c>
      <c r="E1353" s="120" t="s">
        <v>3936</v>
      </c>
      <c r="F1353" s="120" t="s">
        <v>3</v>
      </c>
      <c r="G1353" s="120">
        <v>1596262</v>
      </c>
      <c r="H1353" s="124"/>
      <c r="I1353" s="128" t="s">
        <v>4554</v>
      </c>
      <c r="J1353" s="124"/>
      <c r="K1353" s="124"/>
      <c r="L1353" s="124"/>
      <c r="M1353" s="124"/>
      <c r="N1353" s="211">
        <v>0</v>
      </c>
      <c r="O1353" s="211">
        <v>140</v>
      </c>
      <c r="P1353" s="124" t="s">
        <v>1314</v>
      </c>
    </row>
    <row r="1354" spans="1:16" ht="51">
      <c r="A1354" s="262" t="s">
        <v>619</v>
      </c>
      <c r="B1354" s="124"/>
      <c r="C1354" s="125" t="s">
        <v>713</v>
      </c>
      <c r="D1354" s="119">
        <v>43140</v>
      </c>
      <c r="E1354" s="120" t="s">
        <v>3937</v>
      </c>
      <c r="F1354" s="120" t="s">
        <v>3</v>
      </c>
      <c r="G1354" s="120">
        <v>1596281</v>
      </c>
      <c r="H1354" s="124"/>
      <c r="I1354" s="128" t="s">
        <v>4555</v>
      </c>
      <c r="J1354" s="124"/>
      <c r="K1354" s="124"/>
      <c r="L1354" s="124"/>
      <c r="M1354" s="124"/>
      <c r="N1354" s="211">
        <v>0</v>
      </c>
      <c r="O1354" s="211">
        <v>2000</v>
      </c>
      <c r="P1354" s="124" t="s">
        <v>1314</v>
      </c>
    </row>
    <row r="1355" spans="1:16" ht="63.75">
      <c r="A1355" s="262" t="s">
        <v>622</v>
      </c>
      <c r="B1355" s="124"/>
      <c r="C1355" s="125" t="s">
        <v>715</v>
      </c>
      <c r="D1355" s="119">
        <v>43140</v>
      </c>
      <c r="E1355" s="120" t="s">
        <v>3938</v>
      </c>
      <c r="F1355" s="120" t="s">
        <v>3</v>
      </c>
      <c r="G1355" s="120">
        <v>1596295</v>
      </c>
      <c r="H1355" s="124"/>
      <c r="I1355" s="128" t="s">
        <v>4556</v>
      </c>
      <c r="J1355" s="124"/>
      <c r="K1355" s="124"/>
      <c r="L1355" s="124"/>
      <c r="M1355" s="124"/>
      <c r="N1355" s="211">
        <v>0</v>
      </c>
      <c r="O1355" s="211">
        <v>611.79</v>
      </c>
      <c r="P1355" s="124" t="s">
        <v>1314</v>
      </c>
    </row>
    <row r="1356" spans="1:16" ht="51">
      <c r="A1356" s="262" t="s">
        <v>619</v>
      </c>
      <c r="B1356" s="124"/>
      <c r="C1356" s="125" t="s">
        <v>713</v>
      </c>
      <c r="D1356" s="119">
        <v>43140</v>
      </c>
      <c r="E1356" s="120" t="s">
        <v>3939</v>
      </c>
      <c r="F1356" s="120" t="s">
        <v>3</v>
      </c>
      <c r="G1356" s="120">
        <v>1596299</v>
      </c>
      <c r="H1356" s="124"/>
      <c r="I1356" s="128" t="s">
        <v>4557</v>
      </c>
      <c r="J1356" s="124"/>
      <c r="K1356" s="124"/>
      <c r="L1356" s="124"/>
      <c r="M1356" s="124"/>
      <c r="N1356" s="211">
        <v>0</v>
      </c>
      <c r="O1356" s="211">
        <v>6000</v>
      </c>
      <c r="P1356" s="124" t="s">
        <v>1314</v>
      </c>
    </row>
    <row r="1357" spans="1:16" ht="38.25">
      <c r="A1357" s="262">
        <v>16</v>
      </c>
      <c r="B1357" s="124"/>
      <c r="C1357" s="125" t="s">
        <v>692</v>
      </c>
      <c r="D1357" s="119">
        <v>43140</v>
      </c>
      <c r="E1357" s="120" t="s">
        <v>3940</v>
      </c>
      <c r="F1357" s="120" t="s">
        <v>3</v>
      </c>
      <c r="G1357" s="120">
        <v>1596351</v>
      </c>
      <c r="H1357" s="124"/>
      <c r="I1357" s="128" t="s">
        <v>4558</v>
      </c>
      <c r="J1357" s="124"/>
      <c r="K1357" s="124"/>
      <c r="L1357" s="124"/>
      <c r="M1357" s="124"/>
      <c r="N1357" s="211">
        <v>0</v>
      </c>
      <c r="O1357" s="211">
        <v>6679</v>
      </c>
      <c r="P1357" s="124" t="s">
        <v>1314</v>
      </c>
    </row>
    <row r="1358" spans="1:16" ht="51">
      <c r="A1358" s="262" t="s">
        <v>619</v>
      </c>
      <c r="B1358" s="124"/>
      <c r="C1358" s="125" t="s">
        <v>713</v>
      </c>
      <c r="D1358" s="119">
        <v>43140</v>
      </c>
      <c r="E1358" s="120" t="s">
        <v>3941</v>
      </c>
      <c r="F1358" s="120" t="s">
        <v>3</v>
      </c>
      <c r="G1358" s="120">
        <v>1596406</v>
      </c>
      <c r="H1358" s="124"/>
      <c r="I1358" s="128" t="s">
        <v>4559</v>
      </c>
      <c r="J1358" s="124"/>
      <c r="K1358" s="124"/>
      <c r="L1358" s="124"/>
      <c r="M1358" s="124"/>
      <c r="N1358" s="211">
        <v>0</v>
      </c>
      <c r="O1358" s="211">
        <v>686.35</v>
      </c>
      <c r="P1358" s="124" t="s">
        <v>1314</v>
      </c>
    </row>
    <row r="1359" spans="1:16" ht="51">
      <c r="A1359" s="262" t="s">
        <v>619</v>
      </c>
      <c r="B1359" s="124"/>
      <c r="C1359" s="125" t="s">
        <v>713</v>
      </c>
      <c r="D1359" s="119">
        <v>43140</v>
      </c>
      <c r="E1359" s="120" t="s">
        <v>3942</v>
      </c>
      <c r="F1359" s="120" t="s">
        <v>3</v>
      </c>
      <c r="G1359" s="120">
        <v>1596409</v>
      </c>
      <c r="H1359" s="124"/>
      <c r="I1359" s="128" t="s">
        <v>4560</v>
      </c>
      <c r="J1359" s="124"/>
      <c r="K1359" s="124"/>
      <c r="L1359" s="124"/>
      <c r="M1359" s="124"/>
      <c r="N1359" s="211">
        <v>0</v>
      </c>
      <c r="O1359" s="211">
        <v>686.35</v>
      </c>
      <c r="P1359" s="124" t="s">
        <v>1314</v>
      </c>
    </row>
    <row r="1360" spans="1:16" ht="51">
      <c r="A1360" s="262" t="s">
        <v>619</v>
      </c>
      <c r="B1360" s="124"/>
      <c r="C1360" s="125" t="s">
        <v>713</v>
      </c>
      <c r="D1360" s="119">
        <v>43140</v>
      </c>
      <c r="E1360" s="120" t="s">
        <v>3943</v>
      </c>
      <c r="F1360" s="120" t="s">
        <v>3</v>
      </c>
      <c r="G1360" s="120">
        <v>1596417</v>
      </c>
      <c r="H1360" s="124"/>
      <c r="I1360" s="128" t="s">
        <v>4561</v>
      </c>
      <c r="J1360" s="124"/>
      <c r="K1360" s="124"/>
      <c r="L1360" s="124"/>
      <c r="M1360" s="124"/>
      <c r="N1360" s="211">
        <v>0</v>
      </c>
      <c r="O1360" s="211">
        <v>229.37</v>
      </c>
      <c r="P1360" s="124" t="s">
        <v>1314</v>
      </c>
    </row>
    <row r="1361" spans="1:16" ht="51">
      <c r="A1361" s="262" t="s">
        <v>619</v>
      </c>
      <c r="B1361" s="124"/>
      <c r="C1361" s="125" t="s">
        <v>713</v>
      </c>
      <c r="D1361" s="119">
        <v>43145</v>
      </c>
      <c r="E1361" s="120" t="s">
        <v>3498</v>
      </c>
      <c r="F1361" s="120" t="s">
        <v>6</v>
      </c>
      <c r="G1361" s="120">
        <v>663711</v>
      </c>
      <c r="H1361" s="124"/>
      <c r="I1361" s="128" t="s">
        <v>4236</v>
      </c>
      <c r="J1361" s="124"/>
      <c r="K1361" s="124"/>
      <c r="L1361" s="124"/>
      <c r="M1361" s="124"/>
      <c r="N1361" s="211">
        <v>0</v>
      </c>
      <c r="O1361" s="211">
        <v>44208.65</v>
      </c>
      <c r="P1361" s="124" t="s">
        <v>1314</v>
      </c>
    </row>
    <row r="1362" spans="1:16" ht="51">
      <c r="A1362" s="262" t="s">
        <v>619</v>
      </c>
      <c r="B1362" s="124"/>
      <c r="C1362" s="125" t="s">
        <v>713</v>
      </c>
      <c r="D1362" s="119">
        <v>43145</v>
      </c>
      <c r="E1362" s="120" t="s">
        <v>3499</v>
      </c>
      <c r="F1362" s="120" t="s">
        <v>6</v>
      </c>
      <c r="G1362" s="120">
        <v>663719</v>
      </c>
      <c r="H1362" s="124"/>
      <c r="I1362" s="128" t="s">
        <v>4237</v>
      </c>
      <c r="J1362" s="124"/>
      <c r="K1362" s="124"/>
      <c r="L1362" s="124"/>
      <c r="M1362" s="124"/>
      <c r="N1362" s="211">
        <v>0</v>
      </c>
      <c r="O1362" s="211">
        <v>47116.54</v>
      </c>
      <c r="P1362" s="124" t="s">
        <v>1314</v>
      </c>
    </row>
    <row r="1363" spans="1:16" ht="51">
      <c r="A1363" s="262" t="s">
        <v>619</v>
      </c>
      <c r="B1363" s="124"/>
      <c r="C1363" s="125" t="s">
        <v>713</v>
      </c>
      <c r="D1363" s="119">
        <v>43145</v>
      </c>
      <c r="E1363" s="120" t="s">
        <v>3500</v>
      </c>
      <c r="F1363" s="120" t="s">
        <v>6</v>
      </c>
      <c r="G1363" s="120">
        <v>663723</v>
      </c>
      <c r="H1363" s="124"/>
      <c r="I1363" s="128" t="s">
        <v>4238</v>
      </c>
      <c r="J1363" s="124"/>
      <c r="K1363" s="124"/>
      <c r="L1363" s="124"/>
      <c r="M1363" s="124"/>
      <c r="N1363" s="211">
        <v>0</v>
      </c>
      <c r="O1363" s="211">
        <v>377213.91</v>
      </c>
      <c r="P1363" s="124" t="s">
        <v>1314</v>
      </c>
    </row>
    <row r="1364" spans="1:16" ht="51">
      <c r="A1364" s="262" t="s">
        <v>619</v>
      </c>
      <c r="B1364" s="124"/>
      <c r="C1364" s="125" t="s">
        <v>713</v>
      </c>
      <c r="D1364" s="119">
        <v>43145</v>
      </c>
      <c r="E1364" s="120" t="s">
        <v>3501</v>
      </c>
      <c r="F1364" s="120" t="s">
        <v>6</v>
      </c>
      <c r="G1364" s="120">
        <v>663725</v>
      </c>
      <c r="H1364" s="124"/>
      <c r="I1364" s="128" t="s">
        <v>4239</v>
      </c>
      <c r="J1364" s="124"/>
      <c r="K1364" s="124"/>
      <c r="L1364" s="124"/>
      <c r="M1364" s="124"/>
      <c r="N1364" s="211">
        <v>0</v>
      </c>
      <c r="O1364" s="211">
        <v>93926.64</v>
      </c>
      <c r="P1364" s="124" t="s">
        <v>1314</v>
      </c>
    </row>
    <row r="1365" spans="1:16" ht="51">
      <c r="A1365" s="262">
        <v>10</v>
      </c>
      <c r="B1365" s="124"/>
      <c r="C1365" s="125" t="s">
        <v>690</v>
      </c>
      <c r="D1365" s="119">
        <v>43145</v>
      </c>
      <c r="E1365" s="120" t="s">
        <v>3502</v>
      </c>
      <c r="F1365" s="120" t="s">
        <v>6</v>
      </c>
      <c r="G1365" s="120">
        <v>663732</v>
      </c>
      <c r="H1365" s="124"/>
      <c r="I1365" s="128" t="s">
        <v>4240</v>
      </c>
      <c r="J1365" s="124"/>
      <c r="K1365" s="124"/>
      <c r="L1365" s="124"/>
      <c r="M1365" s="124"/>
      <c r="N1365" s="211">
        <v>0</v>
      </c>
      <c r="O1365" s="211">
        <v>1731.19</v>
      </c>
      <c r="P1365" s="124" t="s">
        <v>1314</v>
      </c>
    </row>
    <row r="1366" spans="1:16" ht="51">
      <c r="A1366" s="262" t="s">
        <v>619</v>
      </c>
      <c r="B1366" s="124"/>
      <c r="C1366" s="125" t="s">
        <v>713</v>
      </c>
      <c r="D1366" s="119">
        <v>43145</v>
      </c>
      <c r="E1366" s="120" t="s">
        <v>3503</v>
      </c>
      <c r="F1366" s="120" t="s">
        <v>6</v>
      </c>
      <c r="G1366" s="120">
        <v>663744</v>
      </c>
      <c r="H1366" s="124"/>
      <c r="I1366" s="128" t="s">
        <v>4241</v>
      </c>
      <c r="J1366" s="124"/>
      <c r="K1366" s="124"/>
      <c r="L1366" s="124"/>
      <c r="M1366" s="124"/>
      <c r="N1366" s="211">
        <v>0</v>
      </c>
      <c r="O1366" s="211">
        <v>115064.15</v>
      </c>
      <c r="P1366" s="124" t="s">
        <v>1314</v>
      </c>
    </row>
    <row r="1367" spans="1:16" ht="51">
      <c r="A1367" s="262" t="s">
        <v>619</v>
      </c>
      <c r="B1367" s="124"/>
      <c r="C1367" s="125" t="s">
        <v>713</v>
      </c>
      <c r="D1367" s="119">
        <v>43145</v>
      </c>
      <c r="E1367" s="120" t="s">
        <v>3504</v>
      </c>
      <c r="F1367" s="120" t="s">
        <v>6</v>
      </c>
      <c r="G1367" s="120">
        <v>663757</v>
      </c>
      <c r="H1367" s="124"/>
      <c r="I1367" s="128" t="s">
        <v>4242</v>
      </c>
      <c r="J1367" s="124"/>
      <c r="K1367" s="124"/>
      <c r="L1367" s="124"/>
      <c r="M1367" s="124"/>
      <c r="N1367" s="211">
        <v>0</v>
      </c>
      <c r="O1367" s="211">
        <v>1975.2</v>
      </c>
      <c r="P1367" s="124" t="s">
        <v>1314</v>
      </c>
    </row>
    <row r="1368" spans="1:16" ht="51">
      <c r="A1368" s="262" t="s">
        <v>619</v>
      </c>
      <c r="B1368" s="124"/>
      <c r="C1368" s="125" t="s">
        <v>713</v>
      </c>
      <c r="D1368" s="119">
        <v>43145</v>
      </c>
      <c r="E1368" s="120" t="s">
        <v>3505</v>
      </c>
      <c r="F1368" s="120" t="s">
        <v>6</v>
      </c>
      <c r="G1368" s="120">
        <v>663759</v>
      </c>
      <c r="H1368" s="124"/>
      <c r="I1368" s="128" t="s">
        <v>4243</v>
      </c>
      <c r="J1368" s="124"/>
      <c r="K1368" s="124"/>
      <c r="L1368" s="124"/>
      <c r="M1368" s="124"/>
      <c r="N1368" s="211">
        <v>0</v>
      </c>
      <c r="O1368" s="211">
        <v>27555.93</v>
      </c>
      <c r="P1368" s="124" t="s">
        <v>1314</v>
      </c>
    </row>
    <row r="1369" spans="1:16" ht="63.75">
      <c r="A1369" s="262" t="s">
        <v>619</v>
      </c>
      <c r="B1369" s="124"/>
      <c r="C1369" s="125" t="s">
        <v>713</v>
      </c>
      <c r="D1369" s="119">
        <v>43145</v>
      </c>
      <c r="E1369" s="120" t="s">
        <v>3506</v>
      </c>
      <c r="F1369" s="120" t="s">
        <v>6</v>
      </c>
      <c r="G1369" s="120">
        <v>663776</v>
      </c>
      <c r="H1369" s="124"/>
      <c r="I1369" s="128" t="s">
        <v>4244</v>
      </c>
      <c r="J1369" s="124"/>
      <c r="K1369" s="124"/>
      <c r="L1369" s="124"/>
      <c r="M1369" s="124"/>
      <c r="N1369" s="211">
        <v>0</v>
      </c>
      <c r="O1369" s="211">
        <v>62046.99</v>
      </c>
      <c r="P1369" s="124" t="s">
        <v>1314</v>
      </c>
    </row>
    <row r="1370" spans="1:16" ht="51">
      <c r="A1370" s="262">
        <v>10</v>
      </c>
      <c r="B1370" s="124"/>
      <c r="C1370" s="125" t="s">
        <v>690</v>
      </c>
      <c r="D1370" s="119">
        <v>43145</v>
      </c>
      <c r="E1370" s="120" t="s">
        <v>3507</v>
      </c>
      <c r="F1370" s="120" t="s">
        <v>6</v>
      </c>
      <c r="G1370" s="120">
        <v>663778</v>
      </c>
      <c r="H1370" s="124"/>
      <c r="I1370" s="128" t="s">
        <v>4245</v>
      </c>
      <c r="J1370" s="124"/>
      <c r="K1370" s="124"/>
      <c r="L1370" s="124"/>
      <c r="M1370" s="124"/>
      <c r="N1370" s="211">
        <v>0</v>
      </c>
      <c r="O1370" s="211">
        <v>62070.03</v>
      </c>
      <c r="P1370" s="124" t="s">
        <v>1314</v>
      </c>
    </row>
    <row r="1371" spans="1:16" ht="63.75">
      <c r="A1371" s="262" t="s">
        <v>619</v>
      </c>
      <c r="B1371" s="124"/>
      <c r="C1371" s="125" t="s">
        <v>713</v>
      </c>
      <c r="D1371" s="119">
        <v>43145</v>
      </c>
      <c r="E1371" s="120" t="s">
        <v>3508</v>
      </c>
      <c r="F1371" s="120" t="s">
        <v>6</v>
      </c>
      <c r="G1371" s="120">
        <v>663795</v>
      </c>
      <c r="H1371" s="124"/>
      <c r="I1371" s="128" t="s">
        <v>4246</v>
      </c>
      <c r="J1371" s="124"/>
      <c r="K1371" s="124"/>
      <c r="L1371" s="124"/>
      <c r="M1371" s="124"/>
      <c r="N1371" s="211">
        <v>0</v>
      </c>
      <c r="O1371" s="211">
        <v>3923.92</v>
      </c>
      <c r="P1371" s="124" t="s">
        <v>1314</v>
      </c>
    </row>
    <row r="1372" spans="1:16" ht="76.5">
      <c r="A1372" s="262" t="s">
        <v>620</v>
      </c>
      <c r="B1372" s="124"/>
      <c r="C1372" s="125" t="s">
        <v>714</v>
      </c>
      <c r="D1372" s="119">
        <v>43145</v>
      </c>
      <c r="E1372" s="120" t="s">
        <v>3509</v>
      </c>
      <c r="F1372" s="120" t="s">
        <v>6</v>
      </c>
      <c r="G1372" s="120">
        <v>940458</v>
      </c>
      <c r="H1372" s="124"/>
      <c r="I1372" s="128" t="s">
        <v>4247</v>
      </c>
      <c r="J1372" s="124"/>
      <c r="K1372" s="124"/>
      <c r="L1372" s="124"/>
      <c r="M1372" s="124"/>
      <c r="N1372" s="211">
        <v>0</v>
      </c>
      <c r="O1372" s="211">
        <v>10000</v>
      </c>
      <c r="P1372" s="124" t="s">
        <v>1314</v>
      </c>
    </row>
    <row r="1373" spans="1:16" ht="76.5">
      <c r="A1373" s="262" t="s">
        <v>620</v>
      </c>
      <c r="B1373" s="124"/>
      <c r="C1373" s="125" t="s">
        <v>714</v>
      </c>
      <c r="D1373" s="119">
        <v>43145</v>
      </c>
      <c r="E1373" s="120" t="s">
        <v>3510</v>
      </c>
      <c r="F1373" s="120" t="s">
        <v>6</v>
      </c>
      <c r="G1373" s="120">
        <v>941004</v>
      </c>
      <c r="H1373" s="124"/>
      <c r="I1373" s="128" t="s">
        <v>4248</v>
      </c>
      <c r="J1373" s="124"/>
      <c r="K1373" s="124"/>
      <c r="L1373" s="124"/>
      <c r="M1373" s="124"/>
      <c r="N1373" s="211">
        <v>0</v>
      </c>
      <c r="O1373" s="211">
        <v>39000</v>
      </c>
      <c r="P1373" s="124" t="s">
        <v>1314</v>
      </c>
    </row>
    <row r="1374" spans="1:16" ht="89.25">
      <c r="A1374" s="262">
        <v>25</v>
      </c>
      <c r="B1374" s="124"/>
      <c r="C1374" s="125" t="s">
        <v>694</v>
      </c>
      <c r="D1374" s="119">
        <v>43145</v>
      </c>
      <c r="E1374" s="120" t="s">
        <v>3511</v>
      </c>
      <c r="F1374" s="120" t="s">
        <v>15</v>
      </c>
      <c r="G1374" s="120">
        <v>4354</v>
      </c>
      <c r="H1374" s="124"/>
      <c r="I1374" s="128" t="s">
        <v>4249</v>
      </c>
      <c r="J1374" s="124"/>
      <c r="K1374" s="124"/>
      <c r="L1374" s="124"/>
      <c r="M1374" s="124"/>
      <c r="N1374" s="211">
        <v>1002.37</v>
      </c>
      <c r="O1374" s="211">
        <v>0</v>
      </c>
      <c r="P1374" s="124" t="s">
        <v>1314</v>
      </c>
    </row>
    <row r="1375" spans="1:16" ht="51">
      <c r="A1375" s="262">
        <v>35</v>
      </c>
      <c r="B1375" s="124"/>
      <c r="C1375" s="125" t="s">
        <v>696</v>
      </c>
      <c r="D1375" s="119">
        <v>43145</v>
      </c>
      <c r="E1375" s="120" t="s">
        <v>3944</v>
      </c>
      <c r="F1375" s="120" t="s">
        <v>3</v>
      </c>
      <c r="G1375" s="120">
        <v>1596556</v>
      </c>
      <c r="H1375" s="124"/>
      <c r="I1375" s="128" t="s">
        <v>4562</v>
      </c>
      <c r="J1375" s="124"/>
      <c r="K1375" s="124"/>
      <c r="L1375" s="124"/>
      <c r="M1375" s="124"/>
      <c r="N1375" s="211">
        <v>0</v>
      </c>
      <c r="O1375" s="211">
        <v>300.52</v>
      </c>
      <c r="P1375" s="124" t="s">
        <v>1314</v>
      </c>
    </row>
    <row r="1376" spans="1:16" ht="51">
      <c r="A1376" s="262" t="s">
        <v>619</v>
      </c>
      <c r="B1376" s="124"/>
      <c r="C1376" s="125" t="s">
        <v>713</v>
      </c>
      <c r="D1376" s="119">
        <v>43145</v>
      </c>
      <c r="E1376" s="120" t="s">
        <v>3945</v>
      </c>
      <c r="F1376" s="120" t="s">
        <v>3</v>
      </c>
      <c r="G1376" s="120">
        <v>1596568</v>
      </c>
      <c r="H1376" s="124"/>
      <c r="I1376" s="128" t="s">
        <v>4563</v>
      </c>
      <c r="J1376" s="124"/>
      <c r="K1376" s="124"/>
      <c r="L1376" s="124"/>
      <c r="M1376" s="124"/>
      <c r="N1376" s="211">
        <v>0</v>
      </c>
      <c r="O1376" s="211">
        <v>1726</v>
      </c>
      <c r="P1376" s="124" t="s">
        <v>1314</v>
      </c>
    </row>
    <row r="1377" spans="1:16" ht="51">
      <c r="A1377" s="262" t="s">
        <v>619</v>
      </c>
      <c r="B1377" s="124"/>
      <c r="C1377" s="125" t="s">
        <v>713</v>
      </c>
      <c r="D1377" s="119">
        <v>43145</v>
      </c>
      <c r="E1377" s="120" t="s">
        <v>3946</v>
      </c>
      <c r="F1377" s="120" t="s">
        <v>3</v>
      </c>
      <c r="G1377" s="120">
        <v>1596587</v>
      </c>
      <c r="H1377" s="124"/>
      <c r="I1377" s="128" t="s">
        <v>4564</v>
      </c>
      <c r="J1377" s="124"/>
      <c r="K1377" s="124"/>
      <c r="L1377" s="124"/>
      <c r="M1377" s="124"/>
      <c r="N1377" s="211">
        <v>0</v>
      </c>
      <c r="O1377" s="211">
        <v>30</v>
      </c>
      <c r="P1377" s="124" t="s">
        <v>1314</v>
      </c>
    </row>
    <row r="1378" spans="1:16" ht="51">
      <c r="A1378" s="262" t="s">
        <v>619</v>
      </c>
      <c r="B1378" s="124"/>
      <c r="C1378" s="125" t="s">
        <v>713</v>
      </c>
      <c r="D1378" s="119">
        <v>43145</v>
      </c>
      <c r="E1378" s="120" t="s">
        <v>3947</v>
      </c>
      <c r="F1378" s="120" t="s">
        <v>3</v>
      </c>
      <c r="G1378" s="120">
        <v>1596594</v>
      </c>
      <c r="H1378" s="124"/>
      <c r="I1378" s="128" t="s">
        <v>4565</v>
      </c>
      <c r="J1378" s="124"/>
      <c r="K1378" s="124"/>
      <c r="L1378" s="124"/>
      <c r="M1378" s="124"/>
      <c r="N1378" s="211">
        <v>0</v>
      </c>
      <c r="O1378" s="211">
        <v>140</v>
      </c>
      <c r="P1378" s="124" t="s">
        <v>1314</v>
      </c>
    </row>
    <row r="1379" spans="1:16" ht="51">
      <c r="A1379" s="262" t="s">
        <v>619</v>
      </c>
      <c r="B1379" s="124"/>
      <c r="C1379" s="125" t="s">
        <v>713</v>
      </c>
      <c r="D1379" s="119">
        <v>43145</v>
      </c>
      <c r="E1379" s="120" t="s">
        <v>3948</v>
      </c>
      <c r="F1379" s="120" t="s">
        <v>3</v>
      </c>
      <c r="G1379" s="120">
        <v>1596597</v>
      </c>
      <c r="H1379" s="124"/>
      <c r="I1379" s="128" t="s">
        <v>4566</v>
      </c>
      <c r="J1379" s="124"/>
      <c r="K1379" s="124"/>
      <c r="L1379" s="124"/>
      <c r="M1379" s="124"/>
      <c r="N1379" s="211">
        <v>0</v>
      </c>
      <c r="O1379" s="211">
        <v>140</v>
      </c>
      <c r="P1379" s="124" t="s">
        <v>1314</v>
      </c>
    </row>
    <row r="1380" spans="1:16" ht="51">
      <c r="A1380" s="262" t="s">
        <v>619</v>
      </c>
      <c r="B1380" s="124"/>
      <c r="C1380" s="125" t="s">
        <v>713</v>
      </c>
      <c r="D1380" s="119">
        <v>43145</v>
      </c>
      <c r="E1380" s="120" t="s">
        <v>3949</v>
      </c>
      <c r="F1380" s="120" t="s">
        <v>3</v>
      </c>
      <c r="G1380" s="120">
        <v>1596604</v>
      </c>
      <c r="H1380" s="124"/>
      <c r="I1380" s="128" t="s">
        <v>3291</v>
      </c>
      <c r="J1380" s="124"/>
      <c r="K1380" s="124"/>
      <c r="L1380" s="124"/>
      <c r="M1380" s="124"/>
      <c r="N1380" s="211">
        <v>0</v>
      </c>
      <c r="O1380" s="211">
        <v>1593.93</v>
      </c>
      <c r="P1380" s="124" t="s">
        <v>1314</v>
      </c>
    </row>
    <row r="1381" spans="1:16" ht="51">
      <c r="A1381" s="262" t="s">
        <v>619</v>
      </c>
      <c r="B1381" s="124"/>
      <c r="C1381" s="125" t="s">
        <v>713</v>
      </c>
      <c r="D1381" s="119">
        <v>43145</v>
      </c>
      <c r="E1381" s="120" t="s">
        <v>3950</v>
      </c>
      <c r="F1381" s="120" t="s">
        <v>3</v>
      </c>
      <c r="G1381" s="120">
        <v>1596605</v>
      </c>
      <c r="H1381" s="124"/>
      <c r="I1381" s="128" t="s">
        <v>4567</v>
      </c>
      <c r="J1381" s="124"/>
      <c r="K1381" s="124"/>
      <c r="L1381" s="124"/>
      <c r="M1381" s="124"/>
      <c r="N1381" s="211">
        <v>0</v>
      </c>
      <c r="O1381" s="211">
        <v>14600.89</v>
      </c>
      <c r="P1381" s="124" t="s">
        <v>1314</v>
      </c>
    </row>
    <row r="1382" spans="1:16" ht="51">
      <c r="A1382" s="262" t="s">
        <v>619</v>
      </c>
      <c r="B1382" s="124"/>
      <c r="C1382" s="125" t="s">
        <v>713</v>
      </c>
      <c r="D1382" s="119">
        <v>43145</v>
      </c>
      <c r="E1382" s="120" t="s">
        <v>3951</v>
      </c>
      <c r="F1382" s="120" t="s">
        <v>3</v>
      </c>
      <c r="G1382" s="120">
        <v>1596608</v>
      </c>
      <c r="H1382" s="124"/>
      <c r="I1382" s="128" t="s">
        <v>3291</v>
      </c>
      <c r="J1382" s="124"/>
      <c r="K1382" s="124"/>
      <c r="L1382" s="124"/>
      <c r="M1382" s="124"/>
      <c r="N1382" s="211">
        <v>0</v>
      </c>
      <c r="O1382" s="211">
        <v>1593.92</v>
      </c>
      <c r="P1382" s="124" t="s">
        <v>1314</v>
      </c>
    </row>
    <row r="1383" spans="1:16" ht="51">
      <c r="A1383" s="262" t="s">
        <v>619</v>
      </c>
      <c r="B1383" s="124"/>
      <c r="C1383" s="125" t="s">
        <v>713</v>
      </c>
      <c r="D1383" s="119">
        <v>43145</v>
      </c>
      <c r="E1383" s="120" t="s">
        <v>3952</v>
      </c>
      <c r="F1383" s="120" t="s">
        <v>3</v>
      </c>
      <c r="G1383" s="120">
        <v>1596664</v>
      </c>
      <c r="H1383" s="124"/>
      <c r="I1383" s="128" t="s">
        <v>4568</v>
      </c>
      <c r="J1383" s="124"/>
      <c r="K1383" s="124"/>
      <c r="L1383" s="124"/>
      <c r="M1383" s="124"/>
      <c r="N1383" s="211">
        <v>0</v>
      </c>
      <c r="O1383" s="211">
        <v>11339</v>
      </c>
      <c r="P1383" s="124" t="s">
        <v>1314</v>
      </c>
    </row>
    <row r="1384" spans="1:16" ht="51">
      <c r="A1384" s="262" t="s">
        <v>619</v>
      </c>
      <c r="B1384" s="124"/>
      <c r="C1384" s="125" t="s">
        <v>713</v>
      </c>
      <c r="D1384" s="119">
        <v>43145</v>
      </c>
      <c r="E1384" s="120" t="s">
        <v>3953</v>
      </c>
      <c r="F1384" s="120" t="s">
        <v>3</v>
      </c>
      <c r="G1384" s="120">
        <v>1596719</v>
      </c>
      <c r="H1384" s="124"/>
      <c r="I1384" s="128" t="s">
        <v>4569</v>
      </c>
      <c r="J1384" s="124"/>
      <c r="K1384" s="124"/>
      <c r="L1384" s="124"/>
      <c r="M1384" s="124"/>
      <c r="N1384" s="211">
        <v>0</v>
      </c>
      <c r="O1384" s="211">
        <v>2</v>
      </c>
      <c r="P1384" s="124" t="s">
        <v>4737</v>
      </c>
    </row>
    <row r="1385" spans="1:16" ht="51">
      <c r="A1385" s="262" t="s">
        <v>619</v>
      </c>
      <c r="B1385" s="124"/>
      <c r="C1385" s="125" t="s">
        <v>713</v>
      </c>
      <c r="D1385" s="119">
        <v>43145</v>
      </c>
      <c r="E1385" s="120" t="s">
        <v>3954</v>
      </c>
      <c r="F1385" s="120" t="s">
        <v>3</v>
      </c>
      <c r="G1385" s="120">
        <v>1596778</v>
      </c>
      <c r="H1385" s="124"/>
      <c r="I1385" s="128" t="s">
        <v>4570</v>
      </c>
      <c r="J1385" s="124"/>
      <c r="K1385" s="124"/>
      <c r="L1385" s="124"/>
      <c r="M1385" s="124"/>
      <c r="N1385" s="211">
        <v>0</v>
      </c>
      <c r="O1385" s="211">
        <v>140</v>
      </c>
      <c r="P1385" s="124" t="s">
        <v>1314</v>
      </c>
    </row>
    <row r="1386" spans="1:16" ht="51">
      <c r="A1386" s="262" t="s">
        <v>619</v>
      </c>
      <c r="B1386" s="124"/>
      <c r="C1386" s="125" t="s">
        <v>713</v>
      </c>
      <c r="D1386" s="119">
        <v>43145</v>
      </c>
      <c r="E1386" s="120" t="s">
        <v>3955</v>
      </c>
      <c r="F1386" s="120" t="s">
        <v>3</v>
      </c>
      <c r="G1386" s="120">
        <v>1596787</v>
      </c>
      <c r="H1386" s="124"/>
      <c r="I1386" s="128" t="s">
        <v>4571</v>
      </c>
      <c r="J1386" s="124"/>
      <c r="K1386" s="124"/>
      <c r="L1386" s="124"/>
      <c r="M1386" s="124"/>
      <c r="N1386" s="211">
        <v>0</v>
      </c>
      <c r="O1386" s="211">
        <v>140</v>
      </c>
      <c r="P1386" s="124" t="s">
        <v>1314</v>
      </c>
    </row>
    <row r="1387" spans="1:16" ht="51">
      <c r="A1387" s="262" t="s">
        <v>619</v>
      </c>
      <c r="B1387" s="124"/>
      <c r="C1387" s="125" t="s">
        <v>713</v>
      </c>
      <c r="D1387" s="119">
        <v>43145</v>
      </c>
      <c r="E1387" s="120" t="s">
        <v>3956</v>
      </c>
      <c r="F1387" s="120" t="s">
        <v>3</v>
      </c>
      <c r="G1387" s="120">
        <v>1596790</v>
      </c>
      <c r="H1387" s="124"/>
      <c r="I1387" s="128" t="s">
        <v>4572</v>
      </c>
      <c r="J1387" s="124"/>
      <c r="K1387" s="124"/>
      <c r="L1387" s="124"/>
      <c r="M1387" s="124"/>
      <c r="N1387" s="211">
        <v>0</v>
      </c>
      <c r="O1387" s="211">
        <v>140</v>
      </c>
      <c r="P1387" s="124" t="s">
        <v>1314</v>
      </c>
    </row>
    <row r="1388" spans="1:16" ht="51">
      <c r="A1388" s="262" t="s">
        <v>619</v>
      </c>
      <c r="B1388" s="124"/>
      <c r="C1388" s="125" t="s">
        <v>713</v>
      </c>
      <c r="D1388" s="119">
        <v>43145</v>
      </c>
      <c r="E1388" s="120" t="s">
        <v>3957</v>
      </c>
      <c r="F1388" s="120" t="s">
        <v>3</v>
      </c>
      <c r="G1388" s="120">
        <v>1596793</v>
      </c>
      <c r="H1388" s="124"/>
      <c r="I1388" s="128" t="s">
        <v>4573</v>
      </c>
      <c r="J1388" s="124"/>
      <c r="K1388" s="124"/>
      <c r="L1388" s="124"/>
      <c r="M1388" s="124"/>
      <c r="N1388" s="211">
        <v>0</v>
      </c>
      <c r="O1388" s="211">
        <v>140</v>
      </c>
      <c r="P1388" s="124" t="s">
        <v>1314</v>
      </c>
    </row>
    <row r="1389" spans="1:16" ht="51">
      <c r="A1389" s="262" t="s">
        <v>619</v>
      </c>
      <c r="B1389" s="124"/>
      <c r="C1389" s="125" t="s">
        <v>713</v>
      </c>
      <c r="D1389" s="119">
        <v>43146</v>
      </c>
      <c r="E1389" s="120" t="s">
        <v>3512</v>
      </c>
      <c r="F1389" s="120" t="s">
        <v>6</v>
      </c>
      <c r="G1389" s="120">
        <v>664154</v>
      </c>
      <c r="H1389" s="124"/>
      <c r="I1389" s="128" t="s">
        <v>4250</v>
      </c>
      <c r="J1389" s="124"/>
      <c r="K1389" s="124"/>
      <c r="L1389" s="124"/>
      <c r="M1389" s="124"/>
      <c r="N1389" s="211">
        <v>0</v>
      </c>
      <c r="O1389" s="211">
        <v>121677.95</v>
      </c>
      <c r="P1389" s="124" t="s">
        <v>1314</v>
      </c>
    </row>
    <row r="1390" spans="1:16" ht="63.75">
      <c r="A1390" s="262" t="s">
        <v>619</v>
      </c>
      <c r="B1390" s="124"/>
      <c r="C1390" s="125" t="s">
        <v>713</v>
      </c>
      <c r="D1390" s="119">
        <v>43146</v>
      </c>
      <c r="E1390" s="120" t="s">
        <v>3513</v>
      </c>
      <c r="F1390" s="120" t="s">
        <v>6</v>
      </c>
      <c r="G1390" s="120">
        <v>664172</v>
      </c>
      <c r="H1390" s="124"/>
      <c r="I1390" s="128" t="s">
        <v>4251</v>
      </c>
      <c r="J1390" s="124"/>
      <c r="K1390" s="124"/>
      <c r="L1390" s="124"/>
      <c r="M1390" s="124"/>
      <c r="N1390" s="211">
        <v>0</v>
      </c>
      <c r="O1390" s="211">
        <v>8232</v>
      </c>
      <c r="P1390" s="124" t="s">
        <v>1314</v>
      </c>
    </row>
    <row r="1391" spans="1:16" ht="51">
      <c r="A1391" s="262" t="s">
        <v>619</v>
      </c>
      <c r="B1391" s="124"/>
      <c r="C1391" s="125" t="s">
        <v>713</v>
      </c>
      <c r="D1391" s="119">
        <v>43146</v>
      </c>
      <c r="E1391" s="120" t="s">
        <v>3514</v>
      </c>
      <c r="F1391" s="120" t="s">
        <v>6</v>
      </c>
      <c r="G1391" s="120">
        <v>664595</v>
      </c>
      <c r="H1391" s="124"/>
      <c r="I1391" s="128" t="s">
        <v>4252</v>
      </c>
      <c r="J1391" s="124"/>
      <c r="K1391" s="124"/>
      <c r="L1391" s="124"/>
      <c r="M1391" s="124"/>
      <c r="N1391" s="211">
        <v>0</v>
      </c>
      <c r="O1391" s="211">
        <v>12402.74</v>
      </c>
      <c r="P1391" s="124" t="s">
        <v>1314</v>
      </c>
    </row>
    <row r="1392" spans="1:16" ht="63.75">
      <c r="A1392" s="262" t="s">
        <v>619</v>
      </c>
      <c r="B1392" s="124"/>
      <c r="C1392" s="125" t="s">
        <v>713</v>
      </c>
      <c r="D1392" s="119">
        <v>43146</v>
      </c>
      <c r="E1392" s="120" t="s">
        <v>3515</v>
      </c>
      <c r="F1392" s="120" t="s">
        <v>6</v>
      </c>
      <c r="G1392" s="120">
        <v>664721</v>
      </c>
      <c r="H1392" s="124"/>
      <c r="I1392" s="128" t="s">
        <v>4253</v>
      </c>
      <c r="J1392" s="124"/>
      <c r="K1392" s="124"/>
      <c r="L1392" s="124"/>
      <c r="M1392" s="124"/>
      <c r="N1392" s="211">
        <v>0</v>
      </c>
      <c r="O1392" s="211">
        <v>14489.01</v>
      </c>
      <c r="P1392" s="124" t="s">
        <v>1314</v>
      </c>
    </row>
    <row r="1393" spans="1:16" ht="63.75">
      <c r="A1393" s="262" t="s">
        <v>619</v>
      </c>
      <c r="B1393" s="124"/>
      <c r="C1393" s="125" t="s">
        <v>713</v>
      </c>
      <c r="D1393" s="119">
        <v>43146</v>
      </c>
      <c r="E1393" s="120" t="s">
        <v>3516</v>
      </c>
      <c r="F1393" s="120" t="s">
        <v>6</v>
      </c>
      <c r="G1393" s="120">
        <v>664725</v>
      </c>
      <c r="H1393" s="124"/>
      <c r="I1393" s="128" t="s">
        <v>4254</v>
      </c>
      <c r="J1393" s="124"/>
      <c r="K1393" s="124"/>
      <c r="L1393" s="124"/>
      <c r="M1393" s="124"/>
      <c r="N1393" s="211">
        <v>0</v>
      </c>
      <c r="O1393" s="211">
        <v>7276.47</v>
      </c>
      <c r="P1393" s="124" t="s">
        <v>1314</v>
      </c>
    </row>
    <row r="1394" spans="1:16" ht="63.75">
      <c r="A1394" s="262" t="s">
        <v>619</v>
      </c>
      <c r="B1394" s="124"/>
      <c r="C1394" s="125" t="s">
        <v>713</v>
      </c>
      <c r="D1394" s="119">
        <v>43146</v>
      </c>
      <c r="E1394" s="120" t="s">
        <v>3517</v>
      </c>
      <c r="F1394" s="120" t="s">
        <v>6</v>
      </c>
      <c r="G1394" s="120">
        <v>664727</v>
      </c>
      <c r="H1394" s="124"/>
      <c r="I1394" s="128" t="s">
        <v>4255</v>
      </c>
      <c r="J1394" s="124"/>
      <c r="K1394" s="124"/>
      <c r="L1394" s="124"/>
      <c r="M1394" s="124"/>
      <c r="N1394" s="211">
        <v>0</v>
      </c>
      <c r="O1394" s="211">
        <v>22665.71</v>
      </c>
      <c r="P1394" s="124" t="s">
        <v>1314</v>
      </c>
    </row>
    <row r="1395" spans="1:16" ht="51">
      <c r="A1395" s="262" t="s">
        <v>619</v>
      </c>
      <c r="B1395" s="124"/>
      <c r="C1395" s="125" t="s">
        <v>713</v>
      </c>
      <c r="D1395" s="119">
        <v>43146</v>
      </c>
      <c r="E1395" s="120" t="s">
        <v>3518</v>
      </c>
      <c r="F1395" s="120" t="s">
        <v>6</v>
      </c>
      <c r="G1395" s="120">
        <v>941659</v>
      </c>
      <c r="H1395" s="124"/>
      <c r="I1395" s="128" t="s">
        <v>4256</v>
      </c>
      <c r="J1395" s="124"/>
      <c r="K1395" s="124"/>
      <c r="L1395" s="124"/>
      <c r="M1395" s="124"/>
      <c r="N1395" s="211">
        <v>0</v>
      </c>
      <c r="O1395" s="211">
        <v>8753.1200000000008</v>
      </c>
      <c r="P1395" s="124" t="s">
        <v>1314</v>
      </c>
    </row>
    <row r="1396" spans="1:16" ht="51">
      <c r="A1396" s="262" t="s">
        <v>619</v>
      </c>
      <c r="B1396" s="124"/>
      <c r="C1396" s="125" t="s">
        <v>713</v>
      </c>
      <c r="D1396" s="119">
        <v>43146</v>
      </c>
      <c r="E1396" s="120" t="s">
        <v>3519</v>
      </c>
      <c r="F1396" s="120" t="s">
        <v>6</v>
      </c>
      <c r="G1396" s="120">
        <v>941662</v>
      </c>
      <c r="H1396" s="124"/>
      <c r="I1396" s="128" t="s">
        <v>4257</v>
      </c>
      <c r="J1396" s="124"/>
      <c r="K1396" s="124"/>
      <c r="L1396" s="124"/>
      <c r="M1396" s="124"/>
      <c r="N1396" s="211">
        <v>0</v>
      </c>
      <c r="O1396" s="211">
        <v>540.9</v>
      </c>
      <c r="P1396" s="124" t="s">
        <v>1314</v>
      </c>
    </row>
    <row r="1397" spans="1:16" ht="76.5">
      <c r="A1397" s="262">
        <v>597</v>
      </c>
      <c r="B1397" s="124"/>
      <c r="C1397" s="125" t="s">
        <v>4141</v>
      </c>
      <c r="D1397" s="119">
        <v>43146</v>
      </c>
      <c r="E1397" s="120" t="s">
        <v>3520</v>
      </c>
      <c r="F1397" s="120" t="s">
        <v>1255</v>
      </c>
      <c r="G1397" s="120">
        <v>913620</v>
      </c>
      <c r="H1397" s="124"/>
      <c r="I1397" s="128" t="s">
        <v>4258</v>
      </c>
      <c r="J1397" s="124"/>
      <c r="K1397" s="124"/>
      <c r="L1397" s="124"/>
      <c r="M1397" s="124"/>
      <c r="N1397" s="211">
        <v>0</v>
      </c>
      <c r="O1397" s="211">
        <v>29698.34</v>
      </c>
      <c r="P1397" s="124" t="s">
        <v>1314</v>
      </c>
    </row>
    <row r="1398" spans="1:16" ht="76.5">
      <c r="A1398" s="262">
        <v>513</v>
      </c>
      <c r="B1398" s="124"/>
      <c r="C1398" s="125" t="s">
        <v>201</v>
      </c>
      <c r="D1398" s="119">
        <v>43146</v>
      </c>
      <c r="E1398" s="120" t="s">
        <v>3521</v>
      </c>
      <c r="F1398" s="120" t="s">
        <v>1315</v>
      </c>
      <c r="G1398" s="120">
        <v>16643777</v>
      </c>
      <c r="H1398" s="124"/>
      <c r="I1398" s="128" t="s">
        <v>4259</v>
      </c>
      <c r="J1398" s="124"/>
      <c r="K1398" s="124"/>
      <c r="L1398" s="124"/>
      <c r="M1398" s="124"/>
      <c r="N1398" s="211">
        <v>20880</v>
      </c>
      <c r="O1398" s="211">
        <v>0</v>
      </c>
      <c r="P1398" s="124" t="s">
        <v>1314</v>
      </c>
    </row>
    <row r="1399" spans="1:16" ht="76.5">
      <c r="A1399" s="262">
        <v>513</v>
      </c>
      <c r="B1399" s="124"/>
      <c r="C1399" s="125" t="s">
        <v>201</v>
      </c>
      <c r="D1399" s="119">
        <v>43146</v>
      </c>
      <c r="E1399" s="120" t="s">
        <v>3522</v>
      </c>
      <c r="F1399" s="120" t="s">
        <v>1315</v>
      </c>
      <c r="G1399" s="120">
        <v>16644888</v>
      </c>
      <c r="H1399" s="124"/>
      <c r="I1399" s="128" t="s">
        <v>4260</v>
      </c>
      <c r="J1399" s="124"/>
      <c r="K1399" s="124"/>
      <c r="L1399" s="124"/>
      <c r="M1399" s="124"/>
      <c r="N1399" s="211">
        <v>3060450.77</v>
      </c>
      <c r="O1399" s="211">
        <v>0</v>
      </c>
      <c r="P1399" s="124" t="s">
        <v>1314</v>
      </c>
    </row>
    <row r="1400" spans="1:16" ht="76.5">
      <c r="A1400" s="262">
        <v>15</v>
      </c>
      <c r="B1400" s="124"/>
      <c r="C1400" s="125" t="s">
        <v>691</v>
      </c>
      <c r="D1400" s="119">
        <v>43146</v>
      </c>
      <c r="E1400" s="120" t="s">
        <v>3523</v>
      </c>
      <c r="F1400" s="120" t="s">
        <v>11</v>
      </c>
      <c r="G1400" s="120">
        <v>913586</v>
      </c>
      <c r="H1400" s="124"/>
      <c r="I1400" s="128" t="s">
        <v>4262</v>
      </c>
      <c r="J1400" s="124"/>
      <c r="K1400" s="124"/>
      <c r="L1400" s="124"/>
      <c r="M1400" s="124"/>
      <c r="N1400" s="211">
        <v>270</v>
      </c>
      <c r="O1400" s="211">
        <v>0</v>
      </c>
      <c r="P1400" s="124" t="s">
        <v>1314</v>
      </c>
    </row>
    <row r="1401" spans="1:16" ht="89.25">
      <c r="A1401" s="262">
        <v>597</v>
      </c>
      <c r="B1401" s="124"/>
      <c r="C1401" s="125" t="s">
        <v>4141</v>
      </c>
      <c r="D1401" s="119">
        <v>43146</v>
      </c>
      <c r="E1401" s="120" t="s">
        <v>3524</v>
      </c>
      <c r="F1401" s="120" t="s">
        <v>11</v>
      </c>
      <c r="G1401" s="120">
        <v>913620</v>
      </c>
      <c r="H1401" s="124"/>
      <c r="I1401" s="128" t="s">
        <v>4263</v>
      </c>
      <c r="J1401" s="124"/>
      <c r="K1401" s="124"/>
      <c r="L1401" s="124"/>
      <c r="M1401" s="124"/>
      <c r="N1401" s="211">
        <v>50</v>
      </c>
      <c r="O1401" s="211">
        <v>0</v>
      </c>
      <c r="P1401" s="124" t="s">
        <v>1314</v>
      </c>
    </row>
    <row r="1402" spans="1:16" ht="89.25">
      <c r="A1402" s="262">
        <v>20</v>
      </c>
      <c r="B1402" s="124"/>
      <c r="C1402" s="125" t="s">
        <v>693</v>
      </c>
      <c r="D1402" s="119">
        <v>43146</v>
      </c>
      <c r="E1402" s="120" t="s">
        <v>3525</v>
      </c>
      <c r="F1402" s="120" t="s">
        <v>11</v>
      </c>
      <c r="G1402" s="120">
        <v>913651</v>
      </c>
      <c r="H1402" s="124"/>
      <c r="I1402" s="128" t="s">
        <v>4264</v>
      </c>
      <c r="J1402" s="124"/>
      <c r="K1402" s="124"/>
      <c r="L1402" s="124"/>
      <c r="M1402" s="124"/>
      <c r="N1402" s="211">
        <v>859.14</v>
      </c>
      <c r="O1402" s="211">
        <v>0</v>
      </c>
      <c r="P1402" s="124" t="s">
        <v>1314</v>
      </c>
    </row>
    <row r="1403" spans="1:16" ht="63.75">
      <c r="A1403" s="262" t="s">
        <v>620</v>
      </c>
      <c r="B1403" s="124"/>
      <c r="C1403" s="125" t="s">
        <v>714</v>
      </c>
      <c r="D1403" s="119">
        <v>43146</v>
      </c>
      <c r="E1403" s="120" t="s">
        <v>3526</v>
      </c>
      <c r="F1403" s="120" t="s">
        <v>11</v>
      </c>
      <c r="G1403" s="120">
        <v>10422</v>
      </c>
      <c r="H1403" s="124"/>
      <c r="I1403" s="128" t="s">
        <v>4265</v>
      </c>
      <c r="J1403" s="124"/>
      <c r="K1403" s="124"/>
      <c r="L1403" s="124"/>
      <c r="M1403" s="124"/>
      <c r="N1403" s="211">
        <v>907.91</v>
      </c>
      <c r="O1403" s="211">
        <v>0</v>
      </c>
      <c r="P1403" s="124" t="s">
        <v>1314</v>
      </c>
    </row>
    <row r="1404" spans="1:16" ht="51">
      <c r="A1404" s="262" t="s">
        <v>620</v>
      </c>
      <c r="B1404" s="124"/>
      <c r="C1404" s="125" t="s">
        <v>714</v>
      </c>
      <c r="D1404" s="119">
        <v>43146</v>
      </c>
      <c r="E1404" s="120" t="s">
        <v>3527</v>
      </c>
      <c r="F1404" s="120" t="s">
        <v>11</v>
      </c>
      <c r="G1404" s="120">
        <v>10423</v>
      </c>
      <c r="H1404" s="124"/>
      <c r="I1404" s="128" t="s">
        <v>4266</v>
      </c>
      <c r="J1404" s="124"/>
      <c r="K1404" s="124"/>
      <c r="L1404" s="124"/>
      <c r="M1404" s="124"/>
      <c r="N1404" s="211">
        <v>271.3</v>
      </c>
      <c r="O1404" s="211">
        <v>0</v>
      </c>
      <c r="P1404" s="124" t="s">
        <v>1314</v>
      </c>
    </row>
    <row r="1405" spans="1:16" ht="63.75">
      <c r="A1405" s="262" t="s">
        <v>620</v>
      </c>
      <c r="B1405" s="124"/>
      <c r="C1405" s="125" t="s">
        <v>714</v>
      </c>
      <c r="D1405" s="119">
        <v>43146</v>
      </c>
      <c r="E1405" s="120" t="s">
        <v>3528</v>
      </c>
      <c r="F1405" s="120" t="s">
        <v>11</v>
      </c>
      <c r="G1405" s="120">
        <v>10355</v>
      </c>
      <c r="H1405" s="124"/>
      <c r="I1405" s="128" t="s">
        <v>4267</v>
      </c>
      <c r="J1405" s="124"/>
      <c r="K1405" s="124"/>
      <c r="L1405" s="124"/>
      <c r="M1405" s="124"/>
      <c r="N1405" s="211">
        <v>6173.03</v>
      </c>
      <c r="O1405" s="211">
        <v>0</v>
      </c>
      <c r="P1405" s="124" t="s">
        <v>1314</v>
      </c>
    </row>
    <row r="1406" spans="1:16" ht="63.75">
      <c r="A1406" s="262">
        <v>597</v>
      </c>
      <c r="B1406" s="124"/>
      <c r="C1406" s="125" t="s">
        <v>4141</v>
      </c>
      <c r="D1406" s="119">
        <v>43146</v>
      </c>
      <c r="E1406" s="120" t="s">
        <v>3958</v>
      </c>
      <c r="F1406" s="120" t="s">
        <v>3</v>
      </c>
      <c r="G1406" s="120">
        <v>1596987</v>
      </c>
      <c r="H1406" s="124"/>
      <c r="I1406" s="128" t="s">
        <v>4574</v>
      </c>
      <c r="J1406" s="124"/>
      <c r="K1406" s="124"/>
      <c r="L1406" s="124"/>
      <c r="M1406" s="124"/>
      <c r="N1406" s="211">
        <v>0</v>
      </c>
      <c r="O1406" s="211">
        <v>2290.5</v>
      </c>
      <c r="P1406" s="124" t="s">
        <v>1314</v>
      </c>
    </row>
    <row r="1407" spans="1:16" ht="51">
      <c r="A1407" s="262" t="s">
        <v>619</v>
      </c>
      <c r="B1407" s="124"/>
      <c r="C1407" s="125" t="s">
        <v>713</v>
      </c>
      <c r="D1407" s="119">
        <v>43146</v>
      </c>
      <c r="E1407" s="120" t="s">
        <v>3959</v>
      </c>
      <c r="F1407" s="120" t="s">
        <v>3</v>
      </c>
      <c r="G1407" s="120">
        <v>1597014</v>
      </c>
      <c r="H1407" s="124"/>
      <c r="I1407" s="128" t="s">
        <v>4575</v>
      </c>
      <c r="J1407" s="124"/>
      <c r="K1407" s="124"/>
      <c r="L1407" s="124"/>
      <c r="M1407" s="124"/>
      <c r="N1407" s="211">
        <v>0</v>
      </c>
      <c r="O1407" s="211">
        <v>4840.3500000000004</v>
      </c>
      <c r="P1407" s="124" t="s">
        <v>1314</v>
      </c>
    </row>
    <row r="1408" spans="1:16" ht="51">
      <c r="A1408" s="262" t="s">
        <v>626</v>
      </c>
      <c r="B1408" s="124"/>
      <c r="C1408" s="125" t="s">
        <v>1234</v>
      </c>
      <c r="D1408" s="119">
        <v>43146</v>
      </c>
      <c r="E1408" s="120" t="s">
        <v>3960</v>
      </c>
      <c r="F1408" s="120" t="s">
        <v>3</v>
      </c>
      <c r="G1408" s="120">
        <v>1597107</v>
      </c>
      <c r="H1408" s="124"/>
      <c r="I1408" s="128" t="s">
        <v>4576</v>
      </c>
      <c r="J1408" s="124"/>
      <c r="K1408" s="124"/>
      <c r="L1408" s="124"/>
      <c r="M1408" s="124"/>
      <c r="N1408" s="211">
        <v>0</v>
      </c>
      <c r="O1408" s="211">
        <v>190424.59</v>
      </c>
      <c r="P1408" s="124" t="s">
        <v>1314</v>
      </c>
    </row>
    <row r="1409" spans="1:16" ht="51">
      <c r="A1409" s="262">
        <v>130</v>
      </c>
      <c r="B1409" s="124"/>
      <c r="C1409" s="125" t="s">
        <v>727</v>
      </c>
      <c r="D1409" s="119">
        <v>43146</v>
      </c>
      <c r="E1409" s="120" t="s">
        <v>3961</v>
      </c>
      <c r="F1409" s="120" t="s">
        <v>3</v>
      </c>
      <c r="G1409" s="120">
        <v>1596983</v>
      </c>
      <c r="H1409" s="124"/>
      <c r="I1409" s="128" t="s">
        <v>4577</v>
      </c>
      <c r="J1409" s="124"/>
      <c r="K1409" s="124"/>
      <c r="L1409" s="124"/>
      <c r="M1409" s="124"/>
      <c r="N1409" s="211">
        <v>0</v>
      </c>
      <c r="O1409" s="211">
        <v>34</v>
      </c>
      <c r="P1409" s="124" t="s">
        <v>1314</v>
      </c>
    </row>
    <row r="1410" spans="1:16" ht="51">
      <c r="A1410" s="262" t="s">
        <v>619</v>
      </c>
      <c r="B1410" s="124"/>
      <c r="C1410" s="125" t="s">
        <v>713</v>
      </c>
      <c r="D1410" s="119">
        <v>43146</v>
      </c>
      <c r="E1410" s="120" t="s">
        <v>3962</v>
      </c>
      <c r="F1410" s="120" t="s">
        <v>3</v>
      </c>
      <c r="G1410" s="120">
        <v>1597001</v>
      </c>
      <c r="H1410" s="124"/>
      <c r="I1410" s="128" t="s">
        <v>4578</v>
      </c>
      <c r="J1410" s="124"/>
      <c r="K1410" s="124"/>
      <c r="L1410" s="124"/>
      <c r="M1410" s="124"/>
      <c r="N1410" s="211">
        <v>0</v>
      </c>
      <c r="O1410" s="211">
        <v>3611.89</v>
      </c>
      <c r="P1410" s="124" t="s">
        <v>1314</v>
      </c>
    </row>
    <row r="1411" spans="1:16" ht="51">
      <c r="A1411" s="262" t="s">
        <v>619</v>
      </c>
      <c r="B1411" s="124"/>
      <c r="C1411" s="125" t="s">
        <v>713</v>
      </c>
      <c r="D1411" s="119">
        <v>43146</v>
      </c>
      <c r="E1411" s="120" t="s">
        <v>3963</v>
      </c>
      <c r="F1411" s="120" t="s">
        <v>3</v>
      </c>
      <c r="G1411" s="120">
        <v>1597006</v>
      </c>
      <c r="H1411" s="124"/>
      <c r="I1411" s="128" t="s">
        <v>4579</v>
      </c>
      <c r="J1411" s="124"/>
      <c r="K1411" s="124"/>
      <c r="L1411" s="124"/>
      <c r="M1411" s="124"/>
      <c r="N1411" s="211">
        <v>0</v>
      </c>
      <c r="O1411" s="211">
        <v>50</v>
      </c>
      <c r="P1411" s="124" t="s">
        <v>1314</v>
      </c>
    </row>
    <row r="1412" spans="1:16" ht="63.75">
      <c r="A1412" s="262" t="s">
        <v>619</v>
      </c>
      <c r="B1412" s="124"/>
      <c r="C1412" s="125" t="s">
        <v>713</v>
      </c>
      <c r="D1412" s="119">
        <v>43146</v>
      </c>
      <c r="E1412" s="120" t="s">
        <v>3964</v>
      </c>
      <c r="F1412" s="120" t="s">
        <v>3</v>
      </c>
      <c r="G1412" s="120">
        <v>1597009</v>
      </c>
      <c r="H1412" s="124"/>
      <c r="I1412" s="128" t="s">
        <v>4580</v>
      </c>
      <c r="J1412" s="124"/>
      <c r="K1412" s="124"/>
      <c r="L1412" s="124"/>
      <c r="M1412" s="124"/>
      <c r="N1412" s="211">
        <v>0</v>
      </c>
      <c r="O1412" s="211">
        <v>3643</v>
      </c>
      <c r="P1412" s="124" t="s">
        <v>1314</v>
      </c>
    </row>
    <row r="1413" spans="1:16" ht="51">
      <c r="A1413" s="262" t="s">
        <v>619</v>
      </c>
      <c r="B1413" s="124"/>
      <c r="C1413" s="125" t="s">
        <v>713</v>
      </c>
      <c r="D1413" s="119">
        <v>43146</v>
      </c>
      <c r="E1413" s="120" t="s">
        <v>3965</v>
      </c>
      <c r="F1413" s="120" t="s">
        <v>3</v>
      </c>
      <c r="G1413" s="120">
        <v>1597095</v>
      </c>
      <c r="H1413" s="124"/>
      <c r="I1413" s="128" t="s">
        <v>4581</v>
      </c>
      <c r="J1413" s="124"/>
      <c r="K1413" s="124"/>
      <c r="L1413" s="124"/>
      <c r="M1413" s="124"/>
      <c r="N1413" s="211">
        <v>0</v>
      </c>
      <c r="O1413" s="211">
        <v>686.35</v>
      </c>
      <c r="P1413" s="124" t="s">
        <v>1314</v>
      </c>
    </row>
    <row r="1414" spans="1:16" ht="51">
      <c r="A1414" s="262">
        <v>20</v>
      </c>
      <c r="B1414" s="124"/>
      <c r="C1414" s="125" t="s">
        <v>693</v>
      </c>
      <c r="D1414" s="119">
        <v>43146</v>
      </c>
      <c r="E1414" s="120" t="s">
        <v>3966</v>
      </c>
      <c r="F1414" s="120" t="s">
        <v>3</v>
      </c>
      <c r="G1414" s="120">
        <v>1597096</v>
      </c>
      <c r="H1414" s="124"/>
      <c r="I1414" s="128" t="s">
        <v>4582</v>
      </c>
      <c r="J1414" s="124"/>
      <c r="K1414" s="124"/>
      <c r="L1414" s="124"/>
      <c r="M1414" s="124"/>
      <c r="N1414" s="211">
        <v>0</v>
      </c>
      <c r="O1414" s="211">
        <v>140</v>
      </c>
      <c r="P1414" s="124" t="s">
        <v>1314</v>
      </c>
    </row>
    <row r="1415" spans="1:16" ht="51">
      <c r="A1415" s="262">
        <v>35</v>
      </c>
      <c r="B1415" s="124"/>
      <c r="C1415" s="125" t="s">
        <v>696</v>
      </c>
      <c r="D1415" s="119">
        <v>43146</v>
      </c>
      <c r="E1415" s="120" t="s">
        <v>3967</v>
      </c>
      <c r="F1415" s="120" t="s">
        <v>3</v>
      </c>
      <c r="G1415" s="120">
        <v>1597129</v>
      </c>
      <c r="H1415" s="124"/>
      <c r="I1415" s="128" t="s">
        <v>4583</v>
      </c>
      <c r="J1415" s="124"/>
      <c r="K1415" s="124"/>
      <c r="L1415" s="124"/>
      <c r="M1415" s="124"/>
      <c r="N1415" s="211">
        <v>0</v>
      </c>
      <c r="O1415" s="211">
        <v>170</v>
      </c>
      <c r="P1415" s="124" t="s">
        <v>1314</v>
      </c>
    </row>
    <row r="1416" spans="1:16" ht="51">
      <c r="A1416" s="262" t="s">
        <v>619</v>
      </c>
      <c r="B1416" s="124"/>
      <c r="C1416" s="125" t="s">
        <v>713</v>
      </c>
      <c r="D1416" s="119">
        <v>43146</v>
      </c>
      <c r="E1416" s="120" t="s">
        <v>3968</v>
      </c>
      <c r="F1416" s="120" t="s">
        <v>3</v>
      </c>
      <c r="G1416" s="120">
        <v>1597142</v>
      </c>
      <c r="H1416" s="124"/>
      <c r="I1416" s="128" t="s">
        <v>4584</v>
      </c>
      <c r="J1416" s="124"/>
      <c r="K1416" s="124"/>
      <c r="L1416" s="124"/>
      <c r="M1416" s="124"/>
      <c r="N1416" s="211">
        <v>0</v>
      </c>
      <c r="O1416" s="211">
        <v>140</v>
      </c>
      <c r="P1416" s="124" t="s">
        <v>1314</v>
      </c>
    </row>
    <row r="1417" spans="1:16" ht="51">
      <c r="A1417" s="262" t="s">
        <v>619</v>
      </c>
      <c r="B1417" s="124"/>
      <c r="C1417" s="125" t="s">
        <v>713</v>
      </c>
      <c r="D1417" s="119">
        <v>43146</v>
      </c>
      <c r="E1417" s="120" t="s">
        <v>3969</v>
      </c>
      <c r="F1417" s="120" t="s">
        <v>3</v>
      </c>
      <c r="G1417" s="120">
        <v>1597143</v>
      </c>
      <c r="H1417" s="124"/>
      <c r="I1417" s="128" t="s">
        <v>4585</v>
      </c>
      <c r="J1417" s="124"/>
      <c r="K1417" s="124"/>
      <c r="L1417" s="124"/>
      <c r="M1417" s="124"/>
      <c r="N1417" s="211">
        <v>0</v>
      </c>
      <c r="O1417" s="211">
        <v>140</v>
      </c>
      <c r="P1417" s="124" t="s">
        <v>1314</v>
      </c>
    </row>
    <row r="1418" spans="1:16" ht="51">
      <c r="A1418" s="262" t="s">
        <v>619</v>
      </c>
      <c r="B1418" s="124"/>
      <c r="C1418" s="125" t="s">
        <v>713</v>
      </c>
      <c r="D1418" s="119">
        <v>43146</v>
      </c>
      <c r="E1418" s="120" t="s">
        <v>3970</v>
      </c>
      <c r="F1418" s="120" t="s">
        <v>3</v>
      </c>
      <c r="G1418" s="120">
        <v>1597144</v>
      </c>
      <c r="H1418" s="124"/>
      <c r="I1418" s="128" t="s">
        <v>4586</v>
      </c>
      <c r="J1418" s="124"/>
      <c r="K1418" s="124"/>
      <c r="L1418" s="124"/>
      <c r="M1418" s="124"/>
      <c r="N1418" s="211">
        <v>0</v>
      </c>
      <c r="O1418" s="211">
        <v>140</v>
      </c>
      <c r="P1418" s="124" t="s">
        <v>1314</v>
      </c>
    </row>
    <row r="1419" spans="1:16" ht="51">
      <c r="A1419" s="262" t="s">
        <v>619</v>
      </c>
      <c r="B1419" s="124"/>
      <c r="C1419" s="125" t="s">
        <v>713</v>
      </c>
      <c r="D1419" s="119">
        <v>43146</v>
      </c>
      <c r="E1419" s="120" t="s">
        <v>3971</v>
      </c>
      <c r="F1419" s="120" t="s">
        <v>3</v>
      </c>
      <c r="G1419" s="120">
        <v>1597198</v>
      </c>
      <c r="H1419" s="124"/>
      <c r="I1419" s="128" t="s">
        <v>4587</v>
      </c>
      <c r="J1419" s="124"/>
      <c r="K1419" s="124"/>
      <c r="L1419" s="124"/>
      <c r="M1419" s="124"/>
      <c r="N1419" s="211">
        <v>0</v>
      </c>
      <c r="O1419" s="211">
        <v>2000</v>
      </c>
      <c r="P1419" s="124" t="s">
        <v>1314</v>
      </c>
    </row>
    <row r="1420" spans="1:16" ht="63.75">
      <c r="A1420" s="262" t="s">
        <v>619</v>
      </c>
      <c r="B1420" s="124"/>
      <c r="C1420" s="125" t="s">
        <v>713</v>
      </c>
      <c r="D1420" s="119">
        <v>43146</v>
      </c>
      <c r="E1420" s="120" t="s">
        <v>3972</v>
      </c>
      <c r="F1420" s="120" t="s">
        <v>3</v>
      </c>
      <c r="G1420" s="120">
        <v>1597220</v>
      </c>
      <c r="H1420" s="124"/>
      <c r="I1420" s="128" t="s">
        <v>4588</v>
      </c>
      <c r="J1420" s="124"/>
      <c r="K1420" s="124"/>
      <c r="L1420" s="124"/>
      <c r="M1420" s="124"/>
      <c r="N1420" s="211">
        <v>0</v>
      </c>
      <c r="O1420" s="211">
        <v>371</v>
      </c>
      <c r="P1420" s="124" t="s">
        <v>1314</v>
      </c>
    </row>
    <row r="1421" spans="1:16" ht="51">
      <c r="A1421" s="262">
        <v>20</v>
      </c>
      <c r="B1421" s="124"/>
      <c r="C1421" s="125" t="s">
        <v>693</v>
      </c>
      <c r="D1421" s="119">
        <v>43146</v>
      </c>
      <c r="E1421" s="120" t="s">
        <v>3973</v>
      </c>
      <c r="F1421" s="120" t="s">
        <v>3</v>
      </c>
      <c r="G1421" s="120">
        <v>1597230</v>
      </c>
      <c r="H1421" s="124"/>
      <c r="I1421" s="128" t="s">
        <v>4589</v>
      </c>
      <c r="J1421" s="124"/>
      <c r="K1421" s="124"/>
      <c r="L1421" s="124"/>
      <c r="M1421" s="124"/>
      <c r="N1421" s="211">
        <v>0</v>
      </c>
      <c r="O1421" s="211">
        <v>140</v>
      </c>
      <c r="P1421" s="124" t="s">
        <v>1314</v>
      </c>
    </row>
    <row r="1422" spans="1:16" ht="51">
      <c r="A1422" s="262" t="s">
        <v>619</v>
      </c>
      <c r="B1422" s="124"/>
      <c r="C1422" s="125" t="s">
        <v>713</v>
      </c>
      <c r="D1422" s="119">
        <v>43146</v>
      </c>
      <c r="E1422" s="120" t="s">
        <v>3974</v>
      </c>
      <c r="F1422" s="120" t="s">
        <v>3</v>
      </c>
      <c r="G1422" s="120">
        <v>1597251</v>
      </c>
      <c r="H1422" s="124"/>
      <c r="I1422" s="128" t="s">
        <v>4590</v>
      </c>
      <c r="J1422" s="124"/>
      <c r="K1422" s="124"/>
      <c r="L1422" s="124"/>
      <c r="M1422" s="124"/>
      <c r="N1422" s="211">
        <v>0</v>
      </c>
      <c r="O1422" s="211">
        <v>140</v>
      </c>
      <c r="P1422" s="124" t="s">
        <v>1314</v>
      </c>
    </row>
    <row r="1423" spans="1:16" ht="51">
      <c r="A1423" s="262" t="s">
        <v>619</v>
      </c>
      <c r="B1423" s="124"/>
      <c r="C1423" s="125" t="s">
        <v>713</v>
      </c>
      <c r="D1423" s="119">
        <v>43146</v>
      </c>
      <c r="E1423" s="120" t="s">
        <v>3975</v>
      </c>
      <c r="F1423" s="120" t="s">
        <v>3</v>
      </c>
      <c r="G1423" s="120">
        <v>1597253</v>
      </c>
      <c r="H1423" s="124"/>
      <c r="I1423" s="128" t="s">
        <v>4591</v>
      </c>
      <c r="J1423" s="124"/>
      <c r="K1423" s="124"/>
      <c r="L1423" s="124"/>
      <c r="M1423" s="124"/>
      <c r="N1423" s="211">
        <v>0</v>
      </c>
      <c r="O1423" s="211">
        <v>140</v>
      </c>
      <c r="P1423" s="124" t="s">
        <v>1314</v>
      </c>
    </row>
    <row r="1424" spans="1:16" ht="51">
      <c r="A1424" s="262" t="s">
        <v>619</v>
      </c>
      <c r="B1424" s="124"/>
      <c r="C1424" s="125" t="s">
        <v>713</v>
      </c>
      <c r="D1424" s="119">
        <v>43146</v>
      </c>
      <c r="E1424" s="120" t="s">
        <v>3976</v>
      </c>
      <c r="F1424" s="120" t="s">
        <v>3</v>
      </c>
      <c r="G1424" s="120">
        <v>1597255</v>
      </c>
      <c r="H1424" s="124"/>
      <c r="I1424" s="128" t="s">
        <v>4592</v>
      </c>
      <c r="J1424" s="124"/>
      <c r="K1424" s="124"/>
      <c r="L1424" s="124"/>
      <c r="M1424" s="124"/>
      <c r="N1424" s="211">
        <v>0</v>
      </c>
      <c r="O1424" s="211">
        <v>140</v>
      </c>
      <c r="P1424" s="124" t="s">
        <v>1314</v>
      </c>
    </row>
    <row r="1425" spans="1:16" ht="51">
      <c r="A1425" s="262" t="s">
        <v>619</v>
      </c>
      <c r="B1425" s="124"/>
      <c r="C1425" s="125" t="s">
        <v>713</v>
      </c>
      <c r="D1425" s="119">
        <v>43146</v>
      </c>
      <c r="E1425" s="120" t="s">
        <v>3977</v>
      </c>
      <c r="F1425" s="120" t="s">
        <v>3</v>
      </c>
      <c r="G1425" s="120">
        <v>1597265</v>
      </c>
      <c r="H1425" s="124"/>
      <c r="I1425" s="128" t="s">
        <v>4593</v>
      </c>
      <c r="J1425" s="124"/>
      <c r="K1425" s="124"/>
      <c r="L1425" s="124"/>
      <c r="M1425" s="124"/>
      <c r="N1425" s="211">
        <v>0</v>
      </c>
      <c r="O1425" s="211">
        <v>470</v>
      </c>
      <c r="P1425" s="124" t="s">
        <v>1314</v>
      </c>
    </row>
    <row r="1426" spans="1:16" ht="51">
      <c r="A1426" s="262" t="s">
        <v>619</v>
      </c>
      <c r="B1426" s="124"/>
      <c r="C1426" s="125" t="s">
        <v>713</v>
      </c>
      <c r="D1426" s="119">
        <v>43146</v>
      </c>
      <c r="E1426" s="120" t="s">
        <v>3978</v>
      </c>
      <c r="F1426" s="120" t="s">
        <v>3</v>
      </c>
      <c r="G1426" s="120">
        <v>1597268</v>
      </c>
      <c r="H1426" s="124"/>
      <c r="I1426" s="128" t="s">
        <v>4594</v>
      </c>
      <c r="J1426" s="124"/>
      <c r="K1426" s="124"/>
      <c r="L1426" s="124"/>
      <c r="M1426" s="124"/>
      <c r="N1426" s="211">
        <v>0</v>
      </c>
      <c r="O1426" s="211">
        <v>4200</v>
      </c>
      <c r="P1426" s="124" t="s">
        <v>1314</v>
      </c>
    </row>
    <row r="1427" spans="1:16" ht="51">
      <c r="A1427" s="262" t="s">
        <v>619</v>
      </c>
      <c r="B1427" s="124"/>
      <c r="C1427" s="125" t="s">
        <v>713</v>
      </c>
      <c r="D1427" s="119">
        <v>43147</v>
      </c>
      <c r="E1427" s="120" t="s">
        <v>3529</v>
      </c>
      <c r="F1427" s="120" t="s">
        <v>6</v>
      </c>
      <c r="G1427" s="120">
        <v>665196</v>
      </c>
      <c r="H1427" s="124"/>
      <c r="I1427" s="128" t="s">
        <v>4268</v>
      </c>
      <c r="J1427" s="124"/>
      <c r="K1427" s="124"/>
      <c r="L1427" s="124"/>
      <c r="M1427" s="124"/>
      <c r="N1427" s="211">
        <v>0</v>
      </c>
      <c r="O1427" s="211">
        <v>62544.27</v>
      </c>
      <c r="P1427" s="124" t="s">
        <v>1314</v>
      </c>
    </row>
    <row r="1428" spans="1:16" ht="63.75">
      <c r="A1428" s="262" t="s">
        <v>619</v>
      </c>
      <c r="B1428" s="124"/>
      <c r="C1428" s="125" t="s">
        <v>713</v>
      </c>
      <c r="D1428" s="119">
        <v>43147</v>
      </c>
      <c r="E1428" s="120" t="s">
        <v>3530</v>
      </c>
      <c r="F1428" s="120" t="s">
        <v>6</v>
      </c>
      <c r="G1428" s="120">
        <v>665835</v>
      </c>
      <c r="H1428" s="124"/>
      <c r="I1428" s="128" t="s">
        <v>4269</v>
      </c>
      <c r="J1428" s="124"/>
      <c r="K1428" s="124"/>
      <c r="L1428" s="124"/>
      <c r="M1428" s="124"/>
      <c r="N1428" s="211">
        <v>0</v>
      </c>
      <c r="O1428" s="211">
        <v>5050.33</v>
      </c>
      <c r="P1428" s="124" t="s">
        <v>1314</v>
      </c>
    </row>
    <row r="1429" spans="1:16" ht="76.5">
      <c r="A1429" s="262" t="s">
        <v>620</v>
      </c>
      <c r="B1429" s="124"/>
      <c r="C1429" s="125" t="s">
        <v>714</v>
      </c>
      <c r="D1429" s="119">
        <v>43147</v>
      </c>
      <c r="E1429" s="120" t="s">
        <v>3531</v>
      </c>
      <c r="F1429" s="120" t="s">
        <v>1256</v>
      </c>
      <c r="G1429" s="120">
        <v>16645831</v>
      </c>
      <c r="H1429" s="124"/>
      <c r="I1429" s="128" t="s">
        <v>4270</v>
      </c>
      <c r="J1429" s="124"/>
      <c r="K1429" s="124"/>
      <c r="L1429" s="124"/>
      <c r="M1429" s="124"/>
      <c r="N1429" s="211">
        <v>0</v>
      </c>
      <c r="O1429" s="211">
        <v>13491.5</v>
      </c>
      <c r="P1429" s="124" t="s">
        <v>1314</v>
      </c>
    </row>
    <row r="1430" spans="1:16" ht="51">
      <c r="A1430" s="262" t="s">
        <v>619</v>
      </c>
      <c r="B1430" s="124"/>
      <c r="C1430" s="125" t="s">
        <v>713</v>
      </c>
      <c r="D1430" s="119">
        <v>43147</v>
      </c>
      <c r="E1430" s="120" t="s">
        <v>3532</v>
      </c>
      <c r="F1430" s="120" t="s">
        <v>6</v>
      </c>
      <c r="G1430" s="120">
        <v>942156</v>
      </c>
      <c r="H1430" s="124"/>
      <c r="I1430" s="128" t="s">
        <v>4271</v>
      </c>
      <c r="J1430" s="124"/>
      <c r="K1430" s="124"/>
      <c r="L1430" s="124"/>
      <c r="M1430" s="124"/>
      <c r="N1430" s="211">
        <v>0</v>
      </c>
      <c r="O1430" s="211">
        <v>21160.17</v>
      </c>
      <c r="P1430" s="124" t="s">
        <v>1314</v>
      </c>
    </row>
    <row r="1431" spans="1:16" ht="76.5">
      <c r="A1431" s="262" t="s">
        <v>620</v>
      </c>
      <c r="B1431" s="124"/>
      <c r="C1431" s="125" t="s">
        <v>714</v>
      </c>
      <c r="D1431" s="119">
        <v>43147</v>
      </c>
      <c r="E1431" s="120" t="s">
        <v>3533</v>
      </c>
      <c r="F1431" s="120" t="s">
        <v>6</v>
      </c>
      <c r="G1431" s="120">
        <v>942179</v>
      </c>
      <c r="H1431" s="124"/>
      <c r="I1431" s="128" t="s">
        <v>4272</v>
      </c>
      <c r="J1431" s="124"/>
      <c r="K1431" s="124"/>
      <c r="L1431" s="124"/>
      <c r="M1431" s="124"/>
      <c r="N1431" s="211">
        <v>0</v>
      </c>
      <c r="O1431" s="211">
        <v>68000</v>
      </c>
      <c r="P1431" s="124" t="s">
        <v>1314</v>
      </c>
    </row>
    <row r="1432" spans="1:16" ht="51">
      <c r="A1432" s="262">
        <v>132</v>
      </c>
      <c r="B1432" s="124"/>
      <c r="C1432" s="125" t="s">
        <v>728</v>
      </c>
      <c r="D1432" s="119">
        <v>43147</v>
      </c>
      <c r="E1432" s="120" t="s">
        <v>3534</v>
      </c>
      <c r="F1432" s="120" t="s">
        <v>11</v>
      </c>
      <c r="G1432" s="120">
        <v>913723</v>
      </c>
      <c r="H1432" s="124"/>
      <c r="I1432" s="128" t="s">
        <v>4273</v>
      </c>
      <c r="J1432" s="124"/>
      <c r="K1432" s="124"/>
      <c r="L1432" s="124"/>
      <c r="M1432" s="124"/>
      <c r="N1432" s="211">
        <v>270</v>
      </c>
      <c r="O1432" s="211">
        <v>0</v>
      </c>
      <c r="P1432" s="124" t="s">
        <v>1314</v>
      </c>
    </row>
    <row r="1433" spans="1:16" ht="25.5">
      <c r="A1433" s="262" t="s">
        <v>620</v>
      </c>
      <c r="B1433" s="124"/>
      <c r="C1433" s="125" t="s">
        <v>714</v>
      </c>
      <c r="D1433" s="119">
        <v>43147</v>
      </c>
      <c r="E1433" s="120" t="s">
        <v>3535</v>
      </c>
      <c r="F1433" s="120" t="s">
        <v>21</v>
      </c>
      <c r="G1433" s="120">
        <v>913728</v>
      </c>
      <c r="H1433" s="124"/>
      <c r="I1433" s="128" t="s">
        <v>4274</v>
      </c>
      <c r="J1433" s="124"/>
      <c r="K1433" s="124"/>
      <c r="L1433" s="124"/>
      <c r="M1433" s="124"/>
      <c r="N1433" s="211">
        <v>207300</v>
      </c>
      <c r="O1433" s="211">
        <v>0</v>
      </c>
      <c r="P1433" s="124" t="s">
        <v>1314</v>
      </c>
    </row>
    <row r="1434" spans="1:16" ht="51">
      <c r="A1434" s="262">
        <v>132</v>
      </c>
      <c r="B1434" s="124"/>
      <c r="C1434" s="125" t="s">
        <v>728</v>
      </c>
      <c r="D1434" s="119">
        <v>43147</v>
      </c>
      <c r="E1434" s="120" t="s">
        <v>3536</v>
      </c>
      <c r="F1434" s="120" t="s">
        <v>11</v>
      </c>
      <c r="G1434" s="120">
        <v>913733</v>
      </c>
      <c r="H1434" s="124"/>
      <c r="I1434" s="128" t="s">
        <v>4275</v>
      </c>
      <c r="J1434" s="124"/>
      <c r="K1434" s="124"/>
      <c r="L1434" s="124"/>
      <c r="M1434" s="124"/>
      <c r="N1434" s="211">
        <v>257.18</v>
      </c>
      <c r="O1434" s="211">
        <v>0</v>
      </c>
      <c r="P1434" s="124" t="s">
        <v>1314</v>
      </c>
    </row>
    <row r="1435" spans="1:16" ht="63.75">
      <c r="A1435" s="262" t="s">
        <v>619</v>
      </c>
      <c r="B1435" s="124"/>
      <c r="C1435" s="125" t="s">
        <v>713</v>
      </c>
      <c r="D1435" s="119">
        <v>43147</v>
      </c>
      <c r="E1435" s="120" t="s">
        <v>3537</v>
      </c>
      <c r="F1435" s="120" t="s">
        <v>11</v>
      </c>
      <c r="G1435" s="120">
        <v>913737</v>
      </c>
      <c r="H1435" s="124"/>
      <c r="I1435" s="128" t="s">
        <v>4276</v>
      </c>
      <c r="J1435" s="124"/>
      <c r="K1435" s="124"/>
      <c r="L1435" s="124"/>
      <c r="M1435" s="124"/>
      <c r="N1435" s="211">
        <v>50</v>
      </c>
      <c r="O1435" s="211">
        <v>0</v>
      </c>
      <c r="P1435" s="124" t="s">
        <v>1314</v>
      </c>
    </row>
    <row r="1436" spans="1:16" ht="102">
      <c r="A1436" s="262">
        <v>46</v>
      </c>
      <c r="B1436" s="124"/>
      <c r="C1436" s="125" t="s">
        <v>698</v>
      </c>
      <c r="D1436" s="119">
        <v>43147</v>
      </c>
      <c r="E1436" s="120" t="s">
        <v>3538</v>
      </c>
      <c r="F1436" s="120" t="s">
        <v>15</v>
      </c>
      <c r="G1436" s="120">
        <v>4377</v>
      </c>
      <c r="H1436" s="124"/>
      <c r="I1436" s="128" t="s">
        <v>4277</v>
      </c>
      <c r="J1436" s="124"/>
      <c r="K1436" s="124"/>
      <c r="L1436" s="124"/>
      <c r="M1436" s="124"/>
      <c r="N1436" s="211">
        <v>397.32</v>
      </c>
      <c r="O1436" s="211">
        <v>0</v>
      </c>
      <c r="P1436" s="124" t="s">
        <v>1314</v>
      </c>
    </row>
    <row r="1437" spans="1:16" ht="76.5">
      <c r="A1437" s="262">
        <v>287</v>
      </c>
      <c r="B1437" s="124"/>
      <c r="C1437" s="125" t="s">
        <v>790</v>
      </c>
      <c r="D1437" s="119">
        <v>43147</v>
      </c>
      <c r="E1437" s="120" t="s">
        <v>3539</v>
      </c>
      <c r="F1437" s="120" t="s">
        <v>11</v>
      </c>
      <c r="G1437" s="120">
        <v>665967</v>
      </c>
      <c r="H1437" s="124"/>
      <c r="I1437" s="128" t="s">
        <v>4278</v>
      </c>
      <c r="J1437" s="124"/>
      <c r="K1437" s="124"/>
      <c r="L1437" s="124"/>
      <c r="M1437" s="124"/>
      <c r="N1437" s="211">
        <v>50</v>
      </c>
      <c r="O1437" s="211">
        <v>0</v>
      </c>
      <c r="P1437" s="124" t="s">
        <v>1314</v>
      </c>
    </row>
    <row r="1438" spans="1:16" ht="76.5">
      <c r="A1438" s="262">
        <v>513</v>
      </c>
      <c r="B1438" s="124"/>
      <c r="C1438" s="125" t="s">
        <v>201</v>
      </c>
      <c r="D1438" s="119">
        <v>43147</v>
      </c>
      <c r="E1438" s="120" t="s">
        <v>3540</v>
      </c>
      <c r="F1438" s="120" t="s">
        <v>1315</v>
      </c>
      <c r="G1438" s="120">
        <v>16612991</v>
      </c>
      <c r="H1438" s="124"/>
      <c r="I1438" s="128" t="s">
        <v>4280</v>
      </c>
      <c r="J1438" s="124"/>
      <c r="K1438" s="124"/>
      <c r="L1438" s="124"/>
      <c r="M1438" s="124"/>
      <c r="N1438" s="211">
        <v>502551.48</v>
      </c>
      <c r="O1438" s="211">
        <v>0</v>
      </c>
      <c r="P1438" s="124" t="s">
        <v>1314</v>
      </c>
    </row>
    <row r="1439" spans="1:16" ht="76.5">
      <c r="A1439" s="262">
        <v>513</v>
      </c>
      <c r="B1439" s="124"/>
      <c r="C1439" s="125" t="s">
        <v>201</v>
      </c>
      <c r="D1439" s="119">
        <v>43147</v>
      </c>
      <c r="E1439" s="120" t="s">
        <v>3541</v>
      </c>
      <c r="F1439" s="120" t="s">
        <v>1315</v>
      </c>
      <c r="G1439" s="120">
        <v>16613008</v>
      </c>
      <c r="H1439" s="124"/>
      <c r="I1439" s="128" t="s">
        <v>4281</v>
      </c>
      <c r="J1439" s="124"/>
      <c r="K1439" s="124"/>
      <c r="L1439" s="124"/>
      <c r="M1439" s="124"/>
      <c r="N1439" s="211">
        <v>122350</v>
      </c>
      <c r="O1439" s="211">
        <v>0</v>
      </c>
      <c r="P1439" s="124" t="s">
        <v>1314</v>
      </c>
    </row>
    <row r="1440" spans="1:16" ht="76.5">
      <c r="A1440" s="262">
        <v>513</v>
      </c>
      <c r="B1440" s="124"/>
      <c r="C1440" s="125" t="s">
        <v>201</v>
      </c>
      <c r="D1440" s="119">
        <v>43147</v>
      </c>
      <c r="E1440" s="120" t="s">
        <v>3542</v>
      </c>
      <c r="F1440" s="120" t="s">
        <v>1315</v>
      </c>
      <c r="G1440" s="120">
        <v>16613025</v>
      </c>
      <c r="H1440" s="124"/>
      <c r="I1440" s="128" t="s">
        <v>4282</v>
      </c>
      <c r="J1440" s="124"/>
      <c r="K1440" s="124"/>
      <c r="L1440" s="124"/>
      <c r="M1440" s="124"/>
      <c r="N1440" s="211">
        <v>71020.600000000006</v>
      </c>
      <c r="O1440" s="211">
        <v>0</v>
      </c>
      <c r="P1440" s="124" t="s">
        <v>1314</v>
      </c>
    </row>
    <row r="1441" spans="1:16" ht="76.5">
      <c r="A1441" s="262">
        <v>513</v>
      </c>
      <c r="B1441" s="124"/>
      <c r="C1441" s="125" t="s">
        <v>201</v>
      </c>
      <c r="D1441" s="119">
        <v>43147</v>
      </c>
      <c r="E1441" s="120" t="s">
        <v>3543</v>
      </c>
      <c r="F1441" s="120" t="s">
        <v>1315</v>
      </c>
      <c r="G1441" s="120">
        <v>16613024</v>
      </c>
      <c r="H1441" s="124"/>
      <c r="I1441" s="128" t="s">
        <v>4283</v>
      </c>
      <c r="J1441" s="124"/>
      <c r="K1441" s="124"/>
      <c r="L1441" s="124"/>
      <c r="M1441" s="124"/>
      <c r="N1441" s="211">
        <v>214065.56</v>
      </c>
      <c r="O1441" s="211">
        <v>0</v>
      </c>
      <c r="P1441" s="124" t="s">
        <v>1314</v>
      </c>
    </row>
    <row r="1442" spans="1:16" ht="76.5">
      <c r="A1442" s="262">
        <v>513</v>
      </c>
      <c r="B1442" s="124"/>
      <c r="C1442" s="125" t="s">
        <v>201</v>
      </c>
      <c r="D1442" s="119">
        <v>43147</v>
      </c>
      <c r="E1442" s="120" t="s">
        <v>3544</v>
      </c>
      <c r="F1442" s="120" t="s">
        <v>1315</v>
      </c>
      <c r="G1442" s="120">
        <v>16613368</v>
      </c>
      <c r="H1442" s="124"/>
      <c r="I1442" s="128" t="s">
        <v>4284</v>
      </c>
      <c r="J1442" s="124"/>
      <c r="K1442" s="124"/>
      <c r="L1442" s="124"/>
      <c r="M1442" s="124"/>
      <c r="N1442" s="211">
        <v>42551.23</v>
      </c>
      <c r="O1442" s="211">
        <v>0</v>
      </c>
      <c r="P1442" s="124" t="s">
        <v>1314</v>
      </c>
    </row>
    <row r="1443" spans="1:16" ht="76.5">
      <c r="A1443" s="262">
        <v>513</v>
      </c>
      <c r="B1443" s="124"/>
      <c r="C1443" s="125" t="s">
        <v>201</v>
      </c>
      <c r="D1443" s="119">
        <v>43147</v>
      </c>
      <c r="E1443" s="120" t="s">
        <v>3545</v>
      </c>
      <c r="F1443" s="120" t="s">
        <v>1315</v>
      </c>
      <c r="G1443" s="120">
        <v>16613429</v>
      </c>
      <c r="H1443" s="124"/>
      <c r="I1443" s="128" t="s">
        <v>4285</v>
      </c>
      <c r="J1443" s="124"/>
      <c r="K1443" s="124"/>
      <c r="L1443" s="124"/>
      <c r="M1443" s="124"/>
      <c r="N1443" s="211">
        <v>204793.3</v>
      </c>
      <c r="O1443" s="211">
        <v>0</v>
      </c>
      <c r="P1443" s="124" t="s">
        <v>1314</v>
      </c>
    </row>
    <row r="1444" spans="1:16" ht="76.5">
      <c r="A1444" s="262">
        <v>513</v>
      </c>
      <c r="B1444" s="124"/>
      <c r="C1444" s="125" t="s">
        <v>201</v>
      </c>
      <c r="D1444" s="119">
        <v>43147</v>
      </c>
      <c r="E1444" s="120" t="s">
        <v>3546</v>
      </c>
      <c r="F1444" s="120" t="s">
        <v>1315</v>
      </c>
      <c r="G1444" s="120">
        <v>16613586</v>
      </c>
      <c r="H1444" s="124"/>
      <c r="I1444" s="128" t="s">
        <v>4286</v>
      </c>
      <c r="J1444" s="124"/>
      <c r="K1444" s="124"/>
      <c r="L1444" s="124"/>
      <c r="M1444" s="124"/>
      <c r="N1444" s="211">
        <v>232360</v>
      </c>
      <c r="O1444" s="211">
        <v>0</v>
      </c>
      <c r="P1444" s="124" t="s">
        <v>1314</v>
      </c>
    </row>
    <row r="1445" spans="1:16" ht="76.5">
      <c r="A1445" s="262">
        <v>513</v>
      </c>
      <c r="B1445" s="124"/>
      <c r="C1445" s="125" t="s">
        <v>201</v>
      </c>
      <c r="D1445" s="119">
        <v>43147</v>
      </c>
      <c r="E1445" s="120" t="s">
        <v>3547</v>
      </c>
      <c r="F1445" s="120" t="s">
        <v>1315</v>
      </c>
      <c r="G1445" s="120">
        <v>16613596</v>
      </c>
      <c r="H1445" s="124"/>
      <c r="I1445" s="128" t="s">
        <v>4287</v>
      </c>
      <c r="J1445" s="124"/>
      <c r="K1445" s="124"/>
      <c r="L1445" s="124"/>
      <c r="M1445" s="124"/>
      <c r="N1445" s="211">
        <v>35119.26</v>
      </c>
      <c r="O1445" s="211">
        <v>0</v>
      </c>
      <c r="P1445" s="124" t="s">
        <v>1314</v>
      </c>
    </row>
    <row r="1446" spans="1:16" ht="76.5">
      <c r="A1446" s="262">
        <v>513</v>
      </c>
      <c r="B1446" s="124"/>
      <c r="C1446" s="125" t="s">
        <v>201</v>
      </c>
      <c r="D1446" s="119">
        <v>43147</v>
      </c>
      <c r="E1446" s="120" t="s">
        <v>3548</v>
      </c>
      <c r="F1446" s="120" t="s">
        <v>1315</v>
      </c>
      <c r="G1446" s="120">
        <v>16613696</v>
      </c>
      <c r="H1446" s="124"/>
      <c r="I1446" s="128" t="s">
        <v>4288</v>
      </c>
      <c r="J1446" s="124"/>
      <c r="K1446" s="124"/>
      <c r="L1446" s="124"/>
      <c r="M1446" s="124"/>
      <c r="N1446" s="211">
        <v>1140</v>
      </c>
      <c r="O1446" s="211">
        <v>0</v>
      </c>
      <c r="P1446" s="124" t="s">
        <v>1314</v>
      </c>
    </row>
    <row r="1447" spans="1:16" ht="76.5">
      <c r="A1447" s="262">
        <v>513</v>
      </c>
      <c r="B1447" s="124"/>
      <c r="C1447" s="125" t="s">
        <v>201</v>
      </c>
      <c r="D1447" s="119">
        <v>43147</v>
      </c>
      <c r="E1447" s="120" t="s">
        <v>3549</v>
      </c>
      <c r="F1447" s="120" t="s">
        <v>1315</v>
      </c>
      <c r="G1447" s="120">
        <v>16613726</v>
      </c>
      <c r="H1447" s="124"/>
      <c r="I1447" s="128" t="s">
        <v>4289</v>
      </c>
      <c r="J1447" s="124"/>
      <c r="K1447" s="124"/>
      <c r="L1447" s="124"/>
      <c r="M1447" s="124"/>
      <c r="N1447" s="211">
        <v>385940.8</v>
      </c>
      <c r="O1447" s="211">
        <v>0</v>
      </c>
      <c r="P1447" s="124" t="s">
        <v>1314</v>
      </c>
    </row>
    <row r="1448" spans="1:16" ht="76.5">
      <c r="A1448" s="262">
        <v>513</v>
      </c>
      <c r="B1448" s="124"/>
      <c r="C1448" s="125" t="s">
        <v>201</v>
      </c>
      <c r="D1448" s="119">
        <v>43147</v>
      </c>
      <c r="E1448" s="120" t="s">
        <v>3550</v>
      </c>
      <c r="F1448" s="120" t="s">
        <v>1315</v>
      </c>
      <c r="G1448" s="120">
        <v>16613737</v>
      </c>
      <c r="H1448" s="124"/>
      <c r="I1448" s="128" t="s">
        <v>4290</v>
      </c>
      <c r="J1448" s="124"/>
      <c r="K1448" s="124"/>
      <c r="L1448" s="124"/>
      <c r="M1448" s="124"/>
      <c r="N1448" s="211">
        <v>37075.5</v>
      </c>
      <c r="O1448" s="211">
        <v>0</v>
      </c>
      <c r="P1448" s="124" t="s">
        <v>1314</v>
      </c>
    </row>
    <row r="1449" spans="1:16" ht="76.5">
      <c r="A1449" s="262">
        <v>513</v>
      </c>
      <c r="B1449" s="124"/>
      <c r="C1449" s="125" t="s">
        <v>201</v>
      </c>
      <c r="D1449" s="119">
        <v>43147</v>
      </c>
      <c r="E1449" s="120" t="s">
        <v>3551</v>
      </c>
      <c r="F1449" s="120" t="s">
        <v>1315</v>
      </c>
      <c r="G1449" s="120">
        <v>16659515</v>
      </c>
      <c r="H1449" s="124"/>
      <c r="I1449" s="128" t="s">
        <v>4291</v>
      </c>
      <c r="J1449" s="124"/>
      <c r="K1449" s="124"/>
      <c r="L1449" s="124"/>
      <c r="M1449" s="124"/>
      <c r="N1449" s="211">
        <v>1169.46</v>
      </c>
      <c r="O1449" s="211">
        <v>0</v>
      </c>
      <c r="P1449" s="124" t="s">
        <v>1314</v>
      </c>
    </row>
    <row r="1450" spans="1:16" ht="76.5">
      <c r="A1450" s="262">
        <v>513</v>
      </c>
      <c r="B1450" s="124"/>
      <c r="C1450" s="125" t="s">
        <v>201</v>
      </c>
      <c r="D1450" s="119">
        <v>43147</v>
      </c>
      <c r="E1450" s="120" t="s">
        <v>3552</v>
      </c>
      <c r="F1450" s="120" t="s">
        <v>1315</v>
      </c>
      <c r="G1450" s="120">
        <v>16613753</v>
      </c>
      <c r="H1450" s="124"/>
      <c r="I1450" s="128" t="s">
        <v>4292</v>
      </c>
      <c r="J1450" s="124"/>
      <c r="K1450" s="124"/>
      <c r="L1450" s="124"/>
      <c r="M1450" s="124"/>
      <c r="N1450" s="211">
        <v>2962.63</v>
      </c>
      <c r="O1450" s="211">
        <v>0</v>
      </c>
      <c r="P1450" s="124" t="s">
        <v>1314</v>
      </c>
    </row>
    <row r="1451" spans="1:16" ht="63.75">
      <c r="A1451" s="262">
        <v>25</v>
      </c>
      <c r="B1451" s="124"/>
      <c r="C1451" s="125" t="s">
        <v>694</v>
      </c>
      <c r="D1451" s="119">
        <v>43147</v>
      </c>
      <c r="E1451" s="120" t="s">
        <v>3979</v>
      </c>
      <c r="F1451" s="120" t="s">
        <v>3</v>
      </c>
      <c r="G1451" s="120">
        <v>1597436</v>
      </c>
      <c r="H1451" s="124"/>
      <c r="I1451" s="128" t="s">
        <v>4595</v>
      </c>
      <c r="J1451" s="124"/>
      <c r="K1451" s="124"/>
      <c r="L1451" s="124"/>
      <c r="M1451" s="124"/>
      <c r="N1451" s="211">
        <v>0</v>
      </c>
      <c r="O1451" s="211">
        <v>189503.59</v>
      </c>
      <c r="P1451" s="124" t="s">
        <v>1314</v>
      </c>
    </row>
    <row r="1452" spans="1:16" ht="51">
      <c r="A1452" s="262" t="s">
        <v>619</v>
      </c>
      <c r="B1452" s="124"/>
      <c r="C1452" s="125" t="s">
        <v>713</v>
      </c>
      <c r="D1452" s="119">
        <v>43147</v>
      </c>
      <c r="E1452" s="120" t="s">
        <v>3980</v>
      </c>
      <c r="F1452" s="120" t="s">
        <v>3</v>
      </c>
      <c r="G1452" s="120">
        <v>1597484</v>
      </c>
      <c r="H1452" s="124"/>
      <c r="I1452" s="128" t="s">
        <v>4596</v>
      </c>
      <c r="J1452" s="124"/>
      <c r="K1452" s="124"/>
      <c r="L1452" s="124"/>
      <c r="M1452" s="124"/>
      <c r="N1452" s="211">
        <v>0</v>
      </c>
      <c r="O1452" s="211">
        <v>3429.49</v>
      </c>
      <c r="P1452" s="124" t="s">
        <v>1314</v>
      </c>
    </row>
    <row r="1453" spans="1:16" ht="51">
      <c r="A1453" s="262" t="s">
        <v>619</v>
      </c>
      <c r="B1453" s="124"/>
      <c r="C1453" s="125" t="s">
        <v>713</v>
      </c>
      <c r="D1453" s="119">
        <v>43147</v>
      </c>
      <c r="E1453" s="120" t="s">
        <v>3981</v>
      </c>
      <c r="F1453" s="120" t="s">
        <v>3</v>
      </c>
      <c r="G1453" s="120">
        <v>1597486</v>
      </c>
      <c r="H1453" s="124"/>
      <c r="I1453" s="128" t="s">
        <v>4597</v>
      </c>
      <c r="J1453" s="124"/>
      <c r="K1453" s="124"/>
      <c r="L1453" s="124"/>
      <c r="M1453" s="124"/>
      <c r="N1453" s="211">
        <v>0</v>
      </c>
      <c r="O1453" s="211">
        <v>2186.5700000000002</v>
      </c>
      <c r="P1453" s="124" t="s">
        <v>1314</v>
      </c>
    </row>
    <row r="1454" spans="1:16" ht="51">
      <c r="A1454" s="262" t="s">
        <v>619</v>
      </c>
      <c r="B1454" s="124"/>
      <c r="C1454" s="125" t="s">
        <v>713</v>
      </c>
      <c r="D1454" s="119">
        <v>43147</v>
      </c>
      <c r="E1454" s="120" t="s">
        <v>3982</v>
      </c>
      <c r="F1454" s="120" t="s">
        <v>3</v>
      </c>
      <c r="G1454" s="120">
        <v>1597489</v>
      </c>
      <c r="H1454" s="124"/>
      <c r="I1454" s="128" t="s">
        <v>4598</v>
      </c>
      <c r="J1454" s="124"/>
      <c r="K1454" s="124"/>
      <c r="L1454" s="124"/>
      <c r="M1454" s="124"/>
      <c r="N1454" s="211">
        <v>0</v>
      </c>
      <c r="O1454" s="211">
        <v>2623.24</v>
      </c>
      <c r="P1454" s="124" t="s">
        <v>1314</v>
      </c>
    </row>
    <row r="1455" spans="1:16" ht="51">
      <c r="A1455" s="262" t="s">
        <v>619</v>
      </c>
      <c r="B1455" s="124"/>
      <c r="C1455" s="125" t="s">
        <v>713</v>
      </c>
      <c r="D1455" s="119">
        <v>43147</v>
      </c>
      <c r="E1455" s="120" t="s">
        <v>3983</v>
      </c>
      <c r="F1455" s="120" t="s">
        <v>3</v>
      </c>
      <c r="G1455" s="120">
        <v>1597491</v>
      </c>
      <c r="H1455" s="124"/>
      <c r="I1455" s="128" t="s">
        <v>4599</v>
      </c>
      <c r="J1455" s="124"/>
      <c r="K1455" s="124"/>
      <c r="L1455" s="124"/>
      <c r="M1455" s="124"/>
      <c r="N1455" s="211">
        <v>0</v>
      </c>
      <c r="O1455" s="211">
        <v>5243.24</v>
      </c>
      <c r="P1455" s="124" t="s">
        <v>1314</v>
      </c>
    </row>
    <row r="1456" spans="1:16" ht="63.75">
      <c r="A1456" s="262">
        <v>310</v>
      </c>
      <c r="B1456" s="124"/>
      <c r="C1456" s="125" t="s">
        <v>807</v>
      </c>
      <c r="D1456" s="119">
        <v>43147</v>
      </c>
      <c r="E1456" s="120" t="s">
        <v>3984</v>
      </c>
      <c r="F1456" s="120" t="s">
        <v>3</v>
      </c>
      <c r="G1456" s="120">
        <v>1597532</v>
      </c>
      <c r="H1456" s="124"/>
      <c r="I1456" s="128" t="s">
        <v>4600</v>
      </c>
      <c r="J1456" s="124"/>
      <c r="K1456" s="124"/>
      <c r="L1456" s="124"/>
      <c r="M1456" s="124"/>
      <c r="N1456" s="211">
        <v>0</v>
      </c>
      <c r="O1456" s="211">
        <v>1372.7</v>
      </c>
      <c r="P1456" s="124" t="s">
        <v>1314</v>
      </c>
    </row>
    <row r="1457" spans="1:16" ht="51">
      <c r="A1457" s="262" t="s">
        <v>619</v>
      </c>
      <c r="B1457" s="124"/>
      <c r="C1457" s="125" t="s">
        <v>713</v>
      </c>
      <c r="D1457" s="119">
        <v>43147</v>
      </c>
      <c r="E1457" s="120" t="s">
        <v>3985</v>
      </c>
      <c r="F1457" s="120" t="s">
        <v>3</v>
      </c>
      <c r="G1457" s="120">
        <v>1597408</v>
      </c>
      <c r="H1457" s="124"/>
      <c r="I1457" s="128" t="s">
        <v>4601</v>
      </c>
      <c r="J1457" s="124"/>
      <c r="K1457" s="124"/>
      <c r="L1457" s="124"/>
      <c r="M1457" s="124"/>
      <c r="N1457" s="211">
        <v>0</v>
      </c>
      <c r="O1457" s="211">
        <v>140</v>
      </c>
      <c r="P1457" s="124" t="s">
        <v>1314</v>
      </c>
    </row>
    <row r="1458" spans="1:16" ht="51">
      <c r="A1458" s="262" t="s">
        <v>619</v>
      </c>
      <c r="B1458" s="124"/>
      <c r="C1458" s="125" t="s">
        <v>713</v>
      </c>
      <c r="D1458" s="119">
        <v>43147</v>
      </c>
      <c r="E1458" s="120" t="s">
        <v>3986</v>
      </c>
      <c r="F1458" s="120" t="s">
        <v>3</v>
      </c>
      <c r="G1458" s="120">
        <v>1597409</v>
      </c>
      <c r="H1458" s="124"/>
      <c r="I1458" s="128" t="s">
        <v>4602</v>
      </c>
      <c r="J1458" s="124"/>
      <c r="K1458" s="124"/>
      <c r="L1458" s="124"/>
      <c r="M1458" s="124"/>
      <c r="N1458" s="211">
        <v>0</v>
      </c>
      <c r="O1458" s="211">
        <v>140</v>
      </c>
      <c r="P1458" s="124" t="s">
        <v>1314</v>
      </c>
    </row>
    <row r="1459" spans="1:16" ht="51">
      <c r="A1459" s="262" t="s">
        <v>619</v>
      </c>
      <c r="B1459" s="124"/>
      <c r="C1459" s="125" t="s">
        <v>713</v>
      </c>
      <c r="D1459" s="119">
        <v>43147</v>
      </c>
      <c r="E1459" s="120" t="s">
        <v>3987</v>
      </c>
      <c r="F1459" s="120" t="s">
        <v>3</v>
      </c>
      <c r="G1459" s="120">
        <v>1597410</v>
      </c>
      <c r="H1459" s="124"/>
      <c r="I1459" s="128" t="s">
        <v>4603</v>
      </c>
      <c r="J1459" s="124"/>
      <c r="K1459" s="124"/>
      <c r="L1459" s="124"/>
      <c r="M1459" s="124"/>
      <c r="N1459" s="211">
        <v>0</v>
      </c>
      <c r="O1459" s="211">
        <v>140</v>
      </c>
      <c r="P1459" s="124" t="s">
        <v>1314</v>
      </c>
    </row>
    <row r="1460" spans="1:16" ht="51">
      <c r="A1460" s="262" t="s">
        <v>619</v>
      </c>
      <c r="B1460" s="124"/>
      <c r="C1460" s="125" t="s">
        <v>713</v>
      </c>
      <c r="D1460" s="119">
        <v>43147</v>
      </c>
      <c r="E1460" s="120" t="s">
        <v>3988</v>
      </c>
      <c r="F1460" s="120" t="s">
        <v>3</v>
      </c>
      <c r="G1460" s="120">
        <v>1597411</v>
      </c>
      <c r="H1460" s="124"/>
      <c r="I1460" s="128" t="s">
        <v>4604</v>
      </c>
      <c r="J1460" s="124"/>
      <c r="K1460" s="124"/>
      <c r="L1460" s="124"/>
      <c r="M1460" s="124"/>
      <c r="N1460" s="211">
        <v>0</v>
      </c>
      <c r="O1460" s="211">
        <v>140</v>
      </c>
      <c r="P1460" s="124" t="s">
        <v>1314</v>
      </c>
    </row>
    <row r="1461" spans="1:16" ht="51">
      <c r="A1461" s="262" t="s">
        <v>619</v>
      </c>
      <c r="B1461" s="124"/>
      <c r="C1461" s="125" t="s">
        <v>713</v>
      </c>
      <c r="D1461" s="119">
        <v>43147</v>
      </c>
      <c r="E1461" s="120" t="s">
        <v>3989</v>
      </c>
      <c r="F1461" s="120" t="s">
        <v>3</v>
      </c>
      <c r="G1461" s="120">
        <v>1597479</v>
      </c>
      <c r="H1461" s="124"/>
      <c r="I1461" s="128" t="s">
        <v>4605</v>
      </c>
      <c r="J1461" s="124"/>
      <c r="K1461" s="124"/>
      <c r="L1461" s="124"/>
      <c r="M1461" s="124"/>
      <c r="N1461" s="211">
        <v>0</v>
      </c>
      <c r="O1461" s="211">
        <v>140</v>
      </c>
      <c r="P1461" s="124" t="s">
        <v>1314</v>
      </c>
    </row>
    <row r="1462" spans="1:16" ht="63.75">
      <c r="A1462" s="262">
        <v>310</v>
      </c>
      <c r="B1462" s="124"/>
      <c r="C1462" s="125" t="s">
        <v>807</v>
      </c>
      <c r="D1462" s="119">
        <v>43147</v>
      </c>
      <c r="E1462" s="120" t="s">
        <v>3990</v>
      </c>
      <c r="F1462" s="120" t="s">
        <v>3</v>
      </c>
      <c r="G1462" s="120">
        <v>1597534</v>
      </c>
      <c r="H1462" s="124"/>
      <c r="I1462" s="128" t="s">
        <v>4606</v>
      </c>
      <c r="J1462" s="124"/>
      <c r="K1462" s="124"/>
      <c r="L1462" s="124"/>
      <c r="M1462" s="124"/>
      <c r="N1462" s="211">
        <v>0</v>
      </c>
      <c r="O1462" s="211">
        <v>120</v>
      </c>
      <c r="P1462" s="124" t="s">
        <v>1314</v>
      </c>
    </row>
    <row r="1463" spans="1:16" ht="51">
      <c r="A1463" s="262">
        <v>48</v>
      </c>
      <c r="B1463" s="124"/>
      <c r="C1463" s="125" t="s">
        <v>700</v>
      </c>
      <c r="D1463" s="119">
        <v>43147</v>
      </c>
      <c r="E1463" s="120" t="s">
        <v>3991</v>
      </c>
      <c r="F1463" s="120" t="s">
        <v>3</v>
      </c>
      <c r="G1463" s="120">
        <v>1597561</v>
      </c>
      <c r="H1463" s="124"/>
      <c r="I1463" s="128" t="s">
        <v>4607</v>
      </c>
      <c r="J1463" s="124"/>
      <c r="K1463" s="124"/>
      <c r="L1463" s="124"/>
      <c r="M1463" s="124"/>
      <c r="N1463" s="211">
        <v>0</v>
      </c>
      <c r="O1463" s="211">
        <v>20384</v>
      </c>
      <c r="P1463" s="124" t="s">
        <v>1314</v>
      </c>
    </row>
    <row r="1464" spans="1:16" ht="51">
      <c r="A1464" s="262" t="s">
        <v>619</v>
      </c>
      <c r="B1464" s="124"/>
      <c r="C1464" s="125" t="s">
        <v>713</v>
      </c>
      <c r="D1464" s="119">
        <v>43147</v>
      </c>
      <c r="E1464" s="120" t="s">
        <v>3992</v>
      </c>
      <c r="F1464" s="120" t="s">
        <v>3</v>
      </c>
      <c r="G1464" s="120">
        <v>1597564</v>
      </c>
      <c r="H1464" s="124"/>
      <c r="I1464" s="128" t="s">
        <v>4608</v>
      </c>
      <c r="J1464" s="124"/>
      <c r="K1464" s="124"/>
      <c r="L1464" s="124"/>
      <c r="M1464" s="124"/>
      <c r="N1464" s="211">
        <v>0</v>
      </c>
      <c r="O1464" s="211">
        <v>969</v>
      </c>
      <c r="P1464" s="124" t="s">
        <v>1314</v>
      </c>
    </row>
    <row r="1465" spans="1:16" ht="51">
      <c r="A1465" s="262" t="s">
        <v>619</v>
      </c>
      <c r="B1465" s="124"/>
      <c r="C1465" s="125" t="s">
        <v>713</v>
      </c>
      <c r="D1465" s="119">
        <v>43147</v>
      </c>
      <c r="E1465" s="120" t="s">
        <v>3993</v>
      </c>
      <c r="F1465" s="120" t="s">
        <v>3</v>
      </c>
      <c r="G1465" s="120">
        <v>1597569</v>
      </c>
      <c r="H1465" s="124"/>
      <c r="I1465" s="128" t="s">
        <v>4609</v>
      </c>
      <c r="J1465" s="124"/>
      <c r="K1465" s="124"/>
      <c r="L1465" s="124"/>
      <c r="M1465" s="124"/>
      <c r="N1465" s="211">
        <v>0</v>
      </c>
      <c r="O1465" s="211">
        <v>500</v>
      </c>
      <c r="P1465" s="124" t="s">
        <v>1314</v>
      </c>
    </row>
    <row r="1466" spans="1:16" ht="51">
      <c r="A1466" s="262" t="s">
        <v>619</v>
      </c>
      <c r="B1466" s="124"/>
      <c r="C1466" s="125" t="s">
        <v>713</v>
      </c>
      <c r="D1466" s="119">
        <v>43147</v>
      </c>
      <c r="E1466" s="120" t="s">
        <v>3994</v>
      </c>
      <c r="F1466" s="120" t="s">
        <v>3</v>
      </c>
      <c r="G1466" s="120">
        <v>1597588</v>
      </c>
      <c r="H1466" s="124"/>
      <c r="I1466" s="128" t="s">
        <v>4610</v>
      </c>
      <c r="J1466" s="124"/>
      <c r="K1466" s="124"/>
      <c r="L1466" s="124"/>
      <c r="M1466" s="124"/>
      <c r="N1466" s="211">
        <v>0</v>
      </c>
      <c r="O1466" s="211">
        <v>35</v>
      </c>
      <c r="P1466" s="124" t="s">
        <v>1314</v>
      </c>
    </row>
    <row r="1467" spans="1:16" ht="51">
      <c r="A1467" s="262" t="s">
        <v>619</v>
      </c>
      <c r="B1467" s="124"/>
      <c r="C1467" s="125" t="s">
        <v>713</v>
      </c>
      <c r="D1467" s="119">
        <v>43147</v>
      </c>
      <c r="E1467" s="120" t="s">
        <v>3995</v>
      </c>
      <c r="F1467" s="120" t="s">
        <v>3</v>
      </c>
      <c r="G1467" s="120">
        <v>1597594</v>
      </c>
      <c r="H1467" s="124"/>
      <c r="I1467" s="128" t="s">
        <v>4611</v>
      </c>
      <c r="J1467" s="124"/>
      <c r="K1467" s="124"/>
      <c r="L1467" s="124"/>
      <c r="M1467" s="124"/>
      <c r="N1467" s="211">
        <v>0</v>
      </c>
      <c r="O1467" s="211">
        <v>140</v>
      </c>
      <c r="P1467" s="124" t="s">
        <v>1314</v>
      </c>
    </row>
    <row r="1468" spans="1:16" ht="51">
      <c r="A1468" s="262" t="s">
        <v>619</v>
      </c>
      <c r="B1468" s="124"/>
      <c r="C1468" s="125" t="s">
        <v>713</v>
      </c>
      <c r="D1468" s="119">
        <v>43147</v>
      </c>
      <c r="E1468" s="120" t="s">
        <v>3996</v>
      </c>
      <c r="F1468" s="120" t="s">
        <v>3</v>
      </c>
      <c r="G1468" s="120">
        <v>1597595</v>
      </c>
      <c r="H1468" s="124"/>
      <c r="I1468" s="128" t="s">
        <v>4612</v>
      </c>
      <c r="J1468" s="124"/>
      <c r="K1468" s="124"/>
      <c r="L1468" s="124"/>
      <c r="M1468" s="124"/>
      <c r="N1468" s="211">
        <v>0</v>
      </c>
      <c r="O1468" s="211">
        <v>140</v>
      </c>
      <c r="P1468" s="124" t="s">
        <v>1314</v>
      </c>
    </row>
    <row r="1469" spans="1:16" ht="51">
      <c r="A1469" s="262">
        <v>20</v>
      </c>
      <c r="B1469" s="124"/>
      <c r="C1469" s="125" t="s">
        <v>693</v>
      </c>
      <c r="D1469" s="119">
        <v>43147</v>
      </c>
      <c r="E1469" s="120" t="s">
        <v>3997</v>
      </c>
      <c r="F1469" s="120" t="s">
        <v>3</v>
      </c>
      <c r="G1469" s="120">
        <v>1597690</v>
      </c>
      <c r="H1469" s="124"/>
      <c r="I1469" s="128" t="s">
        <v>4613</v>
      </c>
      <c r="J1469" s="124"/>
      <c r="K1469" s="124"/>
      <c r="L1469" s="124"/>
      <c r="M1469" s="124"/>
      <c r="N1469" s="211">
        <v>0</v>
      </c>
      <c r="O1469" s="211">
        <v>200</v>
      </c>
      <c r="P1469" s="124" t="s">
        <v>1314</v>
      </c>
    </row>
    <row r="1470" spans="1:16" ht="51">
      <c r="A1470" s="262" t="s">
        <v>619</v>
      </c>
      <c r="B1470" s="124"/>
      <c r="C1470" s="125" t="s">
        <v>713</v>
      </c>
      <c r="D1470" s="119">
        <v>43147</v>
      </c>
      <c r="E1470" s="120" t="s">
        <v>3998</v>
      </c>
      <c r="F1470" s="120" t="s">
        <v>3</v>
      </c>
      <c r="G1470" s="120">
        <v>1597704</v>
      </c>
      <c r="H1470" s="124"/>
      <c r="I1470" s="128" t="s">
        <v>4614</v>
      </c>
      <c r="J1470" s="124"/>
      <c r="K1470" s="124"/>
      <c r="L1470" s="124"/>
      <c r="M1470" s="124"/>
      <c r="N1470" s="211">
        <v>0</v>
      </c>
      <c r="O1470" s="211">
        <v>1359.68</v>
      </c>
      <c r="P1470" s="124" t="s">
        <v>1314</v>
      </c>
    </row>
    <row r="1471" spans="1:16" ht="38.25">
      <c r="A1471" s="262">
        <v>47</v>
      </c>
      <c r="B1471" s="124"/>
      <c r="C1471" s="125" t="s">
        <v>699</v>
      </c>
      <c r="D1471" s="119">
        <v>43147</v>
      </c>
      <c r="E1471" s="120" t="s">
        <v>3999</v>
      </c>
      <c r="F1471" s="120" t="s">
        <v>3</v>
      </c>
      <c r="G1471" s="120">
        <v>1597757</v>
      </c>
      <c r="H1471" s="124"/>
      <c r="I1471" s="128" t="s">
        <v>4615</v>
      </c>
      <c r="J1471" s="124"/>
      <c r="K1471" s="124"/>
      <c r="L1471" s="124"/>
      <c r="M1471" s="124"/>
      <c r="N1471" s="211">
        <v>0</v>
      </c>
      <c r="O1471" s="211">
        <v>599.9</v>
      </c>
      <c r="P1471" s="124" t="s">
        <v>1314</v>
      </c>
    </row>
    <row r="1472" spans="1:16" ht="76.5">
      <c r="A1472" s="262" t="s">
        <v>619</v>
      </c>
      <c r="B1472" s="124"/>
      <c r="C1472" s="125" t="s">
        <v>713</v>
      </c>
      <c r="D1472" s="119">
        <v>43150</v>
      </c>
      <c r="E1472" s="120" t="s">
        <v>3553</v>
      </c>
      <c r="F1472" s="120" t="s">
        <v>1256</v>
      </c>
      <c r="G1472" s="120">
        <v>16661282</v>
      </c>
      <c r="H1472" s="124"/>
      <c r="I1472" s="128" t="s">
        <v>4293</v>
      </c>
      <c r="J1472" s="124"/>
      <c r="K1472" s="124"/>
      <c r="L1472" s="124"/>
      <c r="M1472" s="124"/>
      <c r="N1472" s="211">
        <v>0</v>
      </c>
      <c r="O1472" s="211">
        <v>202222.79</v>
      </c>
      <c r="P1472" s="124" t="s">
        <v>1314</v>
      </c>
    </row>
    <row r="1473" spans="1:16" ht="76.5">
      <c r="A1473" s="262" t="s">
        <v>620</v>
      </c>
      <c r="B1473" s="124"/>
      <c r="C1473" s="125" t="s">
        <v>714</v>
      </c>
      <c r="D1473" s="119">
        <v>43150</v>
      </c>
      <c r="E1473" s="120" t="s">
        <v>3554</v>
      </c>
      <c r="F1473" s="120" t="s">
        <v>6</v>
      </c>
      <c r="G1473" s="120">
        <v>942680</v>
      </c>
      <c r="H1473" s="124"/>
      <c r="I1473" s="128" t="s">
        <v>4294</v>
      </c>
      <c r="J1473" s="124"/>
      <c r="K1473" s="124"/>
      <c r="L1473" s="124"/>
      <c r="M1473" s="124"/>
      <c r="N1473" s="211">
        <v>0</v>
      </c>
      <c r="O1473" s="211">
        <v>30000</v>
      </c>
      <c r="P1473" s="124" t="s">
        <v>1314</v>
      </c>
    </row>
    <row r="1474" spans="1:16" ht="51">
      <c r="A1474" s="262" t="s">
        <v>619</v>
      </c>
      <c r="B1474" s="124"/>
      <c r="C1474" s="125" t="s">
        <v>713</v>
      </c>
      <c r="D1474" s="119">
        <v>43150</v>
      </c>
      <c r="E1474" s="120" t="s">
        <v>4000</v>
      </c>
      <c r="F1474" s="120" t="s">
        <v>3</v>
      </c>
      <c r="G1474" s="120">
        <v>1597895</v>
      </c>
      <c r="H1474" s="124"/>
      <c r="I1474" s="128" t="s">
        <v>4616</v>
      </c>
      <c r="J1474" s="124"/>
      <c r="K1474" s="124"/>
      <c r="L1474" s="124"/>
      <c r="M1474" s="124"/>
      <c r="N1474" s="211">
        <v>0</v>
      </c>
      <c r="O1474" s="211">
        <v>2768.88</v>
      </c>
      <c r="P1474" s="124" t="s">
        <v>1314</v>
      </c>
    </row>
    <row r="1475" spans="1:16" ht="51">
      <c r="A1475" s="262" t="s">
        <v>619</v>
      </c>
      <c r="B1475" s="124"/>
      <c r="C1475" s="125" t="s">
        <v>713</v>
      </c>
      <c r="D1475" s="119">
        <v>43150</v>
      </c>
      <c r="E1475" s="120" t="s">
        <v>4001</v>
      </c>
      <c r="F1475" s="120" t="s">
        <v>3</v>
      </c>
      <c r="G1475" s="120">
        <v>1597911</v>
      </c>
      <c r="H1475" s="124"/>
      <c r="I1475" s="128" t="s">
        <v>4617</v>
      </c>
      <c r="J1475" s="124"/>
      <c r="K1475" s="124"/>
      <c r="L1475" s="124"/>
      <c r="M1475" s="124"/>
      <c r="N1475" s="211">
        <v>0</v>
      </c>
      <c r="O1475" s="211">
        <v>190</v>
      </c>
      <c r="P1475" s="124" t="s">
        <v>1314</v>
      </c>
    </row>
    <row r="1476" spans="1:16" ht="38.25">
      <c r="A1476" s="262">
        <v>20</v>
      </c>
      <c r="B1476" s="124"/>
      <c r="C1476" s="125" t="s">
        <v>693</v>
      </c>
      <c r="D1476" s="119">
        <v>43150</v>
      </c>
      <c r="E1476" s="120" t="s">
        <v>4002</v>
      </c>
      <c r="F1476" s="120" t="s">
        <v>3</v>
      </c>
      <c r="G1476" s="120">
        <v>1597914</v>
      </c>
      <c r="H1476" s="124"/>
      <c r="I1476" s="128" t="s">
        <v>4618</v>
      </c>
      <c r="J1476" s="124"/>
      <c r="K1476" s="124"/>
      <c r="L1476" s="124"/>
      <c r="M1476" s="124"/>
      <c r="N1476" s="211">
        <v>0</v>
      </c>
      <c r="O1476" s="211">
        <v>565.44000000000005</v>
      </c>
      <c r="P1476" s="124" t="s">
        <v>1314</v>
      </c>
    </row>
    <row r="1477" spans="1:16" ht="51">
      <c r="A1477" s="262" t="s">
        <v>619</v>
      </c>
      <c r="B1477" s="124"/>
      <c r="C1477" s="125" t="s">
        <v>713</v>
      </c>
      <c r="D1477" s="119">
        <v>43150</v>
      </c>
      <c r="E1477" s="120" t="s">
        <v>4003</v>
      </c>
      <c r="F1477" s="120" t="s">
        <v>3</v>
      </c>
      <c r="G1477" s="120">
        <v>1597923</v>
      </c>
      <c r="H1477" s="124"/>
      <c r="I1477" s="128" t="s">
        <v>3277</v>
      </c>
      <c r="J1477" s="124"/>
      <c r="K1477" s="124"/>
      <c r="L1477" s="124"/>
      <c r="M1477" s="124"/>
      <c r="N1477" s="211">
        <v>0</v>
      </c>
      <c r="O1477" s="211">
        <v>5535.12</v>
      </c>
      <c r="P1477" s="124" t="s">
        <v>1314</v>
      </c>
    </row>
    <row r="1478" spans="1:16" ht="51">
      <c r="A1478" s="262" t="s">
        <v>619</v>
      </c>
      <c r="B1478" s="124"/>
      <c r="C1478" s="125" t="s">
        <v>713</v>
      </c>
      <c r="D1478" s="119">
        <v>43150</v>
      </c>
      <c r="E1478" s="120" t="s">
        <v>4004</v>
      </c>
      <c r="F1478" s="120" t="s">
        <v>3</v>
      </c>
      <c r="G1478" s="120">
        <v>1598038</v>
      </c>
      <c r="H1478" s="124"/>
      <c r="I1478" s="128" t="s">
        <v>4619</v>
      </c>
      <c r="J1478" s="124"/>
      <c r="K1478" s="124"/>
      <c r="L1478" s="124"/>
      <c r="M1478" s="124"/>
      <c r="N1478" s="211">
        <v>0</v>
      </c>
      <c r="O1478" s="211">
        <v>140</v>
      </c>
      <c r="P1478" s="124" t="s">
        <v>1314</v>
      </c>
    </row>
    <row r="1479" spans="1:16" ht="51">
      <c r="A1479" s="262">
        <v>48</v>
      </c>
      <c r="B1479" s="124"/>
      <c r="C1479" s="125" t="s">
        <v>700</v>
      </c>
      <c r="D1479" s="119">
        <v>43150</v>
      </c>
      <c r="E1479" s="120" t="s">
        <v>4005</v>
      </c>
      <c r="F1479" s="120" t="s">
        <v>3</v>
      </c>
      <c r="G1479" s="120">
        <v>1598044</v>
      </c>
      <c r="H1479" s="124"/>
      <c r="I1479" s="128" t="s">
        <v>4620</v>
      </c>
      <c r="J1479" s="124"/>
      <c r="K1479" s="124"/>
      <c r="L1479" s="124"/>
      <c r="M1479" s="124"/>
      <c r="N1479" s="211">
        <v>0</v>
      </c>
      <c r="O1479" s="211">
        <v>155</v>
      </c>
      <c r="P1479" s="124" t="s">
        <v>1314</v>
      </c>
    </row>
    <row r="1480" spans="1:16" ht="51">
      <c r="A1480" s="262" t="s">
        <v>619</v>
      </c>
      <c r="B1480" s="124"/>
      <c r="C1480" s="125" t="s">
        <v>713</v>
      </c>
      <c r="D1480" s="119">
        <v>43150</v>
      </c>
      <c r="E1480" s="120" t="s">
        <v>4006</v>
      </c>
      <c r="F1480" s="120" t="s">
        <v>3</v>
      </c>
      <c r="G1480" s="120">
        <v>1598073</v>
      </c>
      <c r="H1480" s="124"/>
      <c r="I1480" s="128" t="s">
        <v>4621</v>
      </c>
      <c r="J1480" s="124"/>
      <c r="K1480" s="124"/>
      <c r="L1480" s="124"/>
      <c r="M1480" s="124"/>
      <c r="N1480" s="211">
        <v>0</v>
      </c>
      <c r="O1480" s="211">
        <v>190</v>
      </c>
      <c r="P1480" s="124" t="s">
        <v>1314</v>
      </c>
    </row>
    <row r="1481" spans="1:16" ht="51">
      <c r="A1481" s="262" t="s">
        <v>619</v>
      </c>
      <c r="B1481" s="124"/>
      <c r="C1481" s="125" t="s">
        <v>713</v>
      </c>
      <c r="D1481" s="119">
        <v>43150</v>
      </c>
      <c r="E1481" s="120" t="s">
        <v>4007</v>
      </c>
      <c r="F1481" s="120" t="s">
        <v>3</v>
      </c>
      <c r="G1481" s="120">
        <v>1598075</v>
      </c>
      <c r="H1481" s="124"/>
      <c r="I1481" s="128" t="s">
        <v>4622</v>
      </c>
      <c r="J1481" s="124"/>
      <c r="K1481" s="124"/>
      <c r="L1481" s="124"/>
      <c r="M1481" s="124"/>
      <c r="N1481" s="211">
        <v>0</v>
      </c>
      <c r="O1481" s="211">
        <v>700</v>
      </c>
      <c r="P1481" s="124" t="s">
        <v>1314</v>
      </c>
    </row>
    <row r="1482" spans="1:16" ht="51">
      <c r="A1482" s="262" t="s">
        <v>619</v>
      </c>
      <c r="B1482" s="124"/>
      <c r="C1482" s="125" t="s">
        <v>713</v>
      </c>
      <c r="D1482" s="119">
        <v>43150</v>
      </c>
      <c r="E1482" s="120" t="s">
        <v>4008</v>
      </c>
      <c r="F1482" s="120" t="s">
        <v>3</v>
      </c>
      <c r="G1482" s="120">
        <v>1598093</v>
      </c>
      <c r="H1482" s="124"/>
      <c r="I1482" s="128" t="s">
        <v>4623</v>
      </c>
      <c r="J1482" s="124"/>
      <c r="K1482" s="124"/>
      <c r="L1482" s="124"/>
      <c r="M1482" s="124"/>
      <c r="N1482" s="211">
        <v>0</v>
      </c>
      <c r="O1482" s="211">
        <v>0.2</v>
      </c>
      <c r="P1482" s="124" t="s">
        <v>4737</v>
      </c>
    </row>
    <row r="1483" spans="1:16" ht="51">
      <c r="A1483" s="262" t="s">
        <v>619</v>
      </c>
      <c r="B1483" s="124"/>
      <c r="C1483" s="125" t="s">
        <v>713</v>
      </c>
      <c r="D1483" s="119">
        <v>43150</v>
      </c>
      <c r="E1483" s="120" t="s">
        <v>4009</v>
      </c>
      <c r="F1483" s="120" t="s">
        <v>3</v>
      </c>
      <c r="G1483" s="120">
        <v>1598109</v>
      </c>
      <c r="H1483" s="124"/>
      <c r="I1483" s="128" t="s">
        <v>4624</v>
      </c>
      <c r="J1483" s="124"/>
      <c r="K1483" s="124"/>
      <c r="L1483" s="124"/>
      <c r="M1483" s="124"/>
      <c r="N1483" s="211">
        <v>0</v>
      </c>
      <c r="O1483" s="211">
        <v>1879.52</v>
      </c>
      <c r="P1483" s="124" t="s">
        <v>1314</v>
      </c>
    </row>
    <row r="1484" spans="1:16" ht="63.75">
      <c r="A1484" s="262">
        <v>48</v>
      </c>
      <c r="B1484" s="124"/>
      <c r="C1484" s="125" t="s">
        <v>700</v>
      </c>
      <c r="D1484" s="119">
        <v>43150</v>
      </c>
      <c r="E1484" s="120" t="s">
        <v>4010</v>
      </c>
      <c r="F1484" s="120" t="s">
        <v>3</v>
      </c>
      <c r="G1484" s="120">
        <v>1598161</v>
      </c>
      <c r="H1484" s="124"/>
      <c r="I1484" s="128" t="s">
        <v>4625</v>
      </c>
      <c r="J1484" s="124"/>
      <c r="K1484" s="124"/>
      <c r="L1484" s="124"/>
      <c r="M1484" s="124"/>
      <c r="N1484" s="211">
        <v>0</v>
      </c>
      <c r="O1484" s="211">
        <v>2866</v>
      </c>
      <c r="P1484" s="124" t="s">
        <v>1314</v>
      </c>
    </row>
    <row r="1485" spans="1:16" ht="63.75">
      <c r="A1485" s="262">
        <v>48</v>
      </c>
      <c r="B1485" s="124"/>
      <c r="C1485" s="125" t="s">
        <v>700</v>
      </c>
      <c r="D1485" s="119">
        <v>43150</v>
      </c>
      <c r="E1485" s="120" t="s">
        <v>4011</v>
      </c>
      <c r="F1485" s="120" t="s">
        <v>3</v>
      </c>
      <c r="G1485" s="120">
        <v>1598175</v>
      </c>
      <c r="H1485" s="124"/>
      <c r="I1485" s="128" t="s">
        <v>4626</v>
      </c>
      <c r="J1485" s="124"/>
      <c r="K1485" s="124"/>
      <c r="L1485" s="124"/>
      <c r="M1485" s="124"/>
      <c r="N1485" s="211">
        <v>0</v>
      </c>
      <c r="O1485" s="211">
        <v>194</v>
      </c>
      <c r="P1485" s="124" t="s">
        <v>1314</v>
      </c>
    </row>
    <row r="1486" spans="1:16" ht="51">
      <c r="A1486" s="262">
        <v>47</v>
      </c>
      <c r="B1486" s="124"/>
      <c r="C1486" s="125" t="s">
        <v>699</v>
      </c>
      <c r="D1486" s="119">
        <v>43150</v>
      </c>
      <c r="E1486" s="120" t="s">
        <v>4012</v>
      </c>
      <c r="F1486" s="120" t="s">
        <v>3</v>
      </c>
      <c r="G1486" s="120">
        <v>1598185</v>
      </c>
      <c r="H1486" s="124"/>
      <c r="I1486" s="128" t="s">
        <v>4627</v>
      </c>
      <c r="J1486" s="124"/>
      <c r="K1486" s="124"/>
      <c r="L1486" s="124"/>
      <c r="M1486" s="124"/>
      <c r="N1486" s="211">
        <v>0</v>
      </c>
      <c r="O1486" s="211">
        <v>186.08</v>
      </c>
      <c r="P1486" s="124" t="s">
        <v>1314</v>
      </c>
    </row>
    <row r="1487" spans="1:16" ht="51">
      <c r="A1487" s="262">
        <v>48</v>
      </c>
      <c r="B1487" s="124"/>
      <c r="C1487" s="125" t="s">
        <v>700</v>
      </c>
      <c r="D1487" s="119">
        <v>43150</v>
      </c>
      <c r="E1487" s="120" t="s">
        <v>4013</v>
      </c>
      <c r="F1487" s="120" t="s">
        <v>3</v>
      </c>
      <c r="G1487" s="120">
        <v>1598193</v>
      </c>
      <c r="H1487" s="124"/>
      <c r="I1487" s="128" t="s">
        <v>4628</v>
      </c>
      <c r="J1487" s="124"/>
      <c r="K1487" s="124"/>
      <c r="L1487" s="124"/>
      <c r="M1487" s="124"/>
      <c r="N1487" s="211">
        <v>0</v>
      </c>
      <c r="O1487" s="211">
        <v>14400</v>
      </c>
      <c r="P1487" s="124" t="s">
        <v>1314</v>
      </c>
    </row>
    <row r="1488" spans="1:16" ht="51">
      <c r="A1488" s="262" t="s">
        <v>619</v>
      </c>
      <c r="B1488" s="124"/>
      <c r="C1488" s="125" t="s">
        <v>713</v>
      </c>
      <c r="D1488" s="119">
        <v>43151</v>
      </c>
      <c r="E1488" s="120" t="s">
        <v>3555</v>
      </c>
      <c r="F1488" s="120" t="s">
        <v>6</v>
      </c>
      <c r="G1488" s="120">
        <v>667748</v>
      </c>
      <c r="H1488" s="124"/>
      <c r="I1488" s="128" t="s">
        <v>4295</v>
      </c>
      <c r="J1488" s="124"/>
      <c r="K1488" s="124"/>
      <c r="L1488" s="124"/>
      <c r="M1488" s="124"/>
      <c r="N1488" s="211">
        <v>0</v>
      </c>
      <c r="O1488" s="211">
        <v>36660.25</v>
      </c>
      <c r="P1488" s="124" t="s">
        <v>1314</v>
      </c>
    </row>
    <row r="1489" spans="1:16" ht="51">
      <c r="A1489" s="262" t="s">
        <v>619</v>
      </c>
      <c r="B1489" s="124"/>
      <c r="C1489" s="125" t="s">
        <v>713</v>
      </c>
      <c r="D1489" s="119">
        <v>43151</v>
      </c>
      <c r="E1489" s="120" t="s">
        <v>3556</v>
      </c>
      <c r="F1489" s="120" t="s">
        <v>6</v>
      </c>
      <c r="G1489" s="120">
        <v>667750</v>
      </c>
      <c r="H1489" s="124"/>
      <c r="I1489" s="128" t="s">
        <v>4296</v>
      </c>
      <c r="J1489" s="124"/>
      <c r="K1489" s="124"/>
      <c r="L1489" s="124"/>
      <c r="M1489" s="124"/>
      <c r="N1489" s="211">
        <v>0</v>
      </c>
      <c r="O1489" s="211">
        <v>24809.33</v>
      </c>
      <c r="P1489" s="124" t="s">
        <v>1314</v>
      </c>
    </row>
    <row r="1490" spans="1:16" ht="51">
      <c r="A1490" s="262" t="s">
        <v>619</v>
      </c>
      <c r="B1490" s="124"/>
      <c r="C1490" s="125" t="s">
        <v>713</v>
      </c>
      <c r="D1490" s="119">
        <v>43151</v>
      </c>
      <c r="E1490" s="120" t="s">
        <v>3557</v>
      </c>
      <c r="F1490" s="120" t="s">
        <v>6</v>
      </c>
      <c r="G1490" s="120">
        <v>667754</v>
      </c>
      <c r="H1490" s="124"/>
      <c r="I1490" s="128" t="s">
        <v>4297</v>
      </c>
      <c r="J1490" s="124"/>
      <c r="K1490" s="124"/>
      <c r="L1490" s="124"/>
      <c r="M1490" s="124"/>
      <c r="N1490" s="211">
        <v>0</v>
      </c>
      <c r="O1490" s="211">
        <v>2702.63</v>
      </c>
      <c r="P1490" s="124" t="s">
        <v>1314</v>
      </c>
    </row>
    <row r="1491" spans="1:16" ht="63.75">
      <c r="A1491" s="262" t="s">
        <v>619</v>
      </c>
      <c r="B1491" s="124"/>
      <c r="C1491" s="125" t="s">
        <v>713</v>
      </c>
      <c r="D1491" s="119">
        <v>43151</v>
      </c>
      <c r="E1491" s="120" t="s">
        <v>3558</v>
      </c>
      <c r="F1491" s="120" t="s">
        <v>6</v>
      </c>
      <c r="G1491" s="120">
        <v>667756</v>
      </c>
      <c r="H1491" s="124"/>
      <c r="I1491" s="128" t="s">
        <v>4298</v>
      </c>
      <c r="J1491" s="124"/>
      <c r="K1491" s="124"/>
      <c r="L1491" s="124"/>
      <c r="M1491" s="124"/>
      <c r="N1491" s="211">
        <v>0</v>
      </c>
      <c r="O1491" s="211">
        <v>117505.21</v>
      </c>
      <c r="P1491" s="124" t="s">
        <v>1314</v>
      </c>
    </row>
    <row r="1492" spans="1:16" ht="51">
      <c r="A1492" s="262" t="s">
        <v>619</v>
      </c>
      <c r="B1492" s="124"/>
      <c r="C1492" s="125" t="s">
        <v>713</v>
      </c>
      <c r="D1492" s="119">
        <v>43151</v>
      </c>
      <c r="E1492" s="120" t="s">
        <v>3559</v>
      </c>
      <c r="F1492" s="120" t="s">
        <v>6</v>
      </c>
      <c r="G1492" s="120">
        <v>667758</v>
      </c>
      <c r="H1492" s="124"/>
      <c r="I1492" s="128" t="s">
        <v>4299</v>
      </c>
      <c r="J1492" s="124"/>
      <c r="K1492" s="124"/>
      <c r="L1492" s="124"/>
      <c r="M1492" s="124"/>
      <c r="N1492" s="211">
        <v>0</v>
      </c>
      <c r="O1492" s="211">
        <v>7102.16</v>
      </c>
      <c r="P1492" s="124" t="s">
        <v>1314</v>
      </c>
    </row>
    <row r="1493" spans="1:16" ht="63.75">
      <c r="A1493" s="262" t="s">
        <v>619</v>
      </c>
      <c r="B1493" s="124"/>
      <c r="C1493" s="125" t="s">
        <v>713</v>
      </c>
      <c r="D1493" s="119">
        <v>43151</v>
      </c>
      <c r="E1493" s="120" t="s">
        <v>3560</v>
      </c>
      <c r="F1493" s="120" t="s">
        <v>6</v>
      </c>
      <c r="G1493" s="120">
        <v>668197</v>
      </c>
      <c r="H1493" s="124"/>
      <c r="I1493" s="128" t="s">
        <v>4300</v>
      </c>
      <c r="J1493" s="124"/>
      <c r="K1493" s="124"/>
      <c r="L1493" s="124"/>
      <c r="M1493" s="124"/>
      <c r="N1493" s="211">
        <v>0</v>
      </c>
      <c r="O1493" s="211">
        <v>38129.660000000003</v>
      </c>
      <c r="P1493" s="124" t="s">
        <v>1314</v>
      </c>
    </row>
    <row r="1494" spans="1:16" ht="63.75">
      <c r="A1494" s="262" t="s">
        <v>619</v>
      </c>
      <c r="B1494" s="124"/>
      <c r="C1494" s="125" t="s">
        <v>713</v>
      </c>
      <c r="D1494" s="119">
        <v>43151</v>
      </c>
      <c r="E1494" s="120" t="s">
        <v>3561</v>
      </c>
      <c r="F1494" s="120" t="s">
        <v>6</v>
      </c>
      <c r="G1494" s="120">
        <v>668255</v>
      </c>
      <c r="H1494" s="124"/>
      <c r="I1494" s="128" t="s">
        <v>4301</v>
      </c>
      <c r="J1494" s="124"/>
      <c r="K1494" s="124"/>
      <c r="L1494" s="124"/>
      <c r="M1494" s="124"/>
      <c r="N1494" s="211">
        <v>0</v>
      </c>
      <c r="O1494" s="211">
        <v>121999.82</v>
      </c>
      <c r="P1494" s="124" t="s">
        <v>1314</v>
      </c>
    </row>
    <row r="1495" spans="1:16" ht="51">
      <c r="A1495" s="262" t="s">
        <v>620</v>
      </c>
      <c r="B1495" s="124"/>
      <c r="C1495" s="125" t="s">
        <v>714</v>
      </c>
      <c r="D1495" s="119">
        <v>43151</v>
      </c>
      <c r="E1495" s="120" t="s">
        <v>3562</v>
      </c>
      <c r="F1495" s="120" t="s">
        <v>1315</v>
      </c>
      <c r="G1495" s="120">
        <v>16692720</v>
      </c>
      <c r="H1495" s="124"/>
      <c r="I1495" s="128" t="s">
        <v>4302</v>
      </c>
      <c r="J1495" s="124"/>
      <c r="K1495" s="124"/>
      <c r="L1495" s="124"/>
      <c r="M1495" s="124"/>
      <c r="N1495" s="211">
        <v>0</v>
      </c>
      <c r="O1495" s="211">
        <v>870.77</v>
      </c>
      <c r="P1495" s="124" t="s">
        <v>1314</v>
      </c>
    </row>
    <row r="1496" spans="1:16" ht="63.75">
      <c r="A1496" s="262" t="s">
        <v>619</v>
      </c>
      <c r="B1496" s="124"/>
      <c r="C1496" s="125" t="s">
        <v>713</v>
      </c>
      <c r="D1496" s="119">
        <v>43151</v>
      </c>
      <c r="E1496" s="120" t="s">
        <v>3563</v>
      </c>
      <c r="F1496" s="120" t="s">
        <v>6</v>
      </c>
      <c r="G1496" s="120">
        <v>942906</v>
      </c>
      <c r="H1496" s="124"/>
      <c r="I1496" s="128" t="s">
        <v>4303</v>
      </c>
      <c r="J1496" s="124"/>
      <c r="K1496" s="124"/>
      <c r="L1496" s="124"/>
      <c r="M1496" s="124"/>
      <c r="N1496" s="211">
        <v>0</v>
      </c>
      <c r="O1496" s="211">
        <v>231685.1</v>
      </c>
      <c r="P1496" s="124" t="s">
        <v>1314</v>
      </c>
    </row>
    <row r="1497" spans="1:16" ht="76.5">
      <c r="A1497" s="262">
        <v>35</v>
      </c>
      <c r="B1497" s="124"/>
      <c r="C1497" s="125" t="s">
        <v>696</v>
      </c>
      <c r="D1497" s="119">
        <v>43151</v>
      </c>
      <c r="E1497" s="120" t="s">
        <v>3564</v>
      </c>
      <c r="F1497" s="120" t="s">
        <v>1315</v>
      </c>
      <c r="G1497" s="120">
        <v>16676947</v>
      </c>
      <c r="H1497" s="124"/>
      <c r="I1497" s="128" t="s">
        <v>4304</v>
      </c>
      <c r="J1497" s="124"/>
      <c r="K1497" s="124"/>
      <c r="L1497" s="124"/>
      <c r="M1497" s="124"/>
      <c r="N1497" s="211">
        <v>3863.81</v>
      </c>
      <c r="O1497" s="211">
        <v>0</v>
      </c>
      <c r="P1497" s="124" t="s">
        <v>1314</v>
      </c>
    </row>
    <row r="1498" spans="1:16" ht="63.75">
      <c r="A1498" s="262" t="s">
        <v>620</v>
      </c>
      <c r="B1498" s="124"/>
      <c r="C1498" s="125" t="s">
        <v>714</v>
      </c>
      <c r="D1498" s="119">
        <v>43151</v>
      </c>
      <c r="E1498" s="120" t="s">
        <v>3565</v>
      </c>
      <c r="F1498" s="120" t="s">
        <v>11</v>
      </c>
      <c r="G1498" s="120">
        <v>10453</v>
      </c>
      <c r="H1498" s="124"/>
      <c r="I1498" s="128" t="s">
        <v>4305</v>
      </c>
      <c r="J1498" s="124"/>
      <c r="K1498" s="124"/>
      <c r="L1498" s="124"/>
      <c r="M1498" s="124"/>
      <c r="N1498" s="211">
        <v>4243.59</v>
      </c>
      <c r="O1498" s="211">
        <v>0</v>
      </c>
      <c r="P1498" s="124" t="s">
        <v>1314</v>
      </c>
    </row>
    <row r="1499" spans="1:16" ht="51">
      <c r="A1499" s="262" t="s">
        <v>619</v>
      </c>
      <c r="B1499" s="124"/>
      <c r="C1499" s="125" t="s">
        <v>713</v>
      </c>
      <c r="D1499" s="119">
        <v>43151</v>
      </c>
      <c r="E1499" s="120" t="s">
        <v>4014</v>
      </c>
      <c r="F1499" s="120" t="s">
        <v>3</v>
      </c>
      <c r="G1499" s="120">
        <v>1598327</v>
      </c>
      <c r="H1499" s="124"/>
      <c r="I1499" s="128" t="s">
        <v>4629</v>
      </c>
      <c r="J1499" s="124"/>
      <c r="K1499" s="124"/>
      <c r="L1499" s="124"/>
      <c r="M1499" s="124"/>
      <c r="N1499" s="211">
        <v>0</v>
      </c>
      <c r="O1499" s="211">
        <v>15643.98</v>
      </c>
      <c r="P1499" s="124" t="s">
        <v>1314</v>
      </c>
    </row>
    <row r="1500" spans="1:16" ht="63.75">
      <c r="A1500" s="262" t="s">
        <v>619</v>
      </c>
      <c r="B1500" s="124"/>
      <c r="C1500" s="125" t="s">
        <v>713</v>
      </c>
      <c r="D1500" s="119">
        <v>43151</v>
      </c>
      <c r="E1500" s="120" t="s">
        <v>4015</v>
      </c>
      <c r="F1500" s="120" t="s">
        <v>3</v>
      </c>
      <c r="G1500" s="120">
        <v>1598321</v>
      </c>
      <c r="H1500" s="124"/>
      <c r="I1500" s="128" t="s">
        <v>4630</v>
      </c>
      <c r="J1500" s="124"/>
      <c r="K1500" s="124"/>
      <c r="L1500" s="124"/>
      <c r="M1500" s="124"/>
      <c r="N1500" s="211">
        <v>0</v>
      </c>
      <c r="O1500" s="211">
        <v>1344.67</v>
      </c>
      <c r="P1500" s="124" t="s">
        <v>1314</v>
      </c>
    </row>
    <row r="1501" spans="1:16" ht="51">
      <c r="A1501" s="262">
        <v>266</v>
      </c>
      <c r="B1501" s="124"/>
      <c r="C1501" s="125" t="s">
        <v>781</v>
      </c>
      <c r="D1501" s="119">
        <v>43151</v>
      </c>
      <c r="E1501" s="120" t="s">
        <v>4016</v>
      </c>
      <c r="F1501" s="120" t="s">
        <v>3</v>
      </c>
      <c r="G1501" s="120">
        <v>1598324</v>
      </c>
      <c r="H1501" s="124"/>
      <c r="I1501" s="128" t="s">
        <v>4631</v>
      </c>
      <c r="J1501" s="124"/>
      <c r="K1501" s="124"/>
      <c r="L1501" s="124"/>
      <c r="M1501" s="124"/>
      <c r="N1501" s="211">
        <v>0</v>
      </c>
      <c r="O1501" s="211">
        <v>135</v>
      </c>
      <c r="P1501" s="124" t="s">
        <v>1314</v>
      </c>
    </row>
    <row r="1502" spans="1:16" ht="38.25">
      <c r="A1502" s="262">
        <v>20</v>
      </c>
      <c r="B1502" s="124"/>
      <c r="C1502" s="125" t="s">
        <v>693</v>
      </c>
      <c r="D1502" s="119">
        <v>43151</v>
      </c>
      <c r="E1502" s="120" t="s">
        <v>4017</v>
      </c>
      <c r="F1502" s="120" t="s">
        <v>3</v>
      </c>
      <c r="G1502" s="120">
        <v>1598336</v>
      </c>
      <c r="H1502" s="124"/>
      <c r="I1502" s="128" t="s">
        <v>4632</v>
      </c>
      <c r="J1502" s="124"/>
      <c r="K1502" s="124"/>
      <c r="L1502" s="124"/>
      <c r="M1502" s="124"/>
      <c r="N1502" s="211">
        <v>0</v>
      </c>
      <c r="O1502" s="211">
        <v>6</v>
      </c>
      <c r="P1502" s="124" t="s">
        <v>1314</v>
      </c>
    </row>
    <row r="1503" spans="1:16" ht="51">
      <c r="A1503" s="262" t="s">
        <v>619</v>
      </c>
      <c r="B1503" s="124"/>
      <c r="C1503" s="125" t="s">
        <v>713</v>
      </c>
      <c r="D1503" s="119">
        <v>43151</v>
      </c>
      <c r="E1503" s="120" t="s">
        <v>4018</v>
      </c>
      <c r="F1503" s="120" t="s">
        <v>3</v>
      </c>
      <c r="G1503" s="120">
        <v>1598349</v>
      </c>
      <c r="H1503" s="124"/>
      <c r="I1503" s="128" t="s">
        <v>4633</v>
      </c>
      <c r="J1503" s="124"/>
      <c r="K1503" s="124"/>
      <c r="L1503" s="124"/>
      <c r="M1503" s="124"/>
      <c r="N1503" s="211">
        <v>0</v>
      </c>
      <c r="O1503" s="211">
        <v>1</v>
      </c>
      <c r="P1503" s="124" t="s">
        <v>1314</v>
      </c>
    </row>
    <row r="1504" spans="1:16" ht="51">
      <c r="A1504" s="262">
        <v>48</v>
      </c>
      <c r="B1504" s="124"/>
      <c r="C1504" s="125" t="s">
        <v>700</v>
      </c>
      <c r="D1504" s="119">
        <v>43151</v>
      </c>
      <c r="E1504" s="120" t="s">
        <v>4019</v>
      </c>
      <c r="F1504" s="120" t="s">
        <v>3</v>
      </c>
      <c r="G1504" s="120">
        <v>1598352</v>
      </c>
      <c r="H1504" s="124"/>
      <c r="I1504" s="128" t="s">
        <v>4634</v>
      </c>
      <c r="J1504" s="124"/>
      <c r="K1504" s="124"/>
      <c r="L1504" s="124"/>
      <c r="M1504" s="124"/>
      <c r="N1504" s="211">
        <v>0</v>
      </c>
      <c r="O1504" s="211">
        <v>1</v>
      </c>
      <c r="P1504" s="124" t="s">
        <v>1314</v>
      </c>
    </row>
    <row r="1505" spans="1:16" ht="63.75">
      <c r="A1505" s="262">
        <v>582</v>
      </c>
      <c r="B1505" s="124"/>
      <c r="C1505" s="125" t="s">
        <v>856</v>
      </c>
      <c r="D1505" s="119">
        <v>43151</v>
      </c>
      <c r="E1505" s="120" t="s">
        <v>4020</v>
      </c>
      <c r="F1505" s="120" t="s">
        <v>3</v>
      </c>
      <c r="G1505" s="120">
        <v>1598356</v>
      </c>
      <c r="H1505" s="124"/>
      <c r="I1505" s="128" t="s">
        <v>4635</v>
      </c>
      <c r="J1505" s="124"/>
      <c r="K1505" s="124"/>
      <c r="L1505" s="124"/>
      <c r="M1505" s="124"/>
      <c r="N1505" s="211">
        <v>0</v>
      </c>
      <c r="O1505" s="211">
        <v>1152</v>
      </c>
      <c r="P1505" s="124" t="s">
        <v>1314</v>
      </c>
    </row>
    <row r="1506" spans="1:16" ht="51">
      <c r="A1506" s="262" t="s">
        <v>619</v>
      </c>
      <c r="B1506" s="124"/>
      <c r="C1506" s="125" t="s">
        <v>713</v>
      </c>
      <c r="D1506" s="119">
        <v>43151</v>
      </c>
      <c r="E1506" s="120" t="s">
        <v>4021</v>
      </c>
      <c r="F1506" s="120" t="s">
        <v>3</v>
      </c>
      <c r="G1506" s="120">
        <v>1598379</v>
      </c>
      <c r="H1506" s="124"/>
      <c r="I1506" s="128" t="s">
        <v>3270</v>
      </c>
      <c r="J1506" s="124"/>
      <c r="K1506" s="124"/>
      <c r="L1506" s="124"/>
      <c r="M1506" s="124"/>
      <c r="N1506" s="211">
        <v>0</v>
      </c>
      <c r="O1506" s="211">
        <v>44.29</v>
      </c>
      <c r="P1506" s="124" t="s">
        <v>1314</v>
      </c>
    </row>
    <row r="1507" spans="1:16" ht="51">
      <c r="A1507" s="262">
        <v>291</v>
      </c>
      <c r="B1507" s="124"/>
      <c r="C1507" s="125" t="s">
        <v>794</v>
      </c>
      <c r="D1507" s="119">
        <v>43151</v>
      </c>
      <c r="E1507" s="120" t="s">
        <v>4022</v>
      </c>
      <c r="F1507" s="120" t="s">
        <v>3</v>
      </c>
      <c r="G1507" s="120">
        <v>1598434</v>
      </c>
      <c r="H1507" s="124"/>
      <c r="I1507" s="128" t="s">
        <v>4636</v>
      </c>
      <c r="J1507" s="124"/>
      <c r="K1507" s="124"/>
      <c r="L1507" s="124"/>
      <c r="M1507" s="124"/>
      <c r="N1507" s="211">
        <v>0</v>
      </c>
      <c r="O1507" s="211">
        <v>140</v>
      </c>
      <c r="P1507" s="124" t="s">
        <v>1314</v>
      </c>
    </row>
    <row r="1508" spans="1:16" ht="51">
      <c r="A1508" s="262" t="s">
        <v>619</v>
      </c>
      <c r="B1508" s="124"/>
      <c r="C1508" s="125" t="s">
        <v>713</v>
      </c>
      <c r="D1508" s="119">
        <v>43151</v>
      </c>
      <c r="E1508" s="120" t="s">
        <v>4023</v>
      </c>
      <c r="F1508" s="120" t="s">
        <v>3</v>
      </c>
      <c r="G1508" s="120">
        <v>1598437</v>
      </c>
      <c r="H1508" s="124"/>
      <c r="I1508" s="128" t="s">
        <v>4637</v>
      </c>
      <c r="J1508" s="124"/>
      <c r="K1508" s="124"/>
      <c r="L1508" s="124"/>
      <c r="M1508" s="124"/>
      <c r="N1508" s="211">
        <v>0</v>
      </c>
      <c r="O1508" s="211">
        <v>2516.5</v>
      </c>
      <c r="P1508" s="124" t="s">
        <v>1314</v>
      </c>
    </row>
    <row r="1509" spans="1:16" ht="51">
      <c r="A1509" s="262" t="s">
        <v>619</v>
      </c>
      <c r="B1509" s="124"/>
      <c r="C1509" s="125" t="s">
        <v>713</v>
      </c>
      <c r="D1509" s="119">
        <v>43151</v>
      </c>
      <c r="E1509" s="120" t="s">
        <v>4024</v>
      </c>
      <c r="F1509" s="120" t="s">
        <v>3</v>
      </c>
      <c r="G1509" s="120">
        <v>1598464</v>
      </c>
      <c r="H1509" s="124"/>
      <c r="I1509" s="128" t="s">
        <v>4638</v>
      </c>
      <c r="J1509" s="124"/>
      <c r="K1509" s="124"/>
      <c r="L1509" s="124"/>
      <c r="M1509" s="124"/>
      <c r="N1509" s="211">
        <v>0</v>
      </c>
      <c r="O1509" s="211">
        <v>122</v>
      </c>
      <c r="P1509" s="124" t="s">
        <v>1314</v>
      </c>
    </row>
    <row r="1510" spans="1:16" ht="51">
      <c r="A1510" s="262" t="s">
        <v>619</v>
      </c>
      <c r="B1510" s="124"/>
      <c r="C1510" s="125" t="s">
        <v>713</v>
      </c>
      <c r="D1510" s="119">
        <v>43151</v>
      </c>
      <c r="E1510" s="120" t="s">
        <v>4025</v>
      </c>
      <c r="F1510" s="120" t="s">
        <v>3</v>
      </c>
      <c r="G1510" s="120">
        <v>1598469</v>
      </c>
      <c r="H1510" s="124"/>
      <c r="I1510" s="128" t="s">
        <v>4639</v>
      </c>
      <c r="J1510" s="124"/>
      <c r="K1510" s="124"/>
      <c r="L1510" s="124"/>
      <c r="M1510" s="124"/>
      <c r="N1510" s="211">
        <v>0</v>
      </c>
      <c r="O1510" s="211">
        <v>220</v>
      </c>
      <c r="P1510" s="124" t="s">
        <v>1314</v>
      </c>
    </row>
    <row r="1511" spans="1:16" ht="63.75">
      <c r="A1511" s="262">
        <v>35</v>
      </c>
      <c r="B1511" s="124"/>
      <c r="C1511" s="125" t="s">
        <v>696</v>
      </c>
      <c r="D1511" s="119">
        <v>43151</v>
      </c>
      <c r="E1511" s="120" t="s">
        <v>4026</v>
      </c>
      <c r="F1511" s="120" t="s">
        <v>3</v>
      </c>
      <c r="G1511" s="120">
        <v>1598476</v>
      </c>
      <c r="H1511" s="124"/>
      <c r="I1511" s="128" t="s">
        <v>4640</v>
      </c>
      <c r="J1511" s="124"/>
      <c r="K1511" s="124"/>
      <c r="L1511" s="124"/>
      <c r="M1511" s="124"/>
      <c r="N1511" s="211">
        <v>0</v>
      </c>
      <c r="O1511" s="211">
        <v>2000</v>
      </c>
      <c r="P1511" s="124" t="s">
        <v>1314</v>
      </c>
    </row>
    <row r="1512" spans="1:16" ht="51">
      <c r="A1512" s="262" t="s">
        <v>619</v>
      </c>
      <c r="B1512" s="124"/>
      <c r="C1512" s="125" t="s">
        <v>713</v>
      </c>
      <c r="D1512" s="119">
        <v>43151</v>
      </c>
      <c r="E1512" s="120" t="s">
        <v>4027</v>
      </c>
      <c r="F1512" s="120" t="s">
        <v>3</v>
      </c>
      <c r="G1512" s="120">
        <v>1598481</v>
      </c>
      <c r="H1512" s="124"/>
      <c r="I1512" s="128" t="s">
        <v>4641</v>
      </c>
      <c r="J1512" s="124"/>
      <c r="K1512" s="124"/>
      <c r="L1512" s="124"/>
      <c r="M1512" s="124"/>
      <c r="N1512" s="211">
        <v>0</v>
      </c>
      <c r="O1512" s="211">
        <v>22.76</v>
      </c>
      <c r="P1512" s="124" t="s">
        <v>1314</v>
      </c>
    </row>
    <row r="1513" spans="1:16" ht="51">
      <c r="A1513" s="262" t="s">
        <v>619</v>
      </c>
      <c r="B1513" s="124"/>
      <c r="C1513" s="125" t="s">
        <v>713</v>
      </c>
      <c r="D1513" s="119">
        <v>43151</v>
      </c>
      <c r="E1513" s="120" t="s">
        <v>4028</v>
      </c>
      <c r="F1513" s="120" t="s">
        <v>3</v>
      </c>
      <c r="G1513" s="120">
        <v>1598486</v>
      </c>
      <c r="H1513" s="124"/>
      <c r="I1513" s="128" t="s">
        <v>4641</v>
      </c>
      <c r="J1513" s="124"/>
      <c r="K1513" s="124"/>
      <c r="L1513" s="124"/>
      <c r="M1513" s="124"/>
      <c r="N1513" s="211">
        <v>0</v>
      </c>
      <c r="O1513" s="211">
        <v>80</v>
      </c>
      <c r="P1513" s="124" t="s">
        <v>1314</v>
      </c>
    </row>
    <row r="1514" spans="1:16" ht="51">
      <c r="A1514" s="262" t="s">
        <v>619</v>
      </c>
      <c r="B1514" s="124"/>
      <c r="C1514" s="125" t="s">
        <v>713</v>
      </c>
      <c r="D1514" s="119">
        <v>43151</v>
      </c>
      <c r="E1514" s="120" t="s">
        <v>4029</v>
      </c>
      <c r="F1514" s="120" t="s">
        <v>3</v>
      </c>
      <c r="G1514" s="120">
        <v>1598487</v>
      </c>
      <c r="H1514" s="124"/>
      <c r="I1514" s="128" t="s">
        <v>4642</v>
      </c>
      <c r="J1514" s="124"/>
      <c r="K1514" s="124"/>
      <c r="L1514" s="124"/>
      <c r="M1514" s="124"/>
      <c r="N1514" s="211">
        <v>0</v>
      </c>
      <c r="O1514" s="211">
        <v>5198.79</v>
      </c>
      <c r="P1514" s="124" t="s">
        <v>1314</v>
      </c>
    </row>
    <row r="1515" spans="1:16" ht="51">
      <c r="A1515" s="262" t="s">
        <v>619</v>
      </c>
      <c r="B1515" s="124"/>
      <c r="C1515" s="125" t="s">
        <v>713</v>
      </c>
      <c r="D1515" s="119">
        <v>43151</v>
      </c>
      <c r="E1515" s="120" t="s">
        <v>4030</v>
      </c>
      <c r="F1515" s="120" t="s">
        <v>3</v>
      </c>
      <c r="G1515" s="120">
        <v>1598489</v>
      </c>
      <c r="H1515" s="124"/>
      <c r="I1515" s="128" t="s">
        <v>4641</v>
      </c>
      <c r="J1515" s="124"/>
      <c r="K1515" s="124"/>
      <c r="L1515" s="124"/>
      <c r="M1515" s="124"/>
      <c r="N1515" s="211">
        <v>0</v>
      </c>
      <c r="O1515" s="211">
        <v>488</v>
      </c>
      <c r="P1515" s="124" t="s">
        <v>1314</v>
      </c>
    </row>
    <row r="1516" spans="1:16" ht="51">
      <c r="A1516" s="262" t="s">
        <v>619</v>
      </c>
      <c r="B1516" s="124"/>
      <c r="C1516" s="125" t="s">
        <v>713</v>
      </c>
      <c r="D1516" s="119">
        <v>43151</v>
      </c>
      <c r="E1516" s="120" t="s">
        <v>4031</v>
      </c>
      <c r="F1516" s="120" t="s">
        <v>3</v>
      </c>
      <c r="G1516" s="120">
        <v>1598492</v>
      </c>
      <c r="H1516" s="124"/>
      <c r="I1516" s="128" t="s">
        <v>4641</v>
      </c>
      <c r="J1516" s="124"/>
      <c r="K1516" s="124"/>
      <c r="L1516" s="124"/>
      <c r="M1516" s="124"/>
      <c r="N1516" s="211">
        <v>0</v>
      </c>
      <c r="O1516" s="211">
        <v>30</v>
      </c>
      <c r="P1516" s="124" t="s">
        <v>1314</v>
      </c>
    </row>
    <row r="1517" spans="1:16" ht="51">
      <c r="A1517" s="262">
        <v>514</v>
      </c>
      <c r="B1517" s="124"/>
      <c r="C1517" s="125" t="s">
        <v>841</v>
      </c>
      <c r="D1517" s="119">
        <v>43151</v>
      </c>
      <c r="E1517" s="120" t="s">
        <v>4032</v>
      </c>
      <c r="F1517" s="120" t="s">
        <v>3</v>
      </c>
      <c r="G1517" s="120">
        <v>1598497</v>
      </c>
      <c r="H1517" s="124"/>
      <c r="I1517" s="128" t="s">
        <v>4643</v>
      </c>
      <c r="J1517" s="124"/>
      <c r="K1517" s="124"/>
      <c r="L1517" s="124"/>
      <c r="M1517" s="124"/>
      <c r="N1517" s="211">
        <v>0</v>
      </c>
      <c r="O1517" s="211">
        <v>11765.54</v>
      </c>
      <c r="P1517" s="124" t="s">
        <v>1314</v>
      </c>
    </row>
    <row r="1518" spans="1:16" ht="38.25">
      <c r="A1518" s="262">
        <v>254</v>
      </c>
      <c r="B1518" s="124"/>
      <c r="C1518" s="125" t="s">
        <v>779</v>
      </c>
      <c r="D1518" s="119">
        <v>43151</v>
      </c>
      <c r="E1518" s="120" t="s">
        <v>4033</v>
      </c>
      <c r="F1518" s="120" t="s">
        <v>3</v>
      </c>
      <c r="G1518" s="120">
        <v>1598524</v>
      </c>
      <c r="H1518" s="124"/>
      <c r="I1518" s="128" t="s">
        <v>4644</v>
      </c>
      <c r="J1518" s="124"/>
      <c r="K1518" s="124"/>
      <c r="L1518" s="124"/>
      <c r="M1518" s="124"/>
      <c r="N1518" s="211">
        <v>0</v>
      </c>
      <c r="O1518" s="211">
        <v>74</v>
      </c>
      <c r="P1518" s="124" t="s">
        <v>1314</v>
      </c>
    </row>
    <row r="1519" spans="1:16" ht="38.25">
      <c r="A1519" s="262">
        <v>254</v>
      </c>
      <c r="B1519" s="124"/>
      <c r="C1519" s="125" t="s">
        <v>779</v>
      </c>
      <c r="D1519" s="119">
        <v>43151</v>
      </c>
      <c r="E1519" s="120" t="s">
        <v>4034</v>
      </c>
      <c r="F1519" s="120" t="s">
        <v>3</v>
      </c>
      <c r="G1519" s="120">
        <v>1598525</v>
      </c>
      <c r="H1519" s="124"/>
      <c r="I1519" s="128" t="s">
        <v>4644</v>
      </c>
      <c r="J1519" s="124"/>
      <c r="K1519" s="124"/>
      <c r="L1519" s="124"/>
      <c r="M1519" s="124"/>
      <c r="N1519" s="211">
        <v>0</v>
      </c>
      <c r="O1519" s="211">
        <v>40</v>
      </c>
      <c r="P1519" s="124" t="s">
        <v>1314</v>
      </c>
    </row>
    <row r="1520" spans="1:16" ht="38.25">
      <c r="A1520" s="262">
        <v>254</v>
      </c>
      <c r="B1520" s="124"/>
      <c r="C1520" s="125" t="s">
        <v>779</v>
      </c>
      <c r="D1520" s="119">
        <v>43151</v>
      </c>
      <c r="E1520" s="120" t="s">
        <v>4035</v>
      </c>
      <c r="F1520" s="120" t="s">
        <v>3</v>
      </c>
      <c r="G1520" s="120">
        <v>1598526</v>
      </c>
      <c r="H1520" s="124"/>
      <c r="I1520" s="128" t="s">
        <v>4644</v>
      </c>
      <c r="J1520" s="124"/>
      <c r="K1520" s="124"/>
      <c r="L1520" s="124"/>
      <c r="M1520" s="124"/>
      <c r="N1520" s="211">
        <v>0</v>
      </c>
      <c r="O1520" s="211">
        <v>74.8</v>
      </c>
      <c r="P1520" s="124" t="s">
        <v>1314</v>
      </c>
    </row>
    <row r="1521" spans="1:16" ht="38.25">
      <c r="A1521" s="262">
        <v>254</v>
      </c>
      <c r="B1521" s="124"/>
      <c r="C1521" s="125" t="s">
        <v>779</v>
      </c>
      <c r="D1521" s="119">
        <v>43151</v>
      </c>
      <c r="E1521" s="120" t="s">
        <v>4036</v>
      </c>
      <c r="F1521" s="120" t="s">
        <v>3</v>
      </c>
      <c r="G1521" s="120">
        <v>1598527</v>
      </c>
      <c r="H1521" s="124"/>
      <c r="I1521" s="128" t="s">
        <v>4644</v>
      </c>
      <c r="J1521" s="124"/>
      <c r="K1521" s="124"/>
      <c r="L1521" s="124"/>
      <c r="M1521" s="124"/>
      <c r="N1521" s="211">
        <v>0</v>
      </c>
      <c r="O1521" s="211">
        <v>170</v>
      </c>
      <c r="P1521" s="124" t="s">
        <v>1314</v>
      </c>
    </row>
    <row r="1522" spans="1:16" ht="38.25">
      <c r="A1522" s="262">
        <v>254</v>
      </c>
      <c r="B1522" s="124"/>
      <c r="C1522" s="125" t="s">
        <v>779</v>
      </c>
      <c r="D1522" s="119">
        <v>43151</v>
      </c>
      <c r="E1522" s="120" t="s">
        <v>4037</v>
      </c>
      <c r="F1522" s="120" t="s">
        <v>3</v>
      </c>
      <c r="G1522" s="120">
        <v>1598528</v>
      </c>
      <c r="H1522" s="124"/>
      <c r="I1522" s="128" t="s">
        <v>4644</v>
      </c>
      <c r="J1522" s="124"/>
      <c r="K1522" s="124"/>
      <c r="L1522" s="124"/>
      <c r="M1522" s="124"/>
      <c r="N1522" s="211">
        <v>0</v>
      </c>
      <c r="O1522" s="211">
        <v>210</v>
      </c>
      <c r="P1522" s="124" t="s">
        <v>1314</v>
      </c>
    </row>
    <row r="1523" spans="1:16" ht="38.25">
      <c r="A1523" s="262">
        <v>254</v>
      </c>
      <c r="B1523" s="124"/>
      <c r="C1523" s="125" t="s">
        <v>779</v>
      </c>
      <c r="D1523" s="119">
        <v>43151</v>
      </c>
      <c r="E1523" s="120" t="s">
        <v>4038</v>
      </c>
      <c r="F1523" s="120" t="s">
        <v>3</v>
      </c>
      <c r="G1523" s="120">
        <v>1598529</v>
      </c>
      <c r="H1523" s="124"/>
      <c r="I1523" s="128" t="s">
        <v>4645</v>
      </c>
      <c r="J1523" s="124"/>
      <c r="K1523" s="124"/>
      <c r="L1523" s="124"/>
      <c r="M1523" s="124"/>
      <c r="N1523" s="211">
        <v>0</v>
      </c>
      <c r="O1523" s="211">
        <v>200</v>
      </c>
      <c r="P1523" s="124" t="s">
        <v>1314</v>
      </c>
    </row>
    <row r="1524" spans="1:16" ht="38.25">
      <c r="A1524" s="262">
        <v>254</v>
      </c>
      <c r="B1524" s="124"/>
      <c r="C1524" s="125" t="s">
        <v>779</v>
      </c>
      <c r="D1524" s="119">
        <v>43151</v>
      </c>
      <c r="E1524" s="120" t="s">
        <v>4039</v>
      </c>
      <c r="F1524" s="120" t="s">
        <v>3</v>
      </c>
      <c r="G1524" s="120">
        <v>1598530</v>
      </c>
      <c r="H1524" s="124"/>
      <c r="I1524" s="128" t="s">
        <v>4645</v>
      </c>
      <c r="J1524" s="124"/>
      <c r="K1524" s="124"/>
      <c r="L1524" s="124"/>
      <c r="M1524" s="124"/>
      <c r="N1524" s="211">
        <v>0</v>
      </c>
      <c r="O1524" s="211">
        <v>74.8</v>
      </c>
      <c r="P1524" s="124" t="s">
        <v>1314</v>
      </c>
    </row>
    <row r="1525" spans="1:16" ht="38.25">
      <c r="A1525" s="262">
        <v>254</v>
      </c>
      <c r="B1525" s="124"/>
      <c r="C1525" s="125" t="s">
        <v>779</v>
      </c>
      <c r="D1525" s="119">
        <v>43151</v>
      </c>
      <c r="E1525" s="120" t="s">
        <v>4040</v>
      </c>
      <c r="F1525" s="120" t="s">
        <v>3</v>
      </c>
      <c r="G1525" s="120">
        <v>1598532</v>
      </c>
      <c r="H1525" s="124"/>
      <c r="I1525" s="128" t="s">
        <v>4645</v>
      </c>
      <c r="J1525" s="124"/>
      <c r="K1525" s="124"/>
      <c r="L1525" s="124"/>
      <c r="M1525" s="124"/>
      <c r="N1525" s="211">
        <v>0</v>
      </c>
      <c r="O1525" s="211">
        <v>80</v>
      </c>
      <c r="P1525" s="124" t="s">
        <v>1314</v>
      </c>
    </row>
    <row r="1526" spans="1:16" ht="38.25">
      <c r="A1526" s="262">
        <v>254</v>
      </c>
      <c r="B1526" s="124"/>
      <c r="C1526" s="125" t="s">
        <v>779</v>
      </c>
      <c r="D1526" s="119">
        <v>43151</v>
      </c>
      <c r="E1526" s="120" t="s">
        <v>4041</v>
      </c>
      <c r="F1526" s="120" t="s">
        <v>3</v>
      </c>
      <c r="G1526" s="120">
        <v>1598533</v>
      </c>
      <c r="H1526" s="124"/>
      <c r="I1526" s="128" t="s">
        <v>4645</v>
      </c>
      <c r="J1526" s="124"/>
      <c r="K1526" s="124"/>
      <c r="L1526" s="124"/>
      <c r="M1526" s="124"/>
      <c r="N1526" s="211">
        <v>0</v>
      </c>
      <c r="O1526" s="211">
        <v>31</v>
      </c>
      <c r="P1526" s="124" t="s">
        <v>1314</v>
      </c>
    </row>
    <row r="1527" spans="1:16" ht="38.25">
      <c r="A1527" s="262">
        <v>254</v>
      </c>
      <c r="B1527" s="124"/>
      <c r="C1527" s="125" t="s">
        <v>779</v>
      </c>
      <c r="D1527" s="119">
        <v>43151</v>
      </c>
      <c r="E1527" s="120" t="s">
        <v>4042</v>
      </c>
      <c r="F1527" s="120" t="s">
        <v>3</v>
      </c>
      <c r="G1527" s="120">
        <v>1598535</v>
      </c>
      <c r="H1527" s="124"/>
      <c r="I1527" s="128" t="s">
        <v>4645</v>
      </c>
      <c r="J1527" s="124"/>
      <c r="K1527" s="124"/>
      <c r="L1527" s="124"/>
      <c r="M1527" s="124"/>
      <c r="N1527" s="211">
        <v>0</v>
      </c>
      <c r="O1527" s="211">
        <v>150</v>
      </c>
      <c r="P1527" s="124" t="s">
        <v>1314</v>
      </c>
    </row>
    <row r="1528" spans="1:16" ht="38.25">
      <c r="A1528" s="262">
        <v>254</v>
      </c>
      <c r="B1528" s="124"/>
      <c r="C1528" s="125" t="s">
        <v>779</v>
      </c>
      <c r="D1528" s="119">
        <v>43151</v>
      </c>
      <c r="E1528" s="120" t="s">
        <v>4043</v>
      </c>
      <c r="F1528" s="120" t="s">
        <v>3</v>
      </c>
      <c r="G1528" s="120">
        <v>1598536</v>
      </c>
      <c r="H1528" s="124"/>
      <c r="I1528" s="128" t="s">
        <v>4646</v>
      </c>
      <c r="J1528" s="124"/>
      <c r="K1528" s="124"/>
      <c r="L1528" s="124"/>
      <c r="M1528" s="124"/>
      <c r="N1528" s="211">
        <v>0</v>
      </c>
      <c r="O1528" s="211">
        <v>80</v>
      </c>
      <c r="P1528" s="124" t="s">
        <v>1314</v>
      </c>
    </row>
    <row r="1529" spans="1:16" ht="38.25">
      <c r="A1529" s="262">
        <v>254</v>
      </c>
      <c r="B1529" s="124"/>
      <c r="C1529" s="125" t="s">
        <v>779</v>
      </c>
      <c r="D1529" s="119">
        <v>43151</v>
      </c>
      <c r="E1529" s="120" t="s">
        <v>4044</v>
      </c>
      <c r="F1529" s="120" t="s">
        <v>3</v>
      </c>
      <c r="G1529" s="120">
        <v>1598538</v>
      </c>
      <c r="H1529" s="124"/>
      <c r="I1529" s="128" t="s">
        <v>4646</v>
      </c>
      <c r="J1529" s="124"/>
      <c r="K1529" s="124"/>
      <c r="L1529" s="124"/>
      <c r="M1529" s="124"/>
      <c r="N1529" s="211">
        <v>0</v>
      </c>
      <c r="O1529" s="211">
        <v>75</v>
      </c>
      <c r="P1529" s="124" t="s">
        <v>1314</v>
      </c>
    </row>
    <row r="1530" spans="1:16" ht="38.25">
      <c r="A1530" s="262">
        <v>254</v>
      </c>
      <c r="B1530" s="124"/>
      <c r="C1530" s="125" t="s">
        <v>779</v>
      </c>
      <c r="D1530" s="119">
        <v>43151</v>
      </c>
      <c r="E1530" s="120" t="s">
        <v>4045</v>
      </c>
      <c r="F1530" s="120" t="s">
        <v>3</v>
      </c>
      <c r="G1530" s="120">
        <v>1598539</v>
      </c>
      <c r="H1530" s="124"/>
      <c r="I1530" s="128" t="s">
        <v>4646</v>
      </c>
      <c r="J1530" s="124"/>
      <c r="K1530" s="124"/>
      <c r="L1530" s="124"/>
      <c r="M1530" s="124"/>
      <c r="N1530" s="211">
        <v>0</v>
      </c>
      <c r="O1530" s="211">
        <v>150</v>
      </c>
      <c r="P1530" s="124" t="s">
        <v>1314</v>
      </c>
    </row>
    <row r="1531" spans="1:16" ht="51">
      <c r="A1531" s="262">
        <v>132</v>
      </c>
      <c r="B1531" s="124"/>
      <c r="C1531" s="125" t="s">
        <v>728</v>
      </c>
      <c r="D1531" s="119">
        <v>43151</v>
      </c>
      <c r="E1531" s="120" t="s">
        <v>4046</v>
      </c>
      <c r="F1531" s="120" t="s">
        <v>3</v>
      </c>
      <c r="G1531" s="120">
        <v>1598545</v>
      </c>
      <c r="H1531" s="124"/>
      <c r="I1531" s="128" t="s">
        <v>4647</v>
      </c>
      <c r="J1531" s="124"/>
      <c r="K1531" s="124"/>
      <c r="L1531" s="124"/>
      <c r="M1531" s="124"/>
      <c r="N1531" s="211">
        <v>0</v>
      </c>
      <c r="O1531" s="211">
        <v>10075</v>
      </c>
      <c r="P1531" s="124" t="s">
        <v>1314</v>
      </c>
    </row>
    <row r="1532" spans="1:16" ht="51">
      <c r="A1532" s="262">
        <v>35</v>
      </c>
      <c r="B1532" s="124"/>
      <c r="C1532" s="125" t="s">
        <v>696</v>
      </c>
      <c r="D1532" s="119">
        <v>43151</v>
      </c>
      <c r="E1532" s="120" t="s">
        <v>4047</v>
      </c>
      <c r="F1532" s="120" t="s">
        <v>3</v>
      </c>
      <c r="G1532" s="120">
        <v>1598589</v>
      </c>
      <c r="H1532" s="124"/>
      <c r="I1532" s="128" t="s">
        <v>4648</v>
      </c>
      <c r="J1532" s="124"/>
      <c r="K1532" s="124"/>
      <c r="L1532" s="124"/>
      <c r="M1532" s="124"/>
      <c r="N1532" s="211">
        <v>0</v>
      </c>
      <c r="O1532" s="211">
        <v>1200</v>
      </c>
      <c r="P1532" s="124" t="s">
        <v>1314</v>
      </c>
    </row>
    <row r="1533" spans="1:16" ht="63.75">
      <c r="A1533" s="262" t="s">
        <v>619</v>
      </c>
      <c r="B1533" s="124"/>
      <c r="C1533" s="125" t="s">
        <v>713</v>
      </c>
      <c r="D1533" s="119">
        <v>43152</v>
      </c>
      <c r="E1533" s="120" t="s">
        <v>3566</v>
      </c>
      <c r="F1533" s="120" t="s">
        <v>6</v>
      </c>
      <c r="G1533" s="120">
        <v>668775</v>
      </c>
      <c r="H1533" s="124"/>
      <c r="I1533" s="128" t="s">
        <v>4306</v>
      </c>
      <c r="J1533" s="124"/>
      <c r="K1533" s="124"/>
      <c r="L1533" s="124"/>
      <c r="M1533" s="124"/>
      <c r="N1533" s="211">
        <v>0</v>
      </c>
      <c r="O1533" s="211">
        <v>365456.55</v>
      </c>
      <c r="P1533" s="124" t="s">
        <v>1314</v>
      </c>
    </row>
    <row r="1534" spans="1:16" ht="63.75">
      <c r="A1534" s="262" t="s">
        <v>619</v>
      </c>
      <c r="B1534" s="124"/>
      <c r="C1534" s="125" t="s">
        <v>713</v>
      </c>
      <c r="D1534" s="119">
        <v>43152</v>
      </c>
      <c r="E1534" s="120" t="s">
        <v>3567</v>
      </c>
      <c r="F1534" s="120" t="s">
        <v>6</v>
      </c>
      <c r="G1534" s="120">
        <v>668777</v>
      </c>
      <c r="H1534" s="124"/>
      <c r="I1534" s="128" t="s">
        <v>4307</v>
      </c>
      <c r="J1534" s="124"/>
      <c r="K1534" s="124"/>
      <c r="L1534" s="124"/>
      <c r="M1534" s="124"/>
      <c r="N1534" s="211">
        <v>0</v>
      </c>
      <c r="O1534" s="211">
        <v>49070.2</v>
      </c>
      <c r="P1534" s="124" t="s">
        <v>1314</v>
      </c>
    </row>
    <row r="1535" spans="1:16" ht="63.75">
      <c r="A1535" s="262">
        <v>10</v>
      </c>
      <c r="B1535" s="124"/>
      <c r="C1535" s="125" t="s">
        <v>690</v>
      </c>
      <c r="D1535" s="119">
        <v>43152</v>
      </c>
      <c r="E1535" s="120" t="s">
        <v>3568</v>
      </c>
      <c r="F1535" s="120" t="s">
        <v>6</v>
      </c>
      <c r="G1535" s="120">
        <v>668779</v>
      </c>
      <c r="H1535" s="124"/>
      <c r="I1535" s="128" t="s">
        <v>4308</v>
      </c>
      <c r="J1535" s="124"/>
      <c r="K1535" s="124"/>
      <c r="L1535" s="124"/>
      <c r="M1535" s="124"/>
      <c r="N1535" s="211">
        <v>0</v>
      </c>
      <c r="O1535" s="211">
        <v>9630.41</v>
      </c>
      <c r="P1535" s="124" t="s">
        <v>1314</v>
      </c>
    </row>
    <row r="1536" spans="1:16" ht="63.75">
      <c r="A1536" s="262">
        <v>10</v>
      </c>
      <c r="B1536" s="124"/>
      <c r="C1536" s="125" t="s">
        <v>690</v>
      </c>
      <c r="D1536" s="119">
        <v>43152</v>
      </c>
      <c r="E1536" s="120" t="s">
        <v>3569</v>
      </c>
      <c r="F1536" s="120" t="s">
        <v>6</v>
      </c>
      <c r="G1536" s="120">
        <v>668781</v>
      </c>
      <c r="H1536" s="124"/>
      <c r="I1536" s="128" t="s">
        <v>4309</v>
      </c>
      <c r="J1536" s="124"/>
      <c r="K1536" s="124"/>
      <c r="L1536" s="124"/>
      <c r="M1536" s="124"/>
      <c r="N1536" s="211">
        <v>0</v>
      </c>
      <c r="O1536" s="211">
        <v>34459.360000000001</v>
      </c>
      <c r="P1536" s="124" t="s">
        <v>1314</v>
      </c>
    </row>
    <row r="1537" spans="1:16" ht="63.75">
      <c r="A1537" s="262">
        <v>10</v>
      </c>
      <c r="B1537" s="124"/>
      <c r="C1537" s="125" t="s">
        <v>690</v>
      </c>
      <c r="D1537" s="119">
        <v>43152</v>
      </c>
      <c r="E1537" s="120" t="s">
        <v>3570</v>
      </c>
      <c r="F1537" s="120" t="s">
        <v>6</v>
      </c>
      <c r="G1537" s="120">
        <v>668783</v>
      </c>
      <c r="H1537" s="124"/>
      <c r="I1537" s="128" t="s">
        <v>4310</v>
      </c>
      <c r="J1537" s="124"/>
      <c r="K1537" s="124"/>
      <c r="L1537" s="124"/>
      <c r="M1537" s="124"/>
      <c r="N1537" s="211">
        <v>0</v>
      </c>
      <c r="O1537" s="211">
        <v>14652.82</v>
      </c>
      <c r="P1537" s="124" t="s">
        <v>1314</v>
      </c>
    </row>
    <row r="1538" spans="1:16" ht="63.75">
      <c r="A1538" s="262">
        <v>10</v>
      </c>
      <c r="B1538" s="124"/>
      <c r="C1538" s="125" t="s">
        <v>690</v>
      </c>
      <c r="D1538" s="119">
        <v>43152</v>
      </c>
      <c r="E1538" s="120" t="s">
        <v>3571</v>
      </c>
      <c r="F1538" s="120" t="s">
        <v>6</v>
      </c>
      <c r="G1538" s="120">
        <v>668785</v>
      </c>
      <c r="H1538" s="124"/>
      <c r="I1538" s="128" t="s">
        <v>4311</v>
      </c>
      <c r="J1538" s="124"/>
      <c r="K1538" s="124"/>
      <c r="L1538" s="124"/>
      <c r="M1538" s="124"/>
      <c r="N1538" s="211">
        <v>0</v>
      </c>
      <c r="O1538" s="211">
        <v>100557.45</v>
      </c>
      <c r="P1538" s="124" t="s">
        <v>1314</v>
      </c>
    </row>
    <row r="1539" spans="1:16" ht="38.25">
      <c r="A1539" s="262">
        <v>291</v>
      </c>
      <c r="B1539" s="124"/>
      <c r="C1539" s="125" t="s">
        <v>794</v>
      </c>
      <c r="D1539" s="119">
        <v>43152</v>
      </c>
      <c r="E1539" s="120" t="s">
        <v>3572</v>
      </c>
      <c r="F1539" s="120" t="s">
        <v>6</v>
      </c>
      <c r="G1539" s="120">
        <v>74337</v>
      </c>
      <c r="H1539" s="124"/>
      <c r="I1539" s="128" t="s">
        <v>4312</v>
      </c>
      <c r="J1539" s="124"/>
      <c r="K1539" s="124"/>
      <c r="L1539" s="124"/>
      <c r="M1539" s="124"/>
      <c r="N1539" s="211">
        <v>0</v>
      </c>
      <c r="O1539" s="211">
        <v>17456874.52</v>
      </c>
      <c r="P1539" s="124" t="s">
        <v>1314</v>
      </c>
    </row>
    <row r="1540" spans="1:16" ht="76.5">
      <c r="A1540" s="262" t="s">
        <v>619</v>
      </c>
      <c r="B1540" s="124"/>
      <c r="C1540" s="125" t="s">
        <v>713</v>
      </c>
      <c r="D1540" s="119">
        <v>43152</v>
      </c>
      <c r="E1540" s="120" t="s">
        <v>3573</v>
      </c>
      <c r="F1540" s="120" t="s">
        <v>1315</v>
      </c>
      <c r="G1540" s="120">
        <v>16690625</v>
      </c>
      <c r="H1540" s="124"/>
      <c r="I1540" s="128" t="s">
        <v>4313</v>
      </c>
      <c r="J1540" s="124"/>
      <c r="K1540" s="124"/>
      <c r="L1540" s="124"/>
      <c r="M1540" s="124"/>
      <c r="N1540" s="211">
        <v>0</v>
      </c>
      <c r="O1540" s="211">
        <v>621405.17000000004</v>
      </c>
      <c r="P1540" s="124" t="s">
        <v>1314</v>
      </c>
    </row>
    <row r="1541" spans="1:16" ht="76.5">
      <c r="A1541" s="262" t="s">
        <v>619</v>
      </c>
      <c r="B1541" s="124"/>
      <c r="C1541" s="125" t="s">
        <v>713</v>
      </c>
      <c r="D1541" s="119">
        <v>43152</v>
      </c>
      <c r="E1541" s="120" t="s">
        <v>3574</v>
      </c>
      <c r="F1541" s="120" t="s">
        <v>6</v>
      </c>
      <c r="G1541" s="120">
        <v>914027</v>
      </c>
      <c r="H1541" s="124"/>
      <c r="I1541" s="128" t="s">
        <v>4314</v>
      </c>
      <c r="J1541" s="124"/>
      <c r="K1541" s="124"/>
      <c r="L1541" s="124"/>
      <c r="M1541" s="124"/>
      <c r="N1541" s="211">
        <v>0</v>
      </c>
      <c r="O1541" s="211">
        <v>996932.98</v>
      </c>
      <c r="P1541" s="124" t="s">
        <v>1314</v>
      </c>
    </row>
    <row r="1542" spans="1:16" ht="89.25">
      <c r="A1542" s="262">
        <v>132</v>
      </c>
      <c r="B1542" s="124"/>
      <c r="C1542" s="125" t="s">
        <v>728</v>
      </c>
      <c r="D1542" s="119">
        <v>43152</v>
      </c>
      <c r="E1542" s="120" t="s">
        <v>3575</v>
      </c>
      <c r="F1542" s="120" t="s">
        <v>11</v>
      </c>
      <c r="G1542" s="120">
        <v>913890</v>
      </c>
      <c r="H1542" s="124"/>
      <c r="I1542" s="128" t="s">
        <v>4315</v>
      </c>
      <c r="J1542" s="124"/>
      <c r="K1542" s="124"/>
      <c r="L1542" s="124"/>
      <c r="M1542" s="124"/>
      <c r="N1542" s="211">
        <v>3665.7</v>
      </c>
      <c r="O1542" s="211">
        <v>0</v>
      </c>
      <c r="P1542" s="124" t="s">
        <v>1314</v>
      </c>
    </row>
    <row r="1543" spans="1:16" ht="89.25">
      <c r="A1543" s="262">
        <v>576</v>
      </c>
      <c r="B1543" s="124"/>
      <c r="C1543" s="125" t="s">
        <v>852</v>
      </c>
      <c r="D1543" s="119">
        <v>43152</v>
      </c>
      <c r="E1543" s="120" t="s">
        <v>3576</v>
      </c>
      <c r="F1543" s="120" t="s">
        <v>15</v>
      </c>
      <c r="G1543" s="120">
        <v>4390</v>
      </c>
      <c r="H1543" s="124"/>
      <c r="I1543" s="128" t="s">
        <v>4316</v>
      </c>
      <c r="J1543" s="124"/>
      <c r="K1543" s="124"/>
      <c r="L1543" s="124"/>
      <c r="M1543" s="124"/>
      <c r="N1543" s="211">
        <v>301.01</v>
      </c>
      <c r="O1543" s="211">
        <v>0</v>
      </c>
      <c r="P1543" s="124" t="s">
        <v>1314</v>
      </c>
    </row>
    <row r="1544" spans="1:16" ht="63.75">
      <c r="A1544" s="262" t="s">
        <v>619</v>
      </c>
      <c r="B1544" s="124"/>
      <c r="C1544" s="125" t="s">
        <v>713</v>
      </c>
      <c r="D1544" s="119">
        <v>43152</v>
      </c>
      <c r="E1544" s="120" t="s">
        <v>4048</v>
      </c>
      <c r="F1544" s="120" t="s">
        <v>3</v>
      </c>
      <c r="G1544" s="120">
        <v>1598794</v>
      </c>
      <c r="H1544" s="124"/>
      <c r="I1544" s="128" t="s">
        <v>4649</v>
      </c>
      <c r="J1544" s="124"/>
      <c r="K1544" s="124"/>
      <c r="L1544" s="124"/>
      <c r="M1544" s="124"/>
      <c r="N1544" s="211">
        <v>0</v>
      </c>
      <c r="O1544" s="211">
        <v>11752.59</v>
      </c>
      <c r="P1544" s="124" t="s">
        <v>1314</v>
      </c>
    </row>
    <row r="1545" spans="1:16" ht="63.75">
      <c r="A1545" s="262" t="s">
        <v>619</v>
      </c>
      <c r="B1545" s="124"/>
      <c r="C1545" s="125" t="s">
        <v>713</v>
      </c>
      <c r="D1545" s="119">
        <v>43152</v>
      </c>
      <c r="E1545" s="120" t="s">
        <v>4049</v>
      </c>
      <c r="F1545" s="120" t="s">
        <v>3</v>
      </c>
      <c r="G1545" s="120">
        <v>1598768</v>
      </c>
      <c r="H1545" s="124"/>
      <c r="I1545" s="128" t="s">
        <v>4650</v>
      </c>
      <c r="J1545" s="124"/>
      <c r="K1545" s="124"/>
      <c r="L1545" s="124"/>
      <c r="M1545" s="124"/>
      <c r="N1545" s="211">
        <v>0</v>
      </c>
      <c r="O1545" s="211">
        <v>5384.8</v>
      </c>
      <c r="P1545" s="124" t="s">
        <v>1314</v>
      </c>
    </row>
    <row r="1546" spans="1:16" ht="51">
      <c r="A1546" s="262" t="s">
        <v>619</v>
      </c>
      <c r="B1546" s="124"/>
      <c r="C1546" s="125" t="s">
        <v>713</v>
      </c>
      <c r="D1546" s="119">
        <v>43152</v>
      </c>
      <c r="E1546" s="120" t="s">
        <v>4050</v>
      </c>
      <c r="F1546" s="120" t="s">
        <v>3</v>
      </c>
      <c r="G1546" s="120">
        <v>1598861</v>
      </c>
      <c r="H1546" s="124"/>
      <c r="I1546" s="128" t="s">
        <v>4651</v>
      </c>
      <c r="J1546" s="124"/>
      <c r="K1546" s="124"/>
      <c r="L1546" s="124"/>
      <c r="M1546" s="124"/>
      <c r="N1546" s="211">
        <v>0</v>
      </c>
      <c r="O1546" s="211">
        <v>140</v>
      </c>
      <c r="P1546" s="124" t="s">
        <v>1314</v>
      </c>
    </row>
    <row r="1547" spans="1:16" ht="63.75">
      <c r="A1547" s="262" t="s">
        <v>619</v>
      </c>
      <c r="B1547" s="124"/>
      <c r="C1547" s="125" t="s">
        <v>713</v>
      </c>
      <c r="D1547" s="119">
        <v>43153</v>
      </c>
      <c r="E1547" s="120" t="s">
        <v>3577</v>
      </c>
      <c r="F1547" s="120" t="s">
        <v>6</v>
      </c>
      <c r="G1547" s="120">
        <v>669846</v>
      </c>
      <c r="H1547" s="124"/>
      <c r="I1547" s="128" t="s">
        <v>4318</v>
      </c>
      <c r="J1547" s="124"/>
      <c r="K1547" s="124"/>
      <c r="L1547" s="124"/>
      <c r="M1547" s="124"/>
      <c r="N1547" s="211">
        <v>0</v>
      </c>
      <c r="O1547" s="211">
        <v>34250.400000000001</v>
      </c>
      <c r="P1547" s="124" t="s">
        <v>1314</v>
      </c>
    </row>
    <row r="1548" spans="1:16" ht="51">
      <c r="A1548" s="262" t="s">
        <v>619</v>
      </c>
      <c r="B1548" s="124"/>
      <c r="C1548" s="125" t="s">
        <v>713</v>
      </c>
      <c r="D1548" s="119">
        <v>43153</v>
      </c>
      <c r="E1548" s="120" t="s">
        <v>3578</v>
      </c>
      <c r="F1548" s="120" t="s">
        <v>6</v>
      </c>
      <c r="G1548" s="120">
        <v>670341</v>
      </c>
      <c r="H1548" s="124"/>
      <c r="I1548" s="128" t="s">
        <v>4319</v>
      </c>
      <c r="J1548" s="124"/>
      <c r="K1548" s="124"/>
      <c r="L1548" s="124"/>
      <c r="M1548" s="124"/>
      <c r="N1548" s="211">
        <v>0</v>
      </c>
      <c r="O1548" s="211">
        <v>85437.66</v>
      </c>
      <c r="P1548" s="124" t="s">
        <v>1314</v>
      </c>
    </row>
    <row r="1549" spans="1:16" ht="76.5">
      <c r="A1549" s="262" t="s">
        <v>620</v>
      </c>
      <c r="B1549" s="124"/>
      <c r="C1549" s="125" t="s">
        <v>714</v>
      </c>
      <c r="D1549" s="119">
        <v>43153</v>
      </c>
      <c r="E1549" s="120" t="s">
        <v>3579</v>
      </c>
      <c r="F1549" s="120" t="s">
        <v>6</v>
      </c>
      <c r="G1549" s="120">
        <v>944189</v>
      </c>
      <c r="H1549" s="124"/>
      <c r="I1549" s="128" t="s">
        <v>4320</v>
      </c>
      <c r="J1549" s="124"/>
      <c r="K1549" s="124"/>
      <c r="L1549" s="124"/>
      <c r="M1549" s="124"/>
      <c r="N1549" s="211">
        <v>0</v>
      </c>
      <c r="O1549" s="211">
        <v>140000</v>
      </c>
      <c r="P1549" s="124" t="s">
        <v>1314</v>
      </c>
    </row>
    <row r="1550" spans="1:16" ht="63.75">
      <c r="A1550" s="262">
        <v>46</v>
      </c>
      <c r="B1550" s="124"/>
      <c r="C1550" s="125" t="s">
        <v>698</v>
      </c>
      <c r="D1550" s="119">
        <v>43153</v>
      </c>
      <c r="E1550" s="120" t="s">
        <v>3580</v>
      </c>
      <c r="F1550" s="120" t="s">
        <v>11</v>
      </c>
      <c r="G1550" s="120">
        <v>914189</v>
      </c>
      <c r="H1550" s="124"/>
      <c r="I1550" s="128" t="s">
        <v>4321</v>
      </c>
      <c r="J1550" s="124"/>
      <c r="K1550" s="124"/>
      <c r="L1550" s="124"/>
      <c r="M1550" s="124"/>
      <c r="N1550" s="211">
        <v>50</v>
      </c>
      <c r="O1550" s="211">
        <v>0</v>
      </c>
      <c r="P1550" s="124" t="s">
        <v>1314</v>
      </c>
    </row>
    <row r="1551" spans="1:16" ht="76.5">
      <c r="A1551" s="262">
        <v>513</v>
      </c>
      <c r="B1551" s="124"/>
      <c r="C1551" s="125" t="s">
        <v>201</v>
      </c>
      <c r="D1551" s="119">
        <v>43153</v>
      </c>
      <c r="E1551" s="120" t="s">
        <v>3581</v>
      </c>
      <c r="F1551" s="120" t="s">
        <v>1315</v>
      </c>
      <c r="G1551" s="120">
        <v>16693172</v>
      </c>
      <c r="H1551" s="124"/>
      <c r="I1551" s="128" t="s">
        <v>4322</v>
      </c>
      <c r="J1551" s="124"/>
      <c r="K1551" s="124"/>
      <c r="L1551" s="124"/>
      <c r="M1551" s="124"/>
      <c r="N1551" s="211">
        <v>10824.42</v>
      </c>
      <c r="O1551" s="211">
        <v>0</v>
      </c>
      <c r="P1551" s="124" t="s">
        <v>1314</v>
      </c>
    </row>
    <row r="1552" spans="1:16" ht="76.5">
      <c r="A1552" s="262">
        <v>513</v>
      </c>
      <c r="B1552" s="124"/>
      <c r="C1552" s="125" t="s">
        <v>201</v>
      </c>
      <c r="D1552" s="119">
        <v>43153</v>
      </c>
      <c r="E1552" s="120" t="s">
        <v>3582</v>
      </c>
      <c r="F1552" s="120" t="s">
        <v>1315</v>
      </c>
      <c r="G1552" s="120">
        <v>16709840</v>
      </c>
      <c r="H1552" s="124"/>
      <c r="I1552" s="128" t="s">
        <v>4323</v>
      </c>
      <c r="J1552" s="124"/>
      <c r="K1552" s="124"/>
      <c r="L1552" s="124"/>
      <c r="M1552" s="124"/>
      <c r="N1552" s="211">
        <v>49492.6</v>
      </c>
      <c r="O1552" s="211">
        <v>0</v>
      </c>
      <c r="P1552" s="124" t="s">
        <v>1314</v>
      </c>
    </row>
    <row r="1553" spans="1:16" ht="76.5">
      <c r="A1553" s="262">
        <v>35</v>
      </c>
      <c r="B1553" s="124"/>
      <c r="C1553" s="125" t="s">
        <v>696</v>
      </c>
      <c r="D1553" s="119">
        <v>43153</v>
      </c>
      <c r="E1553" s="120" t="s">
        <v>3583</v>
      </c>
      <c r="F1553" s="120" t="s">
        <v>1315</v>
      </c>
      <c r="G1553" s="120">
        <v>16709848</v>
      </c>
      <c r="H1553" s="124"/>
      <c r="I1553" s="128" t="s">
        <v>4324</v>
      </c>
      <c r="J1553" s="124"/>
      <c r="K1553" s="124"/>
      <c r="L1553" s="124"/>
      <c r="M1553" s="124"/>
      <c r="N1553" s="211">
        <v>2451</v>
      </c>
      <c r="O1553" s="211">
        <v>0</v>
      </c>
      <c r="P1553" s="124" t="s">
        <v>1314</v>
      </c>
    </row>
    <row r="1554" spans="1:16" ht="76.5">
      <c r="A1554" s="262">
        <v>35</v>
      </c>
      <c r="B1554" s="124"/>
      <c r="C1554" s="125" t="s">
        <v>696</v>
      </c>
      <c r="D1554" s="119">
        <v>43153</v>
      </c>
      <c r="E1554" s="120" t="s">
        <v>3584</v>
      </c>
      <c r="F1554" s="120" t="s">
        <v>1315</v>
      </c>
      <c r="G1554" s="120">
        <v>16709847</v>
      </c>
      <c r="H1554" s="124"/>
      <c r="I1554" s="128" t="s">
        <v>4325</v>
      </c>
      <c r="J1554" s="124"/>
      <c r="K1554" s="124"/>
      <c r="L1554" s="124"/>
      <c r="M1554" s="124"/>
      <c r="N1554" s="211">
        <v>320</v>
      </c>
      <c r="O1554" s="211">
        <v>0</v>
      </c>
      <c r="P1554" s="124" t="s">
        <v>1314</v>
      </c>
    </row>
    <row r="1555" spans="1:16" ht="76.5">
      <c r="A1555" s="262">
        <v>132</v>
      </c>
      <c r="B1555" s="124"/>
      <c r="C1555" s="125" t="s">
        <v>728</v>
      </c>
      <c r="D1555" s="119">
        <v>43153</v>
      </c>
      <c r="E1555" s="120" t="s">
        <v>3585</v>
      </c>
      <c r="F1555" s="120" t="s">
        <v>11</v>
      </c>
      <c r="G1555" s="120">
        <v>914087</v>
      </c>
      <c r="H1555" s="124"/>
      <c r="I1555" s="128" t="s">
        <v>4326</v>
      </c>
      <c r="J1555" s="124"/>
      <c r="K1555" s="124"/>
      <c r="L1555" s="124"/>
      <c r="M1555" s="124"/>
      <c r="N1555" s="211">
        <v>1616.89</v>
      </c>
      <c r="O1555" s="211">
        <v>0</v>
      </c>
      <c r="P1555" s="124" t="s">
        <v>1314</v>
      </c>
    </row>
    <row r="1556" spans="1:16" ht="63.75">
      <c r="A1556" s="262">
        <v>46</v>
      </c>
      <c r="B1556" s="124"/>
      <c r="C1556" s="125" t="s">
        <v>698</v>
      </c>
      <c r="D1556" s="119">
        <v>43153</v>
      </c>
      <c r="E1556" s="120" t="s">
        <v>3586</v>
      </c>
      <c r="F1556" s="120" t="s">
        <v>13</v>
      </c>
      <c r="G1556" s="120">
        <v>914189</v>
      </c>
      <c r="H1556" s="124"/>
      <c r="I1556" s="128" t="s">
        <v>4327</v>
      </c>
      <c r="J1556" s="124"/>
      <c r="K1556" s="124"/>
      <c r="L1556" s="124"/>
      <c r="M1556" s="124"/>
      <c r="N1556" s="211">
        <v>352.71</v>
      </c>
      <c r="O1556" s="211">
        <v>0</v>
      </c>
      <c r="P1556" s="124" t="s">
        <v>1314</v>
      </c>
    </row>
    <row r="1557" spans="1:16" ht="51">
      <c r="A1557" s="262" t="s">
        <v>619</v>
      </c>
      <c r="B1557" s="124"/>
      <c r="C1557" s="125" t="s">
        <v>713</v>
      </c>
      <c r="D1557" s="119">
        <v>43153</v>
      </c>
      <c r="E1557" s="120" t="s">
        <v>4051</v>
      </c>
      <c r="F1557" s="120" t="s">
        <v>3</v>
      </c>
      <c r="G1557" s="120">
        <v>1599072</v>
      </c>
      <c r="H1557" s="124"/>
      <c r="I1557" s="128" t="s">
        <v>4652</v>
      </c>
      <c r="J1557" s="124"/>
      <c r="K1557" s="124"/>
      <c r="L1557" s="124"/>
      <c r="M1557" s="124"/>
      <c r="N1557" s="211">
        <v>0</v>
      </c>
      <c r="O1557" s="211">
        <v>9022.24</v>
      </c>
      <c r="P1557" s="124" t="s">
        <v>1314</v>
      </c>
    </row>
    <row r="1558" spans="1:16" ht="51">
      <c r="A1558" s="262">
        <v>291</v>
      </c>
      <c r="B1558" s="124"/>
      <c r="C1558" s="125" t="s">
        <v>794</v>
      </c>
      <c r="D1558" s="119">
        <v>43153</v>
      </c>
      <c r="E1558" s="120" t="s">
        <v>4052</v>
      </c>
      <c r="F1558" s="120" t="s">
        <v>3</v>
      </c>
      <c r="G1558" s="120">
        <v>1599110</v>
      </c>
      <c r="H1558" s="124"/>
      <c r="I1558" s="128" t="s">
        <v>4653</v>
      </c>
      <c r="J1558" s="124"/>
      <c r="K1558" s="124"/>
      <c r="L1558" s="124"/>
      <c r="M1558" s="124"/>
      <c r="N1558" s="211">
        <v>0</v>
      </c>
      <c r="O1558" s="211">
        <v>16658.73</v>
      </c>
      <c r="P1558" s="124" t="s">
        <v>1314</v>
      </c>
    </row>
    <row r="1559" spans="1:16" ht="51">
      <c r="A1559" s="262" t="s">
        <v>619</v>
      </c>
      <c r="B1559" s="124"/>
      <c r="C1559" s="125" t="s">
        <v>713</v>
      </c>
      <c r="D1559" s="119">
        <v>43153</v>
      </c>
      <c r="E1559" s="120" t="s">
        <v>4053</v>
      </c>
      <c r="F1559" s="120" t="s">
        <v>3</v>
      </c>
      <c r="G1559" s="120">
        <v>1599048</v>
      </c>
      <c r="H1559" s="124"/>
      <c r="I1559" s="128" t="s">
        <v>4654</v>
      </c>
      <c r="J1559" s="124"/>
      <c r="K1559" s="124"/>
      <c r="L1559" s="124"/>
      <c r="M1559" s="124"/>
      <c r="N1559" s="211">
        <v>0</v>
      </c>
      <c r="O1559" s="211">
        <v>3374.79</v>
      </c>
      <c r="P1559" s="124" t="s">
        <v>1314</v>
      </c>
    </row>
    <row r="1560" spans="1:16" ht="51">
      <c r="A1560" s="262" t="s">
        <v>619</v>
      </c>
      <c r="B1560" s="124"/>
      <c r="C1560" s="125" t="s">
        <v>713</v>
      </c>
      <c r="D1560" s="119">
        <v>43153</v>
      </c>
      <c r="E1560" s="120" t="s">
        <v>4054</v>
      </c>
      <c r="F1560" s="120" t="s">
        <v>3</v>
      </c>
      <c r="G1560" s="120">
        <v>1599057</v>
      </c>
      <c r="H1560" s="124"/>
      <c r="I1560" s="128" t="s">
        <v>4655</v>
      </c>
      <c r="J1560" s="124"/>
      <c r="K1560" s="124"/>
      <c r="L1560" s="124"/>
      <c r="M1560" s="124"/>
      <c r="N1560" s="211">
        <v>0</v>
      </c>
      <c r="O1560" s="211">
        <v>694</v>
      </c>
      <c r="P1560" s="124" t="s">
        <v>1314</v>
      </c>
    </row>
    <row r="1561" spans="1:16" ht="51">
      <c r="A1561" s="262" t="s">
        <v>619</v>
      </c>
      <c r="B1561" s="124"/>
      <c r="C1561" s="125" t="s">
        <v>713</v>
      </c>
      <c r="D1561" s="119">
        <v>43153</v>
      </c>
      <c r="E1561" s="120" t="s">
        <v>4055</v>
      </c>
      <c r="F1561" s="120" t="s">
        <v>3</v>
      </c>
      <c r="G1561" s="120">
        <v>1599085</v>
      </c>
      <c r="H1561" s="124"/>
      <c r="I1561" s="128" t="s">
        <v>4656</v>
      </c>
      <c r="J1561" s="124"/>
      <c r="K1561" s="124"/>
      <c r="L1561" s="124"/>
      <c r="M1561" s="124"/>
      <c r="N1561" s="211">
        <v>0</v>
      </c>
      <c r="O1561" s="211">
        <v>504.51</v>
      </c>
      <c r="P1561" s="124" t="s">
        <v>1314</v>
      </c>
    </row>
    <row r="1562" spans="1:16" ht="51">
      <c r="A1562" s="262" t="s">
        <v>619</v>
      </c>
      <c r="B1562" s="124"/>
      <c r="C1562" s="125" t="s">
        <v>713</v>
      </c>
      <c r="D1562" s="119">
        <v>43153</v>
      </c>
      <c r="E1562" s="120" t="s">
        <v>4056</v>
      </c>
      <c r="F1562" s="120" t="s">
        <v>3</v>
      </c>
      <c r="G1562" s="120">
        <v>1599100</v>
      </c>
      <c r="H1562" s="124"/>
      <c r="I1562" s="128" t="s">
        <v>4657</v>
      </c>
      <c r="J1562" s="124"/>
      <c r="K1562" s="124"/>
      <c r="L1562" s="124"/>
      <c r="M1562" s="124"/>
      <c r="N1562" s="211">
        <v>0</v>
      </c>
      <c r="O1562" s="211">
        <v>1948.54</v>
      </c>
      <c r="P1562" s="124" t="s">
        <v>1314</v>
      </c>
    </row>
    <row r="1563" spans="1:16" ht="51">
      <c r="A1563" s="262">
        <v>20</v>
      </c>
      <c r="B1563" s="124"/>
      <c r="C1563" s="125" t="s">
        <v>693</v>
      </c>
      <c r="D1563" s="119">
        <v>43153</v>
      </c>
      <c r="E1563" s="120" t="s">
        <v>4057</v>
      </c>
      <c r="F1563" s="120" t="s">
        <v>3</v>
      </c>
      <c r="G1563" s="120">
        <v>1599112</v>
      </c>
      <c r="H1563" s="124"/>
      <c r="I1563" s="128" t="s">
        <v>4658</v>
      </c>
      <c r="J1563" s="124"/>
      <c r="K1563" s="124"/>
      <c r="L1563" s="124"/>
      <c r="M1563" s="124"/>
      <c r="N1563" s="211">
        <v>0</v>
      </c>
      <c r="O1563" s="211">
        <v>371</v>
      </c>
      <c r="P1563" s="124" t="s">
        <v>1314</v>
      </c>
    </row>
    <row r="1564" spans="1:16" ht="51">
      <c r="A1564" s="262" t="s">
        <v>619</v>
      </c>
      <c r="B1564" s="124"/>
      <c r="C1564" s="125" t="s">
        <v>713</v>
      </c>
      <c r="D1564" s="119">
        <v>43153</v>
      </c>
      <c r="E1564" s="120" t="s">
        <v>4058</v>
      </c>
      <c r="F1564" s="120" t="s">
        <v>3</v>
      </c>
      <c r="G1564" s="120">
        <v>1599153</v>
      </c>
      <c r="H1564" s="124"/>
      <c r="I1564" s="128" t="s">
        <v>4659</v>
      </c>
      <c r="J1564" s="124"/>
      <c r="K1564" s="124"/>
      <c r="L1564" s="124"/>
      <c r="M1564" s="124"/>
      <c r="N1564" s="211">
        <v>0</v>
      </c>
      <c r="O1564" s="211">
        <v>140</v>
      </c>
      <c r="P1564" s="124" t="s">
        <v>1314</v>
      </c>
    </row>
    <row r="1565" spans="1:16" ht="51">
      <c r="A1565" s="262" t="s">
        <v>619</v>
      </c>
      <c r="B1565" s="124"/>
      <c r="C1565" s="125" t="s">
        <v>713</v>
      </c>
      <c r="D1565" s="119">
        <v>43153</v>
      </c>
      <c r="E1565" s="120" t="s">
        <v>4059</v>
      </c>
      <c r="F1565" s="120" t="s">
        <v>3</v>
      </c>
      <c r="G1565" s="120">
        <v>1599155</v>
      </c>
      <c r="H1565" s="124"/>
      <c r="I1565" s="128" t="s">
        <v>4660</v>
      </c>
      <c r="J1565" s="124"/>
      <c r="K1565" s="124"/>
      <c r="L1565" s="124"/>
      <c r="M1565" s="124"/>
      <c r="N1565" s="211">
        <v>0</v>
      </c>
      <c r="O1565" s="211">
        <v>140</v>
      </c>
      <c r="P1565" s="124" t="s">
        <v>1314</v>
      </c>
    </row>
    <row r="1566" spans="1:16" ht="51">
      <c r="A1566" s="262" t="s">
        <v>619</v>
      </c>
      <c r="B1566" s="124"/>
      <c r="C1566" s="125" t="s">
        <v>713</v>
      </c>
      <c r="D1566" s="119">
        <v>43153</v>
      </c>
      <c r="E1566" s="120" t="s">
        <v>4060</v>
      </c>
      <c r="F1566" s="120" t="s">
        <v>3</v>
      </c>
      <c r="G1566" s="120">
        <v>1599156</v>
      </c>
      <c r="H1566" s="124"/>
      <c r="I1566" s="128" t="s">
        <v>4661</v>
      </c>
      <c r="J1566" s="124"/>
      <c r="K1566" s="124"/>
      <c r="L1566" s="124"/>
      <c r="M1566" s="124"/>
      <c r="N1566" s="211">
        <v>0</v>
      </c>
      <c r="O1566" s="211">
        <v>140</v>
      </c>
      <c r="P1566" s="124" t="s">
        <v>1314</v>
      </c>
    </row>
    <row r="1567" spans="1:16" ht="51">
      <c r="A1567" s="262" t="s">
        <v>619</v>
      </c>
      <c r="B1567" s="124"/>
      <c r="C1567" s="125" t="s">
        <v>713</v>
      </c>
      <c r="D1567" s="119">
        <v>43153</v>
      </c>
      <c r="E1567" s="120" t="s">
        <v>4061</v>
      </c>
      <c r="F1567" s="120" t="s">
        <v>3</v>
      </c>
      <c r="G1567" s="120">
        <v>1599157</v>
      </c>
      <c r="H1567" s="124"/>
      <c r="I1567" s="128" t="s">
        <v>4662</v>
      </c>
      <c r="J1567" s="124"/>
      <c r="K1567" s="124"/>
      <c r="L1567" s="124"/>
      <c r="M1567" s="124"/>
      <c r="N1567" s="211">
        <v>0</v>
      </c>
      <c r="O1567" s="211">
        <v>140</v>
      </c>
      <c r="P1567" s="124" t="s">
        <v>1314</v>
      </c>
    </row>
    <row r="1568" spans="1:16" ht="51">
      <c r="A1568" s="262" t="s">
        <v>619</v>
      </c>
      <c r="B1568" s="124"/>
      <c r="C1568" s="125" t="s">
        <v>713</v>
      </c>
      <c r="D1568" s="119">
        <v>43153</v>
      </c>
      <c r="E1568" s="120" t="s">
        <v>4062</v>
      </c>
      <c r="F1568" s="120" t="s">
        <v>3</v>
      </c>
      <c r="G1568" s="120">
        <v>1599158</v>
      </c>
      <c r="H1568" s="124"/>
      <c r="I1568" s="128" t="s">
        <v>4663</v>
      </c>
      <c r="J1568" s="124"/>
      <c r="K1568" s="124"/>
      <c r="L1568" s="124"/>
      <c r="M1568" s="124"/>
      <c r="N1568" s="211">
        <v>0</v>
      </c>
      <c r="O1568" s="211">
        <v>140</v>
      </c>
      <c r="P1568" s="124" t="s">
        <v>1314</v>
      </c>
    </row>
    <row r="1569" spans="1:16" ht="51">
      <c r="A1569" s="262" t="s">
        <v>619</v>
      </c>
      <c r="B1569" s="124"/>
      <c r="C1569" s="125" t="s">
        <v>713</v>
      </c>
      <c r="D1569" s="119">
        <v>43153</v>
      </c>
      <c r="E1569" s="120" t="s">
        <v>4063</v>
      </c>
      <c r="F1569" s="120" t="s">
        <v>3</v>
      </c>
      <c r="G1569" s="120">
        <v>1599176</v>
      </c>
      <c r="H1569" s="124"/>
      <c r="I1569" s="128" t="s">
        <v>4664</v>
      </c>
      <c r="J1569" s="124"/>
      <c r="K1569" s="124"/>
      <c r="L1569" s="124"/>
      <c r="M1569" s="124"/>
      <c r="N1569" s="211">
        <v>0</v>
      </c>
      <c r="O1569" s="211">
        <v>110</v>
      </c>
      <c r="P1569" s="124" t="s">
        <v>1314</v>
      </c>
    </row>
    <row r="1570" spans="1:16" ht="51">
      <c r="A1570" s="262" t="s">
        <v>619</v>
      </c>
      <c r="B1570" s="124"/>
      <c r="C1570" s="125" t="s">
        <v>713</v>
      </c>
      <c r="D1570" s="119">
        <v>43153</v>
      </c>
      <c r="E1570" s="120" t="s">
        <v>4064</v>
      </c>
      <c r="F1570" s="120" t="s">
        <v>3</v>
      </c>
      <c r="G1570" s="120">
        <v>1599236</v>
      </c>
      <c r="H1570" s="124"/>
      <c r="I1570" s="128" t="s">
        <v>4665</v>
      </c>
      <c r="J1570" s="124"/>
      <c r="K1570" s="124"/>
      <c r="L1570" s="124"/>
      <c r="M1570" s="124"/>
      <c r="N1570" s="211">
        <v>0</v>
      </c>
      <c r="O1570" s="211">
        <v>140</v>
      </c>
      <c r="P1570" s="124" t="s">
        <v>1314</v>
      </c>
    </row>
    <row r="1571" spans="1:16" ht="51">
      <c r="A1571" s="262" t="s">
        <v>619</v>
      </c>
      <c r="B1571" s="124"/>
      <c r="C1571" s="125" t="s">
        <v>713</v>
      </c>
      <c r="D1571" s="119">
        <v>43153</v>
      </c>
      <c r="E1571" s="120" t="s">
        <v>4065</v>
      </c>
      <c r="F1571" s="120" t="s">
        <v>3</v>
      </c>
      <c r="G1571" s="120">
        <v>1599254</v>
      </c>
      <c r="H1571" s="124"/>
      <c r="I1571" s="128" t="s">
        <v>4666</v>
      </c>
      <c r="J1571" s="124"/>
      <c r="K1571" s="124"/>
      <c r="L1571" s="124"/>
      <c r="M1571" s="124"/>
      <c r="N1571" s="211">
        <v>0</v>
      </c>
      <c r="O1571" s="211">
        <v>1153</v>
      </c>
      <c r="P1571" s="124" t="s">
        <v>1314</v>
      </c>
    </row>
    <row r="1572" spans="1:16" ht="51">
      <c r="A1572" s="262" t="s">
        <v>619</v>
      </c>
      <c r="B1572" s="124"/>
      <c r="C1572" s="125" t="s">
        <v>713</v>
      </c>
      <c r="D1572" s="119">
        <v>43153</v>
      </c>
      <c r="E1572" s="120" t="s">
        <v>4066</v>
      </c>
      <c r="F1572" s="120" t="s">
        <v>3</v>
      </c>
      <c r="G1572" s="120">
        <v>1599255</v>
      </c>
      <c r="H1572" s="124"/>
      <c r="I1572" s="128" t="s">
        <v>4667</v>
      </c>
      <c r="J1572" s="124"/>
      <c r="K1572" s="124"/>
      <c r="L1572" s="124"/>
      <c r="M1572" s="124"/>
      <c r="N1572" s="211">
        <v>0</v>
      </c>
      <c r="O1572" s="211">
        <v>1153</v>
      </c>
      <c r="P1572" s="124" t="s">
        <v>1314</v>
      </c>
    </row>
    <row r="1573" spans="1:16" ht="51">
      <c r="A1573" s="262" t="s">
        <v>619</v>
      </c>
      <c r="B1573" s="124"/>
      <c r="C1573" s="125" t="s">
        <v>713</v>
      </c>
      <c r="D1573" s="119">
        <v>43153</v>
      </c>
      <c r="E1573" s="120" t="s">
        <v>4067</v>
      </c>
      <c r="F1573" s="120" t="s">
        <v>3</v>
      </c>
      <c r="G1573" s="120">
        <v>1599315</v>
      </c>
      <c r="H1573" s="124"/>
      <c r="I1573" s="128" t="s">
        <v>4668</v>
      </c>
      <c r="J1573" s="124"/>
      <c r="K1573" s="124"/>
      <c r="L1573" s="124"/>
      <c r="M1573" s="124"/>
      <c r="N1573" s="211">
        <v>0</v>
      </c>
      <c r="O1573" s="211">
        <v>140</v>
      </c>
      <c r="P1573" s="124" t="s">
        <v>1314</v>
      </c>
    </row>
    <row r="1574" spans="1:16" ht="51">
      <c r="A1574" s="262" t="s">
        <v>619</v>
      </c>
      <c r="B1574" s="124"/>
      <c r="C1574" s="125" t="s">
        <v>713</v>
      </c>
      <c r="D1574" s="119">
        <v>43154</v>
      </c>
      <c r="E1574" s="120" t="s">
        <v>3587</v>
      </c>
      <c r="F1574" s="120" t="s">
        <v>6</v>
      </c>
      <c r="G1574" s="120">
        <v>671349</v>
      </c>
      <c r="H1574" s="124"/>
      <c r="I1574" s="128" t="s">
        <v>4328</v>
      </c>
      <c r="J1574" s="124"/>
      <c r="K1574" s="124"/>
      <c r="L1574" s="124"/>
      <c r="M1574" s="124"/>
      <c r="N1574" s="211">
        <v>0</v>
      </c>
      <c r="O1574" s="211">
        <v>366.94</v>
      </c>
      <c r="P1574" s="124" t="s">
        <v>1314</v>
      </c>
    </row>
    <row r="1575" spans="1:16" ht="51">
      <c r="A1575" s="262" t="s">
        <v>619</v>
      </c>
      <c r="B1575" s="124"/>
      <c r="C1575" s="125" t="s">
        <v>713</v>
      </c>
      <c r="D1575" s="119">
        <v>43154</v>
      </c>
      <c r="E1575" s="120" t="s">
        <v>3588</v>
      </c>
      <c r="F1575" s="120" t="s">
        <v>6</v>
      </c>
      <c r="G1575" s="120">
        <v>671351</v>
      </c>
      <c r="H1575" s="124"/>
      <c r="I1575" s="128" t="s">
        <v>4329</v>
      </c>
      <c r="J1575" s="124"/>
      <c r="K1575" s="124"/>
      <c r="L1575" s="124"/>
      <c r="M1575" s="124"/>
      <c r="N1575" s="211">
        <v>0</v>
      </c>
      <c r="O1575" s="211">
        <v>28058.09</v>
      </c>
      <c r="P1575" s="124" t="s">
        <v>1314</v>
      </c>
    </row>
    <row r="1576" spans="1:16" ht="51">
      <c r="A1576" s="262" t="s">
        <v>619</v>
      </c>
      <c r="B1576" s="124"/>
      <c r="C1576" s="125" t="s">
        <v>713</v>
      </c>
      <c r="D1576" s="119">
        <v>43154</v>
      </c>
      <c r="E1576" s="120" t="s">
        <v>3589</v>
      </c>
      <c r="F1576" s="120" t="s">
        <v>6</v>
      </c>
      <c r="G1576" s="120">
        <v>671353</v>
      </c>
      <c r="H1576" s="124"/>
      <c r="I1576" s="128" t="s">
        <v>4330</v>
      </c>
      <c r="J1576" s="124"/>
      <c r="K1576" s="124"/>
      <c r="L1576" s="124"/>
      <c r="M1576" s="124"/>
      <c r="N1576" s="211">
        <v>0</v>
      </c>
      <c r="O1576" s="211">
        <v>21840.46</v>
      </c>
      <c r="P1576" s="124" t="s">
        <v>1314</v>
      </c>
    </row>
    <row r="1577" spans="1:16" ht="63.75">
      <c r="A1577" s="262" t="s">
        <v>619</v>
      </c>
      <c r="B1577" s="124"/>
      <c r="C1577" s="125" t="s">
        <v>713</v>
      </c>
      <c r="D1577" s="119">
        <v>43154</v>
      </c>
      <c r="E1577" s="120" t="s">
        <v>3590</v>
      </c>
      <c r="F1577" s="120" t="s">
        <v>6</v>
      </c>
      <c r="G1577" s="120">
        <v>671678</v>
      </c>
      <c r="H1577" s="124"/>
      <c r="I1577" s="128" t="s">
        <v>4331</v>
      </c>
      <c r="J1577" s="124"/>
      <c r="K1577" s="124"/>
      <c r="L1577" s="124"/>
      <c r="M1577" s="124"/>
      <c r="N1577" s="211">
        <v>0</v>
      </c>
      <c r="O1577" s="211">
        <v>5120.4399999999996</v>
      </c>
      <c r="P1577" s="124" t="s">
        <v>1314</v>
      </c>
    </row>
    <row r="1578" spans="1:16" ht="51">
      <c r="A1578" s="262" t="s">
        <v>619</v>
      </c>
      <c r="B1578" s="124"/>
      <c r="C1578" s="125" t="s">
        <v>713</v>
      </c>
      <c r="D1578" s="119">
        <v>43154</v>
      </c>
      <c r="E1578" s="120" t="s">
        <v>3591</v>
      </c>
      <c r="F1578" s="120" t="s">
        <v>6</v>
      </c>
      <c r="G1578" s="120">
        <v>671682</v>
      </c>
      <c r="H1578" s="124"/>
      <c r="I1578" s="128" t="s">
        <v>4332</v>
      </c>
      <c r="J1578" s="124"/>
      <c r="K1578" s="124"/>
      <c r="L1578" s="124"/>
      <c r="M1578" s="124"/>
      <c r="N1578" s="211">
        <v>0</v>
      </c>
      <c r="O1578" s="211">
        <v>28840.67</v>
      </c>
      <c r="P1578" s="124" t="s">
        <v>1314</v>
      </c>
    </row>
    <row r="1579" spans="1:16" ht="51">
      <c r="A1579" s="262" t="s">
        <v>619</v>
      </c>
      <c r="B1579" s="124"/>
      <c r="C1579" s="125" t="s">
        <v>713</v>
      </c>
      <c r="D1579" s="119">
        <v>43154</v>
      </c>
      <c r="E1579" s="120" t="s">
        <v>3592</v>
      </c>
      <c r="F1579" s="120" t="s">
        <v>6</v>
      </c>
      <c r="G1579" s="120">
        <v>671684</v>
      </c>
      <c r="H1579" s="124"/>
      <c r="I1579" s="128" t="s">
        <v>4333</v>
      </c>
      <c r="J1579" s="124"/>
      <c r="K1579" s="124"/>
      <c r="L1579" s="124"/>
      <c r="M1579" s="124"/>
      <c r="N1579" s="211">
        <v>0</v>
      </c>
      <c r="O1579" s="211">
        <v>24191.58</v>
      </c>
      <c r="P1579" s="124" t="s">
        <v>1314</v>
      </c>
    </row>
    <row r="1580" spans="1:16" ht="63.75">
      <c r="A1580" s="262" t="s">
        <v>620</v>
      </c>
      <c r="B1580" s="124"/>
      <c r="C1580" s="125" t="s">
        <v>714</v>
      </c>
      <c r="D1580" s="119">
        <v>43154</v>
      </c>
      <c r="E1580" s="120" t="s">
        <v>3593</v>
      </c>
      <c r="F1580" s="120" t="s">
        <v>6</v>
      </c>
      <c r="G1580" s="120">
        <v>914341</v>
      </c>
      <c r="H1580" s="124"/>
      <c r="I1580" s="128" t="s">
        <v>4334</v>
      </c>
      <c r="J1580" s="124"/>
      <c r="K1580" s="124"/>
      <c r="L1580" s="124"/>
      <c r="M1580" s="124"/>
      <c r="N1580" s="211">
        <v>0</v>
      </c>
      <c r="O1580" s="211">
        <v>8272.4699999999993</v>
      </c>
      <c r="P1580" s="124" t="s">
        <v>1314</v>
      </c>
    </row>
    <row r="1581" spans="1:16" ht="89.25">
      <c r="A1581" s="262">
        <v>86</v>
      </c>
      <c r="B1581" s="124"/>
      <c r="C1581" s="125" t="s">
        <v>710</v>
      </c>
      <c r="D1581" s="119">
        <v>43154</v>
      </c>
      <c r="E1581" s="120" t="s">
        <v>3594</v>
      </c>
      <c r="F1581" s="120" t="s">
        <v>6</v>
      </c>
      <c r="G1581" s="120">
        <v>914410</v>
      </c>
      <c r="H1581" s="124"/>
      <c r="I1581" s="128" t="s">
        <v>4335</v>
      </c>
      <c r="J1581" s="124"/>
      <c r="K1581" s="124"/>
      <c r="L1581" s="124"/>
      <c r="M1581" s="124"/>
      <c r="N1581" s="211">
        <v>0</v>
      </c>
      <c r="O1581" s="211">
        <v>1437800.5</v>
      </c>
      <c r="P1581" s="124" t="s">
        <v>1314</v>
      </c>
    </row>
    <row r="1582" spans="1:16" ht="63.75">
      <c r="A1582" s="262">
        <v>15</v>
      </c>
      <c r="B1582" s="124"/>
      <c r="C1582" s="125" t="s">
        <v>691</v>
      </c>
      <c r="D1582" s="119">
        <v>43154</v>
      </c>
      <c r="E1582" s="120" t="s">
        <v>3595</v>
      </c>
      <c r="F1582" s="120" t="s">
        <v>15</v>
      </c>
      <c r="G1582" s="120">
        <v>4407</v>
      </c>
      <c r="H1582" s="124"/>
      <c r="I1582" s="128" t="s">
        <v>4336</v>
      </c>
      <c r="J1582" s="124"/>
      <c r="K1582" s="124"/>
      <c r="L1582" s="124"/>
      <c r="M1582" s="124"/>
      <c r="N1582" s="211">
        <v>1320.88</v>
      </c>
      <c r="O1582" s="211">
        <v>0</v>
      </c>
      <c r="P1582" s="124" t="s">
        <v>1314</v>
      </c>
    </row>
    <row r="1583" spans="1:16" ht="51">
      <c r="A1583" s="262">
        <v>163</v>
      </c>
      <c r="B1583" s="124"/>
      <c r="C1583" s="125" t="s">
        <v>748</v>
      </c>
      <c r="D1583" s="119">
        <v>43154</v>
      </c>
      <c r="E1583" s="120" t="s">
        <v>4068</v>
      </c>
      <c r="F1583" s="120" t="s">
        <v>3</v>
      </c>
      <c r="G1583" s="120">
        <v>1599538</v>
      </c>
      <c r="H1583" s="124"/>
      <c r="I1583" s="128" t="s">
        <v>4669</v>
      </c>
      <c r="J1583" s="124"/>
      <c r="K1583" s="124"/>
      <c r="L1583" s="124"/>
      <c r="M1583" s="124"/>
      <c r="N1583" s="211">
        <v>0</v>
      </c>
      <c r="O1583" s="211">
        <v>9</v>
      </c>
      <c r="P1583" s="124" t="s">
        <v>1314</v>
      </c>
    </row>
    <row r="1584" spans="1:16" ht="51">
      <c r="A1584" s="262">
        <v>163</v>
      </c>
      <c r="B1584" s="124"/>
      <c r="C1584" s="125" t="s">
        <v>748</v>
      </c>
      <c r="D1584" s="119">
        <v>43154</v>
      </c>
      <c r="E1584" s="120" t="s">
        <v>4069</v>
      </c>
      <c r="F1584" s="120" t="s">
        <v>3</v>
      </c>
      <c r="G1584" s="120">
        <v>1599539</v>
      </c>
      <c r="H1584" s="124"/>
      <c r="I1584" s="128" t="s">
        <v>4670</v>
      </c>
      <c r="J1584" s="124"/>
      <c r="K1584" s="124"/>
      <c r="L1584" s="124"/>
      <c r="M1584" s="124"/>
      <c r="N1584" s="211">
        <v>0</v>
      </c>
      <c r="O1584" s="211">
        <v>99</v>
      </c>
      <c r="P1584" s="124" t="s">
        <v>1314</v>
      </c>
    </row>
    <row r="1585" spans="1:16" ht="38.25">
      <c r="A1585" s="262">
        <v>20</v>
      </c>
      <c r="B1585" s="124"/>
      <c r="C1585" s="125" t="s">
        <v>693</v>
      </c>
      <c r="D1585" s="119">
        <v>43154</v>
      </c>
      <c r="E1585" s="120" t="s">
        <v>4070</v>
      </c>
      <c r="F1585" s="120" t="s">
        <v>3</v>
      </c>
      <c r="G1585" s="120">
        <v>1599479</v>
      </c>
      <c r="H1585" s="124"/>
      <c r="I1585" s="128" t="s">
        <v>4671</v>
      </c>
      <c r="J1585" s="124"/>
      <c r="K1585" s="124"/>
      <c r="L1585" s="124"/>
      <c r="M1585" s="124"/>
      <c r="N1585" s="211">
        <v>0</v>
      </c>
      <c r="O1585" s="211">
        <v>14.3</v>
      </c>
      <c r="P1585" s="124" t="s">
        <v>1314</v>
      </c>
    </row>
    <row r="1586" spans="1:16" ht="51">
      <c r="A1586" s="262" t="s">
        <v>619</v>
      </c>
      <c r="B1586" s="124"/>
      <c r="C1586" s="125" t="s">
        <v>713</v>
      </c>
      <c r="D1586" s="119">
        <v>43154</v>
      </c>
      <c r="E1586" s="120" t="s">
        <v>4071</v>
      </c>
      <c r="F1586" s="120" t="s">
        <v>3</v>
      </c>
      <c r="G1586" s="120">
        <v>1599526</v>
      </c>
      <c r="H1586" s="124"/>
      <c r="I1586" s="128" t="s">
        <v>4672</v>
      </c>
      <c r="J1586" s="124"/>
      <c r="K1586" s="124"/>
      <c r="L1586" s="124"/>
      <c r="M1586" s="124"/>
      <c r="N1586" s="211">
        <v>0</v>
      </c>
      <c r="O1586" s="211">
        <v>16.73</v>
      </c>
      <c r="P1586" s="124" t="s">
        <v>1314</v>
      </c>
    </row>
    <row r="1587" spans="1:16" ht="51">
      <c r="A1587" s="262" t="s">
        <v>619</v>
      </c>
      <c r="B1587" s="124"/>
      <c r="C1587" s="125" t="s">
        <v>713</v>
      </c>
      <c r="D1587" s="119">
        <v>43154</v>
      </c>
      <c r="E1587" s="120" t="s">
        <v>4072</v>
      </c>
      <c r="F1587" s="120" t="s">
        <v>3</v>
      </c>
      <c r="G1587" s="120">
        <v>1599532</v>
      </c>
      <c r="H1587" s="124"/>
      <c r="I1587" s="128" t="s">
        <v>4673</v>
      </c>
      <c r="J1587" s="124"/>
      <c r="K1587" s="124"/>
      <c r="L1587" s="124"/>
      <c r="M1587" s="124"/>
      <c r="N1587" s="211">
        <v>0</v>
      </c>
      <c r="O1587" s="211">
        <v>1662.62</v>
      </c>
      <c r="P1587" s="124" t="s">
        <v>1314</v>
      </c>
    </row>
    <row r="1588" spans="1:16" ht="51">
      <c r="A1588" s="262" t="s">
        <v>619</v>
      </c>
      <c r="B1588" s="124"/>
      <c r="C1588" s="125" t="s">
        <v>713</v>
      </c>
      <c r="D1588" s="119">
        <v>43154</v>
      </c>
      <c r="E1588" s="120" t="s">
        <v>4073</v>
      </c>
      <c r="F1588" s="120" t="s">
        <v>3</v>
      </c>
      <c r="G1588" s="120">
        <v>1599542</v>
      </c>
      <c r="H1588" s="124"/>
      <c r="I1588" s="128" t="s">
        <v>4674</v>
      </c>
      <c r="J1588" s="124"/>
      <c r="K1588" s="124"/>
      <c r="L1588" s="124"/>
      <c r="M1588" s="124"/>
      <c r="N1588" s="211">
        <v>0</v>
      </c>
      <c r="O1588" s="211">
        <v>8</v>
      </c>
      <c r="P1588" s="124" t="s">
        <v>1314</v>
      </c>
    </row>
    <row r="1589" spans="1:16" ht="51">
      <c r="A1589" s="262" t="s">
        <v>619</v>
      </c>
      <c r="B1589" s="124"/>
      <c r="C1589" s="125" t="s">
        <v>713</v>
      </c>
      <c r="D1589" s="119">
        <v>43154</v>
      </c>
      <c r="E1589" s="120" t="s">
        <v>4074</v>
      </c>
      <c r="F1589" s="120" t="s">
        <v>3</v>
      </c>
      <c r="G1589" s="120">
        <v>1599589</v>
      </c>
      <c r="H1589" s="124"/>
      <c r="I1589" s="128" t="s">
        <v>4675</v>
      </c>
      <c r="J1589" s="124"/>
      <c r="K1589" s="124"/>
      <c r="L1589" s="124"/>
      <c r="M1589" s="124"/>
      <c r="N1589" s="211">
        <v>0</v>
      </c>
      <c r="O1589" s="211">
        <v>1891</v>
      </c>
      <c r="P1589" s="124" t="s">
        <v>1314</v>
      </c>
    </row>
    <row r="1590" spans="1:16" ht="51">
      <c r="A1590" s="262">
        <v>20</v>
      </c>
      <c r="B1590" s="124"/>
      <c r="C1590" s="125" t="s">
        <v>693</v>
      </c>
      <c r="D1590" s="119">
        <v>43154</v>
      </c>
      <c r="E1590" s="120" t="s">
        <v>4075</v>
      </c>
      <c r="F1590" s="120" t="s">
        <v>3</v>
      </c>
      <c r="G1590" s="120">
        <v>1599608</v>
      </c>
      <c r="H1590" s="124"/>
      <c r="I1590" s="128" t="s">
        <v>4676</v>
      </c>
      <c r="J1590" s="124"/>
      <c r="K1590" s="124"/>
      <c r="L1590" s="124"/>
      <c r="M1590" s="124"/>
      <c r="N1590" s="211">
        <v>0</v>
      </c>
      <c r="O1590" s="211">
        <v>261</v>
      </c>
      <c r="P1590" s="124" t="s">
        <v>1314</v>
      </c>
    </row>
    <row r="1591" spans="1:16" ht="51">
      <c r="A1591" s="262" t="s">
        <v>619</v>
      </c>
      <c r="B1591" s="124"/>
      <c r="C1591" s="125" t="s">
        <v>713</v>
      </c>
      <c r="D1591" s="119">
        <v>43154</v>
      </c>
      <c r="E1591" s="120" t="s">
        <v>4076</v>
      </c>
      <c r="F1591" s="120" t="s">
        <v>3</v>
      </c>
      <c r="G1591" s="120">
        <v>1599615</v>
      </c>
      <c r="H1591" s="124"/>
      <c r="I1591" s="128" t="s">
        <v>4677</v>
      </c>
      <c r="J1591" s="124"/>
      <c r="K1591" s="124"/>
      <c r="L1591" s="124"/>
      <c r="M1591" s="124"/>
      <c r="N1591" s="211">
        <v>0</v>
      </c>
      <c r="O1591" s="211">
        <v>7672.86</v>
      </c>
      <c r="P1591" s="124" t="s">
        <v>1314</v>
      </c>
    </row>
    <row r="1592" spans="1:16" ht="51">
      <c r="A1592" s="262" t="s">
        <v>619</v>
      </c>
      <c r="B1592" s="124"/>
      <c r="C1592" s="125" t="s">
        <v>713</v>
      </c>
      <c r="D1592" s="119">
        <v>43154</v>
      </c>
      <c r="E1592" s="120" t="s">
        <v>4077</v>
      </c>
      <c r="F1592" s="120" t="s">
        <v>3</v>
      </c>
      <c r="G1592" s="120">
        <v>1599655</v>
      </c>
      <c r="H1592" s="124"/>
      <c r="I1592" s="128" t="s">
        <v>4678</v>
      </c>
      <c r="J1592" s="124"/>
      <c r="K1592" s="124"/>
      <c r="L1592" s="124"/>
      <c r="M1592" s="124"/>
      <c r="N1592" s="211">
        <v>0</v>
      </c>
      <c r="O1592" s="211">
        <v>130</v>
      </c>
      <c r="P1592" s="124" t="s">
        <v>1314</v>
      </c>
    </row>
    <row r="1593" spans="1:16" ht="51">
      <c r="A1593" s="262" t="s">
        <v>619</v>
      </c>
      <c r="B1593" s="124"/>
      <c r="C1593" s="125" t="s">
        <v>713</v>
      </c>
      <c r="D1593" s="119">
        <v>43154</v>
      </c>
      <c r="E1593" s="120" t="s">
        <v>4078</v>
      </c>
      <c r="F1593" s="120" t="s">
        <v>3</v>
      </c>
      <c r="G1593" s="120">
        <v>1599657</v>
      </c>
      <c r="H1593" s="124"/>
      <c r="I1593" s="128" t="s">
        <v>4678</v>
      </c>
      <c r="J1593" s="124"/>
      <c r="K1593" s="124"/>
      <c r="L1593" s="124"/>
      <c r="M1593" s="124"/>
      <c r="N1593" s="211">
        <v>0</v>
      </c>
      <c r="O1593" s="211">
        <v>130</v>
      </c>
      <c r="P1593" s="124" t="s">
        <v>1314</v>
      </c>
    </row>
    <row r="1594" spans="1:16" ht="51">
      <c r="A1594" s="262" t="s">
        <v>619</v>
      </c>
      <c r="B1594" s="124"/>
      <c r="C1594" s="125" t="s">
        <v>713</v>
      </c>
      <c r="D1594" s="119">
        <v>43154</v>
      </c>
      <c r="E1594" s="120" t="s">
        <v>4079</v>
      </c>
      <c r="F1594" s="120" t="s">
        <v>3</v>
      </c>
      <c r="G1594" s="120">
        <v>1599658</v>
      </c>
      <c r="H1594" s="124"/>
      <c r="I1594" s="128" t="s">
        <v>4678</v>
      </c>
      <c r="J1594" s="124"/>
      <c r="K1594" s="124"/>
      <c r="L1594" s="124"/>
      <c r="M1594" s="124"/>
      <c r="N1594" s="211">
        <v>0</v>
      </c>
      <c r="O1594" s="211">
        <v>130</v>
      </c>
      <c r="P1594" s="124" t="s">
        <v>1314</v>
      </c>
    </row>
    <row r="1595" spans="1:16" ht="51">
      <c r="A1595" s="262" t="s">
        <v>619</v>
      </c>
      <c r="B1595" s="124"/>
      <c r="C1595" s="125" t="s">
        <v>713</v>
      </c>
      <c r="D1595" s="119">
        <v>43154</v>
      </c>
      <c r="E1595" s="120" t="s">
        <v>4080</v>
      </c>
      <c r="F1595" s="120" t="s">
        <v>3</v>
      </c>
      <c r="G1595" s="120">
        <v>1599659</v>
      </c>
      <c r="H1595" s="124"/>
      <c r="I1595" s="128" t="s">
        <v>4678</v>
      </c>
      <c r="J1595" s="124"/>
      <c r="K1595" s="124"/>
      <c r="L1595" s="124"/>
      <c r="M1595" s="124"/>
      <c r="N1595" s="211">
        <v>0</v>
      </c>
      <c r="O1595" s="211">
        <v>130.01</v>
      </c>
      <c r="P1595" s="124" t="s">
        <v>1314</v>
      </c>
    </row>
    <row r="1596" spans="1:16" ht="51">
      <c r="A1596" s="262" t="s">
        <v>619</v>
      </c>
      <c r="B1596" s="124"/>
      <c r="C1596" s="125" t="s">
        <v>713</v>
      </c>
      <c r="D1596" s="119">
        <v>43154</v>
      </c>
      <c r="E1596" s="120" t="s">
        <v>4081</v>
      </c>
      <c r="F1596" s="120" t="s">
        <v>3</v>
      </c>
      <c r="G1596" s="120">
        <v>1599660</v>
      </c>
      <c r="H1596" s="124"/>
      <c r="I1596" s="128" t="s">
        <v>4678</v>
      </c>
      <c r="J1596" s="124"/>
      <c r="K1596" s="124"/>
      <c r="L1596" s="124"/>
      <c r="M1596" s="124"/>
      <c r="N1596" s="211">
        <v>0</v>
      </c>
      <c r="O1596" s="211">
        <v>133.13</v>
      </c>
      <c r="P1596" s="124" t="s">
        <v>1314</v>
      </c>
    </row>
    <row r="1597" spans="1:16" ht="51">
      <c r="A1597" s="262" t="s">
        <v>619</v>
      </c>
      <c r="B1597" s="124"/>
      <c r="C1597" s="125" t="s">
        <v>713</v>
      </c>
      <c r="D1597" s="119">
        <v>43154</v>
      </c>
      <c r="E1597" s="120" t="s">
        <v>4082</v>
      </c>
      <c r="F1597" s="120" t="s">
        <v>3</v>
      </c>
      <c r="G1597" s="120">
        <v>1599661</v>
      </c>
      <c r="H1597" s="124"/>
      <c r="I1597" s="128" t="s">
        <v>4678</v>
      </c>
      <c r="J1597" s="124"/>
      <c r="K1597" s="124"/>
      <c r="L1597" s="124"/>
      <c r="M1597" s="124"/>
      <c r="N1597" s="211">
        <v>0</v>
      </c>
      <c r="O1597" s="211">
        <v>130.02000000000001</v>
      </c>
      <c r="P1597" s="124" t="s">
        <v>1314</v>
      </c>
    </row>
    <row r="1598" spans="1:16" ht="51">
      <c r="A1598" s="262" t="s">
        <v>619</v>
      </c>
      <c r="B1598" s="124"/>
      <c r="C1598" s="125" t="s">
        <v>713</v>
      </c>
      <c r="D1598" s="119">
        <v>43154</v>
      </c>
      <c r="E1598" s="120" t="s">
        <v>4083</v>
      </c>
      <c r="F1598" s="120" t="s">
        <v>3</v>
      </c>
      <c r="G1598" s="120">
        <v>1599662</v>
      </c>
      <c r="H1598" s="124"/>
      <c r="I1598" s="128" t="s">
        <v>4678</v>
      </c>
      <c r="J1598" s="124"/>
      <c r="K1598" s="124"/>
      <c r="L1598" s="124"/>
      <c r="M1598" s="124"/>
      <c r="N1598" s="211">
        <v>0</v>
      </c>
      <c r="O1598" s="211">
        <v>130.21</v>
      </c>
      <c r="P1598" s="124" t="s">
        <v>1314</v>
      </c>
    </row>
    <row r="1599" spans="1:16" ht="51">
      <c r="A1599" s="262">
        <v>132</v>
      </c>
      <c r="B1599" s="124"/>
      <c r="C1599" s="125" t="s">
        <v>728</v>
      </c>
      <c r="D1599" s="119">
        <v>43154</v>
      </c>
      <c r="E1599" s="120" t="s">
        <v>4084</v>
      </c>
      <c r="F1599" s="120" t="s">
        <v>3</v>
      </c>
      <c r="G1599" s="120">
        <v>1599666</v>
      </c>
      <c r="H1599" s="124"/>
      <c r="I1599" s="128" t="s">
        <v>4679</v>
      </c>
      <c r="J1599" s="124"/>
      <c r="K1599" s="124"/>
      <c r="L1599" s="124"/>
      <c r="M1599" s="124"/>
      <c r="N1599" s="211">
        <v>0</v>
      </c>
      <c r="O1599" s="211">
        <v>5450</v>
      </c>
      <c r="P1599" s="124" t="s">
        <v>1314</v>
      </c>
    </row>
    <row r="1600" spans="1:16" ht="51">
      <c r="A1600" s="262" t="s">
        <v>619</v>
      </c>
      <c r="B1600" s="124"/>
      <c r="C1600" s="125" t="s">
        <v>713</v>
      </c>
      <c r="D1600" s="119">
        <v>43154</v>
      </c>
      <c r="E1600" s="120" t="s">
        <v>4085</v>
      </c>
      <c r="F1600" s="120" t="s">
        <v>3</v>
      </c>
      <c r="G1600" s="120">
        <v>1599667</v>
      </c>
      <c r="H1600" s="124"/>
      <c r="I1600" s="128" t="s">
        <v>4680</v>
      </c>
      <c r="J1600" s="124"/>
      <c r="K1600" s="124"/>
      <c r="L1600" s="124"/>
      <c r="M1600" s="124"/>
      <c r="N1600" s="211">
        <v>0</v>
      </c>
      <c r="O1600" s="211">
        <v>140</v>
      </c>
      <c r="P1600" s="124" t="s">
        <v>1314</v>
      </c>
    </row>
    <row r="1601" spans="1:16" ht="51">
      <c r="A1601" s="262" t="s">
        <v>619</v>
      </c>
      <c r="B1601" s="124"/>
      <c r="C1601" s="125" t="s">
        <v>713</v>
      </c>
      <c r="D1601" s="119">
        <v>43154</v>
      </c>
      <c r="E1601" s="120" t="s">
        <v>4086</v>
      </c>
      <c r="F1601" s="120" t="s">
        <v>3</v>
      </c>
      <c r="G1601" s="120">
        <v>1599710</v>
      </c>
      <c r="H1601" s="124"/>
      <c r="I1601" s="128" t="s">
        <v>4681</v>
      </c>
      <c r="J1601" s="124"/>
      <c r="K1601" s="124"/>
      <c r="L1601" s="124"/>
      <c r="M1601" s="124"/>
      <c r="N1601" s="211">
        <v>0</v>
      </c>
      <c r="O1601" s="211">
        <v>1167.0999999999999</v>
      </c>
      <c r="P1601" s="124" t="s">
        <v>1314</v>
      </c>
    </row>
    <row r="1602" spans="1:16" ht="51">
      <c r="A1602" s="262" t="s">
        <v>619</v>
      </c>
      <c r="B1602" s="124"/>
      <c r="C1602" s="125" t="s">
        <v>713</v>
      </c>
      <c r="D1602" s="119">
        <v>43154</v>
      </c>
      <c r="E1602" s="120" t="s">
        <v>4087</v>
      </c>
      <c r="F1602" s="120" t="s">
        <v>3</v>
      </c>
      <c r="G1602" s="120">
        <v>1599728</v>
      </c>
      <c r="H1602" s="124"/>
      <c r="I1602" s="128" t="s">
        <v>4682</v>
      </c>
      <c r="J1602" s="124"/>
      <c r="K1602" s="124"/>
      <c r="L1602" s="124"/>
      <c r="M1602" s="124"/>
      <c r="N1602" s="211">
        <v>0</v>
      </c>
      <c r="O1602" s="211">
        <v>2878.16</v>
      </c>
      <c r="P1602" s="124" t="s">
        <v>1314</v>
      </c>
    </row>
    <row r="1603" spans="1:16" ht="51">
      <c r="A1603" s="262">
        <v>35</v>
      </c>
      <c r="B1603" s="124"/>
      <c r="C1603" s="125" t="s">
        <v>696</v>
      </c>
      <c r="D1603" s="119">
        <v>43154</v>
      </c>
      <c r="E1603" s="120" t="s">
        <v>4088</v>
      </c>
      <c r="F1603" s="120" t="s">
        <v>3</v>
      </c>
      <c r="G1603" s="120">
        <v>1599733</v>
      </c>
      <c r="H1603" s="124"/>
      <c r="I1603" s="128" t="s">
        <v>4683</v>
      </c>
      <c r="J1603" s="124"/>
      <c r="K1603" s="124"/>
      <c r="L1603" s="124"/>
      <c r="M1603" s="124"/>
      <c r="N1603" s="211">
        <v>0</v>
      </c>
      <c r="O1603" s="211">
        <v>60.9</v>
      </c>
      <c r="P1603" s="124" t="s">
        <v>1314</v>
      </c>
    </row>
    <row r="1604" spans="1:16" ht="51">
      <c r="A1604" s="262">
        <v>582</v>
      </c>
      <c r="B1604" s="124"/>
      <c r="C1604" s="125" t="s">
        <v>856</v>
      </c>
      <c r="D1604" s="119">
        <v>43154</v>
      </c>
      <c r="E1604" s="120" t="s">
        <v>4089</v>
      </c>
      <c r="F1604" s="120" t="s">
        <v>3</v>
      </c>
      <c r="G1604" s="120">
        <v>1599752</v>
      </c>
      <c r="H1604" s="124"/>
      <c r="I1604" s="128" t="s">
        <v>4684</v>
      </c>
      <c r="J1604" s="124"/>
      <c r="K1604" s="124"/>
      <c r="L1604" s="124"/>
      <c r="M1604" s="124"/>
      <c r="N1604" s="211">
        <v>0</v>
      </c>
      <c r="O1604" s="211">
        <v>4</v>
      </c>
      <c r="P1604" s="124" t="s">
        <v>1314</v>
      </c>
    </row>
    <row r="1605" spans="1:16" ht="51">
      <c r="A1605" s="262" t="s">
        <v>619</v>
      </c>
      <c r="B1605" s="124"/>
      <c r="C1605" s="125" t="s">
        <v>713</v>
      </c>
      <c r="D1605" s="119">
        <v>43157</v>
      </c>
      <c r="E1605" s="120" t="s">
        <v>3596</v>
      </c>
      <c r="F1605" s="120" t="s">
        <v>6</v>
      </c>
      <c r="G1605" s="120">
        <v>672250</v>
      </c>
      <c r="H1605" s="124"/>
      <c r="I1605" s="128" t="s">
        <v>4337</v>
      </c>
      <c r="J1605" s="124"/>
      <c r="K1605" s="124"/>
      <c r="L1605" s="124"/>
      <c r="M1605" s="124"/>
      <c r="N1605" s="211">
        <v>0</v>
      </c>
      <c r="O1605" s="211">
        <v>106287.95</v>
      </c>
      <c r="P1605" s="124" t="s">
        <v>1314</v>
      </c>
    </row>
    <row r="1606" spans="1:16" ht="51">
      <c r="A1606" s="262" t="s">
        <v>626</v>
      </c>
      <c r="B1606" s="124"/>
      <c r="C1606" s="125" t="s">
        <v>1234</v>
      </c>
      <c r="D1606" s="119">
        <v>43157</v>
      </c>
      <c r="E1606" s="120" t="s">
        <v>3597</v>
      </c>
      <c r="F1606" s="120" t="s">
        <v>6</v>
      </c>
      <c r="G1606" s="120">
        <v>945201</v>
      </c>
      <c r="H1606" s="124"/>
      <c r="I1606" s="128" t="s">
        <v>4223</v>
      </c>
      <c r="J1606" s="124"/>
      <c r="K1606" s="124"/>
      <c r="L1606" s="124"/>
      <c r="M1606" s="124"/>
      <c r="N1606" s="211">
        <v>0</v>
      </c>
      <c r="O1606" s="211">
        <v>275.51</v>
      </c>
      <c r="P1606" s="124" t="s">
        <v>1314</v>
      </c>
    </row>
    <row r="1607" spans="1:16" ht="51">
      <c r="A1607" s="262" t="s">
        <v>622</v>
      </c>
      <c r="B1607" s="124"/>
      <c r="C1607" s="125" t="s">
        <v>715</v>
      </c>
      <c r="D1607" s="119">
        <v>43157</v>
      </c>
      <c r="E1607" s="120" t="s">
        <v>3598</v>
      </c>
      <c r="F1607" s="120" t="s">
        <v>6</v>
      </c>
      <c r="G1607" s="120">
        <v>945209</v>
      </c>
      <c r="H1607" s="124"/>
      <c r="I1607" s="128" t="s">
        <v>1385</v>
      </c>
      <c r="J1607" s="124"/>
      <c r="K1607" s="124"/>
      <c r="L1607" s="124"/>
      <c r="M1607" s="124"/>
      <c r="N1607" s="211">
        <v>0</v>
      </c>
      <c r="O1607" s="211">
        <v>283.83999999999997</v>
      </c>
      <c r="P1607" s="124" t="s">
        <v>1314</v>
      </c>
    </row>
    <row r="1608" spans="1:16" ht="76.5">
      <c r="A1608" s="262" t="s">
        <v>620</v>
      </c>
      <c r="B1608" s="124"/>
      <c r="C1608" s="125" t="s">
        <v>714</v>
      </c>
      <c r="D1608" s="119">
        <v>43157</v>
      </c>
      <c r="E1608" s="120" t="s">
        <v>3599</v>
      </c>
      <c r="F1608" s="120" t="s">
        <v>6</v>
      </c>
      <c r="G1608" s="120">
        <v>945232</v>
      </c>
      <c r="H1608" s="124"/>
      <c r="I1608" s="128" t="s">
        <v>4338</v>
      </c>
      <c r="J1608" s="124"/>
      <c r="K1608" s="124"/>
      <c r="L1608" s="124"/>
      <c r="M1608" s="124"/>
      <c r="N1608" s="211">
        <v>0</v>
      </c>
      <c r="O1608" s="211">
        <v>140000</v>
      </c>
      <c r="P1608" s="124" t="s">
        <v>1314</v>
      </c>
    </row>
    <row r="1609" spans="1:16" ht="63.75">
      <c r="A1609" s="262" t="s">
        <v>620</v>
      </c>
      <c r="B1609" s="124"/>
      <c r="C1609" s="125" t="s">
        <v>714</v>
      </c>
      <c r="D1609" s="119">
        <v>43157</v>
      </c>
      <c r="E1609" s="120" t="s">
        <v>3600</v>
      </c>
      <c r="F1609" s="120" t="s">
        <v>11</v>
      </c>
      <c r="G1609" s="120">
        <v>10360</v>
      </c>
      <c r="H1609" s="124"/>
      <c r="I1609" s="128" t="s">
        <v>4339</v>
      </c>
      <c r="J1609" s="124"/>
      <c r="K1609" s="124"/>
      <c r="L1609" s="124"/>
      <c r="M1609" s="124"/>
      <c r="N1609" s="211">
        <v>3061.95</v>
      </c>
      <c r="O1609" s="211">
        <v>0</v>
      </c>
      <c r="P1609" s="124" t="s">
        <v>1314</v>
      </c>
    </row>
    <row r="1610" spans="1:16" ht="63.75">
      <c r="A1610" s="262">
        <v>512</v>
      </c>
      <c r="B1610" s="124"/>
      <c r="C1610" s="125" t="s">
        <v>840</v>
      </c>
      <c r="D1610" s="119">
        <v>43157</v>
      </c>
      <c r="E1610" s="120" t="s">
        <v>4090</v>
      </c>
      <c r="F1610" s="120" t="s">
        <v>3</v>
      </c>
      <c r="G1610" s="120">
        <v>1599978</v>
      </c>
      <c r="H1610" s="124"/>
      <c r="I1610" s="128" t="s">
        <v>4685</v>
      </c>
      <c r="J1610" s="124"/>
      <c r="K1610" s="124"/>
      <c r="L1610" s="124"/>
      <c r="M1610" s="124"/>
      <c r="N1610" s="211">
        <v>0</v>
      </c>
      <c r="O1610" s="211">
        <v>7012.22</v>
      </c>
      <c r="P1610" s="124" t="s">
        <v>4737</v>
      </c>
    </row>
    <row r="1611" spans="1:16" ht="63.75">
      <c r="A1611" s="262" t="s">
        <v>619</v>
      </c>
      <c r="B1611" s="124"/>
      <c r="C1611" s="125" t="s">
        <v>713</v>
      </c>
      <c r="D1611" s="119">
        <v>43157</v>
      </c>
      <c r="E1611" s="120" t="s">
        <v>4090</v>
      </c>
      <c r="F1611" s="120" t="s">
        <v>3</v>
      </c>
      <c r="G1611" s="120">
        <v>1599978</v>
      </c>
      <c r="H1611" s="124"/>
      <c r="I1611" s="128" t="s">
        <v>4685</v>
      </c>
      <c r="J1611" s="124"/>
      <c r="K1611" s="124"/>
      <c r="L1611" s="124"/>
      <c r="M1611" s="124"/>
      <c r="N1611" s="211">
        <v>0</v>
      </c>
      <c r="O1611" s="211">
        <v>10518.6</v>
      </c>
      <c r="P1611" s="124" t="s">
        <v>4737</v>
      </c>
    </row>
    <row r="1612" spans="1:16" ht="63.75">
      <c r="A1612" s="262">
        <v>650</v>
      </c>
      <c r="B1612" s="124"/>
      <c r="C1612" s="125" t="s">
        <v>232</v>
      </c>
      <c r="D1612" s="119">
        <v>43157</v>
      </c>
      <c r="E1612" s="120" t="s">
        <v>4090</v>
      </c>
      <c r="F1612" s="120" t="s">
        <v>3</v>
      </c>
      <c r="G1612" s="120">
        <v>1599978</v>
      </c>
      <c r="H1612" s="124"/>
      <c r="I1612" s="128" t="s">
        <v>4685</v>
      </c>
      <c r="J1612" s="124"/>
      <c r="K1612" s="124"/>
      <c r="L1612" s="124"/>
      <c r="M1612" s="124"/>
      <c r="N1612" s="211">
        <v>0</v>
      </c>
      <c r="O1612" s="211">
        <v>26909</v>
      </c>
      <c r="P1612" s="124" t="s">
        <v>4737</v>
      </c>
    </row>
    <row r="1613" spans="1:16" ht="63.75">
      <c r="A1613" s="262">
        <v>580</v>
      </c>
      <c r="B1613" s="124"/>
      <c r="C1613" s="125" t="s">
        <v>217</v>
      </c>
      <c r="D1613" s="119">
        <v>43157</v>
      </c>
      <c r="E1613" s="120" t="s">
        <v>4090</v>
      </c>
      <c r="F1613" s="120" t="s">
        <v>3</v>
      </c>
      <c r="G1613" s="120">
        <v>1599978</v>
      </c>
      <c r="H1613" s="124"/>
      <c r="I1613" s="128" t="s">
        <v>4685</v>
      </c>
      <c r="J1613" s="124"/>
      <c r="K1613" s="124"/>
      <c r="L1613" s="124"/>
      <c r="M1613" s="124"/>
      <c r="N1613" s="211">
        <v>0</v>
      </c>
      <c r="O1613" s="211">
        <v>3808.24</v>
      </c>
      <c r="P1613" s="124" t="s">
        <v>4737</v>
      </c>
    </row>
    <row r="1614" spans="1:16" ht="63.75">
      <c r="A1614" s="262">
        <v>572</v>
      </c>
      <c r="B1614" s="124"/>
      <c r="C1614" s="125" t="s">
        <v>848</v>
      </c>
      <c r="D1614" s="119">
        <v>43157</v>
      </c>
      <c r="E1614" s="120" t="s">
        <v>4090</v>
      </c>
      <c r="F1614" s="120" t="s">
        <v>3</v>
      </c>
      <c r="G1614" s="120">
        <v>1599978</v>
      </c>
      <c r="H1614" s="124"/>
      <c r="I1614" s="128" t="s">
        <v>4685</v>
      </c>
      <c r="J1614" s="124"/>
      <c r="K1614" s="124"/>
      <c r="L1614" s="124"/>
      <c r="M1614" s="124"/>
      <c r="N1614" s="211">
        <v>0</v>
      </c>
      <c r="O1614" s="211">
        <v>4572.1499999999996</v>
      </c>
      <c r="P1614" s="124" t="s">
        <v>4737</v>
      </c>
    </row>
    <row r="1615" spans="1:16" ht="63.75">
      <c r="A1615" s="262">
        <v>681</v>
      </c>
      <c r="B1615" s="124"/>
      <c r="C1615" s="125" t="s">
        <v>237</v>
      </c>
      <c r="D1615" s="119">
        <v>43157</v>
      </c>
      <c r="E1615" s="120" t="s">
        <v>4090</v>
      </c>
      <c r="F1615" s="120" t="s">
        <v>3</v>
      </c>
      <c r="G1615" s="120">
        <v>1599978</v>
      </c>
      <c r="H1615" s="124"/>
      <c r="I1615" s="128" t="s">
        <v>4685</v>
      </c>
      <c r="J1615" s="124"/>
      <c r="K1615" s="124"/>
      <c r="L1615" s="124"/>
      <c r="M1615" s="124"/>
      <c r="N1615" s="211">
        <v>0</v>
      </c>
      <c r="O1615" s="211">
        <v>19516.560000000001</v>
      </c>
      <c r="P1615" s="124" t="s">
        <v>4737</v>
      </c>
    </row>
    <row r="1616" spans="1:16" ht="63.75">
      <c r="A1616" s="262" t="s">
        <v>619</v>
      </c>
      <c r="B1616" s="124"/>
      <c r="C1616" s="125" t="s">
        <v>713</v>
      </c>
      <c r="D1616" s="119">
        <v>43157</v>
      </c>
      <c r="E1616" s="120" t="s">
        <v>4090</v>
      </c>
      <c r="F1616" s="120" t="s">
        <v>3</v>
      </c>
      <c r="G1616" s="120">
        <v>1599978</v>
      </c>
      <c r="H1616" s="124"/>
      <c r="I1616" s="128" t="s">
        <v>4685</v>
      </c>
      <c r="J1616" s="124"/>
      <c r="K1616" s="124"/>
      <c r="L1616" s="124"/>
      <c r="M1616" s="124"/>
      <c r="N1616" s="211">
        <v>0</v>
      </c>
      <c r="O1616" s="211">
        <v>1235.5</v>
      </c>
      <c r="P1616" s="124" t="s">
        <v>4737</v>
      </c>
    </row>
    <row r="1617" spans="1:16" ht="63.75">
      <c r="A1617" s="262">
        <v>206</v>
      </c>
      <c r="B1617" s="124"/>
      <c r="C1617" s="125" t="s">
        <v>758</v>
      </c>
      <c r="D1617" s="119">
        <v>43157</v>
      </c>
      <c r="E1617" s="120" t="s">
        <v>4090</v>
      </c>
      <c r="F1617" s="120" t="s">
        <v>3</v>
      </c>
      <c r="G1617" s="120">
        <v>1599978</v>
      </c>
      <c r="H1617" s="124"/>
      <c r="I1617" s="128" t="s">
        <v>4685</v>
      </c>
      <c r="J1617" s="124"/>
      <c r="K1617" s="124"/>
      <c r="L1617" s="124"/>
      <c r="M1617" s="124"/>
      <c r="N1617" s="211">
        <v>0</v>
      </c>
      <c r="O1617" s="211">
        <v>22645.119999999999</v>
      </c>
      <c r="P1617" s="124" t="s">
        <v>4737</v>
      </c>
    </row>
    <row r="1618" spans="1:16" ht="63.75">
      <c r="A1618" s="262" t="s">
        <v>619</v>
      </c>
      <c r="B1618" s="124"/>
      <c r="C1618" s="125" t="s">
        <v>713</v>
      </c>
      <c r="D1618" s="119">
        <v>43157</v>
      </c>
      <c r="E1618" s="120" t="s">
        <v>4090</v>
      </c>
      <c r="F1618" s="120" t="s">
        <v>3</v>
      </c>
      <c r="G1618" s="120">
        <v>1599978</v>
      </c>
      <c r="H1618" s="124"/>
      <c r="I1618" s="128" t="s">
        <v>4685</v>
      </c>
      <c r="J1618" s="124"/>
      <c r="K1618" s="124"/>
      <c r="L1618" s="124"/>
      <c r="M1618" s="124"/>
      <c r="N1618" s="211">
        <v>0</v>
      </c>
      <c r="O1618" s="211">
        <v>423.27</v>
      </c>
      <c r="P1618" s="124" t="s">
        <v>4737</v>
      </c>
    </row>
    <row r="1619" spans="1:16" ht="63.75">
      <c r="A1619" s="262">
        <v>212</v>
      </c>
      <c r="B1619" s="124"/>
      <c r="C1619" s="125" t="s">
        <v>761</v>
      </c>
      <c r="D1619" s="119">
        <v>43157</v>
      </c>
      <c r="E1619" s="120" t="s">
        <v>4090</v>
      </c>
      <c r="F1619" s="120" t="s">
        <v>3</v>
      </c>
      <c r="G1619" s="120">
        <v>1599978</v>
      </c>
      <c r="H1619" s="124"/>
      <c r="I1619" s="128" t="s">
        <v>4685</v>
      </c>
      <c r="J1619" s="124"/>
      <c r="K1619" s="124"/>
      <c r="L1619" s="124"/>
      <c r="M1619" s="124"/>
      <c r="N1619" s="211">
        <v>0</v>
      </c>
      <c r="O1619" s="211">
        <v>1552.2</v>
      </c>
      <c r="P1619" s="124" t="s">
        <v>4737</v>
      </c>
    </row>
    <row r="1620" spans="1:16" ht="63.75">
      <c r="A1620" s="262">
        <v>212</v>
      </c>
      <c r="B1620" s="124"/>
      <c r="C1620" s="125" t="s">
        <v>761</v>
      </c>
      <c r="D1620" s="119">
        <v>43157</v>
      </c>
      <c r="E1620" s="120" t="s">
        <v>4090</v>
      </c>
      <c r="F1620" s="120" t="s">
        <v>3</v>
      </c>
      <c r="G1620" s="120">
        <v>1599978</v>
      </c>
      <c r="H1620" s="124"/>
      <c r="I1620" s="128" t="s">
        <v>4685</v>
      </c>
      <c r="J1620" s="124"/>
      <c r="K1620" s="124"/>
      <c r="L1620" s="124"/>
      <c r="M1620" s="124"/>
      <c r="N1620" s="211">
        <v>0</v>
      </c>
      <c r="O1620" s="211">
        <v>57557.86</v>
      </c>
      <c r="P1620" s="124" t="s">
        <v>4737</v>
      </c>
    </row>
    <row r="1621" spans="1:16" ht="63.75">
      <c r="A1621" s="262">
        <v>254</v>
      </c>
      <c r="B1621" s="124"/>
      <c r="C1621" s="125" t="s">
        <v>779</v>
      </c>
      <c r="D1621" s="119">
        <v>43157</v>
      </c>
      <c r="E1621" s="120" t="s">
        <v>4090</v>
      </c>
      <c r="F1621" s="120" t="s">
        <v>3</v>
      </c>
      <c r="G1621" s="120">
        <v>1599978</v>
      </c>
      <c r="H1621" s="124"/>
      <c r="I1621" s="128" t="s">
        <v>4685</v>
      </c>
      <c r="J1621" s="124"/>
      <c r="K1621" s="124"/>
      <c r="L1621" s="124"/>
      <c r="M1621" s="124"/>
      <c r="N1621" s="211">
        <v>0</v>
      </c>
      <c r="O1621" s="211">
        <v>169.75</v>
      </c>
      <c r="P1621" s="124" t="s">
        <v>4737</v>
      </c>
    </row>
    <row r="1622" spans="1:16" ht="63.75">
      <c r="A1622" s="262">
        <v>16</v>
      </c>
      <c r="B1622" s="124"/>
      <c r="C1622" s="125" t="s">
        <v>692</v>
      </c>
      <c r="D1622" s="119">
        <v>43157</v>
      </c>
      <c r="E1622" s="120" t="s">
        <v>4090</v>
      </c>
      <c r="F1622" s="120" t="s">
        <v>3</v>
      </c>
      <c r="G1622" s="120">
        <v>1599978</v>
      </c>
      <c r="H1622" s="124"/>
      <c r="I1622" s="128" t="s">
        <v>4685</v>
      </c>
      <c r="J1622" s="124"/>
      <c r="K1622" s="124"/>
      <c r="L1622" s="124"/>
      <c r="M1622" s="124"/>
      <c r="N1622" s="211">
        <v>0</v>
      </c>
      <c r="O1622" s="211">
        <v>714340.14</v>
      </c>
      <c r="P1622" s="124" t="s">
        <v>4737</v>
      </c>
    </row>
    <row r="1623" spans="1:16" ht="63.75">
      <c r="A1623" s="262">
        <v>20</v>
      </c>
      <c r="B1623" s="124"/>
      <c r="C1623" s="125" t="s">
        <v>693</v>
      </c>
      <c r="D1623" s="119">
        <v>43157</v>
      </c>
      <c r="E1623" s="120" t="s">
        <v>4090</v>
      </c>
      <c r="F1623" s="120" t="s">
        <v>3</v>
      </c>
      <c r="G1623" s="120">
        <v>1599978</v>
      </c>
      <c r="H1623" s="124"/>
      <c r="I1623" s="128" t="s">
        <v>4685</v>
      </c>
      <c r="J1623" s="124"/>
      <c r="K1623" s="124"/>
      <c r="L1623" s="124"/>
      <c r="M1623" s="124"/>
      <c r="N1623" s="211">
        <v>0</v>
      </c>
      <c r="O1623" s="211">
        <v>47002.04</v>
      </c>
      <c r="P1623" s="124" t="s">
        <v>4737</v>
      </c>
    </row>
    <row r="1624" spans="1:16" ht="63.75">
      <c r="A1624" s="262">
        <v>20</v>
      </c>
      <c r="B1624" s="124"/>
      <c r="C1624" s="125" t="s">
        <v>693</v>
      </c>
      <c r="D1624" s="119">
        <v>43157</v>
      </c>
      <c r="E1624" s="120" t="s">
        <v>4090</v>
      </c>
      <c r="F1624" s="120" t="s">
        <v>3</v>
      </c>
      <c r="G1624" s="120">
        <v>1599978</v>
      </c>
      <c r="H1624" s="124"/>
      <c r="I1624" s="128" t="s">
        <v>4685</v>
      </c>
      <c r="J1624" s="124"/>
      <c r="K1624" s="124"/>
      <c r="L1624" s="124"/>
      <c r="M1624" s="124"/>
      <c r="N1624" s="211">
        <v>0</v>
      </c>
      <c r="O1624" s="211">
        <v>13423.08</v>
      </c>
      <c r="P1624" s="124" t="s">
        <v>4737</v>
      </c>
    </row>
    <row r="1625" spans="1:16" ht="63.75">
      <c r="A1625" s="262">
        <v>20</v>
      </c>
      <c r="B1625" s="124"/>
      <c r="C1625" s="125" t="s">
        <v>693</v>
      </c>
      <c r="D1625" s="119">
        <v>43157</v>
      </c>
      <c r="E1625" s="120" t="s">
        <v>4090</v>
      </c>
      <c r="F1625" s="120" t="s">
        <v>3</v>
      </c>
      <c r="G1625" s="120">
        <v>1599978</v>
      </c>
      <c r="H1625" s="124"/>
      <c r="I1625" s="128" t="s">
        <v>4685</v>
      </c>
      <c r="J1625" s="124"/>
      <c r="K1625" s="124"/>
      <c r="L1625" s="124"/>
      <c r="M1625" s="124"/>
      <c r="N1625" s="211">
        <v>0</v>
      </c>
      <c r="O1625" s="211">
        <v>1471.48</v>
      </c>
      <c r="P1625" s="124" t="s">
        <v>4737</v>
      </c>
    </row>
    <row r="1626" spans="1:16" ht="63.75">
      <c r="A1626" s="262" t="s">
        <v>619</v>
      </c>
      <c r="B1626" s="124"/>
      <c r="C1626" s="125" t="s">
        <v>713</v>
      </c>
      <c r="D1626" s="119">
        <v>43157</v>
      </c>
      <c r="E1626" s="120" t="s">
        <v>4090</v>
      </c>
      <c r="F1626" s="120" t="s">
        <v>3</v>
      </c>
      <c r="G1626" s="120">
        <v>1599978</v>
      </c>
      <c r="H1626" s="124"/>
      <c r="I1626" s="128" t="s">
        <v>4685</v>
      </c>
      <c r="J1626" s="124"/>
      <c r="K1626" s="124"/>
      <c r="L1626" s="124"/>
      <c r="M1626" s="124"/>
      <c r="N1626" s="211">
        <v>0</v>
      </c>
      <c r="O1626" s="211">
        <v>20568.060000000001</v>
      </c>
      <c r="P1626" s="124" t="s">
        <v>4737</v>
      </c>
    </row>
    <row r="1627" spans="1:16" ht="63.75">
      <c r="A1627" s="262">
        <v>47</v>
      </c>
      <c r="B1627" s="124"/>
      <c r="C1627" s="125" t="s">
        <v>699</v>
      </c>
      <c r="D1627" s="119">
        <v>43157</v>
      </c>
      <c r="E1627" s="120" t="s">
        <v>4090</v>
      </c>
      <c r="F1627" s="120" t="s">
        <v>3</v>
      </c>
      <c r="G1627" s="120">
        <v>1599978</v>
      </c>
      <c r="H1627" s="124"/>
      <c r="I1627" s="128" t="s">
        <v>4685</v>
      </c>
      <c r="J1627" s="124"/>
      <c r="K1627" s="124"/>
      <c r="L1627" s="124"/>
      <c r="M1627" s="124"/>
      <c r="N1627" s="211">
        <v>0</v>
      </c>
      <c r="O1627" s="211">
        <v>1516.55</v>
      </c>
      <c r="P1627" s="124" t="s">
        <v>4737</v>
      </c>
    </row>
    <row r="1628" spans="1:16" ht="63.75">
      <c r="A1628" s="262">
        <v>15</v>
      </c>
      <c r="B1628" s="124"/>
      <c r="C1628" s="125" t="s">
        <v>691</v>
      </c>
      <c r="D1628" s="119">
        <v>43157</v>
      </c>
      <c r="E1628" s="120" t="s">
        <v>4090</v>
      </c>
      <c r="F1628" s="120" t="s">
        <v>3</v>
      </c>
      <c r="G1628" s="120">
        <v>1599978</v>
      </c>
      <c r="H1628" s="124"/>
      <c r="I1628" s="128" t="s">
        <v>4685</v>
      </c>
      <c r="J1628" s="124"/>
      <c r="K1628" s="124"/>
      <c r="L1628" s="124"/>
      <c r="M1628" s="124"/>
      <c r="N1628" s="211">
        <v>0</v>
      </c>
      <c r="O1628" s="211">
        <v>14059.33</v>
      </c>
      <c r="P1628" s="124" t="s">
        <v>4737</v>
      </c>
    </row>
    <row r="1629" spans="1:16" ht="63.75">
      <c r="A1629" s="262">
        <v>30</v>
      </c>
      <c r="B1629" s="124"/>
      <c r="C1629" s="125" t="s">
        <v>695</v>
      </c>
      <c r="D1629" s="119">
        <v>43157</v>
      </c>
      <c r="E1629" s="120" t="s">
        <v>4090</v>
      </c>
      <c r="F1629" s="120" t="s">
        <v>3</v>
      </c>
      <c r="G1629" s="120">
        <v>1599978</v>
      </c>
      <c r="H1629" s="124"/>
      <c r="I1629" s="128" t="s">
        <v>4685</v>
      </c>
      <c r="J1629" s="124"/>
      <c r="K1629" s="124"/>
      <c r="L1629" s="124"/>
      <c r="M1629" s="124"/>
      <c r="N1629" s="211">
        <v>0</v>
      </c>
      <c r="O1629" s="211">
        <v>47866.559999999998</v>
      </c>
      <c r="P1629" s="124" t="s">
        <v>4737</v>
      </c>
    </row>
    <row r="1630" spans="1:16" ht="63.75">
      <c r="A1630" s="262" t="s">
        <v>619</v>
      </c>
      <c r="B1630" s="124"/>
      <c r="C1630" s="125" t="s">
        <v>713</v>
      </c>
      <c r="D1630" s="119">
        <v>43157</v>
      </c>
      <c r="E1630" s="120" t="s">
        <v>4090</v>
      </c>
      <c r="F1630" s="120" t="s">
        <v>3</v>
      </c>
      <c r="G1630" s="120">
        <v>1599978</v>
      </c>
      <c r="H1630" s="124"/>
      <c r="I1630" s="128" t="s">
        <v>4685</v>
      </c>
      <c r="J1630" s="124"/>
      <c r="K1630" s="124"/>
      <c r="L1630" s="124"/>
      <c r="M1630" s="124"/>
      <c r="N1630" s="211">
        <v>0</v>
      </c>
      <c r="O1630" s="211">
        <v>19214.009999999998</v>
      </c>
      <c r="P1630" s="124" t="s">
        <v>4737</v>
      </c>
    </row>
    <row r="1631" spans="1:16" ht="63.75">
      <c r="A1631" s="262" t="s">
        <v>619</v>
      </c>
      <c r="B1631" s="124"/>
      <c r="C1631" s="125" t="s">
        <v>713</v>
      </c>
      <c r="D1631" s="119">
        <v>43157</v>
      </c>
      <c r="E1631" s="120" t="s">
        <v>4090</v>
      </c>
      <c r="F1631" s="120" t="s">
        <v>3</v>
      </c>
      <c r="G1631" s="120">
        <v>1599978</v>
      </c>
      <c r="H1631" s="124"/>
      <c r="I1631" s="128" t="s">
        <v>4685</v>
      </c>
      <c r="J1631" s="124"/>
      <c r="K1631" s="124"/>
      <c r="L1631" s="124"/>
      <c r="M1631" s="124"/>
      <c r="N1631" s="211">
        <v>0</v>
      </c>
      <c r="O1631" s="211">
        <v>6364</v>
      </c>
      <c r="P1631" s="124" t="s">
        <v>4737</v>
      </c>
    </row>
    <row r="1632" spans="1:16" ht="63.75">
      <c r="A1632" s="262">
        <v>10</v>
      </c>
      <c r="B1632" s="124"/>
      <c r="C1632" s="125" t="s">
        <v>690</v>
      </c>
      <c r="D1632" s="119">
        <v>43157</v>
      </c>
      <c r="E1632" s="120" t="s">
        <v>4090</v>
      </c>
      <c r="F1632" s="120" t="s">
        <v>3</v>
      </c>
      <c r="G1632" s="120">
        <v>1599978</v>
      </c>
      <c r="H1632" s="124"/>
      <c r="I1632" s="128" t="s">
        <v>4685</v>
      </c>
      <c r="J1632" s="124"/>
      <c r="K1632" s="124"/>
      <c r="L1632" s="124"/>
      <c r="M1632" s="124"/>
      <c r="N1632" s="211">
        <v>0</v>
      </c>
      <c r="O1632" s="211">
        <v>19214.010000000002</v>
      </c>
      <c r="P1632" s="124" t="s">
        <v>4737</v>
      </c>
    </row>
    <row r="1633" spans="1:16" ht="63.75">
      <c r="A1633" s="262" t="s">
        <v>619</v>
      </c>
      <c r="B1633" s="124"/>
      <c r="C1633" s="125" t="s">
        <v>713</v>
      </c>
      <c r="D1633" s="119">
        <v>43157</v>
      </c>
      <c r="E1633" s="120" t="s">
        <v>4090</v>
      </c>
      <c r="F1633" s="120" t="s">
        <v>3</v>
      </c>
      <c r="G1633" s="120">
        <v>1599978</v>
      </c>
      <c r="H1633" s="124"/>
      <c r="I1633" s="128" t="s">
        <v>4685</v>
      </c>
      <c r="J1633" s="124"/>
      <c r="K1633" s="124"/>
      <c r="L1633" s="124"/>
      <c r="M1633" s="124"/>
      <c r="N1633" s="211">
        <v>0</v>
      </c>
      <c r="O1633" s="211">
        <v>8407.42</v>
      </c>
      <c r="P1633" s="124" t="s">
        <v>4737</v>
      </c>
    </row>
    <row r="1634" spans="1:16" ht="63.75">
      <c r="A1634" s="262">
        <v>660</v>
      </c>
      <c r="B1634" s="124"/>
      <c r="C1634" s="125" t="s">
        <v>233</v>
      </c>
      <c r="D1634" s="119">
        <v>43157</v>
      </c>
      <c r="E1634" s="120" t="s">
        <v>4090</v>
      </c>
      <c r="F1634" s="120" t="s">
        <v>3</v>
      </c>
      <c r="G1634" s="120">
        <v>1599978</v>
      </c>
      <c r="H1634" s="124"/>
      <c r="I1634" s="128" t="s">
        <v>4685</v>
      </c>
      <c r="J1634" s="124"/>
      <c r="K1634" s="124"/>
      <c r="L1634" s="124"/>
      <c r="M1634" s="124"/>
      <c r="N1634" s="211">
        <v>0</v>
      </c>
      <c r="O1634" s="211">
        <v>56977.72</v>
      </c>
      <c r="P1634" s="124" t="s">
        <v>4737</v>
      </c>
    </row>
    <row r="1635" spans="1:16" ht="63.75">
      <c r="A1635" s="262">
        <v>15</v>
      </c>
      <c r="B1635" s="124"/>
      <c r="C1635" s="125" t="s">
        <v>691</v>
      </c>
      <c r="D1635" s="119">
        <v>43157</v>
      </c>
      <c r="E1635" s="120" t="s">
        <v>4090</v>
      </c>
      <c r="F1635" s="120" t="s">
        <v>3</v>
      </c>
      <c r="G1635" s="120">
        <v>1599978</v>
      </c>
      <c r="H1635" s="124"/>
      <c r="I1635" s="128" t="s">
        <v>4685</v>
      </c>
      <c r="J1635" s="124"/>
      <c r="K1635" s="124"/>
      <c r="L1635" s="124"/>
      <c r="M1635" s="124"/>
      <c r="N1635" s="211">
        <v>0</v>
      </c>
      <c r="O1635" s="211">
        <v>191756.35</v>
      </c>
      <c r="P1635" s="124" t="s">
        <v>4737</v>
      </c>
    </row>
    <row r="1636" spans="1:16" ht="63.75">
      <c r="A1636" s="262" t="s">
        <v>619</v>
      </c>
      <c r="B1636" s="124"/>
      <c r="C1636" s="125" t="s">
        <v>713</v>
      </c>
      <c r="D1636" s="119">
        <v>43157</v>
      </c>
      <c r="E1636" s="120" t="s">
        <v>4090</v>
      </c>
      <c r="F1636" s="120" t="s">
        <v>3</v>
      </c>
      <c r="G1636" s="120">
        <v>1599978</v>
      </c>
      <c r="H1636" s="124"/>
      <c r="I1636" s="128" t="s">
        <v>4685</v>
      </c>
      <c r="J1636" s="124"/>
      <c r="K1636" s="124"/>
      <c r="L1636" s="124"/>
      <c r="M1636" s="124"/>
      <c r="N1636" s="211">
        <v>0</v>
      </c>
      <c r="O1636" s="211">
        <v>1805.42</v>
      </c>
      <c r="P1636" s="124" t="s">
        <v>4737</v>
      </c>
    </row>
    <row r="1637" spans="1:16" ht="63.75">
      <c r="A1637" s="262">
        <v>46</v>
      </c>
      <c r="B1637" s="124"/>
      <c r="C1637" s="125" t="s">
        <v>698</v>
      </c>
      <c r="D1637" s="119">
        <v>43157</v>
      </c>
      <c r="E1637" s="120" t="s">
        <v>4090</v>
      </c>
      <c r="F1637" s="120" t="s">
        <v>3</v>
      </c>
      <c r="G1637" s="120">
        <v>1599978</v>
      </c>
      <c r="H1637" s="124"/>
      <c r="I1637" s="128" t="s">
        <v>4685</v>
      </c>
      <c r="J1637" s="124"/>
      <c r="K1637" s="124"/>
      <c r="L1637" s="124"/>
      <c r="M1637" s="124"/>
      <c r="N1637" s="211">
        <v>0</v>
      </c>
      <c r="O1637" s="211">
        <v>296830.09999999998</v>
      </c>
      <c r="P1637" s="124" t="s">
        <v>4737</v>
      </c>
    </row>
    <row r="1638" spans="1:16" ht="63.75">
      <c r="A1638" s="262">
        <v>41</v>
      </c>
      <c r="B1638" s="124"/>
      <c r="C1638" s="125" t="s">
        <v>697</v>
      </c>
      <c r="D1638" s="119">
        <v>43157</v>
      </c>
      <c r="E1638" s="120" t="s">
        <v>4090</v>
      </c>
      <c r="F1638" s="120" t="s">
        <v>3</v>
      </c>
      <c r="G1638" s="120">
        <v>1599978</v>
      </c>
      <c r="H1638" s="124"/>
      <c r="I1638" s="128" t="s">
        <v>4685</v>
      </c>
      <c r="J1638" s="124"/>
      <c r="K1638" s="124"/>
      <c r="L1638" s="124"/>
      <c r="M1638" s="124"/>
      <c r="N1638" s="211">
        <v>0</v>
      </c>
      <c r="O1638" s="211">
        <v>15544.609999999997</v>
      </c>
      <c r="P1638" s="124" t="s">
        <v>4737</v>
      </c>
    </row>
    <row r="1639" spans="1:16" ht="63.75">
      <c r="A1639" s="262" t="s">
        <v>619</v>
      </c>
      <c r="B1639" s="124"/>
      <c r="C1639" s="125" t="s">
        <v>713</v>
      </c>
      <c r="D1639" s="119">
        <v>43157</v>
      </c>
      <c r="E1639" s="120" t="s">
        <v>4090</v>
      </c>
      <c r="F1639" s="120" t="s">
        <v>3</v>
      </c>
      <c r="G1639" s="120">
        <v>1599978</v>
      </c>
      <c r="H1639" s="124"/>
      <c r="I1639" s="128" t="s">
        <v>4685</v>
      </c>
      <c r="J1639" s="124"/>
      <c r="K1639" s="124"/>
      <c r="L1639" s="124"/>
      <c r="M1639" s="124"/>
      <c r="N1639" s="211">
        <v>0</v>
      </c>
      <c r="O1639" s="211">
        <v>38566.04</v>
      </c>
      <c r="P1639" s="124" t="s">
        <v>4737</v>
      </c>
    </row>
    <row r="1640" spans="1:16" ht="63.75">
      <c r="A1640" s="262">
        <v>35</v>
      </c>
      <c r="B1640" s="124"/>
      <c r="C1640" s="125" t="s">
        <v>696</v>
      </c>
      <c r="D1640" s="119">
        <v>43157</v>
      </c>
      <c r="E1640" s="120" t="s">
        <v>4090</v>
      </c>
      <c r="F1640" s="120" t="s">
        <v>3</v>
      </c>
      <c r="G1640" s="120">
        <v>1599978</v>
      </c>
      <c r="H1640" s="124"/>
      <c r="I1640" s="128" t="s">
        <v>4685</v>
      </c>
      <c r="J1640" s="124"/>
      <c r="K1640" s="124"/>
      <c r="L1640" s="124"/>
      <c r="M1640" s="124"/>
      <c r="N1640" s="211">
        <v>0</v>
      </c>
      <c r="O1640" s="211">
        <v>5688.03</v>
      </c>
      <c r="P1640" s="124" t="s">
        <v>4737</v>
      </c>
    </row>
    <row r="1641" spans="1:16" ht="63.75">
      <c r="A1641" s="262">
        <v>221</v>
      </c>
      <c r="B1641" s="124"/>
      <c r="C1641" s="125" t="s">
        <v>763</v>
      </c>
      <c r="D1641" s="119">
        <v>43157</v>
      </c>
      <c r="E1641" s="120" t="s">
        <v>4090</v>
      </c>
      <c r="F1641" s="120" t="s">
        <v>3</v>
      </c>
      <c r="G1641" s="120">
        <v>1599978</v>
      </c>
      <c r="H1641" s="124"/>
      <c r="I1641" s="128" t="s">
        <v>4685</v>
      </c>
      <c r="J1641" s="124"/>
      <c r="K1641" s="124"/>
      <c r="L1641" s="124"/>
      <c r="M1641" s="124"/>
      <c r="N1641" s="211">
        <v>0</v>
      </c>
      <c r="O1641" s="211">
        <v>1721.25</v>
      </c>
      <c r="P1641" s="124" t="s">
        <v>4737</v>
      </c>
    </row>
    <row r="1642" spans="1:16" ht="63.75">
      <c r="A1642" s="262">
        <v>670</v>
      </c>
      <c r="B1642" s="124"/>
      <c r="C1642" s="125" t="s">
        <v>235</v>
      </c>
      <c r="D1642" s="119">
        <v>43157</v>
      </c>
      <c r="E1642" s="120" t="s">
        <v>4090</v>
      </c>
      <c r="F1642" s="120" t="s">
        <v>3</v>
      </c>
      <c r="G1642" s="120">
        <v>1599978</v>
      </c>
      <c r="H1642" s="124"/>
      <c r="I1642" s="128" t="s">
        <v>4685</v>
      </c>
      <c r="J1642" s="124"/>
      <c r="K1642" s="124"/>
      <c r="L1642" s="124"/>
      <c r="M1642" s="124"/>
      <c r="N1642" s="211">
        <v>0</v>
      </c>
      <c r="O1642" s="211">
        <v>45895.44</v>
      </c>
      <c r="P1642" s="124" t="s">
        <v>4737</v>
      </c>
    </row>
    <row r="1643" spans="1:16" ht="51">
      <c r="A1643" s="262">
        <v>86</v>
      </c>
      <c r="B1643" s="124"/>
      <c r="C1643" s="125" t="s">
        <v>710</v>
      </c>
      <c r="D1643" s="119">
        <v>43157</v>
      </c>
      <c r="E1643" s="120" t="s">
        <v>4091</v>
      </c>
      <c r="F1643" s="120" t="s">
        <v>3</v>
      </c>
      <c r="G1643" s="120">
        <v>1600022</v>
      </c>
      <c r="H1643" s="124"/>
      <c r="I1643" s="128" t="s">
        <v>4686</v>
      </c>
      <c r="J1643" s="124"/>
      <c r="K1643" s="124"/>
      <c r="L1643" s="124"/>
      <c r="M1643" s="124"/>
      <c r="N1643" s="211">
        <v>0</v>
      </c>
      <c r="O1643" s="211">
        <v>4176000</v>
      </c>
      <c r="P1643" s="124" t="s">
        <v>1314</v>
      </c>
    </row>
    <row r="1644" spans="1:16" ht="51">
      <c r="A1644" s="262" t="s">
        <v>619</v>
      </c>
      <c r="B1644" s="124"/>
      <c r="C1644" s="125" t="s">
        <v>713</v>
      </c>
      <c r="D1644" s="119">
        <v>43157</v>
      </c>
      <c r="E1644" s="120" t="s">
        <v>4092</v>
      </c>
      <c r="F1644" s="120" t="s">
        <v>3</v>
      </c>
      <c r="G1644" s="120">
        <v>1599932</v>
      </c>
      <c r="H1644" s="124"/>
      <c r="I1644" s="128" t="s">
        <v>4687</v>
      </c>
      <c r="J1644" s="124"/>
      <c r="K1644" s="124"/>
      <c r="L1644" s="124"/>
      <c r="M1644" s="124"/>
      <c r="N1644" s="211">
        <v>0</v>
      </c>
      <c r="O1644" s="211">
        <v>422</v>
      </c>
      <c r="P1644" s="124" t="s">
        <v>1314</v>
      </c>
    </row>
    <row r="1645" spans="1:16" ht="51">
      <c r="A1645" s="262" t="s">
        <v>619</v>
      </c>
      <c r="B1645" s="124"/>
      <c r="C1645" s="125" t="s">
        <v>713</v>
      </c>
      <c r="D1645" s="119">
        <v>43157</v>
      </c>
      <c r="E1645" s="120" t="s">
        <v>4093</v>
      </c>
      <c r="F1645" s="120" t="s">
        <v>3</v>
      </c>
      <c r="G1645" s="120">
        <v>1600073</v>
      </c>
      <c r="H1645" s="124"/>
      <c r="I1645" s="128" t="s">
        <v>4689</v>
      </c>
      <c r="J1645" s="124"/>
      <c r="K1645" s="124"/>
      <c r="L1645" s="124"/>
      <c r="M1645" s="124"/>
      <c r="N1645" s="211">
        <v>0</v>
      </c>
      <c r="O1645" s="211">
        <v>220</v>
      </c>
      <c r="P1645" s="124" t="s">
        <v>1314</v>
      </c>
    </row>
    <row r="1646" spans="1:16" ht="38.25">
      <c r="A1646" s="262">
        <v>20</v>
      </c>
      <c r="B1646" s="124"/>
      <c r="C1646" s="125" t="s">
        <v>693</v>
      </c>
      <c r="D1646" s="119">
        <v>43157</v>
      </c>
      <c r="E1646" s="120" t="s">
        <v>4094</v>
      </c>
      <c r="F1646" s="120" t="s">
        <v>3</v>
      </c>
      <c r="G1646" s="120">
        <v>1600074</v>
      </c>
      <c r="H1646" s="124"/>
      <c r="I1646" s="128" t="s">
        <v>4690</v>
      </c>
      <c r="J1646" s="124"/>
      <c r="K1646" s="124"/>
      <c r="L1646" s="124"/>
      <c r="M1646" s="124"/>
      <c r="N1646" s="211">
        <v>0</v>
      </c>
      <c r="O1646" s="211">
        <v>73.5</v>
      </c>
      <c r="P1646" s="124" t="s">
        <v>1314</v>
      </c>
    </row>
    <row r="1647" spans="1:16" ht="51">
      <c r="A1647" s="262" t="s">
        <v>619</v>
      </c>
      <c r="B1647" s="124"/>
      <c r="C1647" s="125" t="s">
        <v>713</v>
      </c>
      <c r="D1647" s="119">
        <v>43157</v>
      </c>
      <c r="E1647" s="120" t="s">
        <v>4095</v>
      </c>
      <c r="F1647" s="120" t="s">
        <v>3</v>
      </c>
      <c r="G1647" s="120">
        <v>1600078</v>
      </c>
      <c r="H1647" s="124"/>
      <c r="I1647" s="128" t="s">
        <v>4691</v>
      </c>
      <c r="J1647" s="124"/>
      <c r="K1647" s="124"/>
      <c r="L1647" s="124"/>
      <c r="M1647" s="124"/>
      <c r="N1647" s="211">
        <v>0</v>
      </c>
      <c r="O1647" s="211">
        <v>220</v>
      </c>
      <c r="P1647" s="124" t="s">
        <v>1314</v>
      </c>
    </row>
    <row r="1648" spans="1:16" ht="51">
      <c r="A1648" s="262" t="s">
        <v>619</v>
      </c>
      <c r="B1648" s="124"/>
      <c r="C1648" s="125" t="s">
        <v>713</v>
      </c>
      <c r="D1648" s="119">
        <v>43157</v>
      </c>
      <c r="E1648" s="120" t="s">
        <v>4096</v>
      </c>
      <c r="F1648" s="120" t="s">
        <v>3</v>
      </c>
      <c r="G1648" s="120">
        <v>1600079</v>
      </c>
      <c r="H1648" s="124"/>
      <c r="I1648" s="128" t="s">
        <v>4692</v>
      </c>
      <c r="J1648" s="124"/>
      <c r="K1648" s="124"/>
      <c r="L1648" s="124"/>
      <c r="M1648" s="124"/>
      <c r="N1648" s="211">
        <v>0</v>
      </c>
      <c r="O1648" s="211">
        <v>220</v>
      </c>
      <c r="P1648" s="124" t="s">
        <v>1314</v>
      </c>
    </row>
    <row r="1649" spans="1:16" ht="51">
      <c r="A1649" s="262" t="s">
        <v>619</v>
      </c>
      <c r="B1649" s="124"/>
      <c r="C1649" s="125" t="s">
        <v>713</v>
      </c>
      <c r="D1649" s="119">
        <v>43157</v>
      </c>
      <c r="E1649" s="120" t="s">
        <v>4097</v>
      </c>
      <c r="F1649" s="120" t="s">
        <v>3</v>
      </c>
      <c r="G1649" s="120">
        <v>1600080</v>
      </c>
      <c r="H1649" s="124"/>
      <c r="I1649" s="128" t="s">
        <v>4693</v>
      </c>
      <c r="J1649" s="124"/>
      <c r="K1649" s="124"/>
      <c r="L1649" s="124"/>
      <c r="M1649" s="124"/>
      <c r="N1649" s="211">
        <v>0</v>
      </c>
      <c r="O1649" s="211">
        <v>220</v>
      </c>
      <c r="P1649" s="124" t="s">
        <v>1314</v>
      </c>
    </row>
    <row r="1650" spans="1:16" ht="51">
      <c r="A1650" s="262" t="s">
        <v>619</v>
      </c>
      <c r="B1650" s="124"/>
      <c r="C1650" s="125" t="s">
        <v>713</v>
      </c>
      <c r="D1650" s="119">
        <v>43157</v>
      </c>
      <c r="E1650" s="120" t="s">
        <v>4098</v>
      </c>
      <c r="F1650" s="120" t="s">
        <v>3</v>
      </c>
      <c r="G1650" s="120">
        <v>1600081</v>
      </c>
      <c r="H1650" s="124"/>
      <c r="I1650" s="128" t="s">
        <v>4694</v>
      </c>
      <c r="J1650" s="124"/>
      <c r="K1650" s="124"/>
      <c r="L1650" s="124"/>
      <c r="M1650" s="124"/>
      <c r="N1650" s="211">
        <v>0</v>
      </c>
      <c r="O1650" s="211">
        <v>140</v>
      </c>
      <c r="P1650" s="124" t="s">
        <v>1314</v>
      </c>
    </row>
    <row r="1651" spans="1:16" ht="51">
      <c r="A1651" s="262" t="s">
        <v>619</v>
      </c>
      <c r="B1651" s="124"/>
      <c r="C1651" s="125" t="s">
        <v>713</v>
      </c>
      <c r="D1651" s="119">
        <v>43157</v>
      </c>
      <c r="E1651" s="120" t="s">
        <v>4099</v>
      </c>
      <c r="F1651" s="120" t="s">
        <v>3</v>
      </c>
      <c r="G1651" s="120">
        <v>1600082</v>
      </c>
      <c r="H1651" s="124"/>
      <c r="I1651" s="128" t="s">
        <v>4695</v>
      </c>
      <c r="J1651" s="124"/>
      <c r="K1651" s="124"/>
      <c r="L1651" s="124"/>
      <c r="M1651" s="124"/>
      <c r="N1651" s="211">
        <v>0</v>
      </c>
      <c r="O1651" s="211">
        <v>140</v>
      </c>
      <c r="P1651" s="124" t="s">
        <v>1314</v>
      </c>
    </row>
    <row r="1652" spans="1:16" ht="51">
      <c r="A1652" s="262" t="s">
        <v>619</v>
      </c>
      <c r="B1652" s="124"/>
      <c r="C1652" s="125" t="s">
        <v>713</v>
      </c>
      <c r="D1652" s="119">
        <v>43157</v>
      </c>
      <c r="E1652" s="120" t="s">
        <v>4100</v>
      </c>
      <c r="F1652" s="120" t="s">
        <v>3</v>
      </c>
      <c r="G1652" s="120">
        <v>1600083</v>
      </c>
      <c r="H1652" s="124"/>
      <c r="I1652" s="128" t="s">
        <v>4696</v>
      </c>
      <c r="J1652" s="124"/>
      <c r="K1652" s="124"/>
      <c r="L1652" s="124"/>
      <c r="M1652" s="124"/>
      <c r="N1652" s="211">
        <v>0</v>
      </c>
      <c r="O1652" s="211">
        <v>140</v>
      </c>
      <c r="P1652" s="124" t="s">
        <v>1314</v>
      </c>
    </row>
    <row r="1653" spans="1:16" ht="51">
      <c r="A1653" s="262" t="s">
        <v>619</v>
      </c>
      <c r="B1653" s="124"/>
      <c r="C1653" s="125" t="s">
        <v>713</v>
      </c>
      <c r="D1653" s="119">
        <v>43157</v>
      </c>
      <c r="E1653" s="120" t="s">
        <v>4101</v>
      </c>
      <c r="F1653" s="120" t="s">
        <v>3</v>
      </c>
      <c r="G1653" s="120">
        <v>1600084</v>
      </c>
      <c r="H1653" s="124"/>
      <c r="I1653" s="128" t="s">
        <v>4697</v>
      </c>
      <c r="J1653" s="124"/>
      <c r="K1653" s="124"/>
      <c r="L1653" s="124"/>
      <c r="M1653" s="124"/>
      <c r="N1653" s="211">
        <v>0</v>
      </c>
      <c r="O1653" s="211">
        <v>140</v>
      </c>
      <c r="P1653" s="124" t="s">
        <v>1314</v>
      </c>
    </row>
    <row r="1654" spans="1:16" ht="51">
      <c r="A1654" s="262" t="s">
        <v>619</v>
      </c>
      <c r="B1654" s="124"/>
      <c r="C1654" s="125" t="s">
        <v>713</v>
      </c>
      <c r="D1654" s="119">
        <v>43157</v>
      </c>
      <c r="E1654" s="120" t="s">
        <v>4102</v>
      </c>
      <c r="F1654" s="120" t="s">
        <v>3</v>
      </c>
      <c r="G1654" s="120">
        <v>1600098</v>
      </c>
      <c r="H1654" s="124"/>
      <c r="I1654" s="128" t="s">
        <v>4698</v>
      </c>
      <c r="J1654" s="124"/>
      <c r="K1654" s="124"/>
      <c r="L1654" s="124"/>
      <c r="M1654" s="124"/>
      <c r="N1654" s="211">
        <v>0</v>
      </c>
      <c r="O1654" s="211">
        <v>0.39</v>
      </c>
      <c r="P1654" s="124" t="s">
        <v>4737</v>
      </c>
    </row>
    <row r="1655" spans="1:16" ht="51">
      <c r="A1655" s="262" t="s">
        <v>619</v>
      </c>
      <c r="B1655" s="124"/>
      <c r="C1655" s="125" t="s">
        <v>713</v>
      </c>
      <c r="D1655" s="119">
        <v>43157</v>
      </c>
      <c r="E1655" s="120" t="s">
        <v>4103</v>
      </c>
      <c r="F1655" s="120" t="s">
        <v>3</v>
      </c>
      <c r="G1655" s="120">
        <v>1600153</v>
      </c>
      <c r="H1655" s="124"/>
      <c r="I1655" s="128" t="s">
        <v>4699</v>
      </c>
      <c r="J1655" s="124"/>
      <c r="K1655" s="124"/>
      <c r="L1655" s="124"/>
      <c r="M1655" s="124"/>
      <c r="N1655" s="211">
        <v>0</v>
      </c>
      <c r="O1655" s="211">
        <v>300</v>
      </c>
      <c r="P1655" s="124" t="s">
        <v>1314</v>
      </c>
    </row>
    <row r="1656" spans="1:16" ht="51">
      <c r="A1656" s="262">
        <v>212</v>
      </c>
      <c r="B1656" s="124"/>
      <c r="C1656" s="125" t="s">
        <v>761</v>
      </c>
      <c r="D1656" s="119">
        <v>43157</v>
      </c>
      <c r="E1656" s="120" t="s">
        <v>4104</v>
      </c>
      <c r="F1656" s="120" t="s">
        <v>3</v>
      </c>
      <c r="G1656" s="120">
        <v>1600168</v>
      </c>
      <c r="H1656" s="124"/>
      <c r="I1656" s="128" t="s">
        <v>4700</v>
      </c>
      <c r="J1656" s="124"/>
      <c r="K1656" s="124"/>
      <c r="L1656" s="124"/>
      <c r="M1656" s="124"/>
      <c r="N1656" s="211">
        <v>0</v>
      </c>
      <c r="O1656" s="211">
        <v>450</v>
      </c>
      <c r="P1656" s="124" t="s">
        <v>1314</v>
      </c>
    </row>
    <row r="1657" spans="1:16" ht="51">
      <c r="A1657" s="262" t="s">
        <v>619</v>
      </c>
      <c r="B1657" s="124"/>
      <c r="C1657" s="125" t="s">
        <v>713</v>
      </c>
      <c r="D1657" s="119">
        <v>43157</v>
      </c>
      <c r="E1657" s="120" t="s">
        <v>4105</v>
      </c>
      <c r="F1657" s="120" t="s">
        <v>3</v>
      </c>
      <c r="G1657" s="120">
        <v>1600197</v>
      </c>
      <c r="H1657" s="124"/>
      <c r="I1657" s="128" t="s">
        <v>4701</v>
      </c>
      <c r="J1657" s="124"/>
      <c r="K1657" s="124"/>
      <c r="L1657" s="124"/>
      <c r="M1657" s="124"/>
      <c r="N1657" s="211">
        <v>0</v>
      </c>
      <c r="O1657" s="211">
        <v>15000</v>
      </c>
      <c r="P1657" s="124" t="s">
        <v>1314</v>
      </c>
    </row>
    <row r="1658" spans="1:16" ht="51">
      <c r="A1658" s="262" t="s">
        <v>619</v>
      </c>
      <c r="B1658" s="124"/>
      <c r="C1658" s="125" t="s">
        <v>713</v>
      </c>
      <c r="D1658" s="119">
        <v>43158</v>
      </c>
      <c r="E1658" s="120" t="s">
        <v>3601</v>
      </c>
      <c r="F1658" s="120" t="s">
        <v>6</v>
      </c>
      <c r="G1658" s="120">
        <v>673345</v>
      </c>
      <c r="H1658" s="124"/>
      <c r="I1658" s="128" t="s">
        <v>4340</v>
      </c>
      <c r="J1658" s="124"/>
      <c r="K1658" s="124"/>
      <c r="L1658" s="124"/>
      <c r="M1658" s="124"/>
      <c r="N1658" s="211">
        <v>0</v>
      </c>
      <c r="O1658" s="211">
        <v>17702.16</v>
      </c>
      <c r="P1658" s="124" t="s">
        <v>1314</v>
      </c>
    </row>
    <row r="1659" spans="1:16" ht="51">
      <c r="A1659" s="262" t="s">
        <v>619</v>
      </c>
      <c r="B1659" s="124"/>
      <c r="C1659" s="125" t="s">
        <v>713</v>
      </c>
      <c r="D1659" s="119">
        <v>43158</v>
      </c>
      <c r="E1659" s="120" t="s">
        <v>3602</v>
      </c>
      <c r="F1659" s="120" t="s">
        <v>6</v>
      </c>
      <c r="G1659" s="120">
        <v>673348</v>
      </c>
      <c r="H1659" s="124"/>
      <c r="I1659" s="128" t="s">
        <v>4341</v>
      </c>
      <c r="J1659" s="124"/>
      <c r="K1659" s="124"/>
      <c r="L1659" s="124"/>
      <c r="M1659" s="124"/>
      <c r="N1659" s="211">
        <v>0</v>
      </c>
      <c r="O1659" s="211">
        <v>6464.18</v>
      </c>
      <c r="P1659" s="124" t="s">
        <v>1314</v>
      </c>
    </row>
    <row r="1660" spans="1:16" ht="51">
      <c r="A1660" s="262" t="s">
        <v>619</v>
      </c>
      <c r="B1660" s="124"/>
      <c r="C1660" s="125" t="s">
        <v>713</v>
      </c>
      <c r="D1660" s="119">
        <v>43158</v>
      </c>
      <c r="E1660" s="120" t="s">
        <v>3603</v>
      </c>
      <c r="F1660" s="120" t="s">
        <v>6</v>
      </c>
      <c r="G1660" s="120">
        <v>673360</v>
      </c>
      <c r="H1660" s="124"/>
      <c r="I1660" s="128" t="s">
        <v>4342</v>
      </c>
      <c r="J1660" s="124"/>
      <c r="K1660" s="124"/>
      <c r="L1660" s="124"/>
      <c r="M1660" s="124"/>
      <c r="N1660" s="211">
        <v>0</v>
      </c>
      <c r="O1660" s="211">
        <v>14822.33</v>
      </c>
      <c r="P1660" s="124" t="s">
        <v>1314</v>
      </c>
    </row>
    <row r="1661" spans="1:16" ht="51">
      <c r="A1661" s="262" t="s">
        <v>619</v>
      </c>
      <c r="B1661" s="124"/>
      <c r="C1661" s="125" t="s">
        <v>713</v>
      </c>
      <c r="D1661" s="119">
        <v>43158</v>
      </c>
      <c r="E1661" s="120" t="s">
        <v>3604</v>
      </c>
      <c r="F1661" s="120" t="s">
        <v>6</v>
      </c>
      <c r="G1661" s="120">
        <v>673362</v>
      </c>
      <c r="H1661" s="124"/>
      <c r="I1661" s="128" t="s">
        <v>4343</v>
      </c>
      <c r="J1661" s="124"/>
      <c r="K1661" s="124"/>
      <c r="L1661" s="124"/>
      <c r="M1661" s="124"/>
      <c r="N1661" s="211">
        <v>0</v>
      </c>
      <c r="O1661" s="211">
        <v>61593.68</v>
      </c>
      <c r="P1661" s="124" t="s">
        <v>1314</v>
      </c>
    </row>
    <row r="1662" spans="1:16" ht="76.5">
      <c r="A1662" s="262">
        <v>20</v>
      </c>
      <c r="B1662" s="124"/>
      <c r="C1662" s="125" t="s">
        <v>693</v>
      </c>
      <c r="D1662" s="119">
        <v>43158</v>
      </c>
      <c r="E1662" s="120" t="s">
        <v>3605</v>
      </c>
      <c r="F1662" s="120" t="s">
        <v>15</v>
      </c>
      <c r="G1662" s="120">
        <v>4416</v>
      </c>
      <c r="H1662" s="124"/>
      <c r="I1662" s="128" t="s">
        <v>4344</v>
      </c>
      <c r="J1662" s="124"/>
      <c r="K1662" s="124"/>
      <c r="L1662" s="124"/>
      <c r="M1662" s="124"/>
      <c r="N1662" s="211">
        <v>407.2</v>
      </c>
      <c r="O1662" s="211">
        <v>0</v>
      </c>
      <c r="P1662" s="124" t="s">
        <v>1314</v>
      </c>
    </row>
    <row r="1663" spans="1:16" ht="76.5">
      <c r="A1663" s="262">
        <v>20</v>
      </c>
      <c r="B1663" s="124"/>
      <c r="C1663" s="125" t="s">
        <v>693</v>
      </c>
      <c r="D1663" s="119">
        <v>43158</v>
      </c>
      <c r="E1663" s="120" t="s">
        <v>3606</v>
      </c>
      <c r="F1663" s="120" t="s">
        <v>15</v>
      </c>
      <c r="G1663" s="120">
        <v>4415</v>
      </c>
      <c r="H1663" s="124"/>
      <c r="I1663" s="128" t="s">
        <v>4345</v>
      </c>
      <c r="J1663" s="124"/>
      <c r="K1663" s="124"/>
      <c r="L1663" s="124"/>
      <c r="M1663" s="124"/>
      <c r="N1663" s="211">
        <v>441.5</v>
      </c>
      <c r="O1663" s="211">
        <v>0</v>
      </c>
      <c r="P1663" s="124" t="s">
        <v>1314</v>
      </c>
    </row>
    <row r="1664" spans="1:16" ht="76.5">
      <c r="A1664" s="262">
        <v>20</v>
      </c>
      <c r="B1664" s="124"/>
      <c r="C1664" s="125" t="s">
        <v>693</v>
      </c>
      <c r="D1664" s="119">
        <v>43158</v>
      </c>
      <c r="E1664" s="120" t="s">
        <v>3607</v>
      </c>
      <c r="F1664" s="120" t="s">
        <v>15</v>
      </c>
      <c r="G1664" s="120">
        <v>4414</v>
      </c>
      <c r="H1664" s="124"/>
      <c r="I1664" s="128" t="s">
        <v>4346</v>
      </c>
      <c r="J1664" s="124"/>
      <c r="K1664" s="124"/>
      <c r="L1664" s="124"/>
      <c r="M1664" s="124"/>
      <c r="N1664" s="211">
        <v>407.2</v>
      </c>
      <c r="O1664" s="211">
        <v>0</v>
      </c>
      <c r="P1664" s="124" t="s">
        <v>1314</v>
      </c>
    </row>
    <row r="1665" spans="1:16" ht="76.5">
      <c r="A1665" s="262">
        <v>20</v>
      </c>
      <c r="B1665" s="124"/>
      <c r="C1665" s="125" t="s">
        <v>693</v>
      </c>
      <c r="D1665" s="119">
        <v>43158</v>
      </c>
      <c r="E1665" s="120" t="s">
        <v>3608</v>
      </c>
      <c r="F1665" s="120" t="s">
        <v>15</v>
      </c>
      <c r="G1665" s="120">
        <v>4417</v>
      </c>
      <c r="H1665" s="124"/>
      <c r="I1665" s="128" t="s">
        <v>4347</v>
      </c>
      <c r="J1665" s="124"/>
      <c r="K1665" s="124"/>
      <c r="L1665" s="124"/>
      <c r="M1665" s="124"/>
      <c r="N1665" s="211">
        <v>407.2</v>
      </c>
      <c r="O1665" s="211">
        <v>0</v>
      </c>
      <c r="P1665" s="124" t="s">
        <v>1314</v>
      </c>
    </row>
    <row r="1666" spans="1:16" ht="102">
      <c r="A1666" s="262">
        <v>25</v>
      </c>
      <c r="B1666" s="124"/>
      <c r="C1666" s="125" t="s">
        <v>694</v>
      </c>
      <c r="D1666" s="119">
        <v>43158</v>
      </c>
      <c r="E1666" s="120" t="s">
        <v>3609</v>
      </c>
      <c r="F1666" s="120" t="s">
        <v>15</v>
      </c>
      <c r="G1666" s="120">
        <v>4418</v>
      </c>
      <c r="H1666" s="124"/>
      <c r="I1666" s="128" t="s">
        <v>4348</v>
      </c>
      <c r="J1666" s="124"/>
      <c r="K1666" s="124"/>
      <c r="L1666" s="124"/>
      <c r="M1666" s="124"/>
      <c r="N1666" s="211">
        <v>328.38</v>
      </c>
      <c r="O1666" s="211">
        <v>0</v>
      </c>
      <c r="P1666" s="124" t="s">
        <v>1314</v>
      </c>
    </row>
    <row r="1667" spans="1:16" ht="76.5">
      <c r="A1667" s="262">
        <v>513</v>
      </c>
      <c r="B1667" s="124"/>
      <c r="C1667" s="125" t="s">
        <v>201</v>
      </c>
      <c r="D1667" s="119">
        <v>43158</v>
      </c>
      <c r="E1667" s="120" t="s">
        <v>3610</v>
      </c>
      <c r="F1667" s="120" t="s">
        <v>1315</v>
      </c>
      <c r="G1667" s="120">
        <v>16742445</v>
      </c>
      <c r="H1667" s="124"/>
      <c r="I1667" s="128" t="s">
        <v>4349</v>
      </c>
      <c r="J1667" s="124"/>
      <c r="K1667" s="124"/>
      <c r="L1667" s="124"/>
      <c r="M1667" s="124"/>
      <c r="N1667" s="211">
        <v>42487</v>
      </c>
      <c r="O1667" s="211">
        <v>0</v>
      </c>
      <c r="P1667" s="124" t="s">
        <v>1314</v>
      </c>
    </row>
    <row r="1668" spans="1:16" ht="63.75">
      <c r="A1668" s="262">
        <v>222</v>
      </c>
      <c r="B1668" s="124"/>
      <c r="C1668" s="125" t="s">
        <v>764</v>
      </c>
      <c r="D1668" s="119">
        <v>43158</v>
      </c>
      <c r="E1668" s="120" t="s">
        <v>3611</v>
      </c>
      <c r="F1668" s="120" t="s">
        <v>11</v>
      </c>
      <c r="G1668" s="120">
        <v>914776</v>
      </c>
      <c r="H1668" s="124"/>
      <c r="I1668" s="128" t="s">
        <v>4350</v>
      </c>
      <c r="J1668" s="124"/>
      <c r="K1668" s="124"/>
      <c r="L1668" s="124"/>
      <c r="M1668" s="124"/>
      <c r="N1668" s="211">
        <v>50</v>
      </c>
      <c r="O1668" s="211">
        <v>0</v>
      </c>
      <c r="P1668" s="124" t="s">
        <v>1314</v>
      </c>
    </row>
    <row r="1669" spans="1:16" ht="63.75">
      <c r="A1669" s="262">
        <v>513</v>
      </c>
      <c r="B1669" s="124"/>
      <c r="C1669" s="125" t="s">
        <v>201</v>
      </c>
      <c r="D1669" s="119">
        <v>43158</v>
      </c>
      <c r="E1669" s="120" t="s">
        <v>3612</v>
      </c>
      <c r="F1669" s="120" t="s">
        <v>15</v>
      </c>
      <c r="G1669" s="120">
        <v>673159</v>
      </c>
      <c r="H1669" s="124"/>
      <c r="I1669" s="128" t="s">
        <v>4351</v>
      </c>
      <c r="J1669" s="124"/>
      <c r="K1669" s="124"/>
      <c r="L1669" s="124"/>
      <c r="M1669" s="124"/>
      <c r="N1669" s="211">
        <v>50</v>
      </c>
      <c r="O1669" s="211">
        <v>0</v>
      </c>
      <c r="P1669" s="124" t="s">
        <v>1314</v>
      </c>
    </row>
    <row r="1670" spans="1:16" ht="51">
      <c r="A1670" s="262" t="s">
        <v>619</v>
      </c>
      <c r="B1670" s="124"/>
      <c r="C1670" s="125" t="s">
        <v>713</v>
      </c>
      <c r="D1670" s="119">
        <v>43158</v>
      </c>
      <c r="E1670" s="120" t="s">
        <v>4106</v>
      </c>
      <c r="F1670" s="120" t="s">
        <v>3</v>
      </c>
      <c r="G1670" s="120">
        <v>1600362</v>
      </c>
      <c r="H1670" s="124"/>
      <c r="I1670" s="128" t="s">
        <v>4702</v>
      </c>
      <c r="J1670" s="124"/>
      <c r="K1670" s="124"/>
      <c r="L1670" s="124"/>
      <c r="M1670" s="124"/>
      <c r="N1670" s="211">
        <v>0</v>
      </c>
      <c r="O1670" s="211">
        <v>16935.240000000002</v>
      </c>
      <c r="P1670" s="124" t="s">
        <v>1314</v>
      </c>
    </row>
    <row r="1671" spans="1:16" ht="63.75">
      <c r="A1671" s="262">
        <v>81</v>
      </c>
      <c r="B1671" s="124"/>
      <c r="C1671" s="125" t="s">
        <v>709</v>
      </c>
      <c r="D1671" s="119">
        <v>43158</v>
      </c>
      <c r="E1671" s="120" t="s">
        <v>4107</v>
      </c>
      <c r="F1671" s="120" t="s">
        <v>3</v>
      </c>
      <c r="G1671" s="120">
        <v>1600371</v>
      </c>
      <c r="H1671" s="124"/>
      <c r="I1671" s="128" t="s">
        <v>4703</v>
      </c>
      <c r="J1671" s="124"/>
      <c r="K1671" s="124"/>
      <c r="L1671" s="124"/>
      <c r="M1671" s="124"/>
      <c r="N1671" s="211">
        <v>0</v>
      </c>
      <c r="O1671" s="211">
        <v>12898.51</v>
      </c>
      <c r="P1671" s="124" t="s">
        <v>1314</v>
      </c>
    </row>
    <row r="1672" spans="1:16" ht="51">
      <c r="A1672" s="262">
        <v>86</v>
      </c>
      <c r="B1672" s="124"/>
      <c r="C1672" s="125" t="s">
        <v>710</v>
      </c>
      <c r="D1672" s="119">
        <v>43158</v>
      </c>
      <c r="E1672" s="120" t="s">
        <v>4108</v>
      </c>
      <c r="F1672" s="120" t="s">
        <v>3</v>
      </c>
      <c r="G1672" s="120">
        <v>1600392</v>
      </c>
      <c r="H1672" s="124"/>
      <c r="I1672" s="128" t="s">
        <v>4704</v>
      </c>
      <c r="J1672" s="124"/>
      <c r="K1672" s="124"/>
      <c r="L1672" s="124"/>
      <c r="M1672" s="124"/>
      <c r="N1672" s="211">
        <v>0</v>
      </c>
      <c r="O1672" s="211">
        <v>209148.9</v>
      </c>
      <c r="P1672" s="124" t="s">
        <v>1314</v>
      </c>
    </row>
    <row r="1673" spans="1:16" ht="63.75">
      <c r="A1673" s="262" t="s">
        <v>619</v>
      </c>
      <c r="B1673" s="124"/>
      <c r="C1673" s="125" t="s">
        <v>713</v>
      </c>
      <c r="D1673" s="119">
        <v>43158</v>
      </c>
      <c r="E1673" s="120" t="s">
        <v>4109</v>
      </c>
      <c r="F1673" s="120" t="s">
        <v>3</v>
      </c>
      <c r="G1673" s="120">
        <v>1600395</v>
      </c>
      <c r="H1673" s="124"/>
      <c r="I1673" s="128" t="s">
        <v>4705</v>
      </c>
      <c r="J1673" s="124"/>
      <c r="K1673" s="124"/>
      <c r="L1673" s="124"/>
      <c r="M1673" s="124"/>
      <c r="N1673" s="211">
        <v>0</v>
      </c>
      <c r="O1673" s="211">
        <v>38642.47</v>
      </c>
      <c r="P1673" s="124" t="s">
        <v>1314</v>
      </c>
    </row>
    <row r="1674" spans="1:16" ht="51">
      <c r="A1674" s="262" t="s">
        <v>619</v>
      </c>
      <c r="B1674" s="124"/>
      <c r="C1674" s="125" t="s">
        <v>713</v>
      </c>
      <c r="D1674" s="119">
        <v>43158</v>
      </c>
      <c r="E1674" s="120" t="s">
        <v>4110</v>
      </c>
      <c r="F1674" s="120" t="s">
        <v>3</v>
      </c>
      <c r="G1674" s="120">
        <v>1600333</v>
      </c>
      <c r="H1674" s="124"/>
      <c r="I1674" s="128" t="s">
        <v>4706</v>
      </c>
      <c r="J1674" s="124"/>
      <c r="K1674" s="124"/>
      <c r="L1674" s="124"/>
      <c r="M1674" s="124"/>
      <c r="N1674" s="211">
        <v>0</v>
      </c>
      <c r="O1674" s="211">
        <v>220</v>
      </c>
      <c r="P1674" s="124" t="s">
        <v>1314</v>
      </c>
    </row>
    <row r="1675" spans="1:16" ht="51">
      <c r="A1675" s="262" t="s">
        <v>619</v>
      </c>
      <c r="B1675" s="124"/>
      <c r="C1675" s="125" t="s">
        <v>713</v>
      </c>
      <c r="D1675" s="119">
        <v>43158</v>
      </c>
      <c r="E1675" s="120" t="s">
        <v>4111</v>
      </c>
      <c r="F1675" s="120" t="s">
        <v>3</v>
      </c>
      <c r="G1675" s="120">
        <v>1600339</v>
      </c>
      <c r="H1675" s="124"/>
      <c r="I1675" s="128" t="s">
        <v>4707</v>
      </c>
      <c r="J1675" s="124"/>
      <c r="K1675" s="124"/>
      <c r="L1675" s="124"/>
      <c r="M1675" s="124"/>
      <c r="N1675" s="211">
        <v>0</v>
      </c>
      <c r="O1675" s="211">
        <v>211.88</v>
      </c>
      <c r="P1675" s="124" t="s">
        <v>1314</v>
      </c>
    </row>
    <row r="1676" spans="1:16" ht="51">
      <c r="A1676" s="262">
        <v>593</v>
      </c>
      <c r="B1676" s="124"/>
      <c r="C1676" s="125" t="s">
        <v>863</v>
      </c>
      <c r="D1676" s="119">
        <v>43158</v>
      </c>
      <c r="E1676" s="120" t="s">
        <v>4112</v>
      </c>
      <c r="F1676" s="120" t="s">
        <v>3</v>
      </c>
      <c r="G1676" s="120">
        <v>1600359</v>
      </c>
      <c r="H1676" s="124"/>
      <c r="I1676" s="128" t="s">
        <v>4708</v>
      </c>
      <c r="J1676" s="124"/>
      <c r="K1676" s="124"/>
      <c r="L1676" s="124"/>
      <c r="M1676" s="124"/>
      <c r="N1676" s="211">
        <v>0</v>
      </c>
      <c r="O1676" s="211">
        <v>549</v>
      </c>
      <c r="P1676" s="124" t="s">
        <v>1314</v>
      </c>
    </row>
    <row r="1677" spans="1:16" ht="51">
      <c r="A1677" s="262" t="s">
        <v>619</v>
      </c>
      <c r="B1677" s="124"/>
      <c r="C1677" s="125" t="s">
        <v>713</v>
      </c>
      <c r="D1677" s="119">
        <v>43158</v>
      </c>
      <c r="E1677" s="120" t="s">
        <v>4113</v>
      </c>
      <c r="F1677" s="120" t="s">
        <v>3</v>
      </c>
      <c r="G1677" s="120">
        <v>1600448</v>
      </c>
      <c r="H1677" s="124"/>
      <c r="I1677" s="128" t="s">
        <v>4709</v>
      </c>
      <c r="J1677" s="124"/>
      <c r="K1677" s="124"/>
      <c r="L1677" s="124"/>
      <c r="M1677" s="124"/>
      <c r="N1677" s="211">
        <v>0</v>
      </c>
      <c r="O1677" s="211">
        <v>1069.43</v>
      </c>
      <c r="P1677" s="124" t="s">
        <v>1314</v>
      </c>
    </row>
    <row r="1678" spans="1:16" ht="51">
      <c r="A1678" s="262">
        <v>212</v>
      </c>
      <c r="B1678" s="124"/>
      <c r="C1678" s="125" t="s">
        <v>761</v>
      </c>
      <c r="D1678" s="119">
        <v>43158</v>
      </c>
      <c r="E1678" s="120" t="s">
        <v>4114</v>
      </c>
      <c r="F1678" s="120" t="s">
        <v>3</v>
      </c>
      <c r="G1678" s="120">
        <v>1600537</v>
      </c>
      <c r="H1678" s="124"/>
      <c r="I1678" s="128" t="s">
        <v>4710</v>
      </c>
      <c r="J1678" s="124"/>
      <c r="K1678" s="124"/>
      <c r="L1678" s="124"/>
      <c r="M1678" s="124"/>
      <c r="N1678" s="211">
        <v>0</v>
      </c>
      <c r="O1678" s="211">
        <v>200</v>
      </c>
      <c r="P1678" s="124" t="s">
        <v>1314</v>
      </c>
    </row>
    <row r="1679" spans="1:16" ht="63.75">
      <c r="A1679" s="262">
        <v>221</v>
      </c>
      <c r="B1679" s="124"/>
      <c r="C1679" s="125" t="s">
        <v>763</v>
      </c>
      <c r="D1679" s="119">
        <v>43158</v>
      </c>
      <c r="E1679" s="120" t="s">
        <v>4115</v>
      </c>
      <c r="F1679" s="120" t="s">
        <v>3</v>
      </c>
      <c r="G1679" s="120">
        <v>1600565</v>
      </c>
      <c r="H1679" s="124"/>
      <c r="I1679" s="128" t="s">
        <v>4711</v>
      </c>
      <c r="J1679" s="124"/>
      <c r="K1679" s="124"/>
      <c r="L1679" s="124"/>
      <c r="M1679" s="124"/>
      <c r="N1679" s="211">
        <v>0</v>
      </c>
      <c r="O1679" s="211">
        <v>370</v>
      </c>
      <c r="P1679" s="124" t="s">
        <v>1314</v>
      </c>
    </row>
    <row r="1680" spans="1:16" ht="51">
      <c r="A1680" s="262" t="s">
        <v>619</v>
      </c>
      <c r="B1680" s="124"/>
      <c r="C1680" s="125" t="s">
        <v>713</v>
      </c>
      <c r="D1680" s="119">
        <v>43158</v>
      </c>
      <c r="E1680" s="120" t="s">
        <v>4116</v>
      </c>
      <c r="F1680" s="120" t="s">
        <v>3</v>
      </c>
      <c r="G1680" s="120">
        <v>1600603</v>
      </c>
      <c r="H1680" s="124"/>
      <c r="I1680" s="128" t="s">
        <v>4712</v>
      </c>
      <c r="J1680" s="124"/>
      <c r="K1680" s="124"/>
      <c r="L1680" s="124"/>
      <c r="M1680" s="124"/>
      <c r="N1680" s="211">
        <v>0</v>
      </c>
      <c r="O1680" s="211">
        <v>1500</v>
      </c>
      <c r="P1680" s="124" t="s">
        <v>1314</v>
      </c>
    </row>
    <row r="1681" spans="1:16" ht="51">
      <c r="A1681" s="262" t="s">
        <v>619</v>
      </c>
      <c r="B1681" s="124"/>
      <c r="C1681" s="125" t="s">
        <v>713</v>
      </c>
      <c r="D1681" s="119">
        <v>43159</v>
      </c>
      <c r="E1681" s="120" t="s">
        <v>3613</v>
      </c>
      <c r="F1681" s="120" t="s">
        <v>6</v>
      </c>
      <c r="G1681" s="120">
        <v>674417</v>
      </c>
      <c r="H1681" s="124"/>
      <c r="I1681" s="128" t="s">
        <v>4352</v>
      </c>
      <c r="J1681" s="124"/>
      <c r="K1681" s="124"/>
      <c r="L1681" s="124"/>
      <c r="M1681" s="124"/>
      <c r="N1681" s="211">
        <v>0</v>
      </c>
      <c r="O1681" s="211">
        <v>14397.08</v>
      </c>
      <c r="P1681" s="124" t="s">
        <v>1314</v>
      </c>
    </row>
    <row r="1682" spans="1:16" ht="51">
      <c r="A1682" s="262" t="s">
        <v>619</v>
      </c>
      <c r="B1682" s="124"/>
      <c r="C1682" s="125" t="s">
        <v>713</v>
      </c>
      <c r="D1682" s="119">
        <v>43159</v>
      </c>
      <c r="E1682" s="120" t="s">
        <v>3614</v>
      </c>
      <c r="F1682" s="120" t="s">
        <v>6</v>
      </c>
      <c r="G1682" s="120">
        <v>674444</v>
      </c>
      <c r="H1682" s="124"/>
      <c r="I1682" s="128" t="s">
        <v>4353</v>
      </c>
      <c r="J1682" s="124"/>
      <c r="K1682" s="124"/>
      <c r="L1682" s="124"/>
      <c r="M1682" s="124"/>
      <c r="N1682" s="211">
        <v>0</v>
      </c>
      <c r="O1682" s="211">
        <v>74243.100000000006</v>
      </c>
      <c r="P1682" s="124" t="s">
        <v>1314</v>
      </c>
    </row>
    <row r="1683" spans="1:16" ht="51">
      <c r="A1683" s="262" t="s">
        <v>619</v>
      </c>
      <c r="B1683" s="124"/>
      <c r="C1683" s="125" t="s">
        <v>713</v>
      </c>
      <c r="D1683" s="119">
        <v>43159</v>
      </c>
      <c r="E1683" s="120" t="s">
        <v>3615</v>
      </c>
      <c r="F1683" s="120" t="s">
        <v>6</v>
      </c>
      <c r="G1683" s="120">
        <v>674446</v>
      </c>
      <c r="H1683" s="124"/>
      <c r="I1683" s="128" t="s">
        <v>4354</v>
      </c>
      <c r="J1683" s="124"/>
      <c r="K1683" s="124"/>
      <c r="L1683" s="124"/>
      <c r="M1683" s="124"/>
      <c r="N1683" s="211">
        <v>0</v>
      </c>
      <c r="O1683" s="211">
        <v>31377.5</v>
      </c>
      <c r="P1683" s="124" t="s">
        <v>1314</v>
      </c>
    </row>
    <row r="1684" spans="1:16" ht="51">
      <c r="A1684" s="262" t="s">
        <v>619</v>
      </c>
      <c r="B1684" s="124"/>
      <c r="C1684" s="125" t="s">
        <v>713</v>
      </c>
      <c r="D1684" s="119">
        <v>43159</v>
      </c>
      <c r="E1684" s="120" t="s">
        <v>3616</v>
      </c>
      <c r="F1684" s="120" t="s">
        <v>6</v>
      </c>
      <c r="G1684" s="120">
        <v>674449</v>
      </c>
      <c r="H1684" s="124"/>
      <c r="I1684" s="128" t="s">
        <v>4355</v>
      </c>
      <c r="J1684" s="124"/>
      <c r="K1684" s="124"/>
      <c r="L1684" s="124"/>
      <c r="M1684" s="124"/>
      <c r="N1684" s="211">
        <v>0</v>
      </c>
      <c r="O1684" s="211">
        <v>2820.69</v>
      </c>
      <c r="P1684" s="124" t="s">
        <v>1314</v>
      </c>
    </row>
    <row r="1685" spans="1:16" ht="51">
      <c r="A1685" s="262" t="s">
        <v>619</v>
      </c>
      <c r="B1685" s="124"/>
      <c r="C1685" s="125" t="s">
        <v>713</v>
      </c>
      <c r="D1685" s="119">
        <v>43159</v>
      </c>
      <c r="E1685" s="120" t="s">
        <v>3617</v>
      </c>
      <c r="F1685" s="120" t="s">
        <v>6</v>
      </c>
      <c r="G1685" s="120">
        <v>674451</v>
      </c>
      <c r="H1685" s="124"/>
      <c r="I1685" s="128" t="s">
        <v>4356</v>
      </c>
      <c r="J1685" s="124"/>
      <c r="K1685" s="124"/>
      <c r="L1685" s="124"/>
      <c r="M1685" s="124"/>
      <c r="N1685" s="211">
        <v>0</v>
      </c>
      <c r="O1685" s="211">
        <v>6844.7</v>
      </c>
      <c r="P1685" s="124" t="s">
        <v>1314</v>
      </c>
    </row>
    <row r="1686" spans="1:16" ht="51">
      <c r="A1686" s="262" t="s">
        <v>619</v>
      </c>
      <c r="B1686" s="124"/>
      <c r="C1686" s="125" t="s">
        <v>713</v>
      </c>
      <c r="D1686" s="119">
        <v>43159</v>
      </c>
      <c r="E1686" s="120" t="s">
        <v>3618</v>
      </c>
      <c r="F1686" s="120" t="s">
        <v>6</v>
      </c>
      <c r="G1686" s="120">
        <v>674458</v>
      </c>
      <c r="H1686" s="124"/>
      <c r="I1686" s="128" t="s">
        <v>4357</v>
      </c>
      <c r="J1686" s="124"/>
      <c r="K1686" s="124"/>
      <c r="L1686" s="124"/>
      <c r="M1686" s="124"/>
      <c r="N1686" s="211">
        <v>0</v>
      </c>
      <c r="O1686" s="211">
        <v>4851.25</v>
      </c>
      <c r="P1686" s="124" t="s">
        <v>1314</v>
      </c>
    </row>
    <row r="1687" spans="1:16" ht="63.75">
      <c r="A1687" s="262">
        <v>312</v>
      </c>
      <c r="B1687" s="124"/>
      <c r="C1687" s="125" t="s">
        <v>809</v>
      </c>
      <c r="D1687" s="119">
        <v>43159</v>
      </c>
      <c r="E1687" s="120" t="s">
        <v>3619</v>
      </c>
      <c r="F1687" s="120" t="s">
        <v>6</v>
      </c>
      <c r="G1687" s="120">
        <v>675037</v>
      </c>
      <c r="H1687" s="124"/>
      <c r="I1687" s="128" t="s">
        <v>4358</v>
      </c>
      <c r="J1687" s="124"/>
      <c r="K1687" s="124"/>
      <c r="L1687" s="124"/>
      <c r="M1687" s="124"/>
      <c r="N1687" s="211">
        <v>0</v>
      </c>
      <c r="O1687" s="211">
        <v>1690156.17</v>
      </c>
      <c r="P1687" s="124" t="s">
        <v>1314</v>
      </c>
    </row>
    <row r="1688" spans="1:16" ht="51">
      <c r="A1688" s="262" t="s">
        <v>619</v>
      </c>
      <c r="B1688" s="124"/>
      <c r="C1688" s="125" t="s">
        <v>713</v>
      </c>
      <c r="D1688" s="119">
        <v>43159</v>
      </c>
      <c r="E1688" s="120" t="s">
        <v>3620</v>
      </c>
      <c r="F1688" s="120" t="s">
        <v>6</v>
      </c>
      <c r="G1688" s="120">
        <v>675184</v>
      </c>
      <c r="H1688" s="124"/>
      <c r="I1688" s="128" t="s">
        <v>4359</v>
      </c>
      <c r="J1688" s="124"/>
      <c r="K1688" s="124"/>
      <c r="L1688" s="124"/>
      <c r="M1688" s="124"/>
      <c r="N1688" s="211">
        <v>0</v>
      </c>
      <c r="O1688" s="211">
        <v>20729.62</v>
      </c>
      <c r="P1688" s="124" t="s">
        <v>1314</v>
      </c>
    </row>
    <row r="1689" spans="1:16" ht="76.5">
      <c r="A1689" s="262" t="s">
        <v>620</v>
      </c>
      <c r="B1689" s="124"/>
      <c r="C1689" s="125" t="s">
        <v>714</v>
      </c>
      <c r="D1689" s="119">
        <v>43159</v>
      </c>
      <c r="E1689" s="120" t="s">
        <v>3621</v>
      </c>
      <c r="F1689" s="120" t="s">
        <v>1256</v>
      </c>
      <c r="G1689" s="120">
        <v>16794713</v>
      </c>
      <c r="H1689" s="124"/>
      <c r="I1689" s="128" t="s">
        <v>4270</v>
      </c>
      <c r="J1689" s="124"/>
      <c r="K1689" s="124"/>
      <c r="L1689" s="124"/>
      <c r="M1689" s="124"/>
      <c r="N1689" s="211">
        <v>0</v>
      </c>
      <c r="O1689" s="211">
        <v>6529</v>
      </c>
      <c r="P1689" s="124" t="s">
        <v>1314</v>
      </c>
    </row>
    <row r="1690" spans="1:16" ht="76.5">
      <c r="A1690" s="262" t="s">
        <v>620</v>
      </c>
      <c r="B1690" s="124"/>
      <c r="C1690" s="125" t="s">
        <v>714</v>
      </c>
      <c r="D1690" s="119">
        <v>43159</v>
      </c>
      <c r="E1690" s="120" t="s">
        <v>3622</v>
      </c>
      <c r="F1690" s="120" t="s">
        <v>6</v>
      </c>
      <c r="G1690" s="120">
        <v>946339</v>
      </c>
      <c r="H1690" s="124"/>
      <c r="I1690" s="128" t="s">
        <v>4360</v>
      </c>
      <c r="J1690" s="124"/>
      <c r="K1690" s="124"/>
      <c r="L1690" s="124"/>
      <c r="M1690" s="124"/>
      <c r="N1690" s="211">
        <v>0</v>
      </c>
      <c r="O1690" s="211">
        <v>15000</v>
      </c>
      <c r="P1690" s="124" t="s">
        <v>1314</v>
      </c>
    </row>
    <row r="1691" spans="1:16">
      <c r="A1691" s="262" t="s">
        <v>1368</v>
      </c>
      <c r="B1691" s="124"/>
      <c r="C1691" s="125" t="s">
        <v>1368</v>
      </c>
      <c r="D1691" s="119">
        <v>43159</v>
      </c>
      <c r="E1691" s="120" t="s">
        <v>3623</v>
      </c>
      <c r="F1691" s="120" t="s">
        <v>13</v>
      </c>
      <c r="G1691" s="120">
        <v>379714</v>
      </c>
      <c r="H1691" s="124"/>
      <c r="I1691" s="128" t="s">
        <v>1393</v>
      </c>
      <c r="J1691" s="124"/>
      <c r="K1691" s="124"/>
      <c r="L1691" s="124"/>
      <c r="M1691" s="124"/>
      <c r="N1691" s="211">
        <v>2687603.12</v>
      </c>
      <c r="O1691" s="211">
        <v>0</v>
      </c>
      <c r="P1691" s="124" t="s">
        <v>1314</v>
      </c>
    </row>
    <row r="1692" spans="1:16">
      <c r="A1692" s="262" t="s">
        <v>1368</v>
      </c>
      <c r="B1692" s="124"/>
      <c r="C1692" s="125" t="s">
        <v>1368</v>
      </c>
      <c r="D1692" s="119">
        <v>43159</v>
      </c>
      <c r="E1692" s="120" t="s">
        <v>3624</v>
      </c>
      <c r="F1692" s="120" t="s">
        <v>13</v>
      </c>
      <c r="G1692" s="120">
        <v>379716</v>
      </c>
      <c r="H1692" s="124"/>
      <c r="I1692" s="128" t="s">
        <v>1393</v>
      </c>
      <c r="J1692" s="124"/>
      <c r="K1692" s="124"/>
      <c r="L1692" s="124"/>
      <c r="M1692" s="124"/>
      <c r="N1692" s="211">
        <v>2687603.12</v>
      </c>
      <c r="O1692" s="211">
        <v>0</v>
      </c>
      <c r="P1692" s="124" t="s">
        <v>1314</v>
      </c>
    </row>
    <row r="1693" spans="1:16">
      <c r="A1693" s="262" t="s">
        <v>1368</v>
      </c>
      <c r="B1693" s="124"/>
      <c r="C1693" s="125" t="s">
        <v>1368</v>
      </c>
      <c r="D1693" s="119">
        <v>43159</v>
      </c>
      <c r="E1693" s="120" t="s">
        <v>3625</v>
      </c>
      <c r="F1693" s="120" t="s">
        <v>13</v>
      </c>
      <c r="G1693" s="120">
        <v>379718</v>
      </c>
      <c r="H1693" s="124"/>
      <c r="I1693" s="128" t="s">
        <v>1393</v>
      </c>
      <c r="J1693" s="124"/>
      <c r="K1693" s="124"/>
      <c r="L1693" s="124"/>
      <c r="M1693" s="124"/>
      <c r="N1693" s="211">
        <v>150443.01999999999</v>
      </c>
      <c r="O1693" s="211">
        <v>0</v>
      </c>
      <c r="P1693" s="124" t="s">
        <v>1314</v>
      </c>
    </row>
    <row r="1694" spans="1:16">
      <c r="A1694" s="262" t="s">
        <v>1368</v>
      </c>
      <c r="B1694" s="124"/>
      <c r="C1694" s="125" t="s">
        <v>1368</v>
      </c>
      <c r="D1694" s="119">
        <v>43159</v>
      </c>
      <c r="E1694" s="120" t="s">
        <v>3626</v>
      </c>
      <c r="F1694" s="120" t="s">
        <v>13</v>
      </c>
      <c r="G1694" s="120">
        <v>379720</v>
      </c>
      <c r="H1694" s="124"/>
      <c r="I1694" s="128" t="s">
        <v>1393</v>
      </c>
      <c r="J1694" s="124"/>
      <c r="K1694" s="124"/>
      <c r="L1694" s="124"/>
      <c r="M1694" s="124"/>
      <c r="N1694" s="211">
        <v>4160014.17</v>
      </c>
      <c r="O1694" s="211">
        <v>0</v>
      </c>
      <c r="P1694" s="124" t="s">
        <v>1314</v>
      </c>
    </row>
    <row r="1695" spans="1:16">
      <c r="A1695" s="262" t="s">
        <v>1368</v>
      </c>
      <c r="B1695" s="124"/>
      <c r="C1695" s="125" t="s">
        <v>1368</v>
      </c>
      <c r="D1695" s="119">
        <v>43159</v>
      </c>
      <c r="E1695" s="120" t="s">
        <v>3627</v>
      </c>
      <c r="F1695" s="120" t="s">
        <v>13</v>
      </c>
      <c r="G1695" s="120">
        <v>379722</v>
      </c>
      <c r="H1695" s="124"/>
      <c r="I1695" s="128" t="s">
        <v>1393</v>
      </c>
      <c r="J1695" s="124"/>
      <c r="K1695" s="124"/>
      <c r="L1695" s="124"/>
      <c r="M1695" s="124"/>
      <c r="N1695" s="211">
        <v>1240360.03</v>
      </c>
      <c r="O1695" s="211">
        <v>0</v>
      </c>
      <c r="P1695" s="124" t="s">
        <v>1314</v>
      </c>
    </row>
    <row r="1696" spans="1:16">
      <c r="A1696" s="262" t="s">
        <v>1368</v>
      </c>
      <c r="B1696" s="124"/>
      <c r="C1696" s="125" t="s">
        <v>1368</v>
      </c>
      <c r="D1696" s="119">
        <v>43159</v>
      </c>
      <c r="E1696" s="120" t="s">
        <v>3628</v>
      </c>
      <c r="F1696" s="120" t="s">
        <v>13</v>
      </c>
      <c r="G1696" s="120">
        <v>379724</v>
      </c>
      <c r="H1696" s="124"/>
      <c r="I1696" s="128" t="s">
        <v>1393</v>
      </c>
      <c r="J1696" s="124"/>
      <c r="K1696" s="124"/>
      <c r="L1696" s="124"/>
      <c r="M1696" s="124"/>
      <c r="N1696" s="211">
        <v>961400.74</v>
      </c>
      <c r="O1696" s="211">
        <v>0</v>
      </c>
      <c r="P1696" s="124" t="s">
        <v>1314</v>
      </c>
    </row>
    <row r="1697" spans="1:16">
      <c r="A1697" s="262" t="s">
        <v>1368</v>
      </c>
      <c r="B1697" s="124"/>
      <c r="C1697" s="125" t="s">
        <v>1368</v>
      </c>
      <c r="D1697" s="119">
        <v>43159</v>
      </c>
      <c r="E1697" s="120" t="s">
        <v>3629</v>
      </c>
      <c r="F1697" s="120" t="s">
        <v>13</v>
      </c>
      <c r="G1697" s="120">
        <v>379726</v>
      </c>
      <c r="H1697" s="124"/>
      <c r="I1697" s="128" t="s">
        <v>1393</v>
      </c>
      <c r="J1697" s="124"/>
      <c r="K1697" s="124"/>
      <c r="L1697" s="124"/>
      <c r="M1697" s="124"/>
      <c r="N1697" s="211">
        <v>2790798.71</v>
      </c>
      <c r="O1697" s="211">
        <v>0</v>
      </c>
      <c r="P1697" s="124" t="s">
        <v>1314</v>
      </c>
    </row>
    <row r="1698" spans="1:16">
      <c r="A1698" s="262" t="s">
        <v>1368</v>
      </c>
      <c r="B1698" s="124"/>
      <c r="C1698" s="125" t="s">
        <v>1368</v>
      </c>
      <c r="D1698" s="119">
        <v>43159</v>
      </c>
      <c r="E1698" s="120" t="s">
        <v>3630</v>
      </c>
      <c r="F1698" s="120" t="s">
        <v>13</v>
      </c>
      <c r="G1698" s="120">
        <v>379728</v>
      </c>
      <c r="H1698" s="124"/>
      <c r="I1698" s="128" t="s">
        <v>1393</v>
      </c>
      <c r="J1698" s="124"/>
      <c r="K1698" s="124"/>
      <c r="L1698" s="124"/>
      <c r="M1698" s="124"/>
      <c r="N1698" s="211">
        <v>2135473.5499999998</v>
      </c>
      <c r="O1698" s="211">
        <v>0</v>
      </c>
      <c r="P1698" s="124" t="s">
        <v>1314</v>
      </c>
    </row>
    <row r="1699" spans="1:16">
      <c r="A1699" s="262" t="s">
        <v>1368</v>
      </c>
      <c r="B1699" s="124"/>
      <c r="C1699" s="125" t="s">
        <v>1368</v>
      </c>
      <c r="D1699" s="119">
        <v>43159</v>
      </c>
      <c r="E1699" s="120" t="s">
        <v>3631</v>
      </c>
      <c r="F1699" s="120" t="s">
        <v>13</v>
      </c>
      <c r="G1699" s="120">
        <v>379730</v>
      </c>
      <c r="H1699" s="124"/>
      <c r="I1699" s="128" t="s">
        <v>1393</v>
      </c>
      <c r="J1699" s="124"/>
      <c r="K1699" s="124"/>
      <c r="L1699" s="124"/>
      <c r="M1699" s="124"/>
      <c r="N1699" s="211">
        <v>2118524.27</v>
      </c>
      <c r="O1699" s="211">
        <v>0</v>
      </c>
      <c r="P1699" s="124" t="s">
        <v>1314</v>
      </c>
    </row>
    <row r="1700" spans="1:16">
      <c r="A1700" s="262" t="s">
        <v>1368</v>
      </c>
      <c r="B1700" s="124"/>
      <c r="C1700" s="125" t="s">
        <v>1368</v>
      </c>
      <c r="D1700" s="119">
        <v>43159</v>
      </c>
      <c r="E1700" s="120" t="s">
        <v>3632</v>
      </c>
      <c r="F1700" s="120" t="s">
        <v>13</v>
      </c>
      <c r="G1700" s="120">
        <v>379732</v>
      </c>
      <c r="H1700" s="124"/>
      <c r="I1700" s="128" t="s">
        <v>1393</v>
      </c>
      <c r="J1700" s="124"/>
      <c r="K1700" s="124"/>
      <c r="L1700" s="124"/>
      <c r="M1700" s="124"/>
      <c r="N1700" s="211">
        <v>1794607.35</v>
      </c>
      <c r="O1700" s="211">
        <v>0</v>
      </c>
      <c r="P1700" s="124" t="s">
        <v>1314</v>
      </c>
    </row>
    <row r="1701" spans="1:16">
      <c r="A1701" s="262" t="s">
        <v>1368</v>
      </c>
      <c r="B1701" s="124"/>
      <c r="C1701" s="125" t="s">
        <v>1368</v>
      </c>
      <c r="D1701" s="119">
        <v>43159</v>
      </c>
      <c r="E1701" s="120" t="s">
        <v>3633</v>
      </c>
      <c r="F1701" s="120" t="s">
        <v>13</v>
      </c>
      <c r="G1701" s="120">
        <v>379734</v>
      </c>
      <c r="H1701" s="124"/>
      <c r="I1701" s="128" t="s">
        <v>1393</v>
      </c>
      <c r="J1701" s="124"/>
      <c r="K1701" s="124"/>
      <c r="L1701" s="124"/>
      <c r="M1701" s="124"/>
      <c r="N1701" s="211">
        <v>2060818.43</v>
      </c>
      <c r="O1701" s="211">
        <v>0</v>
      </c>
      <c r="P1701" s="124" t="s">
        <v>1314</v>
      </c>
    </row>
    <row r="1702" spans="1:16">
      <c r="A1702" s="262" t="s">
        <v>1368</v>
      </c>
      <c r="B1702" s="124"/>
      <c r="C1702" s="125" t="s">
        <v>1368</v>
      </c>
      <c r="D1702" s="119">
        <v>43159</v>
      </c>
      <c r="E1702" s="120" t="s">
        <v>3634</v>
      </c>
      <c r="F1702" s="120" t="s">
        <v>13</v>
      </c>
      <c r="G1702" s="120">
        <v>379736</v>
      </c>
      <c r="H1702" s="124"/>
      <c r="I1702" s="128" t="s">
        <v>1393</v>
      </c>
      <c r="J1702" s="124"/>
      <c r="K1702" s="124"/>
      <c r="L1702" s="124"/>
      <c r="M1702" s="124"/>
      <c r="N1702" s="211">
        <v>17104666.989999998</v>
      </c>
      <c r="O1702" s="211">
        <v>0</v>
      </c>
      <c r="P1702" s="124" t="s">
        <v>1314</v>
      </c>
    </row>
    <row r="1703" spans="1:16">
      <c r="A1703" s="262" t="s">
        <v>1368</v>
      </c>
      <c r="B1703" s="124"/>
      <c r="C1703" s="125" t="s">
        <v>1368</v>
      </c>
      <c r="D1703" s="119">
        <v>43159</v>
      </c>
      <c r="E1703" s="120" t="s">
        <v>3635</v>
      </c>
      <c r="F1703" s="120" t="s">
        <v>13</v>
      </c>
      <c r="G1703" s="120">
        <v>379738</v>
      </c>
      <c r="H1703" s="124"/>
      <c r="I1703" s="128" t="s">
        <v>1393</v>
      </c>
      <c r="J1703" s="124"/>
      <c r="K1703" s="124"/>
      <c r="L1703" s="124"/>
      <c r="M1703" s="124"/>
      <c r="N1703" s="211">
        <v>43502737.200000003</v>
      </c>
      <c r="O1703" s="211">
        <v>0</v>
      </c>
      <c r="P1703" s="124" t="s">
        <v>1314</v>
      </c>
    </row>
    <row r="1704" spans="1:16">
      <c r="A1704" s="262" t="s">
        <v>1368</v>
      </c>
      <c r="B1704" s="124"/>
      <c r="C1704" s="125" t="s">
        <v>1368</v>
      </c>
      <c r="D1704" s="119">
        <v>43159</v>
      </c>
      <c r="E1704" s="120" t="s">
        <v>3636</v>
      </c>
      <c r="F1704" s="120" t="s">
        <v>13</v>
      </c>
      <c r="G1704" s="120">
        <v>379740</v>
      </c>
      <c r="H1704" s="124"/>
      <c r="I1704" s="128" t="s">
        <v>1393</v>
      </c>
      <c r="J1704" s="124"/>
      <c r="K1704" s="124"/>
      <c r="L1704" s="124"/>
      <c r="M1704" s="124"/>
      <c r="N1704" s="211">
        <v>1002.93</v>
      </c>
      <c r="O1704" s="211">
        <v>0</v>
      </c>
      <c r="P1704" s="124" t="s">
        <v>1314</v>
      </c>
    </row>
    <row r="1705" spans="1:16">
      <c r="A1705" s="262" t="s">
        <v>1368</v>
      </c>
      <c r="B1705" s="124"/>
      <c r="C1705" s="125" t="s">
        <v>1368</v>
      </c>
      <c r="D1705" s="119">
        <v>43159</v>
      </c>
      <c r="E1705" s="120" t="s">
        <v>3637</v>
      </c>
      <c r="F1705" s="120" t="s">
        <v>13</v>
      </c>
      <c r="G1705" s="120">
        <v>379742</v>
      </c>
      <c r="H1705" s="124"/>
      <c r="I1705" s="128" t="s">
        <v>1393</v>
      </c>
      <c r="J1705" s="124"/>
      <c r="K1705" s="124"/>
      <c r="L1705" s="124"/>
      <c r="M1705" s="124"/>
      <c r="N1705" s="211">
        <v>15239.42</v>
      </c>
      <c r="O1705" s="211">
        <v>0</v>
      </c>
      <c r="P1705" s="124" t="s">
        <v>1314</v>
      </c>
    </row>
    <row r="1706" spans="1:16">
      <c r="A1706" s="262" t="s">
        <v>1368</v>
      </c>
      <c r="B1706" s="124"/>
      <c r="C1706" s="125" t="s">
        <v>1368</v>
      </c>
      <c r="D1706" s="119">
        <v>43159</v>
      </c>
      <c r="E1706" s="120" t="s">
        <v>3638</v>
      </c>
      <c r="F1706" s="120" t="s">
        <v>13</v>
      </c>
      <c r="G1706" s="120">
        <v>379744</v>
      </c>
      <c r="H1706" s="124"/>
      <c r="I1706" s="128" t="s">
        <v>1393</v>
      </c>
      <c r="J1706" s="124"/>
      <c r="K1706" s="124"/>
      <c r="L1706" s="124"/>
      <c r="M1706" s="124"/>
      <c r="N1706" s="211">
        <v>3568.64</v>
      </c>
      <c r="O1706" s="211">
        <v>0</v>
      </c>
      <c r="P1706" s="124" t="s">
        <v>1314</v>
      </c>
    </row>
    <row r="1707" spans="1:16">
      <c r="A1707" s="262" t="s">
        <v>1368</v>
      </c>
      <c r="B1707" s="124"/>
      <c r="C1707" s="125" t="s">
        <v>1368</v>
      </c>
      <c r="D1707" s="119">
        <v>43159</v>
      </c>
      <c r="E1707" s="120" t="s">
        <v>3639</v>
      </c>
      <c r="F1707" s="120" t="s">
        <v>13</v>
      </c>
      <c r="G1707" s="120">
        <v>379746</v>
      </c>
      <c r="H1707" s="124"/>
      <c r="I1707" s="128" t="s">
        <v>1393</v>
      </c>
      <c r="J1707" s="124"/>
      <c r="K1707" s="124"/>
      <c r="L1707" s="124"/>
      <c r="M1707" s="124"/>
      <c r="N1707" s="211">
        <v>5385.99</v>
      </c>
      <c r="O1707" s="211">
        <v>0</v>
      </c>
      <c r="P1707" s="124" t="s">
        <v>1314</v>
      </c>
    </row>
    <row r="1708" spans="1:16">
      <c r="A1708" s="262" t="s">
        <v>1368</v>
      </c>
      <c r="B1708" s="124"/>
      <c r="C1708" s="125" t="s">
        <v>1368</v>
      </c>
      <c r="D1708" s="119">
        <v>43159</v>
      </c>
      <c r="E1708" s="120" t="s">
        <v>3640</v>
      </c>
      <c r="F1708" s="120" t="s">
        <v>13</v>
      </c>
      <c r="G1708" s="120">
        <v>379748</v>
      </c>
      <c r="H1708" s="124"/>
      <c r="I1708" s="128" t="s">
        <v>1393</v>
      </c>
      <c r="J1708" s="124"/>
      <c r="K1708" s="124"/>
      <c r="L1708" s="124"/>
      <c r="M1708" s="124"/>
      <c r="N1708" s="211">
        <v>43464.07</v>
      </c>
      <c r="O1708" s="211">
        <v>0</v>
      </c>
      <c r="P1708" s="124" t="s">
        <v>1314</v>
      </c>
    </row>
    <row r="1709" spans="1:16">
      <c r="A1709" s="262" t="s">
        <v>1368</v>
      </c>
      <c r="B1709" s="124"/>
      <c r="C1709" s="125" t="s">
        <v>1368</v>
      </c>
      <c r="D1709" s="119">
        <v>43159</v>
      </c>
      <c r="E1709" s="120" t="s">
        <v>3641</v>
      </c>
      <c r="F1709" s="120" t="s">
        <v>13</v>
      </c>
      <c r="G1709" s="120">
        <v>379750</v>
      </c>
      <c r="H1709" s="124"/>
      <c r="I1709" s="128" t="s">
        <v>1393</v>
      </c>
      <c r="J1709" s="124"/>
      <c r="K1709" s="124"/>
      <c r="L1709" s="124"/>
      <c r="M1709" s="124"/>
      <c r="N1709" s="211">
        <v>41856.910000000003</v>
      </c>
      <c r="O1709" s="211">
        <v>0</v>
      </c>
      <c r="P1709" s="124" t="s">
        <v>1314</v>
      </c>
    </row>
    <row r="1710" spans="1:16">
      <c r="A1710" s="262" t="s">
        <v>1368</v>
      </c>
      <c r="B1710" s="124"/>
      <c r="C1710" s="125" t="s">
        <v>1368</v>
      </c>
      <c r="D1710" s="119">
        <v>43159</v>
      </c>
      <c r="E1710" s="120" t="s">
        <v>3642</v>
      </c>
      <c r="F1710" s="120" t="s">
        <v>13</v>
      </c>
      <c r="G1710" s="120">
        <v>379752</v>
      </c>
      <c r="H1710" s="124"/>
      <c r="I1710" s="128" t="s">
        <v>1393</v>
      </c>
      <c r="J1710" s="124"/>
      <c r="K1710" s="124"/>
      <c r="L1710" s="124"/>
      <c r="M1710" s="124"/>
      <c r="N1710" s="211">
        <v>49985.87</v>
      </c>
      <c r="O1710" s="211">
        <v>0</v>
      </c>
      <c r="P1710" s="124" t="s">
        <v>1314</v>
      </c>
    </row>
    <row r="1711" spans="1:16">
      <c r="A1711" s="262" t="s">
        <v>1368</v>
      </c>
      <c r="B1711" s="124"/>
      <c r="C1711" s="125" t="s">
        <v>1368</v>
      </c>
      <c r="D1711" s="119">
        <v>43159</v>
      </c>
      <c r="E1711" s="120" t="s">
        <v>3643</v>
      </c>
      <c r="F1711" s="120" t="s">
        <v>13</v>
      </c>
      <c r="G1711" s="120">
        <v>379754</v>
      </c>
      <c r="H1711" s="124"/>
      <c r="I1711" s="128" t="s">
        <v>1393</v>
      </c>
      <c r="J1711" s="124"/>
      <c r="K1711" s="124"/>
      <c r="L1711" s="124"/>
      <c r="M1711" s="124"/>
      <c r="N1711" s="211">
        <v>1817.35</v>
      </c>
      <c r="O1711" s="211">
        <v>0</v>
      </c>
      <c r="P1711" s="124" t="s">
        <v>1314</v>
      </c>
    </row>
    <row r="1712" spans="1:16">
      <c r="A1712" s="262" t="s">
        <v>1368</v>
      </c>
      <c r="B1712" s="124"/>
      <c r="C1712" s="125" t="s">
        <v>1368</v>
      </c>
      <c r="D1712" s="119">
        <v>43159</v>
      </c>
      <c r="E1712" s="120" t="s">
        <v>3644</v>
      </c>
      <c r="F1712" s="120" t="s">
        <v>13</v>
      </c>
      <c r="G1712" s="120">
        <v>379756</v>
      </c>
      <c r="H1712" s="124"/>
      <c r="I1712" s="128" t="s">
        <v>1393</v>
      </c>
      <c r="J1712" s="124"/>
      <c r="K1712" s="124"/>
      <c r="L1712" s="124"/>
      <c r="M1712" s="124"/>
      <c r="N1712" s="211">
        <v>14123.51</v>
      </c>
      <c r="O1712" s="211">
        <v>0</v>
      </c>
      <c r="P1712" s="124" t="s">
        <v>1314</v>
      </c>
    </row>
    <row r="1713" spans="1:16">
      <c r="A1713" s="262" t="s">
        <v>1368</v>
      </c>
      <c r="B1713" s="124"/>
      <c r="C1713" s="125" t="s">
        <v>1368</v>
      </c>
      <c r="D1713" s="119">
        <v>43159</v>
      </c>
      <c r="E1713" s="120" t="s">
        <v>3645</v>
      </c>
      <c r="F1713" s="120" t="s">
        <v>13</v>
      </c>
      <c r="G1713" s="120">
        <v>379758</v>
      </c>
      <c r="H1713" s="124"/>
      <c r="I1713" s="128" t="s">
        <v>1393</v>
      </c>
      <c r="J1713" s="124"/>
      <c r="K1713" s="124"/>
      <c r="L1713" s="124"/>
      <c r="M1713" s="124"/>
      <c r="N1713" s="211">
        <v>906859.55</v>
      </c>
      <c r="O1713" s="211">
        <v>0</v>
      </c>
      <c r="P1713" s="124" t="s">
        <v>1314</v>
      </c>
    </row>
    <row r="1714" spans="1:16">
      <c r="A1714" s="262" t="s">
        <v>1368</v>
      </c>
      <c r="B1714" s="124"/>
      <c r="C1714" s="125" t="s">
        <v>1368</v>
      </c>
      <c r="D1714" s="119">
        <v>43159</v>
      </c>
      <c r="E1714" s="120" t="s">
        <v>3646</v>
      </c>
      <c r="F1714" s="120" t="s">
        <v>13</v>
      </c>
      <c r="G1714" s="120">
        <v>379760</v>
      </c>
      <c r="H1714" s="124"/>
      <c r="I1714" s="128" t="s">
        <v>1393</v>
      </c>
      <c r="J1714" s="124"/>
      <c r="K1714" s="124"/>
      <c r="L1714" s="124"/>
      <c r="M1714" s="124"/>
      <c r="N1714" s="211">
        <v>17445070.829999998</v>
      </c>
      <c r="O1714" s="211">
        <v>0</v>
      </c>
      <c r="P1714" s="124" t="s">
        <v>1314</v>
      </c>
    </row>
    <row r="1715" spans="1:16">
      <c r="A1715" s="262" t="s">
        <v>1368</v>
      </c>
      <c r="B1715" s="124"/>
      <c r="C1715" s="125" t="s">
        <v>1368</v>
      </c>
      <c r="D1715" s="119">
        <v>43159</v>
      </c>
      <c r="E1715" s="120" t="s">
        <v>3647</v>
      </c>
      <c r="F1715" s="120" t="s">
        <v>13</v>
      </c>
      <c r="G1715" s="120">
        <v>379762</v>
      </c>
      <c r="H1715" s="124"/>
      <c r="I1715" s="128" t="s">
        <v>1393</v>
      </c>
      <c r="J1715" s="124"/>
      <c r="K1715" s="124"/>
      <c r="L1715" s="124"/>
      <c r="M1715" s="124"/>
      <c r="N1715" s="211">
        <v>21934052.460000001</v>
      </c>
      <c r="O1715" s="211">
        <v>0</v>
      </c>
      <c r="P1715" s="124" t="s">
        <v>1314</v>
      </c>
    </row>
    <row r="1716" spans="1:16">
      <c r="A1716" s="262" t="s">
        <v>1368</v>
      </c>
      <c r="B1716" s="124"/>
      <c r="C1716" s="125" t="s">
        <v>1368</v>
      </c>
      <c r="D1716" s="119">
        <v>43159</v>
      </c>
      <c r="E1716" s="120" t="s">
        <v>3648</v>
      </c>
      <c r="F1716" s="120" t="s">
        <v>13</v>
      </c>
      <c r="G1716" s="120">
        <v>379764</v>
      </c>
      <c r="H1716" s="124"/>
      <c r="I1716" s="128" t="s">
        <v>1393</v>
      </c>
      <c r="J1716" s="124"/>
      <c r="K1716" s="124"/>
      <c r="L1716" s="124"/>
      <c r="M1716" s="124"/>
      <c r="N1716" s="211">
        <v>8447863</v>
      </c>
      <c r="O1716" s="211">
        <v>0</v>
      </c>
      <c r="P1716" s="124" t="s">
        <v>1314</v>
      </c>
    </row>
    <row r="1717" spans="1:16">
      <c r="A1717" s="262" t="s">
        <v>1368</v>
      </c>
      <c r="B1717" s="124"/>
      <c r="C1717" s="125" t="s">
        <v>1368</v>
      </c>
      <c r="D1717" s="119">
        <v>43159</v>
      </c>
      <c r="E1717" s="120" t="s">
        <v>3649</v>
      </c>
      <c r="F1717" s="120" t="s">
        <v>13</v>
      </c>
      <c r="G1717" s="120">
        <v>379766</v>
      </c>
      <c r="H1717" s="124"/>
      <c r="I1717" s="128" t="s">
        <v>1393</v>
      </c>
      <c r="J1717" s="124"/>
      <c r="K1717" s="124"/>
      <c r="L1717" s="124"/>
      <c r="M1717" s="124"/>
      <c r="N1717" s="211">
        <v>101216369.06999999</v>
      </c>
      <c r="O1717" s="211">
        <v>0</v>
      </c>
      <c r="P1717" s="124" t="s">
        <v>1314</v>
      </c>
    </row>
    <row r="1718" spans="1:16">
      <c r="A1718" s="262" t="s">
        <v>1368</v>
      </c>
      <c r="B1718" s="124"/>
      <c r="C1718" s="125" t="s">
        <v>1368</v>
      </c>
      <c r="D1718" s="119">
        <v>43159</v>
      </c>
      <c r="E1718" s="120" t="s">
        <v>3650</v>
      </c>
      <c r="F1718" s="120" t="s">
        <v>13</v>
      </c>
      <c r="G1718" s="120">
        <v>379768</v>
      </c>
      <c r="H1718" s="124"/>
      <c r="I1718" s="128" t="s">
        <v>1393</v>
      </c>
      <c r="J1718" s="124"/>
      <c r="K1718" s="124"/>
      <c r="L1718" s="124"/>
      <c r="M1718" s="124"/>
      <c r="N1718" s="211">
        <v>7497881.4199999999</v>
      </c>
      <c r="O1718" s="211">
        <v>0</v>
      </c>
      <c r="P1718" s="124" t="s">
        <v>1314</v>
      </c>
    </row>
    <row r="1719" spans="1:16">
      <c r="A1719" s="262" t="s">
        <v>1368</v>
      </c>
      <c r="B1719" s="124"/>
      <c r="C1719" s="125" t="s">
        <v>1368</v>
      </c>
      <c r="D1719" s="119">
        <v>43159</v>
      </c>
      <c r="E1719" s="120" t="s">
        <v>3651</v>
      </c>
      <c r="F1719" s="120" t="s">
        <v>13</v>
      </c>
      <c r="G1719" s="120">
        <v>379770</v>
      </c>
      <c r="H1719" s="124"/>
      <c r="I1719" s="128" t="s">
        <v>1393</v>
      </c>
      <c r="J1719" s="124"/>
      <c r="K1719" s="124"/>
      <c r="L1719" s="124"/>
      <c r="M1719" s="124"/>
      <c r="N1719" s="211">
        <v>10097.299999999999</v>
      </c>
      <c r="O1719" s="211">
        <v>0</v>
      </c>
      <c r="P1719" s="124" t="s">
        <v>1314</v>
      </c>
    </row>
    <row r="1720" spans="1:16">
      <c r="A1720" s="262" t="s">
        <v>1368</v>
      </c>
      <c r="B1720" s="124"/>
      <c r="C1720" s="125" t="s">
        <v>1368</v>
      </c>
      <c r="D1720" s="119">
        <v>43159</v>
      </c>
      <c r="E1720" s="120" t="s">
        <v>3652</v>
      </c>
      <c r="F1720" s="120" t="s">
        <v>13</v>
      </c>
      <c r="G1720" s="120">
        <v>379772</v>
      </c>
      <c r="H1720" s="124"/>
      <c r="I1720" s="128" t="s">
        <v>1393</v>
      </c>
      <c r="J1720" s="124"/>
      <c r="K1720" s="124"/>
      <c r="L1720" s="124"/>
      <c r="M1720" s="124"/>
      <c r="N1720" s="211">
        <v>15824.58</v>
      </c>
      <c r="O1720" s="211">
        <v>0</v>
      </c>
      <c r="P1720" s="124" t="s">
        <v>1314</v>
      </c>
    </row>
    <row r="1721" spans="1:16">
      <c r="A1721" s="262" t="s">
        <v>1368</v>
      </c>
      <c r="B1721" s="124"/>
      <c r="C1721" s="125" t="s">
        <v>1368</v>
      </c>
      <c r="D1721" s="119">
        <v>43159</v>
      </c>
      <c r="E1721" s="120" t="s">
        <v>3653</v>
      </c>
      <c r="F1721" s="120" t="s">
        <v>13</v>
      </c>
      <c r="G1721" s="120">
        <v>379774</v>
      </c>
      <c r="H1721" s="124"/>
      <c r="I1721" s="128" t="s">
        <v>1393</v>
      </c>
      <c r="J1721" s="124"/>
      <c r="K1721" s="124"/>
      <c r="L1721" s="124"/>
      <c r="M1721" s="124"/>
      <c r="N1721" s="211">
        <v>290018.23</v>
      </c>
      <c r="O1721" s="211">
        <v>0</v>
      </c>
      <c r="P1721" s="124" t="s">
        <v>1314</v>
      </c>
    </row>
    <row r="1722" spans="1:16">
      <c r="A1722" s="262" t="s">
        <v>1368</v>
      </c>
      <c r="B1722" s="124"/>
      <c r="C1722" s="125" t="s">
        <v>1368</v>
      </c>
      <c r="D1722" s="119">
        <v>43159</v>
      </c>
      <c r="E1722" s="120" t="s">
        <v>3654</v>
      </c>
      <c r="F1722" s="120" t="s">
        <v>13</v>
      </c>
      <c r="G1722" s="120">
        <v>379776</v>
      </c>
      <c r="H1722" s="124"/>
      <c r="I1722" s="128" t="s">
        <v>1393</v>
      </c>
      <c r="J1722" s="124"/>
      <c r="K1722" s="124"/>
      <c r="L1722" s="124"/>
      <c r="M1722" s="124"/>
      <c r="N1722" s="211">
        <v>3554.03</v>
      </c>
      <c r="O1722" s="211">
        <v>0</v>
      </c>
      <c r="P1722" s="124" t="s">
        <v>1314</v>
      </c>
    </row>
    <row r="1723" spans="1:16">
      <c r="A1723" s="262" t="s">
        <v>1368</v>
      </c>
      <c r="B1723" s="124"/>
      <c r="C1723" s="125" t="s">
        <v>1368</v>
      </c>
      <c r="D1723" s="119">
        <v>43159</v>
      </c>
      <c r="E1723" s="120" t="s">
        <v>3655</v>
      </c>
      <c r="F1723" s="120" t="s">
        <v>13</v>
      </c>
      <c r="G1723" s="120">
        <v>379778</v>
      </c>
      <c r="H1723" s="124"/>
      <c r="I1723" s="128" t="s">
        <v>1393</v>
      </c>
      <c r="J1723" s="124"/>
      <c r="K1723" s="124"/>
      <c r="L1723" s="124"/>
      <c r="M1723" s="124"/>
      <c r="N1723" s="211">
        <v>15239.42</v>
      </c>
      <c r="O1723" s="211">
        <v>0</v>
      </c>
      <c r="P1723" s="124" t="s">
        <v>1314</v>
      </c>
    </row>
    <row r="1724" spans="1:16">
      <c r="A1724" s="262" t="s">
        <v>1368</v>
      </c>
      <c r="B1724" s="124"/>
      <c r="C1724" s="125" t="s">
        <v>1368</v>
      </c>
      <c r="D1724" s="119">
        <v>43159</v>
      </c>
      <c r="E1724" s="120" t="s">
        <v>3656</v>
      </c>
      <c r="F1724" s="120" t="s">
        <v>13</v>
      </c>
      <c r="G1724" s="120">
        <v>379780</v>
      </c>
      <c r="H1724" s="124"/>
      <c r="I1724" s="128" t="s">
        <v>1393</v>
      </c>
      <c r="J1724" s="124"/>
      <c r="K1724" s="124"/>
      <c r="L1724" s="124"/>
      <c r="M1724" s="124"/>
      <c r="N1724" s="211">
        <v>15239.42</v>
      </c>
      <c r="O1724" s="211">
        <v>0</v>
      </c>
      <c r="P1724" s="124" t="s">
        <v>1314</v>
      </c>
    </row>
    <row r="1725" spans="1:16">
      <c r="A1725" s="262" t="s">
        <v>1368</v>
      </c>
      <c r="B1725" s="124"/>
      <c r="C1725" s="125" t="s">
        <v>1368</v>
      </c>
      <c r="D1725" s="119">
        <v>43159</v>
      </c>
      <c r="E1725" s="120" t="s">
        <v>3657</v>
      </c>
      <c r="F1725" s="120" t="s">
        <v>13</v>
      </c>
      <c r="G1725" s="120">
        <v>379782</v>
      </c>
      <c r="H1725" s="124"/>
      <c r="I1725" s="128" t="s">
        <v>1393</v>
      </c>
      <c r="J1725" s="124"/>
      <c r="K1725" s="124"/>
      <c r="L1725" s="124"/>
      <c r="M1725" s="124"/>
      <c r="N1725" s="211">
        <v>15239.42</v>
      </c>
      <c r="O1725" s="211">
        <v>0</v>
      </c>
      <c r="P1725" s="124" t="s">
        <v>1314</v>
      </c>
    </row>
    <row r="1726" spans="1:16">
      <c r="A1726" s="262" t="s">
        <v>1368</v>
      </c>
      <c r="B1726" s="124"/>
      <c r="C1726" s="125" t="s">
        <v>1368</v>
      </c>
      <c r="D1726" s="119">
        <v>43159</v>
      </c>
      <c r="E1726" s="120" t="s">
        <v>3658</v>
      </c>
      <c r="F1726" s="120" t="s">
        <v>13</v>
      </c>
      <c r="G1726" s="120">
        <v>379784</v>
      </c>
      <c r="H1726" s="124"/>
      <c r="I1726" s="128" t="s">
        <v>1393</v>
      </c>
      <c r="J1726" s="124"/>
      <c r="K1726" s="124"/>
      <c r="L1726" s="124"/>
      <c r="M1726" s="124"/>
      <c r="N1726" s="211">
        <v>15239.42</v>
      </c>
      <c r="O1726" s="211">
        <v>0</v>
      </c>
      <c r="P1726" s="124" t="s">
        <v>1314</v>
      </c>
    </row>
    <row r="1727" spans="1:16">
      <c r="A1727" s="262" t="s">
        <v>1368</v>
      </c>
      <c r="B1727" s="124"/>
      <c r="C1727" s="125" t="s">
        <v>1368</v>
      </c>
      <c r="D1727" s="119">
        <v>43159</v>
      </c>
      <c r="E1727" s="120" t="s">
        <v>3659</v>
      </c>
      <c r="F1727" s="120" t="s">
        <v>13</v>
      </c>
      <c r="G1727" s="120">
        <v>379786</v>
      </c>
      <c r="H1727" s="124"/>
      <c r="I1727" s="128" t="s">
        <v>1393</v>
      </c>
      <c r="J1727" s="124"/>
      <c r="K1727" s="124"/>
      <c r="L1727" s="124"/>
      <c r="M1727" s="124"/>
      <c r="N1727" s="211">
        <v>5592.75</v>
      </c>
      <c r="O1727" s="211">
        <v>0</v>
      </c>
      <c r="P1727" s="124" t="s">
        <v>1314</v>
      </c>
    </row>
    <row r="1728" spans="1:16">
      <c r="A1728" s="262" t="s">
        <v>1368</v>
      </c>
      <c r="B1728" s="124"/>
      <c r="C1728" s="125" t="s">
        <v>1368</v>
      </c>
      <c r="D1728" s="119">
        <v>43159</v>
      </c>
      <c r="E1728" s="120" t="s">
        <v>3660</v>
      </c>
      <c r="F1728" s="120" t="s">
        <v>13</v>
      </c>
      <c r="G1728" s="120">
        <v>379788</v>
      </c>
      <c r="H1728" s="124"/>
      <c r="I1728" s="128" t="s">
        <v>1393</v>
      </c>
      <c r="J1728" s="124"/>
      <c r="K1728" s="124"/>
      <c r="L1728" s="124"/>
      <c r="M1728" s="124"/>
      <c r="N1728" s="211">
        <v>354.46</v>
      </c>
      <c r="O1728" s="211">
        <v>0</v>
      </c>
      <c r="P1728" s="124" t="s">
        <v>1314</v>
      </c>
    </row>
    <row r="1729" spans="1:16">
      <c r="A1729" s="262" t="s">
        <v>1368</v>
      </c>
      <c r="B1729" s="124"/>
      <c r="C1729" s="125" t="s">
        <v>1368</v>
      </c>
      <c r="D1729" s="119">
        <v>43159</v>
      </c>
      <c r="E1729" s="120" t="s">
        <v>3661</v>
      </c>
      <c r="F1729" s="120" t="s">
        <v>13</v>
      </c>
      <c r="G1729" s="120">
        <v>379790</v>
      </c>
      <c r="H1729" s="124"/>
      <c r="I1729" s="128" t="s">
        <v>1393</v>
      </c>
      <c r="J1729" s="124"/>
      <c r="K1729" s="124"/>
      <c r="L1729" s="124"/>
      <c r="M1729" s="124"/>
      <c r="N1729" s="211">
        <v>1256.07</v>
      </c>
      <c r="O1729" s="211">
        <v>0</v>
      </c>
      <c r="P1729" s="124" t="s">
        <v>1314</v>
      </c>
    </row>
    <row r="1730" spans="1:16">
      <c r="A1730" s="262" t="s">
        <v>1368</v>
      </c>
      <c r="B1730" s="124"/>
      <c r="C1730" s="125" t="s">
        <v>1368</v>
      </c>
      <c r="D1730" s="119">
        <v>43159</v>
      </c>
      <c r="E1730" s="120" t="s">
        <v>3662</v>
      </c>
      <c r="F1730" s="120" t="s">
        <v>13</v>
      </c>
      <c r="G1730" s="120">
        <v>379792</v>
      </c>
      <c r="H1730" s="124"/>
      <c r="I1730" s="128" t="s">
        <v>1393</v>
      </c>
      <c r="J1730" s="124"/>
      <c r="K1730" s="124"/>
      <c r="L1730" s="124"/>
      <c r="M1730" s="124"/>
      <c r="N1730" s="211">
        <v>5385.99</v>
      </c>
      <c r="O1730" s="211">
        <v>0</v>
      </c>
      <c r="P1730" s="124" t="s">
        <v>1314</v>
      </c>
    </row>
    <row r="1731" spans="1:16">
      <c r="A1731" s="262" t="s">
        <v>1368</v>
      </c>
      <c r="B1731" s="124"/>
      <c r="C1731" s="125" t="s">
        <v>1368</v>
      </c>
      <c r="D1731" s="119">
        <v>43159</v>
      </c>
      <c r="E1731" s="120" t="s">
        <v>3663</v>
      </c>
      <c r="F1731" s="120" t="s">
        <v>13</v>
      </c>
      <c r="G1731" s="120">
        <v>379794</v>
      </c>
      <c r="H1731" s="124"/>
      <c r="I1731" s="128" t="s">
        <v>1393</v>
      </c>
      <c r="J1731" s="124"/>
      <c r="K1731" s="124"/>
      <c r="L1731" s="124"/>
      <c r="M1731" s="124"/>
      <c r="N1731" s="211">
        <v>5385.99</v>
      </c>
      <c r="O1731" s="211">
        <v>0</v>
      </c>
      <c r="P1731" s="124" t="s">
        <v>1314</v>
      </c>
    </row>
    <row r="1732" spans="1:16">
      <c r="A1732" s="262" t="s">
        <v>1368</v>
      </c>
      <c r="B1732" s="124"/>
      <c r="C1732" s="125" t="s">
        <v>1368</v>
      </c>
      <c r="D1732" s="119">
        <v>43159</v>
      </c>
      <c r="E1732" s="120" t="s">
        <v>3664</v>
      </c>
      <c r="F1732" s="120" t="s">
        <v>13</v>
      </c>
      <c r="G1732" s="120">
        <v>379796</v>
      </c>
      <c r="H1732" s="124"/>
      <c r="I1732" s="128" t="s">
        <v>1393</v>
      </c>
      <c r="J1732" s="124"/>
      <c r="K1732" s="124"/>
      <c r="L1732" s="124"/>
      <c r="M1732" s="124"/>
      <c r="N1732" s="211">
        <v>5385.99</v>
      </c>
      <c r="O1732" s="211">
        <v>0</v>
      </c>
      <c r="P1732" s="124" t="s">
        <v>1314</v>
      </c>
    </row>
    <row r="1733" spans="1:16">
      <c r="A1733" s="262" t="s">
        <v>1368</v>
      </c>
      <c r="B1733" s="124"/>
      <c r="C1733" s="125" t="s">
        <v>1368</v>
      </c>
      <c r="D1733" s="119">
        <v>43159</v>
      </c>
      <c r="E1733" s="120" t="s">
        <v>3665</v>
      </c>
      <c r="F1733" s="120" t="s">
        <v>13</v>
      </c>
      <c r="G1733" s="120">
        <v>379798</v>
      </c>
      <c r="H1733" s="124"/>
      <c r="I1733" s="128" t="s">
        <v>1393</v>
      </c>
      <c r="J1733" s="124"/>
      <c r="K1733" s="124"/>
      <c r="L1733" s="124"/>
      <c r="M1733" s="124"/>
      <c r="N1733" s="211">
        <v>5385.99</v>
      </c>
      <c r="O1733" s="211">
        <v>0</v>
      </c>
      <c r="P1733" s="124" t="s">
        <v>1314</v>
      </c>
    </row>
    <row r="1734" spans="1:16">
      <c r="A1734" s="262" t="s">
        <v>1368</v>
      </c>
      <c r="B1734" s="124"/>
      <c r="C1734" s="125" t="s">
        <v>1368</v>
      </c>
      <c r="D1734" s="119">
        <v>43159</v>
      </c>
      <c r="E1734" s="120" t="s">
        <v>3666</v>
      </c>
      <c r="F1734" s="120" t="s">
        <v>13</v>
      </c>
      <c r="G1734" s="120">
        <v>379800</v>
      </c>
      <c r="H1734" s="124"/>
      <c r="I1734" s="128" t="s">
        <v>1393</v>
      </c>
      <c r="J1734" s="124"/>
      <c r="K1734" s="124"/>
      <c r="L1734" s="124"/>
      <c r="M1734" s="124"/>
      <c r="N1734" s="211">
        <v>27733.4</v>
      </c>
      <c r="O1734" s="211">
        <v>0</v>
      </c>
      <c r="P1734" s="124" t="s">
        <v>1314</v>
      </c>
    </row>
    <row r="1735" spans="1:16">
      <c r="A1735" s="262" t="s">
        <v>1368</v>
      </c>
      <c r="B1735" s="124"/>
      <c r="C1735" s="125" t="s">
        <v>1368</v>
      </c>
      <c r="D1735" s="119">
        <v>43159</v>
      </c>
      <c r="E1735" s="120" t="s">
        <v>3667</v>
      </c>
      <c r="F1735" s="120" t="s">
        <v>13</v>
      </c>
      <c r="G1735" s="120">
        <v>379802</v>
      </c>
      <c r="H1735" s="124"/>
      <c r="I1735" s="128" t="s">
        <v>1393</v>
      </c>
      <c r="J1735" s="124"/>
      <c r="K1735" s="124"/>
      <c r="L1735" s="124"/>
      <c r="M1735" s="124"/>
      <c r="N1735" s="211">
        <v>2754.7</v>
      </c>
      <c r="O1735" s="211">
        <v>0</v>
      </c>
      <c r="P1735" s="124" t="s">
        <v>1314</v>
      </c>
    </row>
    <row r="1736" spans="1:16">
      <c r="A1736" s="262" t="s">
        <v>1368</v>
      </c>
      <c r="B1736" s="124"/>
      <c r="C1736" s="125" t="s">
        <v>1368</v>
      </c>
      <c r="D1736" s="119">
        <v>43159</v>
      </c>
      <c r="E1736" s="120" t="s">
        <v>3668</v>
      </c>
      <c r="F1736" s="120" t="s">
        <v>13</v>
      </c>
      <c r="G1736" s="120">
        <v>379804</v>
      </c>
      <c r="H1736" s="124"/>
      <c r="I1736" s="128" t="s">
        <v>1393</v>
      </c>
      <c r="J1736" s="124"/>
      <c r="K1736" s="124"/>
      <c r="L1736" s="124"/>
      <c r="M1736" s="124"/>
      <c r="N1736" s="211">
        <v>9761.57</v>
      </c>
      <c r="O1736" s="211">
        <v>0</v>
      </c>
      <c r="P1736" s="124" t="s">
        <v>1314</v>
      </c>
    </row>
    <row r="1737" spans="1:16">
      <c r="A1737" s="262" t="s">
        <v>1368</v>
      </c>
      <c r="B1737" s="124"/>
      <c r="C1737" s="125" t="s">
        <v>1368</v>
      </c>
      <c r="D1737" s="119">
        <v>43159</v>
      </c>
      <c r="E1737" s="120" t="s">
        <v>3669</v>
      </c>
      <c r="F1737" s="120" t="s">
        <v>13</v>
      </c>
      <c r="G1737" s="120">
        <v>379806</v>
      </c>
      <c r="H1737" s="124"/>
      <c r="I1737" s="128" t="s">
        <v>1393</v>
      </c>
      <c r="J1737" s="124"/>
      <c r="K1737" s="124"/>
      <c r="L1737" s="124"/>
      <c r="M1737" s="124"/>
      <c r="N1737" s="211">
        <v>41856.910000000003</v>
      </c>
      <c r="O1737" s="211">
        <v>0</v>
      </c>
      <c r="P1737" s="124" t="s">
        <v>1314</v>
      </c>
    </row>
    <row r="1738" spans="1:16">
      <c r="A1738" s="262" t="s">
        <v>1368</v>
      </c>
      <c r="B1738" s="124"/>
      <c r="C1738" s="125" t="s">
        <v>1368</v>
      </c>
      <c r="D1738" s="119">
        <v>43159</v>
      </c>
      <c r="E1738" s="120" t="s">
        <v>3670</v>
      </c>
      <c r="F1738" s="120" t="s">
        <v>13</v>
      </c>
      <c r="G1738" s="120">
        <v>379808</v>
      </c>
      <c r="H1738" s="124"/>
      <c r="I1738" s="128" t="s">
        <v>1393</v>
      </c>
      <c r="J1738" s="124"/>
      <c r="K1738" s="124"/>
      <c r="L1738" s="124"/>
      <c r="M1738" s="124"/>
      <c r="N1738" s="211">
        <v>41856.910000000003</v>
      </c>
      <c r="O1738" s="211">
        <v>0</v>
      </c>
      <c r="P1738" s="124" t="s">
        <v>1314</v>
      </c>
    </row>
    <row r="1739" spans="1:16">
      <c r="A1739" s="262" t="s">
        <v>1368</v>
      </c>
      <c r="B1739" s="124"/>
      <c r="C1739" s="125" t="s">
        <v>1368</v>
      </c>
      <c r="D1739" s="119">
        <v>43159</v>
      </c>
      <c r="E1739" s="120" t="s">
        <v>3671</v>
      </c>
      <c r="F1739" s="120" t="s">
        <v>13</v>
      </c>
      <c r="G1739" s="120">
        <v>379810</v>
      </c>
      <c r="H1739" s="124"/>
      <c r="I1739" s="128" t="s">
        <v>1393</v>
      </c>
      <c r="J1739" s="124"/>
      <c r="K1739" s="124"/>
      <c r="L1739" s="124"/>
      <c r="M1739" s="124"/>
      <c r="N1739" s="211">
        <v>41856.910000000003</v>
      </c>
      <c r="O1739" s="211">
        <v>0</v>
      </c>
      <c r="P1739" s="124" t="s">
        <v>1314</v>
      </c>
    </row>
    <row r="1740" spans="1:16">
      <c r="A1740" s="262" t="s">
        <v>1368</v>
      </c>
      <c r="B1740" s="124"/>
      <c r="C1740" s="125" t="s">
        <v>1368</v>
      </c>
      <c r="D1740" s="119">
        <v>43159</v>
      </c>
      <c r="E1740" s="120" t="s">
        <v>3672</v>
      </c>
      <c r="F1740" s="120" t="s">
        <v>13</v>
      </c>
      <c r="G1740" s="120">
        <v>379812</v>
      </c>
      <c r="H1740" s="124"/>
      <c r="I1740" s="128" t="s">
        <v>1393</v>
      </c>
      <c r="J1740" s="124"/>
      <c r="K1740" s="124"/>
      <c r="L1740" s="124"/>
      <c r="M1740" s="124"/>
      <c r="N1740" s="211">
        <v>41856.910000000003</v>
      </c>
      <c r="O1740" s="211">
        <v>0</v>
      </c>
      <c r="P1740" s="124" t="s">
        <v>1314</v>
      </c>
    </row>
    <row r="1741" spans="1:16">
      <c r="A1741" s="262" t="s">
        <v>1368</v>
      </c>
      <c r="B1741" s="124"/>
      <c r="C1741" s="125" t="s">
        <v>1368</v>
      </c>
      <c r="D1741" s="119">
        <v>43159</v>
      </c>
      <c r="E1741" s="120" t="s">
        <v>3673</v>
      </c>
      <c r="F1741" s="120" t="s">
        <v>13</v>
      </c>
      <c r="G1741" s="120">
        <v>379814</v>
      </c>
      <c r="H1741" s="124"/>
      <c r="I1741" s="128" t="s">
        <v>1393</v>
      </c>
      <c r="J1741" s="124"/>
      <c r="K1741" s="124"/>
      <c r="L1741" s="124"/>
      <c r="M1741" s="124"/>
      <c r="N1741" s="211">
        <v>4129.93</v>
      </c>
      <c r="O1741" s="211">
        <v>0</v>
      </c>
      <c r="P1741" s="124" t="s">
        <v>1314</v>
      </c>
    </row>
    <row r="1742" spans="1:16">
      <c r="A1742" s="262" t="s">
        <v>1368</v>
      </c>
      <c r="B1742" s="124"/>
      <c r="C1742" s="125" t="s">
        <v>1368</v>
      </c>
      <c r="D1742" s="119">
        <v>43159</v>
      </c>
      <c r="E1742" s="120" t="s">
        <v>3674</v>
      </c>
      <c r="F1742" s="120" t="s">
        <v>13</v>
      </c>
      <c r="G1742" s="120">
        <v>379816</v>
      </c>
      <c r="H1742" s="124"/>
      <c r="I1742" s="128" t="s">
        <v>1393</v>
      </c>
      <c r="J1742" s="124"/>
      <c r="K1742" s="124"/>
      <c r="L1742" s="124"/>
      <c r="M1742" s="124"/>
      <c r="N1742" s="211">
        <v>5031.54</v>
      </c>
      <c r="O1742" s="211">
        <v>0</v>
      </c>
      <c r="P1742" s="124" t="s">
        <v>1314</v>
      </c>
    </row>
    <row r="1743" spans="1:16">
      <c r="A1743" s="262" t="s">
        <v>1368</v>
      </c>
      <c r="B1743" s="124"/>
      <c r="C1743" s="125" t="s">
        <v>1368</v>
      </c>
      <c r="D1743" s="119">
        <v>43159</v>
      </c>
      <c r="E1743" s="120" t="s">
        <v>3675</v>
      </c>
      <c r="F1743" s="120" t="s">
        <v>13</v>
      </c>
      <c r="G1743" s="120">
        <v>379818</v>
      </c>
      <c r="H1743" s="124"/>
      <c r="I1743" s="128" t="s">
        <v>1393</v>
      </c>
      <c r="J1743" s="124"/>
      <c r="K1743" s="124"/>
      <c r="L1743" s="124"/>
      <c r="M1743" s="124"/>
      <c r="N1743" s="211">
        <v>14236.49</v>
      </c>
      <c r="O1743" s="211">
        <v>0</v>
      </c>
      <c r="P1743" s="124" t="s">
        <v>1314</v>
      </c>
    </row>
    <row r="1744" spans="1:16">
      <c r="A1744" s="262" t="s">
        <v>1368</v>
      </c>
      <c r="B1744" s="124"/>
      <c r="C1744" s="125" t="s">
        <v>1368</v>
      </c>
      <c r="D1744" s="119">
        <v>43159</v>
      </c>
      <c r="E1744" s="120" t="s">
        <v>3676</v>
      </c>
      <c r="F1744" s="120" t="s">
        <v>13</v>
      </c>
      <c r="G1744" s="120">
        <v>379820</v>
      </c>
      <c r="H1744" s="124"/>
      <c r="I1744" s="128" t="s">
        <v>1393</v>
      </c>
      <c r="J1744" s="124"/>
      <c r="K1744" s="124"/>
      <c r="L1744" s="124"/>
      <c r="M1744" s="124"/>
      <c r="N1744" s="211">
        <v>5142.12</v>
      </c>
      <c r="O1744" s="211">
        <v>0</v>
      </c>
      <c r="P1744" s="124" t="s">
        <v>1314</v>
      </c>
    </row>
    <row r="1745" spans="1:16">
      <c r="A1745" s="262" t="s">
        <v>1368</v>
      </c>
      <c r="B1745" s="124"/>
      <c r="C1745" s="125" t="s">
        <v>1368</v>
      </c>
      <c r="D1745" s="119">
        <v>43159</v>
      </c>
      <c r="E1745" s="120" t="s">
        <v>3677</v>
      </c>
      <c r="F1745" s="120" t="s">
        <v>13</v>
      </c>
      <c r="G1745" s="120">
        <v>379822</v>
      </c>
      <c r="H1745" s="124"/>
      <c r="I1745" s="128" t="s">
        <v>1393</v>
      </c>
      <c r="J1745" s="124"/>
      <c r="K1745" s="124"/>
      <c r="L1745" s="124"/>
      <c r="M1745" s="124"/>
      <c r="N1745" s="211">
        <v>11685.39</v>
      </c>
      <c r="O1745" s="211">
        <v>0</v>
      </c>
      <c r="P1745" s="124" t="s">
        <v>1314</v>
      </c>
    </row>
    <row r="1746" spans="1:16">
      <c r="A1746" s="262" t="s">
        <v>1368</v>
      </c>
      <c r="B1746" s="124"/>
      <c r="C1746" s="125" t="s">
        <v>1368</v>
      </c>
      <c r="D1746" s="119">
        <v>43159</v>
      </c>
      <c r="E1746" s="120" t="s">
        <v>3678</v>
      </c>
      <c r="F1746" s="120" t="s">
        <v>13</v>
      </c>
      <c r="G1746" s="120">
        <v>379824</v>
      </c>
      <c r="H1746" s="124"/>
      <c r="I1746" s="128" t="s">
        <v>1393</v>
      </c>
      <c r="J1746" s="124"/>
      <c r="K1746" s="124"/>
      <c r="L1746" s="124"/>
      <c r="M1746" s="124"/>
      <c r="N1746" s="211">
        <v>32095.33</v>
      </c>
      <c r="O1746" s="211">
        <v>0</v>
      </c>
      <c r="P1746" s="124" t="s">
        <v>1314</v>
      </c>
    </row>
    <row r="1747" spans="1:16">
      <c r="A1747" s="262" t="s">
        <v>1368</v>
      </c>
      <c r="B1747" s="124"/>
      <c r="C1747" s="125" t="s">
        <v>1368</v>
      </c>
      <c r="D1747" s="119">
        <v>43159</v>
      </c>
      <c r="E1747" s="120" t="s">
        <v>3679</v>
      </c>
      <c r="F1747" s="120" t="s">
        <v>13</v>
      </c>
      <c r="G1747" s="120">
        <v>379826</v>
      </c>
      <c r="H1747" s="124"/>
      <c r="I1747" s="128" t="s">
        <v>1393</v>
      </c>
      <c r="J1747" s="124"/>
      <c r="K1747" s="124"/>
      <c r="L1747" s="124"/>
      <c r="M1747" s="124"/>
      <c r="N1747" s="211">
        <v>39102.21</v>
      </c>
      <c r="O1747" s="211">
        <v>0</v>
      </c>
      <c r="P1747" s="124" t="s">
        <v>1314</v>
      </c>
    </row>
    <row r="1748" spans="1:16" ht="63.75">
      <c r="A1748" s="262" t="s">
        <v>620</v>
      </c>
      <c r="B1748" s="124"/>
      <c r="C1748" s="125" t="s">
        <v>714</v>
      </c>
      <c r="D1748" s="119">
        <v>43159</v>
      </c>
      <c r="E1748" s="120" t="s">
        <v>3680</v>
      </c>
      <c r="F1748" s="120" t="s">
        <v>11</v>
      </c>
      <c r="G1748" s="120">
        <v>914994</v>
      </c>
      <c r="H1748" s="124"/>
      <c r="I1748" s="128" t="s">
        <v>4361</v>
      </c>
      <c r="J1748" s="124"/>
      <c r="K1748" s="124"/>
      <c r="L1748" s="124"/>
      <c r="M1748" s="124"/>
      <c r="N1748" s="211">
        <v>150</v>
      </c>
      <c r="O1748" s="211">
        <v>0</v>
      </c>
      <c r="P1748" s="124" t="s">
        <v>1314</v>
      </c>
    </row>
    <row r="1749" spans="1:16" ht="51">
      <c r="A1749" s="262">
        <v>513</v>
      </c>
      <c r="B1749" s="124"/>
      <c r="C1749" s="125" t="s">
        <v>201</v>
      </c>
      <c r="D1749" s="119">
        <v>43159</v>
      </c>
      <c r="E1749" s="120" t="s">
        <v>3681</v>
      </c>
      <c r="F1749" s="120" t="s">
        <v>11</v>
      </c>
      <c r="G1749" s="120">
        <v>914998</v>
      </c>
      <c r="H1749" s="124"/>
      <c r="I1749" s="128" t="s">
        <v>4362</v>
      </c>
      <c r="J1749" s="124"/>
      <c r="K1749" s="124"/>
      <c r="L1749" s="124"/>
      <c r="M1749" s="124"/>
      <c r="N1749" s="211">
        <v>50</v>
      </c>
      <c r="O1749" s="211">
        <v>0</v>
      </c>
      <c r="P1749" s="124" t="s">
        <v>1314</v>
      </c>
    </row>
    <row r="1750" spans="1:16" ht="51">
      <c r="A1750" s="262" t="s">
        <v>619</v>
      </c>
      <c r="B1750" s="124"/>
      <c r="C1750" s="125" t="s">
        <v>713</v>
      </c>
      <c r="D1750" s="119">
        <v>43159</v>
      </c>
      <c r="E1750" s="120" t="s">
        <v>3682</v>
      </c>
      <c r="F1750" s="120" t="s">
        <v>11</v>
      </c>
      <c r="G1750" s="120">
        <v>915026</v>
      </c>
      <c r="H1750" s="124"/>
      <c r="I1750" s="128" t="s">
        <v>4363</v>
      </c>
      <c r="J1750" s="124"/>
      <c r="K1750" s="124"/>
      <c r="L1750" s="124"/>
      <c r="M1750" s="124"/>
      <c r="N1750" s="211">
        <v>50</v>
      </c>
      <c r="O1750" s="211">
        <v>0</v>
      </c>
      <c r="P1750" s="124" t="s">
        <v>1314</v>
      </c>
    </row>
    <row r="1751" spans="1:16">
      <c r="A1751" s="262" t="s">
        <v>1368</v>
      </c>
      <c r="B1751" s="124"/>
      <c r="C1751" s="125" t="s">
        <v>1368</v>
      </c>
      <c r="D1751" s="119">
        <v>43159</v>
      </c>
      <c r="E1751" s="120" t="s">
        <v>3683</v>
      </c>
      <c r="F1751" s="120" t="s">
        <v>13</v>
      </c>
      <c r="G1751" s="120">
        <v>379618</v>
      </c>
      <c r="H1751" s="124"/>
      <c r="I1751" s="128" t="s">
        <v>1393</v>
      </c>
      <c r="J1751" s="124"/>
      <c r="K1751" s="124"/>
      <c r="L1751" s="124"/>
      <c r="M1751" s="124"/>
      <c r="N1751" s="211">
        <v>2687603.12</v>
      </c>
      <c r="O1751" s="211">
        <v>0</v>
      </c>
      <c r="P1751" s="124" t="s">
        <v>1314</v>
      </c>
    </row>
    <row r="1752" spans="1:16">
      <c r="A1752" s="262" t="s">
        <v>1368</v>
      </c>
      <c r="B1752" s="124"/>
      <c r="C1752" s="125" t="s">
        <v>1368</v>
      </c>
      <c r="D1752" s="119">
        <v>43159</v>
      </c>
      <c r="E1752" s="120" t="s">
        <v>3684</v>
      </c>
      <c r="F1752" s="120" t="s">
        <v>13</v>
      </c>
      <c r="G1752" s="120">
        <v>379620</v>
      </c>
      <c r="H1752" s="124"/>
      <c r="I1752" s="128" t="s">
        <v>1393</v>
      </c>
      <c r="J1752" s="124"/>
      <c r="K1752" s="124"/>
      <c r="L1752" s="124"/>
      <c r="M1752" s="124"/>
      <c r="N1752" s="211">
        <v>2687603.12</v>
      </c>
      <c r="O1752" s="211">
        <v>0</v>
      </c>
      <c r="P1752" s="124" t="s">
        <v>1314</v>
      </c>
    </row>
    <row r="1753" spans="1:16">
      <c r="A1753" s="262" t="s">
        <v>1368</v>
      </c>
      <c r="B1753" s="124"/>
      <c r="C1753" s="125" t="s">
        <v>1368</v>
      </c>
      <c r="D1753" s="119">
        <v>43159</v>
      </c>
      <c r="E1753" s="120" t="s">
        <v>3685</v>
      </c>
      <c r="F1753" s="120" t="s">
        <v>13</v>
      </c>
      <c r="G1753" s="120">
        <v>379622</v>
      </c>
      <c r="H1753" s="124"/>
      <c r="I1753" s="128" t="s">
        <v>1393</v>
      </c>
      <c r="J1753" s="124"/>
      <c r="K1753" s="124"/>
      <c r="L1753" s="124"/>
      <c r="M1753" s="124"/>
      <c r="N1753" s="211">
        <v>1514595.39</v>
      </c>
      <c r="O1753" s="211">
        <v>0</v>
      </c>
      <c r="P1753" s="124" t="s">
        <v>1314</v>
      </c>
    </row>
    <row r="1754" spans="1:16">
      <c r="A1754" s="262" t="s">
        <v>1368</v>
      </c>
      <c r="B1754" s="124"/>
      <c r="C1754" s="125" t="s">
        <v>1368</v>
      </c>
      <c r="D1754" s="119">
        <v>43159</v>
      </c>
      <c r="E1754" s="120" t="s">
        <v>3686</v>
      </c>
      <c r="F1754" s="120" t="s">
        <v>13</v>
      </c>
      <c r="G1754" s="120">
        <v>379624</v>
      </c>
      <c r="H1754" s="124"/>
      <c r="I1754" s="128" t="s">
        <v>1393</v>
      </c>
      <c r="J1754" s="124"/>
      <c r="K1754" s="124"/>
      <c r="L1754" s="124"/>
      <c r="M1754" s="124"/>
      <c r="N1754" s="211">
        <v>2373688.69</v>
      </c>
      <c r="O1754" s="211">
        <v>0</v>
      </c>
      <c r="P1754" s="124" t="s">
        <v>1314</v>
      </c>
    </row>
    <row r="1755" spans="1:16">
      <c r="A1755" s="262" t="s">
        <v>1368</v>
      </c>
      <c r="B1755" s="124"/>
      <c r="C1755" s="125" t="s">
        <v>1368</v>
      </c>
      <c r="D1755" s="119">
        <v>43159</v>
      </c>
      <c r="E1755" s="120" t="s">
        <v>3687</v>
      </c>
      <c r="F1755" s="120" t="s">
        <v>13</v>
      </c>
      <c r="G1755" s="120">
        <v>379626</v>
      </c>
      <c r="H1755" s="124"/>
      <c r="I1755" s="128" t="s">
        <v>1393</v>
      </c>
      <c r="J1755" s="124"/>
      <c r="K1755" s="124"/>
      <c r="L1755" s="124"/>
      <c r="M1755" s="124"/>
      <c r="N1755" s="211">
        <v>533106.04</v>
      </c>
      <c r="O1755" s="211">
        <v>0</v>
      </c>
      <c r="P1755" s="124" t="s">
        <v>1314</v>
      </c>
    </row>
    <row r="1756" spans="1:16">
      <c r="A1756" s="262" t="s">
        <v>1368</v>
      </c>
      <c r="B1756" s="124"/>
      <c r="C1756" s="125" t="s">
        <v>1368</v>
      </c>
      <c r="D1756" s="119">
        <v>43159</v>
      </c>
      <c r="E1756" s="120" t="s">
        <v>3688</v>
      </c>
      <c r="F1756" s="120" t="s">
        <v>13</v>
      </c>
      <c r="G1756" s="120">
        <v>379628</v>
      </c>
      <c r="H1756" s="124"/>
      <c r="I1756" s="128" t="s">
        <v>1393</v>
      </c>
      <c r="J1756" s="124"/>
      <c r="K1756" s="124"/>
      <c r="L1756" s="124"/>
      <c r="M1756" s="124"/>
      <c r="N1756" s="211">
        <v>1464238.39</v>
      </c>
      <c r="O1756" s="211">
        <v>0</v>
      </c>
      <c r="P1756" s="124" t="s">
        <v>1314</v>
      </c>
    </row>
    <row r="1757" spans="1:16">
      <c r="A1757" s="262" t="s">
        <v>1368</v>
      </c>
      <c r="B1757" s="124"/>
      <c r="C1757" s="125" t="s">
        <v>1368</v>
      </c>
      <c r="D1757" s="119">
        <v>43159</v>
      </c>
      <c r="E1757" s="120" t="s">
        <v>3689</v>
      </c>
      <c r="F1757" s="120" t="s">
        <v>13</v>
      </c>
      <c r="G1757" s="120">
        <v>379630</v>
      </c>
      <c r="H1757" s="124"/>
      <c r="I1757" s="128" t="s">
        <v>1393</v>
      </c>
      <c r="J1757" s="124"/>
      <c r="K1757" s="124"/>
      <c r="L1757" s="124"/>
      <c r="M1757" s="124"/>
      <c r="N1757" s="211">
        <v>6519614.8899999997</v>
      </c>
      <c r="O1757" s="211">
        <v>0</v>
      </c>
      <c r="P1757" s="124" t="s">
        <v>1314</v>
      </c>
    </row>
    <row r="1758" spans="1:16">
      <c r="A1758" s="262" t="s">
        <v>1368</v>
      </c>
      <c r="B1758" s="124"/>
      <c r="C1758" s="125" t="s">
        <v>1368</v>
      </c>
      <c r="D1758" s="119">
        <v>43159</v>
      </c>
      <c r="E1758" s="120" t="s">
        <v>3690</v>
      </c>
      <c r="F1758" s="120" t="s">
        <v>13</v>
      </c>
      <c r="G1758" s="120">
        <v>379632</v>
      </c>
      <c r="H1758" s="124"/>
      <c r="I1758" s="128" t="s">
        <v>1393</v>
      </c>
      <c r="J1758" s="124"/>
      <c r="K1758" s="124"/>
      <c r="L1758" s="124"/>
      <c r="M1758" s="124"/>
      <c r="N1758" s="211">
        <v>413209.49</v>
      </c>
      <c r="O1758" s="211">
        <v>0</v>
      </c>
      <c r="P1758" s="124" t="s">
        <v>1314</v>
      </c>
    </row>
    <row r="1759" spans="1:16">
      <c r="A1759" s="262" t="s">
        <v>1368</v>
      </c>
      <c r="B1759" s="124"/>
      <c r="C1759" s="125" t="s">
        <v>1368</v>
      </c>
      <c r="D1759" s="119">
        <v>43159</v>
      </c>
      <c r="E1759" s="120" t="s">
        <v>3691</v>
      </c>
      <c r="F1759" s="120" t="s">
        <v>13</v>
      </c>
      <c r="G1759" s="120">
        <v>379634</v>
      </c>
      <c r="H1759" s="124"/>
      <c r="I1759" s="128" t="s">
        <v>1393</v>
      </c>
      <c r="J1759" s="124"/>
      <c r="K1759" s="124"/>
      <c r="L1759" s="124"/>
      <c r="M1759" s="124"/>
      <c r="N1759" s="211">
        <v>3523958.61</v>
      </c>
      <c r="O1759" s="211">
        <v>0</v>
      </c>
      <c r="P1759" s="124" t="s">
        <v>1314</v>
      </c>
    </row>
    <row r="1760" spans="1:16">
      <c r="A1760" s="262" t="s">
        <v>1368</v>
      </c>
      <c r="B1760" s="124"/>
      <c r="C1760" s="125" t="s">
        <v>1368</v>
      </c>
      <c r="D1760" s="119">
        <v>43159</v>
      </c>
      <c r="E1760" s="120" t="s">
        <v>3692</v>
      </c>
      <c r="F1760" s="120" t="s">
        <v>13</v>
      </c>
      <c r="G1760" s="120">
        <v>379636</v>
      </c>
      <c r="H1760" s="124"/>
      <c r="I1760" s="128" t="s">
        <v>1393</v>
      </c>
      <c r="J1760" s="124"/>
      <c r="K1760" s="124"/>
      <c r="L1760" s="124"/>
      <c r="M1760" s="124"/>
      <c r="N1760" s="211">
        <v>5522782.46</v>
      </c>
      <c r="O1760" s="211">
        <v>0</v>
      </c>
      <c r="P1760" s="124" t="s">
        <v>1314</v>
      </c>
    </row>
    <row r="1761" spans="1:16">
      <c r="A1761" s="262" t="s">
        <v>1368</v>
      </c>
      <c r="B1761" s="124"/>
      <c r="C1761" s="125" t="s">
        <v>1368</v>
      </c>
      <c r="D1761" s="119">
        <v>43159</v>
      </c>
      <c r="E1761" s="120" t="s">
        <v>3693</v>
      </c>
      <c r="F1761" s="120" t="s">
        <v>13</v>
      </c>
      <c r="G1761" s="120">
        <v>379638</v>
      </c>
      <c r="H1761" s="124"/>
      <c r="I1761" s="128" t="s">
        <v>1393</v>
      </c>
      <c r="J1761" s="124"/>
      <c r="K1761" s="124"/>
      <c r="L1761" s="124"/>
      <c r="M1761" s="124"/>
      <c r="N1761" s="211">
        <v>350030.81</v>
      </c>
      <c r="O1761" s="211">
        <v>0</v>
      </c>
      <c r="P1761" s="124" t="s">
        <v>1314</v>
      </c>
    </row>
    <row r="1762" spans="1:16">
      <c r="A1762" s="262" t="s">
        <v>1368</v>
      </c>
      <c r="B1762" s="124"/>
      <c r="C1762" s="125" t="s">
        <v>1368</v>
      </c>
      <c r="D1762" s="119">
        <v>43159</v>
      </c>
      <c r="E1762" s="120" t="s">
        <v>3694</v>
      </c>
      <c r="F1762" s="120" t="s">
        <v>13</v>
      </c>
      <c r="G1762" s="120">
        <v>379640</v>
      </c>
      <c r="H1762" s="124"/>
      <c r="I1762" s="128" t="s">
        <v>1393</v>
      </c>
      <c r="J1762" s="124"/>
      <c r="K1762" s="124"/>
      <c r="L1762" s="124"/>
      <c r="M1762" s="124"/>
      <c r="N1762" s="211">
        <v>15168970.710000001</v>
      </c>
      <c r="O1762" s="211">
        <v>0</v>
      </c>
      <c r="P1762" s="124" t="s">
        <v>1314</v>
      </c>
    </row>
    <row r="1763" spans="1:16">
      <c r="A1763" s="262" t="s">
        <v>1368</v>
      </c>
      <c r="B1763" s="124"/>
      <c r="C1763" s="125" t="s">
        <v>1368</v>
      </c>
      <c r="D1763" s="119">
        <v>43159</v>
      </c>
      <c r="E1763" s="120" t="s">
        <v>3695</v>
      </c>
      <c r="F1763" s="120" t="s">
        <v>13</v>
      </c>
      <c r="G1763" s="120">
        <v>379642</v>
      </c>
      <c r="H1763" s="124"/>
      <c r="I1763" s="128" t="s">
        <v>1393</v>
      </c>
      <c r="J1763" s="124"/>
      <c r="K1763" s="124"/>
      <c r="L1763" s="124"/>
      <c r="M1763" s="124"/>
      <c r="N1763" s="211">
        <v>3406794.61</v>
      </c>
      <c r="O1763" s="211">
        <v>0</v>
      </c>
      <c r="P1763" s="124" t="s">
        <v>1314</v>
      </c>
    </row>
    <row r="1764" spans="1:16">
      <c r="A1764" s="262" t="s">
        <v>1368</v>
      </c>
      <c r="B1764" s="124"/>
      <c r="C1764" s="125" t="s">
        <v>1368</v>
      </c>
      <c r="D1764" s="119">
        <v>43159</v>
      </c>
      <c r="E1764" s="120" t="s">
        <v>3696</v>
      </c>
      <c r="F1764" s="120" t="s">
        <v>13</v>
      </c>
      <c r="G1764" s="120">
        <v>379644</v>
      </c>
      <c r="H1764" s="124"/>
      <c r="I1764" s="128" t="s">
        <v>1393</v>
      </c>
      <c r="J1764" s="124"/>
      <c r="K1764" s="124"/>
      <c r="L1764" s="124"/>
      <c r="M1764" s="124"/>
      <c r="N1764" s="211">
        <v>9678966.3499999996</v>
      </c>
      <c r="O1764" s="211">
        <v>0</v>
      </c>
      <c r="P1764" s="124" t="s">
        <v>1314</v>
      </c>
    </row>
    <row r="1765" spans="1:16">
      <c r="A1765" s="262" t="s">
        <v>1368</v>
      </c>
      <c r="B1765" s="124"/>
      <c r="C1765" s="125" t="s">
        <v>1368</v>
      </c>
      <c r="D1765" s="119">
        <v>43159</v>
      </c>
      <c r="E1765" s="120" t="s">
        <v>3697</v>
      </c>
      <c r="F1765" s="120" t="s">
        <v>13</v>
      </c>
      <c r="G1765" s="120">
        <v>379646</v>
      </c>
      <c r="H1765" s="124"/>
      <c r="I1765" s="128" t="s">
        <v>1393</v>
      </c>
      <c r="J1765" s="124"/>
      <c r="K1765" s="124"/>
      <c r="L1765" s="124"/>
      <c r="M1765" s="124"/>
      <c r="N1765" s="211">
        <v>626784.68999999994</v>
      </c>
      <c r="O1765" s="211">
        <v>0</v>
      </c>
      <c r="P1765" s="124" t="s">
        <v>1314</v>
      </c>
    </row>
    <row r="1766" spans="1:16">
      <c r="A1766" s="262" t="s">
        <v>1368</v>
      </c>
      <c r="B1766" s="124"/>
      <c r="C1766" s="125" t="s">
        <v>1368</v>
      </c>
      <c r="D1766" s="119">
        <v>43159</v>
      </c>
      <c r="E1766" s="120" t="s">
        <v>3698</v>
      </c>
      <c r="F1766" s="120" t="s">
        <v>13</v>
      </c>
      <c r="G1766" s="120">
        <v>379648</v>
      </c>
      <c r="H1766" s="124"/>
      <c r="I1766" s="128" t="s">
        <v>1393</v>
      </c>
      <c r="J1766" s="124"/>
      <c r="K1766" s="124"/>
      <c r="L1766" s="124"/>
      <c r="M1766" s="124"/>
      <c r="N1766" s="211">
        <v>176879.27</v>
      </c>
      <c r="O1766" s="211">
        <v>0</v>
      </c>
      <c r="P1766" s="124" t="s">
        <v>1314</v>
      </c>
    </row>
    <row r="1767" spans="1:16">
      <c r="A1767" s="262" t="s">
        <v>1368</v>
      </c>
      <c r="B1767" s="124"/>
      <c r="C1767" s="125" t="s">
        <v>1368</v>
      </c>
      <c r="D1767" s="119">
        <v>43159</v>
      </c>
      <c r="E1767" s="120" t="s">
        <v>3699</v>
      </c>
      <c r="F1767" s="120" t="s">
        <v>13</v>
      </c>
      <c r="G1767" s="120">
        <v>379650</v>
      </c>
      <c r="H1767" s="124"/>
      <c r="I1767" s="128" t="s">
        <v>1393</v>
      </c>
      <c r="J1767" s="124"/>
      <c r="K1767" s="124"/>
      <c r="L1767" s="124"/>
      <c r="M1767" s="124"/>
      <c r="N1767" s="211">
        <v>1780743.56</v>
      </c>
      <c r="O1767" s="211">
        <v>0</v>
      </c>
      <c r="P1767" s="124" t="s">
        <v>1314</v>
      </c>
    </row>
    <row r="1768" spans="1:16">
      <c r="A1768" s="262" t="s">
        <v>1368</v>
      </c>
      <c r="B1768" s="124"/>
      <c r="C1768" s="125" t="s">
        <v>1368</v>
      </c>
      <c r="D1768" s="119">
        <v>43159</v>
      </c>
      <c r="E1768" s="120" t="s">
        <v>3700</v>
      </c>
      <c r="F1768" s="120" t="s">
        <v>13</v>
      </c>
      <c r="G1768" s="120">
        <v>379652</v>
      </c>
      <c r="H1768" s="124"/>
      <c r="I1768" s="128" t="s">
        <v>1393</v>
      </c>
      <c r="J1768" s="124"/>
      <c r="K1768" s="124"/>
      <c r="L1768" s="124"/>
      <c r="M1768" s="124"/>
      <c r="N1768" s="211">
        <v>771321.18</v>
      </c>
      <c r="O1768" s="211">
        <v>0</v>
      </c>
      <c r="P1768" s="124" t="s">
        <v>1314</v>
      </c>
    </row>
    <row r="1769" spans="1:16">
      <c r="A1769" s="262" t="s">
        <v>1368</v>
      </c>
      <c r="B1769" s="124"/>
      <c r="C1769" s="125" t="s">
        <v>1368</v>
      </c>
      <c r="D1769" s="119">
        <v>43159</v>
      </c>
      <c r="E1769" s="120" t="s">
        <v>3701</v>
      </c>
      <c r="F1769" s="120" t="s">
        <v>13</v>
      </c>
      <c r="G1769" s="120">
        <v>379654</v>
      </c>
      <c r="H1769" s="124"/>
      <c r="I1769" s="128" t="s">
        <v>1393</v>
      </c>
      <c r="J1769" s="124"/>
      <c r="K1769" s="124"/>
      <c r="L1769" s="124"/>
      <c r="M1769" s="124"/>
      <c r="N1769" s="211">
        <v>1752810.54</v>
      </c>
      <c r="O1769" s="211">
        <v>0</v>
      </c>
      <c r="P1769" s="124" t="s">
        <v>1314</v>
      </c>
    </row>
    <row r="1770" spans="1:16">
      <c r="A1770" s="262" t="s">
        <v>1368</v>
      </c>
      <c r="B1770" s="124"/>
      <c r="C1770" s="125" t="s">
        <v>1368</v>
      </c>
      <c r="D1770" s="119">
        <v>43159</v>
      </c>
      <c r="E1770" s="120" t="s">
        <v>3702</v>
      </c>
      <c r="F1770" s="120" t="s">
        <v>13</v>
      </c>
      <c r="G1770" s="120">
        <v>379656</v>
      </c>
      <c r="H1770" s="124"/>
      <c r="I1770" s="128" t="s">
        <v>1393</v>
      </c>
      <c r="J1770" s="124"/>
      <c r="K1770" s="124"/>
      <c r="L1770" s="124"/>
      <c r="M1770" s="124"/>
      <c r="N1770" s="211">
        <v>4814300.12</v>
      </c>
      <c r="O1770" s="211">
        <v>0</v>
      </c>
      <c r="P1770" s="124" t="s">
        <v>1314</v>
      </c>
    </row>
    <row r="1771" spans="1:16">
      <c r="A1771" s="262" t="s">
        <v>1368</v>
      </c>
      <c r="B1771" s="124"/>
      <c r="C1771" s="125" t="s">
        <v>1368</v>
      </c>
      <c r="D1771" s="119">
        <v>43159</v>
      </c>
      <c r="E1771" s="120" t="s">
        <v>3703</v>
      </c>
      <c r="F1771" s="120" t="s">
        <v>13</v>
      </c>
      <c r="G1771" s="120">
        <v>379658</v>
      </c>
      <c r="H1771" s="124"/>
      <c r="I1771" s="128" t="s">
        <v>1393</v>
      </c>
      <c r="J1771" s="124"/>
      <c r="K1771" s="124"/>
      <c r="L1771" s="124"/>
      <c r="M1771" s="124"/>
      <c r="N1771" s="211">
        <v>5865329.0199999996</v>
      </c>
      <c r="O1771" s="211">
        <v>0</v>
      </c>
      <c r="P1771" s="124" t="s">
        <v>1314</v>
      </c>
    </row>
    <row r="1772" spans="1:16">
      <c r="A1772" s="262" t="s">
        <v>1368</v>
      </c>
      <c r="B1772" s="124"/>
      <c r="C1772" s="125" t="s">
        <v>1368</v>
      </c>
      <c r="D1772" s="119">
        <v>43159</v>
      </c>
      <c r="E1772" s="120" t="s">
        <v>3704</v>
      </c>
      <c r="F1772" s="120" t="s">
        <v>13</v>
      </c>
      <c r="G1772" s="120">
        <v>379660</v>
      </c>
      <c r="H1772" s="124"/>
      <c r="I1772" s="128" t="s">
        <v>1393</v>
      </c>
      <c r="J1772" s="124"/>
      <c r="K1772" s="124"/>
      <c r="L1772" s="124"/>
      <c r="M1772" s="124"/>
      <c r="N1772" s="211">
        <v>4078205.93</v>
      </c>
      <c r="O1772" s="211">
        <v>0</v>
      </c>
      <c r="P1772" s="124" t="s">
        <v>1314</v>
      </c>
    </row>
    <row r="1773" spans="1:16">
      <c r="A1773" s="262" t="s">
        <v>1368</v>
      </c>
      <c r="B1773" s="124"/>
      <c r="C1773" s="125" t="s">
        <v>1368</v>
      </c>
      <c r="D1773" s="119">
        <v>43159</v>
      </c>
      <c r="E1773" s="120" t="s">
        <v>3705</v>
      </c>
      <c r="F1773" s="120" t="s">
        <v>13</v>
      </c>
      <c r="G1773" s="120">
        <v>379662</v>
      </c>
      <c r="H1773" s="124"/>
      <c r="I1773" s="128" t="s">
        <v>1393</v>
      </c>
      <c r="J1773" s="124"/>
      <c r="K1773" s="124"/>
      <c r="L1773" s="124"/>
      <c r="M1773" s="124"/>
      <c r="N1773" s="211">
        <v>4968535.1399999997</v>
      </c>
      <c r="O1773" s="211">
        <v>0</v>
      </c>
      <c r="P1773" s="124" t="s">
        <v>1314</v>
      </c>
    </row>
    <row r="1774" spans="1:16">
      <c r="A1774" s="262" t="s">
        <v>1368</v>
      </c>
      <c r="B1774" s="124"/>
      <c r="C1774" s="125" t="s">
        <v>1368</v>
      </c>
      <c r="D1774" s="119">
        <v>43159</v>
      </c>
      <c r="E1774" s="120" t="s">
        <v>3706</v>
      </c>
      <c r="F1774" s="120" t="s">
        <v>13</v>
      </c>
      <c r="G1774" s="120">
        <v>379664</v>
      </c>
      <c r="H1774" s="124"/>
      <c r="I1774" s="128" t="s">
        <v>1393</v>
      </c>
      <c r="J1774" s="124"/>
      <c r="K1774" s="124"/>
      <c r="L1774" s="124"/>
      <c r="M1774" s="124"/>
      <c r="N1774" s="211">
        <v>13646665.43</v>
      </c>
      <c r="O1774" s="211">
        <v>0</v>
      </c>
      <c r="P1774" s="124" t="s">
        <v>1314</v>
      </c>
    </row>
    <row r="1775" spans="1:16">
      <c r="A1775" s="262" t="s">
        <v>1368</v>
      </c>
      <c r="B1775" s="124"/>
      <c r="C1775" s="125" t="s">
        <v>1368</v>
      </c>
      <c r="D1775" s="119">
        <v>43159</v>
      </c>
      <c r="E1775" s="120" t="s">
        <v>3707</v>
      </c>
      <c r="F1775" s="120" t="s">
        <v>13</v>
      </c>
      <c r="G1775" s="120">
        <v>379666</v>
      </c>
      <c r="H1775" s="124"/>
      <c r="I1775" s="128" t="s">
        <v>1393</v>
      </c>
      <c r="J1775" s="124"/>
      <c r="K1775" s="124"/>
      <c r="L1775" s="124"/>
      <c r="M1775" s="124"/>
      <c r="N1775" s="211">
        <v>4929099.82</v>
      </c>
      <c r="O1775" s="211">
        <v>0</v>
      </c>
      <c r="P1775" s="124" t="s">
        <v>1314</v>
      </c>
    </row>
    <row r="1776" spans="1:16">
      <c r="A1776" s="262" t="s">
        <v>1368</v>
      </c>
      <c r="B1776" s="124"/>
      <c r="C1776" s="125" t="s">
        <v>1368</v>
      </c>
      <c r="D1776" s="119">
        <v>43159</v>
      </c>
      <c r="E1776" s="120" t="s">
        <v>3708</v>
      </c>
      <c r="F1776" s="120" t="s">
        <v>13</v>
      </c>
      <c r="G1776" s="120">
        <v>379668</v>
      </c>
      <c r="H1776" s="124"/>
      <c r="I1776" s="128" t="s">
        <v>1393</v>
      </c>
      <c r="J1776" s="124"/>
      <c r="K1776" s="124"/>
      <c r="L1776" s="124"/>
      <c r="M1776" s="124"/>
      <c r="N1776" s="211">
        <v>11201271.630000001</v>
      </c>
      <c r="O1776" s="211">
        <v>0</v>
      </c>
      <c r="P1776" s="124" t="s">
        <v>1314</v>
      </c>
    </row>
    <row r="1777" spans="1:16">
      <c r="A1777" s="262" t="s">
        <v>1368</v>
      </c>
      <c r="B1777" s="124"/>
      <c r="C1777" s="125" t="s">
        <v>1368</v>
      </c>
      <c r="D1777" s="119">
        <v>43159</v>
      </c>
      <c r="E1777" s="120" t="s">
        <v>3709</v>
      </c>
      <c r="F1777" s="120" t="s">
        <v>13</v>
      </c>
      <c r="G1777" s="120">
        <v>379670</v>
      </c>
      <c r="H1777" s="124"/>
      <c r="I1777" s="128" t="s">
        <v>1393</v>
      </c>
      <c r="J1777" s="124"/>
      <c r="K1777" s="124"/>
      <c r="L1777" s="124"/>
      <c r="M1777" s="124"/>
      <c r="N1777" s="211">
        <v>2510723.85</v>
      </c>
      <c r="O1777" s="211">
        <v>0</v>
      </c>
      <c r="P1777" s="124" t="s">
        <v>1314</v>
      </c>
    </row>
    <row r="1778" spans="1:16">
      <c r="A1778" s="262" t="s">
        <v>1368</v>
      </c>
      <c r="B1778" s="124"/>
      <c r="C1778" s="125" t="s">
        <v>1368</v>
      </c>
      <c r="D1778" s="119">
        <v>43159</v>
      </c>
      <c r="E1778" s="120" t="s">
        <v>3710</v>
      </c>
      <c r="F1778" s="120" t="s">
        <v>13</v>
      </c>
      <c r="G1778" s="120">
        <v>379672</v>
      </c>
      <c r="H1778" s="124"/>
      <c r="I1778" s="128" t="s">
        <v>1393</v>
      </c>
      <c r="J1778" s="124"/>
      <c r="K1778" s="124"/>
      <c r="L1778" s="124"/>
      <c r="M1778" s="124"/>
      <c r="N1778" s="211">
        <v>2285916.64</v>
      </c>
      <c r="O1778" s="211">
        <v>0</v>
      </c>
      <c r="P1778" s="124" t="s">
        <v>1314</v>
      </c>
    </row>
    <row r="1779" spans="1:16">
      <c r="A1779" s="262" t="s">
        <v>1368</v>
      </c>
      <c r="B1779" s="124"/>
      <c r="C1779" s="125" t="s">
        <v>1368</v>
      </c>
      <c r="D1779" s="119">
        <v>43159</v>
      </c>
      <c r="E1779" s="120" t="s">
        <v>3711</v>
      </c>
      <c r="F1779" s="120" t="s">
        <v>13</v>
      </c>
      <c r="G1779" s="120">
        <v>379674</v>
      </c>
      <c r="H1779" s="124"/>
      <c r="I1779" s="128" t="s">
        <v>1393</v>
      </c>
      <c r="J1779" s="124"/>
      <c r="K1779" s="124"/>
      <c r="L1779" s="124"/>
      <c r="M1779" s="124"/>
      <c r="N1779" s="211">
        <v>2285916.64</v>
      </c>
      <c r="O1779" s="211">
        <v>0</v>
      </c>
      <c r="P1779" s="124" t="s">
        <v>1314</v>
      </c>
    </row>
    <row r="1780" spans="1:16">
      <c r="A1780" s="262" t="s">
        <v>1368</v>
      </c>
      <c r="B1780" s="124"/>
      <c r="C1780" s="125" t="s">
        <v>1368</v>
      </c>
      <c r="D1780" s="119">
        <v>43159</v>
      </c>
      <c r="E1780" s="120" t="s">
        <v>3712</v>
      </c>
      <c r="F1780" s="120" t="s">
        <v>13</v>
      </c>
      <c r="G1780" s="120">
        <v>379676</v>
      </c>
      <c r="H1780" s="124"/>
      <c r="I1780" s="128" t="s">
        <v>1393</v>
      </c>
      <c r="J1780" s="124"/>
      <c r="K1780" s="124"/>
      <c r="L1780" s="124"/>
      <c r="M1780" s="124"/>
      <c r="N1780" s="211">
        <v>2285916.64</v>
      </c>
      <c r="O1780" s="211">
        <v>0</v>
      </c>
      <c r="P1780" s="124" t="s">
        <v>1314</v>
      </c>
    </row>
    <row r="1781" spans="1:16">
      <c r="A1781" s="262" t="s">
        <v>1368</v>
      </c>
      <c r="B1781" s="124"/>
      <c r="C1781" s="125" t="s">
        <v>1368</v>
      </c>
      <c r="D1781" s="119">
        <v>43159</v>
      </c>
      <c r="E1781" s="120" t="s">
        <v>3713</v>
      </c>
      <c r="F1781" s="120" t="s">
        <v>13</v>
      </c>
      <c r="G1781" s="120">
        <v>379678</v>
      </c>
      <c r="H1781" s="124"/>
      <c r="I1781" s="128" t="s">
        <v>1393</v>
      </c>
      <c r="J1781" s="124"/>
      <c r="K1781" s="124"/>
      <c r="L1781" s="124"/>
      <c r="M1781" s="124"/>
      <c r="N1781" s="211">
        <v>2285916.64</v>
      </c>
      <c r="O1781" s="211">
        <v>0</v>
      </c>
      <c r="P1781" s="124" t="s">
        <v>1314</v>
      </c>
    </row>
    <row r="1782" spans="1:16">
      <c r="A1782" s="262" t="s">
        <v>1368</v>
      </c>
      <c r="B1782" s="124"/>
      <c r="C1782" s="125" t="s">
        <v>1368</v>
      </c>
      <c r="D1782" s="119">
        <v>43159</v>
      </c>
      <c r="E1782" s="120" t="s">
        <v>3714</v>
      </c>
      <c r="F1782" s="120" t="s">
        <v>13</v>
      </c>
      <c r="G1782" s="120">
        <v>379680</v>
      </c>
      <c r="H1782" s="124"/>
      <c r="I1782" s="128" t="s">
        <v>1393</v>
      </c>
      <c r="J1782" s="124"/>
      <c r="K1782" s="124"/>
      <c r="L1782" s="124"/>
      <c r="M1782" s="124"/>
      <c r="N1782" s="211">
        <v>2285916.64</v>
      </c>
      <c r="O1782" s="211">
        <v>0</v>
      </c>
      <c r="P1782" s="124" t="s">
        <v>1314</v>
      </c>
    </row>
    <row r="1783" spans="1:16">
      <c r="A1783" s="262" t="s">
        <v>1368</v>
      </c>
      <c r="B1783" s="124"/>
      <c r="C1783" s="125" t="s">
        <v>1368</v>
      </c>
      <c r="D1783" s="119">
        <v>43159</v>
      </c>
      <c r="E1783" s="120" t="s">
        <v>3715</v>
      </c>
      <c r="F1783" s="120" t="s">
        <v>13</v>
      </c>
      <c r="G1783" s="120">
        <v>379682</v>
      </c>
      <c r="H1783" s="124"/>
      <c r="I1783" s="128" t="s">
        <v>1393</v>
      </c>
      <c r="J1783" s="124"/>
      <c r="K1783" s="124"/>
      <c r="L1783" s="124"/>
      <c r="M1783" s="124"/>
      <c r="N1783" s="211">
        <v>6278538.5099999998</v>
      </c>
      <c r="O1783" s="211">
        <v>0</v>
      </c>
      <c r="P1783" s="124" t="s">
        <v>1314</v>
      </c>
    </row>
    <row r="1784" spans="1:16">
      <c r="A1784" s="262" t="s">
        <v>1368</v>
      </c>
      <c r="B1784" s="124"/>
      <c r="C1784" s="125" t="s">
        <v>1368</v>
      </c>
      <c r="D1784" s="119">
        <v>43159</v>
      </c>
      <c r="E1784" s="120" t="s">
        <v>3716</v>
      </c>
      <c r="F1784" s="120" t="s">
        <v>13</v>
      </c>
      <c r="G1784" s="120">
        <v>379684</v>
      </c>
      <c r="H1784" s="124"/>
      <c r="I1784" s="128" t="s">
        <v>1393</v>
      </c>
      <c r="J1784" s="124"/>
      <c r="K1784" s="124"/>
      <c r="L1784" s="124"/>
      <c r="M1784" s="124"/>
      <c r="N1784" s="211">
        <v>6278538.5099999998</v>
      </c>
      <c r="O1784" s="211">
        <v>0</v>
      </c>
      <c r="P1784" s="124" t="s">
        <v>1314</v>
      </c>
    </row>
    <row r="1785" spans="1:16">
      <c r="A1785" s="262" t="s">
        <v>1368</v>
      </c>
      <c r="B1785" s="124"/>
      <c r="C1785" s="125" t="s">
        <v>1368</v>
      </c>
      <c r="D1785" s="119">
        <v>43159</v>
      </c>
      <c r="E1785" s="120" t="s">
        <v>3717</v>
      </c>
      <c r="F1785" s="120" t="s">
        <v>13</v>
      </c>
      <c r="G1785" s="120">
        <v>379686</v>
      </c>
      <c r="H1785" s="124"/>
      <c r="I1785" s="128" t="s">
        <v>1393</v>
      </c>
      <c r="J1785" s="124"/>
      <c r="K1785" s="124"/>
      <c r="L1785" s="124"/>
      <c r="M1785" s="124"/>
      <c r="N1785" s="211">
        <v>6278538.5099999998</v>
      </c>
      <c r="O1785" s="211">
        <v>0</v>
      </c>
      <c r="P1785" s="124" t="s">
        <v>1314</v>
      </c>
    </row>
    <row r="1786" spans="1:16">
      <c r="A1786" s="262" t="s">
        <v>1368</v>
      </c>
      <c r="B1786" s="124"/>
      <c r="C1786" s="125" t="s">
        <v>1368</v>
      </c>
      <c r="D1786" s="119">
        <v>43159</v>
      </c>
      <c r="E1786" s="120" t="s">
        <v>3718</v>
      </c>
      <c r="F1786" s="120" t="s">
        <v>13</v>
      </c>
      <c r="G1786" s="120">
        <v>379688</v>
      </c>
      <c r="H1786" s="124"/>
      <c r="I1786" s="128" t="s">
        <v>1393</v>
      </c>
      <c r="J1786" s="124"/>
      <c r="K1786" s="124"/>
      <c r="L1786" s="124"/>
      <c r="M1786" s="124"/>
      <c r="N1786" s="211">
        <v>6278538.5099999998</v>
      </c>
      <c r="O1786" s="211">
        <v>0</v>
      </c>
      <c r="P1786" s="124" t="s">
        <v>1314</v>
      </c>
    </row>
    <row r="1787" spans="1:16">
      <c r="A1787" s="262" t="s">
        <v>1368</v>
      </c>
      <c r="B1787" s="124"/>
      <c r="C1787" s="125" t="s">
        <v>1368</v>
      </c>
      <c r="D1787" s="119">
        <v>43159</v>
      </c>
      <c r="E1787" s="120" t="s">
        <v>3719</v>
      </c>
      <c r="F1787" s="120" t="s">
        <v>13</v>
      </c>
      <c r="G1787" s="120">
        <v>379690</v>
      </c>
      <c r="H1787" s="124"/>
      <c r="I1787" s="128" t="s">
        <v>1393</v>
      </c>
      <c r="J1787" s="124"/>
      <c r="K1787" s="124"/>
      <c r="L1787" s="124"/>
      <c r="M1787" s="124"/>
      <c r="N1787" s="211">
        <v>6278538.5099999998</v>
      </c>
      <c r="O1787" s="211">
        <v>0</v>
      </c>
      <c r="P1787" s="124" t="s">
        <v>1314</v>
      </c>
    </row>
    <row r="1788" spans="1:16">
      <c r="A1788" s="262" t="s">
        <v>1368</v>
      </c>
      <c r="B1788" s="124"/>
      <c r="C1788" s="125" t="s">
        <v>1368</v>
      </c>
      <c r="D1788" s="119">
        <v>43159</v>
      </c>
      <c r="E1788" s="120" t="s">
        <v>3720</v>
      </c>
      <c r="F1788" s="120" t="s">
        <v>13</v>
      </c>
      <c r="G1788" s="120">
        <v>379692</v>
      </c>
      <c r="H1788" s="124"/>
      <c r="I1788" s="128" t="s">
        <v>1393</v>
      </c>
      <c r="J1788" s="124"/>
      <c r="K1788" s="124"/>
      <c r="L1788" s="124"/>
      <c r="M1788" s="124"/>
      <c r="N1788" s="211">
        <v>5318565.96</v>
      </c>
      <c r="O1788" s="211">
        <v>0</v>
      </c>
      <c r="P1788" s="124" t="s">
        <v>1314</v>
      </c>
    </row>
    <row r="1789" spans="1:16">
      <c r="A1789" s="262" t="s">
        <v>1368</v>
      </c>
      <c r="B1789" s="124"/>
      <c r="C1789" s="125" t="s">
        <v>1368</v>
      </c>
      <c r="D1789" s="119">
        <v>43159</v>
      </c>
      <c r="E1789" s="120" t="s">
        <v>3721</v>
      </c>
      <c r="F1789" s="120" t="s">
        <v>13</v>
      </c>
      <c r="G1789" s="120">
        <v>379694</v>
      </c>
      <c r="H1789" s="124"/>
      <c r="I1789" s="128" t="s">
        <v>1393</v>
      </c>
      <c r="J1789" s="124"/>
      <c r="K1789" s="124"/>
      <c r="L1789" s="124"/>
      <c r="M1789" s="124"/>
      <c r="N1789" s="211">
        <v>5318565.96</v>
      </c>
      <c r="O1789" s="211">
        <v>0</v>
      </c>
      <c r="P1789" s="124" t="s">
        <v>1314</v>
      </c>
    </row>
    <row r="1790" spans="1:16">
      <c r="A1790" s="262" t="s">
        <v>1368</v>
      </c>
      <c r="B1790" s="124"/>
      <c r="C1790" s="125" t="s">
        <v>1368</v>
      </c>
      <c r="D1790" s="119">
        <v>43159</v>
      </c>
      <c r="E1790" s="120" t="s">
        <v>3722</v>
      </c>
      <c r="F1790" s="120" t="s">
        <v>13</v>
      </c>
      <c r="G1790" s="120">
        <v>379696</v>
      </c>
      <c r="H1790" s="124"/>
      <c r="I1790" s="128" t="s">
        <v>1393</v>
      </c>
      <c r="J1790" s="124"/>
      <c r="K1790" s="124"/>
      <c r="L1790" s="124"/>
      <c r="M1790" s="124"/>
      <c r="N1790" s="211">
        <v>5318565.96</v>
      </c>
      <c r="O1790" s="211">
        <v>0</v>
      </c>
      <c r="P1790" s="124" t="s">
        <v>1314</v>
      </c>
    </row>
    <row r="1791" spans="1:16">
      <c r="A1791" s="262" t="s">
        <v>1368</v>
      </c>
      <c r="B1791" s="124"/>
      <c r="C1791" s="125" t="s">
        <v>1368</v>
      </c>
      <c r="D1791" s="119">
        <v>43159</v>
      </c>
      <c r="E1791" s="120" t="s">
        <v>3723</v>
      </c>
      <c r="F1791" s="120" t="s">
        <v>13</v>
      </c>
      <c r="G1791" s="120">
        <v>379698</v>
      </c>
      <c r="H1791" s="124"/>
      <c r="I1791" s="128" t="s">
        <v>1393</v>
      </c>
      <c r="J1791" s="124"/>
      <c r="K1791" s="124"/>
      <c r="L1791" s="124"/>
      <c r="M1791" s="124"/>
      <c r="N1791" s="211">
        <v>5318565.96</v>
      </c>
      <c r="O1791" s="211">
        <v>0</v>
      </c>
      <c r="P1791" s="124" t="s">
        <v>1314</v>
      </c>
    </row>
    <row r="1792" spans="1:16">
      <c r="A1792" s="262" t="s">
        <v>1368</v>
      </c>
      <c r="B1792" s="124"/>
      <c r="C1792" s="125" t="s">
        <v>1368</v>
      </c>
      <c r="D1792" s="119">
        <v>43159</v>
      </c>
      <c r="E1792" s="120" t="s">
        <v>3724</v>
      </c>
      <c r="F1792" s="120" t="s">
        <v>13</v>
      </c>
      <c r="G1792" s="120">
        <v>379700</v>
      </c>
      <c r="H1792" s="124"/>
      <c r="I1792" s="128" t="s">
        <v>1393</v>
      </c>
      <c r="J1792" s="124"/>
      <c r="K1792" s="124"/>
      <c r="L1792" s="124"/>
      <c r="M1792" s="124"/>
      <c r="N1792" s="211">
        <v>5318565.96</v>
      </c>
      <c r="O1792" s="211">
        <v>0</v>
      </c>
      <c r="P1792" s="124" t="s">
        <v>1314</v>
      </c>
    </row>
    <row r="1793" spans="1:16">
      <c r="A1793" s="262" t="s">
        <v>1368</v>
      </c>
      <c r="B1793" s="124"/>
      <c r="C1793" s="125" t="s">
        <v>1368</v>
      </c>
      <c r="D1793" s="119">
        <v>43159</v>
      </c>
      <c r="E1793" s="120" t="s">
        <v>3725</v>
      </c>
      <c r="F1793" s="120" t="s">
        <v>13</v>
      </c>
      <c r="G1793" s="120">
        <v>379702</v>
      </c>
      <c r="H1793" s="124"/>
      <c r="I1793" s="128" t="s">
        <v>1393</v>
      </c>
      <c r="J1793" s="124"/>
      <c r="K1793" s="124"/>
      <c r="L1793" s="124"/>
      <c r="M1793" s="124"/>
      <c r="N1793" s="211">
        <v>14608066.17</v>
      </c>
      <c r="O1793" s="211">
        <v>0</v>
      </c>
      <c r="P1793" s="124" t="s">
        <v>1314</v>
      </c>
    </row>
    <row r="1794" spans="1:16">
      <c r="A1794" s="262" t="s">
        <v>1368</v>
      </c>
      <c r="B1794" s="124"/>
      <c r="C1794" s="125" t="s">
        <v>1368</v>
      </c>
      <c r="D1794" s="119">
        <v>43159</v>
      </c>
      <c r="E1794" s="120" t="s">
        <v>3726</v>
      </c>
      <c r="F1794" s="120" t="s">
        <v>13</v>
      </c>
      <c r="G1794" s="120">
        <v>379704</v>
      </c>
      <c r="H1794" s="124"/>
      <c r="I1794" s="128" t="s">
        <v>1393</v>
      </c>
      <c r="J1794" s="124"/>
      <c r="K1794" s="124"/>
      <c r="L1794" s="124"/>
      <c r="M1794" s="124"/>
      <c r="N1794" s="211">
        <v>14608066.17</v>
      </c>
      <c r="O1794" s="211">
        <v>0</v>
      </c>
      <c r="P1794" s="124" t="s">
        <v>1314</v>
      </c>
    </row>
    <row r="1795" spans="1:16">
      <c r="A1795" s="262" t="s">
        <v>1368</v>
      </c>
      <c r="B1795" s="124"/>
      <c r="C1795" s="125" t="s">
        <v>1368</v>
      </c>
      <c r="D1795" s="119">
        <v>43159</v>
      </c>
      <c r="E1795" s="120" t="s">
        <v>3727</v>
      </c>
      <c r="F1795" s="120" t="s">
        <v>13</v>
      </c>
      <c r="G1795" s="120">
        <v>379706</v>
      </c>
      <c r="H1795" s="124"/>
      <c r="I1795" s="128" t="s">
        <v>1393</v>
      </c>
      <c r="J1795" s="124"/>
      <c r="K1795" s="124"/>
      <c r="L1795" s="124"/>
      <c r="M1795" s="124"/>
      <c r="N1795" s="211">
        <v>14608066.17</v>
      </c>
      <c r="O1795" s="211">
        <v>0</v>
      </c>
      <c r="P1795" s="124" t="s">
        <v>1314</v>
      </c>
    </row>
    <row r="1796" spans="1:16">
      <c r="A1796" s="262" t="s">
        <v>1368</v>
      </c>
      <c r="B1796" s="124"/>
      <c r="C1796" s="125" t="s">
        <v>1368</v>
      </c>
      <c r="D1796" s="119">
        <v>43159</v>
      </c>
      <c r="E1796" s="120" t="s">
        <v>3728</v>
      </c>
      <c r="F1796" s="120" t="s">
        <v>13</v>
      </c>
      <c r="G1796" s="120">
        <v>379708</v>
      </c>
      <c r="H1796" s="124"/>
      <c r="I1796" s="128" t="s">
        <v>1393</v>
      </c>
      <c r="J1796" s="124"/>
      <c r="K1796" s="124"/>
      <c r="L1796" s="124"/>
      <c r="M1796" s="124"/>
      <c r="N1796" s="211">
        <v>14608066.17</v>
      </c>
      <c r="O1796" s="211">
        <v>0</v>
      </c>
      <c r="P1796" s="124" t="s">
        <v>1314</v>
      </c>
    </row>
    <row r="1797" spans="1:16">
      <c r="A1797" s="262" t="s">
        <v>1368</v>
      </c>
      <c r="B1797" s="124"/>
      <c r="C1797" s="125" t="s">
        <v>1368</v>
      </c>
      <c r="D1797" s="119">
        <v>43159</v>
      </c>
      <c r="E1797" s="120" t="s">
        <v>3729</v>
      </c>
      <c r="F1797" s="120" t="s">
        <v>13</v>
      </c>
      <c r="G1797" s="120">
        <v>379710</v>
      </c>
      <c r="H1797" s="124"/>
      <c r="I1797" s="128" t="s">
        <v>1393</v>
      </c>
      <c r="J1797" s="124"/>
      <c r="K1797" s="124"/>
      <c r="L1797" s="124"/>
      <c r="M1797" s="124"/>
      <c r="N1797" s="211">
        <v>14608066.17</v>
      </c>
      <c r="O1797" s="211">
        <v>0</v>
      </c>
      <c r="P1797" s="124" t="s">
        <v>1314</v>
      </c>
    </row>
    <row r="1798" spans="1:16">
      <c r="A1798" s="262" t="s">
        <v>1368</v>
      </c>
      <c r="B1798" s="124"/>
      <c r="C1798" s="125" t="s">
        <v>1368</v>
      </c>
      <c r="D1798" s="119">
        <v>43159</v>
      </c>
      <c r="E1798" s="120" t="s">
        <v>3730</v>
      </c>
      <c r="F1798" s="120" t="s">
        <v>13</v>
      </c>
      <c r="G1798" s="120">
        <v>379712</v>
      </c>
      <c r="H1798" s="124"/>
      <c r="I1798" s="128" t="s">
        <v>1393</v>
      </c>
      <c r="J1798" s="124"/>
      <c r="K1798" s="124"/>
      <c r="L1798" s="124"/>
      <c r="M1798" s="124"/>
      <c r="N1798" s="211">
        <v>2687603.12</v>
      </c>
      <c r="O1798" s="211">
        <v>0</v>
      </c>
      <c r="P1798" s="124" t="s">
        <v>1314</v>
      </c>
    </row>
    <row r="1799" spans="1:16" ht="63.75">
      <c r="A1799" s="262">
        <v>287</v>
      </c>
      <c r="B1799" s="124"/>
      <c r="C1799" s="125" t="s">
        <v>790</v>
      </c>
      <c r="D1799" s="119">
        <v>43159</v>
      </c>
      <c r="E1799" s="120" t="s">
        <v>3731</v>
      </c>
      <c r="F1799" s="120" t="s">
        <v>11</v>
      </c>
      <c r="G1799" s="120">
        <v>674290</v>
      </c>
      <c r="H1799" s="124"/>
      <c r="I1799" s="128" t="s">
        <v>4364</v>
      </c>
      <c r="J1799" s="124"/>
      <c r="K1799" s="124"/>
      <c r="L1799" s="124"/>
      <c r="M1799" s="124"/>
      <c r="N1799" s="211">
        <v>50</v>
      </c>
      <c r="O1799" s="211">
        <v>0</v>
      </c>
      <c r="P1799" s="124" t="s">
        <v>1314</v>
      </c>
    </row>
    <row r="1800" spans="1:16" ht="89.25">
      <c r="A1800" s="262">
        <v>66</v>
      </c>
      <c r="B1800" s="124"/>
      <c r="C1800" s="125" t="s">
        <v>704</v>
      </c>
      <c r="D1800" s="119">
        <v>43159</v>
      </c>
      <c r="E1800" s="120" t="s">
        <v>3732</v>
      </c>
      <c r="F1800" s="120" t="s">
        <v>15</v>
      </c>
      <c r="G1800" s="120">
        <v>4421</v>
      </c>
      <c r="H1800" s="124"/>
      <c r="I1800" s="128" t="s">
        <v>4365</v>
      </c>
      <c r="J1800" s="124"/>
      <c r="K1800" s="124"/>
      <c r="L1800" s="124"/>
      <c r="M1800" s="124"/>
      <c r="N1800" s="211">
        <v>27132.46</v>
      </c>
      <c r="O1800" s="211">
        <v>0</v>
      </c>
      <c r="P1800" s="124" t="s">
        <v>1314</v>
      </c>
    </row>
    <row r="1801" spans="1:16" ht="51">
      <c r="A1801" s="262">
        <v>312</v>
      </c>
      <c r="B1801" s="124"/>
      <c r="C1801" s="125" t="s">
        <v>809</v>
      </c>
      <c r="D1801" s="119">
        <v>43159</v>
      </c>
      <c r="E1801" s="120" t="s">
        <v>3733</v>
      </c>
      <c r="F1801" s="120" t="s">
        <v>15</v>
      </c>
      <c r="G1801" s="120">
        <v>675038</v>
      </c>
      <c r="H1801" s="124"/>
      <c r="I1801" s="128" t="s">
        <v>4366</v>
      </c>
      <c r="J1801" s="124"/>
      <c r="K1801" s="124"/>
      <c r="L1801" s="124"/>
      <c r="M1801" s="124"/>
      <c r="N1801" s="211">
        <v>50</v>
      </c>
      <c r="O1801" s="211">
        <v>0</v>
      </c>
      <c r="P1801" s="124" t="s">
        <v>1314</v>
      </c>
    </row>
    <row r="1802" spans="1:16" ht="63.75">
      <c r="A1802" s="262">
        <v>593</v>
      </c>
      <c r="B1802" s="124"/>
      <c r="C1802" s="125" t="s">
        <v>863</v>
      </c>
      <c r="D1802" s="119">
        <v>43159</v>
      </c>
      <c r="E1802" s="120" t="s">
        <v>4117</v>
      </c>
      <c r="F1802" s="120" t="s">
        <v>3</v>
      </c>
      <c r="G1802" s="120">
        <v>1600757</v>
      </c>
      <c r="H1802" s="124"/>
      <c r="I1802" s="128" t="s">
        <v>4713</v>
      </c>
      <c r="J1802" s="124"/>
      <c r="K1802" s="124"/>
      <c r="L1802" s="124"/>
      <c r="M1802" s="124"/>
      <c r="N1802" s="211">
        <v>0</v>
      </c>
      <c r="O1802" s="211">
        <v>193.55</v>
      </c>
      <c r="P1802" s="124" t="s">
        <v>1314</v>
      </c>
    </row>
    <row r="1803" spans="1:16" ht="63.75">
      <c r="A1803" s="262">
        <v>81</v>
      </c>
      <c r="B1803" s="124"/>
      <c r="C1803" s="125" t="s">
        <v>709</v>
      </c>
      <c r="D1803" s="119">
        <v>43159</v>
      </c>
      <c r="E1803" s="120" t="s">
        <v>4118</v>
      </c>
      <c r="F1803" s="120" t="s">
        <v>3</v>
      </c>
      <c r="G1803" s="120">
        <v>1600758</v>
      </c>
      <c r="H1803" s="124"/>
      <c r="I1803" s="128" t="s">
        <v>4714</v>
      </c>
      <c r="J1803" s="124"/>
      <c r="K1803" s="124"/>
      <c r="L1803" s="124"/>
      <c r="M1803" s="124"/>
      <c r="N1803" s="211">
        <v>0</v>
      </c>
      <c r="O1803" s="211">
        <v>255.4</v>
      </c>
      <c r="P1803" s="124" t="s">
        <v>1314</v>
      </c>
    </row>
    <row r="1804" spans="1:16" ht="63.75">
      <c r="A1804" s="262">
        <v>85</v>
      </c>
      <c r="B1804" s="124"/>
      <c r="C1804" s="125" t="s">
        <v>4142</v>
      </c>
      <c r="D1804" s="119">
        <v>43159</v>
      </c>
      <c r="E1804" s="120" t="s">
        <v>4119</v>
      </c>
      <c r="F1804" s="120" t="s">
        <v>3</v>
      </c>
      <c r="G1804" s="120">
        <v>1600759</v>
      </c>
      <c r="H1804" s="124"/>
      <c r="I1804" s="128" t="s">
        <v>4715</v>
      </c>
      <c r="J1804" s="124"/>
      <c r="K1804" s="124"/>
      <c r="L1804" s="124"/>
      <c r="M1804" s="124"/>
      <c r="N1804" s="211">
        <v>0</v>
      </c>
      <c r="O1804" s="211">
        <v>4066.67</v>
      </c>
      <c r="P1804" s="124" t="s">
        <v>1314</v>
      </c>
    </row>
    <row r="1805" spans="1:16" ht="63.75">
      <c r="A1805" s="262">
        <v>86</v>
      </c>
      <c r="B1805" s="124"/>
      <c r="C1805" s="125" t="s">
        <v>710</v>
      </c>
      <c r="D1805" s="119">
        <v>43159</v>
      </c>
      <c r="E1805" s="120" t="s">
        <v>4120</v>
      </c>
      <c r="F1805" s="120" t="s">
        <v>3</v>
      </c>
      <c r="G1805" s="120">
        <v>1600760</v>
      </c>
      <c r="H1805" s="124"/>
      <c r="I1805" s="128" t="s">
        <v>4716</v>
      </c>
      <c r="J1805" s="124"/>
      <c r="K1805" s="124"/>
      <c r="L1805" s="124"/>
      <c r="M1805" s="124"/>
      <c r="N1805" s="211">
        <v>0</v>
      </c>
      <c r="O1805" s="211">
        <v>112713.14</v>
      </c>
      <c r="P1805" s="124" t="s">
        <v>1314</v>
      </c>
    </row>
    <row r="1806" spans="1:16" ht="63.75">
      <c r="A1806" s="262" t="s">
        <v>619</v>
      </c>
      <c r="B1806" s="124"/>
      <c r="C1806" s="125" t="s">
        <v>713</v>
      </c>
      <c r="D1806" s="119">
        <v>43159</v>
      </c>
      <c r="E1806" s="120" t="s">
        <v>4121</v>
      </c>
      <c r="F1806" s="120" t="s">
        <v>3</v>
      </c>
      <c r="G1806" s="120">
        <v>1600762</v>
      </c>
      <c r="H1806" s="124"/>
      <c r="I1806" s="128" t="s">
        <v>4717</v>
      </c>
      <c r="J1806" s="124"/>
      <c r="K1806" s="124"/>
      <c r="L1806" s="124"/>
      <c r="M1806" s="124"/>
      <c r="N1806" s="211">
        <v>0</v>
      </c>
      <c r="O1806" s="211">
        <v>300.10000000000002</v>
      </c>
      <c r="P1806" s="124" t="s">
        <v>1314</v>
      </c>
    </row>
    <row r="1807" spans="1:16" ht="63.75">
      <c r="A1807" s="262">
        <v>376</v>
      </c>
      <c r="B1807" s="124"/>
      <c r="C1807" s="125" t="s">
        <v>1272</v>
      </c>
      <c r="D1807" s="119">
        <v>43159</v>
      </c>
      <c r="E1807" s="120" t="s">
        <v>4122</v>
      </c>
      <c r="F1807" s="120" t="s">
        <v>3</v>
      </c>
      <c r="G1807" s="120">
        <v>1600765</v>
      </c>
      <c r="H1807" s="124"/>
      <c r="I1807" s="128" t="s">
        <v>4718</v>
      </c>
      <c r="J1807" s="124"/>
      <c r="K1807" s="124"/>
      <c r="L1807" s="124"/>
      <c r="M1807" s="124"/>
      <c r="N1807" s="211">
        <v>0</v>
      </c>
      <c r="O1807" s="211">
        <v>265.20999999999998</v>
      </c>
      <c r="P1807" s="124" t="s">
        <v>1314</v>
      </c>
    </row>
    <row r="1808" spans="1:16" ht="63.75">
      <c r="A1808" s="262">
        <v>310</v>
      </c>
      <c r="B1808" s="124"/>
      <c r="C1808" s="125" t="s">
        <v>807</v>
      </c>
      <c r="D1808" s="119">
        <v>43159</v>
      </c>
      <c r="E1808" s="120" t="s">
        <v>4123</v>
      </c>
      <c r="F1808" s="120" t="s">
        <v>3</v>
      </c>
      <c r="G1808" s="120">
        <v>1600767</v>
      </c>
      <c r="H1808" s="124"/>
      <c r="I1808" s="128" t="s">
        <v>4719</v>
      </c>
      <c r="J1808" s="124"/>
      <c r="K1808" s="124"/>
      <c r="L1808" s="124"/>
      <c r="M1808" s="124"/>
      <c r="N1808" s="211">
        <v>0</v>
      </c>
      <c r="O1808" s="211">
        <v>63329.2</v>
      </c>
      <c r="P1808" s="124" t="s">
        <v>1314</v>
      </c>
    </row>
    <row r="1809" spans="1:16" ht="63.75">
      <c r="A1809" s="262">
        <v>48</v>
      </c>
      <c r="B1809" s="124"/>
      <c r="C1809" s="125" t="s">
        <v>700</v>
      </c>
      <c r="D1809" s="119">
        <v>43159</v>
      </c>
      <c r="E1809" s="120" t="s">
        <v>4124</v>
      </c>
      <c r="F1809" s="120" t="s">
        <v>3</v>
      </c>
      <c r="G1809" s="120">
        <v>1600770</v>
      </c>
      <c r="H1809" s="124"/>
      <c r="I1809" s="128" t="s">
        <v>4720</v>
      </c>
      <c r="J1809" s="124"/>
      <c r="K1809" s="124"/>
      <c r="L1809" s="124"/>
      <c r="M1809" s="124"/>
      <c r="N1809" s="211">
        <v>0</v>
      </c>
      <c r="O1809" s="211">
        <v>22821.53</v>
      </c>
      <c r="P1809" s="124" t="s">
        <v>1314</v>
      </c>
    </row>
    <row r="1810" spans="1:16" ht="63.75">
      <c r="A1810" s="262">
        <v>47</v>
      </c>
      <c r="B1810" s="124"/>
      <c r="C1810" s="125" t="s">
        <v>699</v>
      </c>
      <c r="D1810" s="119">
        <v>43159</v>
      </c>
      <c r="E1810" s="120" t="s">
        <v>4125</v>
      </c>
      <c r="F1810" s="120" t="s">
        <v>3</v>
      </c>
      <c r="G1810" s="120">
        <v>1600780</v>
      </c>
      <c r="H1810" s="124"/>
      <c r="I1810" s="128" t="s">
        <v>4721</v>
      </c>
      <c r="J1810" s="124"/>
      <c r="K1810" s="124"/>
      <c r="L1810" s="124"/>
      <c r="M1810" s="124"/>
      <c r="N1810" s="211">
        <v>0</v>
      </c>
      <c r="O1810" s="211">
        <v>10910</v>
      </c>
      <c r="P1810" s="124" t="s">
        <v>1314</v>
      </c>
    </row>
    <row r="1811" spans="1:16" ht="63.75">
      <c r="A1811" s="262">
        <v>47</v>
      </c>
      <c r="B1811" s="124"/>
      <c r="C1811" s="125" t="s">
        <v>699</v>
      </c>
      <c r="D1811" s="119">
        <v>43159</v>
      </c>
      <c r="E1811" s="120" t="s">
        <v>4126</v>
      </c>
      <c r="F1811" s="120" t="s">
        <v>3</v>
      </c>
      <c r="G1811" s="120">
        <v>1600783</v>
      </c>
      <c r="H1811" s="124"/>
      <c r="I1811" s="128" t="s">
        <v>4722</v>
      </c>
      <c r="J1811" s="124"/>
      <c r="K1811" s="124"/>
      <c r="L1811" s="124"/>
      <c r="M1811" s="124"/>
      <c r="N1811" s="211">
        <v>0</v>
      </c>
      <c r="O1811" s="211">
        <v>1951</v>
      </c>
      <c r="P1811" s="124" t="s">
        <v>1314</v>
      </c>
    </row>
    <row r="1812" spans="1:16" ht="63.75">
      <c r="A1812" s="262">
        <v>47</v>
      </c>
      <c r="B1812" s="124"/>
      <c r="C1812" s="125" t="s">
        <v>699</v>
      </c>
      <c r="D1812" s="119">
        <v>43159</v>
      </c>
      <c r="E1812" s="120" t="s">
        <v>4127</v>
      </c>
      <c r="F1812" s="120" t="s">
        <v>3</v>
      </c>
      <c r="G1812" s="120">
        <v>1600785</v>
      </c>
      <c r="H1812" s="124"/>
      <c r="I1812" s="128" t="s">
        <v>4723</v>
      </c>
      <c r="J1812" s="124"/>
      <c r="K1812" s="124"/>
      <c r="L1812" s="124"/>
      <c r="M1812" s="124"/>
      <c r="N1812" s="211">
        <v>0</v>
      </c>
      <c r="O1812" s="211">
        <v>55480</v>
      </c>
      <c r="P1812" s="124" t="s">
        <v>1314</v>
      </c>
    </row>
    <row r="1813" spans="1:16" ht="51">
      <c r="A1813" s="262">
        <v>25</v>
      </c>
      <c r="B1813" s="124"/>
      <c r="C1813" s="125" t="s">
        <v>694</v>
      </c>
      <c r="D1813" s="119">
        <v>43159</v>
      </c>
      <c r="E1813" s="120" t="s">
        <v>4128</v>
      </c>
      <c r="F1813" s="120" t="s">
        <v>3</v>
      </c>
      <c r="G1813" s="120">
        <v>1600788</v>
      </c>
      <c r="H1813" s="124"/>
      <c r="I1813" s="128" t="s">
        <v>4724</v>
      </c>
      <c r="J1813" s="124"/>
      <c r="K1813" s="124"/>
      <c r="L1813" s="124"/>
      <c r="M1813" s="124"/>
      <c r="N1813" s="211">
        <v>0</v>
      </c>
      <c r="O1813" s="211">
        <v>1291257.3899999999</v>
      </c>
      <c r="P1813" s="124" t="s">
        <v>1314</v>
      </c>
    </row>
    <row r="1814" spans="1:16" ht="51">
      <c r="A1814" s="262">
        <v>163</v>
      </c>
      <c r="B1814" s="124"/>
      <c r="C1814" s="125" t="s">
        <v>748</v>
      </c>
      <c r="D1814" s="119">
        <v>43159</v>
      </c>
      <c r="E1814" s="120" t="s">
        <v>4129</v>
      </c>
      <c r="F1814" s="120" t="s">
        <v>3</v>
      </c>
      <c r="G1814" s="120">
        <v>1600817</v>
      </c>
      <c r="H1814" s="124"/>
      <c r="I1814" s="128" t="s">
        <v>4725</v>
      </c>
      <c r="J1814" s="124"/>
      <c r="K1814" s="124"/>
      <c r="L1814" s="124"/>
      <c r="M1814" s="124"/>
      <c r="N1814" s="211">
        <v>0</v>
      </c>
      <c r="O1814" s="211">
        <v>9</v>
      </c>
      <c r="P1814" s="124" t="s">
        <v>1314</v>
      </c>
    </row>
    <row r="1815" spans="1:16" ht="51">
      <c r="A1815" s="262">
        <v>163</v>
      </c>
      <c r="B1815" s="124"/>
      <c r="C1815" s="125" t="s">
        <v>748</v>
      </c>
      <c r="D1815" s="119">
        <v>43159</v>
      </c>
      <c r="E1815" s="120" t="s">
        <v>4130</v>
      </c>
      <c r="F1815" s="120" t="s">
        <v>3</v>
      </c>
      <c r="G1815" s="120">
        <v>1600820</v>
      </c>
      <c r="H1815" s="124"/>
      <c r="I1815" s="128" t="s">
        <v>4726</v>
      </c>
      <c r="J1815" s="124"/>
      <c r="K1815" s="124"/>
      <c r="L1815" s="124"/>
      <c r="M1815" s="124"/>
      <c r="N1815" s="211">
        <v>0</v>
      </c>
      <c r="O1815" s="211">
        <v>1088.8</v>
      </c>
      <c r="P1815" s="124" t="s">
        <v>1314</v>
      </c>
    </row>
    <row r="1816" spans="1:16" ht="51">
      <c r="A1816" s="262">
        <v>163</v>
      </c>
      <c r="B1816" s="124"/>
      <c r="C1816" s="125" t="s">
        <v>748</v>
      </c>
      <c r="D1816" s="119">
        <v>43159</v>
      </c>
      <c r="E1816" s="120" t="s">
        <v>4131</v>
      </c>
      <c r="F1816" s="120" t="s">
        <v>3</v>
      </c>
      <c r="G1816" s="120">
        <v>1600823</v>
      </c>
      <c r="H1816" s="124"/>
      <c r="I1816" s="128" t="s">
        <v>4727</v>
      </c>
      <c r="J1816" s="124"/>
      <c r="K1816" s="124"/>
      <c r="L1816" s="124"/>
      <c r="M1816" s="124"/>
      <c r="N1816" s="211">
        <v>0</v>
      </c>
      <c r="O1816" s="211">
        <v>9</v>
      </c>
      <c r="P1816" s="124" t="s">
        <v>1314</v>
      </c>
    </row>
    <row r="1817" spans="1:16" ht="51">
      <c r="A1817" s="262" t="s">
        <v>619</v>
      </c>
      <c r="B1817" s="124"/>
      <c r="C1817" s="125" t="s">
        <v>713</v>
      </c>
      <c r="D1817" s="119">
        <v>43159</v>
      </c>
      <c r="E1817" s="120" t="s">
        <v>4132</v>
      </c>
      <c r="F1817" s="120" t="s">
        <v>3</v>
      </c>
      <c r="G1817" s="120">
        <v>1600755</v>
      </c>
      <c r="H1817" s="124"/>
      <c r="I1817" s="128" t="s">
        <v>4728</v>
      </c>
      <c r="J1817" s="124"/>
      <c r="K1817" s="124"/>
      <c r="L1817" s="124"/>
      <c r="M1817" s="124"/>
      <c r="N1817" s="211">
        <v>0</v>
      </c>
      <c r="O1817" s="211">
        <v>1100</v>
      </c>
      <c r="P1817" s="124" t="s">
        <v>1314</v>
      </c>
    </row>
    <row r="1818" spans="1:16" ht="51">
      <c r="A1818" s="262">
        <v>41</v>
      </c>
      <c r="B1818" s="124"/>
      <c r="C1818" s="125" t="s">
        <v>697</v>
      </c>
      <c r="D1818" s="119">
        <v>43159</v>
      </c>
      <c r="E1818" s="120" t="s">
        <v>4133</v>
      </c>
      <c r="F1818" s="120" t="s">
        <v>3</v>
      </c>
      <c r="G1818" s="120">
        <v>1600774</v>
      </c>
      <c r="H1818" s="124"/>
      <c r="I1818" s="128" t="s">
        <v>4729</v>
      </c>
      <c r="J1818" s="124"/>
      <c r="K1818" s="124"/>
      <c r="L1818" s="124"/>
      <c r="M1818" s="124"/>
      <c r="N1818" s="211">
        <v>0</v>
      </c>
      <c r="O1818" s="211">
        <v>50112</v>
      </c>
      <c r="P1818" s="124" t="s">
        <v>1314</v>
      </c>
    </row>
    <row r="1819" spans="1:16" ht="51">
      <c r="A1819" s="262" t="s">
        <v>619</v>
      </c>
      <c r="B1819" s="124"/>
      <c r="C1819" s="125" t="s">
        <v>713</v>
      </c>
      <c r="D1819" s="119">
        <v>43159</v>
      </c>
      <c r="E1819" s="120" t="s">
        <v>4134</v>
      </c>
      <c r="F1819" s="120" t="s">
        <v>3</v>
      </c>
      <c r="G1819" s="120">
        <v>1600819</v>
      </c>
      <c r="H1819" s="124"/>
      <c r="I1819" s="128" t="s">
        <v>4730</v>
      </c>
      <c r="J1819" s="124"/>
      <c r="K1819" s="124"/>
      <c r="L1819" s="124"/>
      <c r="M1819" s="124"/>
      <c r="N1819" s="211">
        <v>0</v>
      </c>
      <c r="O1819" s="211">
        <v>18</v>
      </c>
      <c r="P1819" s="124" t="s">
        <v>1314</v>
      </c>
    </row>
    <row r="1820" spans="1:16" ht="38.25">
      <c r="A1820" s="262">
        <v>291</v>
      </c>
      <c r="B1820" s="124"/>
      <c r="C1820" s="125" t="s">
        <v>794</v>
      </c>
      <c r="D1820" s="119">
        <v>43159</v>
      </c>
      <c r="E1820" s="120" t="s">
        <v>4135</v>
      </c>
      <c r="F1820" s="120" t="s">
        <v>3</v>
      </c>
      <c r="G1820" s="120">
        <v>1600825</v>
      </c>
      <c r="H1820" s="124"/>
      <c r="I1820" s="128" t="s">
        <v>4731</v>
      </c>
      <c r="J1820" s="124"/>
      <c r="K1820" s="124"/>
      <c r="L1820" s="124"/>
      <c r="M1820" s="124"/>
      <c r="N1820" s="211">
        <v>0</v>
      </c>
      <c r="O1820" s="211">
        <v>39</v>
      </c>
      <c r="P1820" s="124" t="s">
        <v>1314</v>
      </c>
    </row>
    <row r="1821" spans="1:16" ht="51">
      <c r="A1821" s="262" t="s">
        <v>619</v>
      </c>
      <c r="B1821" s="124"/>
      <c r="C1821" s="125" t="s">
        <v>713</v>
      </c>
      <c r="D1821" s="119">
        <v>43159</v>
      </c>
      <c r="E1821" s="120" t="s">
        <v>4136</v>
      </c>
      <c r="F1821" s="120" t="s">
        <v>3</v>
      </c>
      <c r="G1821" s="120">
        <v>1600855</v>
      </c>
      <c r="H1821" s="124"/>
      <c r="I1821" s="128" t="s">
        <v>4732</v>
      </c>
      <c r="J1821" s="124"/>
      <c r="K1821" s="124"/>
      <c r="L1821" s="124"/>
      <c r="M1821" s="124"/>
      <c r="N1821" s="211">
        <v>0</v>
      </c>
      <c r="O1821" s="211">
        <v>670.78</v>
      </c>
      <c r="P1821" s="124" t="s">
        <v>1314</v>
      </c>
    </row>
    <row r="1822" spans="1:16" ht="51">
      <c r="A1822" s="262">
        <v>130</v>
      </c>
      <c r="B1822" s="124"/>
      <c r="C1822" s="125" t="s">
        <v>727</v>
      </c>
      <c r="D1822" s="119">
        <v>43159</v>
      </c>
      <c r="E1822" s="120" t="s">
        <v>4137</v>
      </c>
      <c r="F1822" s="120" t="s">
        <v>3</v>
      </c>
      <c r="G1822" s="120">
        <v>1600889</v>
      </c>
      <c r="H1822" s="124"/>
      <c r="I1822" s="128" t="s">
        <v>4733</v>
      </c>
      <c r="J1822" s="124"/>
      <c r="K1822" s="124"/>
      <c r="L1822" s="124"/>
      <c r="M1822" s="124"/>
      <c r="N1822" s="211">
        <v>0</v>
      </c>
      <c r="O1822" s="211">
        <v>30</v>
      </c>
      <c r="P1822" s="124" t="s">
        <v>1314</v>
      </c>
    </row>
    <row r="1823" spans="1:16" ht="51">
      <c r="A1823" s="262">
        <v>30</v>
      </c>
      <c r="B1823" s="124"/>
      <c r="C1823" s="125" t="s">
        <v>695</v>
      </c>
      <c r="D1823" s="119">
        <v>43159</v>
      </c>
      <c r="E1823" s="120" t="s">
        <v>4138</v>
      </c>
      <c r="F1823" s="120" t="s">
        <v>3</v>
      </c>
      <c r="G1823" s="120">
        <v>1600891</v>
      </c>
      <c r="H1823" s="124"/>
      <c r="I1823" s="128" t="s">
        <v>4734</v>
      </c>
      <c r="J1823" s="124"/>
      <c r="K1823" s="124"/>
      <c r="L1823" s="124"/>
      <c r="M1823" s="124"/>
      <c r="N1823" s="211">
        <v>0</v>
      </c>
      <c r="O1823" s="211">
        <v>54</v>
      </c>
      <c r="P1823" s="124" t="s">
        <v>1314</v>
      </c>
    </row>
    <row r="1824" spans="1:16" ht="63.75">
      <c r="A1824" s="262" t="s">
        <v>619</v>
      </c>
      <c r="B1824" s="124"/>
      <c r="C1824" s="125" t="s">
        <v>713</v>
      </c>
      <c r="D1824" s="119">
        <v>43159</v>
      </c>
      <c r="E1824" s="120" t="s">
        <v>4139</v>
      </c>
      <c r="F1824" s="120" t="s">
        <v>3</v>
      </c>
      <c r="G1824" s="120">
        <v>1600961</v>
      </c>
      <c r="H1824" s="124"/>
      <c r="I1824" s="128" t="s">
        <v>4735</v>
      </c>
      <c r="J1824" s="124"/>
      <c r="K1824" s="124"/>
      <c r="L1824" s="124"/>
      <c r="M1824" s="124"/>
      <c r="N1824" s="211">
        <v>0</v>
      </c>
      <c r="O1824" s="211">
        <v>1924</v>
      </c>
      <c r="P1824" s="124" t="s">
        <v>1314</v>
      </c>
    </row>
    <row r="1825" spans="1:16" ht="63.75">
      <c r="A1825" s="262">
        <v>86</v>
      </c>
      <c r="B1825" s="124"/>
      <c r="C1825" s="125" t="s">
        <v>710</v>
      </c>
      <c r="D1825" s="119">
        <v>43159</v>
      </c>
      <c r="E1825" s="120" t="s">
        <v>4140</v>
      </c>
      <c r="F1825" s="120" t="s">
        <v>3</v>
      </c>
      <c r="G1825" s="120">
        <v>1600993</v>
      </c>
      <c r="H1825" s="124"/>
      <c r="I1825" s="128" t="s">
        <v>4736</v>
      </c>
      <c r="J1825" s="124"/>
      <c r="K1825" s="124"/>
      <c r="L1825" s="124"/>
      <c r="M1825" s="124"/>
      <c r="N1825" s="211">
        <v>0</v>
      </c>
      <c r="O1825" s="211">
        <v>666</v>
      </c>
      <c r="P1825" s="124" t="s">
        <v>1314</v>
      </c>
    </row>
    <row r="1826" spans="1:16" ht="51">
      <c r="A1826" s="262" t="s">
        <v>619</v>
      </c>
      <c r="B1826" s="124"/>
      <c r="C1826" s="125" t="s">
        <v>713</v>
      </c>
      <c r="D1826" s="119">
        <v>43160</v>
      </c>
      <c r="E1826" s="120" t="s">
        <v>4784</v>
      </c>
      <c r="F1826" s="120" t="s">
        <v>3</v>
      </c>
      <c r="G1826" s="120">
        <v>1601270</v>
      </c>
      <c r="H1826" s="124"/>
      <c r="I1826" s="128" t="s">
        <v>4785</v>
      </c>
      <c r="J1826" s="124"/>
      <c r="K1826" s="124"/>
      <c r="L1826" s="124"/>
      <c r="M1826" s="124"/>
      <c r="N1826" s="211">
        <v>0</v>
      </c>
      <c r="O1826" s="211">
        <v>4761.2299999999996</v>
      </c>
      <c r="P1826" s="124" t="s">
        <v>1314</v>
      </c>
    </row>
    <row r="1827" spans="1:16" ht="51">
      <c r="A1827" s="262">
        <v>46</v>
      </c>
      <c r="B1827" s="124"/>
      <c r="C1827" s="125" t="s">
        <v>698</v>
      </c>
      <c r="D1827" s="119">
        <v>43160</v>
      </c>
      <c r="E1827" s="120" t="s">
        <v>4786</v>
      </c>
      <c r="F1827" s="120" t="s">
        <v>3</v>
      </c>
      <c r="G1827" s="120">
        <v>1601276</v>
      </c>
      <c r="H1827" s="124"/>
      <c r="I1827" s="128" t="s">
        <v>4787</v>
      </c>
      <c r="J1827" s="124"/>
      <c r="K1827" s="124"/>
      <c r="L1827" s="124"/>
      <c r="M1827" s="124"/>
      <c r="N1827" s="211">
        <v>0</v>
      </c>
      <c r="O1827" s="211">
        <v>222.45</v>
      </c>
      <c r="P1827" s="124" t="s">
        <v>1314</v>
      </c>
    </row>
    <row r="1828" spans="1:16" ht="63.75">
      <c r="A1828" s="262">
        <v>597</v>
      </c>
      <c r="B1828" s="124"/>
      <c r="C1828" s="125" t="s">
        <v>4141</v>
      </c>
      <c r="D1828" s="119">
        <v>43160</v>
      </c>
      <c r="E1828" s="120" t="s">
        <v>4788</v>
      </c>
      <c r="F1828" s="120" t="s">
        <v>3</v>
      </c>
      <c r="G1828" s="120">
        <v>1601277</v>
      </c>
      <c r="H1828" s="124"/>
      <c r="I1828" s="128" t="s">
        <v>4789</v>
      </c>
      <c r="J1828" s="124"/>
      <c r="K1828" s="124"/>
      <c r="L1828" s="124"/>
      <c r="M1828" s="124"/>
      <c r="N1828" s="211">
        <v>0</v>
      </c>
      <c r="O1828" s="211">
        <v>30624.68</v>
      </c>
      <c r="P1828" s="124" t="s">
        <v>1314</v>
      </c>
    </row>
    <row r="1829" spans="1:16" ht="51">
      <c r="A1829" s="262">
        <v>16</v>
      </c>
      <c r="B1829" s="124"/>
      <c r="C1829" s="125" t="s">
        <v>692</v>
      </c>
      <c r="D1829" s="119">
        <v>43160</v>
      </c>
      <c r="E1829" s="120" t="s">
        <v>4790</v>
      </c>
      <c r="F1829" s="120" t="s">
        <v>3</v>
      </c>
      <c r="G1829" s="120">
        <v>1601147</v>
      </c>
      <c r="H1829" s="124"/>
      <c r="I1829" s="128" t="s">
        <v>4791</v>
      </c>
      <c r="J1829" s="124"/>
      <c r="K1829" s="124"/>
      <c r="L1829" s="124"/>
      <c r="M1829" s="124"/>
      <c r="N1829" s="211">
        <v>0</v>
      </c>
      <c r="O1829" s="211">
        <v>787.08</v>
      </c>
      <c r="P1829" s="124" t="s">
        <v>1314</v>
      </c>
    </row>
    <row r="1830" spans="1:16" ht="51">
      <c r="A1830" s="262" t="s">
        <v>619</v>
      </c>
      <c r="B1830" s="124"/>
      <c r="C1830" s="125" t="s">
        <v>713</v>
      </c>
      <c r="D1830" s="119">
        <v>43160</v>
      </c>
      <c r="E1830" s="120" t="s">
        <v>4792</v>
      </c>
      <c r="F1830" s="120" t="s">
        <v>3</v>
      </c>
      <c r="G1830" s="120">
        <v>1601149</v>
      </c>
      <c r="H1830" s="124"/>
      <c r="I1830" s="128" t="s">
        <v>4793</v>
      </c>
      <c r="J1830" s="124"/>
      <c r="K1830" s="124"/>
      <c r="L1830" s="124"/>
      <c r="M1830" s="124"/>
      <c r="N1830" s="211">
        <v>0</v>
      </c>
      <c r="O1830" s="211">
        <v>5573.25</v>
      </c>
      <c r="P1830" s="124" t="s">
        <v>1314</v>
      </c>
    </row>
    <row r="1831" spans="1:16" ht="51">
      <c r="A1831" s="262" t="s">
        <v>619</v>
      </c>
      <c r="B1831" s="124"/>
      <c r="C1831" s="125" t="s">
        <v>713</v>
      </c>
      <c r="D1831" s="119">
        <v>43160</v>
      </c>
      <c r="E1831" s="120" t="s">
        <v>4794</v>
      </c>
      <c r="F1831" s="120" t="s">
        <v>3</v>
      </c>
      <c r="G1831" s="120">
        <v>1601180</v>
      </c>
      <c r="H1831" s="124"/>
      <c r="I1831" s="128" t="s">
        <v>1398</v>
      </c>
      <c r="J1831" s="124"/>
      <c r="K1831" s="124"/>
      <c r="L1831" s="124"/>
      <c r="M1831" s="124"/>
      <c r="N1831" s="211">
        <v>0</v>
      </c>
      <c r="O1831" s="211">
        <v>703.59</v>
      </c>
      <c r="P1831" s="124" t="s">
        <v>1314</v>
      </c>
    </row>
    <row r="1832" spans="1:16" ht="51">
      <c r="A1832" s="262" t="s">
        <v>619</v>
      </c>
      <c r="B1832" s="124"/>
      <c r="C1832" s="125" t="s">
        <v>713</v>
      </c>
      <c r="D1832" s="119">
        <v>43160</v>
      </c>
      <c r="E1832" s="120" t="s">
        <v>4795</v>
      </c>
      <c r="F1832" s="120" t="s">
        <v>3</v>
      </c>
      <c r="G1832" s="120">
        <v>1601182</v>
      </c>
      <c r="H1832" s="124"/>
      <c r="I1832" s="128" t="s">
        <v>1376</v>
      </c>
      <c r="J1832" s="124"/>
      <c r="K1832" s="124"/>
      <c r="L1832" s="124"/>
      <c r="M1832" s="124"/>
      <c r="N1832" s="211">
        <v>0</v>
      </c>
      <c r="O1832" s="211">
        <v>1944.51</v>
      </c>
      <c r="P1832" s="124" t="s">
        <v>1314</v>
      </c>
    </row>
    <row r="1833" spans="1:16" ht="51">
      <c r="A1833" s="262" t="s">
        <v>619</v>
      </c>
      <c r="B1833" s="124"/>
      <c r="C1833" s="125" t="s">
        <v>713</v>
      </c>
      <c r="D1833" s="119">
        <v>43160</v>
      </c>
      <c r="E1833" s="120" t="s">
        <v>4796</v>
      </c>
      <c r="F1833" s="120" t="s">
        <v>3</v>
      </c>
      <c r="G1833" s="120">
        <v>1601191</v>
      </c>
      <c r="H1833" s="124"/>
      <c r="I1833" s="128" t="s">
        <v>4797</v>
      </c>
      <c r="J1833" s="124"/>
      <c r="K1833" s="124"/>
      <c r="L1833" s="124"/>
      <c r="M1833" s="124"/>
      <c r="N1833" s="211">
        <v>0</v>
      </c>
      <c r="O1833" s="211">
        <v>3095.6</v>
      </c>
      <c r="P1833" s="124" t="s">
        <v>1314</v>
      </c>
    </row>
    <row r="1834" spans="1:16" ht="38.25">
      <c r="A1834" s="262">
        <v>35</v>
      </c>
      <c r="B1834" s="124"/>
      <c r="C1834" s="125" t="s">
        <v>696</v>
      </c>
      <c r="D1834" s="119">
        <v>43160</v>
      </c>
      <c r="E1834" s="120" t="s">
        <v>4799</v>
      </c>
      <c r="F1834" s="120" t="s">
        <v>3</v>
      </c>
      <c r="G1834" s="120">
        <v>1601242</v>
      </c>
      <c r="H1834" s="124"/>
      <c r="I1834" s="128" t="s">
        <v>1379</v>
      </c>
      <c r="J1834" s="124"/>
      <c r="K1834" s="124"/>
      <c r="L1834" s="124"/>
      <c r="M1834" s="124"/>
      <c r="N1834" s="211">
        <v>0</v>
      </c>
      <c r="O1834" s="211">
        <v>1278</v>
      </c>
      <c r="P1834" s="124" t="s">
        <v>1314</v>
      </c>
    </row>
    <row r="1835" spans="1:16" ht="51">
      <c r="A1835" s="262" t="s">
        <v>619</v>
      </c>
      <c r="B1835" s="124"/>
      <c r="C1835" s="125" t="s">
        <v>713</v>
      </c>
      <c r="D1835" s="119">
        <v>43160</v>
      </c>
      <c r="E1835" s="120" t="s">
        <v>4800</v>
      </c>
      <c r="F1835" s="120" t="s">
        <v>3</v>
      </c>
      <c r="G1835" s="120">
        <v>1601247</v>
      </c>
      <c r="H1835" s="124"/>
      <c r="I1835" s="128" t="s">
        <v>1373</v>
      </c>
      <c r="J1835" s="124"/>
      <c r="K1835" s="124"/>
      <c r="L1835" s="124"/>
      <c r="M1835" s="124"/>
      <c r="N1835" s="211">
        <v>0</v>
      </c>
      <c r="O1835" s="211">
        <v>711.18</v>
      </c>
      <c r="P1835" s="124" t="s">
        <v>1314</v>
      </c>
    </row>
    <row r="1836" spans="1:16" ht="51">
      <c r="A1836" s="262" t="s">
        <v>619</v>
      </c>
      <c r="B1836" s="124"/>
      <c r="C1836" s="125" t="s">
        <v>713</v>
      </c>
      <c r="D1836" s="119">
        <v>43160</v>
      </c>
      <c r="E1836" s="120" t="s">
        <v>4801</v>
      </c>
      <c r="F1836" s="120" t="s">
        <v>3</v>
      </c>
      <c r="G1836" s="120">
        <v>1601249</v>
      </c>
      <c r="H1836" s="124"/>
      <c r="I1836" s="128" t="s">
        <v>1371</v>
      </c>
      <c r="J1836" s="124"/>
      <c r="K1836" s="124"/>
      <c r="L1836" s="124"/>
      <c r="M1836" s="124"/>
      <c r="N1836" s="211">
        <v>0</v>
      </c>
      <c r="O1836" s="211">
        <v>545</v>
      </c>
      <c r="P1836" s="124" t="s">
        <v>1314</v>
      </c>
    </row>
    <row r="1837" spans="1:16" ht="51">
      <c r="A1837" s="262" t="s">
        <v>619</v>
      </c>
      <c r="B1837" s="124"/>
      <c r="C1837" s="125" t="s">
        <v>713</v>
      </c>
      <c r="D1837" s="119">
        <v>43160</v>
      </c>
      <c r="E1837" s="120" t="s">
        <v>4802</v>
      </c>
      <c r="F1837" s="120" t="s">
        <v>3</v>
      </c>
      <c r="G1837" s="120">
        <v>1601286</v>
      </c>
      <c r="H1837" s="124"/>
      <c r="I1837" s="128" t="s">
        <v>4803</v>
      </c>
      <c r="J1837" s="124"/>
      <c r="K1837" s="124"/>
      <c r="L1837" s="124"/>
      <c r="M1837" s="124"/>
      <c r="N1837" s="211">
        <v>0</v>
      </c>
      <c r="O1837" s="211">
        <v>2752.6</v>
      </c>
      <c r="P1837" s="124" t="s">
        <v>1314</v>
      </c>
    </row>
    <row r="1838" spans="1:16" ht="51">
      <c r="A1838" s="262" t="s">
        <v>619</v>
      </c>
      <c r="B1838" s="124"/>
      <c r="C1838" s="125" t="s">
        <v>713</v>
      </c>
      <c r="D1838" s="119">
        <v>43160</v>
      </c>
      <c r="E1838" s="120" t="s">
        <v>4804</v>
      </c>
      <c r="F1838" s="120" t="s">
        <v>3</v>
      </c>
      <c r="G1838" s="120">
        <v>1601311</v>
      </c>
      <c r="H1838" s="124"/>
      <c r="I1838" s="128" t="s">
        <v>1372</v>
      </c>
      <c r="J1838" s="124"/>
      <c r="K1838" s="124"/>
      <c r="L1838" s="124"/>
      <c r="M1838" s="124"/>
      <c r="N1838" s="211">
        <v>0</v>
      </c>
      <c r="O1838" s="211">
        <v>1000</v>
      </c>
      <c r="P1838" s="124" t="s">
        <v>1314</v>
      </c>
    </row>
    <row r="1839" spans="1:16" ht="51">
      <c r="A1839" s="262">
        <v>225</v>
      </c>
      <c r="B1839" s="124"/>
      <c r="C1839" s="125" t="s">
        <v>766</v>
      </c>
      <c r="D1839" s="119">
        <v>43160</v>
      </c>
      <c r="E1839" s="120" t="s">
        <v>4805</v>
      </c>
      <c r="F1839" s="120" t="s">
        <v>3</v>
      </c>
      <c r="G1839" s="120">
        <v>1601321</v>
      </c>
      <c r="H1839" s="124"/>
      <c r="I1839" s="128" t="s">
        <v>4806</v>
      </c>
      <c r="J1839" s="124"/>
      <c r="K1839" s="124"/>
      <c r="L1839" s="124"/>
      <c r="M1839" s="124"/>
      <c r="N1839" s="211">
        <v>0</v>
      </c>
      <c r="O1839" s="211">
        <v>70.2</v>
      </c>
      <c r="P1839" s="124" t="s">
        <v>1314</v>
      </c>
    </row>
    <row r="1840" spans="1:16" ht="51">
      <c r="A1840" s="262" t="s">
        <v>619</v>
      </c>
      <c r="B1840" s="124"/>
      <c r="C1840" s="125" t="s">
        <v>713</v>
      </c>
      <c r="D1840" s="119">
        <v>43160</v>
      </c>
      <c r="E1840" s="120" t="s">
        <v>5451</v>
      </c>
      <c r="F1840" s="120" t="s">
        <v>6</v>
      </c>
      <c r="G1840" s="120">
        <v>675787</v>
      </c>
      <c r="H1840" s="124"/>
      <c r="I1840" s="128" t="s">
        <v>5452</v>
      </c>
      <c r="J1840" s="124"/>
      <c r="K1840" s="124"/>
      <c r="L1840" s="124"/>
      <c r="M1840" s="124"/>
      <c r="N1840" s="211">
        <v>0</v>
      </c>
      <c r="O1840" s="211">
        <v>94189.72</v>
      </c>
      <c r="P1840" s="124" t="s">
        <v>1314</v>
      </c>
    </row>
    <row r="1841" spans="1:16" ht="51">
      <c r="A1841" s="262" t="s">
        <v>619</v>
      </c>
      <c r="B1841" s="124"/>
      <c r="C1841" s="125" t="s">
        <v>713</v>
      </c>
      <c r="D1841" s="119">
        <v>43160</v>
      </c>
      <c r="E1841" s="120" t="s">
        <v>5453</v>
      </c>
      <c r="F1841" s="120" t="s">
        <v>6</v>
      </c>
      <c r="G1841" s="120">
        <v>676358</v>
      </c>
      <c r="H1841" s="124"/>
      <c r="I1841" s="128" t="s">
        <v>5454</v>
      </c>
      <c r="J1841" s="124"/>
      <c r="K1841" s="124"/>
      <c r="L1841" s="124"/>
      <c r="M1841" s="124"/>
      <c r="N1841" s="211">
        <v>0</v>
      </c>
      <c r="O1841" s="211">
        <v>5491.36</v>
      </c>
      <c r="P1841" s="124" t="s">
        <v>1314</v>
      </c>
    </row>
    <row r="1842" spans="1:16" ht="76.5">
      <c r="A1842" s="262" t="s">
        <v>619</v>
      </c>
      <c r="B1842" s="124"/>
      <c r="C1842" s="125" t="s">
        <v>713</v>
      </c>
      <c r="D1842" s="119">
        <v>43160</v>
      </c>
      <c r="E1842" s="120" t="s">
        <v>5455</v>
      </c>
      <c r="F1842" s="120" t="s">
        <v>6</v>
      </c>
      <c r="G1842" s="120">
        <v>676490</v>
      </c>
      <c r="H1842" s="124"/>
      <c r="I1842" s="128" t="s">
        <v>5456</v>
      </c>
      <c r="J1842" s="124"/>
      <c r="K1842" s="124"/>
      <c r="L1842" s="124"/>
      <c r="M1842" s="124"/>
      <c r="N1842" s="211">
        <v>0</v>
      </c>
      <c r="O1842" s="211">
        <v>10282.870000000001</v>
      </c>
      <c r="P1842" s="124" t="s">
        <v>1314</v>
      </c>
    </row>
    <row r="1843" spans="1:16" ht="51">
      <c r="A1843" s="262">
        <v>513</v>
      </c>
      <c r="B1843" s="124"/>
      <c r="C1843" s="125" t="s">
        <v>201</v>
      </c>
      <c r="D1843" s="119">
        <v>43160</v>
      </c>
      <c r="E1843" s="120" t="s">
        <v>5457</v>
      </c>
      <c r="F1843" s="120" t="s">
        <v>6</v>
      </c>
      <c r="G1843" s="120">
        <v>946629</v>
      </c>
      <c r="H1843" s="124"/>
      <c r="I1843" s="128" t="s">
        <v>5458</v>
      </c>
      <c r="J1843" s="124"/>
      <c r="K1843" s="124"/>
      <c r="L1843" s="124"/>
      <c r="M1843" s="124"/>
      <c r="N1843" s="211">
        <v>0</v>
      </c>
      <c r="O1843" s="211">
        <v>331562.51</v>
      </c>
      <c r="P1843" s="124" t="s">
        <v>1314</v>
      </c>
    </row>
    <row r="1844" spans="1:16" ht="51">
      <c r="A1844" s="262" t="s">
        <v>619</v>
      </c>
      <c r="B1844" s="124"/>
      <c r="C1844" s="125" t="s">
        <v>713</v>
      </c>
      <c r="D1844" s="119">
        <v>43160</v>
      </c>
      <c r="E1844" s="120" t="s">
        <v>5459</v>
      </c>
      <c r="F1844" s="120" t="s">
        <v>6</v>
      </c>
      <c r="G1844" s="120">
        <v>946909</v>
      </c>
      <c r="H1844" s="124"/>
      <c r="I1844" s="128" t="s">
        <v>4189</v>
      </c>
      <c r="J1844" s="124"/>
      <c r="K1844" s="124"/>
      <c r="L1844" s="124"/>
      <c r="M1844" s="124"/>
      <c r="N1844" s="211">
        <v>0</v>
      </c>
      <c r="O1844" s="211">
        <v>560.91999999999996</v>
      </c>
      <c r="P1844" s="124" t="s">
        <v>1314</v>
      </c>
    </row>
    <row r="1845" spans="1:16" ht="89.25">
      <c r="A1845" s="262">
        <v>86</v>
      </c>
      <c r="B1845" s="124"/>
      <c r="C1845" s="125" t="s">
        <v>710</v>
      </c>
      <c r="D1845" s="119">
        <v>43160</v>
      </c>
      <c r="E1845" s="120" t="s">
        <v>5460</v>
      </c>
      <c r="F1845" s="120" t="s">
        <v>6</v>
      </c>
      <c r="G1845" s="120">
        <v>915120</v>
      </c>
      <c r="H1845" s="124"/>
      <c r="I1845" s="128" t="s">
        <v>5461</v>
      </c>
      <c r="J1845" s="124"/>
      <c r="K1845" s="124"/>
      <c r="L1845" s="124"/>
      <c r="M1845" s="124"/>
      <c r="N1845" s="211">
        <v>0</v>
      </c>
      <c r="O1845" s="211">
        <v>22.5</v>
      </c>
      <c r="P1845" s="124" t="s">
        <v>1314</v>
      </c>
    </row>
    <row r="1846" spans="1:16" ht="76.5">
      <c r="A1846" s="262" t="s">
        <v>619</v>
      </c>
      <c r="B1846" s="124"/>
      <c r="C1846" s="125" t="s">
        <v>713</v>
      </c>
      <c r="D1846" s="119">
        <v>43160</v>
      </c>
      <c r="E1846" s="120" t="s">
        <v>5462</v>
      </c>
      <c r="F1846" s="120" t="s">
        <v>15</v>
      </c>
      <c r="G1846" s="120">
        <v>4441</v>
      </c>
      <c r="H1846" s="124"/>
      <c r="I1846" s="128" t="s">
        <v>5463</v>
      </c>
      <c r="J1846" s="124"/>
      <c r="K1846" s="124"/>
      <c r="L1846" s="124"/>
      <c r="M1846" s="124"/>
      <c r="N1846" s="211">
        <v>522.11</v>
      </c>
      <c r="O1846" s="211">
        <v>0</v>
      </c>
      <c r="P1846" s="124" t="s">
        <v>1314</v>
      </c>
    </row>
    <row r="1847" spans="1:16" ht="89.25">
      <c r="A1847" s="262">
        <v>41</v>
      </c>
      <c r="B1847" s="124"/>
      <c r="C1847" s="125" t="s">
        <v>697</v>
      </c>
      <c r="D1847" s="119">
        <v>43160</v>
      </c>
      <c r="E1847" s="120" t="s">
        <v>5464</v>
      </c>
      <c r="F1847" s="120" t="s">
        <v>15</v>
      </c>
      <c r="G1847" s="120">
        <v>4443</v>
      </c>
      <c r="H1847" s="124"/>
      <c r="I1847" s="128" t="s">
        <v>5465</v>
      </c>
      <c r="J1847" s="124"/>
      <c r="K1847" s="124"/>
      <c r="L1847" s="124"/>
      <c r="M1847" s="124"/>
      <c r="N1847" s="211">
        <v>277</v>
      </c>
      <c r="O1847" s="211">
        <v>0</v>
      </c>
      <c r="P1847" s="124" t="s">
        <v>1314</v>
      </c>
    </row>
    <row r="1848" spans="1:16" ht="89.25">
      <c r="A1848" s="262">
        <v>25</v>
      </c>
      <c r="B1848" s="124"/>
      <c r="C1848" s="125" t="s">
        <v>694</v>
      </c>
      <c r="D1848" s="119">
        <v>43160</v>
      </c>
      <c r="E1848" s="120" t="s">
        <v>5466</v>
      </c>
      <c r="F1848" s="120" t="s">
        <v>15</v>
      </c>
      <c r="G1848" s="120">
        <v>4446</v>
      </c>
      <c r="H1848" s="124"/>
      <c r="I1848" s="128" t="s">
        <v>5467</v>
      </c>
      <c r="J1848" s="124"/>
      <c r="K1848" s="124"/>
      <c r="L1848" s="124"/>
      <c r="M1848" s="124"/>
      <c r="N1848" s="211">
        <v>50</v>
      </c>
      <c r="O1848" s="211">
        <v>0</v>
      </c>
      <c r="P1848" s="124" t="s">
        <v>1314</v>
      </c>
    </row>
    <row r="1849" spans="1:16" ht="51">
      <c r="A1849" s="262">
        <v>287</v>
      </c>
      <c r="B1849" s="124"/>
      <c r="C1849" s="125" t="s">
        <v>790</v>
      </c>
      <c r="D1849" s="119">
        <v>43161</v>
      </c>
      <c r="E1849" s="120" t="s">
        <v>4807</v>
      </c>
      <c r="F1849" s="120" t="s">
        <v>3</v>
      </c>
      <c r="G1849" s="120">
        <v>1601584</v>
      </c>
      <c r="H1849" s="124"/>
      <c r="I1849" s="128" t="s">
        <v>4808</v>
      </c>
      <c r="J1849" s="124"/>
      <c r="K1849" s="124"/>
      <c r="L1849" s="124"/>
      <c r="M1849" s="124"/>
      <c r="N1849" s="211">
        <v>0</v>
      </c>
      <c r="O1849" s="211">
        <v>2000</v>
      </c>
      <c r="P1849" s="124" t="s">
        <v>1314</v>
      </c>
    </row>
    <row r="1850" spans="1:16" ht="63.75">
      <c r="A1850" s="262">
        <v>130</v>
      </c>
      <c r="B1850" s="124"/>
      <c r="C1850" s="125" t="s">
        <v>727</v>
      </c>
      <c r="D1850" s="119">
        <v>43161</v>
      </c>
      <c r="E1850" s="120" t="s">
        <v>4809</v>
      </c>
      <c r="F1850" s="120" t="s">
        <v>3</v>
      </c>
      <c r="G1850" s="120">
        <v>1601626</v>
      </c>
      <c r="H1850" s="124"/>
      <c r="I1850" s="128" t="s">
        <v>4810</v>
      </c>
      <c r="J1850" s="124"/>
      <c r="K1850" s="124"/>
      <c r="L1850" s="124"/>
      <c r="M1850" s="124"/>
      <c r="N1850" s="211">
        <v>0</v>
      </c>
      <c r="O1850" s="211">
        <v>144550.63</v>
      </c>
      <c r="P1850" s="124" t="s">
        <v>1314</v>
      </c>
    </row>
    <row r="1851" spans="1:16" ht="51">
      <c r="A1851" s="262">
        <v>163</v>
      </c>
      <c r="B1851" s="124"/>
      <c r="C1851" s="125" t="s">
        <v>748</v>
      </c>
      <c r="D1851" s="119">
        <v>43161</v>
      </c>
      <c r="E1851" s="120" t="s">
        <v>4811</v>
      </c>
      <c r="F1851" s="120" t="s">
        <v>3</v>
      </c>
      <c r="G1851" s="120">
        <v>1601683</v>
      </c>
      <c r="H1851" s="124"/>
      <c r="I1851" s="128" t="s">
        <v>4812</v>
      </c>
      <c r="J1851" s="124"/>
      <c r="K1851" s="124"/>
      <c r="L1851" s="124"/>
      <c r="M1851" s="124"/>
      <c r="N1851" s="211">
        <v>0</v>
      </c>
      <c r="O1851" s="211">
        <v>18</v>
      </c>
      <c r="P1851" s="124" t="s">
        <v>1314</v>
      </c>
    </row>
    <row r="1852" spans="1:16" ht="51">
      <c r="A1852" s="262">
        <v>163</v>
      </c>
      <c r="B1852" s="124"/>
      <c r="C1852" s="125" t="s">
        <v>748</v>
      </c>
      <c r="D1852" s="119">
        <v>43161</v>
      </c>
      <c r="E1852" s="120" t="s">
        <v>4813</v>
      </c>
      <c r="F1852" s="120" t="s">
        <v>3</v>
      </c>
      <c r="G1852" s="120">
        <v>1601687</v>
      </c>
      <c r="H1852" s="124"/>
      <c r="I1852" s="128" t="s">
        <v>4814</v>
      </c>
      <c r="J1852" s="124"/>
      <c r="K1852" s="124"/>
      <c r="L1852" s="124"/>
      <c r="M1852" s="124"/>
      <c r="N1852" s="211">
        <v>0</v>
      </c>
      <c r="O1852" s="211">
        <v>124.75</v>
      </c>
      <c r="P1852" s="124" t="s">
        <v>1314</v>
      </c>
    </row>
    <row r="1853" spans="1:16" ht="51">
      <c r="A1853" s="262" t="s">
        <v>619</v>
      </c>
      <c r="B1853" s="124"/>
      <c r="C1853" s="125" t="s">
        <v>713</v>
      </c>
      <c r="D1853" s="119">
        <v>43161</v>
      </c>
      <c r="E1853" s="120" t="s">
        <v>4815</v>
      </c>
      <c r="F1853" s="120" t="s">
        <v>3</v>
      </c>
      <c r="G1853" s="120">
        <v>1601698</v>
      </c>
      <c r="H1853" s="124"/>
      <c r="I1853" s="128" t="s">
        <v>4816</v>
      </c>
      <c r="J1853" s="124"/>
      <c r="K1853" s="124"/>
      <c r="L1853" s="124"/>
      <c r="M1853" s="124"/>
      <c r="N1853" s="211">
        <v>0</v>
      </c>
      <c r="O1853" s="211">
        <v>10681.93</v>
      </c>
      <c r="P1853" s="124" t="s">
        <v>1314</v>
      </c>
    </row>
    <row r="1854" spans="1:16" ht="51">
      <c r="A1854" s="262" t="s">
        <v>619</v>
      </c>
      <c r="B1854" s="124"/>
      <c r="C1854" s="125" t="s">
        <v>713</v>
      </c>
      <c r="D1854" s="119">
        <v>43161</v>
      </c>
      <c r="E1854" s="120" t="s">
        <v>4817</v>
      </c>
      <c r="F1854" s="120" t="s">
        <v>3</v>
      </c>
      <c r="G1854" s="120">
        <v>1601559</v>
      </c>
      <c r="H1854" s="124"/>
      <c r="I1854" s="128" t="s">
        <v>4818</v>
      </c>
      <c r="J1854" s="124"/>
      <c r="K1854" s="124"/>
      <c r="L1854" s="124"/>
      <c r="M1854" s="124"/>
      <c r="N1854" s="211">
        <v>0</v>
      </c>
      <c r="O1854" s="211">
        <v>2000</v>
      </c>
      <c r="P1854" s="124" t="s">
        <v>1314</v>
      </c>
    </row>
    <row r="1855" spans="1:16" ht="51">
      <c r="A1855" s="262" t="s">
        <v>619</v>
      </c>
      <c r="B1855" s="124"/>
      <c r="C1855" s="125" t="s">
        <v>713</v>
      </c>
      <c r="D1855" s="119">
        <v>43161</v>
      </c>
      <c r="E1855" s="120" t="s">
        <v>4819</v>
      </c>
      <c r="F1855" s="120" t="s">
        <v>3</v>
      </c>
      <c r="G1855" s="120">
        <v>1601609</v>
      </c>
      <c r="H1855" s="124"/>
      <c r="I1855" s="128" t="s">
        <v>4820</v>
      </c>
      <c r="J1855" s="124"/>
      <c r="K1855" s="124"/>
      <c r="L1855" s="124"/>
      <c r="M1855" s="124"/>
      <c r="N1855" s="211">
        <v>0</v>
      </c>
      <c r="O1855" s="211">
        <v>2075</v>
      </c>
      <c r="P1855" s="124" t="s">
        <v>1314</v>
      </c>
    </row>
    <row r="1856" spans="1:16" ht="51">
      <c r="A1856" s="262" t="s">
        <v>619</v>
      </c>
      <c r="B1856" s="124"/>
      <c r="C1856" s="125" t="s">
        <v>713</v>
      </c>
      <c r="D1856" s="119">
        <v>43161</v>
      </c>
      <c r="E1856" s="120" t="s">
        <v>4821</v>
      </c>
      <c r="F1856" s="120" t="s">
        <v>3</v>
      </c>
      <c r="G1856" s="120">
        <v>1601653</v>
      </c>
      <c r="H1856" s="124"/>
      <c r="I1856" s="128" t="s">
        <v>4822</v>
      </c>
      <c r="J1856" s="124"/>
      <c r="K1856" s="124"/>
      <c r="L1856" s="124"/>
      <c r="M1856" s="124"/>
      <c r="N1856" s="211">
        <v>0</v>
      </c>
      <c r="O1856" s="211">
        <v>17157.89</v>
      </c>
      <c r="P1856" s="124" t="s">
        <v>1314</v>
      </c>
    </row>
    <row r="1857" spans="1:16" ht="51">
      <c r="A1857" s="262" t="s">
        <v>619</v>
      </c>
      <c r="B1857" s="124"/>
      <c r="C1857" s="125" t="s">
        <v>713</v>
      </c>
      <c r="D1857" s="119">
        <v>43161</v>
      </c>
      <c r="E1857" s="120" t="s">
        <v>4823</v>
      </c>
      <c r="F1857" s="120" t="s">
        <v>3</v>
      </c>
      <c r="G1857" s="120">
        <v>1601704</v>
      </c>
      <c r="H1857" s="124"/>
      <c r="I1857" s="128" t="s">
        <v>4824</v>
      </c>
      <c r="J1857" s="124"/>
      <c r="K1857" s="124"/>
      <c r="L1857" s="124"/>
      <c r="M1857" s="124"/>
      <c r="N1857" s="211">
        <v>0</v>
      </c>
      <c r="O1857" s="211">
        <v>120</v>
      </c>
      <c r="P1857" s="124" t="s">
        <v>1314</v>
      </c>
    </row>
    <row r="1858" spans="1:16" ht="51">
      <c r="A1858" s="262" t="s">
        <v>619</v>
      </c>
      <c r="B1858" s="124"/>
      <c r="C1858" s="125" t="s">
        <v>713</v>
      </c>
      <c r="D1858" s="119">
        <v>43161</v>
      </c>
      <c r="E1858" s="120" t="s">
        <v>4825</v>
      </c>
      <c r="F1858" s="120" t="s">
        <v>3</v>
      </c>
      <c r="G1858" s="120">
        <v>1601734</v>
      </c>
      <c r="H1858" s="124"/>
      <c r="I1858" s="128" t="s">
        <v>4826</v>
      </c>
      <c r="J1858" s="124"/>
      <c r="K1858" s="124"/>
      <c r="L1858" s="124"/>
      <c r="M1858" s="124"/>
      <c r="N1858" s="211">
        <v>0</v>
      </c>
      <c r="O1858" s="211">
        <v>695</v>
      </c>
      <c r="P1858" s="124" t="s">
        <v>1314</v>
      </c>
    </row>
    <row r="1859" spans="1:16" ht="51">
      <c r="A1859" s="262" t="s">
        <v>619</v>
      </c>
      <c r="B1859" s="124"/>
      <c r="C1859" s="125" t="s">
        <v>713</v>
      </c>
      <c r="D1859" s="119">
        <v>43161</v>
      </c>
      <c r="E1859" s="120" t="s">
        <v>4827</v>
      </c>
      <c r="F1859" s="120" t="s">
        <v>3</v>
      </c>
      <c r="G1859" s="120">
        <v>1601735</v>
      </c>
      <c r="H1859" s="124"/>
      <c r="I1859" s="128" t="s">
        <v>3066</v>
      </c>
      <c r="J1859" s="124"/>
      <c r="K1859" s="124"/>
      <c r="L1859" s="124"/>
      <c r="M1859" s="124"/>
      <c r="N1859" s="211">
        <v>0</v>
      </c>
      <c r="O1859" s="211">
        <v>1500</v>
      </c>
      <c r="P1859" s="124" t="s">
        <v>1314</v>
      </c>
    </row>
    <row r="1860" spans="1:16" ht="63.75">
      <c r="A1860" s="262" t="s">
        <v>619</v>
      </c>
      <c r="B1860" s="124"/>
      <c r="C1860" s="125" t="s">
        <v>713</v>
      </c>
      <c r="D1860" s="119">
        <v>43161</v>
      </c>
      <c r="E1860" s="120" t="s">
        <v>4828</v>
      </c>
      <c r="F1860" s="120" t="s">
        <v>3</v>
      </c>
      <c r="G1860" s="120">
        <v>1601831</v>
      </c>
      <c r="H1860" s="124"/>
      <c r="I1860" s="128" t="s">
        <v>4829</v>
      </c>
      <c r="J1860" s="124"/>
      <c r="K1860" s="124"/>
      <c r="L1860" s="124"/>
      <c r="M1860" s="124"/>
      <c r="N1860" s="211">
        <v>0</v>
      </c>
      <c r="O1860" s="211">
        <v>67.95</v>
      </c>
      <c r="P1860" s="124" t="s">
        <v>4737</v>
      </c>
    </row>
    <row r="1861" spans="1:16" ht="102">
      <c r="A1861" s="262">
        <v>86</v>
      </c>
      <c r="B1861" s="124"/>
      <c r="C1861" s="125" t="s">
        <v>710</v>
      </c>
      <c r="D1861" s="119">
        <v>43161</v>
      </c>
      <c r="E1861" s="120" t="s">
        <v>5468</v>
      </c>
      <c r="F1861" s="120" t="s">
        <v>6</v>
      </c>
      <c r="G1861" s="120">
        <v>915174</v>
      </c>
      <c r="H1861" s="124"/>
      <c r="I1861" s="128" t="s">
        <v>5469</v>
      </c>
      <c r="J1861" s="124"/>
      <c r="K1861" s="124"/>
      <c r="L1861" s="124"/>
      <c r="M1861" s="124"/>
      <c r="N1861" s="211">
        <v>0</v>
      </c>
      <c r="O1861" s="211">
        <v>9744</v>
      </c>
      <c r="P1861" s="124" t="s">
        <v>1314</v>
      </c>
    </row>
    <row r="1862" spans="1:16" ht="89.25">
      <c r="A1862" s="262">
        <v>41</v>
      </c>
      <c r="B1862" s="124"/>
      <c r="C1862" s="125" t="s">
        <v>697</v>
      </c>
      <c r="D1862" s="119">
        <v>43161</v>
      </c>
      <c r="E1862" s="120" t="s">
        <v>5470</v>
      </c>
      <c r="F1862" s="120" t="s">
        <v>1257</v>
      </c>
      <c r="G1862" s="120">
        <v>4442</v>
      </c>
      <c r="H1862" s="124"/>
      <c r="I1862" s="128" t="s">
        <v>5471</v>
      </c>
      <c r="J1862" s="124"/>
      <c r="K1862" s="124"/>
      <c r="L1862" s="124"/>
      <c r="M1862" s="124"/>
      <c r="N1862" s="211">
        <v>197.61</v>
      </c>
      <c r="O1862" s="211">
        <v>0</v>
      </c>
      <c r="P1862" s="124" t="s">
        <v>1314</v>
      </c>
    </row>
    <row r="1863" spans="1:16" ht="89.25">
      <c r="A1863" s="262">
        <v>41</v>
      </c>
      <c r="B1863" s="124"/>
      <c r="C1863" s="125" t="s">
        <v>697</v>
      </c>
      <c r="D1863" s="119">
        <v>43161</v>
      </c>
      <c r="E1863" s="120" t="s">
        <v>5472</v>
      </c>
      <c r="F1863" s="120" t="s">
        <v>15</v>
      </c>
      <c r="G1863" s="120">
        <v>4442</v>
      </c>
      <c r="H1863" s="124"/>
      <c r="I1863" s="128" t="s">
        <v>5473</v>
      </c>
      <c r="J1863" s="124"/>
      <c r="K1863" s="124"/>
      <c r="L1863" s="124"/>
      <c r="M1863" s="124"/>
      <c r="N1863" s="211">
        <v>281.8</v>
      </c>
      <c r="O1863" s="211">
        <v>0</v>
      </c>
      <c r="P1863" s="124" t="s">
        <v>1314</v>
      </c>
    </row>
    <row r="1864" spans="1:16" ht="89.25">
      <c r="A1864" s="262">
        <v>25</v>
      </c>
      <c r="B1864" s="124"/>
      <c r="C1864" s="125" t="s">
        <v>694</v>
      </c>
      <c r="D1864" s="119">
        <v>43161</v>
      </c>
      <c r="E1864" s="120" t="s">
        <v>5474</v>
      </c>
      <c r="F1864" s="120" t="s">
        <v>15</v>
      </c>
      <c r="G1864" s="120">
        <v>4451</v>
      </c>
      <c r="H1864" s="124"/>
      <c r="I1864" s="128" t="s">
        <v>5475</v>
      </c>
      <c r="J1864" s="124"/>
      <c r="K1864" s="124"/>
      <c r="L1864" s="124"/>
      <c r="M1864" s="124"/>
      <c r="N1864" s="211">
        <v>351.98</v>
      </c>
      <c r="O1864" s="211">
        <v>0</v>
      </c>
      <c r="P1864" s="124" t="s">
        <v>1314</v>
      </c>
    </row>
    <row r="1865" spans="1:16" ht="89.25">
      <c r="A1865" s="262">
        <v>25</v>
      </c>
      <c r="B1865" s="124"/>
      <c r="C1865" s="125" t="s">
        <v>694</v>
      </c>
      <c r="D1865" s="119">
        <v>43161</v>
      </c>
      <c r="E1865" s="120" t="s">
        <v>5476</v>
      </c>
      <c r="F1865" s="120" t="s">
        <v>15</v>
      </c>
      <c r="G1865" s="120">
        <v>4450</v>
      </c>
      <c r="H1865" s="124"/>
      <c r="I1865" s="128" t="s">
        <v>5477</v>
      </c>
      <c r="J1865" s="124"/>
      <c r="K1865" s="124"/>
      <c r="L1865" s="124"/>
      <c r="M1865" s="124"/>
      <c r="N1865" s="211">
        <v>453.57</v>
      </c>
      <c r="O1865" s="211">
        <v>0</v>
      </c>
      <c r="P1865" s="124" t="s">
        <v>1314</v>
      </c>
    </row>
    <row r="1866" spans="1:16" ht="89.25">
      <c r="A1866" s="262">
        <v>25</v>
      </c>
      <c r="B1866" s="124"/>
      <c r="C1866" s="125" t="s">
        <v>694</v>
      </c>
      <c r="D1866" s="119">
        <v>43161</v>
      </c>
      <c r="E1866" s="120" t="s">
        <v>5478</v>
      </c>
      <c r="F1866" s="120" t="s">
        <v>15</v>
      </c>
      <c r="G1866" s="120">
        <v>4449</v>
      </c>
      <c r="H1866" s="124"/>
      <c r="I1866" s="128" t="s">
        <v>5479</v>
      </c>
      <c r="J1866" s="124"/>
      <c r="K1866" s="124"/>
      <c r="L1866" s="124"/>
      <c r="M1866" s="124"/>
      <c r="N1866" s="211">
        <v>280.7</v>
      </c>
      <c r="O1866" s="211">
        <v>0</v>
      </c>
      <c r="P1866" s="124" t="s">
        <v>1314</v>
      </c>
    </row>
    <row r="1867" spans="1:16" ht="89.25">
      <c r="A1867" s="262">
        <v>25</v>
      </c>
      <c r="B1867" s="124"/>
      <c r="C1867" s="125" t="s">
        <v>694</v>
      </c>
      <c r="D1867" s="119">
        <v>43161</v>
      </c>
      <c r="E1867" s="120" t="s">
        <v>5480</v>
      </c>
      <c r="F1867" s="120" t="s">
        <v>15</v>
      </c>
      <c r="G1867" s="120">
        <v>4448</v>
      </c>
      <c r="H1867" s="124"/>
      <c r="I1867" s="128" t="s">
        <v>5481</v>
      </c>
      <c r="J1867" s="124"/>
      <c r="K1867" s="124"/>
      <c r="L1867" s="124"/>
      <c r="M1867" s="124"/>
      <c r="N1867" s="211">
        <v>322.2</v>
      </c>
      <c r="O1867" s="211">
        <v>0</v>
      </c>
      <c r="P1867" s="124" t="s">
        <v>1314</v>
      </c>
    </row>
    <row r="1868" spans="1:16" ht="51">
      <c r="A1868" s="262">
        <v>513</v>
      </c>
      <c r="B1868" s="124"/>
      <c r="C1868" s="125" t="s">
        <v>201</v>
      </c>
      <c r="D1868" s="119">
        <v>43161</v>
      </c>
      <c r="E1868" s="120" t="s">
        <v>5482</v>
      </c>
      <c r="F1868" s="120" t="s">
        <v>15</v>
      </c>
      <c r="G1868" s="120">
        <v>677521</v>
      </c>
      <c r="H1868" s="124"/>
      <c r="I1868" s="128" t="s">
        <v>2526</v>
      </c>
      <c r="J1868" s="124"/>
      <c r="K1868" s="124"/>
      <c r="L1868" s="124"/>
      <c r="M1868" s="124"/>
      <c r="N1868" s="211">
        <v>50</v>
      </c>
      <c r="O1868" s="211">
        <v>0</v>
      </c>
      <c r="P1868" s="124" t="s">
        <v>1314</v>
      </c>
    </row>
    <row r="1869" spans="1:16" ht="63.75">
      <c r="A1869" s="262" t="s">
        <v>619</v>
      </c>
      <c r="B1869" s="124"/>
      <c r="C1869" s="125" t="s">
        <v>713</v>
      </c>
      <c r="D1869" s="119">
        <v>43164</v>
      </c>
      <c r="E1869" s="120" t="s">
        <v>4830</v>
      </c>
      <c r="F1869" s="120" t="s">
        <v>3</v>
      </c>
      <c r="G1869" s="120">
        <v>1602047</v>
      </c>
      <c r="H1869" s="124"/>
      <c r="I1869" s="128" t="s">
        <v>4831</v>
      </c>
      <c r="J1869" s="124"/>
      <c r="K1869" s="124"/>
      <c r="L1869" s="124"/>
      <c r="M1869" s="124"/>
      <c r="N1869" s="211">
        <v>0</v>
      </c>
      <c r="O1869" s="211">
        <v>602365.54</v>
      </c>
      <c r="P1869" s="124" t="s">
        <v>1314</v>
      </c>
    </row>
    <row r="1870" spans="1:16" ht="63.75">
      <c r="A1870" s="262">
        <v>340</v>
      </c>
      <c r="B1870" s="124"/>
      <c r="C1870" s="125" t="s">
        <v>814</v>
      </c>
      <c r="D1870" s="119">
        <v>43164</v>
      </c>
      <c r="E1870" s="120" t="s">
        <v>4832</v>
      </c>
      <c r="F1870" s="120" t="s">
        <v>3</v>
      </c>
      <c r="G1870" s="120">
        <v>1602120</v>
      </c>
      <c r="H1870" s="124"/>
      <c r="I1870" s="128" t="s">
        <v>4833</v>
      </c>
      <c r="J1870" s="124"/>
      <c r="K1870" s="124"/>
      <c r="L1870" s="124"/>
      <c r="M1870" s="124"/>
      <c r="N1870" s="211">
        <v>0</v>
      </c>
      <c r="O1870" s="211">
        <v>15026.13</v>
      </c>
      <c r="P1870" s="124" t="s">
        <v>1314</v>
      </c>
    </row>
    <row r="1871" spans="1:16" ht="63.75">
      <c r="A1871" s="262">
        <v>15</v>
      </c>
      <c r="B1871" s="124"/>
      <c r="C1871" s="125" t="s">
        <v>691</v>
      </c>
      <c r="D1871" s="119">
        <v>43164</v>
      </c>
      <c r="E1871" s="120" t="s">
        <v>4834</v>
      </c>
      <c r="F1871" s="120" t="s">
        <v>3</v>
      </c>
      <c r="G1871" s="120">
        <v>1602140</v>
      </c>
      <c r="H1871" s="124"/>
      <c r="I1871" s="128" t="s">
        <v>4835</v>
      </c>
      <c r="J1871" s="124"/>
      <c r="K1871" s="124"/>
      <c r="L1871" s="124"/>
      <c r="M1871" s="124"/>
      <c r="N1871" s="211">
        <v>0</v>
      </c>
      <c r="O1871" s="211">
        <v>11609.5</v>
      </c>
      <c r="P1871" s="124" t="s">
        <v>1314</v>
      </c>
    </row>
    <row r="1872" spans="1:16" ht="51">
      <c r="A1872" s="262">
        <v>86</v>
      </c>
      <c r="B1872" s="124"/>
      <c r="C1872" s="125" t="s">
        <v>710</v>
      </c>
      <c r="D1872" s="119">
        <v>43164</v>
      </c>
      <c r="E1872" s="120" t="s">
        <v>4836</v>
      </c>
      <c r="F1872" s="120" t="s">
        <v>3</v>
      </c>
      <c r="G1872" s="120">
        <v>1602151</v>
      </c>
      <c r="H1872" s="124"/>
      <c r="I1872" s="128" t="s">
        <v>4837</v>
      </c>
      <c r="J1872" s="124"/>
      <c r="K1872" s="124"/>
      <c r="L1872" s="124"/>
      <c r="M1872" s="124"/>
      <c r="N1872" s="211">
        <v>0</v>
      </c>
      <c r="O1872" s="211">
        <v>2630</v>
      </c>
      <c r="P1872" s="124" t="s">
        <v>1314</v>
      </c>
    </row>
    <row r="1873" spans="1:16" ht="51">
      <c r="A1873" s="262">
        <v>86</v>
      </c>
      <c r="B1873" s="124"/>
      <c r="C1873" s="125" t="s">
        <v>710</v>
      </c>
      <c r="D1873" s="119">
        <v>43164</v>
      </c>
      <c r="E1873" s="120" t="s">
        <v>4838</v>
      </c>
      <c r="F1873" s="120" t="s">
        <v>3</v>
      </c>
      <c r="G1873" s="120">
        <v>1602154</v>
      </c>
      <c r="H1873" s="124"/>
      <c r="I1873" s="128" t="s">
        <v>4839</v>
      </c>
      <c r="J1873" s="124"/>
      <c r="K1873" s="124"/>
      <c r="L1873" s="124"/>
      <c r="M1873" s="124"/>
      <c r="N1873" s="211">
        <v>0</v>
      </c>
      <c r="O1873" s="211">
        <v>1550</v>
      </c>
      <c r="P1873" s="124" t="s">
        <v>1314</v>
      </c>
    </row>
    <row r="1874" spans="1:16" ht="63.75">
      <c r="A1874" s="262">
        <v>86</v>
      </c>
      <c r="B1874" s="124"/>
      <c r="C1874" s="125" t="s">
        <v>710</v>
      </c>
      <c r="D1874" s="119">
        <v>43164</v>
      </c>
      <c r="E1874" s="120" t="s">
        <v>4840</v>
      </c>
      <c r="F1874" s="120" t="s">
        <v>3</v>
      </c>
      <c r="G1874" s="120">
        <v>1602163</v>
      </c>
      <c r="H1874" s="124"/>
      <c r="I1874" s="128" t="s">
        <v>4841</v>
      </c>
      <c r="J1874" s="124"/>
      <c r="K1874" s="124"/>
      <c r="L1874" s="124"/>
      <c r="M1874" s="124"/>
      <c r="N1874" s="211">
        <v>0</v>
      </c>
      <c r="O1874" s="211">
        <v>1675.05</v>
      </c>
      <c r="P1874" s="124" t="s">
        <v>1314</v>
      </c>
    </row>
    <row r="1875" spans="1:16" ht="63.75">
      <c r="A1875" s="262">
        <v>86</v>
      </c>
      <c r="B1875" s="124"/>
      <c r="C1875" s="125" t="s">
        <v>710</v>
      </c>
      <c r="D1875" s="119">
        <v>43164</v>
      </c>
      <c r="E1875" s="120" t="s">
        <v>4842</v>
      </c>
      <c r="F1875" s="120" t="s">
        <v>3</v>
      </c>
      <c r="G1875" s="120">
        <v>1602164</v>
      </c>
      <c r="H1875" s="124"/>
      <c r="I1875" s="128" t="s">
        <v>4843</v>
      </c>
      <c r="J1875" s="124"/>
      <c r="K1875" s="124"/>
      <c r="L1875" s="124"/>
      <c r="M1875" s="124"/>
      <c r="N1875" s="211">
        <v>0</v>
      </c>
      <c r="O1875" s="211">
        <v>8900.6</v>
      </c>
      <c r="P1875" s="124" t="s">
        <v>1314</v>
      </c>
    </row>
    <row r="1876" spans="1:16" ht="51">
      <c r="A1876" s="262">
        <v>86</v>
      </c>
      <c r="B1876" s="124"/>
      <c r="C1876" s="125" t="s">
        <v>710</v>
      </c>
      <c r="D1876" s="119">
        <v>43164</v>
      </c>
      <c r="E1876" s="120" t="s">
        <v>4844</v>
      </c>
      <c r="F1876" s="120" t="s">
        <v>3</v>
      </c>
      <c r="G1876" s="120">
        <v>1602167</v>
      </c>
      <c r="H1876" s="124"/>
      <c r="I1876" s="128" t="s">
        <v>4845</v>
      </c>
      <c r="J1876" s="124"/>
      <c r="K1876" s="124"/>
      <c r="L1876" s="124"/>
      <c r="M1876" s="124"/>
      <c r="N1876" s="211">
        <v>0</v>
      </c>
      <c r="O1876" s="211">
        <v>2162.39</v>
      </c>
      <c r="P1876" s="124" t="s">
        <v>1314</v>
      </c>
    </row>
    <row r="1877" spans="1:16" ht="63.75">
      <c r="A1877" s="262" t="s">
        <v>619</v>
      </c>
      <c r="B1877" s="124"/>
      <c r="C1877" s="125" t="s">
        <v>713</v>
      </c>
      <c r="D1877" s="119">
        <v>43164</v>
      </c>
      <c r="E1877" s="120" t="s">
        <v>4846</v>
      </c>
      <c r="F1877" s="120" t="s">
        <v>3</v>
      </c>
      <c r="G1877" s="120">
        <v>1602197</v>
      </c>
      <c r="H1877" s="124"/>
      <c r="I1877" s="128" t="s">
        <v>4847</v>
      </c>
      <c r="J1877" s="124"/>
      <c r="K1877" s="124"/>
      <c r="L1877" s="124"/>
      <c r="M1877" s="124"/>
      <c r="N1877" s="211">
        <v>0</v>
      </c>
      <c r="O1877" s="211">
        <v>211646</v>
      </c>
      <c r="P1877" s="124" t="s">
        <v>1314</v>
      </c>
    </row>
    <row r="1878" spans="1:16" ht="63.75">
      <c r="A1878" s="262" t="s">
        <v>619</v>
      </c>
      <c r="B1878" s="124"/>
      <c r="C1878" s="125" t="s">
        <v>713</v>
      </c>
      <c r="D1878" s="119">
        <v>43164</v>
      </c>
      <c r="E1878" s="120" t="s">
        <v>4848</v>
      </c>
      <c r="F1878" s="120" t="s">
        <v>3</v>
      </c>
      <c r="G1878" s="120">
        <v>1602201</v>
      </c>
      <c r="H1878" s="124"/>
      <c r="I1878" s="128" t="s">
        <v>4849</v>
      </c>
      <c r="J1878" s="124"/>
      <c r="K1878" s="124"/>
      <c r="L1878" s="124"/>
      <c r="M1878" s="124"/>
      <c r="N1878" s="211">
        <v>0</v>
      </c>
      <c r="O1878" s="211">
        <v>273436.25</v>
      </c>
      <c r="P1878" s="124" t="s">
        <v>1314</v>
      </c>
    </row>
    <row r="1879" spans="1:16" ht="63.75">
      <c r="A1879" s="262">
        <v>6</v>
      </c>
      <c r="B1879" s="124"/>
      <c r="C1879" s="125" t="s">
        <v>689</v>
      </c>
      <c r="D1879" s="119">
        <v>43164</v>
      </c>
      <c r="E1879" s="120" t="s">
        <v>4850</v>
      </c>
      <c r="F1879" s="120" t="s">
        <v>3</v>
      </c>
      <c r="G1879" s="120">
        <v>1602203</v>
      </c>
      <c r="H1879" s="124"/>
      <c r="I1879" s="128" t="s">
        <v>4851</v>
      </c>
      <c r="J1879" s="124"/>
      <c r="K1879" s="124"/>
      <c r="L1879" s="124"/>
      <c r="M1879" s="124"/>
      <c r="N1879" s="211">
        <v>0</v>
      </c>
      <c r="O1879" s="211">
        <v>1500</v>
      </c>
      <c r="P1879" s="124" t="s">
        <v>1314</v>
      </c>
    </row>
    <row r="1880" spans="1:16" ht="51">
      <c r="A1880" s="262" t="s">
        <v>619</v>
      </c>
      <c r="B1880" s="124"/>
      <c r="C1880" s="125" t="s">
        <v>713</v>
      </c>
      <c r="D1880" s="119">
        <v>43164</v>
      </c>
      <c r="E1880" s="120" t="s">
        <v>4852</v>
      </c>
      <c r="F1880" s="120" t="s">
        <v>3</v>
      </c>
      <c r="G1880" s="120">
        <v>1602030</v>
      </c>
      <c r="H1880" s="124"/>
      <c r="I1880" s="128" t="s">
        <v>1387</v>
      </c>
      <c r="J1880" s="124"/>
      <c r="K1880" s="124"/>
      <c r="L1880" s="124"/>
      <c r="M1880" s="124"/>
      <c r="N1880" s="211">
        <v>0</v>
      </c>
      <c r="O1880" s="211">
        <v>800</v>
      </c>
      <c r="P1880" s="124" t="s">
        <v>1314</v>
      </c>
    </row>
    <row r="1881" spans="1:16" ht="51">
      <c r="A1881" s="262" t="s">
        <v>619</v>
      </c>
      <c r="B1881" s="124"/>
      <c r="C1881" s="125" t="s">
        <v>713</v>
      </c>
      <c r="D1881" s="119">
        <v>43164</v>
      </c>
      <c r="E1881" s="120" t="s">
        <v>4853</v>
      </c>
      <c r="F1881" s="120" t="s">
        <v>3</v>
      </c>
      <c r="G1881" s="120">
        <v>1602035</v>
      </c>
      <c r="H1881" s="124"/>
      <c r="I1881" s="128" t="s">
        <v>1383</v>
      </c>
      <c r="J1881" s="124"/>
      <c r="K1881" s="124"/>
      <c r="L1881" s="124"/>
      <c r="M1881" s="124"/>
      <c r="N1881" s="211">
        <v>0</v>
      </c>
      <c r="O1881" s="211">
        <v>9497.2000000000007</v>
      </c>
      <c r="P1881" s="124" t="s">
        <v>1314</v>
      </c>
    </row>
    <row r="1882" spans="1:16" ht="51">
      <c r="A1882" s="262" t="s">
        <v>619</v>
      </c>
      <c r="B1882" s="124"/>
      <c r="C1882" s="125" t="s">
        <v>713</v>
      </c>
      <c r="D1882" s="119">
        <v>43164</v>
      </c>
      <c r="E1882" s="120" t="s">
        <v>4854</v>
      </c>
      <c r="F1882" s="120" t="s">
        <v>3</v>
      </c>
      <c r="G1882" s="120">
        <v>1602044</v>
      </c>
      <c r="H1882" s="124"/>
      <c r="I1882" s="128" t="s">
        <v>4855</v>
      </c>
      <c r="J1882" s="124"/>
      <c r="K1882" s="124"/>
      <c r="L1882" s="124"/>
      <c r="M1882" s="124"/>
      <c r="N1882" s="211">
        <v>0</v>
      </c>
      <c r="O1882" s="211">
        <v>1506</v>
      </c>
      <c r="P1882" s="124" t="s">
        <v>1314</v>
      </c>
    </row>
    <row r="1883" spans="1:16" ht="51">
      <c r="A1883" s="262" t="s">
        <v>619</v>
      </c>
      <c r="B1883" s="124"/>
      <c r="C1883" s="125" t="s">
        <v>713</v>
      </c>
      <c r="D1883" s="119">
        <v>43164</v>
      </c>
      <c r="E1883" s="120" t="s">
        <v>4856</v>
      </c>
      <c r="F1883" s="120" t="s">
        <v>3</v>
      </c>
      <c r="G1883" s="120">
        <v>1602073</v>
      </c>
      <c r="H1883" s="124"/>
      <c r="I1883" s="128" t="s">
        <v>4857</v>
      </c>
      <c r="J1883" s="124"/>
      <c r="K1883" s="124"/>
      <c r="L1883" s="124"/>
      <c r="M1883" s="124"/>
      <c r="N1883" s="211">
        <v>0</v>
      </c>
      <c r="O1883" s="211">
        <v>190</v>
      </c>
      <c r="P1883" s="124" t="s">
        <v>1314</v>
      </c>
    </row>
    <row r="1884" spans="1:16" ht="51">
      <c r="A1884" s="262" t="s">
        <v>619</v>
      </c>
      <c r="B1884" s="124"/>
      <c r="C1884" s="125" t="s">
        <v>713</v>
      </c>
      <c r="D1884" s="119">
        <v>43164</v>
      </c>
      <c r="E1884" s="120" t="s">
        <v>4858</v>
      </c>
      <c r="F1884" s="120" t="s">
        <v>3</v>
      </c>
      <c r="G1884" s="120">
        <v>1602091</v>
      </c>
      <c r="H1884" s="124"/>
      <c r="I1884" s="128" t="s">
        <v>1390</v>
      </c>
      <c r="J1884" s="124"/>
      <c r="K1884" s="124"/>
      <c r="L1884" s="124"/>
      <c r="M1884" s="124"/>
      <c r="N1884" s="211">
        <v>0</v>
      </c>
      <c r="O1884" s="211">
        <v>390</v>
      </c>
      <c r="P1884" s="124" t="s">
        <v>1314</v>
      </c>
    </row>
    <row r="1885" spans="1:16" ht="38.25">
      <c r="A1885" s="262">
        <v>35</v>
      </c>
      <c r="B1885" s="124"/>
      <c r="C1885" s="125" t="s">
        <v>696</v>
      </c>
      <c r="D1885" s="119">
        <v>43164</v>
      </c>
      <c r="E1885" s="120" t="s">
        <v>4859</v>
      </c>
      <c r="F1885" s="120" t="s">
        <v>3</v>
      </c>
      <c r="G1885" s="120">
        <v>1602112</v>
      </c>
      <c r="H1885" s="124"/>
      <c r="I1885" s="128" t="s">
        <v>4436</v>
      </c>
      <c r="J1885" s="124"/>
      <c r="K1885" s="124"/>
      <c r="L1885" s="124"/>
      <c r="M1885" s="124"/>
      <c r="N1885" s="211">
        <v>0</v>
      </c>
      <c r="O1885" s="211">
        <v>460</v>
      </c>
      <c r="P1885" s="124" t="s">
        <v>1314</v>
      </c>
    </row>
    <row r="1886" spans="1:16" ht="51">
      <c r="A1886" s="262" t="s">
        <v>619</v>
      </c>
      <c r="B1886" s="124"/>
      <c r="C1886" s="125" t="s">
        <v>713</v>
      </c>
      <c r="D1886" s="119">
        <v>43164</v>
      </c>
      <c r="E1886" s="120" t="s">
        <v>4860</v>
      </c>
      <c r="F1886" s="120" t="s">
        <v>3</v>
      </c>
      <c r="G1886" s="120">
        <v>1602132</v>
      </c>
      <c r="H1886" s="124"/>
      <c r="I1886" s="128" t="s">
        <v>4861</v>
      </c>
      <c r="J1886" s="124"/>
      <c r="K1886" s="124"/>
      <c r="L1886" s="124"/>
      <c r="M1886" s="124"/>
      <c r="N1886" s="211">
        <v>0</v>
      </c>
      <c r="O1886" s="211">
        <v>64.45</v>
      </c>
      <c r="P1886" s="124" t="s">
        <v>1314</v>
      </c>
    </row>
    <row r="1887" spans="1:16" ht="51">
      <c r="A1887" s="262" t="s">
        <v>619</v>
      </c>
      <c r="B1887" s="124"/>
      <c r="C1887" s="125" t="s">
        <v>713</v>
      </c>
      <c r="D1887" s="119">
        <v>43164</v>
      </c>
      <c r="E1887" s="120" t="s">
        <v>4862</v>
      </c>
      <c r="F1887" s="120" t="s">
        <v>3</v>
      </c>
      <c r="G1887" s="120">
        <v>1602136</v>
      </c>
      <c r="H1887" s="124"/>
      <c r="I1887" s="128" t="s">
        <v>4863</v>
      </c>
      <c r="J1887" s="124"/>
      <c r="K1887" s="124"/>
      <c r="L1887" s="124"/>
      <c r="M1887" s="124"/>
      <c r="N1887" s="211">
        <v>0</v>
      </c>
      <c r="O1887" s="211">
        <v>1277</v>
      </c>
      <c r="P1887" s="124" t="s">
        <v>1314</v>
      </c>
    </row>
    <row r="1888" spans="1:16" ht="51">
      <c r="A1888" s="262">
        <v>287</v>
      </c>
      <c r="B1888" s="124"/>
      <c r="C1888" s="125" t="s">
        <v>790</v>
      </c>
      <c r="D1888" s="119">
        <v>43164</v>
      </c>
      <c r="E1888" s="120" t="s">
        <v>4864</v>
      </c>
      <c r="F1888" s="120" t="s">
        <v>3</v>
      </c>
      <c r="G1888" s="120">
        <v>1602138</v>
      </c>
      <c r="H1888" s="124"/>
      <c r="I1888" s="128" t="s">
        <v>4865</v>
      </c>
      <c r="J1888" s="124"/>
      <c r="K1888" s="124"/>
      <c r="L1888" s="124"/>
      <c r="M1888" s="124"/>
      <c r="N1888" s="211">
        <v>0</v>
      </c>
      <c r="O1888" s="211">
        <v>1296.96</v>
      </c>
      <c r="P1888" s="124" t="s">
        <v>1314</v>
      </c>
    </row>
    <row r="1889" spans="1:16" ht="51">
      <c r="A1889" s="262" t="s">
        <v>619</v>
      </c>
      <c r="B1889" s="124"/>
      <c r="C1889" s="125" t="s">
        <v>713</v>
      </c>
      <c r="D1889" s="119">
        <v>43164</v>
      </c>
      <c r="E1889" s="120" t="s">
        <v>4866</v>
      </c>
      <c r="F1889" s="120" t="s">
        <v>3</v>
      </c>
      <c r="G1889" s="120">
        <v>1602145</v>
      </c>
      <c r="H1889" s="124"/>
      <c r="I1889" s="128" t="s">
        <v>1408</v>
      </c>
      <c r="J1889" s="124"/>
      <c r="K1889" s="124"/>
      <c r="L1889" s="124"/>
      <c r="M1889" s="124"/>
      <c r="N1889" s="211">
        <v>0</v>
      </c>
      <c r="O1889" s="211">
        <v>400</v>
      </c>
      <c r="P1889" s="124" t="s">
        <v>1314</v>
      </c>
    </row>
    <row r="1890" spans="1:16" ht="38.25">
      <c r="A1890" s="262">
        <v>86</v>
      </c>
      <c r="B1890" s="124"/>
      <c r="C1890" s="125" t="s">
        <v>710</v>
      </c>
      <c r="D1890" s="119">
        <v>43164</v>
      </c>
      <c r="E1890" s="120" t="s">
        <v>4867</v>
      </c>
      <c r="F1890" s="120" t="s">
        <v>3</v>
      </c>
      <c r="G1890" s="120">
        <v>1602168</v>
      </c>
      <c r="H1890" s="124"/>
      <c r="I1890" s="128" t="s">
        <v>4868</v>
      </c>
      <c r="J1890" s="124"/>
      <c r="K1890" s="124"/>
      <c r="L1890" s="124"/>
      <c r="M1890" s="124"/>
      <c r="N1890" s="211">
        <v>0</v>
      </c>
      <c r="O1890" s="211">
        <v>128.76</v>
      </c>
      <c r="P1890" s="124" t="s">
        <v>1314</v>
      </c>
    </row>
    <row r="1891" spans="1:16" ht="51">
      <c r="A1891" s="262">
        <v>86</v>
      </c>
      <c r="B1891" s="124"/>
      <c r="C1891" s="125" t="s">
        <v>710</v>
      </c>
      <c r="D1891" s="119">
        <v>43164</v>
      </c>
      <c r="E1891" s="120" t="s">
        <v>4869</v>
      </c>
      <c r="F1891" s="120" t="s">
        <v>3</v>
      </c>
      <c r="G1891" s="120">
        <v>1602171</v>
      </c>
      <c r="H1891" s="124"/>
      <c r="I1891" s="128" t="s">
        <v>4870</v>
      </c>
      <c r="J1891" s="124"/>
      <c r="K1891" s="124"/>
      <c r="L1891" s="124"/>
      <c r="M1891" s="124"/>
      <c r="N1891" s="211">
        <v>0</v>
      </c>
      <c r="O1891" s="211">
        <v>0.6</v>
      </c>
      <c r="P1891" s="124" t="s">
        <v>1314</v>
      </c>
    </row>
    <row r="1892" spans="1:16" ht="51">
      <c r="A1892" s="262">
        <v>86</v>
      </c>
      <c r="B1892" s="124"/>
      <c r="C1892" s="125" t="s">
        <v>710</v>
      </c>
      <c r="D1892" s="119">
        <v>43164</v>
      </c>
      <c r="E1892" s="120" t="s">
        <v>4871</v>
      </c>
      <c r="F1892" s="120" t="s">
        <v>3</v>
      </c>
      <c r="G1892" s="120">
        <v>1602173</v>
      </c>
      <c r="H1892" s="124"/>
      <c r="I1892" s="128" t="s">
        <v>4872</v>
      </c>
      <c r="J1892" s="124"/>
      <c r="K1892" s="124"/>
      <c r="L1892" s="124"/>
      <c r="M1892" s="124"/>
      <c r="N1892" s="211">
        <v>0</v>
      </c>
      <c r="O1892" s="211">
        <v>31.97</v>
      </c>
      <c r="P1892" s="124" t="s">
        <v>1314</v>
      </c>
    </row>
    <row r="1893" spans="1:16" ht="51">
      <c r="A1893" s="262" t="s">
        <v>619</v>
      </c>
      <c r="B1893" s="124"/>
      <c r="C1893" s="125" t="s">
        <v>713</v>
      </c>
      <c r="D1893" s="119">
        <v>43164</v>
      </c>
      <c r="E1893" s="120" t="s">
        <v>4873</v>
      </c>
      <c r="F1893" s="120" t="s">
        <v>3</v>
      </c>
      <c r="G1893" s="120">
        <v>1602189</v>
      </c>
      <c r="H1893" s="124"/>
      <c r="I1893" s="128" t="s">
        <v>1374</v>
      </c>
      <c r="J1893" s="124"/>
      <c r="K1893" s="124"/>
      <c r="L1893" s="124"/>
      <c r="M1893" s="124"/>
      <c r="N1893" s="211">
        <v>0</v>
      </c>
      <c r="O1893" s="211">
        <v>1713</v>
      </c>
      <c r="P1893" s="124" t="s">
        <v>1314</v>
      </c>
    </row>
    <row r="1894" spans="1:16" ht="38.25">
      <c r="A1894" s="262">
        <v>117</v>
      </c>
      <c r="B1894" s="124"/>
      <c r="C1894" s="125" t="s">
        <v>722</v>
      </c>
      <c r="D1894" s="119">
        <v>43164</v>
      </c>
      <c r="E1894" s="120" t="s">
        <v>4874</v>
      </c>
      <c r="F1894" s="120" t="s">
        <v>3</v>
      </c>
      <c r="G1894" s="120">
        <v>1602220</v>
      </c>
      <c r="H1894" s="124"/>
      <c r="I1894" s="128" t="s">
        <v>4875</v>
      </c>
      <c r="J1894" s="124"/>
      <c r="K1894" s="124"/>
      <c r="L1894" s="124"/>
      <c r="M1894" s="124"/>
      <c r="N1894" s="211">
        <v>0</v>
      </c>
      <c r="O1894" s="211">
        <v>97</v>
      </c>
      <c r="P1894" s="124" t="s">
        <v>1314</v>
      </c>
    </row>
    <row r="1895" spans="1:16" ht="51">
      <c r="A1895" s="262" t="s">
        <v>619</v>
      </c>
      <c r="B1895" s="124"/>
      <c r="C1895" s="125" t="s">
        <v>713</v>
      </c>
      <c r="D1895" s="119">
        <v>43164</v>
      </c>
      <c r="E1895" s="120" t="s">
        <v>4876</v>
      </c>
      <c r="F1895" s="120" t="s">
        <v>3</v>
      </c>
      <c r="G1895" s="120">
        <v>1602265</v>
      </c>
      <c r="H1895" s="124"/>
      <c r="I1895" s="128" t="s">
        <v>4877</v>
      </c>
      <c r="J1895" s="124"/>
      <c r="K1895" s="124"/>
      <c r="L1895" s="124"/>
      <c r="M1895" s="124"/>
      <c r="N1895" s="211">
        <v>0</v>
      </c>
      <c r="O1895" s="211">
        <v>8.31</v>
      </c>
      <c r="P1895" s="124" t="s">
        <v>1314</v>
      </c>
    </row>
    <row r="1896" spans="1:16" ht="51">
      <c r="A1896" s="262" t="s">
        <v>619</v>
      </c>
      <c r="B1896" s="124"/>
      <c r="C1896" s="125" t="s">
        <v>713</v>
      </c>
      <c r="D1896" s="119">
        <v>43164</v>
      </c>
      <c r="E1896" s="120" t="s">
        <v>4878</v>
      </c>
      <c r="F1896" s="120" t="s">
        <v>3</v>
      </c>
      <c r="G1896" s="120">
        <v>1602280</v>
      </c>
      <c r="H1896" s="124"/>
      <c r="I1896" s="128" t="s">
        <v>4879</v>
      </c>
      <c r="J1896" s="124"/>
      <c r="K1896" s="124"/>
      <c r="L1896" s="124"/>
      <c r="M1896" s="124"/>
      <c r="N1896" s="211">
        <v>0</v>
      </c>
      <c r="O1896" s="211">
        <v>3424.21</v>
      </c>
      <c r="P1896" s="124" t="s">
        <v>1314</v>
      </c>
    </row>
    <row r="1897" spans="1:16" ht="51">
      <c r="A1897" s="262" t="s">
        <v>619</v>
      </c>
      <c r="B1897" s="124"/>
      <c r="C1897" s="125" t="s">
        <v>713</v>
      </c>
      <c r="D1897" s="119">
        <v>43164</v>
      </c>
      <c r="E1897" s="120" t="s">
        <v>4880</v>
      </c>
      <c r="F1897" s="120" t="s">
        <v>3</v>
      </c>
      <c r="G1897" s="120">
        <v>1602286</v>
      </c>
      <c r="H1897" s="124"/>
      <c r="I1897" s="128" t="s">
        <v>4881</v>
      </c>
      <c r="J1897" s="124"/>
      <c r="K1897" s="124"/>
      <c r="L1897" s="124"/>
      <c r="M1897" s="124"/>
      <c r="N1897" s="211">
        <v>0</v>
      </c>
      <c r="O1897" s="211">
        <v>190</v>
      </c>
      <c r="P1897" s="124" t="s">
        <v>1314</v>
      </c>
    </row>
    <row r="1898" spans="1:16" ht="38.25">
      <c r="A1898" s="262">
        <v>291</v>
      </c>
      <c r="B1898" s="124"/>
      <c r="C1898" s="125" t="s">
        <v>794</v>
      </c>
      <c r="D1898" s="119">
        <v>43164</v>
      </c>
      <c r="E1898" s="120" t="s">
        <v>4882</v>
      </c>
      <c r="F1898" s="120" t="s">
        <v>3</v>
      </c>
      <c r="G1898" s="120">
        <v>1602291</v>
      </c>
      <c r="H1898" s="124"/>
      <c r="I1898" s="128" t="s">
        <v>4883</v>
      </c>
      <c r="J1898" s="124"/>
      <c r="K1898" s="124"/>
      <c r="L1898" s="124"/>
      <c r="M1898" s="124"/>
      <c r="N1898" s="211">
        <v>0</v>
      </c>
      <c r="O1898" s="211">
        <v>184</v>
      </c>
      <c r="P1898" s="124" t="s">
        <v>1314</v>
      </c>
    </row>
    <row r="1899" spans="1:16" ht="51">
      <c r="A1899" s="262" t="s">
        <v>619</v>
      </c>
      <c r="B1899" s="124"/>
      <c r="C1899" s="125" t="s">
        <v>713</v>
      </c>
      <c r="D1899" s="119">
        <v>43164</v>
      </c>
      <c r="E1899" s="120" t="s">
        <v>4884</v>
      </c>
      <c r="F1899" s="120" t="s">
        <v>3</v>
      </c>
      <c r="G1899" s="120">
        <v>1602311</v>
      </c>
      <c r="H1899" s="124"/>
      <c r="I1899" s="128" t="s">
        <v>4885</v>
      </c>
      <c r="J1899" s="124"/>
      <c r="K1899" s="124"/>
      <c r="L1899" s="124"/>
      <c r="M1899" s="124"/>
      <c r="N1899" s="211">
        <v>0</v>
      </c>
      <c r="O1899" s="211">
        <v>3500</v>
      </c>
      <c r="P1899" s="124" t="s">
        <v>1314</v>
      </c>
    </row>
    <row r="1900" spans="1:16" ht="51">
      <c r="A1900" s="262" t="s">
        <v>619</v>
      </c>
      <c r="B1900" s="124"/>
      <c r="C1900" s="125" t="s">
        <v>713</v>
      </c>
      <c r="D1900" s="119">
        <v>43164</v>
      </c>
      <c r="E1900" s="120" t="s">
        <v>4886</v>
      </c>
      <c r="F1900" s="120" t="s">
        <v>3</v>
      </c>
      <c r="G1900" s="120">
        <v>1602336</v>
      </c>
      <c r="H1900" s="124"/>
      <c r="I1900" s="128" t="s">
        <v>3000</v>
      </c>
      <c r="J1900" s="124"/>
      <c r="K1900" s="124"/>
      <c r="L1900" s="124"/>
      <c r="M1900" s="124"/>
      <c r="N1900" s="211">
        <v>0</v>
      </c>
      <c r="O1900" s="211">
        <v>800</v>
      </c>
      <c r="P1900" s="124" t="s">
        <v>1314</v>
      </c>
    </row>
    <row r="1901" spans="1:16" ht="51">
      <c r="A1901" s="262" t="s">
        <v>619</v>
      </c>
      <c r="B1901" s="124"/>
      <c r="C1901" s="125" t="s">
        <v>713</v>
      </c>
      <c r="D1901" s="119">
        <v>43164</v>
      </c>
      <c r="E1901" s="120" t="s">
        <v>4887</v>
      </c>
      <c r="F1901" s="120" t="s">
        <v>3</v>
      </c>
      <c r="G1901" s="120">
        <v>1602353</v>
      </c>
      <c r="H1901" s="124"/>
      <c r="I1901" s="128" t="s">
        <v>1377</v>
      </c>
      <c r="J1901" s="124"/>
      <c r="K1901" s="124"/>
      <c r="L1901" s="124"/>
      <c r="M1901" s="124"/>
      <c r="N1901" s="211">
        <v>0</v>
      </c>
      <c r="O1901" s="211">
        <v>1018</v>
      </c>
      <c r="P1901" s="124" t="s">
        <v>1314</v>
      </c>
    </row>
    <row r="1902" spans="1:16" ht="89.25">
      <c r="A1902" s="262" t="s">
        <v>619</v>
      </c>
      <c r="B1902" s="124"/>
      <c r="C1902" s="125" t="s">
        <v>713</v>
      </c>
      <c r="D1902" s="119">
        <v>43164</v>
      </c>
      <c r="E1902" s="120" t="s">
        <v>5483</v>
      </c>
      <c r="F1902" s="120" t="s">
        <v>6</v>
      </c>
      <c r="G1902" s="120">
        <v>678000</v>
      </c>
      <c r="H1902" s="124"/>
      <c r="I1902" s="128" t="s">
        <v>5484</v>
      </c>
      <c r="J1902" s="124"/>
      <c r="K1902" s="124"/>
      <c r="L1902" s="124"/>
      <c r="M1902" s="124"/>
      <c r="N1902" s="211">
        <v>0</v>
      </c>
      <c r="O1902" s="211">
        <v>14192.45</v>
      </c>
      <c r="P1902" s="124" t="s">
        <v>1314</v>
      </c>
    </row>
    <row r="1903" spans="1:16" ht="63.75">
      <c r="A1903" s="262" t="s">
        <v>619</v>
      </c>
      <c r="B1903" s="124"/>
      <c r="C1903" s="125" t="s">
        <v>713</v>
      </c>
      <c r="D1903" s="119">
        <v>43164</v>
      </c>
      <c r="E1903" s="120" t="s">
        <v>5485</v>
      </c>
      <c r="F1903" s="120" t="s">
        <v>6</v>
      </c>
      <c r="G1903" s="120">
        <v>678006</v>
      </c>
      <c r="H1903" s="124"/>
      <c r="I1903" s="128" t="s">
        <v>5486</v>
      </c>
      <c r="J1903" s="124"/>
      <c r="K1903" s="124"/>
      <c r="L1903" s="124"/>
      <c r="M1903" s="124"/>
      <c r="N1903" s="211">
        <v>0</v>
      </c>
      <c r="O1903" s="211">
        <v>190586.17</v>
      </c>
      <c r="P1903" s="124" t="s">
        <v>1314</v>
      </c>
    </row>
    <row r="1904" spans="1:16" ht="51">
      <c r="A1904" s="262" t="s">
        <v>619</v>
      </c>
      <c r="B1904" s="124"/>
      <c r="C1904" s="125" t="s">
        <v>713</v>
      </c>
      <c r="D1904" s="119">
        <v>43164</v>
      </c>
      <c r="E1904" s="120" t="s">
        <v>5487</v>
      </c>
      <c r="F1904" s="120" t="s">
        <v>6</v>
      </c>
      <c r="G1904" s="120">
        <v>678575</v>
      </c>
      <c r="H1904" s="124"/>
      <c r="I1904" s="128" t="s">
        <v>5488</v>
      </c>
      <c r="J1904" s="124"/>
      <c r="K1904" s="124"/>
      <c r="L1904" s="124"/>
      <c r="M1904" s="124"/>
      <c r="N1904" s="211">
        <v>0</v>
      </c>
      <c r="O1904" s="211">
        <v>14005.44</v>
      </c>
      <c r="P1904" s="124" t="s">
        <v>1314</v>
      </c>
    </row>
    <row r="1905" spans="1:16" ht="63.75">
      <c r="A1905" s="262">
        <v>513</v>
      </c>
      <c r="B1905" s="124"/>
      <c r="C1905" s="125" t="s">
        <v>201</v>
      </c>
      <c r="D1905" s="119">
        <v>43164</v>
      </c>
      <c r="E1905" s="120" t="s">
        <v>5489</v>
      </c>
      <c r="F1905" s="120" t="s">
        <v>15</v>
      </c>
      <c r="G1905" s="120">
        <v>677999</v>
      </c>
      <c r="H1905" s="124"/>
      <c r="I1905" s="128" t="s">
        <v>5490</v>
      </c>
      <c r="J1905" s="124"/>
      <c r="K1905" s="124"/>
      <c r="L1905" s="124"/>
      <c r="M1905" s="124"/>
      <c r="N1905" s="211">
        <v>50</v>
      </c>
      <c r="O1905" s="211">
        <v>0</v>
      </c>
      <c r="P1905" s="124" t="s">
        <v>1314</v>
      </c>
    </row>
    <row r="1906" spans="1:16" ht="63.75">
      <c r="A1906" s="262" t="s">
        <v>619</v>
      </c>
      <c r="B1906" s="124"/>
      <c r="C1906" s="125" t="s">
        <v>713</v>
      </c>
      <c r="D1906" s="119">
        <v>43165</v>
      </c>
      <c r="E1906" s="120" t="s">
        <v>4888</v>
      </c>
      <c r="F1906" s="120" t="s">
        <v>3</v>
      </c>
      <c r="G1906" s="120">
        <v>1602605</v>
      </c>
      <c r="H1906" s="124"/>
      <c r="I1906" s="128" t="s">
        <v>4889</v>
      </c>
      <c r="J1906" s="124"/>
      <c r="K1906" s="124"/>
      <c r="L1906" s="124"/>
      <c r="M1906" s="124"/>
      <c r="N1906" s="211">
        <v>0</v>
      </c>
      <c r="O1906" s="211">
        <v>18829</v>
      </c>
      <c r="P1906" s="124" t="s">
        <v>1314</v>
      </c>
    </row>
    <row r="1907" spans="1:16" ht="51">
      <c r="A1907" s="262">
        <v>46</v>
      </c>
      <c r="B1907" s="124"/>
      <c r="C1907" s="125" t="s">
        <v>698</v>
      </c>
      <c r="D1907" s="119">
        <v>43165</v>
      </c>
      <c r="E1907" s="120" t="s">
        <v>4890</v>
      </c>
      <c r="F1907" s="120" t="s">
        <v>3</v>
      </c>
      <c r="G1907" s="120">
        <v>1602621</v>
      </c>
      <c r="H1907" s="124"/>
      <c r="I1907" s="128" t="s">
        <v>4891</v>
      </c>
      <c r="J1907" s="124"/>
      <c r="K1907" s="124"/>
      <c r="L1907" s="124"/>
      <c r="M1907" s="124"/>
      <c r="N1907" s="211">
        <v>0</v>
      </c>
      <c r="O1907" s="211">
        <v>60000</v>
      </c>
      <c r="P1907" s="124" t="s">
        <v>1314</v>
      </c>
    </row>
    <row r="1908" spans="1:16" ht="63.75">
      <c r="A1908" s="262" t="s">
        <v>619</v>
      </c>
      <c r="B1908" s="124"/>
      <c r="C1908" s="125" t="s">
        <v>713</v>
      </c>
      <c r="D1908" s="119">
        <v>43165</v>
      </c>
      <c r="E1908" s="120" t="s">
        <v>4892</v>
      </c>
      <c r="F1908" s="120" t="s">
        <v>3</v>
      </c>
      <c r="G1908" s="120">
        <v>1602639</v>
      </c>
      <c r="H1908" s="124"/>
      <c r="I1908" s="128" t="s">
        <v>4893</v>
      </c>
      <c r="J1908" s="124"/>
      <c r="K1908" s="124"/>
      <c r="L1908" s="124"/>
      <c r="M1908" s="124"/>
      <c r="N1908" s="211">
        <v>0</v>
      </c>
      <c r="O1908" s="211">
        <v>469696.48</v>
      </c>
      <c r="P1908" s="124" t="s">
        <v>1314</v>
      </c>
    </row>
    <row r="1909" spans="1:16" ht="38.25">
      <c r="A1909" s="262">
        <v>206</v>
      </c>
      <c r="B1909" s="124"/>
      <c r="C1909" s="125" t="s">
        <v>758</v>
      </c>
      <c r="D1909" s="119">
        <v>43165</v>
      </c>
      <c r="E1909" s="120" t="s">
        <v>4894</v>
      </c>
      <c r="F1909" s="120" t="s">
        <v>3</v>
      </c>
      <c r="G1909" s="120">
        <v>1602645</v>
      </c>
      <c r="H1909" s="124"/>
      <c r="I1909" s="128" t="s">
        <v>4895</v>
      </c>
      <c r="J1909" s="124"/>
      <c r="K1909" s="124"/>
      <c r="L1909" s="124"/>
      <c r="M1909" s="124"/>
      <c r="N1909" s="211">
        <v>0</v>
      </c>
      <c r="O1909" s="211">
        <v>698885.1</v>
      </c>
      <c r="P1909" s="124" t="s">
        <v>1314</v>
      </c>
    </row>
    <row r="1910" spans="1:16" ht="63.75">
      <c r="A1910" s="262" t="s">
        <v>619</v>
      </c>
      <c r="B1910" s="124"/>
      <c r="C1910" s="125" t="s">
        <v>713</v>
      </c>
      <c r="D1910" s="119">
        <v>43165</v>
      </c>
      <c r="E1910" s="120" t="s">
        <v>4896</v>
      </c>
      <c r="F1910" s="120" t="s">
        <v>3</v>
      </c>
      <c r="G1910" s="120">
        <v>1602657</v>
      </c>
      <c r="H1910" s="124"/>
      <c r="I1910" s="128" t="s">
        <v>4897</v>
      </c>
      <c r="J1910" s="124"/>
      <c r="K1910" s="124"/>
      <c r="L1910" s="124"/>
      <c r="M1910" s="124"/>
      <c r="N1910" s="211">
        <v>0</v>
      </c>
      <c r="O1910" s="211">
        <v>44632.83</v>
      </c>
      <c r="P1910" s="124" t="s">
        <v>1314</v>
      </c>
    </row>
    <row r="1911" spans="1:16" ht="63.75">
      <c r="A1911" s="262">
        <v>20</v>
      </c>
      <c r="B1911" s="124"/>
      <c r="C1911" s="125" t="s">
        <v>693</v>
      </c>
      <c r="D1911" s="119">
        <v>43165</v>
      </c>
      <c r="E1911" s="120" t="s">
        <v>4898</v>
      </c>
      <c r="F1911" s="120" t="s">
        <v>3</v>
      </c>
      <c r="G1911" s="120">
        <v>1602501</v>
      </c>
      <c r="H1911" s="124"/>
      <c r="I1911" s="128" t="s">
        <v>4899</v>
      </c>
      <c r="J1911" s="124"/>
      <c r="K1911" s="124"/>
      <c r="L1911" s="124"/>
      <c r="M1911" s="124"/>
      <c r="N1911" s="211">
        <v>0</v>
      </c>
      <c r="O1911" s="211">
        <v>78</v>
      </c>
      <c r="P1911" s="124" t="s">
        <v>1314</v>
      </c>
    </row>
    <row r="1912" spans="1:16" ht="51">
      <c r="A1912" s="262">
        <v>47</v>
      </c>
      <c r="B1912" s="124"/>
      <c r="C1912" s="125" t="s">
        <v>699</v>
      </c>
      <c r="D1912" s="119">
        <v>43165</v>
      </c>
      <c r="E1912" s="120" t="s">
        <v>4900</v>
      </c>
      <c r="F1912" s="120" t="s">
        <v>3</v>
      </c>
      <c r="G1912" s="120">
        <v>1602566</v>
      </c>
      <c r="H1912" s="124"/>
      <c r="I1912" s="128" t="s">
        <v>4901</v>
      </c>
      <c r="J1912" s="124"/>
      <c r="K1912" s="124"/>
      <c r="L1912" s="124"/>
      <c r="M1912" s="124"/>
      <c r="N1912" s="211">
        <v>0</v>
      </c>
      <c r="O1912" s="211">
        <v>998</v>
      </c>
      <c r="P1912" s="124" t="s">
        <v>1314</v>
      </c>
    </row>
    <row r="1913" spans="1:16" ht="51">
      <c r="A1913" s="262">
        <v>25</v>
      </c>
      <c r="B1913" s="124"/>
      <c r="C1913" s="125" t="s">
        <v>694</v>
      </c>
      <c r="D1913" s="119">
        <v>43165</v>
      </c>
      <c r="E1913" s="120" t="s">
        <v>4902</v>
      </c>
      <c r="F1913" s="120" t="s">
        <v>3</v>
      </c>
      <c r="G1913" s="120">
        <v>1602586</v>
      </c>
      <c r="H1913" s="124"/>
      <c r="I1913" s="128" t="s">
        <v>4903</v>
      </c>
      <c r="J1913" s="124"/>
      <c r="K1913" s="124"/>
      <c r="L1913" s="124"/>
      <c r="M1913" s="124"/>
      <c r="N1913" s="211">
        <v>0</v>
      </c>
      <c r="O1913" s="211">
        <v>3341.75</v>
      </c>
      <c r="P1913" s="124" t="s">
        <v>1314</v>
      </c>
    </row>
    <row r="1914" spans="1:16" ht="51">
      <c r="A1914" s="262" t="s">
        <v>619</v>
      </c>
      <c r="B1914" s="124"/>
      <c r="C1914" s="125" t="s">
        <v>713</v>
      </c>
      <c r="D1914" s="119">
        <v>43165</v>
      </c>
      <c r="E1914" s="120" t="s">
        <v>4904</v>
      </c>
      <c r="F1914" s="120" t="s">
        <v>3</v>
      </c>
      <c r="G1914" s="120">
        <v>1602603</v>
      </c>
      <c r="H1914" s="124"/>
      <c r="I1914" s="128" t="s">
        <v>4440</v>
      </c>
      <c r="J1914" s="124"/>
      <c r="K1914" s="124"/>
      <c r="L1914" s="124"/>
      <c r="M1914" s="124"/>
      <c r="N1914" s="211">
        <v>0</v>
      </c>
      <c r="O1914" s="211">
        <v>150</v>
      </c>
      <c r="P1914" s="124" t="s">
        <v>1314</v>
      </c>
    </row>
    <row r="1915" spans="1:16" ht="51">
      <c r="A1915" s="262">
        <v>20</v>
      </c>
      <c r="B1915" s="124"/>
      <c r="C1915" s="125" t="s">
        <v>693</v>
      </c>
      <c r="D1915" s="119">
        <v>43165</v>
      </c>
      <c r="E1915" s="120" t="s">
        <v>4905</v>
      </c>
      <c r="F1915" s="120" t="s">
        <v>3</v>
      </c>
      <c r="G1915" s="120">
        <v>1602635</v>
      </c>
      <c r="H1915" s="124"/>
      <c r="I1915" s="128" t="s">
        <v>4906</v>
      </c>
      <c r="J1915" s="124"/>
      <c r="K1915" s="124"/>
      <c r="L1915" s="124"/>
      <c r="M1915" s="124"/>
      <c r="N1915" s="211">
        <v>0</v>
      </c>
      <c r="O1915" s="211">
        <v>845</v>
      </c>
      <c r="P1915" s="124" t="s">
        <v>1314</v>
      </c>
    </row>
    <row r="1916" spans="1:16" ht="51">
      <c r="A1916" s="262">
        <v>20</v>
      </c>
      <c r="B1916" s="124"/>
      <c r="C1916" s="125" t="s">
        <v>693</v>
      </c>
      <c r="D1916" s="119">
        <v>43165</v>
      </c>
      <c r="E1916" s="120" t="s">
        <v>4907</v>
      </c>
      <c r="F1916" s="120" t="s">
        <v>3</v>
      </c>
      <c r="G1916" s="120">
        <v>1602638</v>
      </c>
      <c r="H1916" s="124"/>
      <c r="I1916" s="128" t="s">
        <v>4906</v>
      </c>
      <c r="J1916" s="124"/>
      <c r="K1916" s="124"/>
      <c r="L1916" s="124"/>
      <c r="M1916" s="124"/>
      <c r="N1916" s="211">
        <v>0</v>
      </c>
      <c r="O1916" s="211">
        <v>845</v>
      </c>
      <c r="P1916" s="124" t="s">
        <v>1314</v>
      </c>
    </row>
    <row r="1917" spans="1:16" ht="51">
      <c r="A1917" s="262">
        <v>86</v>
      </c>
      <c r="B1917" s="124"/>
      <c r="C1917" s="125" t="s">
        <v>710</v>
      </c>
      <c r="D1917" s="119">
        <v>43165</v>
      </c>
      <c r="E1917" s="120" t="s">
        <v>4908</v>
      </c>
      <c r="F1917" s="120" t="s">
        <v>3</v>
      </c>
      <c r="G1917" s="120">
        <v>1602654</v>
      </c>
      <c r="H1917" s="124"/>
      <c r="I1917" s="128" t="s">
        <v>4909</v>
      </c>
      <c r="J1917" s="124"/>
      <c r="K1917" s="124"/>
      <c r="L1917" s="124"/>
      <c r="M1917" s="124"/>
      <c r="N1917" s="211">
        <v>0</v>
      </c>
      <c r="O1917" s="211">
        <v>11.7</v>
      </c>
      <c r="P1917" s="124" t="s">
        <v>1314</v>
      </c>
    </row>
    <row r="1918" spans="1:16" ht="63.75">
      <c r="A1918" s="262" t="s">
        <v>619</v>
      </c>
      <c r="B1918" s="124"/>
      <c r="C1918" s="125" t="s">
        <v>713</v>
      </c>
      <c r="D1918" s="119">
        <v>43165</v>
      </c>
      <c r="E1918" s="120" t="s">
        <v>4910</v>
      </c>
      <c r="F1918" s="120" t="s">
        <v>3</v>
      </c>
      <c r="G1918" s="120">
        <v>1602667</v>
      </c>
      <c r="H1918" s="124"/>
      <c r="I1918" s="128" t="s">
        <v>4911</v>
      </c>
      <c r="J1918" s="124"/>
      <c r="K1918" s="124"/>
      <c r="L1918" s="124"/>
      <c r="M1918" s="124"/>
      <c r="N1918" s="211">
        <v>0</v>
      </c>
      <c r="O1918" s="211">
        <v>724.96</v>
      </c>
      <c r="P1918" s="124" t="s">
        <v>1314</v>
      </c>
    </row>
    <row r="1919" spans="1:16" ht="38.25">
      <c r="A1919" s="262">
        <v>46</v>
      </c>
      <c r="B1919" s="124"/>
      <c r="C1919" s="125" t="s">
        <v>698</v>
      </c>
      <c r="D1919" s="119">
        <v>43165</v>
      </c>
      <c r="E1919" s="120" t="s">
        <v>4912</v>
      </c>
      <c r="F1919" s="120" t="s">
        <v>3</v>
      </c>
      <c r="G1919" s="120">
        <v>1602737</v>
      </c>
      <c r="H1919" s="124"/>
      <c r="I1919" s="128" t="s">
        <v>4913</v>
      </c>
      <c r="J1919" s="124"/>
      <c r="K1919" s="124"/>
      <c r="L1919" s="124"/>
      <c r="M1919" s="124"/>
      <c r="N1919" s="211">
        <v>0</v>
      </c>
      <c r="O1919" s="211">
        <v>72.11</v>
      </c>
      <c r="P1919" s="124" t="s">
        <v>1314</v>
      </c>
    </row>
    <row r="1920" spans="1:16" ht="51">
      <c r="A1920" s="262">
        <v>163</v>
      </c>
      <c r="B1920" s="124"/>
      <c r="C1920" s="125" t="s">
        <v>748</v>
      </c>
      <c r="D1920" s="119">
        <v>43165</v>
      </c>
      <c r="E1920" s="120" t="s">
        <v>4914</v>
      </c>
      <c r="F1920" s="120" t="s">
        <v>3</v>
      </c>
      <c r="G1920" s="120">
        <v>1602739</v>
      </c>
      <c r="H1920" s="124"/>
      <c r="I1920" s="128" t="s">
        <v>4915</v>
      </c>
      <c r="J1920" s="124"/>
      <c r="K1920" s="124"/>
      <c r="L1920" s="124"/>
      <c r="M1920" s="124"/>
      <c r="N1920" s="211">
        <v>0</v>
      </c>
      <c r="O1920" s="211">
        <v>3632.45</v>
      </c>
      <c r="P1920" s="124" t="s">
        <v>1314</v>
      </c>
    </row>
    <row r="1921" spans="1:16" ht="38.25">
      <c r="A1921" s="262">
        <v>46</v>
      </c>
      <c r="B1921" s="124"/>
      <c r="C1921" s="125" t="s">
        <v>698</v>
      </c>
      <c r="D1921" s="119">
        <v>43165</v>
      </c>
      <c r="E1921" s="120" t="s">
        <v>4916</v>
      </c>
      <c r="F1921" s="120" t="s">
        <v>3</v>
      </c>
      <c r="G1921" s="120">
        <v>1602740</v>
      </c>
      <c r="H1921" s="124"/>
      <c r="I1921" s="128" t="s">
        <v>4913</v>
      </c>
      <c r="J1921" s="124"/>
      <c r="K1921" s="124"/>
      <c r="L1921" s="124"/>
      <c r="M1921" s="124"/>
      <c r="N1921" s="211">
        <v>0</v>
      </c>
      <c r="O1921" s="211">
        <v>1549</v>
      </c>
      <c r="P1921" s="124" t="s">
        <v>1314</v>
      </c>
    </row>
    <row r="1922" spans="1:16" ht="51">
      <c r="A1922" s="262">
        <v>212</v>
      </c>
      <c r="B1922" s="124"/>
      <c r="C1922" s="125" t="s">
        <v>761</v>
      </c>
      <c r="D1922" s="119">
        <v>43165</v>
      </c>
      <c r="E1922" s="120" t="s">
        <v>4917</v>
      </c>
      <c r="F1922" s="120" t="s">
        <v>3</v>
      </c>
      <c r="G1922" s="120">
        <v>1602755</v>
      </c>
      <c r="H1922" s="124"/>
      <c r="I1922" s="128" t="s">
        <v>4918</v>
      </c>
      <c r="J1922" s="124"/>
      <c r="K1922" s="124"/>
      <c r="L1922" s="124"/>
      <c r="M1922" s="124"/>
      <c r="N1922" s="211">
        <v>0</v>
      </c>
      <c r="O1922" s="211">
        <v>3000</v>
      </c>
      <c r="P1922" s="124" t="s">
        <v>1314</v>
      </c>
    </row>
    <row r="1923" spans="1:16" ht="51">
      <c r="A1923" s="262" t="s">
        <v>619</v>
      </c>
      <c r="B1923" s="124"/>
      <c r="C1923" s="125" t="s">
        <v>713</v>
      </c>
      <c r="D1923" s="119">
        <v>43165</v>
      </c>
      <c r="E1923" s="120" t="s">
        <v>4919</v>
      </c>
      <c r="F1923" s="120" t="s">
        <v>3</v>
      </c>
      <c r="G1923" s="120">
        <v>1602787</v>
      </c>
      <c r="H1923" s="124"/>
      <c r="I1923" s="128" t="s">
        <v>4728</v>
      </c>
      <c r="J1923" s="124"/>
      <c r="K1923" s="124"/>
      <c r="L1923" s="124"/>
      <c r="M1923" s="124"/>
      <c r="N1923" s="211">
        <v>0</v>
      </c>
      <c r="O1923" s="211">
        <v>1150.5999999999999</v>
      </c>
      <c r="P1923" s="124" t="s">
        <v>1314</v>
      </c>
    </row>
    <row r="1924" spans="1:16" ht="63.75">
      <c r="A1924" s="262" t="s">
        <v>619</v>
      </c>
      <c r="B1924" s="124"/>
      <c r="C1924" s="125" t="s">
        <v>713</v>
      </c>
      <c r="D1924" s="119">
        <v>43165</v>
      </c>
      <c r="E1924" s="120" t="s">
        <v>5491</v>
      </c>
      <c r="F1924" s="120" t="s">
        <v>6</v>
      </c>
      <c r="G1924" s="120">
        <v>679801</v>
      </c>
      <c r="H1924" s="124"/>
      <c r="I1924" s="128" t="s">
        <v>5492</v>
      </c>
      <c r="J1924" s="124"/>
      <c r="K1924" s="124"/>
      <c r="L1924" s="124"/>
      <c r="M1924" s="124"/>
      <c r="N1924" s="211">
        <v>0</v>
      </c>
      <c r="O1924" s="211">
        <v>27614.79</v>
      </c>
      <c r="P1924" s="124" t="s">
        <v>1314</v>
      </c>
    </row>
    <row r="1925" spans="1:16" ht="76.5">
      <c r="A1925" s="262">
        <v>525</v>
      </c>
      <c r="B1925" s="124"/>
      <c r="C1925" s="125" t="s">
        <v>206</v>
      </c>
      <c r="D1925" s="119">
        <v>43165</v>
      </c>
      <c r="E1925" s="120" t="s">
        <v>5493</v>
      </c>
      <c r="F1925" s="120" t="s">
        <v>6</v>
      </c>
      <c r="G1925" s="120">
        <v>680076</v>
      </c>
      <c r="H1925" s="124"/>
      <c r="I1925" s="128" t="s">
        <v>5494</v>
      </c>
      <c r="J1925" s="124"/>
      <c r="K1925" s="124"/>
      <c r="L1925" s="124"/>
      <c r="M1925" s="124"/>
      <c r="N1925" s="211">
        <v>0</v>
      </c>
      <c r="O1925" s="211">
        <v>2064553.84</v>
      </c>
      <c r="P1925" s="124" t="s">
        <v>1314</v>
      </c>
    </row>
    <row r="1926" spans="1:16" ht="63.75">
      <c r="A1926" s="262">
        <v>513</v>
      </c>
      <c r="B1926" s="124"/>
      <c r="C1926" s="125" t="s">
        <v>201</v>
      </c>
      <c r="D1926" s="119">
        <v>43165</v>
      </c>
      <c r="E1926" s="120" t="s">
        <v>5495</v>
      </c>
      <c r="F1926" s="120" t="s">
        <v>15</v>
      </c>
      <c r="G1926" s="120">
        <v>679220</v>
      </c>
      <c r="H1926" s="124"/>
      <c r="I1926" s="128" t="s">
        <v>5496</v>
      </c>
      <c r="J1926" s="124"/>
      <c r="K1926" s="124"/>
      <c r="L1926" s="124"/>
      <c r="M1926" s="124"/>
      <c r="N1926" s="211">
        <v>50</v>
      </c>
      <c r="O1926" s="211">
        <v>0</v>
      </c>
      <c r="P1926" s="124" t="s">
        <v>1314</v>
      </c>
    </row>
    <row r="1927" spans="1:16" ht="63.75">
      <c r="A1927" s="262">
        <v>513</v>
      </c>
      <c r="B1927" s="124"/>
      <c r="C1927" s="125" t="s">
        <v>201</v>
      </c>
      <c r="D1927" s="119">
        <v>43165</v>
      </c>
      <c r="E1927" s="120" t="s">
        <v>5497</v>
      </c>
      <c r="F1927" s="120" t="s">
        <v>15</v>
      </c>
      <c r="G1927" s="120">
        <v>679225</v>
      </c>
      <c r="H1927" s="124"/>
      <c r="I1927" s="128" t="s">
        <v>5498</v>
      </c>
      <c r="J1927" s="124"/>
      <c r="K1927" s="124"/>
      <c r="L1927" s="124"/>
      <c r="M1927" s="124"/>
      <c r="N1927" s="211">
        <v>50</v>
      </c>
      <c r="O1927" s="211">
        <v>0</v>
      </c>
      <c r="P1927" s="124" t="s">
        <v>1314</v>
      </c>
    </row>
    <row r="1928" spans="1:16" ht="63.75">
      <c r="A1928" s="262">
        <v>513</v>
      </c>
      <c r="B1928" s="124"/>
      <c r="C1928" s="125" t="s">
        <v>201</v>
      </c>
      <c r="D1928" s="119">
        <v>43165</v>
      </c>
      <c r="E1928" s="120" t="s">
        <v>5499</v>
      </c>
      <c r="F1928" s="120" t="s">
        <v>15</v>
      </c>
      <c r="G1928" s="120">
        <v>679366</v>
      </c>
      <c r="H1928" s="124"/>
      <c r="I1928" s="128" t="s">
        <v>5500</v>
      </c>
      <c r="J1928" s="124"/>
      <c r="K1928" s="124"/>
      <c r="L1928" s="124"/>
      <c r="M1928" s="124"/>
      <c r="N1928" s="211">
        <v>50</v>
      </c>
      <c r="O1928" s="211">
        <v>0</v>
      </c>
      <c r="P1928" s="124" t="s">
        <v>1314</v>
      </c>
    </row>
    <row r="1929" spans="1:16" ht="89.25">
      <c r="A1929" s="262">
        <v>25</v>
      </c>
      <c r="B1929" s="124"/>
      <c r="C1929" s="125" t="s">
        <v>694</v>
      </c>
      <c r="D1929" s="119">
        <v>43165</v>
      </c>
      <c r="E1929" s="120" t="s">
        <v>5501</v>
      </c>
      <c r="F1929" s="120" t="s">
        <v>15</v>
      </c>
      <c r="G1929" s="120">
        <v>4462</v>
      </c>
      <c r="H1929" s="124"/>
      <c r="I1929" s="128" t="s">
        <v>5502</v>
      </c>
      <c r="J1929" s="124"/>
      <c r="K1929" s="124"/>
      <c r="L1929" s="124"/>
      <c r="M1929" s="124"/>
      <c r="N1929" s="211">
        <v>1882.1</v>
      </c>
      <c r="O1929" s="211">
        <v>0</v>
      </c>
      <c r="P1929" s="124" t="s">
        <v>1314</v>
      </c>
    </row>
    <row r="1930" spans="1:16" ht="51">
      <c r="A1930" s="262">
        <v>513</v>
      </c>
      <c r="B1930" s="124"/>
      <c r="C1930" s="125" t="s">
        <v>201</v>
      </c>
      <c r="D1930" s="119">
        <v>43165</v>
      </c>
      <c r="E1930" s="120" t="s">
        <v>5504</v>
      </c>
      <c r="F1930" s="120" t="s">
        <v>11</v>
      </c>
      <c r="G1930" s="120">
        <v>915336</v>
      </c>
      <c r="H1930" s="124"/>
      <c r="I1930" s="128" t="s">
        <v>5505</v>
      </c>
      <c r="J1930" s="124"/>
      <c r="K1930" s="124"/>
      <c r="L1930" s="124"/>
      <c r="M1930" s="124"/>
      <c r="N1930" s="211">
        <v>50</v>
      </c>
      <c r="O1930" s="211">
        <v>0</v>
      </c>
      <c r="P1930" s="124" t="s">
        <v>1314</v>
      </c>
    </row>
    <row r="1931" spans="1:16" ht="51">
      <c r="A1931" s="262" t="s">
        <v>619</v>
      </c>
      <c r="B1931" s="124"/>
      <c r="C1931" s="125" t="s">
        <v>713</v>
      </c>
      <c r="D1931" s="119">
        <v>43166</v>
      </c>
      <c r="E1931" s="120" t="s">
        <v>4920</v>
      </c>
      <c r="F1931" s="120" t="s">
        <v>3</v>
      </c>
      <c r="G1931" s="120">
        <v>1603030</v>
      </c>
      <c r="H1931" s="124"/>
      <c r="I1931" s="128" t="s">
        <v>4921</v>
      </c>
      <c r="J1931" s="124"/>
      <c r="K1931" s="124"/>
      <c r="L1931" s="124"/>
      <c r="M1931" s="124"/>
      <c r="N1931" s="211">
        <v>0</v>
      </c>
      <c r="O1931" s="211">
        <v>4795.2</v>
      </c>
      <c r="P1931" s="124" t="s">
        <v>1314</v>
      </c>
    </row>
    <row r="1932" spans="1:16" ht="51">
      <c r="A1932" s="262" t="s">
        <v>619</v>
      </c>
      <c r="B1932" s="124"/>
      <c r="C1932" s="125" t="s">
        <v>713</v>
      </c>
      <c r="D1932" s="119">
        <v>43166</v>
      </c>
      <c r="E1932" s="120" t="s">
        <v>4922</v>
      </c>
      <c r="F1932" s="120" t="s">
        <v>3</v>
      </c>
      <c r="G1932" s="120">
        <v>1603033</v>
      </c>
      <c r="H1932" s="124"/>
      <c r="I1932" s="128" t="s">
        <v>4923</v>
      </c>
      <c r="J1932" s="124"/>
      <c r="K1932" s="124"/>
      <c r="L1932" s="124"/>
      <c r="M1932" s="124"/>
      <c r="N1932" s="211">
        <v>0</v>
      </c>
      <c r="O1932" s="211">
        <v>385.7</v>
      </c>
      <c r="P1932" s="124" t="s">
        <v>1314</v>
      </c>
    </row>
    <row r="1933" spans="1:16" ht="51">
      <c r="A1933" s="262" t="s">
        <v>619</v>
      </c>
      <c r="B1933" s="124"/>
      <c r="C1933" s="125" t="s">
        <v>713</v>
      </c>
      <c r="D1933" s="119">
        <v>43166</v>
      </c>
      <c r="E1933" s="120" t="s">
        <v>4924</v>
      </c>
      <c r="F1933" s="120" t="s">
        <v>3</v>
      </c>
      <c r="G1933" s="120">
        <v>1603036</v>
      </c>
      <c r="H1933" s="124"/>
      <c r="I1933" s="128" t="s">
        <v>4925</v>
      </c>
      <c r="J1933" s="124"/>
      <c r="K1933" s="124"/>
      <c r="L1933" s="124"/>
      <c r="M1933" s="124"/>
      <c r="N1933" s="211">
        <v>0</v>
      </c>
      <c r="O1933" s="211">
        <v>13466.94</v>
      </c>
      <c r="P1933" s="124" t="s">
        <v>1314</v>
      </c>
    </row>
    <row r="1934" spans="1:16" ht="51">
      <c r="A1934" s="262" t="s">
        <v>619</v>
      </c>
      <c r="B1934" s="124"/>
      <c r="C1934" s="125" t="s">
        <v>713</v>
      </c>
      <c r="D1934" s="119">
        <v>43166</v>
      </c>
      <c r="E1934" s="120" t="s">
        <v>4926</v>
      </c>
      <c r="F1934" s="120" t="s">
        <v>3</v>
      </c>
      <c r="G1934" s="120">
        <v>1603039</v>
      </c>
      <c r="H1934" s="124"/>
      <c r="I1934" s="128" t="s">
        <v>4927</v>
      </c>
      <c r="J1934" s="124"/>
      <c r="K1934" s="124"/>
      <c r="L1934" s="124"/>
      <c r="M1934" s="124"/>
      <c r="N1934" s="211">
        <v>0</v>
      </c>
      <c r="O1934" s="211">
        <v>1129.74</v>
      </c>
      <c r="P1934" s="124" t="s">
        <v>1314</v>
      </c>
    </row>
    <row r="1935" spans="1:16" ht="51">
      <c r="A1935" s="262" t="s">
        <v>619</v>
      </c>
      <c r="B1935" s="124"/>
      <c r="C1935" s="125" t="s">
        <v>713</v>
      </c>
      <c r="D1935" s="119">
        <v>43166</v>
      </c>
      <c r="E1935" s="120" t="s">
        <v>4928</v>
      </c>
      <c r="F1935" s="120" t="s">
        <v>3</v>
      </c>
      <c r="G1935" s="120">
        <v>1603042</v>
      </c>
      <c r="H1935" s="124"/>
      <c r="I1935" s="128" t="s">
        <v>4929</v>
      </c>
      <c r="J1935" s="124"/>
      <c r="K1935" s="124"/>
      <c r="L1935" s="124"/>
      <c r="M1935" s="124"/>
      <c r="N1935" s="211">
        <v>0</v>
      </c>
      <c r="O1935" s="211">
        <v>39912.92</v>
      </c>
      <c r="P1935" s="124" t="s">
        <v>1314</v>
      </c>
    </row>
    <row r="1936" spans="1:16" ht="51">
      <c r="A1936" s="262">
        <v>340</v>
      </c>
      <c r="B1936" s="124"/>
      <c r="C1936" s="125" t="s">
        <v>814</v>
      </c>
      <c r="D1936" s="119">
        <v>43166</v>
      </c>
      <c r="E1936" s="120" t="s">
        <v>4930</v>
      </c>
      <c r="F1936" s="120" t="s">
        <v>3</v>
      </c>
      <c r="G1936" s="120">
        <v>1603050</v>
      </c>
      <c r="H1936" s="124"/>
      <c r="I1936" s="128" t="s">
        <v>4931</v>
      </c>
      <c r="J1936" s="124"/>
      <c r="K1936" s="124"/>
      <c r="L1936" s="124"/>
      <c r="M1936" s="124"/>
      <c r="N1936" s="211">
        <v>0</v>
      </c>
      <c r="O1936" s="211">
        <v>60</v>
      </c>
      <c r="P1936" s="124" t="s">
        <v>1314</v>
      </c>
    </row>
    <row r="1937" spans="1:16" ht="63.75">
      <c r="A1937" s="262">
        <v>582</v>
      </c>
      <c r="B1937" s="124"/>
      <c r="C1937" s="125" t="s">
        <v>856</v>
      </c>
      <c r="D1937" s="119">
        <v>43166</v>
      </c>
      <c r="E1937" s="120" t="s">
        <v>4932</v>
      </c>
      <c r="F1937" s="120" t="s">
        <v>3</v>
      </c>
      <c r="G1937" s="120">
        <v>1603059</v>
      </c>
      <c r="H1937" s="124"/>
      <c r="I1937" s="128" t="s">
        <v>4933</v>
      </c>
      <c r="J1937" s="124"/>
      <c r="K1937" s="124"/>
      <c r="L1937" s="124"/>
      <c r="M1937" s="124"/>
      <c r="N1937" s="211">
        <v>0</v>
      </c>
      <c r="O1937" s="211">
        <v>594</v>
      </c>
      <c r="P1937" s="124" t="s">
        <v>1314</v>
      </c>
    </row>
    <row r="1938" spans="1:16" ht="51">
      <c r="A1938" s="262">
        <v>35</v>
      </c>
      <c r="B1938" s="124"/>
      <c r="C1938" s="125" t="s">
        <v>696</v>
      </c>
      <c r="D1938" s="119">
        <v>43166</v>
      </c>
      <c r="E1938" s="120" t="s">
        <v>4934</v>
      </c>
      <c r="F1938" s="120" t="s">
        <v>3</v>
      </c>
      <c r="G1938" s="120">
        <v>1602929</v>
      </c>
      <c r="H1938" s="124"/>
      <c r="I1938" s="128" t="s">
        <v>4935</v>
      </c>
      <c r="J1938" s="124"/>
      <c r="K1938" s="124"/>
      <c r="L1938" s="124"/>
      <c r="M1938" s="124"/>
      <c r="N1938" s="211">
        <v>0</v>
      </c>
      <c r="O1938" s="211">
        <v>573.73</v>
      </c>
      <c r="P1938" s="124" t="s">
        <v>1314</v>
      </c>
    </row>
    <row r="1939" spans="1:16" ht="51">
      <c r="A1939" s="262">
        <v>35</v>
      </c>
      <c r="B1939" s="124"/>
      <c r="C1939" s="125" t="s">
        <v>696</v>
      </c>
      <c r="D1939" s="119">
        <v>43166</v>
      </c>
      <c r="E1939" s="120" t="s">
        <v>4936</v>
      </c>
      <c r="F1939" s="120" t="s">
        <v>3</v>
      </c>
      <c r="G1939" s="120">
        <v>1602953</v>
      </c>
      <c r="H1939" s="124"/>
      <c r="I1939" s="128" t="s">
        <v>1389</v>
      </c>
      <c r="J1939" s="124"/>
      <c r="K1939" s="124"/>
      <c r="L1939" s="124"/>
      <c r="M1939" s="124"/>
      <c r="N1939" s="211">
        <v>0</v>
      </c>
      <c r="O1939" s="211">
        <v>1500</v>
      </c>
      <c r="P1939" s="124" t="s">
        <v>1314</v>
      </c>
    </row>
    <row r="1940" spans="1:16" ht="51">
      <c r="A1940" s="262">
        <v>291</v>
      </c>
      <c r="B1940" s="124"/>
      <c r="C1940" s="125" t="s">
        <v>794</v>
      </c>
      <c r="D1940" s="119">
        <v>43166</v>
      </c>
      <c r="E1940" s="120" t="s">
        <v>4937</v>
      </c>
      <c r="F1940" s="120" t="s">
        <v>3</v>
      </c>
      <c r="G1940" s="120">
        <v>1602976</v>
      </c>
      <c r="H1940" s="124"/>
      <c r="I1940" s="128" t="s">
        <v>4938</v>
      </c>
      <c r="J1940" s="124"/>
      <c r="K1940" s="124"/>
      <c r="L1940" s="124"/>
      <c r="M1940" s="124"/>
      <c r="N1940" s="211">
        <v>0</v>
      </c>
      <c r="O1940" s="211">
        <v>63</v>
      </c>
      <c r="P1940" s="124" t="s">
        <v>1314</v>
      </c>
    </row>
    <row r="1941" spans="1:16" ht="38.25">
      <c r="A1941" s="262">
        <v>291</v>
      </c>
      <c r="B1941" s="124"/>
      <c r="C1941" s="125" t="s">
        <v>794</v>
      </c>
      <c r="D1941" s="119">
        <v>43166</v>
      </c>
      <c r="E1941" s="120" t="s">
        <v>4939</v>
      </c>
      <c r="F1941" s="120" t="s">
        <v>3</v>
      </c>
      <c r="G1941" s="120">
        <v>1603048</v>
      </c>
      <c r="H1941" s="124"/>
      <c r="I1941" s="128" t="s">
        <v>4940</v>
      </c>
      <c r="J1941" s="124"/>
      <c r="K1941" s="124"/>
      <c r="L1941" s="124"/>
      <c r="M1941" s="124"/>
      <c r="N1941" s="211">
        <v>0</v>
      </c>
      <c r="O1941" s="211">
        <v>1</v>
      </c>
      <c r="P1941" s="124" t="s">
        <v>1314</v>
      </c>
    </row>
    <row r="1942" spans="1:16" ht="51">
      <c r="A1942" s="262">
        <v>35</v>
      </c>
      <c r="B1942" s="124"/>
      <c r="C1942" s="125" t="s">
        <v>696</v>
      </c>
      <c r="D1942" s="119">
        <v>43166</v>
      </c>
      <c r="E1942" s="120" t="s">
        <v>4941</v>
      </c>
      <c r="F1942" s="120" t="s">
        <v>3</v>
      </c>
      <c r="G1942" s="120">
        <v>1603067</v>
      </c>
      <c r="H1942" s="124"/>
      <c r="I1942" s="128" t="s">
        <v>4942</v>
      </c>
      <c r="J1942" s="124"/>
      <c r="K1942" s="124"/>
      <c r="L1942" s="124"/>
      <c r="M1942" s="124"/>
      <c r="N1942" s="211">
        <v>0</v>
      </c>
      <c r="O1942" s="211">
        <v>1203.3900000000001</v>
      </c>
      <c r="P1942" s="124" t="s">
        <v>1314</v>
      </c>
    </row>
    <row r="1943" spans="1:16" ht="51">
      <c r="A1943" s="262">
        <v>81</v>
      </c>
      <c r="B1943" s="124"/>
      <c r="C1943" s="125" t="s">
        <v>709</v>
      </c>
      <c r="D1943" s="119">
        <v>43166</v>
      </c>
      <c r="E1943" s="120" t="s">
        <v>4943</v>
      </c>
      <c r="F1943" s="120" t="s">
        <v>3</v>
      </c>
      <c r="G1943" s="120">
        <v>1603124</v>
      </c>
      <c r="H1943" s="124"/>
      <c r="I1943" s="128" t="s">
        <v>4944</v>
      </c>
      <c r="J1943" s="124"/>
      <c r="K1943" s="124"/>
      <c r="L1943" s="124"/>
      <c r="M1943" s="124"/>
      <c r="N1943" s="211">
        <v>0</v>
      </c>
      <c r="O1943" s="211">
        <v>3</v>
      </c>
      <c r="P1943" s="124" t="s">
        <v>4737</v>
      </c>
    </row>
    <row r="1944" spans="1:16" ht="76.5">
      <c r="A1944" s="262">
        <v>20</v>
      </c>
      <c r="B1944" s="124"/>
      <c r="C1944" s="125" t="s">
        <v>693</v>
      </c>
      <c r="D1944" s="119">
        <v>43166</v>
      </c>
      <c r="E1944" s="120" t="s">
        <v>5507</v>
      </c>
      <c r="F1944" s="120" t="s">
        <v>15</v>
      </c>
      <c r="G1944" s="120">
        <v>4470</v>
      </c>
      <c r="H1944" s="124"/>
      <c r="I1944" s="128" t="s">
        <v>5508</v>
      </c>
      <c r="J1944" s="124"/>
      <c r="K1944" s="124"/>
      <c r="L1944" s="124"/>
      <c r="M1944" s="124"/>
      <c r="N1944" s="211">
        <v>296.07</v>
      </c>
      <c r="O1944" s="211">
        <v>0</v>
      </c>
      <c r="P1944" s="124" t="s">
        <v>1314</v>
      </c>
    </row>
    <row r="1945" spans="1:16" ht="76.5">
      <c r="A1945" s="262">
        <v>20</v>
      </c>
      <c r="B1945" s="124"/>
      <c r="C1945" s="125" t="s">
        <v>693</v>
      </c>
      <c r="D1945" s="119">
        <v>43166</v>
      </c>
      <c r="E1945" s="120" t="s">
        <v>5509</v>
      </c>
      <c r="F1945" s="120" t="s">
        <v>15</v>
      </c>
      <c r="G1945" s="120">
        <v>4471</v>
      </c>
      <c r="H1945" s="124"/>
      <c r="I1945" s="128" t="s">
        <v>5510</v>
      </c>
      <c r="J1945" s="124"/>
      <c r="K1945" s="124"/>
      <c r="L1945" s="124"/>
      <c r="M1945" s="124"/>
      <c r="N1945" s="211">
        <v>407.2</v>
      </c>
      <c r="O1945" s="211">
        <v>0</v>
      </c>
      <c r="P1945" s="124" t="s">
        <v>1314</v>
      </c>
    </row>
    <row r="1946" spans="1:16" ht="76.5">
      <c r="A1946" s="262">
        <v>20</v>
      </c>
      <c r="B1946" s="124"/>
      <c r="C1946" s="125" t="s">
        <v>693</v>
      </c>
      <c r="D1946" s="119">
        <v>43166</v>
      </c>
      <c r="E1946" s="120" t="s">
        <v>5511</v>
      </c>
      <c r="F1946" s="120" t="s">
        <v>15</v>
      </c>
      <c r="G1946" s="120">
        <v>4472</v>
      </c>
      <c r="H1946" s="124"/>
      <c r="I1946" s="128" t="s">
        <v>5512</v>
      </c>
      <c r="J1946" s="124"/>
      <c r="K1946" s="124"/>
      <c r="L1946" s="124"/>
      <c r="M1946" s="124"/>
      <c r="N1946" s="211">
        <v>407.2</v>
      </c>
      <c r="O1946" s="211">
        <v>0</v>
      </c>
      <c r="P1946" s="124" t="s">
        <v>1314</v>
      </c>
    </row>
    <row r="1947" spans="1:16" ht="89.25">
      <c r="A1947" s="262">
        <v>313</v>
      </c>
      <c r="B1947" s="124"/>
      <c r="C1947" s="125" t="s">
        <v>810</v>
      </c>
      <c r="D1947" s="119">
        <v>43166</v>
      </c>
      <c r="E1947" s="120" t="s">
        <v>5513</v>
      </c>
      <c r="F1947" s="120" t="s">
        <v>15</v>
      </c>
      <c r="G1947" s="120">
        <v>4480</v>
      </c>
      <c r="H1947" s="124"/>
      <c r="I1947" s="128" t="s">
        <v>5514</v>
      </c>
      <c r="J1947" s="124"/>
      <c r="K1947" s="124"/>
      <c r="L1947" s="124"/>
      <c r="M1947" s="124"/>
      <c r="N1947" s="211">
        <v>283.72000000000003</v>
      </c>
      <c r="O1947" s="211">
        <v>0</v>
      </c>
      <c r="P1947" s="124" t="s">
        <v>1314</v>
      </c>
    </row>
    <row r="1948" spans="1:16" ht="63.75">
      <c r="A1948" s="262">
        <v>513</v>
      </c>
      <c r="B1948" s="124"/>
      <c r="C1948" s="125" t="s">
        <v>201</v>
      </c>
      <c r="D1948" s="119">
        <v>43166</v>
      </c>
      <c r="E1948" s="120" t="s">
        <v>5515</v>
      </c>
      <c r="F1948" s="120" t="s">
        <v>15</v>
      </c>
      <c r="G1948" s="120">
        <v>681196</v>
      </c>
      <c r="H1948" s="124"/>
      <c r="I1948" s="128" t="s">
        <v>5516</v>
      </c>
      <c r="J1948" s="124"/>
      <c r="K1948" s="124"/>
      <c r="L1948" s="124"/>
      <c r="M1948" s="124"/>
      <c r="N1948" s="211">
        <v>50</v>
      </c>
      <c r="O1948" s="211">
        <v>0</v>
      </c>
      <c r="P1948" s="124" t="s">
        <v>1314</v>
      </c>
    </row>
    <row r="1949" spans="1:16" ht="38.25">
      <c r="A1949" s="262">
        <v>117</v>
      </c>
      <c r="B1949" s="124"/>
      <c r="C1949" s="125" t="s">
        <v>722</v>
      </c>
      <c r="D1949" s="119">
        <v>43167</v>
      </c>
      <c r="E1949" s="120" t="s">
        <v>4945</v>
      </c>
      <c r="F1949" s="120" t="s">
        <v>3</v>
      </c>
      <c r="G1949" s="120">
        <v>1603379</v>
      </c>
      <c r="H1949" s="124"/>
      <c r="I1949" s="128" t="s">
        <v>4946</v>
      </c>
      <c r="J1949" s="124"/>
      <c r="K1949" s="124"/>
      <c r="L1949" s="124"/>
      <c r="M1949" s="124"/>
      <c r="N1949" s="211">
        <v>0</v>
      </c>
      <c r="O1949" s="211">
        <v>155</v>
      </c>
      <c r="P1949" s="124" t="s">
        <v>1314</v>
      </c>
    </row>
    <row r="1950" spans="1:16" ht="51">
      <c r="A1950" s="262" t="s">
        <v>619</v>
      </c>
      <c r="B1950" s="124"/>
      <c r="C1950" s="125" t="s">
        <v>713</v>
      </c>
      <c r="D1950" s="119">
        <v>43167</v>
      </c>
      <c r="E1950" s="120" t="s">
        <v>4947</v>
      </c>
      <c r="F1950" s="120" t="s">
        <v>3</v>
      </c>
      <c r="G1950" s="120">
        <v>1603387</v>
      </c>
      <c r="H1950" s="124"/>
      <c r="I1950" s="128" t="s">
        <v>4948</v>
      </c>
      <c r="J1950" s="124"/>
      <c r="K1950" s="124"/>
      <c r="L1950" s="124"/>
      <c r="M1950" s="124"/>
      <c r="N1950" s="211">
        <v>0</v>
      </c>
      <c r="O1950" s="211">
        <v>2235.23</v>
      </c>
      <c r="P1950" s="124" t="s">
        <v>1314</v>
      </c>
    </row>
    <row r="1951" spans="1:16" ht="51">
      <c r="A1951" s="262" t="s">
        <v>619</v>
      </c>
      <c r="B1951" s="124"/>
      <c r="C1951" s="125" t="s">
        <v>713</v>
      </c>
      <c r="D1951" s="119">
        <v>43167</v>
      </c>
      <c r="E1951" s="120" t="s">
        <v>4949</v>
      </c>
      <c r="F1951" s="120" t="s">
        <v>3</v>
      </c>
      <c r="G1951" s="120">
        <v>1603403</v>
      </c>
      <c r="H1951" s="124"/>
      <c r="I1951" s="128" t="s">
        <v>1388</v>
      </c>
      <c r="J1951" s="124"/>
      <c r="K1951" s="124"/>
      <c r="L1951" s="124"/>
      <c r="M1951" s="124"/>
      <c r="N1951" s="211">
        <v>0</v>
      </c>
      <c r="O1951" s="211">
        <v>1669</v>
      </c>
      <c r="P1951" s="124" t="s">
        <v>1314</v>
      </c>
    </row>
    <row r="1952" spans="1:16" ht="51">
      <c r="A1952" s="262" t="s">
        <v>619</v>
      </c>
      <c r="B1952" s="124"/>
      <c r="C1952" s="125" t="s">
        <v>713</v>
      </c>
      <c r="D1952" s="119">
        <v>43167</v>
      </c>
      <c r="E1952" s="120" t="s">
        <v>4950</v>
      </c>
      <c r="F1952" s="120" t="s">
        <v>3</v>
      </c>
      <c r="G1952" s="120">
        <v>1603412</v>
      </c>
      <c r="H1952" s="124"/>
      <c r="I1952" s="128" t="s">
        <v>4951</v>
      </c>
      <c r="J1952" s="124"/>
      <c r="K1952" s="124"/>
      <c r="L1952" s="124"/>
      <c r="M1952" s="124"/>
      <c r="N1952" s="211">
        <v>0</v>
      </c>
      <c r="O1952" s="211">
        <v>3280.67</v>
      </c>
      <c r="P1952" s="124" t="s">
        <v>1314</v>
      </c>
    </row>
    <row r="1953" spans="1:16" ht="51">
      <c r="A1953" s="262" t="s">
        <v>619</v>
      </c>
      <c r="B1953" s="124"/>
      <c r="C1953" s="125" t="s">
        <v>713</v>
      </c>
      <c r="D1953" s="119">
        <v>43167</v>
      </c>
      <c r="E1953" s="120" t="s">
        <v>4952</v>
      </c>
      <c r="F1953" s="120" t="s">
        <v>3</v>
      </c>
      <c r="G1953" s="120">
        <v>1603439</v>
      </c>
      <c r="H1953" s="124"/>
      <c r="I1953" s="128" t="s">
        <v>4563</v>
      </c>
      <c r="J1953" s="124"/>
      <c r="K1953" s="124"/>
      <c r="L1953" s="124"/>
      <c r="M1953" s="124"/>
      <c r="N1953" s="211">
        <v>0</v>
      </c>
      <c r="O1953" s="211">
        <v>1726</v>
      </c>
      <c r="P1953" s="124" t="s">
        <v>1314</v>
      </c>
    </row>
    <row r="1954" spans="1:16" ht="63.75">
      <c r="A1954" s="262">
        <v>512</v>
      </c>
      <c r="B1954" s="124"/>
      <c r="C1954" s="125" t="s">
        <v>840</v>
      </c>
      <c r="D1954" s="119">
        <v>43167</v>
      </c>
      <c r="E1954" s="120" t="s">
        <v>4953</v>
      </c>
      <c r="F1954" s="120" t="s">
        <v>3</v>
      </c>
      <c r="G1954" s="120">
        <v>1603454</v>
      </c>
      <c r="H1954" s="124"/>
      <c r="I1954" s="128" t="s">
        <v>4954</v>
      </c>
      <c r="J1954" s="124"/>
      <c r="K1954" s="124"/>
      <c r="L1954" s="124"/>
      <c r="M1954" s="124"/>
      <c r="N1954" s="211">
        <v>0</v>
      </c>
      <c r="O1954" s="211">
        <v>3809</v>
      </c>
      <c r="P1954" s="124" t="s">
        <v>1314</v>
      </c>
    </row>
    <row r="1955" spans="1:16" ht="51">
      <c r="A1955" s="262">
        <v>212</v>
      </c>
      <c r="B1955" s="124"/>
      <c r="C1955" s="125" t="s">
        <v>761</v>
      </c>
      <c r="D1955" s="119">
        <v>43167</v>
      </c>
      <c r="E1955" s="120" t="s">
        <v>4955</v>
      </c>
      <c r="F1955" s="120" t="s">
        <v>3</v>
      </c>
      <c r="G1955" s="120">
        <v>1603521</v>
      </c>
      <c r="H1955" s="124"/>
      <c r="I1955" s="128" t="s">
        <v>4956</v>
      </c>
      <c r="J1955" s="124"/>
      <c r="K1955" s="124"/>
      <c r="L1955" s="124"/>
      <c r="M1955" s="124"/>
      <c r="N1955" s="211">
        <v>0</v>
      </c>
      <c r="O1955" s="211">
        <v>318.89999999999998</v>
      </c>
      <c r="P1955" s="124" t="s">
        <v>1314</v>
      </c>
    </row>
    <row r="1956" spans="1:16" ht="51">
      <c r="A1956" s="262" t="s">
        <v>619</v>
      </c>
      <c r="B1956" s="124"/>
      <c r="C1956" s="125" t="s">
        <v>713</v>
      </c>
      <c r="D1956" s="119">
        <v>43167</v>
      </c>
      <c r="E1956" s="120" t="s">
        <v>4957</v>
      </c>
      <c r="F1956" s="120" t="s">
        <v>3</v>
      </c>
      <c r="G1956" s="120">
        <v>1603523</v>
      </c>
      <c r="H1956" s="124"/>
      <c r="I1956" s="128" t="s">
        <v>4587</v>
      </c>
      <c r="J1956" s="124"/>
      <c r="K1956" s="124"/>
      <c r="L1956" s="124"/>
      <c r="M1956" s="124"/>
      <c r="N1956" s="211">
        <v>0</v>
      </c>
      <c r="O1956" s="211">
        <v>5000</v>
      </c>
      <c r="P1956" s="124" t="s">
        <v>1314</v>
      </c>
    </row>
    <row r="1957" spans="1:16" ht="51">
      <c r="A1957" s="262" t="s">
        <v>619</v>
      </c>
      <c r="B1957" s="124"/>
      <c r="C1957" s="125" t="s">
        <v>713</v>
      </c>
      <c r="D1957" s="119">
        <v>43167</v>
      </c>
      <c r="E1957" s="120" t="s">
        <v>5517</v>
      </c>
      <c r="F1957" s="120" t="s">
        <v>6</v>
      </c>
      <c r="G1957" s="120">
        <v>949664</v>
      </c>
      <c r="H1957" s="124"/>
      <c r="I1957" s="128" t="s">
        <v>5518</v>
      </c>
      <c r="J1957" s="124"/>
      <c r="K1957" s="124"/>
      <c r="L1957" s="124"/>
      <c r="M1957" s="124"/>
      <c r="N1957" s="211">
        <v>0</v>
      </c>
      <c r="O1957" s="211">
        <v>540.9</v>
      </c>
      <c r="P1957" s="124" t="s">
        <v>1314</v>
      </c>
    </row>
    <row r="1958" spans="1:16" ht="51">
      <c r="A1958" s="262" t="s">
        <v>619</v>
      </c>
      <c r="B1958" s="124"/>
      <c r="C1958" s="125" t="s">
        <v>713</v>
      </c>
      <c r="D1958" s="119">
        <v>43167</v>
      </c>
      <c r="E1958" s="120" t="s">
        <v>5519</v>
      </c>
      <c r="F1958" s="120" t="s">
        <v>6</v>
      </c>
      <c r="G1958" s="120">
        <v>949665</v>
      </c>
      <c r="H1958" s="124"/>
      <c r="I1958" s="128" t="s">
        <v>5520</v>
      </c>
      <c r="J1958" s="124"/>
      <c r="K1958" s="124"/>
      <c r="L1958" s="124"/>
      <c r="M1958" s="124"/>
      <c r="N1958" s="211">
        <v>0</v>
      </c>
      <c r="O1958" s="211">
        <v>7917.49</v>
      </c>
      <c r="P1958" s="124" t="s">
        <v>1314</v>
      </c>
    </row>
    <row r="1959" spans="1:16" ht="63.75">
      <c r="A1959" s="262" t="s">
        <v>620</v>
      </c>
      <c r="B1959" s="124"/>
      <c r="C1959" s="125" t="s">
        <v>714</v>
      </c>
      <c r="D1959" s="119">
        <v>43167</v>
      </c>
      <c r="E1959" s="120" t="s">
        <v>5521</v>
      </c>
      <c r="F1959" s="120" t="s">
        <v>11</v>
      </c>
      <c r="G1959" s="120">
        <v>10527</v>
      </c>
      <c r="H1959" s="124"/>
      <c r="I1959" s="128" t="s">
        <v>5522</v>
      </c>
      <c r="J1959" s="124"/>
      <c r="K1959" s="124"/>
      <c r="L1959" s="124"/>
      <c r="M1959" s="124"/>
      <c r="N1959" s="211">
        <v>832.11</v>
      </c>
      <c r="O1959" s="211">
        <v>0</v>
      </c>
      <c r="P1959" s="124" t="s">
        <v>1314</v>
      </c>
    </row>
    <row r="1960" spans="1:16" ht="63.75">
      <c r="A1960" s="262" t="s">
        <v>620</v>
      </c>
      <c r="B1960" s="124"/>
      <c r="C1960" s="125" t="s">
        <v>714</v>
      </c>
      <c r="D1960" s="119">
        <v>43167</v>
      </c>
      <c r="E1960" s="120" t="s">
        <v>5523</v>
      </c>
      <c r="F1960" s="120" t="s">
        <v>11</v>
      </c>
      <c r="G1960" s="120">
        <v>10522</v>
      </c>
      <c r="H1960" s="124"/>
      <c r="I1960" s="128" t="s">
        <v>5524</v>
      </c>
      <c r="J1960" s="124"/>
      <c r="K1960" s="124"/>
      <c r="L1960" s="124"/>
      <c r="M1960" s="124"/>
      <c r="N1960" s="211">
        <v>911.62</v>
      </c>
      <c r="O1960" s="211">
        <v>0</v>
      </c>
      <c r="P1960" s="124" t="s">
        <v>1314</v>
      </c>
    </row>
    <row r="1961" spans="1:16" ht="89.25">
      <c r="A1961" s="262">
        <v>41</v>
      </c>
      <c r="B1961" s="124"/>
      <c r="C1961" s="125" t="s">
        <v>697</v>
      </c>
      <c r="D1961" s="119">
        <v>43167</v>
      </c>
      <c r="E1961" s="120" t="s">
        <v>5525</v>
      </c>
      <c r="F1961" s="120" t="s">
        <v>1257</v>
      </c>
      <c r="G1961" s="120">
        <v>4475</v>
      </c>
      <c r="H1961" s="124"/>
      <c r="I1961" s="128" t="s">
        <v>5526</v>
      </c>
      <c r="J1961" s="124"/>
      <c r="K1961" s="124"/>
      <c r="L1961" s="124"/>
      <c r="M1961" s="124"/>
      <c r="N1961" s="211">
        <v>1550.84</v>
      </c>
      <c r="O1961" s="211">
        <v>0</v>
      </c>
      <c r="P1961" s="124" t="s">
        <v>1314</v>
      </c>
    </row>
    <row r="1962" spans="1:16" ht="89.25">
      <c r="A1962" s="262">
        <v>41</v>
      </c>
      <c r="B1962" s="124"/>
      <c r="C1962" s="125" t="s">
        <v>697</v>
      </c>
      <c r="D1962" s="119">
        <v>43167</v>
      </c>
      <c r="E1962" s="120" t="s">
        <v>5527</v>
      </c>
      <c r="F1962" s="120" t="s">
        <v>15</v>
      </c>
      <c r="G1962" s="120">
        <v>4475</v>
      </c>
      <c r="H1962" s="124"/>
      <c r="I1962" s="128" t="s">
        <v>5528</v>
      </c>
      <c r="J1962" s="124"/>
      <c r="K1962" s="124"/>
      <c r="L1962" s="124"/>
      <c r="M1962" s="124"/>
      <c r="N1962" s="211">
        <v>371.39</v>
      </c>
      <c r="O1962" s="211">
        <v>0</v>
      </c>
      <c r="P1962" s="124" t="s">
        <v>1314</v>
      </c>
    </row>
    <row r="1963" spans="1:16" ht="89.25">
      <c r="A1963" s="262">
        <v>576</v>
      </c>
      <c r="B1963" s="124"/>
      <c r="C1963" s="125" t="s">
        <v>852</v>
      </c>
      <c r="D1963" s="119">
        <v>43167</v>
      </c>
      <c r="E1963" s="120" t="s">
        <v>5529</v>
      </c>
      <c r="F1963" s="120" t="s">
        <v>1257</v>
      </c>
      <c r="G1963" s="120">
        <v>4476</v>
      </c>
      <c r="H1963" s="124"/>
      <c r="I1963" s="128" t="s">
        <v>5530</v>
      </c>
      <c r="J1963" s="124"/>
      <c r="K1963" s="124"/>
      <c r="L1963" s="124"/>
      <c r="M1963" s="124"/>
      <c r="N1963" s="211">
        <v>328.27</v>
      </c>
      <c r="O1963" s="211">
        <v>0</v>
      </c>
      <c r="P1963" s="124" t="s">
        <v>1314</v>
      </c>
    </row>
    <row r="1964" spans="1:16" ht="89.25">
      <c r="A1964" s="262">
        <v>576</v>
      </c>
      <c r="B1964" s="124"/>
      <c r="C1964" s="125" t="s">
        <v>852</v>
      </c>
      <c r="D1964" s="119">
        <v>43167</v>
      </c>
      <c r="E1964" s="120" t="s">
        <v>5531</v>
      </c>
      <c r="F1964" s="120" t="s">
        <v>15</v>
      </c>
      <c r="G1964" s="120">
        <v>4476</v>
      </c>
      <c r="H1964" s="124"/>
      <c r="I1964" s="128" t="s">
        <v>5532</v>
      </c>
      <c r="J1964" s="124"/>
      <c r="K1964" s="124"/>
      <c r="L1964" s="124"/>
      <c r="M1964" s="124"/>
      <c r="N1964" s="211">
        <v>285.44</v>
      </c>
      <c r="O1964" s="211">
        <v>0</v>
      </c>
      <c r="P1964" s="124" t="s">
        <v>1314</v>
      </c>
    </row>
    <row r="1965" spans="1:16" ht="63.75">
      <c r="A1965" s="262">
        <v>513</v>
      </c>
      <c r="B1965" s="124"/>
      <c r="C1965" s="125" t="s">
        <v>201</v>
      </c>
      <c r="D1965" s="119">
        <v>43167</v>
      </c>
      <c r="E1965" s="120" t="s">
        <v>5533</v>
      </c>
      <c r="F1965" s="120" t="s">
        <v>15</v>
      </c>
      <c r="G1965" s="120">
        <v>682339</v>
      </c>
      <c r="H1965" s="124"/>
      <c r="I1965" s="128" t="s">
        <v>5534</v>
      </c>
      <c r="J1965" s="124"/>
      <c r="K1965" s="124"/>
      <c r="L1965" s="124"/>
      <c r="M1965" s="124"/>
      <c r="N1965" s="211">
        <v>50</v>
      </c>
      <c r="O1965" s="211">
        <v>0</v>
      </c>
      <c r="P1965" s="124" t="s">
        <v>1314</v>
      </c>
    </row>
    <row r="1966" spans="1:16" ht="51">
      <c r="A1966" s="262">
        <v>46</v>
      </c>
      <c r="B1966" s="124"/>
      <c r="C1966" s="125" t="s">
        <v>698</v>
      </c>
      <c r="D1966" s="119">
        <v>43168</v>
      </c>
      <c r="E1966" s="120" t="s">
        <v>4958</v>
      </c>
      <c r="F1966" s="120" t="s">
        <v>3</v>
      </c>
      <c r="G1966" s="120">
        <v>1603723</v>
      </c>
      <c r="H1966" s="124"/>
      <c r="I1966" s="128" t="s">
        <v>4959</v>
      </c>
      <c r="J1966" s="124"/>
      <c r="K1966" s="124"/>
      <c r="L1966" s="124"/>
      <c r="M1966" s="124"/>
      <c r="N1966" s="211">
        <v>0</v>
      </c>
      <c r="O1966" s="211">
        <v>60000</v>
      </c>
      <c r="P1966" s="124" t="s">
        <v>1314</v>
      </c>
    </row>
    <row r="1967" spans="1:16" ht="51">
      <c r="A1967" s="262" t="s">
        <v>619</v>
      </c>
      <c r="B1967" s="124"/>
      <c r="C1967" s="125" t="s">
        <v>713</v>
      </c>
      <c r="D1967" s="119">
        <v>43168</v>
      </c>
      <c r="E1967" s="120" t="s">
        <v>4960</v>
      </c>
      <c r="F1967" s="120" t="s">
        <v>3</v>
      </c>
      <c r="G1967" s="120">
        <v>1603736</v>
      </c>
      <c r="H1967" s="124"/>
      <c r="I1967" s="128" t="s">
        <v>4961</v>
      </c>
      <c r="J1967" s="124"/>
      <c r="K1967" s="124"/>
      <c r="L1967" s="124"/>
      <c r="M1967" s="124"/>
      <c r="N1967" s="211">
        <v>0</v>
      </c>
      <c r="O1967" s="211">
        <v>8130.4</v>
      </c>
      <c r="P1967" s="124" t="s">
        <v>1314</v>
      </c>
    </row>
    <row r="1968" spans="1:16" ht="51">
      <c r="A1968" s="262" t="s">
        <v>619</v>
      </c>
      <c r="B1968" s="124"/>
      <c r="C1968" s="125" t="s">
        <v>713</v>
      </c>
      <c r="D1968" s="119">
        <v>43168</v>
      </c>
      <c r="E1968" s="120" t="s">
        <v>4962</v>
      </c>
      <c r="F1968" s="120" t="s">
        <v>3</v>
      </c>
      <c r="G1968" s="120">
        <v>1603737</v>
      </c>
      <c r="H1968" s="124"/>
      <c r="I1968" s="128" t="s">
        <v>4963</v>
      </c>
      <c r="J1968" s="124"/>
      <c r="K1968" s="124"/>
      <c r="L1968" s="124"/>
      <c r="M1968" s="124"/>
      <c r="N1968" s="211">
        <v>0</v>
      </c>
      <c r="O1968" s="211">
        <v>1160.21</v>
      </c>
      <c r="P1968" s="124" t="s">
        <v>1314</v>
      </c>
    </row>
    <row r="1969" spans="1:16" ht="38.25">
      <c r="A1969" s="262">
        <v>212</v>
      </c>
      <c r="B1969" s="124"/>
      <c r="C1969" s="125" t="s">
        <v>761</v>
      </c>
      <c r="D1969" s="119">
        <v>43168</v>
      </c>
      <c r="E1969" s="120" t="s">
        <v>4964</v>
      </c>
      <c r="F1969" s="120" t="s">
        <v>3</v>
      </c>
      <c r="G1969" s="120">
        <v>1603777</v>
      </c>
      <c r="H1969" s="124"/>
      <c r="I1969" s="128" t="s">
        <v>4965</v>
      </c>
      <c r="J1969" s="124"/>
      <c r="K1969" s="124"/>
      <c r="L1969" s="124"/>
      <c r="M1969" s="124"/>
      <c r="N1969" s="211">
        <v>0</v>
      </c>
      <c r="O1969" s="211">
        <v>409.81</v>
      </c>
      <c r="P1969" s="124" t="s">
        <v>1314</v>
      </c>
    </row>
    <row r="1970" spans="1:16" ht="51">
      <c r="A1970" s="262">
        <v>130</v>
      </c>
      <c r="B1970" s="124"/>
      <c r="C1970" s="125" t="s">
        <v>727</v>
      </c>
      <c r="D1970" s="119">
        <v>43168</v>
      </c>
      <c r="E1970" s="120" t="s">
        <v>4966</v>
      </c>
      <c r="F1970" s="120" t="s">
        <v>3</v>
      </c>
      <c r="G1970" s="120">
        <v>1603778</v>
      </c>
      <c r="H1970" s="124"/>
      <c r="I1970" s="128" t="s">
        <v>4967</v>
      </c>
      <c r="J1970" s="124"/>
      <c r="K1970" s="124"/>
      <c r="L1970" s="124"/>
      <c r="M1970" s="124"/>
      <c r="N1970" s="211">
        <v>0</v>
      </c>
      <c r="O1970" s="211">
        <v>8691.18</v>
      </c>
      <c r="P1970" s="124" t="s">
        <v>1314</v>
      </c>
    </row>
    <row r="1971" spans="1:16" ht="38.25">
      <c r="A1971" s="262">
        <v>212</v>
      </c>
      <c r="B1971" s="124"/>
      <c r="C1971" s="125" t="s">
        <v>761</v>
      </c>
      <c r="D1971" s="119">
        <v>43168</v>
      </c>
      <c r="E1971" s="120" t="s">
        <v>4968</v>
      </c>
      <c r="F1971" s="120" t="s">
        <v>3</v>
      </c>
      <c r="G1971" s="120">
        <v>1603779</v>
      </c>
      <c r="H1971" s="124"/>
      <c r="I1971" s="128" t="s">
        <v>4969</v>
      </c>
      <c r="J1971" s="124"/>
      <c r="K1971" s="124"/>
      <c r="L1971" s="124"/>
      <c r="M1971" s="124"/>
      <c r="N1971" s="211">
        <v>0</v>
      </c>
      <c r="O1971" s="211">
        <v>668.11</v>
      </c>
      <c r="P1971" s="124" t="s">
        <v>1314</v>
      </c>
    </row>
    <row r="1972" spans="1:16" ht="63.75">
      <c r="A1972" s="262" t="s">
        <v>619</v>
      </c>
      <c r="B1972" s="124"/>
      <c r="C1972" s="125" t="s">
        <v>713</v>
      </c>
      <c r="D1972" s="119">
        <v>43168</v>
      </c>
      <c r="E1972" s="120" t="s">
        <v>4970</v>
      </c>
      <c r="F1972" s="120" t="s">
        <v>3</v>
      </c>
      <c r="G1972" s="120">
        <v>1603817</v>
      </c>
      <c r="H1972" s="124"/>
      <c r="I1972" s="128" t="s">
        <v>4971</v>
      </c>
      <c r="J1972" s="124"/>
      <c r="K1972" s="124"/>
      <c r="L1972" s="124"/>
      <c r="M1972" s="124"/>
      <c r="N1972" s="211">
        <v>0</v>
      </c>
      <c r="O1972" s="211">
        <v>6917.5</v>
      </c>
      <c r="P1972" s="124" t="s">
        <v>1314</v>
      </c>
    </row>
    <row r="1973" spans="1:16" ht="51">
      <c r="A1973" s="262">
        <v>86</v>
      </c>
      <c r="B1973" s="124"/>
      <c r="C1973" s="125" t="s">
        <v>710</v>
      </c>
      <c r="D1973" s="119">
        <v>43168</v>
      </c>
      <c r="E1973" s="120" t="s">
        <v>4972</v>
      </c>
      <c r="F1973" s="120" t="s">
        <v>3</v>
      </c>
      <c r="G1973" s="120">
        <v>1603820</v>
      </c>
      <c r="H1973" s="124"/>
      <c r="I1973" s="128" t="s">
        <v>4973</v>
      </c>
      <c r="J1973" s="124"/>
      <c r="K1973" s="124"/>
      <c r="L1973" s="124"/>
      <c r="M1973" s="124"/>
      <c r="N1973" s="211">
        <v>0</v>
      </c>
      <c r="O1973" s="211">
        <v>230</v>
      </c>
      <c r="P1973" s="124" t="s">
        <v>1314</v>
      </c>
    </row>
    <row r="1974" spans="1:16" ht="51">
      <c r="A1974" s="262">
        <v>86</v>
      </c>
      <c r="B1974" s="124"/>
      <c r="C1974" s="125" t="s">
        <v>710</v>
      </c>
      <c r="D1974" s="119">
        <v>43168</v>
      </c>
      <c r="E1974" s="120" t="s">
        <v>4974</v>
      </c>
      <c r="F1974" s="120" t="s">
        <v>3</v>
      </c>
      <c r="G1974" s="120">
        <v>1603823</v>
      </c>
      <c r="H1974" s="124"/>
      <c r="I1974" s="128" t="s">
        <v>4975</v>
      </c>
      <c r="J1974" s="124"/>
      <c r="K1974" s="124"/>
      <c r="L1974" s="124"/>
      <c r="M1974" s="124"/>
      <c r="N1974" s="211">
        <v>0</v>
      </c>
      <c r="O1974" s="211">
        <v>327</v>
      </c>
      <c r="P1974" s="124" t="s">
        <v>1314</v>
      </c>
    </row>
    <row r="1975" spans="1:16" ht="51">
      <c r="A1975" s="262">
        <v>212</v>
      </c>
      <c r="B1975" s="124"/>
      <c r="C1975" s="125" t="s">
        <v>761</v>
      </c>
      <c r="D1975" s="119">
        <v>43168</v>
      </c>
      <c r="E1975" s="120" t="s">
        <v>4976</v>
      </c>
      <c r="F1975" s="120" t="s">
        <v>3</v>
      </c>
      <c r="G1975" s="120">
        <v>1603857</v>
      </c>
      <c r="H1975" s="124"/>
      <c r="I1975" s="128" t="s">
        <v>4977</v>
      </c>
      <c r="J1975" s="124"/>
      <c r="K1975" s="124"/>
      <c r="L1975" s="124"/>
      <c r="M1975" s="124"/>
      <c r="N1975" s="211">
        <v>0</v>
      </c>
      <c r="O1975" s="211">
        <v>409.81</v>
      </c>
      <c r="P1975" s="124" t="s">
        <v>1314</v>
      </c>
    </row>
    <row r="1976" spans="1:16" ht="51">
      <c r="A1976" s="262">
        <v>16</v>
      </c>
      <c r="B1976" s="124"/>
      <c r="C1976" s="125" t="s">
        <v>692</v>
      </c>
      <c r="D1976" s="119">
        <v>43168</v>
      </c>
      <c r="E1976" s="120" t="s">
        <v>4978</v>
      </c>
      <c r="F1976" s="120" t="s">
        <v>3</v>
      </c>
      <c r="G1976" s="120">
        <v>1603927</v>
      </c>
      <c r="H1976" s="124"/>
      <c r="I1976" s="128" t="s">
        <v>4979</v>
      </c>
      <c r="J1976" s="124"/>
      <c r="K1976" s="124"/>
      <c r="L1976" s="124"/>
      <c r="M1976" s="124"/>
      <c r="N1976" s="211">
        <v>0</v>
      </c>
      <c r="O1976" s="211">
        <v>75536.490000000005</v>
      </c>
      <c r="P1976" s="124" t="s">
        <v>1314</v>
      </c>
    </row>
    <row r="1977" spans="1:16" ht="63.75">
      <c r="A1977" s="262" t="s">
        <v>619</v>
      </c>
      <c r="B1977" s="124"/>
      <c r="C1977" s="125" t="s">
        <v>713</v>
      </c>
      <c r="D1977" s="119">
        <v>43168</v>
      </c>
      <c r="E1977" s="120" t="s">
        <v>5538</v>
      </c>
      <c r="F1977" s="120" t="s">
        <v>6</v>
      </c>
      <c r="G1977" s="120">
        <v>683218</v>
      </c>
      <c r="H1977" s="124"/>
      <c r="I1977" s="128" t="s">
        <v>5539</v>
      </c>
      <c r="J1977" s="124"/>
      <c r="K1977" s="124"/>
      <c r="L1977" s="124"/>
      <c r="M1977" s="124"/>
      <c r="N1977" s="211">
        <v>0</v>
      </c>
      <c r="O1977" s="211">
        <v>23517.31</v>
      </c>
      <c r="P1977" s="124" t="s">
        <v>1314</v>
      </c>
    </row>
    <row r="1978" spans="1:16" ht="63.75">
      <c r="A1978" s="262">
        <v>48</v>
      </c>
      <c r="B1978" s="124"/>
      <c r="C1978" s="125" t="s">
        <v>700</v>
      </c>
      <c r="D1978" s="119">
        <v>43168</v>
      </c>
      <c r="E1978" s="120" t="s">
        <v>5540</v>
      </c>
      <c r="F1978" s="120" t="s">
        <v>1315</v>
      </c>
      <c r="G1978" s="120">
        <v>16908211</v>
      </c>
      <c r="H1978" s="124"/>
      <c r="I1978" s="128" t="s">
        <v>5541</v>
      </c>
      <c r="J1978" s="124"/>
      <c r="K1978" s="124"/>
      <c r="L1978" s="124"/>
      <c r="M1978" s="124"/>
      <c r="N1978" s="211">
        <v>0</v>
      </c>
      <c r="O1978" s="211">
        <v>1044000</v>
      </c>
      <c r="P1978" s="124" t="s">
        <v>1314</v>
      </c>
    </row>
    <row r="1979" spans="1:16" ht="76.5">
      <c r="A1979" s="262" t="s">
        <v>619</v>
      </c>
      <c r="B1979" s="124"/>
      <c r="C1979" s="125" t="s">
        <v>713</v>
      </c>
      <c r="D1979" s="119">
        <v>43168</v>
      </c>
      <c r="E1979" s="120" t="s">
        <v>5542</v>
      </c>
      <c r="F1979" s="120" t="s">
        <v>1315</v>
      </c>
      <c r="G1979" s="120">
        <v>16908175</v>
      </c>
      <c r="H1979" s="124"/>
      <c r="I1979" s="128" t="s">
        <v>5543</v>
      </c>
      <c r="J1979" s="124"/>
      <c r="K1979" s="124"/>
      <c r="L1979" s="124"/>
      <c r="M1979" s="124"/>
      <c r="N1979" s="211">
        <v>0</v>
      </c>
      <c r="O1979" s="211">
        <v>7062</v>
      </c>
      <c r="P1979" s="124" t="s">
        <v>1314</v>
      </c>
    </row>
    <row r="1980" spans="1:16" ht="76.5">
      <c r="A1980" s="262">
        <v>35</v>
      </c>
      <c r="B1980" s="124"/>
      <c r="C1980" s="125" t="s">
        <v>696</v>
      </c>
      <c r="D1980" s="119">
        <v>43168</v>
      </c>
      <c r="E1980" s="120" t="s">
        <v>5544</v>
      </c>
      <c r="F1980" s="120" t="s">
        <v>1315</v>
      </c>
      <c r="G1980" s="120">
        <v>16876167</v>
      </c>
      <c r="H1980" s="124"/>
      <c r="I1980" s="128" t="s">
        <v>5545</v>
      </c>
      <c r="J1980" s="124"/>
      <c r="K1980" s="124"/>
      <c r="L1980" s="124"/>
      <c r="M1980" s="124"/>
      <c r="N1980" s="211">
        <v>0</v>
      </c>
      <c r="O1980" s="211">
        <v>888010</v>
      </c>
      <c r="P1980" s="124" t="s">
        <v>1314</v>
      </c>
    </row>
    <row r="1981" spans="1:16" ht="51">
      <c r="A1981" s="262" t="s">
        <v>619</v>
      </c>
      <c r="B1981" s="124"/>
      <c r="C1981" s="125" t="s">
        <v>713</v>
      </c>
      <c r="D1981" s="119">
        <v>43168</v>
      </c>
      <c r="E1981" s="120" t="s">
        <v>5546</v>
      </c>
      <c r="F1981" s="120" t="s">
        <v>6</v>
      </c>
      <c r="G1981" s="120">
        <v>950084</v>
      </c>
      <c r="H1981" s="124"/>
      <c r="I1981" s="128" t="s">
        <v>4189</v>
      </c>
      <c r="J1981" s="124"/>
      <c r="K1981" s="124"/>
      <c r="L1981" s="124"/>
      <c r="M1981" s="124"/>
      <c r="N1981" s="211">
        <v>0</v>
      </c>
      <c r="O1981" s="211">
        <v>5322.03</v>
      </c>
      <c r="P1981" s="124" t="s">
        <v>1314</v>
      </c>
    </row>
    <row r="1982" spans="1:16" ht="51">
      <c r="A1982" s="262" t="s">
        <v>619</v>
      </c>
      <c r="B1982" s="124"/>
      <c r="C1982" s="125" t="s">
        <v>713</v>
      </c>
      <c r="D1982" s="119">
        <v>43168</v>
      </c>
      <c r="E1982" s="120" t="s">
        <v>5547</v>
      </c>
      <c r="F1982" s="120" t="s">
        <v>6</v>
      </c>
      <c r="G1982" s="120">
        <v>950085</v>
      </c>
      <c r="H1982" s="124"/>
      <c r="I1982" s="128" t="s">
        <v>5548</v>
      </c>
      <c r="J1982" s="124"/>
      <c r="K1982" s="124"/>
      <c r="L1982" s="124"/>
      <c r="M1982" s="124"/>
      <c r="N1982" s="211">
        <v>0</v>
      </c>
      <c r="O1982" s="211">
        <v>10527.29</v>
      </c>
      <c r="P1982" s="124" t="s">
        <v>1314</v>
      </c>
    </row>
    <row r="1983" spans="1:16" ht="102">
      <c r="A1983" s="262" t="s">
        <v>619</v>
      </c>
      <c r="B1983" s="124"/>
      <c r="C1983" s="125" t="s">
        <v>713</v>
      </c>
      <c r="D1983" s="119">
        <v>43168</v>
      </c>
      <c r="E1983" s="120" t="s">
        <v>5549</v>
      </c>
      <c r="F1983" s="120" t="s">
        <v>6</v>
      </c>
      <c r="G1983" s="120">
        <v>915503</v>
      </c>
      <c r="H1983" s="124"/>
      <c r="I1983" s="128" t="s">
        <v>5550</v>
      </c>
      <c r="J1983" s="124"/>
      <c r="K1983" s="124"/>
      <c r="L1983" s="124"/>
      <c r="M1983" s="124"/>
      <c r="N1983" s="211">
        <v>0</v>
      </c>
      <c r="O1983" s="211">
        <v>6639.65</v>
      </c>
      <c r="P1983" s="124" t="s">
        <v>1314</v>
      </c>
    </row>
    <row r="1984" spans="1:16" ht="102">
      <c r="A1984" s="262" t="s">
        <v>619</v>
      </c>
      <c r="B1984" s="124"/>
      <c r="C1984" s="125" t="s">
        <v>713</v>
      </c>
      <c r="D1984" s="119">
        <v>43168</v>
      </c>
      <c r="E1984" s="120" t="s">
        <v>5551</v>
      </c>
      <c r="F1984" s="120" t="s">
        <v>6</v>
      </c>
      <c r="G1984" s="120">
        <v>915503</v>
      </c>
      <c r="H1984" s="124"/>
      <c r="I1984" s="128" t="s">
        <v>5552</v>
      </c>
      <c r="J1984" s="124"/>
      <c r="K1984" s="124"/>
      <c r="L1984" s="124"/>
      <c r="M1984" s="124"/>
      <c r="N1984" s="211">
        <v>0</v>
      </c>
      <c r="O1984" s="211">
        <v>3317.63</v>
      </c>
      <c r="P1984" s="124" t="s">
        <v>1314</v>
      </c>
    </row>
    <row r="1985" spans="1:16" ht="51">
      <c r="A1985" s="262">
        <v>513</v>
      </c>
      <c r="B1985" s="124"/>
      <c r="C1985" s="125" t="s">
        <v>201</v>
      </c>
      <c r="D1985" s="119">
        <v>43168</v>
      </c>
      <c r="E1985" s="120" t="s">
        <v>5553</v>
      </c>
      <c r="F1985" s="120" t="s">
        <v>11</v>
      </c>
      <c r="G1985" s="120">
        <v>915526</v>
      </c>
      <c r="H1985" s="124"/>
      <c r="I1985" s="128" t="s">
        <v>5554</v>
      </c>
      <c r="J1985" s="124"/>
      <c r="K1985" s="124"/>
      <c r="L1985" s="124"/>
      <c r="M1985" s="124"/>
      <c r="N1985" s="211">
        <v>50</v>
      </c>
      <c r="O1985" s="211">
        <v>0</v>
      </c>
      <c r="P1985" s="124" t="s">
        <v>1314</v>
      </c>
    </row>
    <row r="1986" spans="1:16" ht="63.75">
      <c r="A1986" s="262">
        <v>513</v>
      </c>
      <c r="B1986" s="124"/>
      <c r="C1986" s="125" t="s">
        <v>201</v>
      </c>
      <c r="D1986" s="119">
        <v>43168</v>
      </c>
      <c r="E1986" s="120" t="s">
        <v>5555</v>
      </c>
      <c r="F1986" s="120" t="s">
        <v>15</v>
      </c>
      <c r="G1986" s="120">
        <v>682715</v>
      </c>
      <c r="H1986" s="124"/>
      <c r="I1986" s="128" t="s">
        <v>5556</v>
      </c>
      <c r="J1986" s="124"/>
      <c r="K1986" s="124"/>
      <c r="L1986" s="124"/>
      <c r="M1986" s="124"/>
      <c r="N1986" s="211">
        <v>50</v>
      </c>
      <c r="O1986" s="211">
        <v>0</v>
      </c>
      <c r="P1986" s="124" t="s">
        <v>1314</v>
      </c>
    </row>
    <row r="1987" spans="1:16" ht="51">
      <c r="A1987" s="262">
        <v>513</v>
      </c>
      <c r="B1987" s="124"/>
      <c r="C1987" s="125" t="s">
        <v>201</v>
      </c>
      <c r="D1987" s="119">
        <v>43168</v>
      </c>
      <c r="E1987" s="120" t="s">
        <v>5557</v>
      </c>
      <c r="F1987" s="120" t="s">
        <v>15</v>
      </c>
      <c r="G1987" s="120">
        <v>682718</v>
      </c>
      <c r="H1987" s="124"/>
      <c r="I1987" s="128" t="s">
        <v>5558</v>
      </c>
      <c r="J1987" s="124"/>
      <c r="K1987" s="124"/>
      <c r="L1987" s="124"/>
      <c r="M1987" s="124"/>
      <c r="N1987" s="211">
        <v>50</v>
      </c>
      <c r="O1987" s="211">
        <v>0</v>
      </c>
      <c r="P1987" s="124" t="s">
        <v>1314</v>
      </c>
    </row>
    <row r="1988" spans="1:16" ht="63.75">
      <c r="A1988" s="262">
        <v>513</v>
      </c>
      <c r="B1988" s="124"/>
      <c r="C1988" s="125" t="s">
        <v>201</v>
      </c>
      <c r="D1988" s="119">
        <v>43168</v>
      </c>
      <c r="E1988" s="120" t="s">
        <v>5559</v>
      </c>
      <c r="F1988" s="120" t="s">
        <v>15</v>
      </c>
      <c r="G1988" s="120">
        <v>682722</v>
      </c>
      <c r="H1988" s="124"/>
      <c r="I1988" s="128" t="s">
        <v>5560</v>
      </c>
      <c r="J1988" s="124"/>
      <c r="K1988" s="124"/>
      <c r="L1988" s="124"/>
      <c r="M1988" s="124"/>
      <c r="N1988" s="211">
        <v>50</v>
      </c>
      <c r="O1988" s="211">
        <v>0</v>
      </c>
      <c r="P1988" s="124" t="s">
        <v>1314</v>
      </c>
    </row>
    <row r="1989" spans="1:16" ht="63.75">
      <c r="A1989" s="262">
        <v>513</v>
      </c>
      <c r="B1989" s="124"/>
      <c r="C1989" s="125" t="s">
        <v>201</v>
      </c>
      <c r="D1989" s="119">
        <v>43168</v>
      </c>
      <c r="E1989" s="120" t="s">
        <v>5561</v>
      </c>
      <c r="F1989" s="120" t="s">
        <v>15</v>
      </c>
      <c r="G1989" s="120">
        <v>682724</v>
      </c>
      <c r="H1989" s="124"/>
      <c r="I1989" s="128" t="s">
        <v>2476</v>
      </c>
      <c r="J1989" s="124"/>
      <c r="K1989" s="124"/>
      <c r="L1989" s="124"/>
      <c r="M1989" s="124"/>
      <c r="N1989" s="211">
        <v>50</v>
      </c>
      <c r="O1989" s="211">
        <v>0</v>
      </c>
      <c r="P1989" s="124" t="s">
        <v>1314</v>
      </c>
    </row>
    <row r="1990" spans="1:16" ht="63.75">
      <c r="A1990" s="262">
        <v>513</v>
      </c>
      <c r="B1990" s="124"/>
      <c r="C1990" s="125" t="s">
        <v>201</v>
      </c>
      <c r="D1990" s="119">
        <v>43168</v>
      </c>
      <c r="E1990" s="120" t="s">
        <v>5562</v>
      </c>
      <c r="F1990" s="120" t="s">
        <v>15</v>
      </c>
      <c r="G1990" s="120">
        <v>682726</v>
      </c>
      <c r="H1990" s="124"/>
      <c r="I1990" s="128" t="s">
        <v>5563</v>
      </c>
      <c r="J1990" s="124"/>
      <c r="K1990" s="124"/>
      <c r="L1990" s="124"/>
      <c r="M1990" s="124"/>
      <c r="N1990" s="211">
        <v>50</v>
      </c>
      <c r="O1990" s="211">
        <v>0</v>
      </c>
      <c r="P1990" s="124" t="s">
        <v>1314</v>
      </c>
    </row>
    <row r="1991" spans="1:16" ht="51">
      <c r="A1991" s="262">
        <v>513</v>
      </c>
      <c r="B1991" s="124"/>
      <c r="C1991" s="125" t="s">
        <v>201</v>
      </c>
      <c r="D1991" s="119">
        <v>43168</v>
      </c>
      <c r="E1991" s="120" t="s">
        <v>5564</v>
      </c>
      <c r="F1991" s="120" t="s">
        <v>15</v>
      </c>
      <c r="G1991" s="120">
        <v>682728</v>
      </c>
      <c r="H1991" s="124"/>
      <c r="I1991" s="128" t="s">
        <v>5565</v>
      </c>
      <c r="J1991" s="124"/>
      <c r="K1991" s="124"/>
      <c r="L1991" s="124"/>
      <c r="M1991" s="124"/>
      <c r="N1991" s="211">
        <v>50</v>
      </c>
      <c r="O1991" s="211">
        <v>0</v>
      </c>
      <c r="P1991" s="124" t="s">
        <v>1314</v>
      </c>
    </row>
    <row r="1992" spans="1:16" ht="51">
      <c r="A1992" s="262">
        <v>513</v>
      </c>
      <c r="B1992" s="124"/>
      <c r="C1992" s="125" t="s">
        <v>201</v>
      </c>
      <c r="D1992" s="119">
        <v>43168</v>
      </c>
      <c r="E1992" s="120" t="s">
        <v>5566</v>
      </c>
      <c r="F1992" s="120" t="s">
        <v>15</v>
      </c>
      <c r="G1992" s="120">
        <v>682864</v>
      </c>
      <c r="H1992" s="124"/>
      <c r="I1992" s="128" t="s">
        <v>5567</v>
      </c>
      <c r="J1992" s="124"/>
      <c r="K1992" s="124"/>
      <c r="L1992" s="124"/>
      <c r="M1992" s="124"/>
      <c r="N1992" s="211">
        <v>50</v>
      </c>
      <c r="O1992" s="211">
        <v>0</v>
      </c>
      <c r="P1992" s="124" t="s">
        <v>1314</v>
      </c>
    </row>
    <row r="1993" spans="1:16" ht="76.5">
      <c r="A1993" s="262">
        <v>20</v>
      </c>
      <c r="B1993" s="124"/>
      <c r="C1993" s="125" t="s">
        <v>693</v>
      </c>
      <c r="D1993" s="119">
        <v>43168</v>
      </c>
      <c r="E1993" s="120" t="s">
        <v>5568</v>
      </c>
      <c r="F1993" s="120" t="s">
        <v>15</v>
      </c>
      <c r="G1993" s="120">
        <v>4492</v>
      </c>
      <c r="H1993" s="124"/>
      <c r="I1993" s="128" t="s">
        <v>5569</v>
      </c>
      <c r="J1993" s="124"/>
      <c r="K1993" s="124"/>
      <c r="L1993" s="124"/>
      <c r="M1993" s="124"/>
      <c r="N1993" s="211">
        <v>797.05</v>
      </c>
      <c r="O1993" s="211">
        <v>0</v>
      </c>
      <c r="P1993" s="124" t="s">
        <v>1314</v>
      </c>
    </row>
    <row r="1994" spans="1:16" ht="76.5">
      <c r="A1994" s="262">
        <v>513</v>
      </c>
      <c r="B1994" s="124"/>
      <c r="C1994" s="125" t="s">
        <v>201</v>
      </c>
      <c r="D1994" s="119">
        <v>43168</v>
      </c>
      <c r="E1994" s="120" t="s">
        <v>5570</v>
      </c>
      <c r="F1994" s="120" t="s">
        <v>15</v>
      </c>
      <c r="G1994" s="120">
        <v>4503</v>
      </c>
      <c r="H1994" s="124"/>
      <c r="I1994" s="128" t="s">
        <v>5571</v>
      </c>
      <c r="J1994" s="124"/>
      <c r="K1994" s="124"/>
      <c r="L1994" s="124"/>
      <c r="M1994" s="124"/>
      <c r="N1994" s="211">
        <v>6158.28</v>
      </c>
      <c r="O1994" s="211">
        <v>0</v>
      </c>
      <c r="P1994" s="124" t="s">
        <v>1314</v>
      </c>
    </row>
    <row r="1995" spans="1:16" ht="63.75">
      <c r="A1995" s="262" t="s">
        <v>619</v>
      </c>
      <c r="B1995" s="124"/>
      <c r="C1995" s="125" t="s">
        <v>713</v>
      </c>
      <c r="D1995" s="119">
        <v>43171</v>
      </c>
      <c r="E1995" s="120" t="s">
        <v>4980</v>
      </c>
      <c r="F1995" s="120" t="s">
        <v>3</v>
      </c>
      <c r="G1995" s="120">
        <v>1604082</v>
      </c>
      <c r="H1995" s="124"/>
      <c r="I1995" s="128" t="s">
        <v>4981</v>
      </c>
      <c r="J1995" s="124"/>
      <c r="K1995" s="124"/>
      <c r="L1995" s="124"/>
      <c r="M1995" s="124"/>
      <c r="N1995" s="211">
        <v>0</v>
      </c>
      <c r="O1995" s="211">
        <v>17995.86</v>
      </c>
      <c r="P1995" s="124" t="s">
        <v>1314</v>
      </c>
    </row>
    <row r="1996" spans="1:16" ht="63.75">
      <c r="A1996" s="262">
        <v>86</v>
      </c>
      <c r="B1996" s="124"/>
      <c r="C1996" s="125" t="s">
        <v>710</v>
      </c>
      <c r="D1996" s="119">
        <v>43171</v>
      </c>
      <c r="E1996" s="120" t="s">
        <v>4982</v>
      </c>
      <c r="F1996" s="120" t="s">
        <v>3</v>
      </c>
      <c r="G1996" s="120">
        <v>1604090</v>
      </c>
      <c r="H1996" s="124"/>
      <c r="I1996" s="128" t="s">
        <v>4983</v>
      </c>
      <c r="J1996" s="124"/>
      <c r="K1996" s="124"/>
      <c r="L1996" s="124"/>
      <c r="M1996" s="124"/>
      <c r="N1996" s="211">
        <v>0</v>
      </c>
      <c r="O1996" s="211">
        <v>1195971.05</v>
      </c>
      <c r="P1996" s="124" t="s">
        <v>1314</v>
      </c>
    </row>
    <row r="1997" spans="1:16" ht="63.75">
      <c r="A1997" s="262">
        <v>86</v>
      </c>
      <c r="B1997" s="124"/>
      <c r="C1997" s="125" t="s">
        <v>710</v>
      </c>
      <c r="D1997" s="119">
        <v>43171</v>
      </c>
      <c r="E1997" s="120" t="s">
        <v>4984</v>
      </c>
      <c r="F1997" s="120" t="s">
        <v>3</v>
      </c>
      <c r="G1997" s="120">
        <v>1604094</v>
      </c>
      <c r="H1997" s="124"/>
      <c r="I1997" s="128" t="s">
        <v>4985</v>
      </c>
      <c r="J1997" s="124"/>
      <c r="K1997" s="124"/>
      <c r="L1997" s="124"/>
      <c r="M1997" s="124"/>
      <c r="N1997" s="211">
        <v>0</v>
      </c>
      <c r="O1997" s="211">
        <v>33599.25</v>
      </c>
      <c r="P1997" s="124" t="s">
        <v>1314</v>
      </c>
    </row>
    <row r="1998" spans="1:16" ht="51">
      <c r="A1998" s="262">
        <v>287</v>
      </c>
      <c r="B1998" s="124"/>
      <c r="C1998" s="125" t="s">
        <v>790</v>
      </c>
      <c r="D1998" s="119">
        <v>43171</v>
      </c>
      <c r="E1998" s="120" t="s">
        <v>4986</v>
      </c>
      <c r="F1998" s="120" t="s">
        <v>3</v>
      </c>
      <c r="G1998" s="120">
        <v>1604112</v>
      </c>
      <c r="H1998" s="124"/>
      <c r="I1998" s="128" t="s">
        <v>4987</v>
      </c>
      <c r="J1998" s="124"/>
      <c r="K1998" s="124"/>
      <c r="L1998" s="124"/>
      <c r="M1998" s="124"/>
      <c r="N1998" s="211">
        <v>0</v>
      </c>
      <c r="O1998" s="211">
        <v>6599.72</v>
      </c>
      <c r="P1998" s="124" t="s">
        <v>1314</v>
      </c>
    </row>
    <row r="1999" spans="1:16" ht="51">
      <c r="A1999" s="262">
        <v>514</v>
      </c>
      <c r="B1999" s="124"/>
      <c r="C1999" s="125" t="s">
        <v>841</v>
      </c>
      <c r="D1999" s="119">
        <v>43171</v>
      </c>
      <c r="E1999" s="120" t="s">
        <v>4988</v>
      </c>
      <c r="F1999" s="120" t="s">
        <v>3</v>
      </c>
      <c r="G1999" s="120">
        <v>1604144</v>
      </c>
      <c r="H1999" s="124"/>
      <c r="I1999" s="128" t="s">
        <v>4989</v>
      </c>
      <c r="J1999" s="124"/>
      <c r="K1999" s="124"/>
      <c r="L1999" s="124"/>
      <c r="M1999" s="124"/>
      <c r="N1999" s="211">
        <v>0</v>
      </c>
      <c r="O1999" s="211">
        <v>45000</v>
      </c>
      <c r="P1999" s="124" t="s">
        <v>1314</v>
      </c>
    </row>
    <row r="2000" spans="1:16" ht="51">
      <c r="A2000" s="262" t="s">
        <v>619</v>
      </c>
      <c r="B2000" s="124"/>
      <c r="C2000" s="125" t="s">
        <v>713</v>
      </c>
      <c r="D2000" s="119">
        <v>43171</v>
      </c>
      <c r="E2000" s="120" t="s">
        <v>4990</v>
      </c>
      <c r="F2000" s="120" t="s">
        <v>3</v>
      </c>
      <c r="G2000" s="120">
        <v>1604028</v>
      </c>
      <c r="H2000" s="124"/>
      <c r="I2000" s="128" t="s">
        <v>1370</v>
      </c>
      <c r="J2000" s="124"/>
      <c r="K2000" s="124"/>
      <c r="L2000" s="124"/>
      <c r="M2000" s="124"/>
      <c r="N2000" s="211">
        <v>0</v>
      </c>
      <c r="O2000" s="211">
        <v>1016</v>
      </c>
      <c r="P2000" s="124" t="s">
        <v>1314</v>
      </c>
    </row>
    <row r="2001" spans="1:16" ht="51">
      <c r="A2001" s="262">
        <v>70</v>
      </c>
      <c r="B2001" s="124"/>
      <c r="C2001" s="125" t="s">
        <v>705</v>
      </c>
      <c r="D2001" s="119">
        <v>43171</v>
      </c>
      <c r="E2001" s="120" t="s">
        <v>4991</v>
      </c>
      <c r="F2001" s="120" t="s">
        <v>3</v>
      </c>
      <c r="G2001" s="120">
        <v>1604035</v>
      </c>
      <c r="H2001" s="124"/>
      <c r="I2001" s="128" t="s">
        <v>4992</v>
      </c>
      <c r="J2001" s="124"/>
      <c r="K2001" s="124"/>
      <c r="L2001" s="124"/>
      <c r="M2001" s="124"/>
      <c r="N2001" s="211">
        <v>0</v>
      </c>
      <c r="O2001" s="211">
        <v>275</v>
      </c>
      <c r="P2001" s="124" t="s">
        <v>1314</v>
      </c>
    </row>
    <row r="2002" spans="1:16" ht="38.25">
      <c r="A2002" s="262">
        <v>212</v>
      </c>
      <c r="B2002" s="124"/>
      <c r="C2002" s="125" t="s">
        <v>761</v>
      </c>
      <c r="D2002" s="119">
        <v>43171</v>
      </c>
      <c r="E2002" s="120" t="s">
        <v>4993</v>
      </c>
      <c r="F2002" s="120" t="s">
        <v>3</v>
      </c>
      <c r="G2002" s="120">
        <v>1604053</v>
      </c>
      <c r="H2002" s="124"/>
      <c r="I2002" s="128" t="s">
        <v>4994</v>
      </c>
      <c r="J2002" s="124"/>
      <c r="K2002" s="124"/>
      <c r="L2002" s="124"/>
      <c r="M2002" s="124"/>
      <c r="N2002" s="211">
        <v>0</v>
      </c>
      <c r="O2002" s="211">
        <v>87</v>
      </c>
      <c r="P2002" s="124" t="s">
        <v>1314</v>
      </c>
    </row>
    <row r="2003" spans="1:16" ht="51">
      <c r="A2003" s="262" t="s">
        <v>619</v>
      </c>
      <c r="B2003" s="124"/>
      <c r="C2003" s="125" t="s">
        <v>713</v>
      </c>
      <c r="D2003" s="119">
        <v>43171</v>
      </c>
      <c r="E2003" s="120" t="s">
        <v>4995</v>
      </c>
      <c r="F2003" s="120" t="s">
        <v>3</v>
      </c>
      <c r="G2003" s="120">
        <v>1604084</v>
      </c>
      <c r="H2003" s="124"/>
      <c r="I2003" s="128" t="s">
        <v>4996</v>
      </c>
      <c r="J2003" s="124"/>
      <c r="K2003" s="124"/>
      <c r="L2003" s="124"/>
      <c r="M2003" s="124"/>
      <c r="N2003" s="211">
        <v>0</v>
      </c>
      <c r="O2003" s="211">
        <v>6767.58</v>
      </c>
      <c r="P2003" s="124" t="s">
        <v>1314</v>
      </c>
    </row>
    <row r="2004" spans="1:16" ht="51">
      <c r="A2004" s="262" t="s">
        <v>619</v>
      </c>
      <c r="B2004" s="124"/>
      <c r="C2004" s="125" t="s">
        <v>713</v>
      </c>
      <c r="D2004" s="119">
        <v>43171</v>
      </c>
      <c r="E2004" s="120" t="s">
        <v>4997</v>
      </c>
      <c r="F2004" s="120" t="s">
        <v>3</v>
      </c>
      <c r="G2004" s="120">
        <v>1604113</v>
      </c>
      <c r="H2004" s="124"/>
      <c r="I2004" s="128" t="s">
        <v>4998</v>
      </c>
      <c r="J2004" s="124"/>
      <c r="K2004" s="124"/>
      <c r="L2004" s="124"/>
      <c r="M2004" s="124"/>
      <c r="N2004" s="211">
        <v>0</v>
      </c>
      <c r="O2004" s="211">
        <v>678.59</v>
      </c>
      <c r="P2004" s="124" t="s">
        <v>1314</v>
      </c>
    </row>
    <row r="2005" spans="1:16" ht="51">
      <c r="A2005" s="262">
        <v>378</v>
      </c>
      <c r="B2005" s="124"/>
      <c r="C2005" s="125" t="s">
        <v>1274</v>
      </c>
      <c r="D2005" s="119">
        <v>43171</v>
      </c>
      <c r="E2005" s="120" t="s">
        <v>4999</v>
      </c>
      <c r="F2005" s="120" t="s">
        <v>3</v>
      </c>
      <c r="G2005" s="120">
        <v>1604188</v>
      </c>
      <c r="H2005" s="124"/>
      <c r="I2005" s="128" t="s">
        <v>5000</v>
      </c>
      <c r="J2005" s="124"/>
      <c r="K2005" s="124"/>
      <c r="L2005" s="124"/>
      <c r="M2005" s="124"/>
      <c r="N2005" s="211">
        <v>0</v>
      </c>
      <c r="O2005" s="211">
        <v>846.23</v>
      </c>
      <c r="P2005" s="124" t="s">
        <v>1314</v>
      </c>
    </row>
    <row r="2006" spans="1:16" ht="51">
      <c r="A2006" s="262" t="s">
        <v>619</v>
      </c>
      <c r="B2006" s="124"/>
      <c r="C2006" s="125" t="s">
        <v>713</v>
      </c>
      <c r="D2006" s="119">
        <v>43171</v>
      </c>
      <c r="E2006" s="120" t="s">
        <v>5001</v>
      </c>
      <c r="F2006" s="120" t="s">
        <v>3</v>
      </c>
      <c r="G2006" s="120">
        <v>1604194</v>
      </c>
      <c r="H2006" s="124"/>
      <c r="I2006" s="128" t="s">
        <v>5002</v>
      </c>
      <c r="J2006" s="124"/>
      <c r="K2006" s="124"/>
      <c r="L2006" s="124"/>
      <c r="M2006" s="124"/>
      <c r="N2006" s="211">
        <v>0</v>
      </c>
      <c r="O2006" s="211">
        <v>3487.66</v>
      </c>
      <c r="P2006" s="124" t="s">
        <v>1314</v>
      </c>
    </row>
    <row r="2007" spans="1:16" ht="51">
      <c r="A2007" s="262" t="s">
        <v>619</v>
      </c>
      <c r="B2007" s="124"/>
      <c r="C2007" s="125" t="s">
        <v>713</v>
      </c>
      <c r="D2007" s="119">
        <v>43171</v>
      </c>
      <c r="E2007" s="120" t="s">
        <v>5003</v>
      </c>
      <c r="F2007" s="120" t="s">
        <v>3</v>
      </c>
      <c r="G2007" s="120">
        <v>1604234</v>
      </c>
      <c r="H2007" s="124"/>
      <c r="I2007" s="128" t="s">
        <v>5004</v>
      </c>
      <c r="J2007" s="124"/>
      <c r="K2007" s="124"/>
      <c r="L2007" s="124"/>
      <c r="M2007" s="124"/>
      <c r="N2007" s="211">
        <v>0</v>
      </c>
      <c r="O2007" s="211">
        <v>647.59</v>
      </c>
      <c r="P2007" s="124" t="s">
        <v>1314</v>
      </c>
    </row>
    <row r="2008" spans="1:16" ht="51">
      <c r="A2008" s="262" t="s">
        <v>619</v>
      </c>
      <c r="B2008" s="124"/>
      <c r="C2008" s="125" t="s">
        <v>713</v>
      </c>
      <c r="D2008" s="119">
        <v>43171</v>
      </c>
      <c r="E2008" s="120" t="s">
        <v>5005</v>
      </c>
      <c r="F2008" s="120" t="s">
        <v>3</v>
      </c>
      <c r="G2008" s="120">
        <v>1604242</v>
      </c>
      <c r="H2008" s="124"/>
      <c r="I2008" s="128" t="s">
        <v>5006</v>
      </c>
      <c r="J2008" s="124"/>
      <c r="K2008" s="124"/>
      <c r="L2008" s="124"/>
      <c r="M2008" s="124"/>
      <c r="N2008" s="211">
        <v>0</v>
      </c>
      <c r="O2008" s="211">
        <v>504.51</v>
      </c>
      <c r="P2008" s="124" t="s">
        <v>1314</v>
      </c>
    </row>
    <row r="2009" spans="1:16" ht="51">
      <c r="A2009" s="262">
        <v>292</v>
      </c>
      <c r="B2009" s="124"/>
      <c r="C2009" s="125" t="s">
        <v>152</v>
      </c>
      <c r="D2009" s="119">
        <v>43171</v>
      </c>
      <c r="E2009" s="120" t="s">
        <v>5007</v>
      </c>
      <c r="F2009" s="120" t="s">
        <v>3</v>
      </c>
      <c r="G2009" s="120">
        <v>1604252</v>
      </c>
      <c r="H2009" s="124"/>
      <c r="I2009" s="128" t="s">
        <v>5008</v>
      </c>
      <c r="J2009" s="124"/>
      <c r="K2009" s="124"/>
      <c r="L2009" s="124"/>
      <c r="M2009" s="124"/>
      <c r="N2009" s="211">
        <v>0</v>
      </c>
      <c r="O2009" s="211">
        <v>87</v>
      </c>
      <c r="P2009" s="124" t="s">
        <v>1314</v>
      </c>
    </row>
    <row r="2010" spans="1:16" ht="51">
      <c r="A2010" s="262">
        <v>292</v>
      </c>
      <c r="B2010" s="124"/>
      <c r="C2010" s="125" t="s">
        <v>152</v>
      </c>
      <c r="D2010" s="119">
        <v>43171</v>
      </c>
      <c r="E2010" s="120" t="s">
        <v>5009</v>
      </c>
      <c r="F2010" s="120" t="s">
        <v>3</v>
      </c>
      <c r="G2010" s="120">
        <v>1604260</v>
      </c>
      <c r="H2010" s="124"/>
      <c r="I2010" s="128" t="s">
        <v>5008</v>
      </c>
      <c r="J2010" s="124"/>
      <c r="K2010" s="124"/>
      <c r="L2010" s="124"/>
      <c r="M2010" s="124"/>
      <c r="N2010" s="211">
        <v>0</v>
      </c>
      <c r="O2010" s="211">
        <v>80</v>
      </c>
      <c r="P2010" s="124" t="s">
        <v>1314</v>
      </c>
    </row>
    <row r="2011" spans="1:16" ht="51">
      <c r="A2011" s="262">
        <v>292</v>
      </c>
      <c r="B2011" s="124"/>
      <c r="C2011" s="125" t="s">
        <v>152</v>
      </c>
      <c r="D2011" s="119">
        <v>43171</v>
      </c>
      <c r="E2011" s="120" t="s">
        <v>5010</v>
      </c>
      <c r="F2011" s="120" t="s">
        <v>3</v>
      </c>
      <c r="G2011" s="120">
        <v>1604266</v>
      </c>
      <c r="H2011" s="124"/>
      <c r="I2011" s="128" t="s">
        <v>5008</v>
      </c>
      <c r="J2011" s="124"/>
      <c r="K2011" s="124"/>
      <c r="L2011" s="124"/>
      <c r="M2011" s="124"/>
      <c r="N2011" s="211">
        <v>0</v>
      </c>
      <c r="O2011" s="211">
        <v>102</v>
      </c>
      <c r="P2011" s="124" t="s">
        <v>1314</v>
      </c>
    </row>
    <row r="2012" spans="1:16" ht="51">
      <c r="A2012" s="262">
        <v>20</v>
      </c>
      <c r="B2012" s="124"/>
      <c r="C2012" s="125" t="s">
        <v>693</v>
      </c>
      <c r="D2012" s="119">
        <v>43171</v>
      </c>
      <c r="E2012" s="120" t="s">
        <v>5011</v>
      </c>
      <c r="F2012" s="120" t="s">
        <v>3</v>
      </c>
      <c r="G2012" s="120">
        <v>1604268</v>
      </c>
      <c r="H2012" s="124"/>
      <c r="I2012" s="128" t="s">
        <v>5012</v>
      </c>
      <c r="J2012" s="124"/>
      <c r="K2012" s="124"/>
      <c r="L2012" s="124"/>
      <c r="M2012" s="124"/>
      <c r="N2012" s="211">
        <v>0</v>
      </c>
      <c r="O2012" s="211">
        <v>217</v>
      </c>
      <c r="P2012" s="124" t="s">
        <v>1314</v>
      </c>
    </row>
    <row r="2013" spans="1:16" ht="51">
      <c r="A2013" s="262">
        <v>292</v>
      </c>
      <c r="B2013" s="124"/>
      <c r="C2013" s="125" t="s">
        <v>152</v>
      </c>
      <c r="D2013" s="119">
        <v>43171</v>
      </c>
      <c r="E2013" s="120" t="s">
        <v>5013</v>
      </c>
      <c r="F2013" s="120" t="s">
        <v>3</v>
      </c>
      <c r="G2013" s="120">
        <v>1604269</v>
      </c>
      <c r="H2013" s="124"/>
      <c r="I2013" s="128" t="s">
        <v>5014</v>
      </c>
      <c r="J2013" s="124"/>
      <c r="K2013" s="124"/>
      <c r="L2013" s="124"/>
      <c r="M2013" s="124"/>
      <c r="N2013" s="211">
        <v>0</v>
      </c>
      <c r="O2013" s="211">
        <v>93</v>
      </c>
      <c r="P2013" s="124" t="s">
        <v>1314</v>
      </c>
    </row>
    <row r="2014" spans="1:16" ht="51">
      <c r="A2014" s="262">
        <v>292</v>
      </c>
      <c r="B2014" s="124"/>
      <c r="C2014" s="125" t="s">
        <v>152</v>
      </c>
      <c r="D2014" s="119">
        <v>43171</v>
      </c>
      <c r="E2014" s="120" t="s">
        <v>5015</v>
      </c>
      <c r="F2014" s="120" t="s">
        <v>3</v>
      </c>
      <c r="G2014" s="120">
        <v>1604270</v>
      </c>
      <c r="H2014" s="124"/>
      <c r="I2014" s="128" t="s">
        <v>5008</v>
      </c>
      <c r="J2014" s="124"/>
      <c r="K2014" s="124"/>
      <c r="L2014" s="124"/>
      <c r="M2014" s="124"/>
      <c r="N2014" s="211">
        <v>0</v>
      </c>
      <c r="O2014" s="211">
        <v>10</v>
      </c>
      <c r="P2014" s="124" t="s">
        <v>1314</v>
      </c>
    </row>
    <row r="2015" spans="1:16" ht="51">
      <c r="A2015" s="262">
        <v>292</v>
      </c>
      <c r="B2015" s="124"/>
      <c r="C2015" s="125" t="s">
        <v>152</v>
      </c>
      <c r="D2015" s="119">
        <v>43171</v>
      </c>
      <c r="E2015" s="120" t="s">
        <v>5016</v>
      </c>
      <c r="F2015" s="120" t="s">
        <v>3</v>
      </c>
      <c r="G2015" s="120">
        <v>1604273</v>
      </c>
      <c r="H2015" s="124"/>
      <c r="I2015" s="128" t="s">
        <v>5014</v>
      </c>
      <c r="J2015" s="124"/>
      <c r="K2015" s="124"/>
      <c r="L2015" s="124"/>
      <c r="M2015" s="124"/>
      <c r="N2015" s="211">
        <v>0</v>
      </c>
      <c r="O2015" s="211">
        <v>78</v>
      </c>
      <c r="P2015" s="124" t="s">
        <v>1314</v>
      </c>
    </row>
    <row r="2016" spans="1:16" ht="51">
      <c r="A2016" s="262">
        <v>292</v>
      </c>
      <c r="B2016" s="124"/>
      <c r="C2016" s="125" t="s">
        <v>152</v>
      </c>
      <c r="D2016" s="119">
        <v>43171</v>
      </c>
      <c r="E2016" s="120" t="s">
        <v>5017</v>
      </c>
      <c r="F2016" s="120" t="s">
        <v>3</v>
      </c>
      <c r="G2016" s="120">
        <v>1604278</v>
      </c>
      <c r="H2016" s="124"/>
      <c r="I2016" s="128" t="s">
        <v>5008</v>
      </c>
      <c r="J2016" s="124"/>
      <c r="K2016" s="124"/>
      <c r="L2016" s="124"/>
      <c r="M2016" s="124"/>
      <c r="N2016" s="211">
        <v>0</v>
      </c>
      <c r="O2016" s="211">
        <v>89</v>
      </c>
      <c r="P2016" s="124" t="s">
        <v>1314</v>
      </c>
    </row>
    <row r="2017" spans="1:16" ht="51">
      <c r="A2017" s="262">
        <v>292</v>
      </c>
      <c r="B2017" s="124"/>
      <c r="C2017" s="125" t="s">
        <v>152</v>
      </c>
      <c r="D2017" s="119">
        <v>43171</v>
      </c>
      <c r="E2017" s="120" t="s">
        <v>5018</v>
      </c>
      <c r="F2017" s="120" t="s">
        <v>3</v>
      </c>
      <c r="G2017" s="120">
        <v>1604283</v>
      </c>
      <c r="H2017" s="124"/>
      <c r="I2017" s="128" t="s">
        <v>5008</v>
      </c>
      <c r="J2017" s="124"/>
      <c r="K2017" s="124"/>
      <c r="L2017" s="124"/>
      <c r="M2017" s="124"/>
      <c r="N2017" s="211">
        <v>0</v>
      </c>
      <c r="O2017" s="211">
        <v>65</v>
      </c>
      <c r="P2017" s="124" t="s">
        <v>1314</v>
      </c>
    </row>
    <row r="2018" spans="1:16" ht="51">
      <c r="A2018" s="262">
        <v>292</v>
      </c>
      <c r="B2018" s="124"/>
      <c r="C2018" s="125" t="s">
        <v>152</v>
      </c>
      <c r="D2018" s="119">
        <v>43171</v>
      </c>
      <c r="E2018" s="120" t="s">
        <v>5019</v>
      </c>
      <c r="F2018" s="120" t="s">
        <v>3</v>
      </c>
      <c r="G2018" s="120">
        <v>1604284</v>
      </c>
      <c r="H2018" s="124"/>
      <c r="I2018" s="128" t="s">
        <v>5008</v>
      </c>
      <c r="J2018" s="124"/>
      <c r="K2018" s="124"/>
      <c r="L2018" s="124"/>
      <c r="M2018" s="124"/>
      <c r="N2018" s="211">
        <v>0</v>
      </c>
      <c r="O2018" s="211">
        <v>69</v>
      </c>
      <c r="P2018" s="124" t="s">
        <v>1314</v>
      </c>
    </row>
    <row r="2019" spans="1:16" ht="51">
      <c r="A2019" s="262">
        <v>292</v>
      </c>
      <c r="B2019" s="124"/>
      <c r="C2019" s="125" t="s">
        <v>152</v>
      </c>
      <c r="D2019" s="119">
        <v>43171</v>
      </c>
      <c r="E2019" s="120" t="s">
        <v>5020</v>
      </c>
      <c r="F2019" s="120" t="s">
        <v>3</v>
      </c>
      <c r="G2019" s="120">
        <v>1604285</v>
      </c>
      <c r="H2019" s="124"/>
      <c r="I2019" s="128" t="s">
        <v>5008</v>
      </c>
      <c r="J2019" s="124"/>
      <c r="K2019" s="124"/>
      <c r="L2019" s="124"/>
      <c r="M2019" s="124"/>
      <c r="N2019" s="211">
        <v>0</v>
      </c>
      <c r="O2019" s="211">
        <v>51</v>
      </c>
      <c r="P2019" s="124" t="s">
        <v>1314</v>
      </c>
    </row>
    <row r="2020" spans="1:16" ht="51">
      <c r="A2020" s="262">
        <v>292</v>
      </c>
      <c r="B2020" s="124"/>
      <c r="C2020" s="125" t="s">
        <v>152</v>
      </c>
      <c r="D2020" s="119">
        <v>43171</v>
      </c>
      <c r="E2020" s="120" t="s">
        <v>5021</v>
      </c>
      <c r="F2020" s="120" t="s">
        <v>3</v>
      </c>
      <c r="G2020" s="120">
        <v>1604287</v>
      </c>
      <c r="H2020" s="124"/>
      <c r="I2020" s="128" t="s">
        <v>5008</v>
      </c>
      <c r="J2020" s="124"/>
      <c r="K2020" s="124"/>
      <c r="L2020" s="124"/>
      <c r="M2020" s="124"/>
      <c r="N2020" s="211">
        <v>0</v>
      </c>
      <c r="O2020" s="211">
        <v>36</v>
      </c>
      <c r="P2020" s="124" t="s">
        <v>1314</v>
      </c>
    </row>
    <row r="2021" spans="1:16" ht="51">
      <c r="A2021" s="262">
        <v>292</v>
      </c>
      <c r="B2021" s="124"/>
      <c r="C2021" s="125" t="s">
        <v>152</v>
      </c>
      <c r="D2021" s="119">
        <v>43171</v>
      </c>
      <c r="E2021" s="120" t="s">
        <v>5022</v>
      </c>
      <c r="F2021" s="120" t="s">
        <v>3</v>
      </c>
      <c r="G2021" s="120">
        <v>1604289</v>
      </c>
      <c r="H2021" s="124"/>
      <c r="I2021" s="128" t="s">
        <v>5008</v>
      </c>
      <c r="J2021" s="124"/>
      <c r="K2021" s="124"/>
      <c r="L2021" s="124"/>
      <c r="M2021" s="124"/>
      <c r="N2021" s="211">
        <v>0</v>
      </c>
      <c r="O2021" s="211">
        <v>88</v>
      </c>
      <c r="P2021" s="124" t="s">
        <v>1314</v>
      </c>
    </row>
    <row r="2022" spans="1:16" ht="51">
      <c r="A2022" s="262">
        <v>292</v>
      </c>
      <c r="B2022" s="124"/>
      <c r="C2022" s="125" t="s">
        <v>152</v>
      </c>
      <c r="D2022" s="119">
        <v>43171</v>
      </c>
      <c r="E2022" s="120" t="s">
        <v>5023</v>
      </c>
      <c r="F2022" s="120" t="s">
        <v>3</v>
      </c>
      <c r="G2022" s="120">
        <v>1604290</v>
      </c>
      <c r="H2022" s="124"/>
      <c r="I2022" s="128" t="s">
        <v>5008</v>
      </c>
      <c r="J2022" s="124"/>
      <c r="K2022" s="124"/>
      <c r="L2022" s="124"/>
      <c r="M2022" s="124"/>
      <c r="N2022" s="211">
        <v>0</v>
      </c>
      <c r="O2022" s="211">
        <v>83</v>
      </c>
      <c r="P2022" s="124" t="s">
        <v>1314</v>
      </c>
    </row>
    <row r="2023" spans="1:16" ht="51">
      <c r="A2023" s="262">
        <v>593</v>
      </c>
      <c r="B2023" s="124"/>
      <c r="C2023" s="125" t="s">
        <v>863</v>
      </c>
      <c r="D2023" s="119">
        <v>43171</v>
      </c>
      <c r="E2023" s="120" t="s">
        <v>5024</v>
      </c>
      <c r="F2023" s="120" t="s">
        <v>3</v>
      </c>
      <c r="G2023" s="120">
        <v>1604291</v>
      </c>
      <c r="H2023" s="124"/>
      <c r="I2023" s="128" t="s">
        <v>5025</v>
      </c>
      <c r="J2023" s="124"/>
      <c r="K2023" s="124"/>
      <c r="L2023" s="124"/>
      <c r="M2023" s="124"/>
      <c r="N2023" s="211">
        <v>0</v>
      </c>
      <c r="O2023" s="211">
        <v>0.73</v>
      </c>
      <c r="P2023" s="124" t="s">
        <v>1314</v>
      </c>
    </row>
    <row r="2024" spans="1:16" ht="51">
      <c r="A2024" s="262">
        <v>292</v>
      </c>
      <c r="B2024" s="124"/>
      <c r="C2024" s="125" t="s">
        <v>152</v>
      </c>
      <c r="D2024" s="119">
        <v>43171</v>
      </c>
      <c r="E2024" s="120" t="s">
        <v>5026</v>
      </c>
      <c r="F2024" s="120" t="s">
        <v>3</v>
      </c>
      <c r="G2024" s="120">
        <v>1604292</v>
      </c>
      <c r="H2024" s="124"/>
      <c r="I2024" s="128" t="s">
        <v>5008</v>
      </c>
      <c r="J2024" s="124"/>
      <c r="K2024" s="124"/>
      <c r="L2024" s="124"/>
      <c r="M2024" s="124"/>
      <c r="N2024" s="211">
        <v>0</v>
      </c>
      <c r="O2024" s="211">
        <v>98</v>
      </c>
      <c r="P2024" s="124" t="s">
        <v>1314</v>
      </c>
    </row>
    <row r="2025" spans="1:16" ht="51">
      <c r="A2025" s="262">
        <v>292</v>
      </c>
      <c r="B2025" s="124"/>
      <c r="C2025" s="125" t="s">
        <v>152</v>
      </c>
      <c r="D2025" s="119">
        <v>43171</v>
      </c>
      <c r="E2025" s="120" t="s">
        <v>5027</v>
      </c>
      <c r="F2025" s="120" t="s">
        <v>3</v>
      </c>
      <c r="G2025" s="120">
        <v>1604294</v>
      </c>
      <c r="H2025" s="124"/>
      <c r="I2025" s="128" t="s">
        <v>5008</v>
      </c>
      <c r="J2025" s="124"/>
      <c r="K2025" s="124"/>
      <c r="L2025" s="124"/>
      <c r="M2025" s="124"/>
      <c r="N2025" s="211">
        <v>0</v>
      </c>
      <c r="O2025" s="211">
        <v>67</v>
      </c>
      <c r="P2025" s="124" t="s">
        <v>1314</v>
      </c>
    </row>
    <row r="2026" spans="1:16" ht="51">
      <c r="A2026" s="262" t="s">
        <v>619</v>
      </c>
      <c r="B2026" s="124"/>
      <c r="C2026" s="125" t="s">
        <v>713</v>
      </c>
      <c r="D2026" s="119">
        <v>43171</v>
      </c>
      <c r="E2026" s="120" t="s">
        <v>5028</v>
      </c>
      <c r="F2026" s="120" t="s">
        <v>3</v>
      </c>
      <c r="G2026" s="120">
        <v>1604296</v>
      </c>
      <c r="H2026" s="124"/>
      <c r="I2026" s="128" t="s">
        <v>5029</v>
      </c>
      <c r="J2026" s="124"/>
      <c r="K2026" s="124"/>
      <c r="L2026" s="124"/>
      <c r="M2026" s="124"/>
      <c r="N2026" s="211">
        <v>0</v>
      </c>
      <c r="O2026" s="211">
        <v>474</v>
      </c>
      <c r="P2026" s="124" t="s">
        <v>1314</v>
      </c>
    </row>
    <row r="2027" spans="1:16" ht="51">
      <c r="A2027" s="262">
        <v>292</v>
      </c>
      <c r="B2027" s="124"/>
      <c r="C2027" s="125" t="s">
        <v>152</v>
      </c>
      <c r="D2027" s="119">
        <v>43171</v>
      </c>
      <c r="E2027" s="120" t="s">
        <v>5030</v>
      </c>
      <c r="F2027" s="120" t="s">
        <v>3</v>
      </c>
      <c r="G2027" s="120">
        <v>1604297</v>
      </c>
      <c r="H2027" s="124"/>
      <c r="I2027" s="128" t="s">
        <v>5008</v>
      </c>
      <c r="J2027" s="124"/>
      <c r="K2027" s="124"/>
      <c r="L2027" s="124"/>
      <c r="M2027" s="124"/>
      <c r="N2027" s="211">
        <v>0</v>
      </c>
      <c r="O2027" s="211">
        <v>70</v>
      </c>
      <c r="P2027" s="124" t="s">
        <v>1314</v>
      </c>
    </row>
    <row r="2028" spans="1:16" ht="51">
      <c r="A2028" s="262">
        <v>292</v>
      </c>
      <c r="B2028" s="124"/>
      <c r="C2028" s="125" t="s">
        <v>152</v>
      </c>
      <c r="D2028" s="119">
        <v>43171</v>
      </c>
      <c r="E2028" s="120" t="s">
        <v>5031</v>
      </c>
      <c r="F2028" s="120" t="s">
        <v>3</v>
      </c>
      <c r="G2028" s="120">
        <v>1604298</v>
      </c>
      <c r="H2028" s="124"/>
      <c r="I2028" s="128" t="s">
        <v>5008</v>
      </c>
      <c r="J2028" s="124"/>
      <c r="K2028" s="124"/>
      <c r="L2028" s="124"/>
      <c r="M2028" s="124"/>
      <c r="N2028" s="211">
        <v>0</v>
      </c>
      <c r="O2028" s="211">
        <v>92</v>
      </c>
      <c r="P2028" s="124" t="s">
        <v>1314</v>
      </c>
    </row>
    <row r="2029" spans="1:16" ht="51">
      <c r="A2029" s="262">
        <v>292</v>
      </c>
      <c r="B2029" s="124"/>
      <c r="C2029" s="125" t="s">
        <v>152</v>
      </c>
      <c r="D2029" s="119">
        <v>43171</v>
      </c>
      <c r="E2029" s="120" t="s">
        <v>5032</v>
      </c>
      <c r="F2029" s="120" t="s">
        <v>3</v>
      </c>
      <c r="G2029" s="120">
        <v>1604300</v>
      </c>
      <c r="H2029" s="124"/>
      <c r="I2029" s="128" t="s">
        <v>5008</v>
      </c>
      <c r="J2029" s="124"/>
      <c r="K2029" s="124"/>
      <c r="L2029" s="124"/>
      <c r="M2029" s="124"/>
      <c r="N2029" s="211">
        <v>0</v>
      </c>
      <c r="O2029" s="211">
        <v>85</v>
      </c>
      <c r="P2029" s="124" t="s">
        <v>1314</v>
      </c>
    </row>
    <row r="2030" spans="1:16" ht="51">
      <c r="A2030" s="262" t="s">
        <v>619</v>
      </c>
      <c r="B2030" s="124"/>
      <c r="C2030" s="125" t="s">
        <v>713</v>
      </c>
      <c r="D2030" s="119">
        <v>43171</v>
      </c>
      <c r="E2030" s="120" t="s">
        <v>5033</v>
      </c>
      <c r="F2030" s="120" t="s">
        <v>3</v>
      </c>
      <c r="G2030" s="120">
        <v>1604301</v>
      </c>
      <c r="H2030" s="124"/>
      <c r="I2030" s="128" t="s">
        <v>5034</v>
      </c>
      <c r="J2030" s="124"/>
      <c r="K2030" s="124"/>
      <c r="L2030" s="124"/>
      <c r="M2030" s="124"/>
      <c r="N2030" s="211">
        <v>0</v>
      </c>
      <c r="O2030" s="211">
        <v>5144</v>
      </c>
      <c r="P2030" s="124" t="s">
        <v>1314</v>
      </c>
    </row>
    <row r="2031" spans="1:16" ht="51">
      <c r="A2031" s="262">
        <v>292</v>
      </c>
      <c r="B2031" s="124"/>
      <c r="C2031" s="125" t="s">
        <v>152</v>
      </c>
      <c r="D2031" s="119">
        <v>43171</v>
      </c>
      <c r="E2031" s="120" t="s">
        <v>5035</v>
      </c>
      <c r="F2031" s="120" t="s">
        <v>3</v>
      </c>
      <c r="G2031" s="120">
        <v>1604303</v>
      </c>
      <c r="H2031" s="124"/>
      <c r="I2031" s="128" t="s">
        <v>5008</v>
      </c>
      <c r="J2031" s="124"/>
      <c r="K2031" s="124"/>
      <c r="L2031" s="124"/>
      <c r="M2031" s="124"/>
      <c r="N2031" s="211">
        <v>0</v>
      </c>
      <c r="O2031" s="211">
        <v>47</v>
      </c>
      <c r="P2031" s="124" t="s">
        <v>1314</v>
      </c>
    </row>
    <row r="2032" spans="1:16" ht="51">
      <c r="A2032" s="262">
        <v>292</v>
      </c>
      <c r="B2032" s="124"/>
      <c r="C2032" s="125" t="s">
        <v>152</v>
      </c>
      <c r="D2032" s="119">
        <v>43171</v>
      </c>
      <c r="E2032" s="120" t="s">
        <v>5036</v>
      </c>
      <c r="F2032" s="120" t="s">
        <v>3</v>
      </c>
      <c r="G2032" s="120">
        <v>1604305</v>
      </c>
      <c r="H2032" s="124"/>
      <c r="I2032" s="128" t="s">
        <v>5008</v>
      </c>
      <c r="J2032" s="124"/>
      <c r="K2032" s="124"/>
      <c r="L2032" s="124"/>
      <c r="M2032" s="124"/>
      <c r="N2032" s="211">
        <v>0</v>
      </c>
      <c r="O2032" s="211">
        <v>87</v>
      </c>
      <c r="P2032" s="124" t="s">
        <v>1314</v>
      </c>
    </row>
    <row r="2033" spans="1:16" ht="51">
      <c r="A2033" s="262">
        <v>292</v>
      </c>
      <c r="B2033" s="124"/>
      <c r="C2033" s="125" t="s">
        <v>152</v>
      </c>
      <c r="D2033" s="119">
        <v>43171</v>
      </c>
      <c r="E2033" s="120" t="s">
        <v>5037</v>
      </c>
      <c r="F2033" s="120" t="s">
        <v>3</v>
      </c>
      <c r="G2033" s="120">
        <v>1604308</v>
      </c>
      <c r="H2033" s="124"/>
      <c r="I2033" s="128" t="s">
        <v>5008</v>
      </c>
      <c r="J2033" s="124"/>
      <c r="K2033" s="124"/>
      <c r="L2033" s="124"/>
      <c r="M2033" s="124"/>
      <c r="N2033" s="211">
        <v>0</v>
      </c>
      <c r="O2033" s="211">
        <v>78</v>
      </c>
      <c r="P2033" s="124" t="s">
        <v>1314</v>
      </c>
    </row>
    <row r="2034" spans="1:16" ht="51">
      <c r="A2034" s="262">
        <v>292</v>
      </c>
      <c r="B2034" s="124"/>
      <c r="C2034" s="125" t="s">
        <v>152</v>
      </c>
      <c r="D2034" s="119">
        <v>43171</v>
      </c>
      <c r="E2034" s="120" t="s">
        <v>5038</v>
      </c>
      <c r="F2034" s="120" t="s">
        <v>3</v>
      </c>
      <c r="G2034" s="120">
        <v>1604311</v>
      </c>
      <c r="H2034" s="124"/>
      <c r="I2034" s="128" t="s">
        <v>5008</v>
      </c>
      <c r="J2034" s="124"/>
      <c r="K2034" s="124"/>
      <c r="L2034" s="124"/>
      <c r="M2034" s="124"/>
      <c r="N2034" s="211">
        <v>0</v>
      </c>
      <c r="O2034" s="211">
        <v>61</v>
      </c>
      <c r="P2034" s="124" t="s">
        <v>1314</v>
      </c>
    </row>
    <row r="2035" spans="1:16" ht="51">
      <c r="A2035" s="262">
        <v>292</v>
      </c>
      <c r="B2035" s="124"/>
      <c r="C2035" s="125" t="s">
        <v>152</v>
      </c>
      <c r="D2035" s="119">
        <v>43171</v>
      </c>
      <c r="E2035" s="120" t="s">
        <v>5039</v>
      </c>
      <c r="F2035" s="120" t="s">
        <v>3</v>
      </c>
      <c r="G2035" s="120">
        <v>1604314</v>
      </c>
      <c r="H2035" s="124"/>
      <c r="I2035" s="128" t="s">
        <v>5008</v>
      </c>
      <c r="J2035" s="124"/>
      <c r="K2035" s="124"/>
      <c r="L2035" s="124"/>
      <c r="M2035" s="124"/>
      <c r="N2035" s="211">
        <v>0</v>
      </c>
      <c r="O2035" s="211">
        <v>62</v>
      </c>
      <c r="P2035" s="124" t="s">
        <v>1314</v>
      </c>
    </row>
    <row r="2036" spans="1:16" ht="51">
      <c r="A2036" s="262">
        <v>292</v>
      </c>
      <c r="B2036" s="124"/>
      <c r="C2036" s="125" t="s">
        <v>152</v>
      </c>
      <c r="D2036" s="119">
        <v>43171</v>
      </c>
      <c r="E2036" s="120" t="s">
        <v>5040</v>
      </c>
      <c r="F2036" s="120" t="s">
        <v>3</v>
      </c>
      <c r="G2036" s="120">
        <v>1604317</v>
      </c>
      <c r="H2036" s="124"/>
      <c r="I2036" s="128" t="s">
        <v>5008</v>
      </c>
      <c r="J2036" s="124"/>
      <c r="K2036" s="124"/>
      <c r="L2036" s="124"/>
      <c r="M2036" s="124"/>
      <c r="N2036" s="211">
        <v>0</v>
      </c>
      <c r="O2036" s="211">
        <v>77</v>
      </c>
      <c r="P2036" s="124" t="s">
        <v>1314</v>
      </c>
    </row>
    <row r="2037" spans="1:16" ht="63.75">
      <c r="A2037" s="262">
        <v>212</v>
      </c>
      <c r="B2037" s="124"/>
      <c r="C2037" s="125" t="s">
        <v>761</v>
      </c>
      <c r="D2037" s="119">
        <v>43171</v>
      </c>
      <c r="E2037" s="120" t="s">
        <v>5041</v>
      </c>
      <c r="F2037" s="120" t="s">
        <v>3</v>
      </c>
      <c r="G2037" s="120">
        <v>1604318</v>
      </c>
      <c r="H2037" s="124"/>
      <c r="I2037" s="128" t="s">
        <v>5042</v>
      </c>
      <c r="J2037" s="124"/>
      <c r="K2037" s="124"/>
      <c r="L2037" s="124"/>
      <c r="M2037" s="124"/>
      <c r="N2037" s="211">
        <v>0</v>
      </c>
      <c r="O2037" s="211">
        <v>259.74</v>
      </c>
      <c r="P2037" s="124" t="s">
        <v>1314</v>
      </c>
    </row>
    <row r="2038" spans="1:16" ht="51">
      <c r="A2038" s="262">
        <v>292</v>
      </c>
      <c r="B2038" s="124"/>
      <c r="C2038" s="125" t="s">
        <v>152</v>
      </c>
      <c r="D2038" s="119">
        <v>43171</v>
      </c>
      <c r="E2038" s="120" t="s">
        <v>5043</v>
      </c>
      <c r="F2038" s="120" t="s">
        <v>3</v>
      </c>
      <c r="G2038" s="120">
        <v>1604319</v>
      </c>
      <c r="H2038" s="124"/>
      <c r="I2038" s="128" t="s">
        <v>5008</v>
      </c>
      <c r="J2038" s="124"/>
      <c r="K2038" s="124"/>
      <c r="L2038" s="124"/>
      <c r="M2038" s="124"/>
      <c r="N2038" s="211">
        <v>0</v>
      </c>
      <c r="O2038" s="211">
        <v>81</v>
      </c>
      <c r="P2038" s="124" t="s">
        <v>1314</v>
      </c>
    </row>
    <row r="2039" spans="1:16" ht="51">
      <c r="A2039" s="262">
        <v>292</v>
      </c>
      <c r="B2039" s="124"/>
      <c r="C2039" s="125" t="s">
        <v>152</v>
      </c>
      <c r="D2039" s="119">
        <v>43171</v>
      </c>
      <c r="E2039" s="120" t="s">
        <v>5044</v>
      </c>
      <c r="F2039" s="120" t="s">
        <v>3</v>
      </c>
      <c r="G2039" s="120">
        <v>1604320</v>
      </c>
      <c r="H2039" s="124"/>
      <c r="I2039" s="128" t="s">
        <v>5008</v>
      </c>
      <c r="J2039" s="124"/>
      <c r="K2039" s="124"/>
      <c r="L2039" s="124"/>
      <c r="M2039" s="124"/>
      <c r="N2039" s="211">
        <v>0</v>
      </c>
      <c r="O2039" s="211">
        <v>79</v>
      </c>
      <c r="P2039" s="124" t="s">
        <v>1314</v>
      </c>
    </row>
    <row r="2040" spans="1:16" ht="63.75">
      <c r="A2040" s="262" t="s">
        <v>619</v>
      </c>
      <c r="B2040" s="124"/>
      <c r="C2040" s="125" t="s">
        <v>713</v>
      </c>
      <c r="D2040" s="119">
        <v>43171</v>
      </c>
      <c r="E2040" s="120" t="s">
        <v>5572</v>
      </c>
      <c r="F2040" s="120" t="s">
        <v>6</v>
      </c>
      <c r="G2040" s="120">
        <v>684093</v>
      </c>
      <c r="H2040" s="124"/>
      <c r="I2040" s="128" t="s">
        <v>5573</v>
      </c>
      <c r="J2040" s="124"/>
      <c r="K2040" s="124"/>
      <c r="L2040" s="124"/>
      <c r="M2040" s="124"/>
      <c r="N2040" s="211">
        <v>0</v>
      </c>
      <c r="O2040" s="211">
        <v>12102.41</v>
      </c>
      <c r="P2040" s="124" t="s">
        <v>1314</v>
      </c>
    </row>
    <row r="2041" spans="1:16" ht="76.5">
      <c r="A2041" s="262">
        <v>573</v>
      </c>
      <c r="B2041" s="124"/>
      <c r="C2041" s="125" t="s">
        <v>849</v>
      </c>
      <c r="D2041" s="119">
        <v>43171</v>
      </c>
      <c r="E2041" s="120" t="s">
        <v>5574</v>
      </c>
      <c r="F2041" s="120" t="s">
        <v>6</v>
      </c>
      <c r="G2041" s="120">
        <v>950669</v>
      </c>
      <c r="H2041" s="124"/>
      <c r="I2041" s="128" t="s">
        <v>5575</v>
      </c>
      <c r="J2041" s="124"/>
      <c r="K2041" s="124"/>
      <c r="L2041" s="124"/>
      <c r="M2041" s="124"/>
      <c r="N2041" s="211">
        <v>0</v>
      </c>
      <c r="O2041" s="211">
        <v>2516681.87</v>
      </c>
      <c r="P2041" s="124" t="s">
        <v>1314</v>
      </c>
    </row>
    <row r="2042" spans="1:16" ht="51">
      <c r="A2042" s="262">
        <v>290</v>
      </c>
      <c r="B2042" s="124"/>
      <c r="C2042" s="125" t="s">
        <v>793</v>
      </c>
      <c r="D2042" s="119">
        <v>43171</v>
      </c>
      <c r="E2042" s="120" t="s">
        <v>5576</v>
      </c>
      <c r="F2042" s="120" t="s">
        <v>1315</v>
      </c>
      <c r="G2042" s="120">
        <v>16925510</v>
      </c>
      <c r="H2042" s="124"/>
      <c r="I2042" s="128" t="s">
        <v>5577</v>
      </c>
      <c r="J2042" s="124"/>
      <c r="K2042" s="124"/>
      <c r="L2042" s="124"/>
      <c r="M2042" s="124"/>
      <c r="N2042" s="211">
        <v>738737.68</v>
      </c>
      <c r="O2042" s="211">
        <v>0</v>
      </c>
      <c r="P2042" s="124" t="s">
        <v>1314</v>
      </c>
    </row>
    <row r="2043" spans="1:16" ht="63.75">
      <c r="A2043" s="262">
        <v>513</v>
      </c>
      <c r="B2043" s="124"/>
      <c r="C2043" s="125" t="s">
        <v>201</v>
      </c>
      <c r="D2043" s="119">
        <v>43171</v>
      </c>
      <c r="E2043" s="120" t="s">
        <v>5578</v>
      </c>
      <c r="F2043" s="120" t="s">
        <v>11</v>
      </c>
      <c r="G2043" s="120">
        <v>915649</v>
      </c>
      <c r="H2043" s="124"/>
      <c r="I2043" s="128" t="s">
        <v>5579</v>
      </c>
      <c r="J2043" s="124"/>
      <c r="K2043" s="124"/>
      <c r="L2043" s="124"/>
      <c r="M2043" s="124"/>
      <c r="N2043" s="211">
        <v>1019.11</v>
      </c>
      <c r="O2043" s="211">
        <v>0</v>
      </c>
      <c r="P2043" s="124" t="s">
        <v>1314</v>
      </c>
    </row>
    <row r="2044" spans="1:16" ht="89.25">
      <c r="A2044" s="262" t="s">
        <v>622</v>
      </c>
      <c r="B2044" s="124"/>
      <c r="C2044" s="125" t="s">
        <v>715</v>
      </c>
      <c r="D2044" s="119">
        <v>43171</v>
      </c>
      <c r="E2044" s="120" t="s">
        <v>5580</v>
      </c>
      <c r="F2044" s="120" t="s">
        <v>11</v>
      </c>
      <c r="G2044" s="120">
        <v>915831</v>
      </c>
      <c r="H2044" s="124"/>
      <c r="I2044" s="128" t="s">
        <v>5581</v>
      </c>
      <c r="J2044" s="124"/>
      <c r="K2044" s="124"/>
      <c r="L2044" s="124"/>
      <c r="M2044" s="124"/>
      <c r="N2044" s="211">
        <v>50</v>
      </c>
      <c r="O2044" s="211">
        <v>0</v>
      </c>
      <c r="P2044" s="124" t="s">
        <v>1314</v>
      </c>
    </row>
    <row r="2045" spans="1:16" ht="102">
      <c r="A2045" s="262">
        <v>222</v>
      </c>
      <c r="B2045" s="124"/>
      <c r="C2045" s="125" t="s">
        <v>764</v>
      </c>
      <c r="D2045" s="119">
        <v>43171</v>
      </c>
      <c r="E2045" s="120" t="s">
        <v>5582</v>
      </c>
      <c r="F2045" s="120" t="s">
        <v>1257</v>
      </c>
      <c r="G2045" s="120">
        <v>4479</v>
      </c>
      <c r="H2045" s="124"/>
      <c r="I2045" s="128" t="s">
        <v>5583</v>
      </c>
      <c r="J2045" s="124"/>
      <c r="K2045" s="124"/>
      <c r="L2045" s="124"/>
      <c r="M2045" s="124"/>
      <c r="N2045" s="211">
        <v>445.05</v>
      </c>
      <c r="O2045" s="211">
        <v>0</v>
      </c>
      <c r="P2045" s="124" t="s">
        <v>1314</v>
      </c>
    </row>
    <row r="2046" spans="1:16" ht="102">
      <c r="A2046" s="262">
        <v>222</v>
      </c>
      <c r="B2046" s="124"/>
      <c r="C2046" s="125" t="s">
        <v>764</v>
      </c>
      <c r="D2046" s="119">
        <v>43171</v>
      </c>
      <c r="E2046" s="120" t="s">
        <v>5584</v>
      </c>
      <c r="F2046" s="120" t="s">
        <v>15</v>
      </c>
      <c r="G2046" s="120">
        <v>4479</v>
      </c>
      <c r="H2046" s="124"/>
      <c r="I2046" s="128" t="s">
        <v>5585</v>
      </c>
      <c r="J2046" s="124"/>
      <c r="K2046" s="124"/>
      <c r="L2046" s="124"/>
      <c r="M2046" s="124"/>
      <c r="N2046" s="211">
        <v>290.31</v>
      </c>
      <c r="O2046" s="211">
        <v>0</v>
      </c>
      <c r="P2046" s="124" t="s">
        <v>1314</v>
      </c>
    </row>
    <row r="2047" spans="1:16" ht="89.25">
      <c r="A2047" s="262">
        <v>25</v>
      </c>
      <c r="B2047" s="124"/>
      <c r="C2047" s="125" t="s">
        <v>694</v>
      </c>
      <c r="D2047" s="119">
        <v>43171</v>
      </c>
      <c r="E2047" s="120" t="s">
        <v>5586</v>
      </c>
      <c r="F2047" s="120" t="s">
        <v>15</v>
      </c>
      <c r="G2047" s="120">
        <v>4507</v>
      </c>
      <c r="H2047" s="124"/>
      <c r="I2047" s="128" t="s">
        <v>5587</v>
      </c>
      <c r="J2047" s="124"/>
      <c r="K2047" s="124"/>
      <c r="L2047" s="124"/>
      <c r="M2047" s="124"/>
      <c r="N2047" s="211">
        <v>50</v>
      </c>
      <c r="O2047" s="211">
        <v>0</v>
      </c>
      <c r="P2047" s="124" t="s">
        <v>1314</v>
      </c>
    </row>
    <row r="2048" spans="1:16" ht="89.25">
      <c r="A2048" s="262">
        <v>25</v>
      </c>
      <c r="B2048" s="124"/>
      <c r="C2048" s="125" t="s">
        <v>694</v>
      </c>
      <c r="D2048" s="119">
        <v>43171</v>
      </c>
      <c r="E2048" s="120" t="s">
        <v>5588</v>
      </c>
      <c r="F2048" s="120" t="s">
        <v>15</v>
      </c>
      <c r="G2048" s="120">
        <v>4508</v>
      </c>
      <c r="H2048" s="124"/>
      <c r="I2048" s="128" t="s">
        <v>5589</v>
      </c>
      <c r="J2048" s="124"/>
      <c r="K2048" s="124"/>
      <c r="L2048" s="124"/>
      <c r="M2048" s="124"/>
      <c r="N2048" s="211">
        <v>3357</v>
      </c>
      <c r="O2048" s="211">
        <v>0</v>
      </c>
      <c r="P2048" s="124" t="s">
        <v>1314</v>
      </c>
    </row>
    <row r="2049" spans="1:16" ht="89.25">
      <c r="A2049" s="262">
        <v>25</v>
      </c>
      <c r="B2049" s="124"/>
      <c r="C2049" s="125" t="s">
        <v>694</v>
      </c>
      <c r="D2049" s="119">
        <v>43171</v>
      </c>
      <c r="E2049" s="120" t="s">
        <v>5590</v>
      </c>
      <c r="F2049" s="120" t="s">
        <v>15</v>
      </c>
      <c r="G2049" s="120">
        <v>4509</v>
      </c>
      <c r="H2049" s="124"/>
      <c r="I2049" s="128" t="s">
        <v>5591</v>
      </c>
      <c r="J2049" s="124"/>
      <c r="K2049" s="124"/>
      <c r="L2049" s="124"/>
      <c r="M2049" s="124"/>
      <c r="N2049" s="211">
        <v>297.92</v>
      </c>
      <c r="O2049" s="211">
        <v>0</v>
      </c>
      <c r="P2049" s="124" t="s">
        <v>1314</v>
      </c>
    </row>
    <row r="2050" spans="1:16" ht="51">
      <c r="A2050" s="262">
        <v>513</v>
      </c>
      <c r="B2050" s="124"/>
      <c r="C2050" s="125" t="s">
        <v>201</v>
      </c>
      <c r="D2050" s="119">
        <v>43171</v>
      </c>
      <c r="E2050" s="120" t="s">
        <v>5592</v>
      </c>
      <c r="F2050" s="120" t="s">
        <v>15</v>
      </c>
      <c r="G2050" s="120">
        <v>684536</v>
      </c>
      <c r="H2050" s="124"/>
      <c r="I2050" s="128" t="s">
        <v>5593</v>
      </c>
      <c r="J2050" s="124"/>
      <c r="K2050" s="124"/>
      <c r="L2050" s="124"/>
      <c r="M2050" s="124"/>
      <c r="N2050" s="211">
        <v>50</v>
      </c>
      <c r="O2050" s="211">
        <v>0</v>
      </c>
      <c r="P2050" s="124" t="s">
        <v>1314</v>
      </c>
    </row>
    <row r="2051" spans="1:16" ht="51">
      <c r="A2051" s="262">
        <v>513</v>
      </c>
      <c r="B2051" s="124"/>
      <c r="C2051" s="125" t="s">
        <v>201</v>
      </c>
      <c r="D2051" s="119">
        <v>43171</v>
      </c>
      <c r="E2051" s="120" t="s">
        <v>5594</v>
      </c>
      <c r="F2051" s="120" t="s">
        <v>15</v>
      </c>
      <c r="G2051" s="120">
        <v>684546</v>
      </c>
      <c r="H2051" s="124"/>
      <c r="I2051" s="128" t="s">
        <v>5595</v>
      </c>
      <c r="J2051" s="124"/>
      <c r="K2051" s="124"/>
      <c r="L2051" s="124"/>
      <c r="M2051" s="124"/>
      <c r="N2051" s="211">
        <v>50</v>
      </c>
      <c r="O2051" s="211">
        <v>0</v>
      </c>
      <c r="P2051" s="124" t="s">
        <v>1314</v>
      </c>
    </row>
    <row r="2052" spans="1:16" ht="51">
      <c r="A2052" s="262">
        <v>513</v>
      </c>
      <c r="B2052" s="124"/>
      <c r="C2052" s="125" t="s">
        <v>201</v>
      </c>
      <c r="D2052" s="119">
        <v>43171</v>
      </c>
      <c r="E2052" s="120" t="s">
        <v>5596</v>
      </c>
      <c r="F2052" s="120" t="s">
        <v>15</v>
      </c>
      <c r="G2052" s="120">
        <v>684552</v>
      </c>
      <c r="H2052" s="124"/>
      <c r="I2052" s="128" t="s">
        <v>5597</v>
      </c>
      <c r="J2052" s="124"/>
      <c r="K2052" s="124"/>
      <c r="L2052" s="124"/>
      <c r="M2052" s="124"/>
      <c r="N2052" s="211">
        <v>50</v>
      </c>
      <c r="O2052" s="211">
        <v>0</v>
      </c>
      <c r="P2052" s="124" t="s">
        <v>1314</v>
      </c>
    </row>
    <row r="2053" spans="1:16" ht="76.5">
      <c r="A2053" s="262">
        <v>25</v>
      </c>
      <c r="B2053" s="124"/>
      <c r="C2053" s="125" t="s">
        <v>694</v>
      </c>
      <c r="D2053" s="119">
        <v>43171</v>
      </c>
      <c r="E2053" s="120" t="s">
        <v>5598</v>
      </c>
      <c r="F2053" s="120" t="s">
        <v>1315</v>
      </c>
      <c r="G2053" s="120">
        <v>16911580</v>
      </c>
      <c r="H2053" s="124"/>
      <c r="I2053" s="128" t="s">
        <v>5599</v>
      </c>
      <c r="J2053" s="124"/>
      <c r="K2053" s="124"/>
      <c r="L2053" s="124"/>
      <c r="M2053" s="124"/>
      <c r="N2053" s="211">
        <v>59998.44</v>
      </c>
      <c r="O2053" s="211">
        <v>0</v>
      </c>
      <c r="P2053" s="124" t="s">
        <v>1314</v>
      </c>
    </row>
    <row r="2054" spans="1:16" ht="76.5">
      <c r="A2054" s="262">
        <v>25</v>
      </c>
      <c r="B2054" s="124"/>
      <c r="C2054" s="125" t="s">
        <v>694</v>
      </c>
      <c r="D2054" s="119">
        <v>43171</v>
      </c>
      <c r="E2054" s="120" t="s">
        <v>5600</v>
      </c>
      <c r="F2054" s="120" t="s">
        <v>1315</v>
      </c>
      <c r="G2054" s="120">
        <v>16908853</v>
      </c>
      <c r="H2054" s="124"/>
      <c r="I2054" s="128" t="s">
        <v>5601</v>
      </c>
      <c r="J2054" s="124"/>
      <c r="K2054" s="124"/>
      <c r="L2054" s="124"/>
      <c r="M2054" s="124"/>
      <c r="N2054" s="211">
        <v>128207.02</v>
      </c>
      <c r="O2054" s="211">
        <v>0</v>
      </c>
      <c r="P2054" s="124" t="s">
        <v>1314</v>
      </c>
    </row>
    <row r="2055" spans="1:16" ht="76.5">
      <c r="A2055" s="262">
        <v>25</v>
      </c>
      <c r="B2055" s="124"/>
      <c r="C2055" s="125" t="s">
        <v>694</v>
      </c>
      <c r="D2055" s="119">
        <v>43171</v>
      </c>
      <c r="E2055" s="120" t="s">
        <v>5602</v>
      </c>
      <c r="F2055" s="120" t="s">
        <v>1315</v>
      </c>
      <c r="G2055" s="120">
        <v>16908526</v>
      </c>
      <c r="H2055" s="124"/>
      <c r="I2055" s="128" t="s">
        <v>5603</v>
      </c>
      <c r="J2055" s="124"/>
      <c r="K2055" s="124"/>
      <c r="L2055" s="124"/>
      <c r="M2055" s="124"/>
      <c r="N2055" s="211">
        <v>160.51</v>
      </c>
      <c r="O2055" s="211">
        <v>0</v>
      </c>
      <c r="P2055" s="124" t="s">
        <v>1314</v>
      </c>
    </row>
    <row r="2056" spans="1:16" ht="76.5">
      <c r="A2056" s="262">
        <v>25</v>
      </c>
      <c r="B2056" s="124"/>
      <c r="C2056" s="125" t="s">
        <v>694</v>
      </c>
      <c r="D2056" s="119">
        <v>43171</v>
      </c>
      <c r="E2056" s="120" t="s">
        <v>5604</v>
      </c>
      <c r="F2056" s="120" t="s">
        <v>1315</v>
      </c>
      <c r="G2056" s="120">
        <v>16908517</v>
      </c>
      <c r="H2056" s="124"/>
      <c r="I2056" s="128" t="s">
        <v>5605</v>
      </c>
      <c r="J2056" s="124"/>
      <c r="K2056" s="124"/>
      <c r="L2056" s="124"/>
      <c r="M2056" s="124"/>
      <c r="N2056" s="211">
        <v>5636.23</v>
      </c>
      <c r="O2056" s="211">
        <v>0</v>
      </c>
      <c r="P2056" s="124" t="s">
        <v>1314</v>
      </c>
    </row>
    <row r="2057" spans="1:16" ht="76.5">
      <c r="A2057" s="262">
        <v>25</v>
      </c>
      <c r="B2057" s="124"/>
      <c r="C2057" s="125" t="s">
        <v>694</v>
      </c>
      <c r="D2057" s="119">
        <v>43171</v>
      </c>
      <c r="E2057" s="120" t="s">
        <v>5606</v>
      </c>
      <c r="F2057" s="120" t="s">
        <v>1315</v>
      </c>
      <c r="G2057" s="120">
        <v>16911179</v>
      </c>
      <c r="H2057" s="124"/>
      <c r="I2057" s="128" t="s">
        <v>2918</v>
      </c>
      <c r="J2057" s="124"/>
      <c r="K2057" s="124"/>
      <c r="L2057" s="124"/>
      <c r="M2057" s="124"/>
      <c r="N2057" s="211">
        <v>120540.3</v>
      </c>
      <c r="O2057" s="211">
        <v>0</v>
      </c>
      <c r="P2057" s="124" t="s">
        <v>1314</v>
      </c>
    </row>
    <row r="2058" spans="1:16" ht="76.5">
      <c r="A2058" s="262">
        <v>25</v>
      </c>
      <c r="B2058" s="124"/>
      <c r="C2058" s="125" t="s">
        <v>694</v>
      </c>
      <c r="D2058" s="119">
        <v>43171</v>
      </c>
      <c r="E2058" s="120" t="s">
        <v>5607</v>
      </c>
      <c r="F2058" s="120" t="s">
        <v>1315</v>
      </c>
      <c r="G2058" s="120">
        <v>16911163</v>
      </c>
      <c r="H2058" s="124"/>
      <c r="I2058" s="128" t="s">
        <v>5608</v>
      </c>
      <c r="J2058" s="124"/>
      <c r="K2058" s="124"/>
      <c r="L2058" s="124"/>
      <c r="M2058" s="124"/>
      <c r="N2058" s="211">
        <v>74457.899999999994</v>
      </c>
      <c r="O2058" s="211">
        <v>0</v>
      </c>
      <c r="P2058" s="124" t="s">
        <v>1314</v>
      </c>
    </row>
    <row r="2059" spans="1:16" ht="76.5">
      <c r="A2059" s="262">
        <v>25</v>
      </c>
      <c r="B2059" s="124"/>
      <c r="C2059" s="125" t="s">
        <v>694</v>
      </c>
      <c r="D2059" s="119">
        <v>43171</v>
      </c>
      <c r="E2059" s="120" t="s">
        <v>5609</v>
      </c>
      <c r="F2059" s="120" t="s">
        <v>1315</v>
      </c>
      <c r="G2059" s="120">
        <v>16911125</v>
      </c>
      <c r="H2059" s="124"/>
      <c r="I2059" s="128" t="s">
        <v>5610</v>
      </c>
      <c r="J2059" s="124"/>
      <c r="K2059" s="124"/>
      <c r="L2059" s="124"/>
      <c r="M2059" s="124"/>
      <c r="N2059" s="211">
        <v>299111.28999999998</v>
      </c>
      <c r="O2059" s="211">
        <v>0</v>
      </c>
      <c r="P2059" s="124" t="s">
        <v>1314</v>
      </c>
    </row>
    <row r="2060" spans="1:16" ht="76.5">
      <c r="A2060" s="262">
        <v>25</v>
      </c>
      <c r="B2060" s="124"/>
      <c r="C2060" s="125" t="s">
        <v>694</v>
      </c>
      <c r="D2060" s="119">
        <v>43171</v>
      </c>
      <c r="E2060" s="120" t="s">
        <v>5611</v>
      </c>
      <c r="F2060" s="120" t="s">
        <v>1315</v>
      </c>
      <c r="G2060" s="120">
        <v>16908484</v>
      </c>
      <c r="H2060" s="124"/>
      <c r="I2060" s="128" t="s">
        <v>5612</v>
      </c>
      <c r="J2060" s="124"/>
      <c r="K2060" s="124"/>
      <c r="L2060" s="124"/>
      <c r="M2060" s="124"/>
      <c r="N2060" s="211">
        <v>1427758.77</v>
      </c>
      <c r="O2060" s="211">
        <v>0</v>
      </c>
      <c r="P2060" s="124" t="s">
        <v>1314</v>
      </c>
    </row>
    <row r="2061" spans="1:16" ht="76.5">
      <c r="A2061" s="262">
        <v>25</v>
      </c>
      <c r="B2061" s="124"/>
      <c r="C2061" s="125" t="s">
        <v>694</v>
      </c>
      <c r="D2061" s="119">
        <v>43171</v>
      </c>
      <c r="E2061" s="120" t="s">
        <v>5613</v>
      </c>
      <c r="F2061" s="120" t="s">
        <v>1315</v>
      </c>
      <c r="G2061" s="120">
        <v>16908518</v>
      </c>
      <c r="H2061" s="124"/>
      <c r="I2061" s="128" t="s">
        <v>5614</v>
      </c>
      <c r="J2061" s="124"/>
      <c r="K2061" s="124"/>
      <c r="L2061" s="124"/>
      <c r="M2061" s="124"/>
      <c r="N2061" s="211">
        <v>43888.1</v>
      </c>
      <c r="O2061" s="211">
        <v>0</v>
      </c>
      <c r="P2061" s="124" t="s">
        <v>1314</v>
      </c>
    </row>
    <row r="2062" spans="1:16" ht="76.5">
      <c r="A2062" s="262">
        <v>25</v>
      </c>
      <c r="B2062" s="124"/>
      <c r="C2062" s="125" t="s">
        <v>694</v>
      </c>
      <c r="D2062" s="119">
        <v>43171</v>
      </c>
      <c r="E2062" s="120" t="s">
        <v>5615</v>
      </c>
      <c r="F2062" s="120" t="s">
        <v>1315</v>
      </c>
      <c r="G2062" s="120">
        <v>16908503</v>
      </c>
      <c r="H2062" s="124"/>
      <c r="I2062" s="128" t="s">
        <v>5616</v>
      </c>
      <c r="J2062" s="124"/>
      <c r="K2062" s="124"/>
      <c r="L2062" s="124"/>
      <c r="M2062" s="124"/>
      <c r="N2062" s="211">
        <v>710502.46</v>
      </c>
      <c r="O2062" s="211">
        <v>0</v>
      </c>
      <c r="P2062" s="124" t="s">
        <v>1314</v>
      </c>
    </row>
    <row r="2063" spans="1:16" ht="76.5">
      <c r="A2063" s="262">
        <v>25</v>
      </c>
      <c r="B2063" s="124"/>
      <c r="C2063" s="125" t="s">
        <v>694</v>
      </c>
      <c r="D2063" s="119">
        <v>43171</v>
      </c>
      <c r="E2063" s="120" t="s">
        <v>5617</v>
      </c>
      <c r="F2063" s="120" t="s">
        <v>1315</v>
      </c>
      <c r="G2063" s="120">
        <v>16908512</v>
      </c>
      <c r="H2063" s="124"/>
      <c r="I2063" s="128" t="s">
        <v>5618</v>
      </c>
      <c r="J2063" s="124"/>
      <c r="K2063" s="124"/>
      <c r="L2063" s="124"/>
      <c r="M2063" s="124"/>
      <c r="N2063" s="211">
        <v>484821.49</v>
      </c>
      <c r="O2063" s="211">
        <v>0</v>
      </c>
      <c r="P2063" s="124" t="s">
        <v>1314</v>
      </c>
    </row>
    <row r="2064" spans="1:16" ht="76.5">
      <c r="A2064" s="262">
        <v>25</v>
      </c>
      <c r="B2064" s="124"/>
      <c r="C2064" s="125" t="s">
        <v>694</v>
      </c>
      <c r="D2064" s="119">
        <v>43171</v>
      </c>
      <c r="E2064" s="120" t="s">
        <v>5619</v>
      </c>
      <c r="F2064" s="120" t="s">
        <v>1315</v>
      </c>
      <c r="G2064" s="120">
        <v>16908513</v>
      </c>
      <c r="H2064" s="124"/>
      <c r="I2064" s="128" t="s">
        <v>2915</v>
      </c>
      <c r="J2064" s="124"/>
      <c r="K2064" s="124"/>
      <c r="L2064" s="124"/>
      <c r="M2064" s="124"/>
      <c r="N2064" s="211">
        <v>609007.93999999994</v>
      </c>
      <c r="O2064" s="211">
        <v>0</v>
      </c>
      <c r="P2064" s="124" t="s">
        <v>1314</v>
      </c>
    </row>
    <row r="2065" spans="1:16" ht="51">
      <c r="A2065" s="262" t="s">
        <v>626</v>
      </c>
      <c r="B2065" s="124"/>
      <c r="C2065" s="125" t="s">
        <v>1234</v>
      </c>
      <c r="D2065" s="119">
        <v>43172</v>
      </c>
      <c r="E2065" s="120" t="s">
        <v>5045</v>
      </c>
      <c r="F2065" s="120" t="s">
        <v>3</v>
      </c>
      <c r="G2065" s="120">
        <v>1604638</v>
      </c>
      <c r="H2065" s="124"/>
      <c r="I2065" s="128" t="s">
        <v>5046</v>
      </c>
      <c r="J2065" s="124"/>
      <c r="K2065" s="124"/>
      <c r="L2065" s="124"/>
      <c r="M2065" s="124"/>
      <c r="N2065" s="211">
        <v>0</v>
      </c>
      <c r="O2065" s="211">
        <v>351680.18</v>
      </c>
      <c r="P2065" s="124" t="s">
        <v>1314</v>
      </c>
    </row>
    <row r="2066" spans="1:16" ht="63.75">
      <c r="A2066" s="262">
        <v>35</v>
      </c>
      <c r="B2066" s="124"/>
      <c r="C2066" s="125" t="s">
        <v>696</v>
      </c>
      <c r="D2066" s="119">
        <v>43172</v>
      </c>
      <c r="E2066" s="120" t="s">
        <v>5047</v>
      </c>
      <c r="F2066" s="120" t="s">
        <v>3</v>
      </c>
      <c r="G2066" s="120">
        <v>1604639</v>
      </c>
      <c r="H2066" s="124"/>
      <c r="I2066" s="128" t="s">
        <v>5048</v>
      </c>
      <c r="J2066" s="124"/>
      <c r="K2066" s="124"/>
      <c r="L2066" s="124"/>
      <c r="M2066" s="124"/>
      <c r="N2066" s="211">
        <v>0</v>
      </c>
      <c r="O2066" s="211">
        <v>6665.35</v>
      </c>
      <c r="P2066" s="124" t="s">
        <v>1314</v>
      </c>
    </row>
    <row r="2067" spans="1:16" ht="51">
      <c r="A2067" s="262" t="s">
        <v>626</v>
      </c>
      <c r="B2067" s="124"/>
      <c r="C2067" s="125" t="s">
        <v>1234</v>
      </c>
      <c r="D2067" s="119">
        <v>43172</v>
      </c>
      <c r="E2067" s="120" t="s">
        <v>5049</v>
      </c>
      <c r="F2067" s="120" t="s">
        <v>3</v>
      </c>
      <c r="G2067" s="120">
        <v>1604641</v>
      </c>
      <c r="H2067" s="124"/>
      <c r="I2067" s="128" t="s">
        <v>5050</v>
      </c>
      <c r="J2067" s="124"/>
      <c r="K2067" s="124"/>
      <c r="L2067" s="124"/>
      <c r="M2067" s="124"/>
      <c r="N2067" s="211">
        <v>0</v>
      </c>
      <c r="O2067" s="211">
        <v>659.04</v>
      </c>
      <c r="P2067" s="124" t="s">
        <v>1314</v>
      </c>
    </row>
    <row r="2068" spans="1:16" ht="63.75">
      <c r="A2068" s="262" t="s">
        <v>619</v>
      </c>
      <c r="B2068" s="124"/>
      <c r="C2068" s="125" t="s">
        <v>713</v>
      </c>
      <c r="D2068" s="119">
        <v>43172</v>
      </c>
      <c r="E2068" s="120" t="s">
        <v>5051</v>
      </c>
      <c r="F2068" s="120" t="s">
        <v>3</v>
      </c>
      <c r="G2068" s="120">
        <v>1604643</v>
      </c>
      <c r="H2068" s="124"/>
      <c r="I2068" s="128" t="s">
        <v>5052</v>
      </c>
      <c r="J2068" s="124"/>
      <c r="K2068" s="124"/>
      <c r="L2068" s="124"/>
      <c r="M2068" s="124"/>
      <c r="N2068" s="211">
        <v>0</v>
      </c>
      <c r="O2068" s="211">
        <v>407.82</v>
      </c>
      <c r="P2068" s="124" t="s">
        <v>1314</v>
      </c>
    </row>
    <row r="2069" spans="1:16" ht="63.75">
      <c r="A2069" s="262" t="s">
        <v>619</v>
      </c>
      <c r="B2069" s="124"/>
      <c r="C2069" s="125" t="s">
        <v>713</v>
      </c>
      <c r="D2069" s="119">
        <v>43172</v>
      </c>
      <c r="E2069" s="120" t="s">
        <v>5053</v>
      </c>
      <c r="F2069" s="120" t="s">
        <v>3</v>
      </c>
      <c r="G2069" s="120">
        <v>1604672</v>
      </c>
      <c r="H2069" s="124"/>
      <c r="I2069" s="128" t="s">
        <v>5054</v>
      </c>
      <c r="J2069" s="124"/>
      <c r="K2069" s="124"/>
      <c r="L2069" s="124"/>
      <c r="M2069" s="124"/>
      <c r="N2069" s="211">
        <v>0</v>
      </c>
      <c r="O2069" s="211">
        <v>13843.65</v>
      </c>
      <c r="P2069" s="124" t="s">
        <v>1314</v>
      </c>
    </row>
    <row r="2070" spans="1:16" ht="63.75">
      <c r="A2070" s="262">
        <v>86</v>
      </c>
      <c r="B2070" s="124"/>
      <c r="C2070" s="125" t="s">
        <v>710</v>
      </c>
      <c r="D2070" s="119">
        <v>43172</v>
      </c>
      <c r="E2070" s="120" t="s">
        <v>5055</v>
      </c>
      <c r="F2070" s="120" t="s">
        <v>3</v>
      </c>
      <c r="G2070" s="120">
        <v>1604677</v>
      </c>
      <c r="H2070" s="124"/>
      <c r="I2070" s="128" t="s">
        <v>5056</v>
      </c>
      <c r="J2070" s="124"/>
      <c r="K2070" s="124"/>
      <c r="L2070" s="124"/>
      <c r="M2070" s="124"/>
      <c r="N2070" s="211">
        <v>0</v>
      </c>
      <c r="O2070" s="211">
        <v>3584734</v>
      </c>
      <c r="P2070" s="124" t="s">
        <v>1314</v>
      </c>
    </row>
    <row r="2071" spans="1:16" ht="51">
      <c r="A2071" s="262" t="s">
        <v>619</v>
      </c>
      <c r="B2071" s="124"/>
      <c r="C2071" s="125" t="s">
        <v>713</v>
      </c>
      <c r="D2071" s="119">
        <v>43172</v>
      </c>
      <c r="E2071" s="120" t="s">
        <v>5057</v>
      </c>
      <c r="F2071" s="120" t="s">
        <v>3</v>
      </c>
      <c r="G2071" s="120">
        <v>1604542</v>
      </c>
      <c r="H2071" s="124"/>
      <c r="I2071" s="128" t="s">
        <v>5058</v>
      </c>
      <c r="J2071" s="124"/>
      <c r="K2071" s="124"/>
      <c r="L2071" s="124"/>
      <c r="M2071" s="124"/>
      <c r="N2071" s="211">
        <v>0</v>
      </c>
      <c r="O2071" s="211">
        <v>144.69</v>
      </c>
      <c r="P2071" s="124" t="s">
        <v>1314</v>
      </c>
    </row>
    <row r="2072" spans="1:16" ht="51">
      <c r="A2072" s="262">
        <v>132</v>
      </c>
      <c r="B2072" s="124"/>
      <c r="C2072" s="125" t="s">
        <v>728</v>
      </c>
      <c r="D2072" s="119">
        <v>43172</v>
      </c>
      <c r="E2072" s="120" t="s">
        <v>5059</v>
      </c>
      <c r="F2072" s="120" t="s">
        <v>3</v>
      </c>
      <c r="G2072" s="120">
        <v>1604571</v>
      </c>
      <c r="H2072" s="124"/>
      <c r="I2072" s="128" t="s">
        <v>5060</v>
      </c>
      <c r="J2072" s="124"/>
      <c r="K2072" s="124"/>
      <c r="L2072" s="124"/>
      <c r="M2072" s="124"/>
      <c r="N2072" s="211">
        <v>0</v>
      </c>
      <c r="O2072" s="211">
        <v>371</v>
      </c>
      <c r="P2072" s="124" t="s">
        <v>1314</v>
      </c>
    </row>
    <row r="2073" spans="1:16" ht="51">
      <c r="A2073" s="262" t="s">
        <v>619</v>
      </c>
      <c r="B2073" s="124"/>
      <c r="C2073" s="125" t="s">
        <v>713</v>
      </c>
      <c r="D2073" s="119">
        <v>43172</v>
      </c>
      <c r="E2073" s="120" t="s">
        <v>5061</v>
      </c>
      <c r="F2073" s="120" t="s">
        <v>3</v>
      </c>
      <c r="G2073" s="120">
        <v>1604572</v>
      </c>
      <c r="H2073" s="124"/>
      <c r="I2073" s="128" t="s">
        <v>5062</v>
      </c>
      <c r="J2073" s="124"/>
      <c r="K2073" s="124"/>
      <c r="L2073" s="124"/>
      <c r="M2073" s="124"/>
      <c r="N2073" s="211">
        <v>0</v>
      </c>
      <c r="O2073" s="211">
        <v>3611.89</v>
      </c>
      <c r="P2073" s="124" t="s">
        <v>1314</v>
      </c>
    </row>
    <row r="2074" spans="1:16" ht="51">
      <c r="A2074" s="262" t="s">
        <v>619</v>
      </c>
      <c r="B2074" s="124"/>
      <c r="C2074" s="125" t="s">
        <v>713</v>
      </c>
      <c r="D2074" s="119">
        <v>43172</v>
      </c>
      <c r="E2074" s="120" t="s">
        <v>5063</v>
      </c>
      <c r="F2074" s="120" t="s">
        <v>3</v>
      </c>
      <c r="G2074" s="120">
        <v>1604579</v>
      </c>
      <c r="H2074" s="124"/>
      <c r="I2074" s="128" t="s">
        <v>5064</v>
      </c>
      <c r="J2074" s="124"/>
      <c r="K2074" s="124"/>
      <c r="L2074" s="124"/>
      <c r="M2074" s="124"/>
      <c r="N2074" s="211">
        <v>0</v>
      </c>
      <c r="O2074" s="211">
        <v>50</v>
      </c>
      <c r="P2074" s="124" t="s">
        <v>1314</v>
      </c>
    </row>
    <row r="2075" spans="1:16" ht="51">
      <c r="A2075" s="262" t="s">
        <v>619</v>
      </c>
      <c r="B2075" s="124"/>
      <c r="C2075" s="125" t="s">
        <v>713</v>
      </c>
      <c r="D2075" s="119">
        <v>43172</v>
      </c>
      <c r="E2075" s="120" t="s">
        <v>5065</v>
      </c>
      <c r="F2075" s="120" t="s">
        <v>3</v>
      </c>
      <c r="G2075" s="120">
        <v>1604590</v>
      </c>
      <c r="H2075" s="124"/>
      <c r="I2075" s="128" t="s">
        <v>5066</v>
      </c>
      <c r="J2075" s="124"/>
      <c r="K2075" s="124"/>
      <c r="L2075" s="124"/>
      <c r="M2075" s="124"/>
      <c r="N2075" s="211">
        <v>0</v>
      </c>
      <c r="O2075" s="211">
        <v>1641.32</v>
      </c>
      <c r="P2075" s="124" t="s">
        <v>1314</v>
      </c>
    </row>
    <row r="2076" spans="1:16" ht="51">
      <c r="A2076" s="262" t="s">
        <v>619</v>
      </c>
      <c r="B2076" s="124"/>
      <c r="C2076" s="125" t="s">
        <v>713</v>
      </c>
      <c r="D2076" s="119">
        <v>43172</v>
      </c>
      <c r="E2076" s="120" t="s">
        <v>5067</v>
      </c>
      <c r="F2076" s="120" t="s">
        <v>3</v>
      </c>
      <c r="G2076" s="120">
        <v>1604609</v>
      </c>
      <c r="H2076" s="124"/>
      <c r="I2076" s="128" t="s">
        <v>5068</v>
      </c>
      <c r="J2076" s="124"/>
      <c r="K2076" s="124"/>
      <c r="L2076" s="124"/>
      <c r="M2076" s="124"/>
      <c r="N2076" s="211">
        <v>0</v>
      </c>
      <c r="O2076" s="211">
        <v>1123.5</v>
      </c>
      <c r="P2076" s="124" t="s">
        <v>1314</v>
      </c>
    </row>
    <row r="2077" spans="1:16" ht="51">
      <c r="A2077" s="262" t="s">
        <v>619</v>
      </c>
      <c r="B2077" s="124"/>
      <c r="C2077" s="125" t="s">
        <v>713</v>
      </c>
      <c r="D2077" s="119">
        <v>43172</v>
      </c>
      <c r="E2077" s="120" t="s">
        <v>5069</v>
      </c>
      <c r="F2077" s="120" t="s">
        <v>3</v>
      </c>
      <c r="G2077" s="120">
        <v>1604616</v>
      </c>
      <c r="H2077" s="124"/>
      <c r="I2077" s="128" t="s">
        <v>5070</v>
      </c>
      <c r="J2077" s="124"/>
      <c r="K2077" s="124"/>
      <c r="L2077" s="124"/>
      <c r="M2077" s="124"/>
      <c r="N2077" s="211">
        <v>0</v>
      </c>
      <c r="O2077" s="211">
        <v>10558.7</v>
      </c>
      <c r="P2077" s="124" t="s">
        <v>1314</v>
      </c>
    </row>
    <row r="2078" spans="1:16" ht="51">
      <c r="A2078" s="262" t="s">
        <v>619</v>
      </c>
      <c r="B2078" s="124"/>
      <c r="C2078" s="125" t="s">
        <v>713</v>
      </c>
      <c r="D2078" s="119">
        <v>43172</v>
      </c>
      <c r="E2078" s="120" t="s">
        <v>5071</v>
      </c>
      <c r="F2078" s="120" t="s">
        <v>3</v>
      </c>
      <c r="G2078" s="120">
        <v>1604623</v>
      </c>
      <c r="H2078" s="124"/>
      <c r="I2078" s="128" t="s">
        <v>5072</v>
      </c>
      <c r="J2078" s="124"/>
      <c r="K2078" s="124"/>
      <c r="L2078" s="124"/>
      <c r="M2078" s="124"/>
      <c r="N2078" s="211">
        <v>0</v>
      </c>
      <c r="O2078" s="211">
        <v>4027</v>
      </c>
      <c r="P2078" s="124" t="s">
        <v>1314</v>
      </c>
    </row>
    <row r="2079" spans="1:16" ht="38.25">
      <c r="A2079" s="262">
        <v>20</v>
      </c>
      <c r="B2079" s="124"/>
      <c r="C2079" s="125" t="s">
        <v>693</v>
      </c>
      <c r="D2079" s="119">
        <v>43172</v>
      </c>
      <c r="E2079" s="120" t="s">
        <v>5073</v>
      </c>
      <c r="F2079" s="120" t="s">
        <v>3</v>
      </c>
      <c r="G2079" s="120">
        <v>1604628</v>
      </c>
      <c r="H2079" s="124"/>
      <c r="I2079" s="128" t="s">
        <v>5074</v>
      </c>
      <c r="J2079" s="124"/>
      <c r="K2079" s="124"/>
      <c r="L2079" s="124"/>
      <c r="M2079" s="124"/>
      <c r="N2079" s="211">
        <v>0</v>
      </c>
      <c r="O2079" s="211">
        <v>507</v>
      </c>
      <c r="P2079" s="124" t="s">
        <v>1314</v>
      </c>
    </row>
    <row r="2080" spans="1:16" ht="51">
      <c r="A2080" s="262" t="s">
        <v>619</v>
      </c>
      <c r="B2080" s="124"/>
      <c r="C2080" s="125" t="s">
        <v>713</v>
      </c>
      <c r="D2080" s="119">
        <v>43172</v>
      </c>
      <c r="E2080" s="120" t="s">
        <v>5075</v>
      </c>
      <c r="F2080" s="120" t="s">
        <v>3</v>
      </c>
      <c r="G2080" s="120">
        <v>1604630</v>
      </c>
      <c r="H2080" s="124"/>
      <c r="I2080" s="128" t="s">
        <v>5076</v>
      </c>
      <c r="J2080" s="124"/>
      <c r="K2080" s="124"/>
      <c r="L2080" s="124"/>
      <c r="M2080" s="124"/>
      <c r="N2080" s="211">
        <v>0</v>
      </c>
      <c r="O2080" s="211">
        <v>875.5</v>
      </c>
      <c r="P2080" s="124" t="s">
        <v>1314</v>
      </c>
    </row>
    <row r="2081" spans="1:16" ht="51">
      <c r="A2081" s="262" t="s">
        <v>619</v>
      </c>
      <c r="B2081" s="124"/>
      <c r="C2081" s="125" t="s">
        <v>713</v>
      </c>
      <c r="D2081" s="119">
        <v>43172</v>
      </c>
      <c r="E2081" s="120" t="s">
        <v>5077</v>
      </c>
      <c r="F2081" s="120" t="s">
        <v>3</v>
      </c>
      <c r="G2081" s="120">
        <v>1604654</v>
      </c>
      <c r="H2081" s="124"/>
      <c r="I2081" s="128" t="s">
        <v>5078</v>
      </c>
      <c r="J2081" s="124"/>
      <c r="K2081" s="124"/>
      <c r="L2081" s="124"/>
      <c r="M2081" s="124"/>
      <c r="N2081" s="211">
        <v>0</v>
      </c>
      <c r="O2081" s="211">
        <v>77.5</v>
      </c>
      <c r="P2081" s="124" t="s">
        <v>1314</v>
      </c>
    </row>
    <row r="2082" spans="1:16" ht="51">
      <c r="A2082" s="262">
        <v>203</v>
      </c>
      <c r="B2082" s="124"/>
      <c r="C2082" s="125" t="s">
        <v>757</v>
      </c>
      <c r="D2082" s="119">
        <v>43172</v>
      </c>
      <c r="E2082" s="120" t="s">
        <v>5079</v>
      </c>
      <c r="F2082" s="120" t="s">
        <v>3</v>
      </c>
      <c r="G2082" s="120">
        <v>1604658</v>
      </c>
      <c r="H2082" s="124"/>
      <c r="I2082" s="128" t="s">
        <v>5080</v>
      </c>
      <c r="J2082" s="124"/>
      <c r="K2082" s="124"/>
      <c r="L2082" s="124"/>
      <c r="M2082" s="124"/>
      <c r="N2082" s="211">
        <v>0</v>
      </c>
      <c r="O2082" s="211">
        <v>779</v>
      </c>
      <c r="P2082" s="124" t="s">
        <v>1314</v>
      </c>
    </row>
    <row r="2083" spans="1:16" ht="51">
      <c r="A2083" s="262" t="s">
        <v>619</v>
      </c>
      <c r="B2083" s="124"/>
      <c r="C2083" s="125" t="s">
        <v>713</v>
      </c>
      <c r="D2083" s="119">
        <v>43172</v>
      </c>
      <c r="E2083" s="120" t="s">
        <v>5081</v>
      </c>
      <c r="F2083" s="120" t="s">
        <v>3</v>
      </c>
      <c r="G2083" s="120">
        <v>1604665</v>
      </c>
      <c r="H2083" s="124"/>
      <c r="I2083" s="128" t="s">
        <v>5082</v>
      </c>
      <c r="J2083" s="124"/>
      <c r="K2083" s="124"/>
      <c r="L2083" s="124"/>
      <c r="M2083" s="124"/>
      <c r="N2083" s="211">
        <v>0</v>
      </c>
      <c r="O2083" s="211">
        <v>9327.9599999999991</v>
      </c>
      <c r="P2083" s="124" t="s">
        <v>1314</v>
      </c>
    </row>
    <row r="2084" spans="1:16" ht="63.75">
      <c r="A2084" s="262">
        <v>249</v>
      </c>
      <c r="B2084" s="124"/>
      <c r="C2084" s="125" t="s">
        <v>775</v>
      </c>
      <c r="D2084" s="119">
        <v>43172</v>
      </c>
      <c r="E2084" s="120" t="s">
        <v>5083</v>
      </c>
      <c r="F2084" s="120" t="s">
        <v>3</v>
      </c>
      <c r="G2084" s="120">
        <v>1604671</v>
      </c>
      <c r="H2084" s="124"/>
      <c r="I2084" s="128" t="s">
        <v>5084</v>
      </c>
      <c r="J2084" s="124"/>
      <c r="K2084" s="124"/>
      <c r="L2084" s="124"/>
      <c r="M2084" s="124"/>
      <c r="N2084" s="211">
        <v>0</v>
      </c>
      <c r="O2084" s="211">
        <v>0.7</v>
      </c>
      <c r="P2084" s="124" t="s">
        <v>1314</v>
      </c>
    </row>
    <row r="2085" spans="1:16" ht="51">
      <c r="A2085" s="262">
        <v>20</v>
      </c>
      <c r="B2085" s="124"/>
      <c r="C2085" s="125" t="s">
        <v>693</v>
      </c>
      <c r="D2085" s="119">
        <v>43172</v>
      </c>
      <c r="E2085" s="120" t="s">
        <v>5085</v>
      </c>
      <c r="F2085" s="120" t="s">
        <v>3</v>
      </c>
      <c r="G2085" s="120">
        <v>1604705</v>
      </c>
      <c r="H2085" s="124"/>
      <c r="I2085" s="128" t="s">
        <v>5086</v>
      </c>
      <c r="J2085" s="124"/>
      <c r="K2085" s="124"/>
      <c r="L2085" s="124"/>
      <c r="M2085" s="124"/>
      <c r="N2085" s="211">
        <v>0</v>
      </c>
      <c r="O2085" s="211">
        <v>860</v>
      </c>
      <c r="P2085" s="124" t="s">
        <v>1314</v>
      </c>
    </row>
    <row r="2086" spans="1:16" ht="51">
      <c r="A2086" s="262" t="s">
        <v>619</v>
      </c>
      <c r="B2086" s="124"/>
      <c r="C2086" s="125" t="s">
        <v>713</v>
      </c>
      <c r="D2086" s="119">
        <v>43172</v>
      </c>
      <c r="E2086" s="120" t="s">
        <v>5087</v>
      </c>
      <c r="F2086" s="120" t="s">
        <v>3</v>
      </c>
      <c r="G2086" s="120">
        <v>1604707</v>
      </c>
      <c r="H2086" s="124"/>
      <c r="I2086" s="128" t="s">
        <v>5088</v>
      </c>
      <c r="J2086" s="124"/>
      <c r="K2086" s="124"/>
      <c r="L2086" s="124"/>
      <c r="M2086" s="124"/>
      <c r="N2086" s="211">
        <v>0</v>
      </c>
      <c r="O2086" s="211">
        <v>252</v>
      </c>
      <c r="P2086" s="124" t="s">
        <v>1314</v>
      </c>
    </row>
    <row r="2087" spans="1:16" ht="51">
      <c r="A2087" s="262">
        <v>132</v>
      </c>
      <c r="B2087" s="124"/>
      <c r="C2087" s="125" t="s">
        <v>728</v>
      </c>
      <c r="D2087" s="119">
        <v>43172</v>
      </c>
      <c r="E2087" s="120" t="s">
        <v>5089</v>
      </c>
      <c r="F2087" s="120" t="s">
        <v>3</v>
      </c>
      <c r="G2087" s="120">
        <v>1604754</v>
      </c>
      <c r="H2087" s="124"/>
      <c r="I2087" s="128" t="s">
        <v>5090</v>
      </c>
      <c r="J2087" s="124"/>
      <c r="K2087" s="124"/>
      <c r="L2087" s="124"/>
      <c r="M2087" s="124"/>
      <c r="N2087" s="211">
        <v>0</v>
      </c>
      <c r="O2087" s="211">
        <v>35733.21</v>
      </c>
      <c r="P2087" s="124" t="s">
        <v>1314</v>
      </c>
    </row>
    <row r="2088" spans="1:16" ht="51">
      <c r="A2088" s="262" t="s">
        <v>619</v>
      </c>
      <c r="B2088" s="124"/>
      <c r="C2088" s="125" t="s">
        <v>713</v>
      </c>
      <c r="D2088" s="119">
        <v>43172</v>
      </c>
      <c r="E2088" s="120" t="s">
        <v>5091</v>
      </c>
      <c r="F2088" s="120" t="s">
        <v>3</v>
      </c>
      <c r="G2088" s="120">
        <v>1604764</v>
      </c>
      <c r="H2088" s="124"/>
      <c r="I2088" s="128" t="s">
        <v>5092</v>
      </c>
      <c r="J2088" s="124"/>
      <c r="K2088" s="124"/>
      <c r="L2088" s="124"/>
      <c r="M2088" s="124"/>
      <c r="N2088" s="211">
        <v>0</v>
      </c>
      <c r="O2088" s="211">
        <v>15.24</v>
      </c>
      <c r="P2088" s="124" t="s">
        <v>1314</v>
      </c>
    </row>
    <row r="2089" spans="1:16" ht="51">
      <c r="A2089" s="262" t="s">
        <v>619</v>
      </c>
      <c r="B2089" s="124"/>
      <c r="C2089" s="125" t="s">
        <v>713</v>
      </c>
      <c r="D2089" s="119">
        <v>43172</v>
      </c>
      <c r="E2089" s="120" t="s">
        <v>5093</v>
      </c>
      <c r="F2089" s="120" t="s">
        <v>3</v>
      </c>
      <c r="G2089" s="120">
        <v>1604765</v>
      </c>
      <c r="H2089" s="124"/>
      <c r="I2089" s="128" t="s">
        <v>5094</v>
      </c>
      <c r="J2089" s="124"/>
      <c r="K2089" s="124"/>
      <c r="L2089" s="124"/>
      <c r="M2089" s="124"/>
      <c r="N2089" s="211">
        <v>0</v>
      </c>
      <c r="O2089" s="211">
        <v>0.69000000000000006</v>
      </c>
      <c r="P2089" s="124" t="s">
        <v>4737</v>
      </c>
    </row>
    <row r="2090" spans="1:16" ht="51">
      <c r="A2090" s="262">
        <v>25</v>
      </c>
      <c r="B2090" s="124"/>
      <c r="C2090" s="125" t="s">
        <v>694</v>
      </c>
      <c r="D2090" s="119">
        <v>43172</v>
      </c>
      <c r="E2090" s="120" t="s">
        <v>5095</v>
      </c>
      <c r="F2090" s="120" t="s">
        <v>3</v>
      </c>
      <c r="G2090" s="120">
        <v>1604768</v>
      </c>
      <c r="H2090" s="124"/>
      <c r="I2090" s="128" t="s">
        <v>5096</v>
      </c>
      <c r="J2090" s="124"/>
      <c r="K2090" s="124"/>
      <c r="L2090" s="124"/>
      <c r="M2090" s="124"/>
      <c r="N2090" s="211">
        <v>0</v>
      </c>
      <c r="O2090" s="211">
        <v>200</v>
      </c>
      <c r="P2090" s="124" t="s">
        <v>1314</v>
      </c>
    </row>
    <row r="2091" spans="1:16" ht="63.75">
      <c r="A2091" s="262" t="s">
        <v>619</v>
      </c>
      <c r="B2091" s="124"/>
      <c r="C2091" s="125" t="s">
        <v>713</v>
      </c>
      <c r="D2091" s="119">
        <v>43172</v>
      </c>
      <c r="E2091" s="120" t="s">
        <v>5620</v>
      </c>
      <c r="F2091" s="120" t="s">
        <v>6</v>
      </c>
      <c r="G2091" s="120">
        <v>685626</v>
      </c>
      <c r="H2091" s="124"/>
      <c r="I2091" s="128" t="s">
        <v>5621</v>
      </c>
      <c r="J2091" s="124"/>
      <c r="K2091" s="124"/>
      <c r="L2091" s="124"/>
      <c r="M2091" s="124"/>
      <c r="N2091" s="211">
        <v>0</v>
      </c>
      <c r="O2091" s="211">
        <v>27221.78</v>
      </c>
      <c r="P2091" s="124" t="s">
        <v>1314</v>
      </c>
    </row>
    <row r="2092" spans="1:16" ht="51">
      <c r="A2092" s="262">
        <v>340</v>
      </c>
      <c r="B2092" s="124"/>
      <c r="C2092" s="125" t="s">
        <v>814</v>
      </c>
      <c r="D2092" s="119">
        <v>43172</v>
      </c>
      <c r="E2092" s="120" t="s">
        <v>5622</v>
      </c>
      <c r="F2092" s="120" t="s">
        <v>6</v>
      </c>
      <c r="G2092" s="120">
        <v>951025</v>
      </c>
      <c r="H2092" s="124"/>
      <c r="I2092" s="128" t="s">
        <v>5623</v>
      </c>
      <c r="J2092" s="124"/>
      <c r="K2092" s="124"/>
      <c r="L2092" s="124"/>
      <c r="M2092" s="124"/>
      <c r="N2092" s="211">
        <v>0</v>
      </c>
      <c r="O2092" s="211">
        <v>480.56</v>
      </c>
      <c r="P2092" s="124" t="s">
        <v>1314</v>
      </c>
    </row>
    <row r="2093" spans="1:16" ht="76.5">
      <c r="A2093" s="262" t="s">
        <v>620</v>
      </c>
      <c r="B2093" s="124"/>
      <c r="C2093" s="125" t="s">
        <v>714</v>
      </c>
      <c r="D2093" s="119">
        <v>43172</v>
      </c>
      <c r="E2093" s="120" t="s">
        <v>5624</v>
      </c>
      <c r="F2093" s="120" t="s">
        <v>6</v>
      </c>
      <c r="G2093" s="120">
        <v>951270</v>
      </c>
      <c r="H2093" s="124"/>
      <c r="I2093" s="128" t="s">
        <v>5625</v>
      </c>
      <c r="J2093" s="124"/>
      <c r="K2093" s="124"/>
      <c r="L2093" s="124"/>
      <c r="M2093" s="124"/>
      <c r="N2093" s="211">
        <v>0</v>
      </c>
      <c r="O2093" s="211">
        <v>20000</v>
      </c>
      <c r="P2093" s="124" t="s">
        <v>1314</v>
      </c>
    </row>
    <row r="2094" spans="1:16" ht="89.25">
      <c r="A2094" s="262">
        <v>86</v>
      </c>
      <c r="B2094" s="124"/>
      <c r="C2094" s="125" t="s">
        <v>710</v>
      </c>
      <c r="D2094" s="119">
        <v>43172</v>
      </c>
      <c r="E2094" s="120" t="s">
        <v>5626</v>
      </c>
      <c r="F2094" s="120" t="s">
        <v>6</v>
      </c>
      <c r="G2094" s="120">
        <v>915933</v>
      </c>
      <c r="H2094" s="124"/>
      <c r="I2094" s="128" t="s">
        <v>5627</v>
      </c>
      <c r="J2094" s="124"/>
      <c r="K2094" s="124"/>
      <c r="L2094" s="124"/>
      <c r="M2094" s="124"/>
      <c r="N2094" s="211">
        <v>0</v>
      </c>
      <c r="O2094" s="211">
        <v>155256.16</v>
      </c>
      <c r="P2094" s="124" t="s">
        <v>1314</v>
      </c>
    </row>
    <row r="2095" spans="1:16" ht="63.75">
      <c r="A2095" s="262">
        <v>513</v>
      </c>
      <c r="B2095" s="124"/>
      <c r="C2095" s="125" t="s">
        <v>201</v>
      </c>
      <c r="D2095" s="119">
        <v>43172</v>
      </c>
      <c r="E2095" s="120" t="s">
        <v>5628</v>
      </c>
      <c r="F2095" s="120" t="s">
        <v>15</v>
      </c>
      <c r="G2095" s="120">
        <v>685163</v>
      </c>
      <c r="H2095" s="124"/>
      <c r="I2095" s="128" t="s">
        <v>5629</v>
      </c>
      <c r="J2095" s="124"/>
      <c r="K2095" s="124"/>
      <c r="L2095" s="124"/>
      <c r="M2095" s="124"/>
      <c r="N2095" s="211">
        <v>50</v>
      </c>
      <c r="O2095" s="211">
        <v>0</v>
      </c>
      <c r="P2095" s="124" t="s">
        <v>1314</v>
      </c>
    </row>
    <row r="2096" spans="1:16" ht="51">
      <c r="A2096" s="262">
        <v>513</v>
      </c>
      <c r="B2096" s="124"/>
      <c r="C2096" s="125" t="s">
        <v>201</v>
      </c>
      <c r="D2096" s="119">
        <v>43172</v>
      </c>
      <c r="E2096" s="120" t="s">
        <v>5630</v>
      </c>
      <c r="F2096" s="120" t="s">
        <v>13</v>
      </c>
      <c r="G2096" s="120">
        <v>10537</v>
      </c>
      <c r="H2096" s="124"/>
      <c r="I2096" s="128" t="s">
        <v>5631</v>
      </c>
      <c r="J2096" s="124"/>
      <c r="K2096" s="124"/>
      <c r="L2096" s="124"/>
      <c r="M2096" s="124"/>
      <c r="N2096" s="211">
        <v>143498.84</v>
      </c>
      <c r="O2096" s="211">
        <v>0</v>
      </c>
      <c r="P2096" s="124" t="s">
        <v>1314</v>
      </c>
    </row>
    <row r="2097" spans="1:16" ht="63.75">
      <c r="A2097" s="262">
        <v>513</v>
      </c>
      <c r="B2097" s="124"/>
      <c r="C2097" s="125" t="s">
        <v>201</v>
      </c>
      <c r="D2097" s="119">
        <v>43172</v>
      </c>
      <c r="E2097" s="120" t="s">
        <v>5632</v>
      </c>
      <c r="F2097" s="120" t="s">
        <v>11</v>
      </c>
      <c r="G2097" s="120">
        <v>10537</v>
      </c>
      <c r="H2097" s="124"/>
      <c r="I2097" s="128" t="s">
        <v>5633</v>
      </c>
      <c r="J2097" s="124"/>
      <c r="K2097" s="124"/>
      <c r="L2097" s="124"/>
      <c r="M2097" s="124"/>
      <c r="N2097" s="211">
        <v>368.99</v>
      </c>
      <c r="O2097" s="211">
        <v>0</v>
      </c>
      <c r="P2097" s="124" t="s">
        <v>1314</v>
      </c>
    </row>
    <row r="2098" spans="1:16" ht="102">
      <c r="A2098" s="262">
        <v>513</v>
      </c>
      <c r="B2098" s="124"/>
      <c r="C2098" s="125" t="s">
        <v>201</v>
      </c>
      <c r="D2098" s="119">
        <v>43172</v>
      </c>
      <c r="E2098" s="120" t="s">
        <v>5634</v>
      </c>
      <c r="F2098" s="120" t="s">
        <v>15</v>
      </c>
      <c r="G2098" s="120">
        <v>4513</v>
      </c>
      <c r="H2098" s="124"/>
      <c r="I2098" s="128" t="s">
        <v>5635</v>
      </c>
      <c r="J2098" s="124"/>
      <c r="K2098" s="124"/>
      <c r="L2098" s="124"/>
      <c r="M2098" s="124"/>
      <c r="N2098" s="211">
        <v>306.77</v>
      </c>
      <c r="O2098" s="211">
        <v>0</v>
      </c>
      <c r="P2098" s="124" t="s">
        <v>1314</v>
      </c>
    </row>
    <row r="2099" spans="1:16" ht="63.75">
      <c r="A2099" s="262">
        <v>513</v>
      </c>
      <c r="B2099" s="124"/>
      <c r="C2099" s="125" t="s">
        <v>201</v>
      </c>
      <c r="D2099" s="119">
        <v>43172</v>
      </c>
      <c r="E2099" s="120" t="s">
        <v>5636</v>
      </c>
      <c r="F2099" s="120" t="s">
        <v>15</v>
      </c>
      <c r="G2099" s="120">
        <v>685742</v>
      </c>
      <c r="H2099" s="124"/>
      <c r="I2099" s="128" t="s">
        <v>5637</v>
      </c>
      <c r="J2099" s="124"/>
      <c r="K2099" s="124"/>
      <c r="L2099" s="124"/>
      <c r="M2099" s="124"/>
      <c r="N2099" s="211">
        <v>50</v>
      </c>
      <c r="O2099" s="211">
        <v>0</v>
      </c>
      <c r="P2099" s="124" t="s">
        <v>1314</v>
      </c>
    </row>
    <row r="2100" spans="1:16" ht="51">
      <c r="A2100" s="262">
        <v>513</v>
      </c>
      <c r="B2100" s="124"/>
      <c r="C2100" s="125" t="s">
        <v>201</v>
      </c>
      <c r="D2100" s="119">
        <v>43172</v>
      </c>
      <c r="E2100" s="120" t="s">
        <v>5638</v>
      </c>
      <c r="F2100" s="120" t="s">
        <v>15</v>
      </c>
      <c r="G2100" s="120">
        <v>685913</v>
      </c>
      <c r="H2100" s="124"/>
      <c r="I2100" s="128" t="s">
        <v>5639</v>
      </c>
      <c r="J2100" s="124"/>
      <c r="K2100" s="124"/>
      <c r="L2100" s="124"/>
      <c r="M2100" s="124"/>
      <c r="N2100" s="211">
        <v>50</v>
      </c>
      <c r="O2100" s="211">
        <v>0</v>
      </c>
      <c r="P2100" s="124" t="s">
        <v>1314</v>
      </c>
    </row>
    <row r="2101" spans="1:16" ht="51">
      <c r="A2101" s="262">
        <v>513</v>
      </c>
      <c r="B2101" s="124"/>
      <c r="C2101" s="125" t="s">
        <v>201</v>
      </c>
      <c r="D2101" s="119">
        <v>43172</v>
      </c>
      <c r="E2101" s="120" t="s">
        <v>5640</v>
      </c>
      <c r="F2101" s="120" t="s">
        <v>15</v>
      </c>
      <c r="G2101" s="120">
        <v>685915</v>
      </c>
      <c r="H2101" s="124"/>
      <c r="I2101" s="128" t="s">
        <v>5639</v>
      </c>
      <c r="J2101" s="124"/>
      <c r="K2101" s="124"/>
      <c r="L2101" s="124"/>
      <c r="M2101" s="124"/>
      <c r="N2101" s="211">
        <v>50</v>
      </c>
      <c r="O2101" s="211">
        <v>0</v>
      </c>
      <c r="P2101" s="124" t="s">
        <v>1314</v>
      </c>
    </row>
    <row r="2102" spans="1:16" ht="51">
      <c r="A2102" s="262">
        <v>513</v>
      </c>
      <c r="B2102" s="124"/>
      <c r="C2102" s="125" t="s">
        <v>201</v>
      </c>
      <c r="D2102" s="119">
        <v>43172</v>
      </c>
      <c r="E2102" s="120" t="s">
        <v>5641</v>
      </c>
      <c r="F2102" s="120" t="s">
        <v>15</v>
      </c>
      <c r="G2102" s="120">
        <v>685917</v>
      </c>
      <c r="H2102" s="124"/>
      <c r="I2102" s="128" t="s">
        <v>5639</v>
      </c>
      <c r="J2102" s="124"/>
      <c r="K2102" s="124"/>
      <c r="L2102" s="124"/>
      <c r="M2102" s="124"/>
      <c r="N2102" s="211">
        <v>50</v>
      </c>
      <c r="O2102" s="211">
        <v>0</v>
      </c>
      <c r="P2102" s="124" t="s">
        <v>1314</v>
      </c>
    </row>
    <row r="2103" spans="1:16" ht="76.5">
      <c r="A2103" s="262">
        <v>25</v>
      </c>
      <c r="B2103" s="124"/>
      <c r="C2103" s="125" t="s">
        <v>694</v>
      </c>
      <c r="D2103" s="119">
        <v>43172</v>
      </c>
      <c r="E2103" s="120" t="s">
        <v>5642</v>
      </c>
      <c r="F2103" s="120" t="s">
        <v>1315</v>
      </c>
      <c r="G2103" s="120">
        <v>16908483</v>
      </c>
      <c r="H2103" s="124"/>
      <c r="I2103" s="128" t="s">
        <v>5643</v>
      </c>
      <c r="J2103" s="124"/>
      <c r="K2103" s="124"/>
      <c r="L2103" s="124"/>
      <c r="M2103" s="124"/>
      <c r="N2103" s="211">
        <v>380865.76</v>
      </c>
      <c r="O2103" s="211">
        <v>0</v>
      </c>
      <c r="P2103" s="124" t="s">
        <v>1314</v>
      </c>
    </row>
    <row r="2104" spans="1:16" ht="63.75">
      <c r="A2104" s="262">
        <v>513</v>
      </c>
      <c r="B2104" s="124"/>
      <c r="C2104" s="125" t="s">
        <v>201</v>
      </c>
      <c r="D2104" s="119">
        <v>43172</v>
      </c>
      <c r="E2104" s="120" t="s">
        <v>5644</v>
      </c>
      <c r="F2104" s="120" t="s">
        <v>11</v>
      </c>
      <c r="G2104" s="120">
        <v>915926</v>
      </c>
      <c r="H2104" s="124"/>
      <c r="I2104" s="128" t="s">
        <v>5645</v>
      </c>
      <c r="J2104" s="124"/>
      <c r="K2104" s="124"/>
      <c r="L2104" s="124"/>
      <c r="M2104" s="124"/>
      <c r="N2104" s="211">
        <v>50</v>
      </c>
      <c r="O2104" s="211">
        <v>0</v>
      </c>
      <c r="P2104" s="124" t="s">
        <v>1314</v>
      </c>
    </row>
    <row r="2105" spans="1:16" ht="63.75">
      <c r="A2105" s="262">
        <v>574</v>
      </c>
      <c r="B2105" s="124"/>
      <c r="C2105" s="125" t="s">
        <v>850</v>
      </c>
      <c r="D2105" s="119">
        <v>43173</v>
      </c>
      <c r="E2105" s="120" t="s">
        <v>5097</v>
      </c>
      <c r="F2105" s="120" t="s">
        <v>3</v>
      </c>
      <c r="G2105" s="120">
        <v>1605059</v>
      </c>
      <c r="H2105" s="124"/>
      <c r="I2105" s="128" t="s">
        <v>5098</v>
      </c>
      <c r="J2105" s="124"/>
      <c r="K2105" s="124"/>
      <c r="L2105" s="124"/>
      <c r="M2105" s="124"/>
      <c r="N2105" s="211">
        <v>0</v>
      </c>
      <c r="O2105" s="211">
        <v>2611.8000000000002</v>
      </c>
      <c r="P2105" s="124" t="s">
        <v>11638</v>
      </c>
    </row>
    <row r="2106" spans="1:16" ht="63.75">
      <c r="A2106" s="262">
        <v>574</v>
      </c>
      <c r="B2106" s="124"/>
      <c r="C2106" s="125" t="s">
        <v>850</v>
      </c>
      <c r="D2106" s="119">
        <v>43173</v>
      </c>
      <c r="E2106" s="120" t="s">
        <v>5099</v>
      </c>
      <c r="F2106" s="120" t="s">
        <v>3</v>
      </c>
      <c r="G2106" s="120">
        <v>1605067</v>
      </c>
      <c r="H2106" s="124"/>
      <c r="I2106" s="128" t="s">
        <v>5100</v>
      </c>
      <c r="J2106" s="124"/>
      <c r="K2106" s="124"/>
      <c r="L2106" s="124"/>
      <c r="M2106" s="124"/>
      <c r="N2106" s="211">
        <v>0</v>
      </c>
      <c r="O2106" s="211">
        <v>4701.6000000000004</v>
      </c>
      <c r="P2106" s="124" t="s">
        <v>11638</v>
      </c>
    </row>
    <row r="2107" spans="1:16" ht="51">
      <c r="A2107" s="262">
        <v>514</v>
      </c>
      <c r="B2107" s="124"/>
      <c r="C2107" s="125" t="s">
        <v>841</v>
      </c>
      <c r="D2107" s="119">
        <v>43173</v>
      </c>
      <c r="E2107" s="120" t="s">
        <v>5101</v>
      </c>
      <c r="F2107" s="120" t="s">
        <v>3</v>
      </c>
      <c r="G2107" s="120">
        <v>1605070</v>
      </c>
      <c r="H2107" s="124"/>
      <c r="I2107" s="128" t="s">
        <v>5102</v>
      </c>
      <c r="J2107" s="124"/>
      <c r="K2107" s="124"/>
      <c r="L2107" s="124"/>
      <c r="M2107" s="124"/>
      <c r="N2107" s="211">
        <v>0</v>
      </c>
      <c r="O2107" s="211">
        <v>20550127.949999999</v>
      </c>
      <c r="P2107" s="124" t="s">
        <v>1314</v>
      </c>
    </row>
    <row r="2108" spans="1:16" ht="38.25">
      <c r="A2108" s="262">
        <v>212</v>
      </c>
      <c r="B2108" s="124"/>
      <c r="C2108" s="125" t="s">
        <v>761</v>
      </c>
      <c r="D2108" s="119">
        <v>43173</v>
      </c>
      <c r="E2108" s="120" t="s">
        <v>5103</v>
      </c>
      <c r="F2108" s="120" t="s">
        <v>3</v>
      </c>
      <c r="G2108" s="120">
        <v>1604991</v>
      </c>
      <c r="H2108" s="124"/>
      <c r="I2108" s="128" t="s">
        <v>5104</v>
      </c>
      <c r="J2108" s="124"/>
      <c r="K2108" s="124"/>
      <c r="L2108" s="124"/>
      <c r="M2108" s="124"/>
      <c r="N2108" s="211">
        <v>0</v>
      </c>
      <c r="O2108" s="211">
        <v>245.31</v>
      </c>
      <c r="P2108" s="124" t="s">
        <v>1314</v>
      </c>
    </row>
    <row r="2109" spans="1:16" ht="51">
      <c r="A2109" s="262" t="s">
        <v>619</v>
      </c>
      <c r="B2109" s="124"/>
      <c r="C2109" s="125" t="s">
        <v>713</v>
      </c>
      <c r="D2109" s="119">
        <v>43173</v>
      </c>
      <c r="E2109" s="120" t="s">
        <v>5105</v>
      </c>
      <c r="F2109" s="120" t="s">
        <v>3</v>
      </c>
      <c r="G2109" s="120">
        <v>1604999</v>
      </c>
      <c r="H2109" s="124"/>
      <c r="I2109" s="128" t="s">
        <v>5106</v>
      </c>
      <c r="J2109" s="124"/>
      <c r="K2109" s="124"/>
      <c r="L2109" s="124"/>
      <c r="M2109" s="124"/>
      <c r="N2109" s="211">
        <v>0</v>
      </c>
      <c r="O2109" s="211">
        <v>466.46</v>
      </c>
      <c r="P2109" s="124" t="s">
        <v>1314</v>
      </c>
    </row>
    <row r="2110" spans="1:16" ht="51">
      <c r="A2110" s="262" t="s">
        <v>619</v>
      </c>
      <c r="B2110" s="124"/>
      <c r="C2110" s="125" t="s">
        <v>713</v>
      </c>
      <c r="D2110" s="119">
        <v>43173</v>
      </c>
      <c r="E2110" s="120" t="s">
        <v>5107</v>
      </c>
      <c r="F2110" s="120" t="s">
        <v>3</v>
      </c>
      <c r="G2110" s="120">
        <v>1605032</v>
      </c>
      <c r="H2110" s="124"/>
      <c r="I2110" s="128" t="s">
        <v>5108</v>
      </c>
      <c r="J2110" s="124"/>
      <c r="K2110" s="124"/>
      <c r="L2110" s="124"/>
      <c r="M2110" s="124"/>
      <c r="N2110" s="211">
        <v>0</v>
      </c>
      <c r="O2110" s="211">
        <v>6638.39</v>
      </c>
      <c r="P2110" s="124" t="s">
        <v>1314</v>
      </c>
    </row>
    <row r="2111" spans="1:16" ht="51">
      <c r="A2111" s="262">
        <v>46</v>
      </c>
      <c r="B2111" s="124"/>
      <c r="C2111" s="125" t="s">
        <v>698</v>
      </c>
      <c r="D2111" s="119">
        <v>43173</v>
      </c>
      <c r="E2111" s="120" t="s">
        <v>5109</v>
      </c>
      <c r="F2111" s="120" t="s">
        <v>3</v>
      </c>
      <c r="G2111" s="120">
        <v>1605156</v>
      </c>
      <c r="H2111" s="124"/>
      <c r="I2111" s="128" t="s">
        <v>5110</v>
      </c>
      <c r="J2111" s="124"/>
      <c r="K2111" s="124"/>
      <c r="L2111" s="124"/>
      <c r="M2111" s="124"/>
      <c r="N2111" s="211">
        <v>0</v>
      </c>
      <c r="O2111" s="211">
        <v>802.88</v>
      </c>
      <c r="P2111" s="124" t="s">
        <v>1314</v>
      </c>
    </row>
    <row r="2112" spans="1:16" ht="51">
      <c r="A2112" s="262">
        <v>46</v>
      </c>
      <c r="B2112" s="124"/>
      <c r="C2112" s="125" t="s">
        <v>698</v>
      </c>
      <c r="D2112" s="119">
        <v>43173</v>
      </c>
      <c r="E2112" s="120" t="s">
        <v>5111</v>
      </c>
      <c r="F2112" s="120" t="s">
        <v>3</v>
      </c>
      <c r="G2112" s="120">
        <v>1605157</v>
      </c>
      <c r="H2112" s="124"/>
      <c r="I2112" s="128" t="s">
        <v>5112</v>
      </c>
      <c r="J2112" s="124"/>
      <c r="K2112" s="124"/>
      <c r="L2112" s="124"/>
      <c r="M2112" s="124"/>
      <c r="N2112" s="211">
        <v>0</v>
      </c>
      <c r="O2112" s="211">
        <v>1505.4</v>
      </c>
      <c r="P2112" s="124" t="s">
        <v>1314</v>
      </c>
    </row>
    <row r="2113" spans="1:16" ht="51">
      <c r="A2113" s="262">
        <v>46</v>
      </c>
      <c r="B2113" s="124"/>
      <c r="C2113" s="125" t="s">
        <v>698</v>
      </c>
      <c r="D2113" s="119">
        <v>43173</v>
      </c>
      <c r="E2113" s="120" t="s">
        <v>5113</v>
      </c>
      <c r="F2113" s="120" t="s">
        <v>3</v>
      </c>
      <c r="G2113" s="120">
        <v>1605158</v>
      </c>
      <c r="H2113" s="124"/>
      <c r="I2113" s="128" t="s">
        <v>5114</v>
      </c>
      <c r="J2113" s="124"/>
      <c r="K2113" s="124"/>
      <c r="L2113" s="124"/>
      <c r="M2113" s="124"/>
      <c r="N2113" s="211">
        <v>0</v>
      </c>
      <c r="O2113" s="211">
        <v>1505.4</v>
      </c>
      <c r="P2113" s="124" t="s">
        <v>1314</v>
      </c>
    </row>
    <row r="2114" spans="1:16" ht="63.75">
      <c r="A2114" s="262">
        <v>344</v>
      </c>
      <c r="B2114" s="124"/>
      <c r="C2114" s="125" t="s">
        <v>818</v>
      </c>
      <c r="D2114" s="119">
        <v>43173</v>
      </c>
      <c r="E2114" s="120" t="s">
        <v>5115</v>
      </c>
      <c r="F2114" s="120" t="s">
        <v>3</v>
      </c>
      <c r="G2114" s="120">
        <v>1605175</v>
      </c>
      <c r="H2114" s="124"/>
      <c r="I2114" s="128" t="s">
        <v>5116</v>
      </c>
      <c r="J2114" s="124"/>
      <c r="K2114" s="124"/>
      <c r="L2114" s="124"/>
      <c r="M2114" s="124"/>
      <c r="N2114" s="211">
        <v>0</v>
      </c>
      <c r="O2114" s="211">
        <v>10</v>
      </c>
      <c r="P2114" s="124" t="s">
        <v>4737</v>
      </c>
    </row>
    <row r="2115" spans="1:16" ht="38.25">
      <c r="A2115" s="262">
        <v>593</v>
      </c>
      <c r="B2115" s="124"/>
      <c r="C2115" s="125" t="s">
        <v>863</v>
      </c>
      <c r="D2115" s="119">
        <v>43173</v>
      </c>
      <c r="E2115" s="120" t="s">
        <v>5117</v>
      </c>
      <c r="F2115" s="120" t="s">
        <v>3</v>
      </c>
      <c r="G2115" s="120">
        <v>1605239</v>
      </c>
      <c r="H2115" s="124"/>
      <c r="I2115" s="128" t="s">
        <v>5118</v>
      </c>
      <c r="J2115" s="124"/>
      <c r="K2115" s="124"/>
      <c r="L2115" s="124"/>
      <c r="M2115" s="124"/>
      <c r="N2115" s="211">
        <v>0</v>
      </c>
      <c r="O2115" s="211">
        <v>110.88</v>
      </c>
      <c r="P2115" s="124" t="s">
        <v>1314</v>
      </c>
    </row>
    <row r="2116" spans="1:16" ht="51">
      <c r="A2116" s="262" t="s">
        <v>619</v>
      </c>
      <c r="B2116" s="124"/>
      <c r="C2116" s="125" t="s">
        <v>713</v>
      </c>
      <c r="D2116" s="119">
        <v>43173</v>
      </c>
      <c r="E2116" s="120" t="s">
        <v>5119</v>
      </c>
      <c r="F2116" s="120" t="s">
        <v>3</v>
      </c>
      <c r="G2116" s="120">
        <v>1605241</v>
      </c>
      <c r="H2116" s="124"/>
      <c r="I2116" s="128" t="s">
        <v>5120</v>
      </c>
      <c r="J2116" s="124"/>
      <c r="K2116" s="124"/>
      <c r="L2116" s="124"/>
      <c r="M2116" s="124"/>
      <c r="N2116" s="211">
        <v>0</v>
      </c>
      <c r="O2116" s="211">
        <v>4375.68</v>
      </c>
      <c r="P2116" s="124" t="s">
        <v>1314</v>
      </c>
    </row>
    <row r="2117" spans="1:16" ht="63.75">
      <c r="A2117" s="262" t="s">
        <v>619</v>
      </c>
      <c r="B2117" s="124"/>
      <c r="C2117" s="125" t="s">
        <v>713</v>
      </c>
      <c r="D2117" s="119">
        <v>43173</v>
      </c>
      <c r="E2117" s="120" t="s">
        <v>5646</v>
      </c>
      <c r="F2117" s="120" t="s">
        <v>6</v>
      </c>
      <c r="G2117" s="120">
        <v>687125</v>
      </c>
      <c r="H2117" s="124"/>
      <c r="I2117" s="128" t="s">
        <v>5647</v>
      </c>
      <c r="J2117" s="124"/>
      <c r="K2117" s="124"/>
      <c r="L2117" s="124"/>
      <c r="M2117" s="124"/>
      <c r="N2117" s="211">
        <v>0</v>
      </c>
      <c r="O2117" s="211">
        <v>1804.32</v>
      </c>
      <c r="P2117" s="124" t="s">
        <v>1314</v>
      </c>
    </row>
    <row r="2118" spans="1:16" ht="76.5">
      <c r="A2118" s="262" t="s">
        <v>620</v>
      </c>
      <c r="B2118" s="124"/>
      <c r="C2118" s="125" t="s">
        <v>714</v>
      </c>
      <c r="D2118" s="119">
        <v>43173</v>
      </c>
      <c r="E2118" s="120" t="s">
        <v>5648</v>
      </c>
      <c r="F2118" s="120" t="s">
        <v>6</v>
      </c>
      <c r="G2118" s="120">
        <v>951681</v>
      </c>
      <c r="H2118" s="124"/>
      <c r="I2118" s="128" t="s">
        <v>5649</v>
      </c>
      <c r="J2118" s="124"/>
      <c r="K2118" s="124"/>
      <c r="L2118" s="124"/>
      <c r="M2118" s="124"/>
      <c r="N2118" s="211">
        <v>0</v>
      </c>
      <c r="O2118" s="211">
        <v>140000</v>
      </c>
      <c r="P2118" s="124" t="s">
        <v>1314</v>
      </c>
    </row>
    <row r="2119" spans="1:16" ht="89.25">
      <c r="A2119" s="262" t="s">
        <v>620</v>
      </c>
      <c r="B2119" s="124"/>
      <c r="C2119" s="125" t="s">
        <v>714</v>
      </c>
      <c r="D2119" s="119">
        <v>43173</v>
      </c>
      <c r="E2119" s="120" t="s">
        <v>5650</v>
      </c>
      <c r="F2119" s="120" t="s">
        <v>6</v>
      </c>
      <c r="G2119" s="120">
        <v>915985</v>
      </c>
      <c r="H2119" s="124"/>
      <c r="I2119" s="128" t="s">
        <v>5651</v>
      </c>
      <c r="J2119" s="124"/>
      <c r="K2119" s="124"/>
      <c r="L2119" s="124"/>
      <c r="M2119" s="124"/>
      <c r="N2119" s="211">
        <v>0</v>
      </c>
      <c r="O2119" s="211">
        <v>5383.29</v>
      </c>
      <c r="P2119" s="124" t="s">
        <v>1314</v>
      </c>
    </row>
    <row r="2120" spans="1:16" ht="76.5">
      <c r="A2120" s="262">
        <v>25</v>
      </c>
      <c r="B2120" s="124"/>
      <c r="C2120" s="125" t="s">
        <v>694</v>
      </c>
      <c r="D2120" s="119">
        <v>43173</v>
      </c>
      <c r="E2120" s="120" t="s">
        <v>5652</v>
      </c>
      <c r="F2120" s="120" t="s">
        <v>1315</v>
      </c>
      <c r="G2120" s="120">
        <v>16961153</v>
      </c>
      <c r="H2120" s="124"/>
      <c r="I2120" s="128" t="s">
        <v>5653</v>
      </c>
      <c r="J2120" s="124"/>
      <c r="K2120" s="124"/>
      <c r="L2120" s="124"/>
      <c r="M2120" s="124"/>
      <c r="N2120" s="211">
        <v>507160.83</v>
      </c>
      <c r="O2120" s="211">
        <v>0</v>
      </c>
      <c r="P2120" s="124" t="s">
        <v>1314</v>
      </c>
    </row>
    <row r="2121" spans="1:16" ht="76.5">
      <c r="A2121" s="262">
        <v>25</v>
      </c>
      <c r="B2121" s="124"/>
      <c r="C2121" s="125" t="s">
        <v>694</v>
      </c>
      <c r="D2121" s="119">
        <v>43173</v>
      </c>
      <c r="E2121" s="120" t="s">
        <v>5654</v>
      </c>
      <c r="F2121" s="120" t="s">
        <v>1315</v>
      </c>
      <c r="G2121" s="120">
        <v>16941156</v>
      </c>
      <c r="H2121" s="124"/>
      <c r="I2121" s="128" t="s">
        <v>5655</v>
      </c>
      <c r="J2121" s="124"/>
      <c r="K2121" s="124"/>
      <c r="L2121" s="124"/>
      <c r="M2121" s="124"/>
      <c r="N2121" s="211">
        <v>2.37</v>
      </c>
      <c r="O2121" s="211">
        <v>0</v>
      </c>
      <c r="P2121" s="124" t="s">
        <v>1314</v>
      </c>
    </row>
    <row r="2122" spans="1:16" ht="76.5">
      <c r="A2122" s="262">
        <v>25</v>
      </c>
      <c r="B2122" s="124"/>
      <c r="C2122" s="125" t="s">
        <v>694</v>
      </c>
      <c r="D2122" s="119">
        <v>43173</v>
      </c>
      <c r="E2122" s="120" t="s">
        <v>5656</v>
      </c>
      <c r="F2122" s="120" t="s">
        <v>1315</v>
      </c>
      <c r="G2122" s="120">
        <v>16961089</v>
      </c>
      <c r="H2122" s="124"/>
      <c r="I2122" s="128" t="s">
        <v>5657</v>
      </c>
      <c r="J2122" s="124"/>
      <c r="K2122" s="124"/>
      <c r="L2122" s="124"/>
      <c r="M2122" s="124"/>
      <c r="N2122" s="211">
        <v>2082.23</v>
      </c>
      <c r="O2122" s="211">
        <v>0</v>
      </c>
      <c r="P2122" s="124" t="s">
        <v>1314</v>
      </c>
    </row>
    <row r="2123" spans="1:16" ht="76.5">
      <c r="A2123" s="262">
        <v>25</v>
      </c>
      <c r="B2123" s="124"/>
      <c r="C2123" s="125" t="s">
        <v>694</v>
      </c>
      <c r="D2123" s="119">
        <v>43173</v>
      </c>
      <c r="E2123" s="120" t="s">
        <v>5658</v>
      </c>
      <c r="F2123" s="120" t="s">
        <v>1315</v>
      </c>
      <c r="G2123" s="120">
        <v>16961083</v>
      </c>
      <c r="H2123" s="124"/>
      <c r="I2123" s="128" t="s">
        <v>5659</v>
      </c>
      <c r="J2123" s="124"/>
      <c r="K2123" s="124"/>
      <c r="L2123" s="124"/>
      <c r="M2123" s="124"/>
      <c r="N2123" s="211">
        <v>167.65</v>
      </c>
      <c r="O2123" s="211">
        <v>0</v>
      </c>
      <c r="P2123" s="124" t="s">
        <v>1314</v>
      </c>
    </row>
    <row r="2124" spans="1:16" ht="76.5">
      <c r="A2124" s="262">
        <v>25</v>
      </c>
      <c r="B2124" s="124"/>
      <c r="C2124" s="125" t="s">
        <v>694</v>
      </c>
      <c r="D2124" s="119">
        <v>43173</v>
      </c>
      <c r="E2124" s="120" t="s">
        <v>5660</v>
      </c>
      <c r="F2124" s="120" t="s">
        <v>1315</v>
      </c>
      <c r="G2124" s="120">
        <v>16961084</v>
      </c>
      <c r="H2124" s="124"/>
      <c r="I2124" s="128" t="s">
        <v>5661</v>
      </c>
      <c r="J2124" s="124"/>
      <c r="K2124" s="124"/>
      <c r="L2124" s="124"/>
      <c r="M2124" s="124"/>
      <c r="N2124" s="211">
        <v>6.5</v>
      </c>
      <c r="O2124" s="211">
        <v>0</v>
      </c>
      <c r="P2124" s="124" t="s">
        <v>1314</v>
      </c>
    </row>
    <row r="2125" spans="1:16" ht="76.5">
      <c r="A2125" s="262">
        <v>25</v>
      </c>
      <c r="B2125" s="124"/>
      <c r="C2125" s="125" t="s">
        <v>694</v>
      </c>
      <c r="D2125" s="119">
        <v>43173</v>
      </c>
      <c r="E2125" s="120" t="s">
        <v>5662</v>
      </c>
      <c r="F2125" s="120" t="s">
        <v>1315</v>
      </c>
      <c r="G2125" s="120">
        <v>16958952</v>
      </c>
      <c r="H2125" s="124"/>
      <c r="I2125" s="128" t="s">
        <v>5663</v>
      </c>
      <c r="J2125" s="124"/>
      <c r="K2125" s="124"/>
      <c r="L2125" s="124"/>
      <c r="M2125" s="124"/>
      <c r="N2125" s="211">
        <v>282.37</v>
      </c>
      <c r="O2125" s="211">
        <v>0</v>
      </c>
      <c r="P2125" s="124" t="s">
        <v>1314</v>
      </c>
    </row>
    <row r="2126" spans="1:16" ht="76.5">
      <c r="A2126" s="262">
        <v>25</v>
      </c>
      <c r="B2126" s="124"/>
      <c r="C2126" s="125" t="s">
        <v>694</v>
      </c>
      <c r="D2126" s="119">
        <v>43173</v>
      </c>
      <c r="E2126" s="120" t="s">
        <v>5664</v>
      </c>
      <c r="F2126" s="120" t="s">
        <v>1315</v>
      </c>
      <c r="G2126" s="120">
        <v>16958966</v>
      </c>
      <c r="H2126" s="124"/>
      <c r="I2126" s="128" t="s">
        <v>5665</v>
      </c>
      <c r="J2126" s="124"/>
      <c r="K2126" s="124"/>
      <c r="L2126" s="124"/>
      <c r="M2126" s="124"/>
      <c r="N2126" s="211">
        <v>90166.17</v>
      </c>
      <c r="O2126" s="211">
        <v>0</v>
      </c>
      <c r="P2126" s="124" t="s">
        <v>1314</v>
      </c>
    </row>
    <row r="2127" spans="1:16" ht="76.5">
      <c r="A2127" s="262">
        <v>25</v>
      </c>
      <c r="B2127" s="124"/>
      <c r="C2127" s="125" t="s">
        <v>694</v>
      </c>
      <c r="D2127" s="119">
        <v>43173</v>
      </c>
      <c r="E2127" s="120" t="s">
        <v>5666</v>
      </c>
      <c r="F2127" s="120" t="s">
        <v>1315</v>
      </c>
      <c r="G2127" s="120">
        <v>16958967</v>
      </c>
      <c r="H2127" s="124"/>
      <c r="I2127" s="128" t="s">
        <v>5667</v>
      </c>
      <c r="J2127" s="124"/>
      <c r="K2127" s="124"/>
      <c r="L2127" s="124"/>
      <c r="M2127" s="124"/>
      <c r="N2127" s="211">
        <v>600909.51</v>
      </c>
      <c r="O2127" s="211">
        <v>0</v>
      </c>
      <c r="P2127" s="124" t="s">
        <v>1314</v>
      </c>
    </row>
    <row r="2128" spans="1:16" ht="76.5">
      <c r="A2128" s="262">
        <v>25</v>
      </c>
      <c r="B2128" s="124"/>
      <c r="C2128" s="125" t="s">
        <v>694</v>
      </c>
      <c r="D2128" s="119">
        <v>43173</v>
      </c>
      <c r="E2128" s="120" t="s">
        <v>5668</v>
      </c>
      <c r="F2128" s="120" t="s">
        <v>1315</v>
      </c>
      <c r="G2128" s="120">
        <v>16958951</v>
      </c>
      <c r="H2128" s="124"/>
      <c r="I2128" s="128" t="s">
        <v>5669</v>
      </c>
      <c r="J2128" s="124"/>
      <c r="K2128" s="124"/>
      <c r="L2128" s="124"/>
      <c r="M2128" s="124"/>
      <c r="N2128" s="211">
        <v>34.659999999999997</v>
      </c>
      <c r="O2128" s="211">
        <v>0</v>
      </c>
      <c r="P2128" s="124" t="s">
        <v>1314</v>
      </c>
    </row>
    <row r="2129" spans="1:16" ht="76.5">
      <c r="A2129" s="262">
        <v>25</v>
      </c>
      <c r="B2129" s="124"/>
      <c r="C2129" s="125" t="s">
        <v>694</v>
      </c>
      <c r="D2129" s="119">
        <v>43173</v>
      </c>
      <c r="E2129" s="120" t="s">
        <v>5670</v>
      </c>
      <c r="F2129" s="120" t="s">
        <v>1315</v>
      </c>
      <c r="G2129" s="120">
        <v>16958611</v>
      </c>
      <c r="H2129" s="124"/>
      <c r="I2129" s="128" t="s">
        <v>5671</v>
      </c>
      <c r="J2129" s="124"/>
      <c r="K2129" s="124"/>
      <c r="L2129" s="124"/>
      <c r="M2129" s="124"/>
      <c r="N2129" s="211">
        <v>278603</v>
      </c>
      <c r="O2129" s="211">
        <v>0</v>
      </c>
      <c r="P2129" s="124" t="s">
        <v>1314</v>
      </c>
    </row>
    <row r="2130" spans="1:16" ht="76.5">
      <c r="A2130" s="262">
        <v>25</v>
      </c>
      <c r="B2130" s="124"/>
      <c r="C2130" s="125" t="s">
        <v>694</v>
      </c>
      <c r="D2130" s="119">
        <v>43173</v>
      </c>
      <c r="E2130" s="120" t="s">
        <v>5672</v>
      </c>
      <c r="F2130" s="120" t="s">
        <v>1315</v>
      </c>
      <c r="G2130" s="120">
        <v>16958612</v>
      </c>
      <c r="H2130" s="124"/>
      <c r="I2130" s="128" t="s">
        <v>5673</v>
      </c>
      <c r="J2130" s="124"/>
      <c r="K2130" s="124"/>
      <c r="L2130" s="124"/>
      <c r="M2130" s="124"/>
      <c r="N2130" s="211">
        <v>6005.84</v>
      </c>
      <c r="O2130" s="211">
        <v>0</v>
      </c>
      <c r="P2130" s="124" t="s">
        <v>1314</v>
      </c>
    </row>
    <row r="2131" spans="1:16" ht="76.5">
      <c r="A2131" s="262">
        <v>25</v>
      </c>
      <c r="B2131" s="124"/>
      <c r="C2131" s="125" t="s">
        <v>694</v>
      </c>
      <c r="D2131" s="119">
        <v>43173</v>
      </c>
      <c r="E2131" s="120" t="s">
        <v>5674</v>
      </c>
      <c r="F2131" s="120" t="s">
        <v>1315</v>
      </c>
      <c r="G2131" s="120">
        <v>16944887</v>
      </c>
      <c r="H2131" s="124"/>
      <c r="I2131" s="128" t="s">
        <v>5675</v>
      </c>
      <c r="J2131" s="124"/>
      <c r="K2131" s="124"/>
      <c r="L2131" s="124"/>
      <c r="M2131" s="124"/>
      <c r="N2131" s="211">
        <v>1152.78</v>
      </c>
      <c r="O2131" s="211">
        <v>0</v>
      </c>
      <c r="P2131" s="124" t="s">
        <v>1314</v>
      </c>
    </row>
    <row r="2132" spans="1:16" ht="76.5">
      <c r="A2132" s="262">
        <v>25</v>
      </c>
      <c r="B2132" s="124"/>
      <c r="C2132" s="125" t="s">
        <v>694</v>
      </c>
      <c r="D2132" s="119">
        <v>43173</v>
      </c>
      <c r="E2132" s="120" t="s">
        <v>5676</v>
      </c>
      <c r="F2132" s="120" t="s">
        <v>1315</v>
      </c>
      <c r="G2132" s="120">
        <v>16944888</v>
      </c>
      <c r="H2132" s="124"/>
      <c r="I2132" s="128" t="s">
        <v>5677</v>
      </c>
      <c r="J2132" s="124"/>
      <c r="K2132" s="124"/>
      <c r="L2132" s="124"/>
      <c r="M2132" s="124"/>
      <c r="N2132" s="211">
        <v>5211.9799999999996</v>
      </c>
      <c r="O2132" s="211">
        <v>0</v>
      </c>
      <c r="P2132" s="124" t="s">
        <v>1314</v>
      </c>
    </row>
    <row r="2133" spans="1:16" ht="76.5">
      <c r="A2133" s="262">
        <v>25</v>
      </c>
      <c r="B2133" s="124"/>
      <c r="C2133" s="125" t="s">
        <v>694</v>
      </c>
      <c r="D2133" s="119">
        <v>43173</v>
      </c>
      <c r="E2133" s="120" t="s">
        <v>5678</v>
      </c>
      <c r="F2133" s="120" t="s">
        <v>1315</v>
      </c>
      <c r="G2133" s="120">
        <v>16944889</v>
      </c>
      <c r="H2133" s="124"/>
      <c r="I2133" s="128" t="s">
        <v>5679</v>
      </c>
      <c r="J2133" s="124"/>
      <c r="K2133" s="124"/>
      <c r="L2133" s="124"/>
      <c r="M2133" s="124"/>
      <c r="N2133" s="211">
        <v>5511.43</v>
      </c>
      <c r="O2133" s="211">
        <v>0</v>
      </c>
      <c r="P2133" s="124" t="s">
        <v>1314</v>
      </c>
    </row>
    <row r="2134" spans="1:16" ht="76.5">
      <c r="A2134" s="262">
        <v>25</v>
      </c>
      <c r="B2134" s="124"/>
      <c r="C2134" s="125" t="s">
        <v>694</v>
      </c>
      <c r="D2134" s="119">
        <v>43173</v>
      </c>
      <c r="E2134" s="120" t="s">
        <v>5680</v>
      </c>
      <c r="F2134" s="120" t="s">
        <v>1315</v>
      </c>
      <c r="G2134" s="120">
        <v>16944890</v>
      </c>
      <c r="H2134" s="124"/>
      <c r="I2134" s="128" t="s">
        <v>5681</v>
      </c>
      <c r="J2134" s="124"/>
      <c r="K2134" s="124"/>
      <c r="L2134" s="124"/>
      <c r="M2134" s="124"/>
      <c r="N2134" s="211">
        <v>1358.18</v>
      </c>
      <c r="O2134" s="211">
        <v>0</v>
      </c>
      <c r="P2134" s="124" t="s">
        <v>1314</v>
      </c>
    </row>
    <row r="2135" spans="1:16" ht="76.5">
      <c r="A2135" s="262">
        <v>25</v>
      </c>
      <c r="B2135" s="124"/>
      <c r="C2135" s="125" t="s">
        <v>694</v>
      </c>
      <c r="D2135" s="119">
        <v>43173</v>
      </c>
      <c r="E2135" s="120" t="s">
        <v>5682</v>
      </c>
      <c r="F2135" s="120" t="s">
        <v>1315</v>
      </c>
      <c r="G2135" s="120">
        <v>16944891</v>
      </c>
      <c r="H2135" s="124"/>
      <c r="I2135" s="128" t="s">
        <v>5683</v>
      </c>
      <c r="J2135" s="124"/>
      <c r="K2135" s="124"/>
      <c r="L2135" s="124"/>
      <c r="M2135" s="124"/>
      <c r="N2135" s="211">
        <v>6760.48</v>
      </c>
      <c r="O2135" s="211">
        <v>0</v>
      </c>
      <c r="P2135" s="124" t="s">
        <v>1314</v>
      </c>
    </row>
    <row r="2136" spans="1:16" ht="76.5">
      <c r="A2136" s="262">
        <v>25</v>
      </c>
      <c r="B2136" s="124"/>
      <c r="C2136" s="125" t="s">
        <v>694</v>
      </c>
      <c r="D2136" s="119">
        <v>43173</v>
      </c>
      <c r="E2136" s="120" t="s">
        <v>5684</v>
      </c>
      <c r="F2136" s="120" t="s">
        <v>1315</v>
      </c>
      <c r="G2136" s="120">
        <v>16944892</v>
      </c>
      <c r="H2136" s="124"/>
      <c r="I2136" s="128" t="s">
        <v>5685</v>
      </c>
      <c r="J2136" s="124"/>
      <c r="K2136" s="124"/>
      <c r="L2136" s="124"/>
      <c r="M2136" s="124"/>
      <c r="N2136" s="211">
        <v>5025.75</v>
      </c>
      <c r="O2136" s="211">
        <v>0</v>
      </c>
      <c r="P2136" s="124" t="s">
        <v>1314</v>
      </c>
    </row>
    <row r="2137" spans="1:16" ht="76.5">
      <c r="A2137" s="262">
        <v>25</v>
      </c>
      <c r="B2137" s="124"/>
      <c r="C2137" s="125" t="s">
        <v>694</v>
      </c>
      <c r="D2137" s="119">
        <v>43173</v>
      </c>
      <c r="E2137" s="120" t="s">
        <v>5686</v>
      </c>
      <c r="F2137" s="120" t="s">
        <v>1315</v>
      </c>
      <c r="G2137" s="120">
        <v>16944893</v>
      </c>
      <c r="H2137" s="124"/>
      <c r="I2137" s="128" t="s">
        <v>5687</v>
      </c>
      <c r="J2137" s="124"/>
      <c r="K2137" s="124"/>
      <c r="L2137" s="124"/>
      <c r="M2137" s="124"/>
      <c r="N2137" s="211">
        <v>490677.8</v>
      </c>
      <c r="O2137" s="211">
        <v>0</v>
      </c>
      <c r="P2137" s="124" t="s">
        <v>1314</v>
      </c>
    </row>
    <row r="2138" spans="1:16" ht="76.5">
      <c r="A2138" s="262">
        <v>25</v>
      </c>
      <c r="B2138" s="124"/>
      <c r="C2138" s="125" t="s">
        <v>694</v>
      </c>
      <c r="D2138" s="119">
        <v>43173</v>
      </c>
      <c r="E2138" s="120" t="s">
        <v>5688</v>
      </c>
      <c r="F2138" s="120" t="s">
        <v>1315</v>
      </c>
      <c r="G2138" s="120">
        <v>16944879</v>
      </c>
      <c r="H2138" s="124"/>
      <c r="I2138" s="128" t="s">
        <v>5689</v>
      </c>
      <c r="J2138" s="124"/>
      <c r="K2138" s="124"/>
      <c r="L2138" s="124"/>
      <c r="M2138" s="124"/>
      <c r="N2138" s="211">
        <v>152218.93</v>
      </c>
      <c r="O2138" s="211">
        <v>0</v>
      </c>
      <c r="P2138" s="124" t="s">
        <v>1314</v>
      </c>
    </row>
    <row r="2139" spans="1:16" ht="76.5">
      <c r="A2139" s="262">
        <v>25</v>
      </c>
      <c r="B2139" s="124"/>
      <c r="C2139" s="125" t="s">
        <v>694</v>
      </c>
      <c r="D2139" s="119">
        <v>43173</v>
      </c>
      <c r="E2139" s="120" t="s">
        <v>5690</v>
      </c>
      <c r="F2139" s="120" t="s">
        <v>1315</v>
      </c>
      <c r="G2139" s="120">
        <v>16944880</v>
      </c>
      <c r="H2139" s="124"/>
      <c r="I2139" s="128" t="s">
        <v>5691</v>
      </c>
      <c r="J2139" s="124"/>
      <c r="K2139" s="124"/>
      <c r="L2139" s="124"/>
      <c r="M2139" s="124"/>
      <c r="N2139" s="211">
        <v>299972.36</v>
      </c>
      <c r="O2139" s="211">
        <v>0</v>
      </c>
      <c r="P2139" s="124" t="s">
        <v>1314</v>
      </c>
    </row>
    <row r="2140" spans="1:16" ht="76.5">
      <c r="A2140" s="262">
        <v>25</v>
      </c>
      <c r="B2140" s="124"/>
      <c r="C2140" s="125" t="s">
        <v>694</v>
      </c>
      <c r="D2140" s="119">
        <v>43173</v>
      </c>
      <c r="E2140" s="120" t="s">
        <v>5692</v>
      </c>
      <c r="F2140" s="120" t="s">
        <v>1315</v>
      </c>
      <c r="G2140" s="120">
        <v>16944843</v>
      </c>
      <c r="H2140" s="124"/>
      <c r="I2140" s="128" t="s">
        <v>5693</v>
      </c>
      <c r="J2140" s="124"/>
      <c r="K2140" s="124"/>
      <c r="L2140" s="124"/>
      <c r="M2140" s="124"/>
      <c r="N2140" s="211">
        <v>1413986.95</v>
      </c>
      <c r="O2140" s="211">
        <v>0</v>
      </c>
      <c r="P2140" s="124" t="s">
        <v>1314</v>
      </c>
    </row>
    <row r="2141" spans="1:16" ht="76.5">
      <c r="A2141" s="262">
        <v>25</v>
      </c>
      <c r="B2141" s="124"/>
      <c r="C2141" s="125" t="s">
        <v>694</v>
      </c>
      <c r="D2141" s="119">
        <v>43173</v>
      </c>
      <c r="E2141" s="120" t="s">
        <v>5694</v>
      </c>
      <c r="F2141" s="120" t="s">
        <v>1315</v>
      </c>
      <c r="G2141" s="120">
        <v>16944854</v>
      </c>
      <c r="H2141" s="124"/>
      <c r="I2141" s="128" t="s">
        <v>5695</v>
      </c>
      <c r="J2141" s="124"/>
      <c r="K2141" s="124"/>
      <c r="L2141" s="124"/>
      <c r="M2141" s="124"/>
      <c r="N2141" s="211">
        <v>240066.57</v>
      </c>
      <c r="O2141" s="211">
        <v>0</v>
      </c>
      <c r="P2141" s="124" t="s">
        <v>1314</v>
      </c>
    </row>
    <row r="2142" spans="1:16" ht="76.5">
      <c r="A2142" s="262">
        <v>25</v>
      </c>
      <c r="B2142" s="124"/>
      <c r="C2142" s="125" t="s">
        <v>694</v>
      </c>
      <c r="D2142" s="119">
        <v>43173</v>
      </c>
      <c r="E2142" s="120" t="s">
        <v>5696</v>
      </c>
      <c r="F2142" s="120" t="s">
        <v>1315</v>
      </c>
      <c r="G2142" s="120">
        <v>16944856</v>
      </c>
      <c r="H2142" s="124"/>
      <c r="I2142" s="128" t="s">
        <v>5697</v>
      </c>
      <c r="J2142" s="124"/>
      <c r="K2142" s="124"/>
      <c r="L2142" s="124"/>
      <c r="M2142" s="124"/>
      <c r="N2142" s="211">
        <v>79152.509999999995</v>
      </c>
      <c r="O2142" s="211">
        <v>0</v>
      </c>
      <c r="P2142" s="124" t="s">
        <v>1314</v>
      </c>
    </row>
    <row r="2143" spans="1:16" ht="76.5">
      <c r="A2143" s="262">
        <v>25</v>
      </c>
      <c r="B2143" s="124"/>
      <c r="C2143" s="125" t="s">
        <v>694</v>
      </c>
      <c r="D2143" s="119">
        <v>43173</v>
      </c>
      <c r="E2143" s="120" t="s">
        <v>5698</v>
      </c>
      <c r="F2143" s="120" t="s">
        <v>1315</v>
      </c>
      <c r="G2143" s="120">
        <v>16944850</v>
      </c>
      <c r="H2143" s="124"/>
      <c r="I2143" s="128" t="s">
        <v>5699</v>
      </c>
      <c r="J2143" s="124"/>
      <c r="K2143" s="124"/>
      <c r="L2143" s="124"/>
      <c r="M2143" s="124"/>
      <c r="N2143" s="211">
        <v>217366.74</v>
      </c>
      <c r="O2143" s="211">
        <v>0</v>
      </c>
      <c r="P2143" s="124" t="s">
        <v>1314</v>
      </c>
    </row>
    <row r="2144" spans="1:16" ht="76.5">
      <c r="A2144" s="262">
        <v>25</v>
      </c>
      <c r="B2144" s="124"/>
      <c r="C2144" s="125" t="s">
        <v>694</v>
      </c>
      <c r="D2144" s="119">
        <v>43173</v>
      </c>
      <c r="E2144" s="120" t="s">
        <v>5700</v>
      </c>
      <c r="F2144" s="120" t="s">
        <v>1315</v>
      </c>
      <c r="G2144" s="120">
        <v>16944857</v>
      </c>
      <c r="H2144" s="124"/>
      <c r="I2144" s="128" t="s">
        <v>5701</v>
      </c>
      <c r="J2144" s="124"/>
      <c r="K2144" s="124"/>
      <c r="L2144" s="124"/>
      <c r="M2144" s="124"/>
      <c r="N2144" s="211">
        <v>1250370.8799999999</v>
      </c>
      <c r="O2144" s="211">
        <v>0</v>
      </c>
      <c r="P2144" s="124" t="s">
        <v>1314</v>
      </c>
    </row>
    <row r="2145" spans="1:16" ht="76.5">
      <c r="A2145" s="262">
        <v>25</v>
      </c>
      <c r="B2145" s="124"/>
      <c r="C2145" s="125" t="s">
        <v>694</v>
      </c>
      <c r="D2145" s="119">
        <v>43173</v>
      </c>
      <c r="E2145" s="120" t="s">
        <v>5702</v>
      </c>
      <c r="F2145" s="120" t="s">
        <v>1315</v>
      </c>
      <c r="G2145" s="120">
        <v>16944858</v>
      </c>
      <c r="H2145" s="124"/>
      <c r="I2145" s="128" t="s">
        <v>5703</v>
      </c>
      <c r="J2145" s="124"/>
      <c r="K2145" s="124"/>
      <c r="L2145" s="124"/>
      <c r="M2145" s="124"/>
      <c r="N2145" s="211">
        <v>447607.03999999998</v>
      </c>
      <c r="O2145" s="211">
        <v>0</v>
      </c>
      <c r="P2145" s="124" t="s">
        <v>1314</v>
      </c>
    </row>
    <row r="2146" spans="1:16" ht="76.5">
      <c r="A2146" s="262">
        <v>25</v>
      </c>
      <c r="B2146" s="124"/>
      <c r="C2146" s="125" t="s">
        <v>694</v>
      </c>
      <c r="D2146" s="119">
        <v>43173</v>
      </c>
      <c r="E2146" s="120" t="s">
        <v>5704</v>
      </c>
      <c r="F2146" s="120" t="s">
        <v>1315</v>
      </c>
      <c r="G2146" s="120">
        <v>16960107</v>
      </c>
      <c r="H2146" s="124"/>
      <c r="I2146" s="128" t="s">
        <v>5705</v>
      </c>
      <c r="J2146" s="124"/>
      <c r="K2146" s="124"/>
      <c r="L2146" s="124"/>
      <c r="M2146" s="124"/>
      <c r="N2146" s="211">
        <v>83069.47</v>
      </c>
      <c r="O2146" s="211">
        <v>0</v>
      </c>
      <c r="P2146" s="124" t="s">
        <v>1314</v>
      </c>
    </row>
    <row r="2147" spans="1:16" ht="76.5">
      <c r="A2147" s="262">
        <v>25</v>
      </c>
      <c r="B2147" s="124"/>
      <c r="C2147" s="125" t="s">
        <v>694</v>
      </c>
      <c r="D2147" s="119">
        <v>43173</v>
      </c>
      <c r="E2147" s="120" t="s">
        <v>5706</v>
      </c>
      <c r="F2147" s="120" t="s">
        <v>1315</v>
      </c>
      <c r="G2147" s="120">
        <v>16960826</v>
      </c>
      <c r="H2147" s="124"/>
      <c r="I2147" s="128" t="s">
        <v>5707</v>
      </c>
      <c r="J2147" s="124"/>
      <c r="K2147" s="124"/>
      <c r="L2147" s="124"/>
      <c r="M2147" s="124"/>
      <c r="N2147" s="211">
        <v>8745.9</v>
      </c>
      <c r="O2147" s="211">
        <v>0</v>
      </c>
      <c r="P2147" s="124" t="s">
        <v>1314</v>
      </c>
    </row>
    <row r="2148" spans="1:16" ht="76.5">
      <c r="A2148" s="262">
        <v>25</v>
      </c>
      <c r="B2148" s="124"/>
      <c r="C2148" s="125" t="s">
        <v>694</v>
      </c>
      <c r="D2148" s="119">
        <v>43173</v>
      </c>
      <c r="E2148" s="120" t="s">
        <v>5708</v>
      </c>
      <c r="F2148" s="120" t="s">
        <v>1315</v>
      </c>
      <c r="G2148" s="120">
        <v>16960909</v>
      </c>
      <c r="H2148" s="124"/>
      <c r="I2148" s="128" t="s">
        <v>5709</v>
      </c>
      <c r="J2148" s="124"/>
      <c r="K2148" s="124"/>
      <c r="L2148" s="124"/>
      <c r="M2148" s="124"/>
      <c r="N2148" s="211">
        <v>268109.40999999997</v>
      </c>
      <c r="O2148" s="211">
        <v>0</v>
      </c>
      <c r="P2148" s="124" t="s">
        <v>1314</v>
      </c>
    </row>
    <row r="2149" spans="1:16" ht="76.5">
      <c r="A2149" s="262">
        <v>25</v>
      </c>
      <c r="B2149" s="124"/>
      <c r="C2149" s="125" t="s">
        <v>694</v>
      </c>
      <c r="D2149" s="119">
        <v>43173</v>
      </c>
      <c r="E2149" s="120" t="s">
        <v>5710</v>
      </c>
      <c r="F2149" s="120" t="s">
        <v>1315</v>
      </c>
      <c r="G2149" s="120">
        <v>16961043</v>
      </c>
      <c r="H2149" s="124"/>
      <c r="I2149" s="128" t="s">
        <v>5711</v>
      </c>
      <c r="J2149" s="124"/>
      <c r="K2149" s="124"/>
      <c r="L2149" s="124"/>
      <c r="M2149" s="124"/>
      <c r="N2149" s="211">
        <v>435456.83</v>
      </c>
      <c r="O2149" s="211">
        <v>0</v>
      </c>
      <c r="P2149" s="124" t="s">
        <v>1314</v>
      </c>
    </row>
    <row r="2150" spans="1:16" ht="76.5">
      <c r="A2150" s="262">
        <v>25</v>
      </c>
      <c r="B2150" s="124"/>
      <c r="C2150" s="125" t="s">
        <v>694</v>
      </c>
      <c r="D2150" s="119">
        <v>43173</v>
      </c>
      <c r="E2150" s="120" t="s">
        <v>5712</v>
      </c>
      <c r="F2150" s="120" t="s">
        <v>1315</v>
      </c>
      <c r="G2150" s="120">
        <v>16961049</v>
      </c>
      <c r="H2150" s="124"/>
      <c r="I2150" s="128" t="s">
        <v>5713</v>
      </c>
      <c r="J2150" s="124"/>
      <c r="K2150" s="124"/>
      <c r="L2150" s="124"/>
      <c r="M2150" s="124"/>
      <c r="N2150" s="211">
        <v>236.92</v>
      </c>
      <c r="O2150" s="211">
        <v>0</v>
      </c>
      <c r="P2150" s="124" t="s">
        <v>1314</v>
      </c>
    </row>
    <row r="2151" spans="1:16" ht="76.5">
      <c r="A2151" s="262">
        <v>25</v>
      </c>
      <c r="B2151" s="124"/>
      <c r="C2151" s="125" t="s">
        <v>694</v>
      </c>
      <c r="D2151" s="119">
        <v>43173</v>
      </c>
      <c r="E2151" s="120" t="s">
        <v>5714</v>
      </c>
      <c r="F2151" s="120" t="s">
        <v>1315</v>
      </c>
      <c r="G2151" s="120">
        <v>16961076</v>
      </c>
      <c r="H2151" s="124"/>
      <c r="I2151" s="128" t="s">
        <v>5715</v>
      </c>
      <c r="J2151" s="124"/>
      <c r="K2151" s="124"/>
      <c r="L2151" s="124"/>
      <c r="M2151" s="124"/>
      <c r="N2151" s="211">
        <v>263122.51</v>
      </c>
      <c r="O2151" s="211">
        <v>0</v>
      </c>
      <c r="P2151" s="124" t="s">
        <v>1314</v>
      </c>
    </row>
    <row r="2152" spans="1:16" ht="76.5">
      <c r="A2152" s="262">
        <v>25</v>
      </c>
      <c r="B2152" s="124"/>
      <c r="C2152" s="125" t="s">
        <v>694</v>
      </c>
      <c r="D2152" s="119">
        <v>43173</v>
      </c>
      <c r="E2152" s="120" t="s">
        <v>5716</v>
      </c>
      <c r="F2152" s="120" t="s">
        <v>1315</v>
      </c>
      <c r="G2152" s="120">
        <v>16961027</v>
      </c>
      <c r="H2152" s="124"/>
      <c r="I2152" s="128" t="s">
        <v>5717</v>
      </c>
      <c r="J2152" s="124"/>
      <c r="K2152" s="124"/>
      <c r="L2152" s="124"/>
      <c r="M2152" s="124"/>
      <c r="N2152" s="211">
        <v>240066.57</v>
      </c>
      <c r="O2152" s="211">
        <v>0</v>
      </c>
      <c r="P2152" s="124" t="s">
        <v>1314</v>
      </c>
    </row>
    <row r="2153" spans="1:16" ht="76.5">
      <c r="A2153" s="262">
        <v>25</v>
      </c>
      <c r="B2153" s="124"/>
      <c r="C2153" s="125" t="s">
        <v>694</v>
      </c>
      <c r="D2153" s="119">
        <v>43173</v>
      </c>
      <c r="E2153" s="120" t="s">
        <v>5718</v>
      </c>
      <c r="F2153" s="120" t="s">
        <v>1315</v>
      </c>
      <c r="G2153" s="120">
        <v>16961018</v>
      </c>
      <c r="H2153" s="124"/>
      <c r="I2153" s="128" t="s">
        <v>5719</v>
      </c>
      <c r="J2153" s="124"/>
      <c r="K2153" s="124"/>
      <c r="L2153" s="124"/>
      <c r="M2153" s="124"/>
      <c r="N2153" s="211">
        <v>789101.42</v>
      </c>
      <c r="O2153" s="211">
        <v>0</v>
      </c>
      <c r="P2153" s="124" t="s">
        <v>1314</v>
      </c>
    </row>
    <row r="2154" spans="1:16" ht="76.5">
      <c r="A2154" s="262">
        <v>25</v>
      </c>
      <c r="B2154" s="124"/>
      <c r="C2154" s="125" t="s">
        <v>694</v>
      </c>
      <c r="D2154" s="119">
        <v>43173</v>
      </c>
      <c r="E2154" s="120" t="s">
        <v>5720</v>
      </c>
      <c r="F2154" s="120" t="s">
        <v>1315</v>
      </c>
      <c r="G2154" s="120">
        <v>16961033</v>
      </c>
      <c r="H2154" s="124"/>
      <c r="I2154" s="128" t="s">
        <v>5721</v>
      </c>
      <c r="J2154" s="124"/>
      <c r="K2154" s="124"/>
      <c r="L2154" s="124"/>
      <c r="M2154" s="124"/>
      <c r="N2154" s="211">
        <v>587062.97</v>
      </c>
      <c r="O2154" s="211">
        <v>0</v>
      </c>
      <c r="P2154" s="124" t="s">
        <v>1314</v>
      </c>
    </row>
    <row r="2155" spans="1:16" ht="76.5">
      <c r="A2155" s="262">
        <v>25</v>
      </c>
      <c r="B2155" s="124"/>
      <c r="C2155" s="125" t="s">
        <v>694</v>
      </c>
      <c r="D2155" s="119">
        <v>43173</v>
      </c>
      <c r="E2155" s="120" t="s">
        <v>5722</v>
      </c>
      <c r="F2155" s="120" t="s">
        <v>1315</v>
      </c>
      <c r="G2155" s="120">
        <v>16958978</v>
      </c>
      <c r="H2155" s="124"/>
      <c r="I2155" s="128" t="s">
        <v>5723</v>
      </c>
      <c r="J2155" s="124"/>
      <c r="K2155" s="124"/>
      <c r="L2155" s="124"/>
      <c r="M2155" s="124"/>
      <c r="N2155" s="211">
        <v>192139.65</v>
      </c>
      <c r="O2155" s="211">
        <v>0</v>
      </c>
      <c r="P2155" s="124" t="s">
        <v>1314</v>
      </c>
    </row>
    <row r="2156" spans="1:16" ht="76.5">
      <c r="A2156" s="262">
        <v>25</v>
      </c>
      <c r="B2156" s="124"/>
      <c r="C2156" s="125" t="s">
        <v>694</v>
      </c>
      <c r="D2156" s="119">
        <v>43173</v>
      </c>
      <c r="E2156" s="120" t="s">
        <v>5724</v>
      </c>
      <c r="F2156" s="120" t="s">
        <v>1315</v>
      </c>
      <c r="G2156" s="120">
        <v>16958979</v>
      </c>
      <c r="H2156" s="124"/>
      <c r="I2156" s="128" t="s">
        <v>5725</v>
      </c>
      <c r="J2156" s="124"/>
      <c r="K2156" s="124"/>
      <c r="L2156" s="124"/>
      <c r="M2156" s="124"/>
      <c r="N2156" s="211">
        <v>163230.64000000001</v>
      </c>
      <c r="O2156" s="211">
        <v>0</v>
      </c>
      <c r="P2156" s="124" t="s">
        <v>1314</v>
      </c>
    </row>
    <row r="2157" spans="1:16" ht="76.5">
      <c r="A2157" s="262">
        <v>25</v>
      </c>
      <c r="B2157" s="124"/>
      <c r="C2157" s="125" t="s">
        <v>694</v>
      </c>
      <c r="D2157" s="119">
        <v>43173</v>
      </c>
      <c r="E2157" s="120" t="s">
        <v>5726</v>
      </c>
      <c r="F2157" s="120" t="s">
        <v>1315</v>
      </c>
      <c r="G2157" s="120">
        <v>16958980</v>
      </c>
      <c r="H2157" s="124"/>
      <c r="I2157" s="128" t="s">
        <v>5727</v>
      </c>
      <c r="J2157" s="124"/>
      <c r="K2157" s="124"/>
      <c r="L2157" s="124"/>
      <c r="M2157" s="124"/>
      <c r="N2157" s="211">
        <v>0.97</v>
      </c>
      <c r="O2157" s="211">
        <v>0</v>
      </c>
      <c r="P2157" s="124" t="s">
        <v>1314</v>
      </c>
    </row>
    <row r="2158" spans="1:16" ht="76.5">
      <c r="A2158" s="262">
        <v>25</v>
      </c>
      <c r="B2158" s="124"/>
      <c r="C2158" s="125" t="s">
        <v>694</v>
      </c>
      <c r="D2158" s="119">
        <v>43173</v>
      </c>
      <c r="E2158" s="120" t="s">
        <v>5728</v>
      </c>
      <c r="F2158" s="120" t="s">
        <v>1315</v>
      </c>
      <c r="G2158" s="120">
        <v>16959317</v>
      </c>
      <c r="H2158" s="124"/>
      <c r="I2158" s="128" t="s">
        <v>5729</v>
      </c>
      <c r="J2158" s="124"/>
      <c r="K2158" s="124"/>
      <c r="L2158" s="124"/>
      <c r="M2158" s="124"/>
      <c r="N2158" s="211">
        <v>112914.43</v>
      </c>
      <c r="O2158" s="211">
        <v>0</v>
      </c>
      <c r="P2158" s="124" t="s">
        <v>1314</v>
      </c>
    </row>
    <row r="2159" spans="1:16" ht="76.5">
      <c r="A2159" s="262">
        <v>25</v>
      </c>
      <c r="B2159" s="124"/>
      <c r="C2159" s="125" t="s">
        <v>694</v>
      </c>
      <c r="D2159" s="119">
        <v>43173</v>
      </c>
      <c r="E2159" s="120" t="s">
        <v>5730</v>
      </c>
      <c r="F2159" s="120" t="s">
        <v>1315</v>
      </c>
      <c r="G2159" s="120">
        <v>16941221</v>
      </c>
      <c r="H2159" s="124"/>
      <c r="I2159" s="128" t="s">
        <v>5731</v>
      </c>
      <c r="J2159" s="124"/>
      <c r="K2159" s="124"/>
      <c r="L2159" s="124"/>
      <c r="M2159" s="124"/>
      <c r="N2159" s="211">
        <v>2.16</v>
      </c>
      <c r="O2159" s="211">
        <v>0</v>
      </c>
      <c r="P2159" s="124" t="s">
        <v>1314</v>
      </c>
    </row>
    <row r="2160" spans="1:16" ht="76.5">
      <c r="A2160" s="262">
        <v>25</v>
      </c>
      <c r="B2160" s="124"/>
      <c r="C2160" s="125" t="s">
        <v>694</v>
      </c>
      <c r="D2160" s="119">
        <v>43173</v>
      </c>
      <c r="E2160" s="120" t="s">
        <v>5732</v>
      </c>
      <c r="F2160" s="120" t="s">
        <v>1315</v>
      </c>
      <c r="G2160" s="120">
        <v>16941222</v>
      </c>
      <c r="H2160" s="124"/>
      <c r="I2160" s="128" t="s">
        <v>5733</v>
      </c>
      <c r="J2160" s="124"/>
      <c r="K2160" s="124"/>
      <c r="L2160" s="124"/>
      <c r="M2160" s="124"/>
      <c r="N2160" s="211">
        <v>78.33</v>
      </c>
      <c r="O2160" s="211">
        <v>0</v>
      </c>
      <c r="P2160" s="124" t="s">
        <v>1314</v>
      </c>
    </row>
    <row r="2161" spans="1:16" ht="76.5">
      <c r="A2161" s="262">
        <v>25</v>
      </c>
      <c r="B2161" s="124"/>
      <c r="C2161" s="125" t="s">
        <v>694</v>
      </c>
      <c r="D2161" s="119">
        <v>43173</v>
      </c>
      <c r="E2161" s="120" t="s">
        <v>5734</v>
      </c>
      <c r="F2161" s="120" t="s">
        <v>1315</v>
      </c>
      <c r="G2161" s="120">
        <v>16941182</v>
      </c>
      <c r="H2161" s="124"/>
      <c r="I2161" s="128" t="s">
        <v>5735</v>
      </c>
      <c r="J2161" s="124"/>
      <c r="K2161" s="124"/>
      <c r="L2161" s="124"/>
      <c r="M2161" s="124"/>
      <c r="N2161" s="211">
        <v>8.7200000000000006</v>
      </c>
      <c r="O2161" s="211">
        <v>0</v>
      </c>
      <c r="P2161" s="124" t="s">
        <v>1314</v>
      </c>
    </row>
    <row r="2162" spans="1:16" ht="76.5">
      <c r="A2162" s="262">
        <v>25</v>
      </c>
      <c r="B2162" s="124"/>
      <c r="C2162" s="125" t="s">
        <v>694</v>
      </c>
      <c r="D2162" s="119">
        <v>43173</v>
      </c>
      <c r="E2162" s="120" t="s">
        <v>5736</v>
      </c>
      <c r="F2162" s="120" t="s">
        <v>1315</v>
      </c>
      <c r="G2162" s="120">
        <v>16941195</v>
      </c>
      <c r="H2162" s="124"/>
      <c r="I2162" s="128" t="s">
        <v>5737</v>
      </c>
      <c r="J2162" s="124"/>
      <c r="K2162" s="124"/>
      <c r="L2162" s="124"/>
      <c r="M2162" s="124"/>
      <c r="N2162" s="211">
        <v>8.7200000000000006</v>
      </c>
      <c r="O2162" s="211">
        <v>0</v>
      </c>
      <c r="P2162" s="124" t="s">
        <v>1314</v>
      </c>
    </row>
    <row r="2163" spans="1:16" ht="76.5">
      <c r="A2163" s="262">
        <v>25</v>
      </c>
      <c r="B2163" s="124"/>
      <c r="C2163" s="125" t="s">
        <v>694</v>
      </c>
      <c r="D2163" s="119">
        <v>43173</v>
      </c>
      <c r="E2163" s="120" t="s">
        <v>5738</v>
      </c>
      <c r="F2163" s="120" t="s">
        <v>1315</v>
      </c>
      <c r="G2163" s="120">
        <v>16941197</v>
      </c>
      <c r="H2163" s="124"/>
      <c r="I2163" s="128" t="s">
        <v>5739</v>
      </c>
      <c r="J2163" s="124"/>
      <c r="K2163" s="124"/>
      <c r="L2163" s="124"/>
      <c r="M2163" s="124"/>
      <c r="N2163" s="211">
        <v>8.7200000000000006</v>
      </c>
      <c r="O2163" s="211">
        <v>0</v>
      </c>
      <c r="P2163" s="124" t="s">
        <v>1314</v>
      </c>
    </row>
    <row r="2164" spans="1:16" ht="76.5">
      <c r="A2164" s="262">
        <v>25</v>
      </c>
      <c r="B2164" s="124"/>
      <c r="C2164" s="125" t="s">
        <v>694</v>
      </c>
      <c r="D2164" s="119">
        <v>43173</v>
      </c>
      <c r="E2164" s="120" t="s">
        <v>5740</v>
      </c>
      <c r="F2164" s="120" t="s">
        <v>1315</v>
      </c>
      <c r="G2164" s="120">
        <v>16941157</v>
      </c>
      <c r="H2164" s="124"/>
      <c r="I2164" s="128" t="s">
        <v>5741</v>
      </c>
      <c r="J2164" s="124"/>
      <c r="K2164" s="124"/>
      <c r="L2164" s="124"/>
      <c r="M2164" s="124"/>
      <c r="N2164" s="211">
        <v>100</v>
      </c>
      <c r="O2164" s="211">
        <v>0</v>
      </c>
      <c r="P2164" s="124" t="s">
        <v>1314</v>
      </c>
    </row>
    <row r="2165" spans="1:16" ht="76.5">
      <c r="A2165" s="262">
        <v>25</v>
      </c>
      <c r="B2165" s="124"/>
      <c r="C2165" s="125" t="s">
        <v>694</v>
      </c>
      <c r="D2165" s="119">
        <v>43173</v>
      </c>
      <c r="E2165" s="120" t="s">
        <v>5742</v>
      </c>
      <c r="F2165" s="120" t="s">
        <v>1315</v>
      </c>
      <c r="G2165" s="120">
        <v>16941158</v>
      </c>
      <c r="H2165" s="124"/>
      <c r="I2165" s="128" t="s">
        <v>5743</v>
      </c>
      <c r="J2165" s="124"/>
      <c r="K2165" s="124"/>
      <c r="L2165" s="124"/>
      <c r="M2165" s="124"/>
      <c r="N2165" s="211">
        <v>215248.59</v>
      </c>
      <c r="O2165" s="211">
        <v>0</v>
      </c>
      <c r="P2165" s="124" t="s">
        <v>1314</v>
      </c>
    </row>
    <row r="2166" spans="1:16" ht="76.5">
      <c r="A2166" s="262">
        <v>25</v>
      </c>
      <c r="B2166" s="124"/>
      <c r="C2166" s="125" t="s">
        <v>694</v>
      </c>
      <c r="D2166" s="119">
        <v>43173</v>
      </c>
      <c r="E2166" s="120" t="s">
        <v>5744</v>
      </c>
      <c r="F2166" s="120" t="s">
        <v>1315</v>
      </c>
      <c r="G2166" s="120">
        <v>16941179</v>
      </c>
      <c r="H2166" s="124"/>
      <c r="I2166" s="128" t="s">
        <v>5745</v>
      </c>
      <c r="J2166" s="124"/>
      <c r="K2166" s="124"/>
      <c r="L2166" s="124"/>
      <c r="M2166" s="124"/>
      <c r="N2166" s="211">
        <v>38.5</v>
      </c>
      <c r="O2166" s="211">
        <v>0</v>
      </c>
      <c r="P2166" s="124" t="s">
        <v>1314</v>
      </c>
    </row>
    <row r="2167" spans="1:16" ht="76.5">
      <c r="A2167" s="262">
        <v>25</v>
      </c>
      <c r="B2167" s="124"/>
      <c r="C2167" s="125" t="s">
        <v>694</v>
      </c>
      <c r="D2167" s="119">
        <v>43173</v>
      </c>
      <c r="E2167" s="120" t="s">
        <v>5746</v>
      </c>
      <c r="F2167" s="120" t="s">
        <v>1315</v>
      </c>
      <c r="G2167" s="120">
        <v>16941087</v>
      </c>
      <c r="H2167" s="124"/>
      <c r="I2167" s="128" t="s">
        <v>5747</v>
      </c>
      <c r="J2167" s="124"/>
      <c r="K2167" s="124"/>
      <c r="L2167" s="124"/>
      <c r="M2167" s="124"/>
      <c r="N2167" s="211">
        <v>1.08</v>
      </c>
      <c r="O2167" s="211">
        <v>0</v>
      </c>
      <c r="P2167" s="124" t="s">
        <v>1314</v>
      </c>
    </row>
    <row r="2168" spans="1:16" ht="76.5">
      <c r="A2168" s="262">
        <v>25</v>
      </c>
      <c r="B2168" s="124"/>
      <c r="C2168" s="125" t="s">
        <v>694</v>
      </c>
      <c r="D2168" s="119">
        <v>43173</v>
      </c>
      <c r="E2168" s="120" t="s">
        <v>5748</v>
      </c>
      <c r="F2168" s="120" t="s">
        <v>1315</v>
      </c>
      <c r="G2168" s="120">
        <v>16941138</v>
      </c>
      <c r="H2168" s="124"/>
      <c r="I2168" s="128" t="s">
        <v>5749</v>
      </c>
      <c r="J2168" s="124"/>
      <c r="K2168" s="124"/>
      <c r="L2168" s="124"/>
      <c r="M2168" s="124"/>
      <c r="N2168" s="211">
        <v>2.5</v>
      </c>
      <c r="O2168" s="211">
        <v>0</v>
      </c>
      <c r="P2168" s="124" t="s">
        <v>1314</v>
      </c>
    </row>
    <row r="2169" spans="1:16" ht="76.5">
      <c r="A2169" s="262">
        <v>25</v>
      </c>
      <c r="B2169" s="124"/>
      <c r="C2169" s="125" t="s">
        <v>694</v>
      </c>
      <c r="D2169" s="119">
        <v>43173</v>
      </c>
      <c r="E2169" s="120" t="s">
        <v>5750</v>
      </c>
      <c r="F2169" s="120" t="s">
        <v>1315</v>
      </c>
      <c r="G2169" s="120">
        <v>16941142</v>
      </c>
      <c r="H2169" s="124"/>
      <c r="I2169" s="128" t="s">
        <v>5751</v>
      </c>
      <c r="J2169" s="124"/>
      <c r="K2169" s="124"/>
      <c r="L2169" s="124"/>
      <c r="M2169" s="124"/>
      <c r="N2169" s="211">
        <v>0.09</v>
      </c>
      <c r="O2169" s="211">
        <v>0</v>
      </c>
      <c r="P2169" s="124" t="s">
        <v>1314</v>
      </c>
    </row>
    <row r="2170" spans="1:16" ht="76.5">
      <c r="A2170" s="262">
        <v>25</v>
      </c>
      <c r="B2170" s="124"/>
      <c r="C2170" s="125" t="s">
        <v>694</v>
      </c>
      <c r="D2170" s="119">
        <v>43173</v>
      </c>
      <c r="E2170" s="120" t="s">
        <v>5752</v>
      </c>
      <c r="F2170" s="120" t="s">
        <v>1315</v>
      </c>
      <c r="G2170" s="120">
        <v>16941064</v>
      </c>
      <c r="H2170" s="124"/>
      <c r="I2170" s="128" t="s">
        <v>5753</v>
      </c>
      <c r="J2170" s="124"/>
      <c r="K2170" s="124"/>
      <c r="L2170" s="124"/>
      <c r="M2170" s="124"/>
      <c r="N2170" s="211">
        <v>44.62</v>
      </c>
      <c r="O2170" s="211">
        <v>0</v>
      </c>
      <c r="P2170" s="124" t="s">
        <v>1314</v>
      </c>
    </row>
    <row r="2171" spans="1:16" ht="76.5">
      <c r="A2171" s="262">
        <v>25</v>
      </c>
      <c r="B2171" s="124"/>
      <c r="C2171" s="125" t="s">
        <v>694</v>
      </c>
      <c r="D2171" s="119">
        <v>43173</v>
      </c>
      <c r="E2171" s="120" t="s">
        <v>5754</v>
      </c>
      <c r="F2171" s="120" t="s">
        <v>1315</v>
      </c>
      <c r="G2171" s="120">
        <v>16941071</v>
      </c>
      <c r="H2171" s="124"/>
      <c r="I2171" s="128" t="s">
        <v>5755</v>
      </c>
      <c r="J2171" s="124"/>
      <c r="K2171" s="124"/>
      <c r="L2171" s="124"/>
      <c r="M2171" s="124"/>
      <c r="N2171" s="211">
        <v>49.15</v>
      </c>
      <c r="O2171" s="211">
        <v>0</v>
      </c>
      <c r="P2171" s="124" t="s">
        <v>1314</v>
      </c>
    </row>
    <row r="2172" spans="1:16" ht="76.5">
      <c r="A2172" s="262">
        <v>25</v>
      </c>
      <c r="B2172" s="124"/>
      <c r="C2172" s="125" t="s">
        <v>694</v>
      </c>
      <c r="D2172" s="119">
        <v>43173</v>
      </c>
      <c r="E2172" s="120" t="s">
        <v>5756</v>
      </c>
      <c r="F2172" s="120" t="s">
        <v>1315</v>
      </c>
      <c r="G2172" s="120">
        <v>16941075</v>
      </c>
      <c r="H2172" s="124"/>
      <c r="I2172" s="128" t="s">
        <v>5757</v>
      </c>
      <c r="J2172" s="124"/>
      <c r="K2172" s="124"/>
      <c r="L2172" s="124"/>
      <c r="M2172" s="124"/>
      <c r="N2172" s="211">
        <v>7.69</v>
      </c>
      <c r="O2172" s="211">
        <v>0</v>
      </c>
      <c r="P2172" s="124" t="s">
        <v>1314</v>
      </c>
    </row>
    <row r="2173" spans="1:16" ht="76.5">
      <c r="A2173" s="262">
        <v>25</v>
      </c>
      <c r="B2173" s="124"/>
      <c r="C2173" s="125" t="s">
        <v>694</v>
      </c>
      <c r="D2173" s="119">
        <v>43173</v>
      </c>
      <c r="E2173" s="120" t="s">
        <v>5758</v>
      </c>
      <c r="F2173" s="120" t="s">
        <v>1315</v>
      </c>
      <c r="G2173" s="120">
        <v>16941086</v>
      </c>
      <c r="H2173" s="124"/>
      <c r="I2173" s="128" t="s">
        <v>5759</v>
      </c>
      <c r="J2173" s="124"/>
      <c r="K2173" s="124"/>
      <c r="L2173" s="124"/>
      <c r="M2173" s="124"/>
      <c r="N2173" s="211">
        <v>2.44</v>
      </c>
      <c r="O2173" s="211">
        <v>0</v>
      </c>
      <c r="P2173" s="124" t="s">
        <v>1314</v>
      </c>
    </row>
    <row r="2174" spans="1:16" ht="76.5">
      <c r="A2174" s="262">
        <v>25</v>
      </c>
      <c r="B2174" s="124"/>
      <c r="C2174" s="125" t="s">
        <v>694</v>
      </c>
      <c r="D2174" s="119">
        <v>43173</v>
      </c>
      <c r="E2174" s="120" t="s">
        <v>5760</v>
      </c>
      <c r="F2174" s="120" t="s">
        <v>1315</v>
      </c>
      <c r="G2174" s="120">
        <v>16941057</v>
      </c>
      <c r="H2174" s="124"/>
      <c r="I2174" s="128" t="s">
        <v>5761</v>
      </c>
      <c r="J2174" s="124"/>
      <c r="K2174" s="124"/>
      <c r="L2174" s="124"/>
      <c r="M2174" s="124"/>
      <c r="N2174" s="211">
        <v>599991.43999999994</v>
      </c>
      <c r="O2174" s="211">
        <v>0</v>
      </c>
      <c r="P2174" s="124" t="s">
        <v>1314</v>
      </c>
    </row>
    <row r="2175" spans="1:16" ht="76.5">
      <c r="A2175" s="262">
        <v>25</v>
      </c>
      <c r="B2175" s="124"/>
      <c r="C2175" s="125" t="s">
        <v>694</v>
      </c>
      <c r="D2175" s="119">
        <v>43173</v>
      </c>
      <c r="E2175" s="120" t="s">
        <v>5762</v>
      </c>
      <c r="F2175" s="120" t="s">
        <v>1315</v>
      </c>
      <c r="G2175" s="120">
        <v>16941061</v>
      </c>
      <c r="H2175" s="124"/>
      <c r="I2175" s="128" t="s">
        <v>5763</v>
      </c>
      <c r="J2175" s="124"/>
      <c r="K2175" s="124"/>
      <c r="L2175" s="124"/>
      <c r="M2175" s="124"/>
      <c r="N2175" s="211">
        <v>691121.25</v>
      </c>
      <c r="O2175" s="211">
        <v>0</v>
      </c>
      <c r="P2175" s="124" t="s">
        <v>1314</v>
      </c>
    </row>
    <row r="2176" spans="1:16" ht="76.5">
      <c r="A2176" s="262">
        <v>25</v>
      </c>
      <c r="B2176" s="124"/>
      <c r="C2176" s="125" t="s">
        <v>694</v>
      </c>
      <c r="D2176" s="119">
        <v>43173</v>
      </c>
      <c r="E2176" s="120" t="s">
        <v>5764</v>
      </c>
      <c r="F2176" s="120" t="s">
        <v>1315</v>
      </c>
      <c r="G2176" s="120">
        <v>16944337</v>
      </c>
      <c r="H2176" s="124"/>
      <c r="I2176" s="128" t="s">
        <v>5765</v>
      </c>
      <c r="J2176" s="124"/>
      <c r="K2176" s="124"/>
      <c r="L2176" s="124"/>
      <c r="M2176" s="124"/>
      <c r="N2176" s="211">
        <v>43.05</v>
      </c>
      <c r="O2176" s="211">
        <v>0</v>
      </c>
      <c r="P2176" s="124" t="s">
        <v>1314</v>
      </c>
    </row>
    <row r="2177" spans="1:16" ht="76.5">
      <c r="A2177" s="262">
        <v>25</v>
      </c>
      <c r="B2177" s="124"/>
      <c r="C2177" s="125" t="s">
        <v>694</v>
      </c>
      <c r="D2177" s="119">
        <v>43173</v>
      </c>
      <c r="E2177" s="120" t="s">
        <v>5766</v>
      </c>
      <c r="F2177" s="120" t="s">
        <v>1315</v>
      </c>
      <c r="G2177" s="120">
        <v>16944338</v>
      </c>
      <c r="H2177" s="124"/>
      <c r="I2177" s="128" t="s">
        <v>5767</v>
      </c>
      <c r="J2177" s="124"/>
      <c r="K2177" s="124"/>
      <c r="L2177" s="124"/>
      <c r="M2177" s="124"/>
      <c r="N2177" s="211">
        <v>2159.67</v>
      </c>
      <c r="O2177" s="211">
        <v>0</v>
      </c>
      <c r="P2177" s="124" t="s">
        <v>1314</v>
      </c>
    </row>
    <row r="2178" spans="1:16" ht="76.5">
      <c r="A2178" s="262">
        <v>25</v>
      </c>
      <c r="B2178" s="124"/>
      <c r="C2178" s="125" t="s">
        <v>694</v>
      </c>
      <c r="D2178" s="119">
        <v>43173</v>
      </c>
      <c r="E2178" s="120" t="s">
        <v>5768</v>
      </c>
      <c r="F2178" s="120" t="s">
        <v>1315</v>
      </c>
      <c r="G2178" s="120">
        <v>16944353</v>
      </c>
      <c r="H2178" s="124"/>
      <c r="I2178" s="128" t="s">
        <v>5769</v>
      </c>
      <c r="J2178" s="124"/>
      <c r="K2178" s="124"/>
      <c r="L2178" s="124"/>
      <c r="M2178" s="124"/>
      <c r="N2178" s="211">
        <v>892.05</v>
      </c>
      <c r="O2178" s="211">
        <v>0</v>
      </c>
      <c r="P2178" s="124" t="s">
        <v>1314</v>
      </c>
    </row>
    <row r="2179" spans="1:16" ht="76.5">
      <c r="A2179" s="262">
        <v>25</v>
      </c>
      <c r="B2179" s="124"/>
      <c r="C2179" s="125" t="s">
        <v>694</v>
      </c>
      <c r="D2179" s="119">
        <v>43173</v>
      </c>
      <c r="E2179" s="120" t="s">
        <v>5770</v>
      </c>
      <c r="F2179" s="120" t="s">
        <v>1315</v>
      </c>
      <c r="G2179" s="120">
        <v>16944307</v>
      </c>
      <c r="H2179" s="124"/>
      <c r="I2179" s="128" t="s">
        <v>5771</v>
      </c>
      <c r="J2179" s="124"/>
      <c r="K2179" s="124"/>
      <c r="L2179" s="124"/>
      <c r="M2179" s="124"/>
      <c r="N2179" s="211">
        <v>16.16</v>
      </c>
      <c r="O2179" s="211">
        <v>0</v>
      </c>
      <c r="P2179" s="124" t="s">
        <v>1314</v>
      </c>
    </row>
    <row r="2180" spans="1:16" ht="76.5">
      <c r="A2180" s="262">
        <v>25</v>
      </c>
      <c r="B2180" s="124"/>
      <c r="C2180" s="125" t="s">
        <v>694</v>
      </c>
      <c r="D2180" s="119">
        <v>43173</v>
      </c>
      <c r="E2180" s="120" t="s">
        <v>5772</v>
      </c>
      <c r="F2180" s="120" t="s">
        <v>1315</v>
      </c>
      <c r="G2180" s="120">
        <v>16944308</v>
      </c>
      <c r="H2180" s="124"/>
      <c r="I2180" s="128" t="s">
        <v>5773</v>
      </c>
      <c r="J2180" s="124"/>
      <c r="K2180" s="124"/>
      <c r="L2180" s="124"/>
      <c r="M2180" s="124"/>
      <c r="N2180" s="211">
        <v>1.73</v>
      </c>
      <c r="O2180" s="211">
        <v>0</v>
      </c>
      <c r="P2180" s="124" t="s">
        <v>1314</v>
      </c>
    </row>
    <row r="2181" spans="1:16" ht="76.5">
      <c r="A2181" s="262">
        <v>25</v>
      </c>
      <c r="B2181" s="124"/>
      <c r="C2181" s="125" t="s">
        <v>694</v>
      </c>
      <c r="D2181" s="119">
        <v>43173</v>
      </c>
      <c r="E2181" s="120" t="s">
        <v>5774</v>
      </c>
      <c r="F2181" s="120" t="s">
        <v>1315</v>
      </c>
      <c r="G2181" s="120">
        <v>16944312</v>
      </c>
      <c r="H2181" s="124"/>
      <c r="I2181" s="128" t="s">
        <v>5775</v>
      </c>
      <c r="J2181" s="124"/>
      <c r="K2181" s="124"/>
      <c r="L2181" s="124"/>
      <c r="M2181" s="124"/>
      <c r="N2181" s="211">
        <v>4996.08</v>
      </c>
      <c r="O2181" s="211">
        <v>0</v>
      </c>
      <c r="P2181" s="124" t="s">
        <v>1314</v>
      </c>
    </row>
    <row r="2182" spans="1:16" ht="76.5">
      <c r="A2182" s="262">
        <v>25</v>
      </c>
      <c r="B2182" s="124"/>
      <c r="C2182" s="125" t="s">
        <v>694</v>
      </c>
      <c r="D2182" s="119">
        <v>43173</v>
      </c>
      <c r="E2182" s="120" t="s">
        <v>5776</v>
      </c>
      <c r="F2182" s="120" t="s">
        <v>1315</v>
      </c>
      <c r="G2182" s="120">
        <v>16944313</v>
      </c>
      <c r="H2182" s="124"/>
      <c r="I2182" s="128" t="s">
        <v>5777</v>
      </c>
      <c r="J2182" s="124"/>
      <c r="K2182" s="124"/>
      <c r="L2182" s="124"/>
      <c r="M2182" s="124"/>
      <c r="N2182" s="211">
        <v>8607</v>
      </c>
      <c r="O2182" s="211">
        <v>0</v>
      </c>
      <c r="P2182" s="124" t="s">
        <v>1314</v>
      </c>
    </row>
    <row r="2183" spans="1:16" ht="76.5">
      <c r="A2183" s="262">
        <v>25</v>
      </c>
      <c r="B2183" s="124"/>
      <c r="C2183" s="125" t="s">
        <v>694</v>
      </c>
      <c r="D2183" s="119">
        <v>43173</v>
      </c>
      <c r="E2183" s="120" t="s">
        <v>5778</v>
      </c>
      <c r="F2183" s="120" t="s">
        <v>1315</v>
      </c>
      <c r="G2183" s="120">
        <v>16944314</v>
      </c>
      <c r="H2183" s="124"/>
      <c r="I2183" s="128" t="s">
        <v>5779</v>
      </c>
      <c r="J2183" s="124"/>
      <c r="K2183" s="124"/>
      <c r="L2183" s="124"/>
      <c r="M2183" s="124"/>
      <c r="N2183" s="211">
        <v>129.6</v>
      </c>
      <c r="O2183" s="211">
        <v>0</v>
      </c>
      <c r="P2183" s="124" t="s">
        <v>1314</v>
      </c>
    </row>
    <row r="2184" spans="1:16" ht="76.5">
      <c r="A2184" s="262">
        <v>25</v>
      </c>
      <c r="B2184" s="124"/>
      <c r="C2184" s="125" t="s">
        <v>694</v>
      </c>
      <c r="D2184" s="119">
        <v>43173</v>
      </c>
      <c r="E2184" s="120" t="s">
        <v>5780</v>
      </c>
      <c r="F2184" s="120" t="s">
        <v>1315</v>
      </c>
      <c r="G2184" s="120">
        <v>16944315</v>
      </c>
      <c r="H2184" s="124"/>
      <c r="I2184" s="128" t="s">
        <v>5781</v>
      </c>
      <c r="J2184" s="124"/>
      <c r="K2184" s="124"/>
      <c r="L2184" s="124"/>
      <c r="M2184" s="124"/>
      <c r="N2184" s="211">
        <v>129.6</v>
      </c>
      <c r="O2184" s="211">
        <v>0</v>
      </c>
      <c r="P2184" s="124" t="s">
        <v>1314</v>
      </c>
    </row>
    <row r="2185" spans="1:16" ht="63.75">
      <c r="A2185" s="262">
        <v>25</v>
      </c>
      <c r="B2185" s="124"/>
      <c r="C2185" s="125" t="s">
        <v>694</v>
      </c>
      <c r="D2185" s="119">
        <v>43173</v>
      </c>
      <c r="E2185" s="120" t="s">
        <v>5782</v>
      </c>
      <c r="F2185" s="120" t="s">
        <v>1315</v>
      </c>
      <c r="G2185" s="120">
        <v>16944316</v>
      </c>
      <c r="H2185" s="124"/>
      <c r="I2185" s="128" t="s">
        <v>5783</v>
      </c>
      <c r="J2185" s="124"/>
      <c r="K2185" s="124"/>
      <c r="L2185" s="124"/>
      <c r="M2185" s="124"/>
      <c r="N2185" s="211">
        <v>878.77</v>
      </c>
      <c r="O2185" s="211">
        <v>0</v>
      </c>
      <c r="P2185" s="124" t="s">
        <v>1314</v>
      </c>
    </row>
    <row r="2186" spans="1:16" ht="76.5">
      <c r="A2186" s="262">
        <v>25</v>
      </c>
      <c r="B2186" s="124"/>
      <c r="C2186" s="125" t="s">
        <v>694</v>
      </c>
      <c r="D2186" s="119">
        <v>43173</v>
      </c>
      <c r="E2186" s="120" t="s">
        <v>5784</v>
      </c>
      <c r="F2186" s="120" t="s">
        <v>1315</v>
      </c>
      <c r="G2186" s="120">
        <v>16944320</v>
      </c>
      <c r="H2186" s="124"/>
      <c r="I2186" s="128" t="s">
        <v>5785</v>
      </c>
      <c r="J2186" s="124"/>
      <c r="K2186" s="124"/>
      <c r="L2186" s="124"/>
      <c r="M2186" s="124"/>
      <c r="N2186" s="211">
        <v>744.36</v>
      </c>
      <c r="O2186" s="211">
        <v>0</v>
      </c>
      <c r="P2186" s="124" t="s">
        <v>1314</v>
      </c>
    </row>
    <row r="2187" spans="1:16" ht="76.5">
      <c r="A2187" s="262">
        <v>25</v>
      </c>
      <c r="B2187" s="124"/>
      <c r="C2187" s="125" t="s">
        <v>694</v>
      </c>
      <c r="D2187" s="119">
        <v>43173</v>
      </c>
      <c r="E2187" s="120" t="s">
        <v>5786</v>
      </c>
      <c r="F2187" s="120" t="s">
        <v>1315</v>
      </c>
      <c r="G2187" s="120">
        <v>16944324</v>
      </c>
      <c r="H2187" s="124"/>
      <c r="I2187" s="128" t="s">
        <v>5787</v>
      </c>
      <c r="J2187" s="124"/>
      <c r="K2187" s="124"/>
      <c r="L2187" s="124"/>
      <c r="M2187" s="124"/>
      <c r="N2187" s="211">
        <v>872</v>
      </c>
      <c r="O2187" s="211">
        <v>0</v>
      </c>
      <c r="P2187" s="124" t="s">
        <v>1314</v>
      </c>
    </row>
    <row r="2188" spans="1:16" ht="76.5">
      <c r="A2188" s="262">
        <v>25</v>
      </c>
      <c r="B2188" s="124"/>
      <c r="C2188" s="125" t="s">
        <v>694</v>
      </c>
      <c r="D2188" s="119">
        <v>43173</v>
      </c>
      <c r="E2188" s="120" t="s">
        <v>5788</v>
      </c>
      <c r="F2188" s="120" t="s">
        <v>1315</v>
      </c>
      <c r="G2188" s="120">
        <v>16944767</v>
      </c>
      <c r="H2188" s="124"/>
      <c r="I2188" s="128" t="s">
        <v>5789</v>
      </c>
      <c r="J2188" s="124"/>
      <c r="K2188" s="124"/>
      <c r="L2188" s="124"/>
      <c r="M2188" s="124"/>
      <c r="N2188" s="211">
        <v>3833.06</v>
      </c>
      <c r="O2188" s="211">
        <v>0</v>
      </c>
      <c r="P2188" s="124" t="s">
        <v>1314</v>
      </c>
    </row>
    <row r="2189" spans="1:16" ht="76.5">
      <c r="A2189" s="262">
        <v>25</v>
      </c>
      <c r="B2189" s="124"/>
      <c r="C2189" s="125" t="s">
        <v>694</v>
      </c>
      <c r="D2189" s="119">
        <v>43173</v>
      </c>
      <c r="E2189" s="120" t="s">
        <v>5790</v>
      </c>
      <c r="F2189" s="120" t="s">
        <v>1315</v>
      </c>
      <c r="G2189" s="120">
        <v>16944407</v>
      </c>
      <c r="H2189" s="124"/>
      <c r="I2189" s="128" t="s">
        <v>5791</v>
      </c>
      <c r="J2189" s="124"/>
      <c r="K2189" s="124"/>
      <c r="L2189" s="124"/>
      <c r="M2189" s="124"/>
      <c r="N2189" s="211">
        <v>0.02</v>
      </c>
      <c r="O2189" s="211">
        <v>0</v>
      </c>
      <c r="P2189" s="124" t="s">
        <v>1314</v>
      </c>
    </row>
    <row r="2190" spans="1:16" ht="76.5">
      <c r="A2190" s="262">
        <v>25</v>
      </c>
      <c r="B2190" s="124"/>
      <c r="C2190" s="125" t="s">
        <v>694</v>
      </c>
      <c r="D2190" s="119">
        <v>43173</v>
      </c>
      <c r="E2190" s="120" t="s">
        <v>5792</v>
      </c>
      <c r="F2190" s="120" t="s">
        <v>1315</v>
      </c>
      <c r="G2190" s="120">
        <v>16944503</v>
      </c>
      <c r="H2190" s="124"/>
      <c r="I2190" s="128" t="s">
        <v>5793</v>
      </c>
      <c r="J2190" s="124"/>
      <c r="K2190" s="124"/>
      <c r="L2190" s="124"/>
      <c r="M2190" s="124"/>
      <c r="N2190" s="211">
        <v>3.82</v>
      </c>
      <c r="O2190" s="211">
        <v>0</v>
      </c>
      <c r="P2190" s="124" t="s">
        <v>1314</v>
      </c>
    </row>
    <row r="2191" spans="1:16" ht="76.5">
      <c r="A2191" s="262">
        <v>25</v>
      </c>
      <c r="B2191" s="124"/>
      <c r="C2191" s="125" t="s">
        <v>694</v>
      </c>
      <c r="D2191" s="119">
        <v>43173</v>
      </c>
      <c r="E2191" s="120" t="s">
        <v>5794</v>
      </c>
      <c r="F2191" s="120" t="s">
        <v>1315</v>
      </c>
      <c r="G2191" s="120">
        <v>16944546</v>
      </c>
      <c r="H2191" s="124"/>
      <c r="I2191" s="128" t="s">
        <v>5795</v>
      </c>
      <c r="J2191" s="124"/>
      <c r="K2191" s="124"/>
      <c r="L2191" s="124"/>
      <c r="M2191" s="124"/>
      <c r="N2191" s="211">
        <v>0.72</v>
      </c>
      <c r="O2191" s="211">
        <v>0</v>
      </c>
      <c r="P2191" s="124" t="s">
        <v>1314</v>
      </c>
    </row>
    <row r="2192" spans="1:16" ht="76.5">
      <c r="A2192" s="262">
        <v>25</v>
      </c>
      <c r="B2192" s="124"/>
      <c r="C2192" s="125" t="s">
        <v>694</v>
      </c>
      <c r="D2192" s="119">
        <v>43173</v>
      </c>
      <c r="E2192" s="120" t="s">
        <v>5796</v>
      </c>
      <c r="F2192" s="120" t="s">
        <v>1315</v>
      </c>
      <c r="G2192" s="120">
        <v>16944551</v>
      </c>
      <c r="H2192" s="124"/>
      <c r="I2192" s="128" t="s">
        <v>5797</v>
      </c>
      <c r="J2192" s="124"/>
      <c r="K2192" s="124"/>
      <c r="L2192" s="124"/>
      <c r="M2192" s="124"/>
      <c r="N2192" s="211">
        <v>0.04</v>
      </c>
      <c r="O2192" s="211">
        <v>0</v>
      </c>
      <c r="P2192" s="124" t="s">
        <v>1314</v>
      </c>
    </row>
    <row r="2193" spans="1:16" ht="76.5">
      <c r="A2193" s="262">
        <v>25</v>
      </c>
      <c r="B2193" s="124"/>
      <c r="C2193" s="125" t="s">
        <v>694</v>
      </c>
      <c r="D2193" s="119">
        <v>43173</v>
      </c>
      <c r="E2193" s="120" t="s">
        <v>5798</v>
      </c>
      <c r="F2193" s="120" t="s">
        <v>1315</v>
      </c>
      <c r="G2193" s="120">
        <v>16944578</v>
      </c>
      <c r="H2193" s="124"/>
      <c r="I2193" s="128" t="s">
        <v>5799</v>
      </c>
      <c r="J2193" s="124"/>
      <c r="K2193" s="124"/>
      <c r="L2193" s="124"/>
      <c r="M2193" s="124"/>
      <c r="N2193" s="211">
        <v>0.05</v>
      </c>
      <c r="O2193" s="211">
        <v>0</v>
      </c>
      <c r="P2193" s="124" t="s">
        <v>1314</v>
      </c>
    </row>
    <row r="2194" spans="1:16" ht="76.5">
      <c r="A2194" s="262">
        <v>25</v>
      </c>
      <c r="B2194" s="124"/>
      <c r="C2194" s="125" t="s">
        <v>694</v>
      </c>
      <c r="D2194" s="119">
        <v>43173</v>
      </c>
      <c r="E2194" s="120" t="s">
        <v>5800</v>
      </c>
      <c r="F2194" s="120" t="s">
        <v>1315</v>
      </c>
      <c r="G2194" s="120">
        <v>16944707</v>
      </c>
      <c r="H2194" s="124"/>
      <c r="I2194" s="128" t="s">
        <v>5801</v>
      </c>
      <c r="J2194" s="124"/>
      <c r="K2194" s="124"/>
      <c r="L2194" s="124"/>
      <c r="M2194" s="124"/>
      <c r="N2194" s="211">
        <v>0.14000000000000001</v>
      </c>
      <c r="O2194" s="211">
        <v>0</v>
      </c>
      <c r="P2194" s="124" t="s">
        <v>1314</v>
      </c>
    </row>
    <row r="2195" spans="1:16" ht="76.5">
      <c r="A2195" s="262">
        <v>25</v>
      </c>
      <c r="B2195" s="124"/>
      <c r="C2195" s="125" t="s">
        <v>694</v>
      </c>
      <c r="D2195" s="119">
        <v>43173</v>
      </c>
      <c r="E2195" s="120" t="s">
        <v>5802</v>
      </c>
      <c r="F2195" s="120" t="s">
        <v>1315</v>
      </c>
      <c r="G2195" s="120">
        <v>16958356</v>
      </c>
      <c r="H2195" s="124"/>
      <c r="I2195" s="128" t="s">
        <v>5803</v>
      </c>
      <c r="J2195" s="124"/>
      <c r="K2195" s="124"/>
      <c r="L2195" s="124"/>
      <c r="M2195" s="124"/>
      <c r="N2195" s="211">
        <v>409.21</v>
      </c>
      <c r="O2195" s="211">
        <v>0</v>
      </c>
      <c r="P2195" s="124" t="s">
        <v>1314</v>
      </c>
    </row>
    <row r="2196" spans="1:16" ht="76.5">
      <c r="A2196" s="262">
        <v>25</v>
      </c>
      <c r="B2196" s="124"/>
      <c r="C2196" s="125" t="s">
        <v>694</v>
      </c>
      <c r="D2196" s="119">
        <v>43173</v>
      </c>
      <c r="E2196" s="120" t="s">
        <v>5804</v>
      </c>
      <c r="F2196" s="120" t="s">
        <v>1315</v>
      </c>
      <c r="G2196" s="120">
        <v>16958373</v>
      </c>
      <c r="H2196" s="124"/>
      <c r="I2196" s="128" t="s">
        <v>5805</v>
      </c>
      <c r="J2196" s="124"/>
      <c r="K2196" s="124"/>
      <c r="L2196" s="124"/>
      <c r="M2196" s="124"/>
      <c r="N2196" s="211">
        <v>124.1</v>
      </c>
      <c r="O2196" s="211">
        <v>0</v>
      </c>
      <c r="P2196" s="124" t="s">
        <v>1314</v>
      </c>
    </row>
    <row r="2197" spans="1:16" ht="76.5">
      <c r="A2197" s="262">
        <v>25</v>
      </c>
      <c r="B2197" s="124"/>
      <c r="C2197" s="125" t="s">
        <v>694</v>
      </c>
      <c r="D2197" s="119">
        <v>43173</v>
      </c>
      <c r="E2197" s="120" t="s">
        <v>5806</v>
      </c>
      <c r="F2197" s="120" t="s">
        <v>1315</v>
      </c>
      <c r="G2197" s="120">
        <v>16958398</v>
      </c>
      <c r="H2197" s="124"/>
      <c r="I2197" s="128" t="s">
        <v>5807</v>
      </c>
      <c r="J2197" s="124"/>
      <c r="K2197" s="124"/>
      <c r="L2197" s="124"/>
      <c r="M2197" s="124"/>
      <c r="N2197" s="211">
        <v>172486.23</v>
      </c>
      <c r="O2197" s="211">
        <v>0</v>
      </c>
      <c r="P2197" s="124" t="s">
        <v>1314</v>
      </c>
    </row>
    <row r="2198" spans="1:16" ht="76.5">
      <c r="A2198" s="262">
        <v>25</v>
      </c>
      <c r="B2198" s="124"/>
      <c r="C2198" s="125" t="s">
        <v>694</v>
      </c>
      <c r="D2198" s="119">
        <v>43173</v>
      </c>
      <c r="E2198" s="120" t="s">
        <v>5808</v>
      </c>
      <c r="F2198" s="120" t="s">
        <v>1315</v>
      </c>
      <c r="G2198" s="120">
        <v>16958597</v>
      </c>
      <c r="H2198" s="124"/>
      <c r="I2198" s="128" t="s">
        <v>5809</v>
      </c>
      <c r="J2198" s="124"/>
      <c r="K2198" s="124"/>
      <c r="L2198" s="124"/>
      <c r="M2198" s="124"/>
      <c r="N2198" s="211">
        <v>218557.2</v>
      </c>
      <c r="O2198" s="211">
        <v>0</v>
      </c>
      <c r="P2198" s="124" t="s">
        <v>1314</v>
      </c>
    </row>
    <row r="2199" spans="1:16" ht="76.5">
      <c r="A2199" s="262">
        <v>25</v>
      </c>
      <c r="B2199" s="124"/>
      <c r="C2199" s="125" t="s">
        <v>694</v>
      </c>
      <c r="D2199" s="119">
        <v>43173</v>
      </c>
      <c r="E2199" s="120" t="s">
        <v>5810</v>
      </c>
      <c r="F2199" s="120" t="s">
        <v>1315</v>
      </c>
      <c r="G2199" s="120">
        <v>16944876</v>
      </c>
      <c r="H2199" s="124"/>
      <c r="I2199" s="128" t="s">
        <v>5811</v>
      </c>
      <c r="J2199" s="124"/>
      <c r="K2199" s="124"/>
      <c r="L2199" s="124"/>
      <c r="M2199" s="124"/>
      <c r="N2199" s="211">
        <v>597134.11</v>
      </c>
      <c r="O2199" s="211">
        <v>0</v>
      </c>
      <c r="P2199" s="124" t="s">
        <v>1314</v>
      </c>
    </row>
    <row r="2200" spans="1:16" ht="76.5">
      <c r="A2200" s="262">
        <v>25</v>
      </c>
      <c r="B2200" s="124"/>
      <c r="C2200" s="125" t="s">
        <v>694</v>
      </c>
      <c r="D2200" s="119">
        <v>43173</v>
      </c>
      <c r="E2200" s="120" t="s">
        <v>5812</v>
      </c>
      <c r="F2200" s="120" t="s">
        <v>1315</v>
      </c>
      <c r="G2200" s="120">
        <v>16944875</v>
      </c>
      <c r="H2200" s="124"/>
      <c r="I2200" s="128" t="s">
        <v>5813</v>
      </c>
      <c r="J2200" s="124"/>
      <c r="K2200" s="124"/>
      <c r="L2200" s="124"/>
      <c r="M2200" s="124"/>
      <c r="N2200" s="211">
        <v>169092.73</v>
      </c>
      <c r="O2200" s="211">
        <v>0</v>
      </c>
      <c r="P2200" s="124" t="s">
        <v>1314</v>
      </c>
    </row>
    <row r="2201" spans="1:16" ht="76.5">
      <c r="A2201" s="262">
        <v>25</v>
      </c>
      <c r="B2201" s="124"/>
      <c r="C2201" s="125" t="s">
        <v>694</v>
      </c>
      <c r="D2201" s="119">
        <v>43173</v>
      </c>
      <c r="E2201" s="120" t="s">
        <v>5814</v>
      </c>
      <c r="F2201" s="120" t="s">
        <v>1315</v>
      </c>
      <c r="G2201" s="120">
        <v>16944874</v>
      </c>
      <c r="H2201" s="124"/>
      <c r="I2201" s="128" t="s">
        <v>5815</v>
      </c>
      <c r="J2201" s="124"/>
      <c r="K2201" s="124"/>
      <c r="L2201" s="124"/>
      <c r="M2201" s="124"/>
      <c r="N2201" s="211">
        <v>448.42</v>
      </c>
      <c r="O2201" s="211">
        <v>0</v>
      </c>
      <c r="P2201" s="124" t="s">
        <v>1314</v>
      </c>
    </row>
    <row r="2202" spans="1:16" ht="76.5">
      <c r="A2202" s="262">
        <v>25</v>
      </c>
      <c r="B2202" s="124"/>
      <c r="C2202" s="125" t="s">
        <v>694</v>
      </c>
      <c r="D2202" s="119">
        <v>43173</v>
      </c>
      <c r="E2202" s="120" t="s">
        <v>5816</v>
      </c>
      <c r="F2202" s="120" t="s">
        <v>1315</v>
      </c>
      <c r="G2202" s="120">
        <v>16958615</v>
      </c>
      <c r="H2202" s="124"/>
      <c r="I2202" s="128" t="s">
        <v>5817</v>
      </c>
      <c r="J2202" s="124"/>
      <c r="K2202" s="124"/>
      <c r="L2202" s="124"/>
      <c r="M2202" s="124"/>
      <c r="N2202" s="211">
        <v>1192588.81</v>
      </c>
      <c r="O2202" s="211">
        <v>0</v>
      </c>
      <c r="P2202" s="124" t="s">
        <v>1314</v>
      </c>
    </row>
    <row r="2203" spans="1:16" ht="76.5">
      <c r="A2203" s="262">
        <v>25</v>
      </c>
      <c r="B2203" s="124"/>
      <c r="C2203" s="125" t="s">
        <v>694</v>
      </c>
      <c r="D2203" s="119">
        <v>43173</v>
      </c>
      <c r="E2203" s="120" t="s">
        <v>5818</v>
      </c>
      <c r="F2203" s="120" t="s">
        <v>1315</v>
      </c>
      <c r="G2203" s="120">
        <v>16958614</v>
      </c>
      <c r="H2203" s="124"/>
      <c r="I2203" s="128" t="s">
        <v>5819</v>
      </c>
      <c r="J2203" s="124"/>
      <c r="K2203" s="124"/>
      <c r="L2203" s="124"/>
      <c r="M2203" s="124"/>
      <c r="N2203" s="211">
        <v>454.59</v>
      </c>
      <c r="O2203" s="211">
        <v>0</v>
      </c>
      <c r="P2203" s="124" t="s">
        <v>1314</v>
      </c>
    </row>
    <row r="2204" spans="1:16" ht="76.5">
      <c r="A2204" s="262">
        <v>25</v>
      </c>
      <c r="B2204" s="124"/>
      <c r="C2204" s="125" t="s">
        <v>694</v>
      </c>
      <c r="D2204" s="119">
        <v>43173</v>
      </c>
      <c r="E2204" s="120" t="s">
        <v>5820</v>
      </c>
      <c r="F2204" s="120" t="s">
        <v>1315</v>
      </c>
      <c r="G2204" s="120">
        <v>16958599</v>
      </c>
      <c r="H2204" s="124"/>
      <c r="I2204" s="128" t="s">
        <v>5821</v>
      </c>
      <c r="J2204" s="124"/>
      <c r="K2204" s="124"/>
      <c r="L2204" s="124"/>
      <c r="M2204" s="124"/>
      <c r="N2204" s="211">
        <v>194208.17</v>
      </c>
      <c r="O2204" s="211">
        <v>0</v>
      </c>
      <c r="P2204" s="124" t="s">
        <v>1314</v>
      </c>
    </row>
    <row r="2205" spans="1:16" ht="76.5">
      <c r="A2205" s="262">
        <v>25</v>
      </c>
      <c r="B2205" s="124"/>
      <c r="C2205" s="125" t="s">
        <v>694</v>
      </c>
      <c r="D2205" s="119">
        <v>43173</v>
      </c>
      <c r="E2205" s="120" t="s">
        <v>5822</v>
      </c>
      <c r="F2205" s="120" t="s">
        <v>1315</v>
      </c>
      <c r="G2205" s="120">
        <v>16944870</v>
      </c>
      <c r="H2205" s="124"/>
      <c r="I2205" s="128" t="s">
        <v>5823</v>
      </c>
      <c r="J2205" s="124"/>
      <c r="K2205" s="124"/>
      <c r="L2205" s="124"/>
      <c r="M2205" s="124"/>
      <c r="N2205" s="211">
        <v>1637.7</v>
      </c>
      <c r="O2205" s="211">
        <v>0</v>
      </c>
      <c r="P2205" s="124" t="s">
        <v>1314</v>
      </c>
    </row>
    <row r="2206" spans="1:16" ht="76.5">
      <c r="A2206" s="262">
        <v>25</v>
      </c>
      <c r="B2206" s="124"/>
      <c r="C2206" s="125" t="s">
        <v>694</v>
      </c>
      <c r="D2206" s="119">
        <v>43173</v>
      </c>
      <c r="E2206" s="120" t="s">
        <v>5824</v>
      </c>
      <c r="F2206" s="120" t="s">
        <v>1315</v>
      </c>
      <c r="G2206" s="120">
        <v>16944871</v>
      </c>
      <c r="H2206" s="124"/>
      <c r="I2206" s="128" t="s">
        <v>5825</v>
      </c>
      <c r="J2206" s="124"/>
      <c r="K2206" s="124"/>
      <c r="L2206" s="124"/>
      <c r="M2206" s="124"/>
      <c r="N2206" s="211">
        <v>848.78</v>
      </c>
      <c r="O2206" s="211">
        <v>0</v>
      </c>
      <c r="P2206" s="124" t="s">
        <v>1314</v>
      </c>
    </row>
    <row r="2207" spans="1:16" ht="76.5">
      <c r="A2207" s="262">
        <v>25</v>
      </c>
      <c r="B2207" s="124"/>
      <c r="C2207" s="125" t="s">
        <v>694</v>
      </c>
      <c r="D2207" s="119">
        <v>43173</v>
      </c>
      <c r="E2207" s="120" t="s">
        <v>5826</v>
      </c>
      <c r="F2207" s="120" t="s">
        <v>1315</v>
      </c>
      <c r="G2207" s="120">
        <v>16944872</v>
      </c>
      <c r="H2207" s="124"/>
      <c r="I2207" s="128" t="s">
        <v>5827</v>
      </c>
      <c r="J2207" s="124"/>
      <c r="K2207" s="124"/>
      <c r="L2207" s="124"/>
      <c r="M2207" s="124"/>
      <c r="N2207" s="211">
        <v>433983.05</v>
      </c>
      <c r="O2207" s="211">
        <v>0</v>
      </c>
      <c r="P2207" s="124" t="s">
        <v>1314</v>
      </c>
    </row>
    <row r="2208" spans="1:16" ht="76.5">
      <c r="A2208" s="262">
        <v>25</v>
      </c>
      <c r="B2208" s="124"/>
      <c r="C2208" s="125" t="s">
        <v>694</v>
      </c>
      <c r="D2208" s="119">
        <v>43173</v>
      </c>
      <c r="E2208" s="120" t="s">
        <v>5828</v>
      </c>
      <c r="F2208" s="120" t="s">
        <v>1315</v>
      </c>
      <c r="G2208" s="120">
        <v>16944878</v>
      </c>
      <c r="H2208" s="124"/>
      <c r="I2208" s="128" t="s">
        <v>5829</v>
      </c>
      <c r="J2208" s="124"/>
      <c r="K2208" s="124"/>
      <c r="L2208" s="124"/>
      <c r="M2208" s="124"/>
      <c r="N2208" s="211">
        <v>9446.69</v>
      </c>
      <c r="O2208" s="211">
        <v>0</v>
      </c>
      <c r="P2208" s="124" t="s">
        <v>1314</v>
      </c>
    </row>
    <row r="2209" spans="1:16" ht="76.5">
      <c r="A2209" s="262">
        <v>25</v>
      </c>
      <c r="B2209" s="124"/>
      <c r="C2209" s="125" t="s">
        <v>694</v>
      </c>
      <c r="D2209" s="119">
        <v>43173</v>
      </c>
      <c r="E2209" s="120" t="s">
        <v>5830</v>
      </c>
      <c r="F2209" s="120" t="s">
        <v>1315</v>
      </c>
      <c r="G2209" s="120">
        <v>16961090</v>
      </c>
      <c r="H2209" s="124"/>
      <c r="I2209" s="128" t="s">
        <v>5831</v>
      </c>
      <c r="J2209" s="124"/>
      <c r="K2209" s="124"/>
      <c r="L2209" s="124"/>
      <c r="M2209" s="124"/>
      <c r="N2209" s="211">
        <v>373474.31</v>
      </c>
      <c r="O2209" s="211">
        <v>0</v>
      </c>
      <c r="P2209" s="124" t="s">
        <v>1314</v>
      </c>
    </row>
    <row r="2210" spans="1:16" ht="76.5">
      <c r="A2210" s="262">
        <v>25</v>
      </c>
      <c r="B2210" s="124"/>
      <c r="C2210" s="125" t="s">
        <v>694</v>
      </c>
      <c r="D2210" s="119">
        <v>43173</v>
      </c>
      <c r="E2210" s="120" t="s">
        <v>5832</v>
      </c>
      <c r="F2210" s="120" t="s">
        <v>1315</v>
      </c>
      <c r="G2210" s="120">
        <v>16961102</v>
      </c>
      <c r="H2210" s="124"/>
      <c r="I2210" s="128" t="s">
        <v>5833</v>
      </c>
      <c r="J2210" s="124"/>
      <c r="K2210" s="124"/>
      <c r="L2210" s="124"/>
      <c r="M2210" s="124"/>
      <c r="N2210" s="211">
        <v>486964.58</v>
      </c>
      <c r="O2210" s="211">
        <v>0</v>
      </c>
      <c r="P2210" s="124" t="s">
        <v>1314</v>
      </c>
    </row>
    <row r="2211" spans="1:16" ht="76.5">
      <c r="A2211" s="262">
        <v>25</v>
      </c>
      <c r="B2211" s="124"/>
      <c r="C2211" s="125" t="s">
        <v>694</v>
      </c>
      <c r="D2211" s="119">
        <v>43173</v>
      </c>
      <c r="E2211" s="120" t="s">
        <v>5834</v>
      </c>
      <c r="F2211" s="120" t="s">
        <v>1315</v>
      </c>
      <c r="G2211" s="120">
        <v>16961110</v>
      </c>
      <c r="H2211" s="124"/>
      <c r="I2211" s="128" t="s">
        <v>5835</v>
      </c>
      <c r="J2211" s="124"/>
      <c r="K2211" s="124"/>
      <c r="L2211" s="124"/>
      <c r="M2211" s="124"/>
      <c r="N2211" s="211">
        <v>252325.51</v>
      </c>
      <c r="O2211" s="211">
        <v>0</v>
      </c>
      <c r="P2211" s="124" t="s">
        <v>1314</v>
      </c>
    </row>
    <row r="2212" spans="1:16" ht="76.5">
      <c r="A2212" s="262">
        <v>25</v>
      </c>
      <c r="B2212" s="124"/>
      <c r="C2212" s="125" t="s">
        <v>694</v>
      </c>
      <c r="D2212" s="119">
        <v>43173</v>
      </c>
      <c r="E2212" s="120" t="s">
        <v>5836</v>
      </c>
      <c r="F2212" s="120" t="s">
        <v>1315</v>
      </c>
      <c r="G2212" s="120">
        <v>16961119</v>
      </c>
      <c r="H2212" s="124"/>
      <c r="I2212" s="128" t="s">
        <v>5837</v>
      </c>
      <c r="J2212" s="124"/>
      <c r="K2212" s="124"/>
      <c r="L2212" s="124"/>
      <c r="M2212" s="124"/>
      <c r="N2212" s="211">
        <v>514.12</v>
      </c>
      <c r="O2212" s="211">
        <v>0</v>
      </c>
      <c r="P2212" s="124" t="s">
        <v>1314</v>
      </c>
    </row>
    <row r="2213" spans="1:16" ht="51">
      <c r="A2213" s="262" t="s">
        <v>620</v>
      </c>
      <c r="B2213" s="124"/>
      <c r="C2213" s="125" t="s">
        <v>714</v>
      </c>
      <c r="D2213" s="119">
        <v>43173</v>
      </c>
      <c r="E2213" s="120" t="s">
        <v>5838</v>
      </c>
      <c r="F2213" s="120" t="s">
        <v>11</v>
      </c>
      <c r="G2213" s="120">
        <v>10518</v>
      </c>
      <c r="H2213" s="124"/>
      <c r="I2213" s="128" t="s">
        <v>5839</v>
      </c>
      <c r="J2213" s="124"/>
      <c r="K2213" s="124"/>
      <c r="L2213" s="124"/>
      <c r="M2213" s="124"/>
      <c r="N2213" s="211">
        <v>1013.62</v>
      </c>
      <c r="O2213" s="211">
        <v>0</v>
      </c>
      <c r="P2213" s="124" t="s">
        <v>1314</v>
      </c>
    </row>
    <row r="2214" spans="1:16" ht="89.25">
      <c r="A2214" s="262">
        <v>513</v>
      </c>
      <c r="B2214" s="124"/>
      <c r="C2214" s="125" t="s">
        <v>201</v>
      </c>
      <c r="D2214" s="119">
        <v>43173</v>
      </c>
      <c r="E2214" s="120" t="s">
        <v>5840</v>
      </c>
      <c r="F2214" s="120" t="s">
        <v>15</v>
      </c>
      <c r="G2214" s="120">
        <v>4540</v>
      </c>
      <c r="H2214" s="124"/>
      <c r="I2214" s="128" t="s">
        <v>5841</v>
      </c>
      <c r="J2214" s="124"/>
      <c r="K2214" s="124"/>
      <c r="L2214" s="124"/>
      <c r="M2214" s="124"/>
      <c r="N2214" s="211">
        <v>50</v>
      </c>
      <c r="O2214" s="211">
        <v>0</v>
      </c>
      <c r="P2214" s="124" t="s">
        <v>1314</v>
      </c>
    </row>
    <row r="2215" spans="1:16" ht="63.75">
      <c r="A2215" s="262">
        <v>513</v>
      </c>
      <c r="B2215" s="124"/>
      <c r="C2215" s="125" t="s">
        <v>201</v>
      </c>
      <c r="D2215" s="119">
        <v>43173</v>
      </c>
      <c r="E2215" s="120" t="s">
        <v>5842</v>
      </c>
      <c r="F2215" s="120" t="s">
        <v>15</v>
      </c>
      <c r="G2215" s="120">
        <v>686483</v>
      </c>
      <c r="H2215" s="124"/>
      <c r="I2215" s="128" t="s">
        <v>5843</v>
      </c>
      <c r="J2215" s="124"/>
      <c r="K2215" s="124"/>
      <c r="L2215" s="124"/>
      <c r="M2215" s="124"/>
      <c r="N2215" s="211">
        <v>50</v>
      </c>
      <c r="O2215" s="211">
        <v>0</v>
      </c>
      <c r="P2215" s="124" t="s">
        <v>1314</v>
      </c>
    </row>
    <row r="2216" spans="1:16" ht="76.5">
      <c r="A2216" s="262">
        <v>20</v>
      </c>
      <c r="B2216" s="124"/>
      <c r="C2216" s="125" t="s">
        <v>693</v>
      </c>
      <c r="D2216" s="119">
        <v>43173</v>
      </c>
      <c r="E2216" s="120" t="s">
        <v>5844</v>
      </c>
      <c r="F2216" s="120" t="s">
        <v>15</v>
      </c>
      <c r="G2216" s="120">
        <v>4523</v>
      </c>
      <c r="H2216" s="124"/>
      <c r="I2216" s="128" t="s">
        <v>5845</v>
      </c>
      <c r="J2216" s="124"/>
      <c r="K2216" s="124"/>
      <c r="L2216" s="124"/>
      <c r="M2216" s="124"/>
      <c r="N2216" s="211">
        <v>1847.8</v>
      </c>
      <c r="O2216" s="211">
        <v>0</v>
      </c>
      <c r="P2216" s="124" t="s">
        <v>1314</v>
      </c>
    </row>
    <row r="2217" spans="1:16" ht="76.5">
      <c r="A2217" s="262">
        <v>20</v>
      </c>
      <c r="B2217" s="124"/>
      <c r="C2217" s="125" t="s">
        <v>693</v>
      </c>
      <c r="D2217" s="119">
        <v>43173</v>
      </c>
      <c r="E2217" s="120" t="s">
        <v>5846</v>
      </c>
      <c r="F2217" s="120" t="s">
        <v>15</v>
      </c>
      <c r="G2217" s="120">
        <v>4522</v>
      </c>
      <c r="H2217" s="124"/>
      <c r="I2217" s="128" t="s">
        <v>5847</v>
      </c>
      <c r="J2217" s="124"/>
      <c r="K2217" s="124"/>
      <c r="L2217" s="124"/>
      <c r="M2217" s="124"/>
      <c r="N2217" s="211">
        <v>1042.1600000000001</v>
      </c>
      <c r="O2217" s="211">
        <v>0</v>
      </c>
      <c r="P2217" s="124" t="s">
        <v>1314</v>
      </c>
    </row>
    <row r="2218" spans="1:16" ht="76.5">
      <c r="A2218" s="262">
        <v>20</v>
      </c>
      <c r="B2218" s="124"/>
      <c r="C2218" s="125" t="s">
        <v>693</v>
      </c>
      <c r="D2218" s="119">
        <v>43173</v>
      </c>
      <c r="E2218" s="120" t="s">
        <v>5848</v>
      </c>
      <c r="F2218" s="120" t="s">
        <v>15</v>
      </c>
      <c r="G2218" s="120">
        <v>4521</v>
      </c>
      <c r="H2218" s="124"/>
      <c r="I2218" s="128" t="s">
        <v>5849</v>
      </c>
      <c r="J2218" s="124"/>
      <c r="K2218" s="124"/>
      <c r="L2218" s="124"/>
      <c r="M2218" s="124"/>
      <c r="N2218" s="211">
        <v>556.41</v>
      </c>
      <c r="O2218" s="211">
        <v>0</v>
      </c>
      <c r="P2218" s="124" t="s">
        <v>1314</v>
      </c>
    </row>
    <row r="2219" spans="1:16" ht="102">
      <c r="A2219" s="262">
        <v>25</v>
      </c>
      <c r="B2219" s="124"/>
      <c r="C2219" s="125" t="s">
        <v>694</v>
      </c>
      <c r="D2219" s="119">
        <v>43173</v>
      </c>
      <c r="E2219" s="120" t="s">
        <v>5850</v>
      </c>
      <c r="F2219" s="120" t="s">
        <v>15</v>
      </c>
      <c r="G2219" s="120">
        <v>4526</v>
      </c>
      <c r="H2219" s="124"/>
      <c r="I2219" s="128" t="s">
        <v>5851</v>
      </c>
      <c r="J2219" s="124"/>
      <c r="K2219" s="124"/>
      <c r="L2219" s="124"/>
      <c r="M2219" s="124"/>
      <c r="N2219" s="211">
        <v>470.52</v>
      </c>
      <c r="O2219" s="211">
        <v>0</v>
      </c>
      <c r="P2219" s="124" t="s">
        <v>1314</v>
      </c>
    </row>
    <row r="2220" spans="1:16" ht="76.5">
      <c r="A2220" s="262">
        <v>20</v>
      </c>
      <c r="B2220" s="124"/>
      <c r="C2220" s="125" t="s">
        <v>693</v>
      </c>
      <c r="D2220" s="119">
        <v>43173</v>
      </c>
      <c r="E2220" s="120" t="s">
        <v>5852</v>
      </c>
      <c r="F2220" s="120" t="s">
        <v>15</v>
      </c>
      <c r="G2220" s="120">
        <v>4524</v>
      </c>
      <c r="H2220" s="124"/>
      <c r="I2220" s="128" t="s">
        <v>5853</v>
      </c>
      <c r="J2220" s="124"/>
      <c r="K2220" s="124"/>
      <c r="L2220" s="124"/>
      <c r="M2220" s="124"/>
      <c r="N2220" s="211">
        <v>513.87</v>
      </c>
      <c r="O2220" s="211">
        <v>0</v>
      </c>
      <c r="P2220" s="124" t="s">
        <v>1314</v>
      </c>
    </row>
    <row r="2221" spans="1:16" ht="89.25">
      <c r="A2221" s="262">
        <v>25</v>
      </c>
      <c r="B2221" s="124"/>
      <c r="C2221" s="125" t="s">
        <v>694</v>
      </c>
      <c r="D2221" s="119">
        <v>43173</v>
      </c>
      <c r="E2221" s="120" t="s">
        <v>5854</v>
      </c>
      <c r="F2221" s="120" t="s">
        <v>15</v>
      </c>
      <c r="G2221" s="120">
        <v>4525</v>
      </c>
      <c r="H2221" s="124"/>
      <c r="I2221" s="128" t="s">
        <v>5855</v>
      </c>
      <c r="J2221" s="124"/>
      <c r="K2221" s="124"/>
      <c r="L2221" s="124"/>
      <c r="M2221" s="124"/>
      <c r="N2221" s="211">
        <v>331.12</v>
      </c>
      <c r="O2221" s="211">
        <v>0</v>
      </c>
      <c r="P2221" s="124" t="s">
        <v>1314</v>
      </c>
    </row>
    <row r="2222" spans="1:16" ht="76.5">
      <c r="A2222" s="262">
        <v>25</v>
      </c>
      <c r="B2222" s="124"/>
      <c r="C2222" s="125" t="s">
        <v>694</v>
      </c>
      <c r="D2222" s="119">
        <v>43173</v>
      </c>
      <c r="E2222" s="120" t="s">
        <v>5856</v>
      </c>
      <c r="F2222" s="120" t="s">
        <v>1315</v>
      </c>
      <c r="G2222" s="120">
        <v>16944842</v>
      </c>
      <c r="H2222" s="124"/>
      <c r="I2222" s="128" t="s">
        <v>5857</v>
      </c>
      <c r="J2222" s="124"/>
      <c r="K2222" s="124"/>
      <c r="L2222" s="124"/>
      <c r="M2222" s="124"/>
      <c r="N2222" s="211">
        <v>5192.7700000000004</v>
      </c>
      <c r="O2222" s="211">
        <v>0</v>
      </c>
      <c r="P2222" s="124" t="s">
        <v>1314</v>
      </c>
    </row>
    <row r="2223" spans="1:16" ht="76.5">
      <c r="A2223" s="262">
        <v>25</v>
      </c>
      <c r="B2223" s="124"/>
      <c r="C2223" s="125" t="s">
        <v>694</v>
      </c>
      <c r="D2223" s="119">
        <v>43173</v>
      </c>
      <c r="E2223" s="120" t="s">
        <v>5858</v>
      </c>
      <c r="F2223" s="120" t="s">
        <v>1315</v>
      </c>
      <c r="G2223" s="120">
        <v>16944844</v>
      </c>
      <c r="H2223" s="124"/>
      <c r="I2223" s="128" t="s">
        <v>5859</v>
      </c>
      <c r="J2223" s="124"/>
      <c r="K2223" s="124"/>
      <c r="L2223" s="124"/>
      <c r="M2223" s="124"/>
      <c r="N2223" s="211">
        <v>4603.49</v>
      </c>
      <c r="O2223" s="211">
        <v>0</v>
      </c>
      <c r="P2223" s="124" t="s">
        <v>1314</v>
      </c>
    </row>
    <row r="2224" spans="1:16" ht="76.5">
      <c r="A2224" s="262">
        <v>25</v>
      </c>
      <c r="B2224" s="124"/>
      <c r="C2224" s="125" t="s">
        <v>694</v>
      </c>
      <c r="D2224" s="119">
        <v>43173</v>
      </c>
      <c r="E2224" s="120" t="s">
        <v>5860</v>
      </c>
      <c r="F2224" s="120" t="s">
        <v>1315</v>
      </c>
      <c r="G2224" s="120">
        <v>16944845</v>
      </c>
      <c r="H2224" s="124"/>
      <c r="I2224" s="128" t="s">
        <v>5861</v>
      </c>
      <c r="J2224" s="124"/>
      <c r="K2224" s="124"/>
      <c r="L2224" s="124"/>
      <c r="M2224" s="124"/>
      <c r="N2224" s="211">
        <v>1151.49</v>
      </c>
      <c r="O2224" s="211">
        <v>0</v>
      </c>
      <c r="P2224" s="124" t="s">
        <v>1314</v>
      </c>
    </row>
    <row r="2225" spans="1:16" ht="76.5">
      <c r="A2225" s="262">
        <v>25</v>
      </c>
      <c r="B2225" s="124"/>
      <c r="C2225" s="125" t="s">
        <v>694</v>
      </c>
      <c r="D2225" s="119">
        <v>43173</v>
      </c>
      <c r="E2225" s="120" t="s">
        <v>5862</v>
      </c>
      <c r="F2225" s="120" t="s">
        <v>1315</v>
      </c>
      <c r="G2225" s="120">
        <v>16944851</v>
      </c>
      <c r="H2225" s="124"/>
      <c r="I2225" s="128" t="s">
        <v>5863</v>
      </c>
      <c r="J2225" s="124"/>
      <c r="K2225" s="124"/>
      <c r="L2225" s="124"/>
      <c r="M2225" s="124"/>
      <c r="N2225" s="211">
        <v>891.35</v>
      </c>
      <c r="O2225" s="211">
        <v>0</v>
      </c>
      <c r="P2225" s="124" t="s">
        <v>1314</v>
      </c>
    </row>
    <row r="2226" spans="1:16" ht="76.5">
      <c r="A2226" s="262">
        <v>25</v>
      </c>
      <c r="B2226" s="124"/>
      <c r="C2226" s="125" t="s">
        <v>694</v>
      </c>
      <c r="D2226" s="119">
        <v>43173</v>
      </c>
      <c r="E2226" s="120" t="s">
        <v>5864</v>
      </c>
      <c r="F2226" s="120" t="s">
        <v>1315</v>
      </c>
      <c r="G2226" s="120">
        <v>16944852</v>
      </c>
      <c r="H2226" s="124"/>
      <c r="I2226" s="128" t="s">
        <v>5865</v>
      </c>
      <c r="J2226" s="124"/>
      <c r="K2226" s="124"/>
      <c r="L2226" s="124"/>
      <c r="M2226" s="124"/>
      <c r="N2226" s="211">
        <v>0.36</v>
      </c>
      <c r="O2226" s="211">
        <v>0</v>
      </c>
      <c r="P2226" s="124" t="s">
        <v>1314</v>
      </c>
    </row>
    <row r="2227" spans="1:16" ht="76.5">
      <c r="A2227" s="262">
        <v>25</v>
      </c>
      <c r="B2227" s="124"/>
      <c r="C2227" s="125" t="s">
        <v>694</v>
      </c>
      <c r="D2227" s="119">
        <v>43173</v>
      </c>
      <c r="E2227" s="120" t="s">
        <v>5866</v>
      </c>
      <c r="F2227" s="120" t="s">
        <v>1315</v>
      </c>
      <c r="G2227" s="120">
        <v>16944853</v>
      </c>
      <c r="H2227" s="124"/>
      <c r="I2227" s="128" t="s">
        <v>5867</v>
      </c>
      <c r="J2227" s="124"/>
      <c r="K2227" s="124"/>
      <c r="L2227" s="124"/>
      <c r="M2227" s="124"/>
      <c r="N2227" s="211">
        <v>4623.04</v>
      </c>
      <c r="O2227" s="211">
        <v>0</v>
      </c>
      <c r="P2227" s="124" t="s">
        <v>1314</v>
      </c>
    </row>
    <row r="2228" spans="1:16" ht="76.5">
      <c r="A2228" s="262">
        <v>25</v>
      </c>
      <c r="B2228" s="124"/>
      <c r="C2228" s="125" t="s">
        <v>694</v>
      </c>
      <c r="D2228" s="119">
        <v>43173</v>
      </c>
      <c r="E2228" s="120" t="s">
        <v>5868</v>
      </c>
      <c r="F2228" s="120" t="s">
        <v>1315</v>
      </c>
      <c r="G2228" s="120">
        <v>16944855</v>
      </c>
      <c r="H2228" s="124"/>
      <c r="I2228" s="128" t="s">
        <v>5869</v>
      </c>
      <c r="J2228" s="124"/>
      <c r="K2228" s="124"/>
      <c r="L2228" s="124"/>
      <c r="M2228" s="124"/>
      <c r="N2228" s="211">
        <v>396.06</v>
      </c>
      <c r="O2228" s="211">
        <v>0</v>
      </c>
      <c r="P2228" s="124" t="s">
        <v>1314</v>
      </c>
    </row>
    <row r="2229" spans="1:16" ht="76.5">
      <c r="A2229" s="262">
        <v>25</v>
      </c>
      <c r="B2229" s="124"/>
      <c r="C2229" s="125" t="s">
        <v>694</v>
      </c>
      <c r="D2229" s="119">
        <v>43173</v>
      </c>
      <c r="E2229" s="120" t="s">
        <v>5870</v>
      </c>
      <c r="F2229" s="120" t="s">
        <v>1315</v>
      </c>
      <c r="G2229" s="120">
        <v>16944823</v>
      </c>
      <c r="H2229" s="124"/>
      <c r="I2229" s="128" t="s">
        <v>5871</v>
      </c>
      <c r="J2229" s="124"/>
      <c r="K2229" s="124"/>
      <c r="L2229" s="124"/>
      <c r="M2229" s="124"/>
      <c r="N2229" s="211">
        <v>285.77999999999997</v>
      </c>
      <c r="O2229" s="211">
        <v>0</v>
      </c>
      <c r="P2229" s="124" t="s">
        <v>1314</v>
      </c>
    </row>
    <row r="2230" spans="1:16" ht="76.5">
      <c r="A2230" s="262">
        <v>25</v>
      </c>
      <c r="B2230" s="124"/>
      <c r="C2230" s="125" t="s">
        <v>694</v>
      </c>
      <c r="D2230" s="119">
        <v>43173</v>
      </c>
      <c r="E2230" s="120" t="s">
        <v>5872</v>
      </c>
      <c r="F2230" s="120" t="s">
        <v>1315</v>
      </c>
      <c r="G2230" s="120">
        <v>16944838</v>
      </c>
      <c r="H2230" s="124"/>
      <c r="I2230" s="128" t="s">
        <v>5873</v>
      </c>
      <c r="J2230" s="124"/>
      <c r="K2230" s="124"/>
      <c r="L2230" s="124"/>
      <c r="M2230" s="124"/>
      <c r="N2230" s="211">
        <v>451.04</v>
      </c>
      <c r="O2230" s="211">
        <v>0</v>
      </c>
      <c r="P2230" s="124" t="s">
        <v>1314</v>
      </c>
    </row>
    <row r="2231" spans="1:16" ht="76.5">
      <c r="A2231" s="262">
        <v>25</v>
      </c>
      <c r="B2231" s="124"/>
      <c r="C2231" s="125" t="s">
        <v>694</v>
      </c>
      <c r="D2231" s="119">
        <v>43173</v>
      </c>
      <c r="E2231" s="120" t="s">
        <v>5874</v>
      </c>
      <c r="F2231" s="120" t="s">
        <v>1315</v>
      </c>
      <c r="G2231" s="120">
        <v>16944839</v>
      </c>
      <c r="H2231" s="124"/>
      <c r="I2231" s="128" t="s">
        <v>5875</v>
      </c>
      <c r="J2231" s="124"/>
      <c r="K2231" s="124"/>
      <c r="L2231" s="124"/>
      <c r="M2231" s="124"/>
      <c r="N2231" s="211">
        <v>1985.15</v>
      </c>
      <c r="O2231" s="211">
        <v>0</v>
      </c>
      <c r="P2231" s="124" t="s">
        <v>1314</v>
      </c>
    </row>
    <row r="2232" spans="1:16" ht="76.5">
      <c r="A2232" s="262">
        <v>25</v>
      </c>
      <c r="B2232" s="124"/>
      <c r="C2232" s="125" t="s">
        <v>694</v>
      </c>
      <c r="D2232" s="119">
        <v>43173</v>
      </c>
      <c r="E2232" s="120" t="s">
        <v>5876</v>
      </c>
      <c r="F2232" s="120" t="s">
        <v>1315</v>
      </c>
      <c r="G2232" s="120">
        <v>16944840</v>
      </c>
      <c r="H2232" s="124"/>
      <c r="I2232" s="128" t="s">
        <v>5877</v>
      </c>
      <c r="J2232" s="124"/>
      <c r="K2232" s="124"/>
      <c r="L2232" s="124"/>
      <c r="M2232" s="124"/>
      <c r="N2232" s="211">
        <v>5654.16</v>
      </c>
      <c r="O2232" s="211">
        <v>0</v>
      </c>
      <c r="P2232" s="124" t="s">
        <v>1314</v>
      </c>
    </row>
    <row r="2233" spans="1:16" ht="76.5">
      <c r="A2233" s="262">
        <v>25</v>
      </c>
      <c r="B2233" s="124"/>
      <c r="C2233" s="125" t="s">
        <v>694</v>
      </c>
      <c r="D2233" s="119">
        <v>43173</v>
      </c>
      <c r="E2233" s="120" t="s">
        <v>5878</v>
      </c>
      <c r="F2233" s="120" t="s">
        <v>1315</v>
      </c>
      <c r="G2233" s="120">
        <v>16944821</v>
      </c>
      <c r="H2233" s="124"/>
      <c r="I2233" s="128" t="s">
        <v>5879</v>
      </c>
      <c r="J2233" s="124"/>
      <c r="K2233" s="124"/>
      <c r="L2233" s="124"/>
      <c r="M2233" s="124"/>
      <c r="N2233" s="211">
        <v>317061.71000000002</v>
      </c>
      <c r="O2233" s="211">
        <v>0</v>
      </c>
      <c r="P2233" s="124" t="s">
        <v>1314</v>
      </c>
    </row>
    <row r="2234" spans="1:16" ht="76.5">
      <c r="A2234" s="262">
        <v>25</v>
      </c>
      <c r="B2234" s="124"/>
      <c r="C2234" s="125" t="s">
        <v>694</v>
      </c>
      <c r="D2234" s="119">
        <v>43173</v>
      </c>
      <c r="E2234" s="120" t="s">
        <v>5880</v>
      </c>
      <c r="F2234" s="120" t="s">
        <v>1315</v>
      </c>
      <c r="G2234" s="120">
        <v>16944803</v>
      </c>
      <c r="H2234" s="124"/>
      <c r="I2234" s="128" t="s">
        <v>5881</v>
      </c>
      <c r="J2234" s="124"/>
      <c r="K2234" s="124"/>
      <c r="L2234" s="124"/>
      <c r="M2234" s="124"/>
      <c r="N2234" s="211">
        <v>468.41</v>
      </c>
      <c r="O2234" s="211">
        <v>0</v>
      </c>
      <c r="P2234" s="124" t="s">
        <v>1314</v>
      </c>
    </row>
    <row r="2235" spans="1:16" ht="76.5">
      <c r="A2235" s="262">
        <v>25</v>
      </c>
      <c r="B2235" s="124"/>
      <c r="C2235" s="125" t="s">
        <v>694</v>
      </c>
      <c r="D2235" s="119">
        <v>43173</v>
      </c>
      <c r="E2235" s="120" t="s">
        <v>5882</v>
      </c>
      <c r="F2235" s="120" t="s">
        <v>1315</v>
      </c>
      <c r="G2235" s="120">
        <v>16944819</v>
      </c>
      <c r="H2235" s="124"/>
      <c r="I2235" s="128" t="s">
        <v>5883</v>
      </c>
      <c r="J2235" s="124"/>
      <c r="K2235" s="124"/>
      <c r="L2235" s="124"/>
      <c r="M2235" s="124"/>
      <c r="N2235" s="211">
        <v>6000000</v>
      </c>
      <c r="O2235" s="211">
        <v>0</v>
      </c>
      <c r="P2235" s="124" t="s">
        <v>1314</v>
      </c>
    </row>
    <row r="2236" spans="1:16" ht="76.5">
      <c r="A2236" s="262">
        <v>25</v>
      </c>
      <c r="B2236" s="124"/>
      <c r="C2236" s="125" t="s">
        <v>694</v>
      </c>
      <c r="D2236" s="119">
        <v>43173</v>
      </c>
      <c r="E2236" s="120" t="s">
        <v>5884</v>
      </c>
      <c r="F2236" s="120" t="s">
        <v>1315</v>
      </c>
      <c r="G2236" s="120">
        <v>16944768</v>
      </c>
      <c r="H2236" s="124"/>
      <c r="I2236" s="128" t="s">
        <v>5885</v>
      </c>
      <c r="J2236" s="124"/>
      <c r="K2236" s="124"/>
      <c r="L2236" s="124"/>
      <c r="M2236" s="124"/>
      <c r="N2236" s="211">
        <v>142.09</v>
      </c>
      <c r="O2236" s="211">
        <v>0</v>
      </c>
      <c r="P2236" s="124" t="s">
        <v>1314</v>
      </c>
    </row>
    <row r="2237" spans="1:16" ht="76.5">
      <c r="A2237" s="262">
        <v>25</v>
      </c>
      <c r="B2237" s="124"/>
      <c r="C2237" s="125" t="s">
        <v>694</v>
      </c>
      <c r="D2237" s="119">
        <v>43173</v>
      </c>
      <c r="E2237" s="120" t="s">
        <v>5886</v>
      </c>
      <c r="F2237" s="120" t="s">
        <v>1315</v>
      </c>
      <c r="G2237" s="120">
        <v>16941223</v>
      </c>
      <c r="H2237" s="124"/>
      <c r="I2237" s="128" t="s">
        <v>5887</v>
      </c>
      <c r="J2237" s="124"/>
      <c r="K2237" s="124"/>
      <c r="L2237" s="124"/>
      <c r="M2237" s="124"/>
      <c r="N2237" s="211">
        <v>2.94</v>
      </c>
      <c r="O2237" s="211">
        <v>0</v>
      </c>
      <c r="P2237" s="124" t="s">
        <v>1314</v>
      </c>
    </row>
    <row r="2238" spans="1:16" ht="76.5">
      <c r="A2238" s="262">
        <v>25</v>
      </c>
      <c r="B2238" s="124"/>
      <c r="C2238" s="125" t="s">
        <v>694</v>
      </c>
      <c r="D2238" s="119">
        <v>43173</v>
      </c>
      <c r="E2238" s="120" t="s">
        <v>5888</v>
      </c>
      <c r="F2238" s="120" t="s">
        <v>1315</v>
      </c>
      <c r="G2238" s="120">
        <v>16941239</v>
      </c>
      <c r="H2238" s="124"/>
      <c r="I2238" s="128" t="s">
        <v>5889</v>
      </c>
      <c r="J2238" s="124"/>
      <c r="K2238" s="124"/>
      <c r="L2238" s="124"/>
      <c r="M2238" s="124"/>
      <c r="N2238" s="211">
        <v>1.32</v>
      </c>
      <c r="O2238" s="211">
        <v>0</v>
      </c>
      <c r="P2238" s="124" t="s">
        <v>1314</v>
      </c>
    </row>
    <row r="2239" spans="1:16" ht="76.5">
      <c r="A2239" s="262">
        <v>25</v>
      </c>
      <c r="B2239" s="124"/>
      <c r="C2239" s="125" t="s">
        <v>694</v>
      </c>
      <c r="D2239" s="119">
        <v>43173</v>
      </c>
      <c r="E2239" s="120" t="s">
        <v>5890</v>
      </c>
      <c r="F2239" s="120" t="s">
        <v>1315</v>
      </c>
      <c r="G2239" s="120">
        <v>16941204</v>
      </c>
      <c r="H2239" s="124"/>
      <c r="I2239" s="128" t="s">
        <v>5891</v>
      </c>
      <c r="J2239" s="124"/>
      <c r="K2239" s="124"/>
      <c r="L2239" s="124"/>
      <c r="M2239" s="124"/>
      <c r="N2239" s="211">
        <v>1.98</v>
      </c>
      <c r="O2239" s="211">
        <v>0</v>
      </c>
      <c r="P2239" s="124" t="s">
        <v>1314</v>
      </c>
    </row>
    <row r="2240" spans="1:16" ht="76.5">
      <c r="A2240" s="262">
        <v>25</v>
      </c>
      <c r="B2240" s="124"/>
      <c r="C2240" s="125" t="s">
        <v>694</v>
      </c>
      <c r="D2240" s="119">
        <v>43173</v>
      </c>
      <c r="E2240" s="120" t="s">
        <v>5892</v>
      </c>
      <c r="F2240" s="120" t="s">
        <v>1315</v>
      </c>
      <c r="G2240" s="120">
        <v>16941205</v>
      </c>
      <c r="H2240" s="124"/>
      <c r="I2240" s="128" t="s">
        <v>5893</v>
      </c>
      <c r="J2240" s="124"/>
      <c r="K2240" s="124"/>
      <c r="L2240" s="124"/>
      <c r="M2240" s="124"/>
      <c r="N2240" s="211">
        <v>6.33</v>
      </c>
      <c r="O2240" s="211">
        <v>0</v>
      </c>
      <c r="P2240" s="124" t="s">
        <v>1314</v>
      </c>
    </row>
    <row r="2241" spans="1:16" ht="76.5">
      <c r="A2241" s="262">
        <v>25</v>
      </c>
      <c r="B2241" s="124"/>
      <c r="C2241" s="125" t="s">
        <v>694</v>
      </c>
      <c r="D2241" s="119">
        <v>43173</v>
      </c>
      <c r="E2241" s="120" t="s">
        <v>5894</v>
      </c>
      <c r="F2241" s="120" t="s">
        <v>1315</v>
      </c>
      <c r="G2241" s="120">
        <v>16941209</v>
      </c>
      <c r="H2241" s="124"/>
      <c r="I2241" s="128" t="s">
        <v>5895</v>
      </c>
      <c r="J2241" s="124"/>
      <c r="K2241" s="124"/>
      <c r="L2241" s="124"/>
      <c r="M2241" s="124"/>
      <c r="N2241" s="211">
        <v>10.56</v>
      </c>
      <c r="O2241" s="211">
        <v>0</v>
      </c>
      <c r="P2241" s="124" t="s">
        <v>1314</v>
      </c>
    </row>
    <row r="2242" spans="1:16" ht="76.5">
      <c r="A2242" s="262">
        <v>25</v>
      </c>
      <c r="B2242" s="124"/>
      <c r="C2242" s="125" t="s">
        <v>694</v>
      </c>
      <c r="D2242" s="119">
        <v>43173</v>
      </c>
      <c r="E2242" s="120" t="s">
        <v>5896</v>
      </c>
      <c r="F2242" s="120" t="s">
        <v>1315</v>
      </c>
      <c r="G2242" s="120">
        <v>16941217</v>
      </c>
      <c r="H2242" s="124"/>
      <c r="I2242" s="128" t="s">
        <v>5897</v>
      </c>
      <c r="J2242" s="124"/>
      <c r="K2242" s="124"/>
      <c r="L2242" s="124"/>
      <c r="M2242" s="124"/>
      <c r="N2242" s="211">
        <v>5.0199999999999996</v>
      </c>
      <c r="O2242" s="211">
        <v>0</v>
      </c>
      <c r="P2242" s="124" t="s">
        <v>1314</v>
      </c>
    </row>
    <row r="2243" spans="1:16" ht="76.5">
      <c r="A2243" s="262">
        <v>25</v>
      </c>
      <c r="B2243" s="124"/>
      <c r="C2243" s="125" t="s">
        <v>694</v>
      </c>
      <c r="D2243" s="119">
        <v>43173</v>
      </c>
      <c r="E2243" s="120" t="s">
        <v>5898</v>
      </c>
      <c r="F2243" s="120" t="s">
        <v>1315</v>
      </c>
      <c r="G2243" s="120">
        <v>16941218</v>
      </c>
      <c r="H2243" s="124"/>
      <c r="I2243" s="128" t="s">
        <v>5899</v>
      </c>
      <c r="J2243" s="124"/>
      <c r="K2243" s="124"/>
      <c r="L2243" s="124"/>
      <c r="M2243" s="124"/>
      <c r="N2243" s="211">
        <v>980.67</v>
      </c>
      <c r="O2243" s="211">
        <v>0</v>
      </c>
      <c r="P2243" s="124" t="s">
        <v>1314</v>
      </c>
    </row>
    <row r="2244" spans="1:16" ht="51">
      <c r="A2244" s="262" t="s">
        <v>619</v>
      </c>
      <c r="B2244" s="124"/>
      <c r="C2244" s="125" t="s">
        <v>713</v>
      </c>
      <c r="D2244" s="119">
        <v>43174</v>
      </c>
      <c r="E2244" s="120" t="s">
        <v>5121</v>
      </c>
      <c r="F2244" s="120" t="s">
        <v>3</v>
      </c>
      <c r="G2244" s="120">
        <v>1605407</v>
      </c>
      <c r="H2244" s="124"/>
      <c r="I2244" s="128" t="s">
        <v>5122</v>
      </c>
      <c r="J2244" s="124"/>
      <c r="K2244" s="124"/>
      <c r="L2244" s="124"/>
      <c r="M2244" s="124"/>
      <c r="N2244" s="211">
        <v>0</v>
      </c>
      <c r="O2244" s="211">
        <v>5620</v>
      </c>
      <c r="P2244" s="124" t="s">
        <v>1314</v>
      </c>
    </row>
    <row r="2245" spans="1:16" ht="76.5">
      <c r="A2245" s="262">
        <v>512</v>
      </c>
      <c r="B2245" s="124"/>
      <c r="C2245" s="125" t="s">
        <v>840</v>
      </c>
      <c r="D2245" s="119">
        <v>43174</v>
      </c>
      <c r="E2245" s="120" t="s">
        <v>5123</v>
      </c>
      <c r="F2245" s="120" t="s">
        <v>3</v>
      </c>
      <c r="G2245" s="120">
        <v>1605426</v>
      </c>
      <c r="H2245" s="124"/>
      <c r="I2245" s="128" t="s">
        <v>7587</v>
      </c>
      <c r="J2245" s="124"/>
      <c r="K2245" s="124"/>
      <c r="L2245" s="124"/>
      <c r="M2245" s="124"/>
      <c r="N2245" s="211">
        <v>0</v>
      </c>
      <c r="O2245" s="211">
        <v>2365.7800000000002</v>
      </c>
      <c r="P2245" s="124" t="s">
        <v>4737</v>
      </c>
    </row>
    <row r="2246" spans="1:16" ht="76.5">
      <c r="A2246" s="262">
        <v>681</v>
      </c>
      <c r="B2246" s="124"/>
      <c r="C2246" s="125" t="s">
        <v>237</v>
      </c>
      <c r="D2246" s="119">
        <v>43174</v>
      </c>
      <c r="E2246" s="120" t="s">
        <v>5123</v>
      </c>
      <c r="F2246" s="120" t="s">
        <v>3</v>
      </c>
      <c r="G2246" s="120">
        <v>1605426</v>
      </c>
      <c r="H2246" s="124"/>
      <c r="I2246" s="128" t="s">
        <v>7587</v>
      </c>
      <c r="J2246" s="124"/>
      <c r="K2246" s="124"/>
      <c r="L2246" s="124"/>
      <c r="M2246" s="124"/>
      <c r="N2246" s="211">
        <v>0</v>
      </c>
      <c r="O2246" s="211">
        <v>684.5</v>
      </c>
      <c r="P2246" s="124" t="s">
        <v>4737</v>
      </c>
    </row>
    <row r="2247" spans="1:16" ht="76.5">
      <c r="A2247" s="262">
        <v>20</v>
      </c>
      <c r="B2247" s="124"/>
      <c r="C2247" s="125" t="s">
        <v>693</v>
      </c>
      <c r="D2247" s="119">
        <v>43174</v>
      </c>
      <c r="E2247" s="120" t="s">
        <v>5123</v>
      </c>
      <c r="F2247" s="120" t="s">
        <v>3</v>
      </c>
      <c r="G2247" s="120">
        <v>1605426</v>
      </c>
      <c r="H2247" s="124"/>
      <c r="I2247" s="128" t="s">
        <v>7587</v>
      </c>
      <c r="J2247" s="124"/>
      <c r="K2247" s="124"/>
      <c r="L2247" s="124"/>
      <c r="M2247" s="124"/>
      <c r="N2247" s="211">
        <v>0</v>
      </c>
      <c r="O2247" s="211">
        <v>605.76</v>
      </c>
      <c r="P2247" s="124" t="s">
        <v>4737</v>
      </c>
    </row>
    <row r="2248" spans="1:16" ht="76.5">
      <c r="A2248" s="262">
        <v>269</v>
      </c>
      <c r="B2248" s="124"/>
      <c r="C2248" s="125" t="s">
        <v>784</v>
      </c>
      <c r="D2248" s="119">
        <v>43174</v>
      </c>
      <c r="E2248" s="120" t="s">
        <v>5123</v>
      </c>
      <c r="F2248" s="120" t="s">
        <v>3</v>
      </c>
      <c r="G2248" s="120">
        <v>1605426</v>
      </c>
      <c r="H2248" s="124"/>
      <c r="I2248" s="128" t="s">
        <v>7587</v>
      </c>
      <c r="J2248" s="124"/>
      <c r="K2248" s="124"/>
      <c r="L2248" s="124"/>
      <c r="M2248" s="124"/>
      <c r="N2248" s="211">
        <v>0</v>
      </c>
      <c r="O2248" s="211">
        <v>55808.88</v>
      </c>
      <c r="P2248" s="124" t="s">
        <v>4737</v>
      </c>
    </row>
    <row r="2249" spans="1:16" ht="76.5">
      <c r="A2249" s="262">
        <v>269</v>
      </c>
      <c r="B2249" s="124"/>
      <c r="C2249" s="125" t="s">
        <v>784</v>
      </c>
      <c r="D2249" s="119">
        <v>43174</v>
      </c>
      <c r="E2249" s="120" t="s">
        <v>5123</v>
      </c>
      <c r="F2249" s="120" t="s">
        <v>3</v>
      </c>
      <c r="G2249" s="120">
        <v>1605426</v>
      </c>
      <c r="H2249" s="124"/>
      <c r="I2249" s="128" t="s">
        <v>7587</v>
      </c>
      <c r="J2249" s="124"/>
      <c r="K2249" s="124"/>
      <c r="L2249" s="124"/>
      <c r="M2249" s="124"/>
      <c r="N2249" s="211">
        <v>0</v>
      </c>
      <c r="O2249" s="211">
        <v>53215.040000000001</v>
      </c>
      <c r="P2249" s="124" t="s">
        <v>4737</v>
      </c>
    </row>
    <row r="2250" spans="1:16" ht="76.5">
      <c r="A2250" s="262">
        <v>269</v>
      </c>
      <c r="B2250" s="124"/>
      <c r="C2250" s="125" t="s">
        <v>784</v>
      </c>
      <c r="D2250" s="119">
        <v>43174</v>
      </c>
      <c r="E2250" s="120" t="s">
        <v>5123</v>
      </c>
      <c r="F2250" s="120" t="s">
        <v>3</v>
      </c>
      <c r="G2250" s="120">
        <v>1605426</v>
      </c>
      <c r="H2250" s="124"/>
      <c r="I2250" s="128" t="s">
        <v>7587</v>
      </c>
      <c r="J2250" s="124"/>
      <c r="K2250" s="124"/>
      <c r="L2250" s="124"/>
      <c r="M2250" s="124"/>
      <c r="N2250" s="211">
        <v>0</v>
      </c>
      <c r="O2250" s="211">
        <v>36698.31</v>
      </c>
      <c r="P2250" s="124" t="s">
        <v>4737</v>
      </c>
    </row>
    <row r="2251" spans="1:16" ht="76.5">
      <c r="A2251" s="262">
        <v>269</v>
      </c>
      <c r="B2251" s="124"/>
      <c r="C2251" s="125" t="s">
        <v>784</v>
      </c>
      <c r="D2251" s="119">
        <v>43174</v>
      </c>
      <c r="E2251" s="120" t="s">
        <v>5123</v>
      </c>
      <c r="F2251" s="120" t="s">
        <v>3</v>
      </c>
      <c r="G2251" s="120">
        <v>1605426</v>
      </c>
      <c r="H2251" s="124"/>
      <c r="I2251" s="128" t="s">
        <v>7587</v>
      </c>
      <c r="J2251" s="124"/>
      <c r="K2251" s="124"/>
      <c r="L2251" s="124"/>
      <c r="M2251" s="124"/>
      <c r="N2251" s="211">
        <v>0</v>
      </c>
      <c r="O2251" s="211">
        <v>29625.26</v>
      </c>
      <c r="P2251" s="124" t="s">
        <v>4737</v>
      </c>
    </row>
    <row r="2252" spans="1:16" ht="76.5">
      <c r="A2252" s="262">
        <v>269</v>
      </c>
      <c r="B2252" s="124"/>
      <c r="C2252" s="125" t="s">
        <v>784</v>
      </c>
      <c r="D2252" s="119">
        <v>43174</v>
      </c>
      <c r="E2252" s="120" t="s">
        <v>5123</v>
      </c>
      <c r="F2252" s="120" t="s">
        <v>3</v>
      </c>
      <c r="G2252" s="120">
        <v>1605426</v>
      </c>
      <c r="H2252" s="124"/>
      <c r="I2252" s="128" t="s">
        <v>7587</v>
      </c>
      <c r="J2252" s="124"/>
      <c r="K2252" s="124"/>
      <c r="L2252" s="124"/>
      <c r="M2252" s="124"/>
      <c r="N2252" s="211">
        <v>0</v>
      </c>
      <c r="O2252" s="211">
        <v>6955.2</v>
      </c>
      <c r="P2252" s="124" t="s">
        <v>4737</v>
      </c>
    </row>
    <row r="2253" spans="1:16" ht="76.5">
      <c r="A2253" s="262">
        <v>269</v>
      </c>
      <c r="B2253" s="124"/>
      <c r="C2253" s="125" t="s">
        <v>784</v>
      </c>
      <c r="D2253" s="119">
        <v>43174</v>
      </c>
      <c r="E2253" s="120" t="s">
        <v>5123</v>
      </c>
      <c r="F2253" s="120" t="s">
        <v>3</v>
      </c>
      <c r="G2253" s="120">
        <v>1605426</v>
      </c>
      <c r="H2253" s="124"/>
      <c r="I2253" s="128" t="s">
        <v>7587</v>
      </c>
      <c r="J2253" s="124"/>
      <c r="K2253" s="124"/>
      <c r="L2253" s="124"/>
      <c r="M2253" s="124"/>
      <c r="N2253" s="211">
        <v>0</v>
      </c>
      <c r="O2253" s="211">
        <v>189504.53</v>
      </c>
      <c r="P2253" s="124" t="s">
        <v>4737</v>
      </c>
    </row>
    <row r="2254" spans="1:16" ht="76.5">
      <c r="A2254" s="262">
        <v>681</v>
      </c>
      <c r="B2254" s="124"/>
      <c r="C2254" s="125" t="s">
        <v>237</v>
      </c>
      <c r="D2254" s="119">
        <v>43174</v>
      </c>
      <c r="E2254" s="120" t="s">
        <v>5123</v>
      </c>
      <c r="F2254" s="120" t="s">
        <v>3</v>
      </c>
      <c r="G2254" s="120">
        <v>1605426</v>
      </c>
      <c r="H2254" s="124"/>
      <c r="I2254" s="128" t="s">
        <v>7587</v>
      </c>
      <c r="J2254" s="124"/>
      <c r="K2254" s="124"/>
      <c r="L2254" s="124"/>
      <c r="M2254" s="124"/>
      <c r="N2254" s="211">
        <v>0</v>
      </c>
      <c r="O2254" s="211">
        <v>1166.78</v>
      </c>
      <c r="P2254" s="124" t="s">
        <v>4737</v>
      </c>
    </row>
    <row r="2255" spans="1:16" ht="76.5">
      <c r="A2255" s="262">
        <v>15</v>
      </c>
      <c r="B2255" s="124"/>
      <c r="C2255" s="125" t="s">
        <v>691</v>
      </c>
      <c r="D2255" s="119">
        <v>43174</v>
      </c>
      <c r="E2255" s="120" t="s">
        <v>5123</v>
      </c>
      <c r="F2255" s="120" t="s">
        <v>3</v>
      </c>
      <c r="G2255" s="120">
        <v>1605426</v>
      </c>
      <c r="H2255" s="124"/>
      <c r="I2255" s="128" t="s">
        <v>7587</v>
      </c>
      <c r="J2255" s="124"/>
      <c r="K2255" s="124"/>
      <c r="L2255" s="124"/>
      <c r="M2255" s="124"/>
      <c r="N2255" s="211">
        <v>0</v>
      </c>
      <c r="O2255" s="211">
        <v>23666.32</v>
      </c>
      <c r="P2255" s="124" t="s">
        <v>4737</v>
      </c>
    </row>
    <row r="2256" spans="1:16" ht="76.5">
      <c r="A2256" s="262">
        <v>660</v>
      </c>
      <c r="B2256" s="124"/>
      <c r="C2256" s="125" t="s">
        <v>233</v>
      </c>
      <c r="D2256" s="119">
        <v>43174</v>
      </c>
      <c r="E2256" s="120" t="s">
        <v>5123</v>
      </c>
      <c r="F2256" s="120" t="s">
        <v>3</v>
      </c>
      <c r="G2256" s="120">
        <v>1605426</v>
      </c>
      <c r="H2256" s="124"/>
      <c r="I2256" s="128" t="s">
        <v>7587</v>
      </c>
      <c r="J2256" s="124"/>
      <c r="K2256" s="124"/>
      <c r="L2256" s="124"/>
      <c r="M2256" s="124"/>
      <c r="N2256" s="211">
        <v>0</v>
      </c>
      <c r="O2256" s="211">
        <v>2670.44</v>
      </c>
      <c r="P2256" s="124" t="s">
        <v>4737</v>
      </c>
    </row>
    <row r="2257" spans="1:16" ht="76.5">
      <c r="A2257" s="262">
        <v>660</v>
      </c>
      <c r="B2257" s="124"/>
      <c r="C2257" s="125" t="s">
        <v>233</v>
      </c>
      <c r="D2257" s="119">
        <v>43174</v>
      </c>
      <c r="E2257" s="120" t="s">
        <v>5123</v>
      </c>
      <c r="F2257" s="120" t="s">
        <v>3</v>
      </c>
      <c r="G2257" s="120">
        <v>1605426</v>
      </c>
      <c r="H2257" s="124"/>
      <c r="I2257" s="128" t="s">
        <v>7587</v>
      </c>
      <c r="J2257" s="124"/>
      <c r="K2257" s="124"/>
      <c r="L2257" s="124"/>
      <c r="M2257" s="124"/>
      <c r="N2257" s="211">
        <v>0</v>
      </c>
      <c r="O2257" s="211">
        <v>253.16</v>
      </c>
      <c r="P2257" s="124" t="s">
        <v>4737</v>
      </c>
    </row>
    <row r="2258" spans="1:16" ht="76.5">
      <c r="A2258" s="262">
        <v>572</v>
      </c>
      <c r="B2258" s="124"/>
      <c r="C2258" s="125" t="s">
        <v>848</v>
      </c>
      <c r="D2258" s="119">
        <v>43174</v>
      </c>
      <c r="E2258" s="120" t="s">
        <v>5123</v>
      </c>
      <c r="F2258" s="120" t="s">
        <v>3</v>
      </c>
      <c r="G2258" s="120">
        <v>1605426</v>
      </c>
      <c r="H2258" s="124"/>
      <c r="I2258" s="128" t="s">
        <v>7587</v>
      </c>
      <c r="J2258" s="124"/>
      <c r="K2258" s="124"/>
      <c r="L2258" s="124"/>
      <c r="M2258" s="124"/>
      <c r="N2258" s="211">
        <v>0</v>
      </c>
      <c r="O2258" s="211">
        <v>782.15</v>
      </c>
      <c r="P2258" s="124" t="s">
        <v>4737</v>
      </c>
    </row>
    <row r="2259" spans="1:16" ht="76.5">
      <c r="A2259" s="262">
        <v>681</v>
      </c>
      <c r="B2259" s="124"/>
      <c r="C2259" s="125" t="s">
        <v>237</v>
      </c>
      <c r="D2259" s="119">
        <v>43174</v>
      </c>
      <c r="E2259" s="120" t="s">
        <v>5123</v>
      </c>
      <c r="F2259" s="120" t="s">
        <v>3</v>
      </c>
      <c r="G2259" s="120">
        <v>1605426</v>
      </c>
      <c r="H2259" s="124"/>
      <c r="I2259" s="128" t="s">
        <v>7587</v>
      </c>
      <c r="J2259" s="124"/>
      <c r="K2259" s="124"/>
      <c r="L2259" s="124"/>
      <c r="M2259" s="124"/>
      <c r="N2259" s="211">
        <v>0</v>
      </c>
      <c r="O2259" s="211">
        <v>4733.42</v>
      </c>
      <c r="P2259" s="124" t="s">
        <v>4737</v>
      </c>
    </row>
    <row r="2260" spans="1:16" ht="76.5">
      <c r="A2260" s="262">
        <v>15</v>
      </c>
      <c r="B2260" s="124"/>
      <c r="C2260" s="125" t="s">
        <v>691</v>
      </c>
      <c r="D2260" s="119">
        <v>43174</v>
      </c>
      <c r="E2260" s="120" t="s">
        <v>5123</v>
      </c>
      <c r="F2260" s="120" t="s">
        <v>3</v>
      </c>
      <c r="G2260" s="120">
        <v>1605426</v>
      </c>
      <c r="H2260" s="124"/>
      <c r="I2260" s="128" t="s">
        <v>7587</v>
      </c>
      <c r="J2260" s="124"/>
      <c r="K2260" s="124"/>
      <c r="L2260" s="124"/>
      <c r="M2260" s="124"/>
      <c r="N2260" s="211">
        <v>0</v>
      </c>
      <c r="O2260" s="211">
        <v>30030.34</v>
      </c>
      <c r="P2260" s="124" t="s">
        <v>4737</v>
      </c>
    </row>
    <row r="2261" spans="1:16" ht="76.5">
      <c r="A2261" s="262">
        <v>660</v>
      </c>
      <c r="B2261" s="124"/>
      <c r="C2261" s="125" t="s">
        <v>233</v>
      </c>
      <c r="D2261" s="119">
        <v>43174</v>
      </c>
      <c r="E2261" s="120" t="s">
        <v>5123</v>
      </c>
      <c r="F2261" s="120" t="s">
        <v>3</v>
      </c>
      <c r="G2261" s="120">
        <v>1605426</v>
      </c>
      <c r="H2261" s="124"/>
      <c r="I2261" s="128" t="s">
        <v>7587</v>
      </c>
      <c r="J2261" s="124"/>
      <c r="K2261" s="124"/>
      <c r="L2261" s="124"/>
      <c r="M2261" s="124"/>
      <c r="N2261" s="211">
        <v>0</v>
      </c>
      <c r="O2261" s="211">
        <v>2894.77</v>
      </c>
      <c r="P2261" s="124" t="s">
        <v>4737</v>
      </c>
    </row>
    <row r="2262" spans="1:16" ht="76.5">
      <c r="A2262" s="262">
        <v>660</v>
      </c>
      <c r="B2262" s="124"/>
      <c r="C2262" s="125" t="s">
        <v>233</v>
      </c>
      <c r="D2262" s="119">
        <v>43174</v>
      </c>
      <c r="E2262" s="120" t="s">
        <v>5123</v>
      </c>
      <c r="F2262" s="120" t="s">
        <v>3</v>
      </c>
      <c r="G2262" s="120">
        <v>1605426</v>
      </c>
      <c r="H2262" s="124"/>
      <c r="I2262" s="128" t="s">
        <v>7587</v>
      </c>
      <c r="J2262" s="124"/>
      <c r="K2262" s="124"/>
      <c r="L2262" s="124"/>
      <c r="M2262" s="124"/>
      <c r="N2262" s="211">
        <v>0</v>
      </c>
      <c r="O2262" s="211">
        <v>17873.97</v>
      </c>
      <c r="P2262" s="124" t="s">
        <v>4737</v>
      </c>
    </row>
    <row r="2263" spans="1:16" ht="76.5">
      <c r="A2263" s="262">
        <v>660</v>
      </c>
      <c r="B2263" s="124"/>
      <c r="C2263" s="125" t="s">
        <v>233</v>
      </c>
      <c r="D2263" s="119">
        <v>43174</v>
      </c>
      <c r="E2263" s="120" t="s">
        <v>5123</v>
      </c>
      <c r="F2263" s="120" t="s">
        <v>3</v>
      </c>
      <c r="G2263" s="120">
        <v>1605426</v>
      </c>
      <c r="H2263" s="124"/>
      <c r="I2263" s="128" t="s">
        <v>7587</v>
      </c>
      <c r="J2263" s="124"/>
      <c r="K2263" s="124"/>
      <c r="L2263" s="124"/>
      <c r="M2263" s="124"/>
      <c r="N2263" s="211">
        <v>0</v>
      </c>
      <c r="O2263" s="211">
        <v>43321.59</v>
      </c>
      <c r="P2263" s="124" t="s">
        <v>4737</v>
      </c>
    </row>
    <row r="2264" spans="1:16" ht="76.5">
      <c r="A2264" s="262">
        <v>660</v>
      </c>
      <c r="B2264" s="124"/>
      <c r="C2264" s="125" t="s">
        <v>233</v>
      </c>
      <c r="D2264" s="119">
        <v>43174</v>
      </c>
      <c r="E2264" s="120" t="s">
        <v>5123</v>
      </c>
      <c r="F2264" s="120" t="s">
        <v>3</v>
      </c>
      <c r="G2264" s="120">
        <v>1605426</v>
      </c>
      <c r="H2264" s="124"/>
      <c r="I2264" s="128" t="s">
        <v>7587</v>
      </c>
      <c r="J2264" s="124"/>
      <c r="K2264" s="124"/>
      <c r="L2264" s="124"/>
      <c r="M2264" s="124"/>
      <c r="N2264" s="211">
        <v>0</v>
      </c>
      <c r="O2264" s="211">
        <v>11598.3</v>
      </c>
      <c r="P2264" s="124" t="s">
        <v>4737</v>
      </c>
    </row>
    <row r="2265" spans="1:16" ht="76.5">
      <c r="A2265" s="262">
        <v>660</v>
      </c>
      <c r="B2265" s="124"/>
      <c r="C2265" s="125" t="s">
        <v>233</v>
      </c>
      <c r="D2265" s="119">
        <v>43174</v>
      </c>
      <c r="E2265" s="120" t="s">
        <v>5123</v>
      </c>
      <c r="F2265" s="120" t="s">
        <v>3</v>
      </c>
      <c r="G2265" s="120">
        <v>1605426</v>
      </c>
      <c r="H2265" s="124"/>
      <c r="I2265" s="128" t="s">
        <v>7587</v>
      </c>
      <c r="J2265" s="124"/>
      <c r="K2265" s="124"/>
      <c r="L2265" s="124"/>
      <c r="M2265" s="124"/>
      <c r="N2265" s="211">
        <v>0</v>
      </c>
      <c r="O2265" s="211">
        <v>652.48</v>
      </c>
      <c r="P2265" s="124" t="s">
        <v>4737</v>
      </c>
    </row>
    <row r="2266" spans="1:16" ht="76.5">
      <c r="A2266" s="262">
        <v>660</v>
      </c>
      <c r="B2266" s="124"/>
      <c r="C2266" s="125" t="s">
        <v>233</v>
      </c>
      <c r="D2266" s="119">
        <v>43174</v>
      </c>
      <c r="E2266" s="120" t="s">
        <v>5123</v>
      </c>
      <c r="F2266" s="120" t="s">
        <v>3</v>
      </c>
      <c r="G2266" s="120">
        <v>1605426</v>
      </c>
      <c r="H2266" s="124"/>
      <c r="I2266" s="128" t="s">
        <v>7587</v>
      </c>
      <c r="J2266" s="124"/>
      <c r="K2266" s="124"/>
      <c r="L2266" s="124"/>
      <c r="M2266" s="124"/>
      <c r="N2266" s="211">
        <v>0</v>
      </c>
      <c r="O2266" s="211">
        <v>1331.59</v>
      </c>
      <c r="P2266" s="124" t="s">
        <v>4737</v>
      </c>
    </row>
    <row r="2267" spans="1:16" ht="76.5">
      <c r="A2267" s="262">
        <v>15</v>
      </c>
      <c r="B2267" s="124"/>
      <c r="C2267" s="125" t="s">
        <v>691</v>
      </c>
      <c r="D2267" s="119">
        <v>43174</v>
      </c>
      <c r="E2267" s="120" t="s">
        <v>5123</v>
      </c>
      <c r="F2267" s="120" t="s">
        <v>3</v>
      </c>
      <c r="G2267" s="120">
        <v>1605426</v>
      </c>
      <c r="H2267" s="124"/>
      <c r="I2267" s="128" t="s">
        <v>7587</v>
      </c>
      <c r="J2267" s="124"/>
      <c r="K2267" s="124"/>
      <c r="L2267" s="124"/>
      <c r="M2267" s="124"/>
      <c r="N2267" s="211">
        <v>0</v>
      </c>
      <c r="O2267" s="211">
        <v>11085.6</v>
      </c>
      <c r="P2267" s="124" t="s">
        <v>4737</v>
      </c>
    </row>
    <row r="2268" spans="1:16" ht="76.5">
      <c r="A2268" s="262">
        <v>660</v>
      </c>
      <c r="B2268" s="124"/>
      <c r="C2268" s="125" t="s">
        <v>233</v>
      </c>
      <c r="D2268" s="119">
        <v>43174</v>
      </c>
      <c r="E2268" s="120" t="s">
        <v>5123</v>
      </c>
      <c r="F2268" s="120" t="s">
        <v>3</v>
      </c>
      <c r="G2268" s="120">
        <v>1605426</v>
      </c>
      <c r="H2268" s="124"/>
      <c r="I2268" s="128" t="s">
        <v>7587</v>
      </c>
      <c r="J2268" s="124"/>
      <c r="K2268" s="124"/>
      <c r="L2268" s="124"/>
      <c r="M2268" s="124"/>
      <c r="N2268" s="211">
        <v>0</v>
      </c>
      <c r="O2268" s="211">
        <v>204.86</v>
      </c>
      <c r="P2268" s="124" t="s">
        <v>4737</v>
      </c>
    </row>
    <row r="2269" spans="1:16" ht="76.5">
      <c r="A2269" s="262">
        <v>660</v>
      </c>
      <c r="B2269" s="124"/>
      <c r="C2269" s="125" t="s">
        <v>233</v>
      </c>
      <c r="D2269" s="119">
        <v>43174</v>
      </c>
      <c r="E2269" s="120" t="s">
        <v>5123</v>
      </c>
      <c r="F2269" s="120" t="s">
        <v>3</v>
      </c>
      <c r="G2269" s="120">
        <v>1605426</v>
      </c>
      <c r="H2269" s="124"/>
      <c r="I2269" s="128" t="s">
        <v>7587</v>
      </c>
      <c r="J2269" s="124"/>
      <c r="K2269" s="124"/>
      <c r="L2269" s="124"/>
      <c r="M2269" s="124"/>
      <c r="N2269" s="211">
        <v>0</v>
      </c>
      <c r="O2269" s="211">
        <v>2043.17</v>
      </c>
      <c r="P2269" s="124" t="s">
        <v>4737</v>
      </c>
    </row>
    <row r="2270" spans="1:16" ht="76.5">
      <c r="A2270" s="262">
        <v>660</v>
      </c>
      <c r="B2270" s="124"/>
      <c r="C2270" s="125" t="s">
        <v>233</v>
      </c>
      <c r="D2270" s="119">
        <v>43174</v>
      </c>
      <c r="E2270" s="120" t="s">
        <v>5123</v>
      </c>
      <c r="F2270" s="120" t="s">
        <v>3</v>
      </c>
      <c r="G2270" s="120">
        <v>1605426</v>
      </c>
      <c r="H2270" s="124"/>
      <c r="I2270" s="128" t="s">
        <v>7587</v>
      </c>
      <c r="J2270" s="124"/>
      <c r="K2270" s="124"/>
      <c r="L2270" s="124"/>
      <c r="M2270" s="124"/>
      <c r="N2270" s="211">
        <v>0</v>
      </c>
      <c r="O2270" s="211">
        <v>3843.35</v>
      </c>
      <c r="P2270" s="124" t="s">
        <v>4737</v>
      </c>
    </row>
    <row r="2271" spans="1:16" ht="76.5">
      <c r="A2271" s="262">
        <v>660</v>
      </c>
      <c r="B2271" s="124"/>
      <c r="C2271" s="125" t="s">
        <v>233</v>
      </c>
      <c r="D2271" s="119">
        <v>43174</v>
      </c>
      <c r="E2271" s="120" t="s">
        <v>5123</v>
      </c>
      <c r="F2271" s="120" t="s">
        <v>3</v>
      </c>
      <c r="G2271" s="120">
        <v>1605426</v>
      </c>
      <c r="H2271" s="124"/>
      <c r="I2271" s="128" t="s">
        <v>7587</v>
      </c>
      <c r="J2271" s="124"/>
      <c r="K2271" s="124"/>
      <c r="L2271" s="124"/>
      <c r="M2271" s="124"/>
      <c r="N2271" s="211">
        <v>0</v>
      </c>
      <c r="O2271" s="211">
        <v>2936.1</v>
      </c>
      <c r="P2271" s="124" t="s">
        <v>4737</v>
      </c>
    </row>
    <row r="2272" spans="1:16" ht="76.5">
      <c r="A2272" s="262">
        <v>660</v>
      </c>
      <c r="B2272" s="124"/>
      <c r="C2272" s="125" t="s">
        <v>233</v>
      </c>
      <c r="D2272" s="119">
        <v>43174</v>
      </c>
      <c r="E2272" s="120" t="s">
        <v>5123</v>
      </c>
      <c r="F2272" s="120" t="s">
        <v>3</v>
      </c>
      <c r="G2272" s="120">
        <v>1605426</v>
      </c>
      <c r="H2272" s="124"/>
      <c r="I2272" s="128" t="s">
        <v>7587</v>
      </c>
      <c r="J2272" s="124"/>
      <c r="K2272" s="124"/>
      <c r="L2272" s="124"/>
      <c r="M2272" s="124"/>
      <c r="N2272" s="211">
        <v>0</v>
      </c>
      <c r="O2272" s="211">
        <v>23393.06</v>
      </c>
      <c r="P2272" s="124" t="s">
        <v>4737</v>
      </c>
    </row>
    <row r="2273" spans="1:16" ht="76.5">
      <c r="A2273" s="262">
        <v>16</v>
      </c>
      <c r="B2273" s="124"/>
      <c r="C2273" s="125" t="s">
        <v>692</v>
      </c>
      <c r="D2273" s="119">
        <v>43174</v>
      </c>
      <c r="E2273" s="120" t="s">
        <v>5123</v>
      </c>
      <c r="F2273" s="120" t="s">
        <v>3</v>
      </c>
      <c r="G2273" s="120">
        <v>1605426</v>
      </c>
      <c r="H2273" s="124"/>
      <c r="I2273" s="128" t="s">
        <v>7587</v>
      </c>
      <c r="J2273" s="124"/>
      <c r="K2273" s="124"/>
      <c r="L2273" s="124"/>
      <c r="M2273" s="124"/>
      <c r="N2273" s="211">
        <v>0</v>
      </c>
      <c r="O2273" s="211">
        <v>8983.7999999999993</v>
      </c>
      <c r="P2273" s="124" t="s">
        <v>4737</v>
      </c>
    </row>
    <row r="2274" spans="1:16" ht="76.5">
      <c r="A2274" s="262">
        <v>16</v>
      </c>
      <c r="B2274" s="124"/>
      <c r="C2274" s="125" t="s">
        <v>692</v>
      </c>
      <c r="D2274" s="119">
        <v>43174</v>
      </c>
      <c r="E2274" s="120" t="s">
        <v>5123</v>
      </c>
      <c r="F2274" s="120" t="s">
        <v>3</v>
      </c>
      <c r="G2274" s="120">
        <v>1605426</v>
      </c>
      <c r="H2274" s="124"/>
      <c r="I2274" s="128" t="s">
        <v>7587</v>
      </c>
      <c r="J2274" s="124"/>
      <c r="K2274" s="124"/>
      <c r="L2274" s="124"/>
      <c r="M2274" s="124"/>
      <c r="N2274" s="211">
        <v>0</v>
      </c>
      <c r="O2274" s="211">
        <v>6600.24</v>
      </c>
      <c r="P2274" s="124" t="s">
        <v>4737</v>
      </c>
    </row>
    <row r="2275" spans="1:16" ht="76.5">
      <c r="A2275" s="262">
        <v>16</v>
      </c>
      <c r="B2275" s="124"/>
      <c r="C2275" s="125" t="s">
        <v>692</v>
      </c>
      <c r="D2275" s="119">
        <v>43174</v>
      </c>
      <c r="E2275" s="120" t="s">
        <v>5123</v>
      </c>
      <c r="F2275" s="120" t="s">
        <v>3</v>
      </c>
      <c r="G2275" s="120">
        <v>1605426</v>
      </c>
      <c r="H2275" s="124"/>
      <c r="I2275" s="128" t="s">
        <v>7587</v>
      </c>
      <c r="J2275" s="124"/>
      <c r="K2275" s="124"/>
      <c r="L2275" s="124"/>
      <c r="M2275" s="124"/>
      <c r="N2275" s="211">
        <v>0</v>
      </c>
      <c r="O2275" s="211">
        <v>22073.87</v>
      </c>
      <c r="P2275" s="124" t="s">
        <v>4737</v>
      </c>
    </row>
    <row r="2276" spans="1:16" ht="76.5">
      <c r="A2276" s="262">
        <v>16</v>
      </c>
      <c r="B2276" s="124"/>
      <c r="C2276" s="125" t="s">
        <v>692</v>
      </c>
      <c r="D2276" s="119">
        <v>43174</v>
      </c>
      <c r="E2276" s="120" t="s">
        <v>5123</v>
      </c>
      <c r="F2276" s="120" t="s">
        <v>3</v>
      </c>
      <c r="G2276" s="120">
        <v>1605426</v>
      </c>
      <c r="H2276" s="124"/>
      <c r="I2276" s="128" t="s">
        <v>7587</v>
      </c>
      <c r="J2276" s="124"/>
      <c r="K2276" s="124"/>
      <c r="L2276" s="124"/>
      <c r="M2276" s="124"/>
      <c r="N2276" s="211">
        <v>0</v>
      </c>
      <c r="O2276" s="211">
        <v>8948.34</v>
      </c>
      <c r="P2276" s="124" t="s">
        <v>4737</v>
      </c>
    </row>
    <row r="2277" spans="1:16" ht="76.5">
      <c r="A2277" s="262">
        <v>16</v>
      </c>
      <c r="B2277" s="124"/>
      <c r="C2277" s="125" t="s">
        <v>692</v>
      </c>
      <c r="D2277" s="119">
        <v>43174</v>
      </c>
      <c r="E2277" s="120" t="s">
        <v>5123</v>
      </c>
      <c r="F2277" s="120" t="s">
        <v>3</v>
      </c>
      <c r="G2277" s="120">
        <v>1605426</v>
      </c>
      <c r="H2277" s="124"/>
      <c r="I2277" s="128" t="s">
        <v>7587</v>
      </c>
      <c r="J2277" s="124"/>
      <c r="K2277" s="124"/>
      <c r="L2277" s="124"/>
      <c r="M2277" s="124"/>
      <c r="N2277" s="211">
        <v>0</v>
      </c>
      <c r="O2277" s="211">
        <v>9012</v>
      </c>
      <c r="P2277" s="124" t="s">
        <v>4737</v>
      </c>
    </row>
    <row r="2278" spans="1:16" ht="76.5">
      <c r="A2278" s="262">
        <v>16</v>
      </c>
      <c r="B2278" s="124"/>
      <c r="C2278" s="125" t="s">
        <v>692</v>
      </c>
      <c r="D2278" s="119">
        <v>43174</v>
      </c>
      <c r="E2278" s="120" t="s">
        <v>5123</v>
      </c>
      <c r="F2278" s="120" t="s">
        <v>3</v>
      </c>
      <c r="G2278" s="120">
        <v>1605426</v>
      </c>
      <c r="H2278" s="124"/>
      <c r="I2278" s="128" t="s">
        <v>7587</v>
      </c>
      <c r="J2278" s="124"/>
      <c r="K2278" s="124"/>
      <c r="L2278" s="124"/>
      <c r="M2278" s="124"/>
      <c r="N2278" s="211">
        <v>0</v>
      </c>
      <c r="O2278" s="211">
        <v>10141.16</v>
      </c>
      <c r="P2278" s="124" t="s">
        <v>4737</v>
      </c>
    </row>
    <row r="2279" spans="1:16" ht="76.5">
      <c r="A2279" s="262">
        <v>16</v>
      </c>
      <c r="B2279" s="124"/>
      <c r="C2279" s="125" t="s">
        <v>692</v>
      </c>
      <c r="D2279" s="119">
        <v>43174</v>
      </c>
      <c r="E2279" s="120" t="s">
        <v>5123</v>
      </c>
      <c r="F2279" s="120" t="s">
        <v>3</v>
      </c>
      <c r="G2279" s="120">
        <v>1605426</v>
      </c>
      <c r="H2279" s="124"/>
      <c r="I2279" s="128" t="s">
        <v>7587</v>
      </c>
      <c r="J2279" s="124"/>
      <c r="K2279" s="124"/>
      <c r="L2279" s="124"/>
      <c r="M2279" s="124"/>
      <c r="N2279" s="211">
        <v>0</v>
      </c>
      <c r="O2279" s="211">
        <v>8411.1299999999992</v>
      </c>
      <c r="P2279" s="124" t="s">
        <v>4737</v>
      </c>
    </row>
    <row r="2280" spans="1:16" ht="76.5">
      <c r="A2280" s="262">
        <v>16</v>
      </c>
      <c r="B2280" s="124"/>
      <c r="C2280" s="125" t="s">
        <v>692</v>
      </c>
      <c r="D2280" s="119">
        <v>43174</v>
      </c>
      <c r="E2280" s="120" t="s">
        <v>5123</v>
      </c>
      <c r="F2280" s="120" t="s">
        <v>3</v>
      </c>
      <c r="G2280" s="120">
        <v>1605426</v>
      </c>
      <c r="H2280" s="124"/>
      <c r="I2280" s="128" t="s">
        <v>7587</v>
      </c>
      <c r="J2280" s="124"/>
      <c r="K2280" s="124"/>
      <c r="L2280" s="124"/>
      <c r="M2280" s="124"/>
      <c r="N2280" s="211">
        <v>0</v>
      </c>
      <c r="O2280" s="211">
        <v>5184</v>
      </c>
      <c r="P2280" s="124" t="s">
        <v>4737</v>
      </c>
    </row>
    <row r="2281" spans="1:16" ht="76.5">
      <c r="A2281" s="262" t="s">
        <v>619</v>
      </c>
      <c r="B2281" s="124"/>
      <c r="C2281" s="125" t="s">
        <v>713</v>
      </c>
      <c r="D2281" s="119">
        <v>43174</v>
      </c>
      <c r="E2281" s="120" t="s">
        <v>5123</v>
      </c>
      <c r="F2281" s="120" t="s">
        <v>3</v>
      </c>
      <c r="G2281" s="120">
        <v>1605426</v>
      </c>
      <c r="H2281" s="124"/>
      <c r="I2281" s="128" t="s">
        <v>7587</v>
      </c>
      <c r="J2281" s="124"/>
      <c r="K2281" s="124"/>
      <c r="L2281" s="124"/>
      <c r="M2281" s="124"/>
      <c r="N2281" s="211">
        <v>0</v>
      </c>
      <c r="O2281" s="211">
        <v>10607.02</v>
      </c>
      <c r="P2281" s="124" t="s">
        <v>4737</v>
      </c>
    </row>
    <row r="2282" spans="1:16" ht="76.5">
      <c r="A2282" s="262" t="s">
        <v>619</v>
      </c>
      <c r="B2282" s="124"/>
      <c r="C2282" s="125" t="s">
        <v>713</v>
      </c>
      <c r="D2282" s="119">
        <v>43174</v>
      </c>
      <c r="E2282" s="120" t="s">
        <v>5123</v>
      </c>
      <c r="F2282" s="120" t="s">
        <v>3</v>
      </c>
      <c r="G2282" s="120">
        <v>1605426</v>
      </c>
      <c r="H2282" s="124"/>
      <c r="I2282" s="128" t="s">
        <v>7587</v>
      </c>
      <c r="J2282" s="124"/>
      <c r="K2282" s="124"/>
      <c r="L2282" s="124"/>
      <c r="M2282" s="124"/>
      <c r="N2282" s="211">
        <v>0</v>
      </c>
      <c r="O2282" s="211">
        <v>5850</v>
      </c>
      <c r="P2282" s="124" t="s">
        <v>4737</v>
      </c>
    </row>
    <row r="2283" spans="1:16" ht="76.5">
      <c r="A2283" s="262" t="s">
        <v>619</v>
      </c>
      <c r="B2283" s="124"/>
      <c r="C2283" s="125" t="s">
        <v>713</v>
      </c>
      <c r="D2283" s="119">
        <v>43174</v>
      </c>
      <c r="E2283" s="120" t="s">
        <v>5123</v>
      </c>
      <c r="F2283" s="120" t="s">
        <v>3</v>
      </c>
      <c r="G2283" s="120">
        <v>1605426</v>
      </c>
      <c r="H2283" s="124"/>
      <c r="I2283" s="128" t="s">
        <v>7587</v>
      </c>
      <c r="J2283" s="124"/>
      <c r="K2283" s="124"/>
      <c r="L2283" s="124"/>
      <c r="M2283" s="124"/>
      <c r="N2283" s="211">
        <v>0</v>
      </c>
      <c r="O2283" s="211">
        <v>9806.4</v>
      </c>
      <c r="P2283" s="124" t="s">
        <v>4737</v>
      </c>
    </row>
    <row r="2284" spans="1:16" ht="76.5">
      <c r="A2284" s="262">
        <v>16</v>
      </c>
      <c r="B2284" s="124"/>
      <c r="C2284" s="125" t="s">
        <v>692</v>
      </c>
      <c r="D2284" s="119">
        <v>43174</v>
      </c>
      <c r="E2284" s="120" t="s">
        <v>5123</v>
      </c>
      <c r="F2284" s="120" t="s">
        <v>3</v>
      </c>
      <c r="G2284" s="120">
        <v>1605426</v>
      </c>
      <c r="H2284" s="124"/>
      <c r="I2284" s="128" t="s">
        <v>7587</v>
      </c>
      <c r="J2284" s="124"/>
      <c r="K2284" s="124"/>
      <c r="L2284" s="124"/>
      <c r="M2284" s="124"/>
      <c r="N2284" s="211">
        <v>0</v>
      </c>
      <c r="O2284" s="211">
        <v>60498.43</v>
      </c>
      <c r="P2284" s="124" t="s">
        <v>4737</v>
      </c>
    </row>
    <row r="2285" spans="1:16" ht="76.5">
      <c r="A2285" s="262">
        <v>16</v>
      </c>
      <c r="B2285" s="124"/>
      <c r="C2285" s="125" t="s">
        <v>692</v>
      </c>
      <c r="D2285" s="119">
        <v>43174</v>
      </c>
      <c r="E2285" s="120" t="s">
        <v>5123</v>
      </c>
      <c r="F2285" s="120" t="s">
        <v>3</v>
      </c>
      <c r="G2285" s="120">
        <v>1605426</v>
      </c>
      <c r="H2285" s="124"/>
      <c r="I2285" s="128" t="s">
        <v>7587</v>
      </c>
      <c r="J2285" s="124"/>
      <c r="K2285" s="124"/>
      <c r="L2285" s="124"/>
      <c r="M2285" s="124"/>
      <c r="N2285" s="211">
        <v>0</v>
      </c>
      <c r="O2285" s="211">
        <v>26030.57</v>
      </c>
      <c r="P2285" s="124" t="s">
        <v>4737</v>
      </c>
    </row>
    <row r="2286" spans="1:16" ht="76.5">
      <c r="A2286" s="262">
        <v>16</v>
      </c>
      <c r="B2286" s="124"/>
      <c r="C2286" s="125" t="s">
        <v>692</v>
      </c>
      <c r="D2286" s="119">
        <v>43174</v>
      </c>
      <c r="E2286" s="120" t="s">
        <v>5123</v>
      </c>
      <c r="F2286" s="120" t="s">
        <v>3</v>
      </c>
      <c r="G2286" s="120">
        <v>1605426</v>
      </c>
      <c r="H2286" s="124"/>
      <c r="I2286" s="128" t="s">
        <v>7587</v>
      </c>
      <c r="J2286" s="124"/>
      <c r="K2286" s="124"/>
      <c r="L2286" s="124"/>
      <c r="M2286" s="124"/>
      <c r="N2286" s="211">
        <v>0</v>
      </c>
      <c r="O2286" s="211">
        <v>18427.830000000002</v>
      </c>
      <c r="P2286" s="124" t="s">
        <v>4737</v>
      </c>
    </row>
    <row r="2287" spans="1:16" ht="76.5">
      <c r="A2287" s="262">
        <v>16</v>
      </c>
      <c r="B2287" s="124"/>
      <c r="C2287" s="125" t="s">
        <v>692</v>
      </c>
      <c r="D2287" s="119">
        <v>43174</v>
      </c>
      <c r="E2287" s="120" t="s">
        <v>5123</v>
      </c>
      <c r="F2287" s="120" t="s">
        <v>3</v>
      </c>
      <c r="G2287" s="120">
        <v>1605426</v>
      </c>
      <c r="H2287" s="124"/>
      <c r="I2287" s="128" t="s">
        <v>7587</v>
      </c>
      <c r="J2287" s="124"/>
      <c r="K2287" s="124"/>
      <c r="L2287" s="124"/>
      <c r="M2287" s="124"/>
      <c r="N2287" s="211">
        <v>0</v>
      </c>
      <c r="O2287" s="211">
        <v>6555.8</v>
      </c>
      <c r="P2287" s="124" t="s">
        <v>4737</v>
      </c>
    </row>
    <row r="2288" spans="1:16" ht="76.5">
      <c r="A2288" s="262">
        <v>16</v>
      </c>
      <c r="B2288" s="124"/>
      <c r="C2288" s="125" t="s">
        <v>692</v>
      </c>
      <c r="D2288" s="119">
        <v>43174</v>
      </c>
      <c r="E2288" s="120" t="s">
        <v>5123</v>
      </c>
      <c r="F2288" s="120" t="s">
        <v>3</v>
      </c>
      <c r="G2288" s="120">
        <v>1605426</v>
      </c>
      <c r="H2288" s="124"/>
      <c r="I2288" s="128" t="s">
        <v>7587</v>
      </c>
      <c r="J2288" s="124"/>
      <c r="K2288" s="124"/>
      <c r="L2288" s="124"/>
      <c r="M2288" s="124"/>
      <c r="N2288" s="211">
        <v>0</v>
      </c>
      <c r="O2288" s="211">
        <v>25050.48</v>
      </c>
      <c r="P2288" s="124" t="s">
        <v>4737</v>
      </c>
    </row>
    <row r="2289" spans="1:16" ht="76.5">
      <c r="A2289" s="262">
        <v>681</v>
      </c>
      <c r="B2289" s="124"/>
      <c r="C2289" s="125" t="s">
        <v>237</v>
      </c>
      <c r="D2289" s="119">
        <v>43174</v>
      </c>
      <c r="E2289" s="120" t="s">
        <v>5124</v>
      </c>
      <c r="F2289" s="120" t="s">
        <v>3</v>
      </c>
      <c r="G2289" s="120">
        <v>1605430</v>
      </c>
      <c r="H2289" s="124"/>
      <c r="I2289" s="128" t="s">
        <v>7588</v>
      </c>
      <c r="J2289" s="124"/>
      <c r="K2289" s="124"/>
      <c r="L2289" s="124"/>
      <c r="M2289" s="124"/>
      <c r="N2289" s="211">
        <v>0</v>
      </c>
      <c r="O2289" s="211">
        <v>513.9</v>
      </c>
      <c r="P2289" s="124" t="s">
        <v>4737</v>
      </c>
    </row>
    <row r="2290" spans="1:16" ht="76.5">
      <c r="A2290" s="262">
        <v>16</v>
      </c>
      <c r="B2290" s="124"/>
      <c r="C2290" s="125" t="s">
        <v>692</v>
      </c>
      <c r="D2290" s="119">
        <v>43174</v>
      </c>
      <c r="E2290" s="120" t="s">
        <v>5124</v>
      </c>
      <c r="F2290" s="120" t="s">
        <v>3</v>
      </c>
      <c r="G2290" s="120">
        <v>1605430</v>
      </c>
      <c r="H2290" s="124"/>
      <c r="I2290" s="128" t="s">
        <v>7588</v>
      </c>
      <c r="J2290" s="124"/>
      <c r="K2290" s="124"/>
      <c r="L2290" s="124"/>
      <c r="M2290" s="124"/>
      <c r="N2290" s="211">
        <v>0</v>
      </c>
      <c r="O2290" s="211">
        <v>722066.84</v>
      </c>
      <c r="P2290" s="124" t="s">
        <v>4737</v>
      </c>
    </row>
    <row r="2291" spans="1:16" ht="76.5">
      <c r="A2291" s="262">
        <v>16</v>
      </c>
      <c r="B2291" s="124"/>
      <c r="C2291" s="125" t="s">
        <v>692</v>
      </c>
      <c r="D2291" s="119">
        <v>43174</v>
      </c>
      <c r="E2291" s="120" t="s">
        <v>5124</v>
      </c>
      <c r="F2291" s="120" t="s">
        <v>3</v>
      </c>
      <c r="G2291" s="120">
        <v>1605430</v>
      </c>
      <c r="H2291" s="124"/>
      <c r="I2291" s="128" t="s">
        <v>7588</v>
      </c>
      <c r="J2291" s="124"/>
      <c r="K2291" s="124"/>
      <c r="L2291" s="124"/>
      <c r="M2291" s="124"/>
      <c r="N2291" s="211">
        <v>0</v>
      </c>
      <c r="O2291" s="211">
        <v>600227.73</v>
      </c>
      <c r="P2291" s="124" t="s">
        <v>4737</v>
      </c>
    </row>
    <row r="2292" spans="1:16" ht="76.5">
      <c r="A2292" s="262">
        <v>35</v>
      </c>
      <c r="B2292" s="124"/>
      <c r="C2292" s="125" t="s">
        <v>696</v>
      </c>
      <c r="D2292" s="119">
        <v>43174</v>
      </c>
      <c r="E2292" s="120" t="s">
        <v>5124</v>
      </c>
      <c r="F2292" s="120" t="s">
        <v>3</v>
      </c>
      <c r="G2292" s="120">
        <v>1605430</v>
      </c>
      <c r="H2292" s="124"/>
      <c r="I2292" s="128" t="s">
        <v>7588</v>
      </c>
      <c r="J2292" s="124"/>
      <c r="K2292" s="124"/>
      <c r="L2292" s="124"/>
      <c r="M2292" s="124"/>
      <c r="N2292" s="211">
        <v>0</v>
      </c>
      <c r="O2292" s="211">
        <v>417.4</v>
      </c>
      <c r="P2292" s="124" t="s">
        <v>4737</v>
      </c>
    </row>
    <row r="2293" spans="1:16" ht="76.5">
      <c r="A2293" s="262">
        <v>86</v>
      </c>
      <c r="B2293" s="124"/>
      <c r="C2293" s="125" t="s">
        <v>710</v>
      </c>
      <c r="D2293" s="119">
        <v>43174</v>
      </c>
      <c r="E2293" s="120" t="s">
        <v>5124</v>
      </c>
      <c r="F2293" s="120" t="s">
        <v>3</v>
      </c>
      <c r="G2293" s="120">
        <v>1605430</v>
      </c>
      <c r="H2293" s="124"/>
      <c r="I2293" s="128" t="s">
        <v>7588</v>
      </c>
      <c r="J2293" s="124"/>
      <c r="K2293" s="124"/>
      <c r="L2293" s="124"/>
      <c r="M2293" s="124"/>
      <c r="N2293" s="211">
        <v>0</v>
      </c>
      <c r="O2293" s="211">
        <v>1394.64</v>
      </c>
      <c r="P2293" s="124" t="s">
        <v>4737</v>
      </c>
    </row>
    <row r="2294" spans="1:16" ht="76.5">
      <c r="A2294" s="262">
        <v>660</v>
      </c>
      <c r="B2294" s="124"/>
      <c r="C2294" s="125" t="s">
        <v>233</v>
      </c>
      <c r="D2294" s="119">
        <v>43174</v>
      </c>
      <c r="E2294" s="120" t="s">
        <v>5124</v>
      </c>
      <c r="F2294" s="120" t="s">
        <v>3</v>
      </c>
      <c r="G2294" s="120">
        <v>1605430</v>
      </c>
      <c r="H2294" s="124"/>
      <c r="I2294" s="128" t="s">
        <v>7588</v>
      </c>
      <c r="J2294" s="124"/>
      <c r="K2294" s="124"/>
      <c r="L2294" s="124"/>
      <c r="M2294" s="124"/>
      <c r="N2294" s="211">
        <v>0</v>
      </c>
      <c r="O2294" s="211">
        <v>76194.460000000006</v>
      </c>
      <c r="P2294" s="124" t="s">
        <v>4737</v>
      </c>
    </row>
    <row r="2295" spans="1:16" ht="76.5">
      <c r="A2295" s="262">
        <v>660</v>
      </c>
      <c r="B2295" s="124"/>
      <c r="C2295" s="125" t="s">
        <v>233</v>
      </c>
      <c r="D2295" s="119">
        <v>43174</v>
      </c>
      <c r="E2295" s="120" t="s">
        <v>5124</v>
      </c>
      <c r="F2295" s="120" t="s">
        <v>3</v>
      </c>
      <c r="G2295" s="120">
        <v>1605430</v>
      </c>
      <c r="H2295" s="124"/>
      <c r="I2295" s="128" t="s">
        <v>7588</v>
      </c>
      <c r="J2295" s="124"/>
      <c r="K2295" s="124"/>
      <c r="L2295" s="124"/>
      <c r="M2295" s="124"/>
      <c r="N2295" s="211">
        <v>0</v>
      </c>
      <c r="O2295" s="211">
        <v>32218.73</v>
      </c>
      <c r="P2295" s="124" t="s">
        <v>4737</v>
      </c>
    </row>
    <row r="2296" spans="1:16" ht="76.5">
      <c r="A2296" s="262">
        <v>660</v>
      </c>
      <c r="B2296" s="124"/>
      <c r="C2296" s="125" t="s">
        <v>233</v>
      </c>
      <c r="D2296" s="119">
        <v>43174</v>
      </c>
      <c r="E2296" s="120" t="s">
        <v>5124</v>
      </c>
      <c r="F2296" s="120" t="s">
        <v>3</v>
      </c>
      <c r="G2296" s="120">
        <v>1605430</v>
      </c>
      <c r="H2296" s="124"/>
      <c r="I2296" s="128" t="s">
        <v>7588</v>
      </c>
      <c r="J2296" s="124"/>
      <c r="K2296" s="124"/>
      <c r="L2296" s="124"/>
      <c r="M2296" s="124"/>
      <c r="N2296" s="211">
        <v>0</v>
      </c>
      <c r="O2296" s="211">
        <v>6772.19</v>
      </c>
      <c r="P2296" s="124" t="s">
        <v>4737</v>
      </c>
    </row>
    <row r="2297" spans="1:16" ht="76.5">
      <c r="A2297" s="262">
        <v>265</v>
      </c>
      <c r="B2297" s="124"/>
      <c r="C2297" s="125" t="s">
        <v>780</v>
      </c>
      <c r="D2297" s="119">
        <v>43174</v>
      </c>
      <c r="E2297" s="120" t="s">
        <v>5124</v>
      </c>
      <c r="F2297" s="120" t="s">
        <v>3</v>
      </c>
      <c r="G2297" s="120">
        <v>1605430</v>
      </c>
      <c r="H2297" s="124"/>
      <c r="I2297" s="128" t="s">
        <v>7588</v>
      </c>
      <c r="J2297" s="124"/>
      <c r="K2297" s="124"/>
      <c r="L2297" s="124"/>
      <c r="M2297" s="124"/>
      <c r="N2297" s="211">
        <v>0</v>
      </c>
      <c r="O2297" s="211">
        <v>300316.93</v>
      </c>
      <c r="P2297" s="124" t="s">
        <v>4737</v>
      </c>
    </row>
    <row r="2298" spans="1:16" ht="76.5">
      <c r="A2298" s="262">
        <v>681</v>
      </c>
      <c r="B2298" s="124"/>
      <c r="C2298" s="125" t="s">
        <v>237</v>
      </c>
      <c r="D2298" s="119">
        <v>43174</v>
      </c>
      <c r="E2298" s="120" t="s">
        <v>5124</v>
      </c>
      <c r="F2298" s="120" t="s">
        <v>3</v>
      </c>
      <c r="G2298" s="120">
        <v>1605430</v>
      </c>
      <c r="H2298" s="124"/>
      <c r="I2298" s="128" t="s">
        <v>7588</v>
      </c>
      <c r="J2298" s="124"/>
      <c r="K2298" s="124"/>
      <c r="L2298" s="124"/>
      <c r="M2298" s="124"/>
      <c r="N2298" s="211">
        <v>0</v>
      </c>
      <c r="O2298" s="211">
        <v>4018.56</v>
      </c>
      <c r="P2298" s="124" t="s">
        <v>4737</v>
      </c>
    </row>
    <row r="2299" spans="1:16" ht="76.5">
      <c r="A2299" s="262">
        <v>681</v>
      </c>
      <c r="B2299" s="124"/>
      <c r="C2299" s="125" t="s">
        <v>237</v>
      </c>
      <c r="D2299" s="119">
        <v>43174</v>
      </c>
      <c r="E2299" s="120" t="s">
        <v>5124</v>
      </c>
      <c r="F2299" s="120" t="s">
        <v>3</v>
      </c>
      <c r="G2299" s="120">
        <v>1605430</v>
      </c>
      <c r="H2299" s="124"/>
      <c r="I2299" s="128" t="s">
        <v>7588</v>
      </c>
      <c r="J2299" s="124"/>
      <c r="K2299" s="124"/>
      <c r="L2299" s="124"/>
      <c r="M2299" s="124"/>
      <c r="N2299" s="211">
        <v>0</v>
      </c>
      <c r="O2299" s="211">
        <v>19272.900000000001</v>
      </c>
      <c r="P2299" s="124" t="s">
        <v>4737</v>
      </c>
    </row>
    <row r="2300" spans="1:16" ht="76.5">
      <c r="A2300" s="262">
        <v>15</v>
      </c>
      <c r="B2300" s="124"/>
      <c r="C2300" s="125" t="s">
        <v>691</v>
      </c>
      <c r="D2300" s="119">
        <v>43174</v>
      </c>
      <c r="E2300" s="120" t="s">
        <v>5124</v>
      </c>
      <c r="F2300" s="120" t="s">
        <v>3</v>
      </c>
      <c r="G2300" s="120">
        <v>1605430</v>
      </c>
      <c r="H2300" s="124"/>
      <c r="I2300" s="128" t="s">
        <v>7588</v>
      </c>
      <c r="J2300" s="124"/>
      <c r="K2300" s="124"/>
      <c r="L2300" s="124"/>
      <c r="M2300" s="124"/>
      <c r="N2300" s="211">
        <v>0</v>
      </c>
      <c r="O2300" s="211">
        <v>20079.349999999999</v>
      </c>
      <c r="P2300" s="124" t="s">
        <v>4737</v>
      </c>
    </row>
    <row r="2301" spans="1:16" ht="76.5">
      <c r="A2301" s="262">
        <v>660</v>
      </c>
      <c r="B2301" s="124"/>
      <c r="C2301" s="125" t="s">
        <v>233</v>
      </c>
      <c r="D2301" s="119">
        <v>43174</v>
      </c>
      <c r="E2301" s="120" t="s">
        <v>5124</v>
      </c>
      <c r="F2301" s="120" t="s">
        <v>3</v>
      </c>
      <c r="G2301" s="120">
        <v>1605430</v>
      </c>
      <c r="H2301" s="124"/>
      <c r="I2301" s="128" t="s">
        <v>7588</v>
      </c>
      <c r="J2301" s="124"/>
      <c r="K2301" s="124"/>
      <c r="L2301" s="124"/>
      <c r="M2301" s="124"/>
      <c r="N2301" s="211">
        <v>0</v>
      </c>
      <c r="O2301" s="211">
        <v>44364.6</v>
      </c>
      <c r="P2301" s="124" t="s">
        <v>4737</v>
      </c>
    </row>
    <row r="2302" spans="1:16" ht="76.5">
      <c r="A2302" s="262">
        <v>660</v>
      </c>
      <c r="B2302" s="124"/>
      <c r="C2302" s="125" t="s">
        <v>233</v>
      </c>
      <c r="D2302" s="119">
        <v>43174</v>
      </c>
      <c r="E2302" s="120" t="s">
        <v>5124</v>
      </c>
      <c r="F2302" s="120" t="s">
        <v>3</v>
      </c>
      <c r="G2302" s="120">
        <v>1605430</v>
      </c>
      <c r="H2302" s="124"/>
      <c r="I2302" s="128" t="s">
        <v>7588</v>
      </c>
      <c r="J2302" s="124"/>
      <c r="K2302" s="124"/>
      <c r="L2302" s="124"/>
      <c r="M2302" s="124"/>
      <c r="N2302" s="211">
        <v>0</v>
      </c>
      <c r="O2302" s="211">
        <v>14701.47</v>
      </c>
      <c r="P2302" s="124" t="s">
        <v>4737</v>
      </c>
    </row>
    <row r="2303" spans="1:16" ht="76.5">
      <c r="A2303" s="262">
        <v>660</v>
      </c>
      <c r="B2303" s="124"/>
      <c r="C2303" s="125" t="s">
        <v>233</v>
      </c>
      <c r="D2303" s="119">
        <v>43174</v>
      </c>
      <c r="E2303" s="120" t="s">
        <v>5124</v>
      </c>
      <c r="F2303" s="120" t="s">
        <v>3</v>
      </c>
      <c r="G2303" s="120">
        <v>1605430</v>
      </c>
      <c r="H2303" s="124"/>
      <c r="I2303" s="128" t="s">
        <v>7588</v>
      </c>
      <c r="J2303" s="124"/>
      <c r="K2303" s="124"/>
      <c r="L2303" s="124"/>
      <c r="M2303" s="124"/>
      <c r="N2303" s="211">
        <v>0</v>
      </c>
      <c r="O2303" s="211">
        <v>2761.85</v>
      </c>
      <c r="P2303" s="124" t="s">
        <v>4737</v>
      </c>
    </row>
    <row r="2304" spans="1:16" ht="76.5">
      <c r="A2304" s="262">
        <v>212</v>
      </c>
      <c r="B2304" s="124"/>
      <c r="C2304" s="125" t="s">
        <v>761</v>
      </c>
      <c r="D2304" s="119">
        <v>43174</v>
      </c>
      <c r="E2304" s="120" t="s">
        <v>5124</v>
      </c>
      <c r="F2304" s="120" t="s">
        <v>3</v>
      </c>
      <c r="G2304" s="120">
        <v>1605430</v>
      </c>
      <c r="H2304" s="124"/>
      <c r="I2304" s="128" t="s">
        <v>7588</v>
      </c>
      <c r="J2304" s="124"/>
      <c r="K2304" s="124"/>
      <c r="L2304" s="124"/>
      <c r="M2304" s="124"/>
      <c r="N2304" s="211">
        <v>0</v>
      </c>
      <c r="O2304" s="211">
        <v>17732.34</v>
      </c>
      <c r="P2304" s="124" t="s">
        <v>4737</v>
      </c>
    </row>
    <row r="2305" spans="1:16" ht="76.5">
      <c r="A2305" s="262">
        <v>15</v>
      </c>
      <c r="B2305" s="124"/>
      <c r="C2305" s="125" t="s">
        <v>691</v>
      </c>
      <c r="D2305" s="119">
        <v>43174</v>
      </c>
      <c r="E2305" s="120" t="s">
        <v>5124</v>
      </c>
      <c r="F2305" s="120" t="s">
        <v>3</v>
      </c>
      <c r="G2305" s="120">
        <v>1605430</v>
      </c>
      <c r="H2305" s="124"/>
      <c r="I2305" s="128" t="s">
        <v>7588</v>
      </c>
      <c r="J2305" s="124"/>
      <c r="K2305" s="124"/>
      <c r="L2305" s="124"/>
      <c r="M2305" s="124"/>
      <c r="N2305" s="211">
        <v>0</v>
      </c>
      <c r="O2305" s="211">
        <v>15323.69</v>
      </c>
      <c r="P2305" s="124" t="s">
        <v>4737</v>
      </c>
    </row>
    <row r="2306" spans="1:16" ht="76.5">
      <c r="A2306" s="262">
        <v>15</v>
      </c>
      <c r="B2306" s="124"/>
      <c r="C2306" s="125" t="s">
        <v>691</v>
      </c>
      <c r="D2306" s="119">
        <v>43174</v>
      </c>
      <c r="E2306" s="120" t="s">
        <v>5124</v>
      </c>
      <c r="F2306" s="120" t="s">
        <v>3</v>
      </c>
      <c r="G2306" s="120">
        <v>1605430</v>
      </c>
      <c r="H2306" s="124"/>
      <c r="I2306" s="128" t="s">
        <v>7588</v>
      </c>
      <c r="J2306" s="124"/>
      <c r="K2306" s="124"/>
      <c r="L2306" s="124"/>
      <c r="M2306" s="124"/>
      <c r="N2306" s="211">
        <v>0</v>
      </c>
      <c r="O2306" s="211">
        <v>36160.19</v>
      </c>
      <c r="P2306" s="124" t="s">
        <v>4737</v>
      </c>
    </row>
    <row r="2307" spans="1:16" ht="76.5">
      <c r="A2307" s="262">
        <v>35</v>
      </c>
      <c r="B2307" s="124"/>
      <c r="C2307" s="125" t="s">
        <v>696</v>
      </c>
      <c r="D2307" s="119">
        <v>43174</v>
      </c>
      <c r="E2307" s="120" t="s">
        <v>5124</v>
      </c>
      <c r="F2307" s="120" t="s">
        <v>3</v>
      </c>
      <c r="G2307" s="120">
        <v>1605430</v>
      </c>
      <c r="H2307" s="124"/>
      <c r="I2307" s="128" t="s">
        <v>7588</v>
      </c>
      <c r="J2307" s="124"/>
      <c r="K2307" s="124"/>
      <c r="L2307" s="124"/>
      <c r="M2307" s="124"/>
      <c r="N2307" s="211">
        <v>0</v>
      </c>
      <c r="O2307" s="211">
        <v>457.76</v>
      </c>
      <c r="P2307" s="124" t="s">
        <v>4737</v>
      </c>
    </row>
    <row r="2308" spans="1:16" ht="76.5">
      <c r="A2308" s="262" t="s">
        <v>619</v>
      </c>
      <c r="B2308" s="124"/>
      <c r="C2308" s="125" t="s">
        <v>713</v>
      </c>
      <c r="D2308" s="119">
        <v>43174</v>
      </c>
      <c r="E2308" s="120" t="s">
        <v>5124</v>
      </c>
      <c r="F2308" s="120" t="s">
        <v>3</v>
      </c>
      <c r="G2308" s="120">
        <v>1605430</v>
      </c>
      <c r="H2308" s="124"/>
      <c r="I2308" s="128" t="s">
        <v>7588</v>
      </c>
      <c r="J2308" s="124"/>
      <c r="K2308" s="124"/>
      <c r="L2308" s="124"/>
      <c r="M2308" s="124"/>
      <c r="N2308" s="211">
        <v>0</v>
      </c>
      <c r="O2308" s="211">
        <v>13742.1</v>
      </c>
      <c r="P2308" s="124" t="s">
        <v>4737</v>
      </c>
    </row>
    <row r="2309" spans="1:16" ht="76.5">
      <c r="A2309" s="262" t="s">
        <v>619</v>
      </c>
      <c r="B2309" s="124"/>
      <c r="C2309" s="125" t="s">
        <v>713</v>
      </c>
      <c r="D2309" s="119">
        <v>43174</v>
      </c>
      <c r="E2309" s="120" t="s">
        <v>5124</v>
      </c>
      <c r="F2309" s="120" t="s">
        <v>3</v>
      </c>
      <c r="G2309" s="120">
        <v>1605430</v>
      </c>
      <c r="H2309" s="124"/>
      <c r="I2309" s="128" t="s">
        <v>7588</v>
      </c>
      <c r="J2309" s="124"/>
      <c r="K2309" s="124"/>
      <c r="L2309" s="124"/>
      <c r="M2309" s="124"/>
      <c r="N2309" s="211">
        <v>0</v>
      </c>
      <c r="O2309" s="211">
        <v>7755.52</v>
      </c>
      <c r="P2309" s="124" t="s">
        <v>4737</v>
      </c>
    </row>
    <row r="2310" spans="1:16" ht="76.5">
      <c r="A2310" s="262" t="s">
        <v>619</v>
      </c>
      <c r="B2310" s="124"/>
      <c r="C2310" s="125" t="s">
        <v>713</v>
      </c>
      <c r="D2310" s="119">
        <v>43174</v>
      </c>
      <c r="E2310" s="120" t="s">
        <v>5124</v>
      </c>
      <c r="F2310" s="120" t="s">
        <v>3</v>
      </c>
      <c r="G2310" s="120">
        <v>1605430</v>
      </c>
      <c r="H2310" s="124"/>
      <c r="I2310" s="128" t="s">
        <v>7588</v>
      </c>
      <c r="J2310" s="124"/>
      <c r="K2310" s="124"/>
      <c r="L2310" s="124"/>
      <c r="M2310" s="124"/>
      <c r="N2310" s="211">
        <v>0</v>
      </c>
      <c r="O2310" s="211">
        <v>7008</v>
      </c>
      <c r="P2310" s="124" t="s">
        <v>4737</v>
      </c>
    </row>
    <row r="2311" spans="1:16" ht="76.5">
      <c r="A2311" s="262" t="s">
        <v>619</v>
      </c>
      <c r="B2311" s="124"/>
      <c r="C2311" s="125" t="s">
        <v>713</v>
      </c>
      <c r="D2311" s="119">
        <v>43174</v>
      </c>
      <c r="E2311" s="120" t="s">
        <v>5124</v>
      </c>
      <c r="F2311" s="120" t="s">
        <v>3</v>
      </c>
      <c r="G2311" s="120">
        <v>1605430</v>
      </c>
      <c r="H2311" s="124"/>
      <c r="I2311" s="128" t="s">
        <v>7588</v>
      </c>
      <c r="J2311" s="124"/>
      <c r="K2311" s="124"/>
      <c r="L2311" s="124"/>
      <c r="M2311" s="124"/>
      <c r="N2311" s="211">
        <v>0</v>
      </c>
      <c r="O2311" s="211">
        <v>10889.6</v>
      </c>
      <c r="P2311" s="124" t="s">
        <v>4737</v>
      </c>
    </row>
    <row r="2312" spans="1:16" ht="76.5">
      <c r="A2312" s="262">
        <v>660</v>
      </c>
      <c r="B2312" s="124"/>
      <c r="C2312" s="125" t="s">
        <v>233</v>
      </c>
      <c r="D2312" s="119">
        <v>43174</v>
      </c>
      <c r="E2312" s="120" t="s">
        <v>5124</v>
      </c>
      <c r="F2312" s="120" t="s">
        <v>3</v>
      </c>
      <c r="G2312" s="120">
        <v>1605430</v>
      </c>
      <c r="H2312" s="124"/>
      <c r="I2312" s="128" t="s">
        <v>7588</v>
      </c>
      <c r="J2312" s="124"/>
      <c r="K2312" s="124"/>
      <c r="L2312" s="124"/>
      <c r="M2312" s="124"/>
      <c r="N2312" s="211">
        <v>0</v>
      </c>
      <c r="O2312" s="211">
        <v>1339.69</v>
      </c>
      <c r="P2312" s="124" t="s">
        <v>4737</v>
      </c>
    </row>
    <row r="2313" spans="1:16" ht="76.5">
      <c r="A2313" s="262">
        <v>660</v>
      </c>
      <c r="B2313" s="124"/>
      <c r="C2313" s="125" t="s">
        <v>233</v>
      </c>
      <c r="D2313" s="119">
        <v>43174</v>
      </c>
      <c r="E2313" s="120" t="s">
        <v>5124</v>
      </c>
      <c r="F2313" s="120" t="s">
        <v>3</v>
      </c>
      <c r="G2313" s="120">
        <v>1605430</v>
      </c>
      <c r="H2313" s="124"/>
      <c r="I2313" s="128" t="s">
        <v>7588</v>
      </c>
      <c r="J2313" s="124"/>
      <c r="K2313" s="124"/>
      <c r="L2313" s="124"/>
      <c r="M2313" s="124"/>
      <c r="N2313" s="211">
        <v>0</v>
      </c>
      <c r="O2313" s="211">
        <v>10438.469999999999</v>
      </c>
      <c r="P2313" s="124" t="s">
        <v>4737</v>
      </c>
    </row>
    <row r="2314" spans="1:16" ht="76.5">
      <c r="A2314" s="262">
        <v>660</v>
      </c>
      <c r="B2314" s="124"/>
      <c r="C2314" s="125" t="s">
        <v>233</v>
      </c>
      <c r="D2314" s="119">
        <v>43174</v>
      </c>
      <c r="E2314" s="120" t="s">
        <v>5124</v>
      </c>
      <c r="F2314" s="120" t="s">
        <v>3</v>
      </c>
      <c r="G2314" s="120">
        <v>1605430</v>
      </c>
      <c r="H2314" s="124"/>
      <c r="I2314" s="128" t="s">
        <v>7588</v>
      </c>
      <c r="J2314" s="124"/>
      <c r="K2314" s="124"/>
      <c r="L2314" s="124"/>
      <c r="M2314" s="124"/>
      <c r="N2314" s="211">
        <v>0</v>
      </c>
      <c r="O2314" s="211">
        <v>2836.68</v>
      </c>
      <c r="P2314" s="124" t="s">
        <v>4737</v>
      </c>
    </row>
    <row r="2315" spans="1:16" ht="76.5">
      <c r="A2315" s="262">
        <v>660</v>
      </c>
      <c r="B2315" s="124"/>
      <c r="C2315" s="125" t="s">
        <v>233</v>
      </c>
      <c r="D2315" s="119">
        <v>43174</v>
      </c>
      <c r="E2315" s="120" t="s">
        <v>5124</v>
      </c>
      <c r="F2315" s="120" t="s">
        <v>3</v>
      </c>
      <c r="G2315" s="120">
        <v>1605430</v>
      </c>
      <c r="H2315" s="124"/>
      <c r="I2315" s="128" t="s">
        <v>7588</v>
      </c>
      <c r="J2315" s="124"/>
      <c r="K2315" s="124"/>
      <c r="L2315" s="124"/>
      <c r="M2315" s="124"/>
      <c r="N2315" s="211">
        <v>0</v>
      </c>
      <c r="O2315" s="211">
        <v>1020.68</v>
      </c>
      <c r="P2315" s="124" t="s">
        <v>4737</v>
      </c>
    </row>
    <row r="2316" spans="1:16" ht="76.5">
      <c r="A2316" s="262">
        <v>660</v>
      </c>
      <c r="B2316" s="124"/>
      <c r="C2316" s="125" t="s">
        <v>233</v>
      </c>
      <c r="D2316" s="119">
        <v>43174</v>
      </c>
      <c r="E2316" s="120" t="s">
        <v>5124</v>
      </c>
      <c r="F2316" s="120" t="s">
        <v>3</v>
      </c>
      <c r="G2316" s="120">
        <v>1605430</v>
      </c>
      <c r="H2316" s="124"/>
      <c r="I2316" s="128" t="s">
        <v>7588</v>
      </c>
      <c r="J2316" s="124"/>
      <c r="K2316" s="124"/>
      <c r="L2316" s="124"/>
      <c r="M2316" s="124"/>
      <c r="N2316" s="211">
        <v>0</v>
      </c>
      <c r="O2316" s="211">
        <v>1611.6</v>
      </c>
      <c r="P2316" s="124" t="s">
        <v>4737</v>
      </c>
    </row>
    <row r="2317" spans="1:16" ht="76.5">
      <c r="A2317" s="262">
        <v>660</v>
      </c>
      <c r="B2317" s="124"/>
      <c r="C2317" s="125" t="s">
        <v>233</v>
      </c>
      <c r="D2317" s="119">
        <v>43174</v>
      </c>
      <c r="E2317" s="120" t="s">
        <v>5124</v>
      </c>
      <c r="F2317" s="120" t="s">
        <v>3</v>
      </c>
      <c r="G2317" s="120">
        <v>1605430</v>
      </c>
      <c r="H2317" s="124"/>
      <c r="I2317" s="128" t="s">
        <v>7588</v>
      </c>
      <c r="J2317" s="124"/>
      <c r="K2317" s="124"/>
      <c r="L2317" s="124"/>
      <c r="M2317" s="124"/>
      <c r="N2317" s="211">
        <v>0</v>
      </c>
      <c r="O2317" s="211">
        <v>16566.3</v>
      </c>
      <c r="P2317" s="124" t="s">
        <v>4737</v>
      </c>
    </row>
    <row r="2318" spans="1:16" ht="76.5">
      <c r="A2318" s="262">
        <v>512</v>
      </c>
      <c r="B2318" s="124"/>
      <c r="C2318" s="125" t="s">
        <v>840</v>
      </c>
      <c r="D2318" s="119">
        <v>43174</v>
      </c>
      <c r="E2318" s="120" t="s">
        <v>5125</v>
      </c>
      <c r="F2318" s="120" t="s">
        <v>3</v>
      </c>
      <c r="G2318" s="120">
        <v>1605432</v>
      </c>
      <c r="H2318" s="124"/>
      <c r="I2318" s="128" t="s">
        <v>7589</v>
      </c>
      <c r="J2318" s="124"/>
      <c r="K2318" s="124"/>
      <c r="L2318" s="124"/>
      <c r="M2318" s="124"/>
      <c r="N2318" s="211">
        <v>0</v>
      </c>
      <c r="O2318" s="211">
        <v>1498.97</v>
      </c>
      <c r="P2318" s="124" t="s">
        <v>4737</v>
      </c>
    </row>
    <row r="2319" spans="1:16" ht="76.5">
      <c r="A2319" s="262" t="s">
        <v>619</v>
      </c>
      <c r="B2319" s="124"/>
      <c r="C2319" s="125" t="s">
        <v>713</v>
      </c>
      <c r="D2319" s="119">
        <v>43174</v>
      </c>
      <c r="E2319" s="120" t="s">
        <v>5125</v>
      </c>
      <c r="F2319" s="120" t="s">
        <v>3</v>
      </c>
      <c r="G2319" s="120">
        <v>1605432</v>
      </c>
      <c r="H2319" s="124"/>
      <c r="I2319" s="128" t="s">
        <v>7589</v>
      </c>
      <c r="J2319" s="124"/>
      <c r="K2319" s="124"/>
      <c r="L2319" s="124"/>
      <c r="M2319" s="124"/>
      <c r="N2319" s="211">
        <v>0</v>
      </c>
      <c r="O2319" s="211">
        <v>37792.22</v>
      </c>
      <c r="P2319" s="124" t="s">
        <v>4737</v>
      </c>
    </row>
    <row r="2320" spans="1:16" ht="76.5">
      <c r="A2320" s="262" t="s">
        <v>619</v>
      </c>
      <c r="B2320" s="124"/>
      <c r="C2320" s="125" t="s">
        <v>713</v>
      </c>
      <c r="D2320" s="119">
        <v>43174</v>
      </c>
      <c r="E2320" s="120" t="s">
        <v>5125</v>
      </c>
      <c r="F2320" s="120" t="s">
        <v>3</v>
      </c>
      <c r="G2320" s="120">
        <v>1605432</v>
      </c>
      <c r="H2320" s="124"/>
      <c r="I2320" s="128" t="s">
        <v>7589</v>
      </c>
      <c r="J2320" s="124"/>
      <c r="K2320" s="124"/>
      <c r="L2320" s="124"/>
      <c r="M2320" s="124"/>
      <c r="N2320" s="211">
        <v>0</v>
      </c>
      <c r="O2320" s="211">
        <v>7892.43</v>
      </c>
      <c r="P2320" s="124" t="s">
        <v>4737</v>
      </c>
    </row>
    <row r="2321" spans="1:16" ht="76.5">
      <c r="A2321" s="262">
        <v>682</v>
      </c>
      <c r="B2321" s="124"/>
      <c r="C2321" s="125" t="s">
        <v>867</v>
      </c>
      <c r="D2321" s="119">
        <v>43174</v>
      </c>
      <c r="E2321" s="120" t="s">
        <v>5125</v>
      </c>
      <c r="F2321" s="120" t="s">
        <v>3</v>
      </c>
      <c r="G2321" s="120">
        <v>1605432</v>
      </c>
      <c r="H2321" s="124"/>
      <c r="I2321" s="128" t="s">
        <v>7589</v>
      </c>
      <c r="J2321" s="124"/>
      <c r="K2321" s="124"/>
      <c r="L2321" s="124"/>
      <c r="M2321" s="124"/>
      <c r="N2321" s="211">
        <v>0</v>
      </c>
      <c r="O2321" s="211">
        <v>2880.94</v>
      </c>
      <c r="P2321" s="124" t="s">
        <v>4737</v>
      </c>
    </row>
    <row r="2322" spans="1:16" ht="76.5">
      <c r="A2322" s="262">
        <v>580</v>
      </c>
      <c r="B2322" s="124"/>
      <c r="C2322" s="125" t="s">
        <v>217</v>
      </c>
      <c r="D2322" s="119">
        <v>43174</v>
      </c>
      <c r="E2322" s="120" t="s">
        <v>5125</v>
      </c>
      <c r="F2322" s="120" t="s">
        <v>3</v>
      </c>
      <c r="G2322" s="120">
        <v>1605432</v>
      </c>
      <c r="H2322" s="124"/>
      <c r="I2322" s="128" t="s">
        <v>7589</v>
      </c>
      <c r="J2322" s="124"/>
      <c r="K2322" s="124"/>
      <c r="L2322" s="124"/>
      <c r="M2322" s="124"/>
      <c r="N2322" s="211">
        <v>0</v>
      </c>
      <c r="O2322" s="211">
        <v>4448.42</v>
      </c>
      <c r="P2322" s="124" t="s">
        <v>4737</v>
      </c>
    </row>
    <row r="2323" spans="1:16" ht="76.5">
      <c r="A2323" s="262">
        <v>197</v>
      </c>
      <c r="B2323" s="124"/>
      <c r="C2323" s="125" t="s">
        <v>754</v>
      </c>
      <c r="D2323" s="119">
        <v>43174</v>
      </c>
      <c r="E2323" s="120" t="s">
        <v>5125</v>
      </c>
      <c r="F2323" s="120" t="s">
        <v>3</v>
      </c>
      <c r="G2323" s="120">
        <v>1605432</v>
      </c>
      <c r="H2323" s="124"/>
      <c r="I2323" s="128" t="s">
        <v>7589</v>
      </c>
      <c r="J2323" s="124"/>
      <c r="K2323" s="124"/>
      <c r="L2323" s="124"/>
      <c r="M2323" s="124"/>
      <c r="N2323" s="211">
        <v>0</v>
      </c>
      <c r="O2323" s="211">
        <v>5251.2</v>
      </c>
      <c r="P2323" s="124" t="s">
        <v>4737</v>
      </c>
    </row>
    <row r="2324" spans="1:16" ht="76.5">
      <c r="A2324" s="262">
        <v>572</v>
      </c>
      <c r="B2324" s="124"/>
      <c r="C2324" s="125" t="s">
        <v>848</v>
      </c>
      <c r="D2324" s="119">
        <v>43174</v>
      </c>
      <c r="E2324" s="120" t="s">
        <v>5125</v>
      </c>
      <c r="F2324" s="120" t="s">
        <v>3</v>
      </c>
      <c r="G2324" s="120">
        <v>1605432</v>
      </c>
      <c r="H2324" s="124"/>
      <c r="I2324" s="128" t="s">
        <v>7589</v>
      </c>
      <c r="J2324" s="124"/>
      <c r="K2324" s="124"/>
      <c r="L2324" s="124"/>
      <c r="M2324" s="124"/>
      <c r="N2324" s="211">
        <v>0</v>
      </c>
      <c r="O2324" s="211">
        <v>18417.88</v>
      </c>
      <c r="P2324" s="124" t="s">
        <v>4737</v>
      </c>
    </row>
    <row r="2325" spans="1:16" ht="76.5">
      <c r="A2325" s="262">
        <v>522</v>
      </c>
      <c r="B2325" s="124"/>
      <c r="C2325" s="125" t="s">
        <v>844</v>
      </c>
      <c r="D2325" s="119">
        <v>43174</v>
      </c>
      <c r="E2325" s="120" t="s">
        <v>5125</v>
      </c>
      <c r="F2325" s="120" t="s">
        <v>3</v>
      </c>
      <c r="G2325" s="120">
        <v>1605432</v>
      </c>
      <c r="H2325" s="124"/>
      <c r="I2325" s="128" t="s">
        <v>7589</v>
      </c>
      <c r="J2325" s="124"/>
      <c r="K2325" s="124"/>
      <c r="L2325" s="124"/>
      <c r="M2325" s="124"/>
      <c r="N2325" s="211">
        <v>0</v>
      </c>
      <c r="O2325" s="211">
        <v>1637.1</v>
      </c>
      <c r="P2325" s="124" t="s">
        <v>4737</v>
      </c>
    </row>
    <row r="2326" spans="1:16" ht="76.5">
      <c r="A2326" s="262">
        <v>681</v>
      </c>
      <c r="B2326" s="124"/>
      <c r="C2326" s="125" t="s">
        <v>237</v>
      </c>
      <c r="D2326" s="119">
        <v>43174</v>
      </c>
      <c r="E2326" s="120" t="s">
        <v>5125</v>
      </c>
      <c r="F2326" s="120" t="s">
        <v>3</v>
      </c>
      <c r="G2326" s="120">
        <v>1605432</v>
      </c>
      <c r="H2326" s="124"/>
      <c r="I2326" s="128" t="s">
        <v>7589</v>
      </c>
      <c r="J2326" s="124"/>
      <c r="K2326" s="124"/>
      <c r="L2326" s="124"/>
      <c r="M2326" s="124"/>
      <c r="N2326" s="211">
        <v>0</v>
      </c>
      <c r="O2326" s="211">
        <v>12097.4</v>
      </c>
      <c r="P2326" s="124" t="s">
        <v>4737</v>
      </c>
    </row>
    <row r="2327" spans="1:16" ht="76.5">
      <c r="A2327" s="262">
        <v>254</v>
      </c>
      <c r="B2327" s="124"/>
      <c r="C2327" s="125" t="s">
        <v>779</v>
      </c>
      <c r="D2327" s="119">
        <v>43174</v>
      </c>
      <c r="E2327" s="120" t="s">
        <v>5125</v>
      </c>
      <c r="F2327" s="120" t="s">
        <v>3</v>
      </c>
      <c r="G2327" s="120">
        <v>1605432</v>
      </c>
      <c r="H2327" s="124"/>
      <c r="I2327" s="128" t="s">
        <v>7589</v>
      </c>
      <c r="J2327" s="124"/>
      <c r="K2327" s="124"/>
      <c r="L2327" s="124"/>
      <c r="M2327" s="124"/>
      <c r="N2327" s="211">
        <v>0</v>
      </c>
      <c r="O2327" s="211">
        <v>20385.490000000002</v>
      </c>
      <c r="P2327" s="124" t="s">
        <v>4737</v>
      </c>
    </row>
    <row r="2328" spans="1:16" ht="76.5">
      <c r="A2328" s="262">
        <v>206</v>
      </c>
      <c r="B2328" s="124"/>
      <c r="C2328" s="125" t="s">
        <v>758</v>
      </c>
      <c r="D2328" s="119">
        <v>43174</v>
      </c>
      <c r="E2328" s="120" t="s">
        <v>5125</v>
      </c>
      <c r="F2328" s="120" t="s">
        <v>3</v>
      </c>
      <c r="G2328" s="120">
        <v>1605432</v>
      </c>
      <c r="H2328" s="124"/>
      <c r="I2328" s="128" t="s">
        <v>7589</v>
      </c>
      <c r="J2328" s="124"/>
      <c r="K2328" s="124"/>
      <c r="L2328" s="124"/>
      <c r="M2328" s="124"/>
      <c r="N2328" s="211">
        <v>0</v>
      </c>
      <c r="O2328" s="211">
        <v>6439.53</v>
      </c>
      <c r="P2328" s="124" t="s">
        <v>4737</v>
      </c>
    </row>
    <row r="2329" spans="1:16" ht="76.5">
      <c r="A2329" s="262">
        <v>212</v>
      </c>
      <c r="B2329" s="124"/>
      <c r="C2329" s="125" t="s">
        <v>761</v>
      </c>
      <c r="D2329" s="119">
        <v>43174</v>
      </c>
      <c r="E2329" s="120" t="s">
        <v>5125</v>
      </c>
      <c r="F2329" s="120" t="s">
        <v>3</v>
      </c>
      <c r="G2329" s="120">
        <v>1605432</v>
      </c>
      <c r="H2329" s="124"/>
      <c r="I2329" s="128" t="s">
        <v>7589</v>
      </c>
      <c r="J2329" s="124"/>
      <c r="K2329" s="124"/>
      <c r="L2329" s="124"/>
      <c r="M2329" s="124"/>
      <c r="N2329" s="211">
        <v>0</v>
      </c>
      <c r="O2329" s="211">
        <v>6326.64</v>
      </c>
      <c r="P2329" s="124" t="s">
        <v>4737</v>
      </c>
    </row>
    <row r="2330" spans="1:16" ht="76.5">
      <c r="A2330" s="262">
        <v>212</v>
      </c>
      <c r="B2330" s="124"/>
      <c r="C2330" s="125" t="s">
        <v>761</v>
      </c>
      <c r="D2330" s="119">
        <v>43174</v>
      </c>
      <c r="E2330" s="120" t="s">
        <v>5125</v>
      </c>
      <c r="F2330" s="120" t="s">
        <v>3</v>
      </c>
      <c r="G2330" s="120">
        <v>1605432</v>
      </c>
      <c r="H2330" s="124"/>
      <c r="I2330" s="128" t="s">
        <v>7589</v>
      </c>
      <c r="J2330" s="124"/>
      <c r="K2330" s="124"/>
      <c r="L2330" s="124"/>
      <c r="M2330" s="124"/>
      <c r="N2330" s="211">
        <v>0</v>
      </c>
      <c r="O2330" s="211">
        <v>10691.15</v>
      </c>
      <c r="P2330" s="124" t="s">
        <v>4737</v>
      </c>
    </row>
    <row r="2331" spans="1:16" ht="76.5">
      <c r="A2331" s="262" t="s">
        <v>619</v>
      </c>
      <c r="B2331" s="124"/>
      <c r="C2331" s="125" t="s">
        <v>713</v>
      </c>
      <c r="D2331" s="119">
        <v>43174</v>
      </c>
      <c r="E2331" s="120" t="s">
        <v>5125</v>
      </c>
      <c r="F2331" s="120" t="s">
        <v>3</v>
      </c>
      <c r="G2331" s="120">
        <v>1605432</v>
      </c>
      <c r="H2331" s="124"/>
      <c r="I2331" s="128" t="s">
        <v>7589</v>
      </c>
      <c r="J2331" s="124"/>
      <c r="K2331" s="124"/>
      <c r="L2331" s="124"/>
      <c r="M2331" s="124"/>
      <c r="N2331" s="211">
        <v>0</v>
      </c>
      <c r="O2331" s="211">
        <v>4913.3999999999996</v>
      </c>
      <c r="P2331" s="124" t="s">
        <v>4737</v>
      </c>
    </row>
    <row r="2332" spans="1:16" ht="76.5">
      <c r="A2332" s="262">
        <v>16</v>
      </c>
      <c r="B2332" s="124"/>
      <c r="C2332" s="125" t="s">
        <v>692</v>
      </c>
      <c r="D2332" s="119">
        <v>43174</v>
      </c>
      <c r="E2332" s="120" t="s">
        <v>5125</v>
      </c>
      <c r="F2332" s="120" t="s">
        <v>3</v>
      </c>
      <c r="G2332" s="120">
        <v>1605432</v>
      </c>
      <c r="H2332" s="124"/>
      <c r="I2332" s="128" t="s">
        <v>7589</v>
      </c>
      <c r="J2332" s="124"/>
      <c r="K2332" s="124"/>
      <c r="L2332" s="124"/>
      <c r="M2332" s="124"/>
      <c r="N2332" s="211">
        <v>0</v>
      </c>
      <c r="O2332" s="211">
        <v>16149.3</v>
      </c>
      <c r="P2332" s="124" t="s">
        <v>4737</v>
      </c>
    </row>
    <row r="2333" spans="1:16" ht="76.5">
      <c r="A2333" s="262">
        <v>16</v>
      </c>
      <c r="B2333" s="124"/>
      <c r="C2333" s="125" t="s">
        <v>692</v>
      </c>
      <c r="D2333" s="119">
        <v>43174</v>
      </c>
      <c r="E2333" s="120" t="s">
        <v>5125</v>
      </c>
      <c r="F2333" s="120" t="s">
        <v>3</v>
      </c>
      <c r="G2333" s="120">
        <v>1605432</v>
      </c>
      <c r="H2333" s="124"/>
      <c r="I2333" s="128" t="s">
        <v>7589</v>
      </c>
      <c r="J2333" s="124"/>
      <c r="K2333" s="124"/>
      <c r="L2333" s="124"/>
      <c r="M2333" s="124"/>
      <c r="N2333" s="211">
        <v>0</v>
      </c>
      <c r="O2333" s="211">
        <v>605263.37</v>
      </c>
      <c r="P2333" s="124" t="s">
        <v>4737</v>
      </c>
    </row>
    <row r="2334" spans="1:16" ht="76.5">
      <c r="A2334" s="262">
        <v>20</v>
      </c>
      <c r="B2334" s="124"/>
      <c r="C2334" s="125" t="s">
        <v>693</v>
      </c>
      <c r="D2334" s="119">
        <v>43174</v>
      </c>
      <c r="E2334" s="120" t="s">
        <v>5125</v>
      </c>
      <c r="F2334" s="120" t="s">
        <v>3</v>
      </c>
      <c r="G2334" s="120">
        <v>1605432</v>
      </c>
      <c r="H2334" s="124"/>
      <c r="I2334" s="128" t="s">
        <v>7589</v>
      </c>
      <c r="J2334" s="124"/>
      <c r="K2334" s="124"/>
      <c r="L2334" s="124"/>
      <c r="M2334" s="124"/>
      <c r="N2334" s="211">
        <v>0</v>
      </c>
      <c r="O2334" s="211">
        <v>22925.42</v>
      </c>
      <c r="P2334" s="124" t="s">
        <v>4737</v>
      </c>
    </row>
    <row r="2335" spans="1:16" ht="76.5">
      <c r="A2335" s="262">
        <v>20</v>
      </c>
      <c r="B2335" s="124"/>
      <c r="C2335" s="125" t="s">
        <v>693</v>
      </c>
      <c r="D2335" s="119">
        <v>43174</v>
      </c>
      <c r="E2335" s="120" t="s">
        <v>5125</v>
      </c>
      <c r="F2335" s="120" t="s">
        <v>3</v>
      </c>
      <c r="G2335" s="120">
        <v>1605432</v>
      </c>
      <c r="H2335" s="124"/>
      <c r="I2335" s="128" t="s">
        <v>7589</v>
      </c>
      <c r="J2335" s="124"/>
      <c r="K2335" s="124"/>
      <c r="L2335" s="124"/>
      <c r="M2335" s="124"/>
      <c r="N2335" s="211">
        <v>0</v>
      </c>
      <c r="O2335" s="211">
        <v>30486.69</v>
      </c>
      <c r="P2335" s="124" t="s">
        <v>4737</v>
      </c>
    </row>
    <row r="2336" spans="1:16" ht="76.5">
      <c r="A2336" s="262">
        <v>20</v>
      </c>
      <c r="B2336" s="124"/>
      <c r="C2336" s="125" t="s">
        <v>693</v>
      </c>
      <c r="D2336" s="119">
        <v>43174</v>
      </c>
      <c r="E2336" s="120" t="s">
        <v>5125</v>
      </c>
      <c r="F2336" s="120" t="s">
        <v>3</v>
      </c>
      <c r="G2336" s="120">
        <v>1605432</v>
      </c>
      <c r="H2336" s="124"/>
      <c r="I2336" s="128" t="s">
        <v>7589</v>
      </c>
      <c r="J2336" s="124"/>
      <c r="K2336" s="124"/>
      <c r="L2336" s="124"/>
      <c r="M2336" s="124"/>
      <c r="N2336" s="211">
        <v>0</v>
      </c>
      <c r="O2336" s="211">
        <v>6269.6</v>
      </c>
      <c r="P2336" s="124" t="s">
        <v>4737</v>
      </c>
    </row>
    <row r="2337" spans="1:16" ht="76.5">
      <c r="A2337" s="262">
        <v>20</v>
      </c>
      <c r="B2337" s="124"/>
      <c r="C2337" s="125" t="s">
        <v>693</v>
      </c>
      <c r="D2337" s="119">
        <v>43174</v>
      </c>
      <c r="E2337" s="120" t="s">
        <v>5125</v>
      </c>
      <c r="F2337" s="120" t="s">
        <v>3</v>
      </c>
      <c r="G2337" s="120">
        <v>1605432</v>
      </c>
      <c r="H2337" s="124"/>
      <c r="I2337" s="128" t="s">
        <v>7589</v>
      </c>
      <c r="J2337" s="124"/>
      <c r="K2337" s="124"/>
      <c r="L2337" s="124"/>
      <c r="M2337" s="124"/>
      <c r="N2337" s="211">
        <v>0</v>
      </c>
      <c r="O2337" s="211">
        <v>20134.740000000002</v>
      </c>
      <c r="P2337" s="124" t="s">
        <v>4737</v>
      </c>
    </row>
    <row r="2338" spans="1:16" ht="76.5">
      <c r="A2338" s="262">
        <v>47</v>
      </c>
      <c r="B2338" s="124"/>
      <c r="C2338" s="125" t="s">
        <v>699</v>
      </c>
      <c r="D2338" s="119">
        <v>43174</v>
      </c>
      <c r="E2338" s="120" t="s">
        <v>5125</v>
      </c>
      <c r="F2338" s="120" t="s">
        <v>3</v>
      </c>
      <c r="G2338" s="120">
        <v>1605432</v>
      </c>
      <c r="H2338" s="124"/>
      <c r="I2338" s="128" t="s">
        <v>7589</v>
      </c>
      <c r="J2338" s="124"/>
      <c r="K2338" s="124"/>
      <c r="L2338" s="124"/>
      <c r="M2338" s="124"/>
      <c r="N2338" s="211">
        <v>0</v>
      </c>
      <c r="O2338" s="211">
        <v>71.05</v>
      </c>
      <c r="P2338" s="124" t="s">
        <v>4737</v>
      </c>
    </row>
    <row r="2339" spans="1:16" ht="76.5">
      <c r="A2339" s="262">
        <v>15</v>
      </c>
      <c r="B2339" s="124"/>
      <c r="C2339" s="125" t="s">
        <v>691</v>
      </c>
      <c r="D2339" s="119">
        <v>43174</v>
      </c>
      <c r="E2339" s="120" t="s">
        <v>5125</v>
      </c>
      <c r="F2339" s="120" t="s">
        <v>3</v>
      </c>
      <c r="G2339" s="120">
        <v>1605432</v>
      </c>
      <c r="H2339" s="124"/>
      <c r="I2339" s="128" t="s">
        <v>7589</v>
      </c>
      <c r="J2339" s="124"/>
      <c r="K2339" s="124"/>
      <c r="L2339" s="124"/>
      <c r="M2339" s="124"/>
      <c r="N2339" s="211">
        <v>0</v>
      </c>
      <c r="O2339" s="211">
        <v>15048.99</v>
      </c>
      <c r="P2339" s="124" t="s">
        <v>4737</v>
      </c>
    </row>
    <row r="2340" spans="1:16" ht="76.5">
      <c r="A2340" s="262">
        <v>30</v>
      </c>
      <c r="B2340" s="124"/>
      <c r="C2340" s="125" t="s">
        <v>695</v>
      </c>
      <c r="D2340" s="119">
        <v>43174</v>
      </c>
      <c r="E2340" s="120" t="s">
        <v>5125</v>
      </c>
      <c r="F2340" s="120" t="s">
        <v>3</v>
      </c>
      <c r="G2340" s="120">
        <v>1605432</v>
      </c>
      <c r="H2340" s="124"/>
      <c r="I2340" s="128" t="s">
        <v>7589</v>
      </c>
      <c r="J2340" s="124"/>
      <c r="K2340" s="124"/>
      <c r="L2340" s="124"/>
      <c r="M2340" s="124"/>
      <c r="N2340" s="211">
        <v>0</v>
      </c>
      <c r="O2340" s="211">
        <v>44616.45</v>
      </c>
      <c r="P2340" s="124" t="s">
        <v>4737</v>
      </c>
    </row>
    <row r="2341" spans="1:16" ht="76.5">
      <c r="A2341" s="262">
        <v>25</v>
      </c>
      <c r="B2341" s="124"/>
      <c r="C2341" s="125" t="s">
        <v>694</v>
      </c>
      <c r="D2341" s="119">
        <v>43174</v>
      </c>
      <c r="E2341" s="120" t="s">
        <v>5125</v>
      </c>
      <c r="F2341" s="120" t="s">
        <v>3</v>
      </c>
      <c r="G2341" s="120">
        <v>1605432</v>
      </c>
      <c r="H2341" s="124"/>
      <c r="I2341" s="128" t="s">
        <v>7589</v>
      </c>
      <c r="J2341" s="124"/>
      <c r="K2341" s="124"/>
      <c r="L2341" s="124"/>
      <c r="M2341" s="124"/>
      <c r="N2341" s="211">
        <v>0</v>
      </c>
      <c r="O2341" s="211">
        <v>2329.88</v>
      </c>
      <c r="P2341" s="124" t="s">
        <v>4737</v>
      </c>
    </row>
    <row r="2342" spans="1:16" ht="76.5">
      <c r="A2342" s="262">
        <v>10</v>
      </c>
      <c r="B2342" s="124"/>
      <c r="C2342" s="125" t="s">
        <v>690</v>
      </c>
      <c r="D2342" s="119">
        <v>43174</v>
      </c>
      <c r="E2342" s="120" t="s">
        <v>5125</v>
      </c>
      <c r="F2342" s="120" t="s">
        <v>3</v>
      </c>
      <c r="G2342" s="120">
        <v>1605432</v>
      </c>
      <c r="H2342" s="124"/>
      <c r="I2342" s="128" t="s">
        <v>7589</v>
      </c>
      <c r="J2342" s="124"/>
      <c r="K2342" s="124"/>
      <c r="L2342" s="124"/>
      <c r="M2342" s="124"/>
      <c r="N2342" s="211">
        <v>0</v>
      </c>
      <c r="O2342" s="211">
        <v>1586.2499999999998</v>
      </c>
      <c r="P2342" s="124" t="s">
        <v>4737</v>
      </c>
    </row>
    <row r="2343" spans="1:16" ht="76.5">
      <c r="A2343" s="262">
        <v>660</v>
      </c>
      <c r="B2343" s="124"/>
      <c r="C2343" s="125" t="s">
        <v>233</v>
      </c>
      <c r="D2343" s="119">
        <v>43174</v>
      </c>
      <c r="E2343" s="120" t="s">
        <v>5125</v>
      </c>
      <c r="F2343" s="120" t="s">
        <v>3</v>
      </c>
      <c r="G2343" s="120">
        <v>1605432</v>
      </c>
      <c r="H2343" s="124"/>
      <c r="I2343" s="128" t="s">
        <v>7589</v>
      </c>
      <c r="J2343" s="124"/>
      <c r="K2343" s="124"/>
      <c r="L2343" s="124"/>
      <c r="M2343" s="124"/>
      <c r="N2343" s="211">
        <v>0</v>
      </c>
      <c r="O2343" s="211">
        <v>97493.43</v>
      </c>
      <c r="P2343" s="124" t="s">
        <v>4737</v>
      </c>
    </row>
    <row r="2344" spans="1:16" ht="76.5">
      <c r="A2344" s="262">
        <v>15</v>
      </c>
      <c r="B2344" s="124"/>
      <c r="C2344" s="125" t="s">
        <v>691</v>
      </c>
      <c r="D2344" s="119">
        <v>43174</v>
      </c>
      <c r="E2344" s="120" t="s">
        <v>5125</v>
      </c>
      <c r="F2344" s="120" t="s">
        <v>3</v>
      </c>
      <c r="G2344" s="120">
        <v>1605432</v>
      </c>
      <c r="H2344" s="124"/>
      <c r="I2344" s="128" t="s">
        <v>7589</v>
      </c>
      <c r="J2344" s="124"/>
      <c r="K2344" s="124"/>
      <c r="L2344" s="124"/>
      <c r="M2344" s="124"/>
      <c r="N2344" s="211">
        <v>0</v>
      </c>
      <c r="O2344" s="211">
        <v>312771.14</v>
      </c>
      <c r="P2344" s="124" t="s">
        <v>4737</v>
      </c>
    </row>
    <row r="2345" spans="1:16" ht="76.5">
      <c r="A2345" s="262" t="s">
        <v>619</v>
      </c>
      <c r="B2345" s="124"/>
      <c r="C2345" s="125" t="s">
        <v>713</v>
      </c>
      <c r="D2345" s="119">
        <v>43174</v>
      </c>
      <c r="E2345" s="120" t="s">
        <v>5125</v>
      </c>
      <c r="F2345" s="120" t="s">
        <v>3</v>
      </c>
      <c r="G2345" s="120">
        <v>1605432</v>
      </c>
      <c r="H2345" s="124"/>
      <c r="I2345" s="128" t="s">
        <v>7589</v>
      </c>
      <c r="J2345" s="124"/>
      <c r="K2345" s="124"/>
      <c r="L2345" s="124"/>
      <c r="M2345" s="124"/>
      <c r="N2345" s="211">
        <v>0</v>
      </c>
      <c r="O2345" s="211">
        <v>33048.21</v>
      </c>
      <c r="P2345" s="124" t="s">
        <v>4737</v>
      </c>
    </row>
    <row r="2346" spans="1:16" ht="76.5">
      <c r="A2346" s="262">
        <v>46</v>
      </c>
      <c r="B2346" s="124"/>
      <c r="C2346" s="125" t="s">
        <v>698</v>
      </c>
      <c r="D2346" s="119">
        <v>43174</v>
      </c>
      <c r="E2346" s="120" t="s">
        <v>5125</v>
      </c>
      <c r="F2346" s="120" t="s">
        <v>3</v>
      </c>
      <c r="G2346" s="120">
        <v>1605432</v>
      </c>
      <c r="H2346" s="124"/>
      <c r="I2346" s="128" t="s">
        <v>7589</v>
      </c>
      <c r="J2346" s="124"/>
      <c r="K2346" s="124"/>
      <c r="L2346" s="124"/>
      <c r="M2346" s="124"/>
      <c r="N2346" s="211">
        <v>0</v>
      </c>
      <c r="O2346" s="211">
        <v>502607.78</v>
      </c>
      <c r="P2346" s="124" t="s">
        <v>4737</v>
      </c>
    </row>
    <row r="2347" spans="1:16" ht="76.5">
      <c r="A2347" s="262">
        <v>35</v>
      </c>
      <c r="B2347" s="124"/>
      <c r="C2347" s="125" t="s">
        <v>696</v>
      </c>
      <c r="D2347" s="119">
        <v>43174</v>
      </c>
      <c r="E2347" s="120" t="s">
        <v>5125</v>
      </c>
      <c r="F2347" s="120" t="s">
        <v>3</v>
      </c>
      <c r="G2347" s="120">
        <v>1605432</v>
      </c>
      <c r="H2347" s="124"/>
      <c r="I2347" s="128" t="s">
        <v>7589</v>
      </c>
      <c r="J2347" s="124"/>
      <c r="K2347" s="124"/>
      <c r="L2347" s="124"/>
      <c r="M2347" s="124"/>
      <c r="N2347" s="211">
        <v>0</v>
      </c>
      <c r="O2347" s="211">
        <v>3035</v>
      </c>
      <c r="P2347" s="124" t="s">
        <v>4737</v>
      </c>
    </row>
    <row r="2348" spans="1:16" ht="76.5">
      <c r="A2348" s="262">
        <v>670</v>
      </c>
      <c r="B2348" s="124"/>
      <c r="C2348" s="125" t="s">
        <v>235</v>
      </c>
      <c r="D2348" s="119">
        <v>43174</v>
      </c>
      <c r="E2348" s="120" t="s">
        <v>5125</v>
      </c>
      <c r="F2348" s="120" t="s">
        <v>3</v>
      </c>
      <c r="G2348" s="120">
        <v>1605432</v>
      </c>
      <c r="H2348" s="124"/>
      <c r="I2348" s="128" t="s">
        <v>7589</v>
      </c>
      <c r="J2348" s="124"/>
      <c r="K2348" s="124"/>
      <c r="L2348" s="124"/>
      <c r="M2348" s="124"/>
      <c r="N2348" s="211">
        <v>0</v>
      </c>
      <c r="O2348" s="211">
        <v>25697.34</v>
      </c>
      <c r="P2348" s="124" t="s">
        <v>4737</v>
      </c>
    </row>
    <row r="2349" spans="1:16" ht="51">
      <c r="A2349" s="262">
        <v>25</v>
      </c>
      <c r="B2349" s="124"/>
      <c r="C2349" s="125" t="s">
        <v>694</v>
      </c>
      <c r="D2349" s="119">
        <v>43174</v>
      </c>
      <c r="E2349" s="120" t="s">
        <v>5126</v>
      </c>
      <c r="F2349" s="120" t="s">
        <v>3</v>
      </c>
      <c r="G2349" s="120">
        <v>1605441</v>
      </c>
      <c r="H2349" s="124"/>
      <c r="I2349" s="128" t="s">
        <v>5127</v>
      </c>
      <c r="J2349" s="124"/>
      <c r="K2349" s="124"/>
      <c r="L2349" s="124"/>
      <c r="M2349" s="124"/>
      <c r="N2349" s="211">
        <v>0</v>
      </c>
      <c r="O2349" s="211">
        <v>1348.78</v>
      </c>
      <c r="P2349" s="124" t="s">
        <v>1314</v>
      </c>
    </row>
    <row r="2350" spans="1:16" ht="51">
      <c r="A2350" s="262" t="s">
        <v>619</v>
      </c>
      <c r="B2350" s="124"/>
      <c r="C2350" s="125" t="s">
        <v>713</v>
      </c>
      <c r="D2350" s="119">
        <v>43174</v>
      </c>
      <c r="E2350" s="120" t="s">
        <v>5128</v>
      </c>
      <c r="F2350" s="120" t="s">
        <v>3</v>
      </c>
      <c r="G2350" s="120">
        <v>1605479</v>
      </c>
      <c r="H2350" s="124"/>
      <c r="I2350" s="128" t="s">
        <v>5129</v>
      </c>
      <c r="J2350" s="124"/>
      <c r="K2350" s="124"/>
      <c r="L2350" s="124"/>
      <c r="M2350" s="124"/>
      <c r="N2350" s="211">
        <v>0</v>
      </c>
      <c r="O2350" s="211">
        <v>1066.43</v>
      </c>
      <c r="P2350" s="124" t="s">
        <v>1314</v>
      </c>
    </row>
    <row r="2351" spans="1:16" ht="51">
      <c r="A2351" s="262" t="s">
        <v>626</v>
      </c>
      <c r="B2351" s="124"/>
      <c r="C2351" s="125" t="s">
        <v>1234</v>
      </c>
      <c r="D2351" s="119">
        <v>43174</v>
      </c>
      <c r="E2351" s="120" t="s">
        <v>5130</v>
      </c>
      <c r="F2351" s="120" t="s">
        <v>3</v>
      </c>
      <c r="G2351" s="120">
        <v>1605482</v>
      </c>
      <c r="H2351" s="124"/>
      <c r="I2351" s="128" t="s">
        <v>5131</v>
      </c>
      <c r="J2351" s="124"/>
      <c r="K2351" s="124"/>
      <c r="L2351" s="124"/>
      <c r="M2351" s="124"/>
      <c r="N2351" s="211">
        <v>0</v>
      </c>
      <c r="O2351" s="211">
        <v>1211.25</v>
      </c>
      <c r="P2351" s="124" t="s">
        <v>1314</v>
      </c>
    </row>
    <row r="2352" spans="1:16" ht="51">
      <c r="A2352" s="262" t="s">
        <v>619</v>
      </c>
      <c r="B2352" s="124"/>
      <c r="C2352" s="125" t="s">
        <v>713</v>
      </c>
      <c r="D2352" s="119">
        <v>43174</v>
      </c>
      <c r="E2352" s="120" t="s">
        <v>5132</v>
      </c>
      <c r="F2352" s="120" t="s">
        <v>3</v>
      </c>
      <c r="G2352" s="120">
        <v>1605375</v>
      </c>
      <c r="H2352" s="124"/>
      <c r="I2352" s="128" t="s">
        <v>5133</v>
      </c>
      <c r="J2352" s="124"/>
      <c r="K2352" s="124"/>
      <c r="L2352" s="124"/>
      <c r="M2352" s="124"/>
      <c r="N2352" s="211">
        <v>0</v>
      </c>
      <c r="O2352" s="211">
        <v>5722.85</v>
      </c>
      <c r="P2352" s="124" t="s">
        <v>1314</v>
      </c>
    </row>
    <row r="2353" spans="1:16" ht="51">
      <c r="A2353" s="262">
        <v>130</v>
      </c>
      <c r="B2353" s="124"/>
      <c r="C2353" s="125" t="s">
        <v>727</v>
      </c>
      <c r="D2353" s="119">
        <v>43174</v>
      </c>
      <c r="E2353" s="120" t="s">
        <v>5134</v>
      </c>
      <c r="F2353" s="120" t="s">
        <v>3</v>
      </c>
      <c r="G2353" s="120">
        <v>1605380</v>
      </c>
      <c r="H2353" s="124"/>
      <c r="I2353" s="128" t="s">
        <v>5135</v>
      </c>
      <c r="J2353" s="124"/>
      <c r="K2353" s="124"/>
      <c r="L2353" s="124"/>
      <c r="M2353" s="124"/>
      <c r="N2353" s="211">
        <v>0</v>
      </c>
      <c r="O2353" s="211">
        <v>234</v>
      </c>
      <c r="P2353" s="124" t="s">
        <v>1314</v>
      </c>
    </row>
    <row r="2354" spans="1:16" ht="63.75">
      <c r="A2354" s="262">
        <v>163</v>
      </c>
      <c r="B2354" s="124"/>
      <c r="C2354" s="125" t="s">
        <v>748</v>
      </c>
      <c r="D2354" s="119">
        <v>43174</v>
      </c>
      <c r="E2354" s="120" t="s">
        <v>5136</v>
      </c>
      <c r="F2354" s="120" t="s">
        <v>3</v>
      </c>
      <c r="G2354" s="120">
        <v>1605396</v>
      </c>
      <c r="H2354" s="124"/>
      <c r="I2354" s="128" t="s">
        <v>5137</v>
      </c>
      <c r="J2354" s="124"/>
      <c r="K2354" s="124"/>
      <c r="L2354" s="124"/>
      <c r="M2354" s="124"/>
      <c r="N2354" s="211">
        <v>0</v>
      </c>
      <c r="O2354" s="211">
        <v>69.97</v>
      </c>
      <c r="P2354" s="124" t="s">
        <v>1314</v>
      </c>
    </row>
    <row r="2355" spans="1:16" ht="63.75">
      <c r="A2355" s="262" t="s">
        <v>619</v>
      </c>
      <c r="B2355" s="124"/>
      <c r="C2355" s="125" t="s">
        <v>713</v>
      </c>
      <c r="D2355" s="119">
        <v>43174</v>
      </c>
      <c r="E2355" s="120" t="s">
        <v>5138</v>
      </c>
      <c r="F2355" s="120" t="s">
        <v>3</v>
      </c>
      <c r="G2355" s="120">
        <v>1605459</v>
      </c>
      <c r="H2355" s="124"/>
      <c r="I2355" s="128" t="s">
        <v>5139</v>
      </c>
      <c r="J2355" s="124"/>
      <c r="K2355" s="124"/>
      <c r="L2355" s="124"/>
      <c r="M2355" s="124"/>
      <c r="N2355" s="211">
        <v>0</v>
      </c>
      <c r="O2355" s="211">
        <v>6428.14</v>
      </c>
      <c r="P2355" s="124" t="s">
        <v>1314</v>
      </c>
    </row>
    <row r="2356" spans="1:16" ht="38.25">
      <c r="A2356" s="262">
        <v>212</v>
      </c>
      <c r="B2356" s="124"/>
      <c r="C2356" s="125" t="s">
        <v>761</v>
      </c>
      <c r="D2356" s="119">
        <v>43174</v>
      </c>
      <c r="E2356" s="120" t="s">
        <v>5140</v>
      </c>
      <c r="F2356" s="120" t="s">
        <v>3</v>
      </c>
      <c r="G2356" s="120">
        <v>1605464</v>
      </c>
      <c r="H2356" s="124"/>
      <c r="I2356" s="128" t="s">
        <v>5141</v>
      </c>
      <c r="J2356" s="124"/>
      <c r="K2356" s="124"/>
      <c r="L2356" s="124"/>
      <c r="M2356" s="124"/>
      <c r="N2356" s="211">
        <v>0</v>
      </c>
      <c r="O2356" s="211">
        <v>245.31</v>
      </c>
      <c r="P2356" s="124" t="s">
        <v>1314</v>
      </c>
    </row>
    <row r="2357" spans="1:16" ht="51">
      <c r="A2357" s="262" t="s">
        <v>619</v>
      </c>
      <c r="B2357" s="124"/>
      <c r="C2357" s="125" t="s">
        <v>713</v>
      </c>
      <c r="D2357" s="119">
        <v>43174</v>
      </c>
      <c r="E2357" s="120" t="s">
        <v>5142</v>
      </c>
      <c r="F2357" s="120" t="s">
        <v>3</v>
      </c>
      <c r="G2357" s="120">
        <v>1605468</v>
      </c>
      <c r="H2357" s="124"/>
      <c r="I2357" s="128" t="s">
        <v>5143</v>
      </c>
      <c r="J2357" s="124"/>
      <c r="K2357" s="124"/>
      <c r="L2357" s="124"/>
      <c r="M2357" s="124"/>
      <c r="N2357" s="211">
        <v>0</v>
      </c>
      <c r="O2357" s="211">
        <v>6.42</v>
      </c>
      <c r="P2357" s="124" t="s">
        <v>1314</v>
      </c>
    </row>
    <row r="2358" spans="1:16" ht="51">
      <c r="A2358" s="262" t="s">
        <v>619</v>
      </c>
      <c r="B2358" s="124"/>
      <c r="C2358" s="125" t="s">
        <v>713</v>
      </c>
      <c r="D2358" s="119">
        <v>43174</v>
      </c>
      <c r="E2358" s="120" t="s">
        <v>5144</v>
      </c>
      <c r="F2358" s="120" t="s">
        <v>3</v>
      </c>
      <c r="G2358" s="120">
        <v>1605469</v>
      </c>
      <c r="H2358" s="124"/>
      <c r="I2358" s="128" t="s">
        <v>5145</v>
      </c>
      <c r="J2358" s="124"/>
      <c r="K2358" s="124"/>
      <c r="L2358" s="124"/>
      <c r="M2358" s="124"/>
      <c r="N2358" s="211">
        <v>0</v>
      </c>
      <c r="O2358" s="211">
        <v>487.77</v>
      </c>
      <c r="P2358" s="124" t="s">
        <v>1314</v>
      </c>
    </row>
    <row r="2359" spans="1:16" ht="51">
      <c r="A2359" s="262" t="s">
        <v>619</v>
      </c>
      <c r="B2359" s="124"/>
      <c r="C2359" s="125" t="s">
        <v>713</v>
      </c>
      <c r="D2359" s="119">
        <v>43174</v>
      </c>
      <c r="E2359" s="120" t="s">
        <v>5146</v>
      </c>
      <c r="F2359" s="120" t="s">
        <v>3</v>
      </c>
      <c r="G2359" s="120">
        <v>1605470</v>
      </c>
      <c r="H2359" s="124"/>
      <c r="I2359" s="128" t="s">
        <v>5147</v>
      </c>
      <c r="J2359" s="124"/>
      <c r="K2359" s="124"/>
      <c r="L2359" s="124"/>
      <c r="M2359" s="124"/>
      <c r="N2359" s="211">
        <v>0</v>
      </c>
      <c r="O2359" s="211">
        <v>620.57000000000005</v>
      </c>
      <c r="P2359" s="124" t="s">
        <v>1314</v>
      </c>
    </row>
    <row r="2360" spans="1:16" ht="51">
      <c r="A2360" s="262" t="s">
        <v>619</v>
      </c>
      <c r="B2360" s="124"/>
      <c r="C2360" s="125" t="s">
        <v>713</v>
      </c>
      <c r="D2360" s="119">
        <v>43174</v>
      </c>
      <c r="E2360" s="120" t="s">
        <v>5148</v>
      </c>
      <c r="F2360" s="120" t="s">
        <v>3</v>
      </c>
      <c r="G2360" s="120">
        <v>1605472</v>
      </c>
      <c r="H2360" s="124"/>
      <c r="I2360" s="128" t="s">
        <v>5149</v>
      </c>
      <c r="J2360" s="124"/>
      <c r="K2360" s="124"/>
      <c r="L2360" s="124"/>
      <c r="M2360" s="124"/>
      <c r="N2360" s="211">
        <v>0</v>
      </c>
      <c r="O2360" s="211">
        <v>932.22</v>
      </c>
      <c r="P2360" s="124" t="s">
        <v>1314</v>
      </c>
    </row>
    <row r="2361" spans="1:16" ht="51">
      <c r="A2361" s="262" t="s">
        <v>619</v>
      </c>
      <c r="B2361" s="124"/>
      <c r="C2361" s="125" t="s">
        <v>713</v>
      </c>
      <c r="D2361" s="119">
        <v>43174</v>
      </c>
      <c r="E2361" s="120" t="s">
        <v>5150</v>
      </c>
      <c r="F2361" s="120" t="s">
        <v>3</v>
      </c>
      <c r="G2361" s="120">
        <v>1605473</v>
      </c>
      <c r="H2361" s="124"/>
      <c r="I2361" s="128" t="s">
        <v>5151</v>
      </c>
      <c r="J2361" s="124"/>
      <c r="K2361" s="124"/>
      <c r="L2361" s="124"/>
      <c r="M2361" s="124"/>
      <c r="N2361" s="211">
        <v>0</v>
      </c>
      <c r="O2361" s="211">
        <v>1072.83</v>
      </c>
      <c r="P2361" s="124" t="s">
        <v>1314</v>
      </c>
    </row>
    <row r="2362" spans="1:16" ht="51">
      <c r="A2362" s="262" t="s">
        <v>619</v>
      </c>
      <c r="B2362" s="124"/>
      <c r="C2362" s="125" t="s">
        <v>713</v>
      </c>
      <c r="D2362" s="119">
        <v>43174</v>
      </c>
      <c r="E2362" s="120" t="s">
        <v>5152</v>
      </c>
      <c r="F2362" s="120" t="s">
        <v>3</v>
      </c>
      <c r="G2362" s="120">
        <v>1605475</v>
      </c>
      <c r="H2362" s="124"/>
      <c r="I2362" s="128" t="s">
        <v>5153</v>
      </c>
      <c r="J2362" s="124"/>
      <c r="K2362" s="124"/>
      <c r="L2362" s="124"/>
      <c r="M2362" s="124"/>
      <c r="N2362" s="211">
        <v>0</v>
      </c>
      <c r="O2362" s="211">
        <v>12000</v>
      </c>
      <c r="P2362" s="124" t="s">
        <v>1314</v>
      </c>
    </row>
    <row r="2363" spans="1:16" ht="51">
      <c r="A2363" s="262">
        <v>580</v>
      </c>
      <c r="B2363" s="124"/>
      <c r="C2363" s="125" t="s">
        <v>217</v>
      </c>
      <c r="D2363" s="119">
        <v>43174</v>
      </c>
      <c r="E2363" s="120" t="s">
        <v>5154</v>
      </c>
      <c r="F2363" s="120" t="s">
        <v>3</v>
      </c>
      <c r="G2363" s="120">
        <v>1605493</v>
      </c>
      <c r="H2363" s="124"/>
      <c r="I2363" s="128" t="s">
        <v>5155</v>
      </c>
      <c r="J2363" s="124"/>
      <c r="K2363" s="124"/>
      <c r="L2363" s="124"/>
      <c r="M2363" s="124"/>
      <c r="N2363" s="211">
        <v>0</v>
      </c>
      <c r="O2363" s="211">
        <v>60</v>
      </c>
      <c r="P2363" s="124" t="s">
        <v>1314</v>
      </c>
    </row>
    <row r="2364" spans="1:16" ht="51">
      <c r="A2364" s="262" t="s">
        <v>619</v>
      </c>
      <c r="B2364" s="124"/>
      <c r="C2364" s="125" t="s">
        <v>713</v>
      </c>
      <c r="D2364" s="119">
        <v>43174</v>
      </c>
      <c r="E2364" s="120" t="s">
        <v>5156</v>
      </c>
      <c r="F2364" s="120" t="s">
        <v>3</v>
      </c>
      <c r="G2364" s="120">
        <v>1605496</v>
      </c>
      <c r="H2364" s="124"/>
      <c r="I2364" s="128" t="s">
        <v>5157</v>
      </c>
      <c r="J2364" s="124"/>
      <c r="K2364" s="124"/>
      <c r="L2364" s="124"/>
      <c r="M2364" s="124"/>
      <c r="N2364" s="211">
        <v>0</v>
      </c>
      <c r="O2364" s="211">
        <v>2947.56</v>
      </c>
      <c r="P2364" s="124" t="s">
        <v>1314</v>
      </c>
    </row>
    <row r="2365" spans="1:16" ht="51">
      <c r="A2365" s="262">
        <v>212</v>
      </c>
      <c r="B2365" s="124"/>
      <c r="C2365" s="125" t="s">
        <v>761</v>
      </c>
      <c r="D2365" s="119">
        <v>43174</v>
      </c>
      <c r="E2365" s="120" t="s">
        <v>5158</v>
      </c>
      <c r="F2365" s="120" t="s">
        <v>3</v>
      </c>
      <c r="G2365" s="120">
        <v>1605543</v>
      </c>
      <c r="H2365" s="124"/>
      <c r="I2365" s="128" t="s">
        <v>5159</v>
      </c>
      <c r="J2365" s="124"/>
      <c r="K2365" s="124"/>
      <c r="L2365" s="124"/>
      <c r="M2365" s="124"/>
      <c r="N2365" s="211">
        <v>0</v>
      </c>
      <c r="O2365" s="211">
        <v>318.89999999999998</v>
      </c>
      <c r="P2365" s="124" t="s">
        <v>1314</v>
      </c>
    </row>
    <row r="2366" spans="1:16" ht="38.25">
      <c r="A2366" s="262">
        <v>86</v>
      </c>
      <c r="B2366" s="124"/>
      <c r="C2366" s="125" t="s">
        <v>710</v>
      </c>
      <c r="D2366" s="119">
        <v>43174</v>
      </c>
      <c r="E2366" s="120" t="s">
        <v>5160</v>
      </c>
      <c r="F2366" s="120" t="s">
        <v>3</v>
      </c>
      <c r="G2366" s="120">
        <v>1605551</v>
      </c>
      <c r="H2366" s="124"/>
      <c r="I2366" s="128" t="s">
        <v>5161</v>
      </c>
      <c r="J2366" s="124"/>
      <c r="K2366" s="124"/>
      <c r="L2366" s="124"/>
      <c r="M2366" s="124"/>
      <c r="N2366" s="211">
        <v>0</v>
      </c>
      <c r="O2366" s="211">
        <v>414.2</v>
      </c>
      <c r="P2366" s="124" t="s">
        <v>1314</v>
      </c>
    </row>
    <row r="2367" spans="1:16" ht="51">
      <c r="A2367" s="262">
        <v>86</v>
      </c>
      <c r="B2367" s="124"/>
      <c r="C2367" s="125" t="s">
        <v>710</v>
      </c>
      <c r="D2367" s="119">
        <v>43174</v>
      </c>
      <c r="E2367" s="120" t="s">
        <v>5162</v>
      </c>
      <c r="F2367" s="120" t="s">
        <v>3</v>
      </c>
      <c r="G2367" s="120">
        <v>1605553</v>
      </c>
      <c r="H2367" s="124"/>
      <c r="I2367" s="128" t="s">
        <v>5163</v>
      </c>
      <c r="J2367" s="124"/>
      <c r="K2367" s="124"/>
      <c r="L2367" s="124"/>
      <c r="M2367" s="124"/>
      <c r="N2367" s="211">
        <v>0</v>
      </c>
      <c r="O2367" s="211">
        <v>300</v>
      </c>
      <c r="P2367" s="124" t="s">
        <v>1314</v>
      </c>
    </row>
    <row r="2368" spans="1:16" ht="38.25">
      <c r="A2368" s="262">
        <v>86</v>
      </c>
      <c r="B2368" s="124"/>
      <c r="C2368" s="125" t="s">
        <v>710</v>
      </c>
      <c r="D2368" s="119">
        <v>43174</v>
      </c>
      <c r="E2368" s="120" t="s">
        <v>5164</v>
      </c>
      <c r="F2368" s="120" t="s">
        <v>3</v>
      </c>
      <c r="G2368" s="120">
        <v>1605554</v>
      </c>
      <c r="H2368" s="124"/>
      <c r="I2368" s="128" t="s">
        <v>5161</v>
      </c>
      <c r="J2368" s="124"/>
      <c r="K2368" s="124"/>
      <c r="L2368" s="124"/>
      <c r="M2368" s="124"/>
      <c r="N2368" s="211">
        <v>0</v>
      </c>
      <c r="O2368" s="211">
        <v>30</v>
      </c>
      <c r="P2368" s="124" t="s">
        <v>1314</v>
      </c>
    </row>
    <row r="2369" spans="1:16" ht="51">
      <c r="A2369" s="262">
        <v>132</v>
      </c>
      <c r="B2369" s="124"/>
      <c r="C2369" s="125" t="s">
        <v>728</v>
      </c>
      <c r="D2369" s="119">
        <v>43174</v>
      </c>
      <c r="E2369" s="120" t="s">
        <v>5165</v>
      </c>
      <c r="F2369" s="120" t="s">
        <v>3</v>
      </c>
      <c r="G2369" s="120">
        <v>1605572</v>
      </c>
      <c r="H2369" s="124"/>
      <c r="I2369" s="128" t="s">
        <v>5166</v>
      </c>
      <c r="J2369" s="124"/>
      <c r="K2369" s="124"/>
      <c r="L2369" s="124"/>
      <c r="M2369" s="124"/>
      <c r="N2369" s="211">
        <v>0</v>
      </c>
      <c r="O2369" s="211">
        <v>310</v>
      </c>
      <c r="P2369" s="124" t="s">
        <v>1314</v>
      </c>
    </row>
    <row r="2370" spans="1:16" ht="51">
      <c r="A2370" s="262">
        <v>513</v>
      </c>
      <c r="B2370" s="124"/>
      <c r="C2370" s="125" t="s">
        <v>201</v>
      </c>
      <c r="D2370" s="119">
        <v>43174</v>
      </c>
      <c r="E2370" s="120" t="s">
        <v>5167</v>
      </c>
      <c r="F2370" s="120" t="s">
        <v>3</v>
      </c>
      <c r="G2370" s="120">
        <v>1605596</v>
      </c>
      <c r="H2370" s="124"/>
      <c r="I2370" s="128" t="s">
        <v>5168</v>
      </c>
      <c r="J2370" s="124"/>
      <c r="K2370" s="124"/>
      <c r="L2370" s="124"/>
      <c r="M2370" s="124"/>
      <c r="N2370" s="211">
        <v>0</v>
      </c>
      <c r="O2370" s="211">
        <v>16.330000000000002</v>
      </c>
      <c r="P2370" s="124" t="s">
        <v>4737</v>
      </c>
    </row>
    <row r="2371" spans="1:16" ht="51">
      <c r="A2371" s="262" t="s">
        <v>619</v>
      </c>
      <c r="B2371" s="124"/>
      <c r="C2371" s="125" t="s">
        <v>713</v>
      </c>
      <c r="D2371" s="119">
        <v>43174</v>
      </c>
      <c r="E2371" s="120" t="s">
        <v>5169</v>
      </c>
      <c r="F2371" s="120" t="s">
        <v>3</v>
      </c>
      <c r="G2371" s="120">
        <v>1605599</v>
      </c>
      <c r="H2371" s="124"/>
      <c r="I2371" s="128" t="s">
        <v>5170</v>
      </c>
      <c r="J2371" s="124"/>
      <c r="K2371" s="124"/>
      <c r="L2371" s="124"/>
      <c r="M2371" s="124"/>
      <c r="N2371" s="211">
        <v>0</v>
      </c>
      <c r="O2371" s="211">
        <v>5713.94</v>
      </c>
      <c r="P2371" s="124" t="s">
        <v>1314</v>
      </c>
    </row>
    <row r="2372" spans="1:16" ht="51">
      <c r="A2372" s="262" t="s">
        <v>619</v>
      </c>
      <c r="B2372" s="124"/>
      <c r="C2372" s="125" t="s">
        <v>713</v>
      </c>
      <c r="D2372" s="119">
        <v>43174</v>
      </c>
      <c r="E2372" s="120" t="s">
        <v>5171</v>
      </c>
      <c r="F2372" s="120" t="s">
        <v>3</v>
      </c>
      <c r="G2372" s="120">
        <v>1605619</v>
      </c>
      <c r="H2372" s="124"/>
      <c r="I2372" s="128" t="s">
        <v>5172</v>
      </c>
      <c r="J2372" s="124"/>
      <c r="K2372" s="124"/>
      <c r="L2372" s="124"/>
      <c r="M2372" s="124"/>
      <c r="N2372" s="211">
        <v>0</v>
      </c>
      <c r="O2372" s="211">
        <v>8057.19</v>
      </c>
      <c r="P2372" s="124" t="s">
        <v>1314</v>
      </c>
    </row>
    <row r="2373" spans="1:16" ht="63.75">
      <c r="A2373" s="262">
        <v>48</v>
      </c>
      <c r="B2373" s="124"/>
      <c r="C2373" s="125" t="s">
        <v>700</v>
      </c>
      <c r="D2373" s="119">
        <v>43174</v>
      </c>
      <c r="E2373" s="120" t="s">
        <v>5173</v>
      </c>
      <c r="F2373" s="120" t="s">
        <v>3</v>
      </c>
      <c r="G2373" s="120">
        <v>1605633</v>
      </c>
      <c r="H2373" s="124"/>
      <c r="I2373" s="128" t="s">
        <v>5174</v>
      </c>
      <c r="J2373" s="124"/>
      <c r="K2373" s="124"/>
      <c r="L2373" s="124"/>
      <c r="M2373" s="124"/>
      <c r="N2373" s="211">
        <v>0</v>
      </c>
      <c r="O2373" s="211">
        <v>53</v>
      </c>
      <c r="P2373" s="124" t="s">
        <v>1314</v>
      </c>
    </row>
    <row r="2374" spans="1:16" ht="76.5">
      <c r="A2374" s="262" t="s">
        <v>620</v>
      </c>
      <c r="B2374" s="124"/>
      <c r="C2374" s="125" t="s">
        <v>714</v>
      </c>
      <c r="D2374" s="119">
        <v>43174</v>
      </c>
      <c r="E2374" s="120" t="s">
        <v>5900</v>
      </c>
      <c r="F2374" s="120" t="s">
        <v>6</v>
      </c>
      <c r="G2374" s="120">
        <v>952187</v>
      </c>
      <c r="H2374" s="124"/>
      <c r="I2374" s="128" t="s">
        <v>5901</v>
      </c>
      <c r="J2374" s="124"/>
      <c r="K2374" s="124"/>
      <c r="L2374" s="124"/>
      <c r="M2374" s="124"/>
      <c r="N2374" s="211">
        <v>0</v>
      </c>
      <c r="O2374" s="211">
        <v>140000</v>
      </c>
      <c r="P2374" s="124" t="s">
        <v>1314</v>
      </c>
    </row>
    <row r="2375" spans="1:16" ht="51">
      <c r="A2375" s="262" t="s">
        <v>620</v>
      </c>
      <c r="B2375" s="124"/>
      <c r="C2375" s="125" t="s">
        <v>714</v>
      </c>
      <c r="D2375" s="119">
        <v>43174</v>
      </c>
      <c r="E2375" s="120" t="s">
        <v>5902</v>
      </c>
      <c r="F2375" s="120" t="s">
        <v>6</v>
      </c>
      <c r="G2375" s="120">
        <v>916083</v>
      </c>
      <c r="H2375" s="124"/>
      <c r="I2375" s="128" t="s">
        <v>5903</v>
      </c>
      <c r="J2375" s="124"/>
      <c r="K2375" s="124"/>
      <c r="L2375" s="124"/>
      <c r="M2375" s="124"/>
      <c r="N2375" s="211">
        <v>0</v>
      </c>
      <c r="O2375" s="211">
        <v>1483093.46</v>
      </c>
      <c r="P2375" s="124" t="s">
        <v>1314</v>
      </c>
    </row>
    <row r="2376" spans="1:16" ht="63.75">
      <c r="A2376" s="262">
        <v>378</v>
      </c>
      <c r="B2376" s="124"/>
      <c r="C2376" s="125" t="s">
        <v>1274</v>
      </c>
      <c r="D2376" s="119">
        <v>43174</v>
      </c>
      <c r="E2376" s="120" t="s">
        <v>5904</v>
      </c>
      <c r="F2376" s="120" t="s">
        <v>11</v>
      </c>
      <c r="G2376" s="120">
        <v>916031</v>
      </c>
      <c r="H2376" s="124"/>
      <c r="I2376" s="128" t="s">
        <v>5905</v>
      </c>
      <c r="J2376" s="124"/>
      <c r="K2376" s="124"/>
      <c r="L2376" s="124"/>
      <c r="M2376" s="124"/>
      <c r="N2376" s="211">
        <v>50</v>
      </c>
      <c r="O2376" s="211">
        <v>0</v>
      </c>
      <c r="P2376" s="124" t="s">
        <v>1314</v>
      </c>
    </row>
    <row r="2377" spans="1:16" ht="63.75">
      <c r="A2377" s="262" t="s">
        <v>620</v>
      </c>
      <c r="B2377" s="124"/>
      <c r="C2377" s="125" t="s">
        <v>714</v>
      </c>
      <c r="D2377" s="119">
        <v>43174</v>
      </c>
      <c r="E2377" s="120" t="s">
        <v>5906</v>
      </c>
      <c r="F2377" s="120" t="s">
        <v>11</v>
      </c>
      <c r="G2377" s="120">
        <v>10482</v>
      </c>
      <c r="H2377" s="124"/>
      <c r="I2377" s="128" t="s">
        <v>5907</v>
      </c>
      <c r="J2377" s="124"/>
      <c r="K2377" s="124"/>
      <c r="L2377" s="124"/>
      <c r="M2377" s="124"/>
      <c r="N2377" s="211">
        <v>2337.67</v>
      </c>
      <c r="O2377" s="211">
        <v>0</v>
      </c>
      <c r="P2377" s="124" t="s">
        <v>1314</v>
      </c>
    </row>
    <row r="2378" spans="1:16" ht="51">
      <c r="A2378" s="262" t="s">
        <v>620</v>
      </c>
      <c r="B2378" s="124"/>
      <c r="C2378" s="125" t="s">
        <v>714</v>
      </c>
      <c r="D2378" s="119">
        <v>43174</v>
      </c>
      <c r="E2378" s="120" t="s">
        <v>5908</v>
      </c>
      <c r="F2378" s="120" t="s">
        <v>11</v>
      </c>
      <c r="G2378" s="120">
        <v>10483</v>
      </c>
      <c r="H2378" s="124"/>
      <c r="I2378" s="128" t="s">
        <v>5909</v>
      </c>
      <c r="J2378" s="124"/>
      <c r="K2378" s="124"/>
      <c r="L2378" s="124"/>
      <c r="M2378" s="124"/>
      <c r="N2378" s="211">
        <v>281.25</v>
      </c>
      <c r="O2378" s="211">
        <v>0</v>
      </c>
      <c r="P2378" s="124" t="s">
        <v>1314</v>
      </c>
    </row>
    <row r="2379" spans="1:16" ht="63.75">
      <c r="A2379" s="262" t="s">
        <v>620</v>
      </c>
      <c r="B2379" s="124"/>
      <c r="C2379" s="125" t="s">
        <v>714</v>
      </c>
      <c r="D2379" s="119">
        <v>43174</v>
      </c>
      <c r="E2379" s="120" t="s">
        <v>5910</v>
      </c>
      <c r="F2379" s="120" t="s">
        <v>11</v>
      </c>
      <c r="G2379" s="120">
        <v>10508</v>
      </c>
      <c r="H2379" s="124"/>
      <c r="I2379" s="128" t="s">
        <v>5911</v>
      </c>
      <c r="J2379" s="124"/>
      <c r="K2379" s="124"/>
      <c r="L2379" s="124"/>
      <c r="M2379" s="124"/>
      <c r="N2379" s="211">
        <v>415.09</v>
      </c>
      <c r="O2379" s="211">
        <v>0</v>
      </c>
      <c r="P2379" s="124" t="s">
        <v>1314</v>
      </c>
    </row>
    <row r="2380" spans="1:16" ht="63.75">
      <c r="A2380" s="262">
        <v>291</v>
      </c>
      <c r="B2380" s="124"/>
      <c r="C2380" s="125" t="s">
        <v>794</v>
      </c>
      <c r="D2380" s="119">
        <v>43174</v>
      </c>
      <c r="E2380" s="120" t="s">
        <v>5912</v>
      </c>
      <c r="F2380" s="120" t="s">
        <v>11</v>
      </c>
      <c r="G2380" s="120">
        <v>687373</v>
      </c>
      <c r="H2380" s="124"/>
      <c r="I2380" s="128" t="s">
        <v>5913</v>
      </c>
      <c r="J2380" s="124"/>
      <c r="K2380" s="124"/>
      <c r="L2380" s="124"/>
      <c r="M2380" s="124"/>
      <c r="N2380" s="211">
        <v>50</v>
      </c>
      <c r="O2380" s="211">
        <v>0</v>
      </c>
      <c r="P2380" s="124" t="s">
        <v>1314</v>
      </c>
    </row>
    <row r="2381" spans="1:16" ht="51">
      <c r="A2381" s="262" t="s">
        <v>620</v>
      </c>
      <c r="B2381" s="124"/>
      <c r="C2381" s="125" t="s">
        <v>714</v>
      </c>
      <c r="D2381" s="119">
        <v>43174</v>
      </c>
      <c r="E2381" s="120" t="s">
        <v>5914</v>
      </c>
      <c r="F2381" s="120" t="s">
        <v>11</v>
      </c>
      <c r="G2381" s="120">
        <v>10499</v>
      </c>
      <c r="H2381" s="124"/>
      <c r="I2381" s="128" t="s">
        <v>5915</v>
      </c>
      <c r="J2381" s="124"/>
      <c r="K2381" s="124"/>
      <c r="L2381" s="124"/>
      <c r="M2381" s="124"/>
      <c r="N2381" s="211">
        <v>271.10000000000002</v>
      </c>
      <c r="O2381" s="211">
        <v>0</v>
      </c>
      <c r="P2381" s="124" t="s">
        <v>1314</v>
      </c>
    </row>
    <row r="2382" spans="1:16" ht="63.75">
      <c r="A2382" s="262" t="s">
        <v>620</v>
      </c>
      <c r="B2382" s="124"/>
      <c r="C2382" s="125" t="s">
        <v>714</v>
      </c>
      <c r="D2382" s="119">
        <v>43174</v>
      </c>
      <c r="E2382" s="120" t="s">
        <v>5916</v>
      </c>
      <c r="F2382" s="120" t="s">
        <v>11</v>
      </c>
      <c r="G2382" s="120">
        <v>10512</v>
      </c>
      <c r="H2382" s="124"/>
      <c r="I2382" s="128" t="s">
        <v>5917</v>
      </c>
      <c r="J2382" s="124"/>
      <c r="K2382" s="124"/>
      <c r="L2382" s="124"/>
      <c r="M2382" s="124"/>
      <c r="N2382" s="211">
        <v>582.95000000000005</v>
      </c>
      <c r="O2382" s="211">
        <v>0</v>
      </c>
      <c r="P2382" s="124" t="s">
        <v>1314</v>
      </c>
    </row>
    <row r="2383" spans="1:16" ht="51">
      <c r="A2383" s="262" t="s">
        <v>620</v>
      </c>
      <c r="B2383" s="124"/>
      <c r="C2383" s="125" t="s">
        <v>714</v>
      </c>
      <c r="D2383" s="119">
        <v>43174</v>
      </c>
      <c r="E2383" s="120" t="s">
        <v>5918</v>
      </c>
      <c r="F2383" s="120" t="s">
        <v>11</v>
      </c>
      <c r="G2383" s="120">
        <v>10551</v>
      </c>
      <c r="H2383" s="124"/>
      <c r="I2383" s="128" t="s">
        <v>5919</v>
      </c>
      <c r="J2383" s="124"/>
      <c r="K2383" s="124"/>
      <c r="L2383" s="124"/>
      <c r="M2383" s="124"/>
      <c r="N2383" s="211">
        <v>328.65</v>
      </c>
      <c r="O2383" s="211">
        <v>0</v>
      </c>
      <c r="P2383" s="124" t="s">
        <v>1314</v>
      </c>
    </row>
    <row r="2384" spans="1:16" ht="63.75">
      <c r="A2384" s="262" t="s">
        <v>620</v>
      </c>
      <c r="B2384" s="124"/>
      <c r="C2384" s="125" t="s">
        <v>714</v>
      </c>
      <c r="D2384" s="119">
        <v>43174</v>
      </c>
      <c r="E2384" s="120" t="s">
        <v>5920</v>
      </c>
      <c r="F2384" s="120" t="s">
        <v>11</v>
      </c>
      <c r="G2384" s="120">
        <v>10478</v>
      </c>
      <c r="H2384" s="124"/>
      <c r="I2384" s="128" t="s">
        <v>5921</v>
      </c>
      <c r="J2384" s="124"/>
      <c r="K2384" s="124"/>
      <c r="L2384" s="124"/>
      <c r="M2384" s="124"/>
      <c r="N2384" s="211">
        <v>2839.07</v>
      </c>
      <c r="O2384" s="211">
        <v>0</v>
      </c>
      <c r="P2384" s="124" t="s">
        <v>1314</v>
      </c>
    </row>
    <row r="2385" spans="1:16" ht="63.75">
      <c r="A2385" s="262">
        <v>513</v>
      </c>
      <c r="B2385" s="124"/>
      <c r="C2385" s="125" t="s">
        <v>201</v>
      </c>
      <c r="D2385" s="119">
        <v>43174</v>
      </c>
      <c r="E2385" s="120" t="s">
        <v>5922</v>
      </c>
      <c r="F2385" s="120" t="s">
        <v>15</v>
      </c>
      <c r="G2385" s="120">
        <v>687431</v>
      </c>
      <c r="H2385" s="124"/>
      <c r="I2385" s="128" t="s">
        <v>5923</v>
      </c>
      <c r="J2385" s="124"/>
      <c r="K2385" s="124"/>
      <c r="L2385" s="124"/>
      <c r="M2385" s="124"/>
      <c r="N2385" s="211">
        <v>50</v>
      </c>
      <c r="O2385" s="211">
        <v>0</v>
      </c>
      <c r="P2385" s="124" t="s">
        <v>1314</v>
      </c>
    </row>
    <row r="2386" spans="1:16" ht="63.75">
      <c r="A2386" s="262">
        <v>513</v>
      </c>
      <c r="B2386" s="124"/>
      <c r="C2386" s="125" t="s">
        <v>201</v>
      </c>
      <c r="D2386" s="119">
        <v>43174</v>
      </c>
      <c r="E2386" s="120" t="s">
        <v>5924</v>
      </c>
      <c r="F2386" s="120" t="s">
        <v>15</v>
      </c>
      <c r="G2386" s="120">
        <v>687435</v>
      </c>
      <c r="H2386" s="124"/>
      <c r="I2386" s="128" t="s">
        <v>5925</v>
      </c>
      <c r="J2386" s="124"/>
      <c r="K2386" s="124"/>
      <c r="L2386" s="124"/>
      <c r="M2386" s="124"/>
      <c r="N2386" s="211">
        <v>50</v>
      </c>
      <c r="O2386" s="211">
        <v>0</v>
      </c>
      <c r="P2386" s="124" t="s">
        <v>1314</v>
      </c>
    </row>
    <row r="2387" spans="1:16" ht="63.75">
      <c r="A2387" s="262">
        <v>513</v>
      </c>
      <c r="B2387" s="124"/>
      <c r="C2387" s="125" t="s">
        <v>201</v>
      </c>
      <c r="D2387" s="119">
        <v>43174</v>
      </c>
      <c r="E2387" s="120" t="s">
        <v>5926</v>
      </c>
      <c r="F2387" s="120" t="s">
        <v>15</v>
      </c>
      <c r="G2387" s="120">
        <v>687441</v>
      </c>
      <c r="H2387" s="124"/>
      <c r="I2387" s="128" t="s">
        <v>5927</v>
      </c>
      <c r="J2387" s="124"/>
      <c r="K2387" s="124"/>
      <c r="L2387" s="124"/>
      <c r="M2387" s="124"/>
      <c r="N2387" s="211">
        <v>50</v>
      </c>
      <c r="O2387" s="211">
        <v>0</v>
      </c>
      <c r="P2387" s="124" t="s">
        <v>1314</v>
      </c>
    </row>
    <row r="2388" spans="1:16" ht="63.75">
      <c r="A2388" s="262">
        <v>15</v>
      </c>
      <c r="B2388" s="124"/>
      <c r="C2388" s="125" t="s">
        <v>691</v>
      </c>
      <c r="D2388" s="119">
        <v>43174</v>
      </c>
      <c r="E2388" s="120" t="s">
        <v>5928</v>
      </c>
      <c r="F2388" s="120" t="s">
        <v>15</v>
      </c>
      <c r="G2388" s="120">
        <v>4547</v>
      </c>
      <c r="H2388" s="124"/>
      <c r="I2388" s="128" t="s">
        <v>5929</v>
      </c>
      <c r="J2388" s="124"/>
      <c r="K2388" s="124"/>
      <c r="L2388" s="124"/>
      <c r="M2388" s="124"/>
      <c r="N2388" s="211">
        <v>1320.88</v>
      </c>
      <c r="O2388" s="211">
        <v>0</v>
      </c>
      <c r="P2388" s="124" t="s">
        <v>1314</v>
      </c>
    </row>
    <row r="2389" spans="1:16" ht="89.25">
      <c r="A2389" s="262">
        <v>513</v>
      </c>
      <c r="B2389" s="124"/>
      <c r="C2389" s="125" t="s">
        <v>201</v>
      </c>
      <c r="D2389" s="119">
        <v>43174</v>
      </c>
      <c r="E2389" s="120" t="s">
        <v>5930</v>
      </c>
      <c r="F2389" s="120" t="s">
        <v>15</v>
      </c>
      <c r="G2389" s="120">
        <v>4546</v>
      </c>
      <c r="H2389" s="124"/>
      <c r="I2389" s="128" t="s">
        <v>5931</v>
      </c>
      <c r="J2389" s="124"/>
      <c r="K2389" s="124"/>
      <c r="L2389" s="124"/>
      <c r="M2389" s="124"/>
      <c r="N2389" s="211">
        <v>764.81</v>
      </c>
      <c r="O2389" s="211">
        <v>0</v>
      </c>
      <c r="P2389" s="124" t="s">
        <v>1314</v>
      </c>
    </row>
    <row r="2390" spans="1:16" ht="76.5">
      <c r="A2390" s="262">
        <v>25</v>
      </c>
      <c r="B2390" s="124"/>
      <c r="C2390" s="125" t="s">
        <v>694</v>
      </c>
      <c r="D2390" s="119">
        <v>43174</v>
      </c>
      <c r="E2390" s="120" t="s">
        <v>5932</v>
      </c>
      <c r="F2390" s="120" t="s">
        <v>1315</v>
      </c>
      <c r="G2390" s="120">
        <v>16944877</v>
      </c>
      <c r="H2390" s="124"/>
      <c r="I2390" s="128" t="s">
        <v>5933</v>
      </c>
      <c r="J2390" s="124"/>
      <c r="K2390" s="124"/>
      <c r="L2390" s="124"/>
      <c r="M2390" s="124"/>
      <c r="N2390" s="211">
        <v>10723.56</v>
      </c>
      <c r="O2390" s="211">
        <v>0</v>
      </c>
      <c r="P2390" s="124" t="s">
        <v>1314</v>
      </c>
    </row>
    <row r="2391" spans="1:16" ht="76.5">
      <c r="A2391" s="262">
        <v>25</v>
      </c>
      <c r="B2391" s="124"/>
      <c r="C2391" s="125" t="s">
        <v>694</v>
      </c>
      <c r="D2391" s="119">
        <v>43174</v>
      </c>
      <c r="E2391" s="120" t="s">
        <v>5934</v>
      </c>
      <c r="F2391" s="120" t="s">
        <v>1315</v>
      </c>
      <c r="G2391" s="120">
        <v>16961075</v>
      </c>
      <c r="H2391" s="124"/>
      <c r="I2391" s="128" t="s">
        <v>5935</v>
      </c>
      <c r="J2391" s="124"/>
      <c r="K2391" s="124"/>
      <c r="L2391" s="124"/>
      <c r="M2391" s="124"/>
      <c r="N2391" s="211">
        <v>1220590.98</v>
      </c>
      <c r="O2391" s="211">
        <v>0</v>
      </c>
      <c r="P2391" s="124" t="s">
        <v>1314</v>
      </c>
    </row>
    <row r="2392" spans="1:16" ht="76.5">
      <c r="A2392" s="262">
        <v>25</v>
      </c>
      <c r="B2392" s="124"/>
      <c r="C2392" s="125" t="s">
        <v>694</v>
      </c>
      <c r="D2392" s="119">
        <v>43174</v>
      </c>
      <c r="E2392" s="120" t="s">
        <v>5936</v>
      </c>
      <c r="F2392" s="120" t="s">
        <v>1315</v>
      </c>
      <c r="G2392" s="120">
        <v>16961082</v>
      </c>
      <c r="H2392" s="124"/>
      <c r="I2392" s="128" t="s">
        <v>5937</v>
      </c>
      <c r="J2392" s="124"/>
      <c r="K2392" s="124"/>
      <c r="L2392" s="124"/>
      <c r="M2392" s="124"/>
      <c r="N2392" s="211">
        <v>79020.09</v>
      </c>
      <c r="O2392" s="211">
        <v>0</v>
      </c>
      <c r="P2392" s="124" t="s">
        <v>1314</v>
      </c>
    </row>
    <row r="2393" spans="1:16" ht="76.5">
      <c r="A2393" s="262">
        <v>25</v>
      </c>
      <c r="B2393" s="124"/>
      <c r="C2393" s="125" t="s">
        <v>694</v>
      </c>
      <c r="D2393" s="119">
        <v>43174</v>
      </c>
      <c r="E2393" s="120" t="s">
        <v>5938</v>
      </c>
      <c r="F2393" s="120" t="s">
        <v>1315</v>
      </c>
      <c r="G2393" s="120">
        <v>16961044</v>
      </c>
      <c r="H2393" s="124"/>
      <c r="I2393" s="128" t="s">
        <v>5939</v>
      </c>
      <c r="J2393" s="124"/>
      <c r="K2393" s="124"/>
      <c r="L2393" s="124"/>
      <c r="M2393" s="124"/>
      <c r="N2393" s="211">
        <v>352552</v>
      </c>
      <c r="O2393" s="211">
        <v>0</v>
      </c>
      <c r="P2393" s="124" t="s">
        <v>1314</v>
      </c>
    </row>
    <row r="2394" spans="1:16" ht="76.5">
      <c r="A2394" s="262">
        <v>25</v>
      </c>
      <c r="B2394" s="124"/>
      <c r="C2394" s="125" t="s">
        <v>694</v>
      </c>
      <c r="D2394" s="119">
        <v>43174</v>
      </c>
      <c r="E2394" s="120" t="s">
        <v>5940</v>
      </c>
      <c r="F2394" s="120" t="s">
        <v>1315</v>
      </c>
      <c r="G2394" s="120">
        <v>16961452</v>
      </c>
      <c r="H2394" s="124"/>
      <c r="I2394" s="128" t="s">
        <v>5941</v>
      </c>
      <c r="J2394" s="124"/>
      <c r="K2394" s="124"/>
      <c r="L2394" s="124"/>
      <c r="M2394" s="124"/>
      <c r="N2394" s="211">
        <v>332972.06</v>
      </c>
      <c r="O2394" s="211">
        <v>0</v>
      </c>
      <c r="P2394" s="124" t="s">
        <v>1314</v>
      </c>
    </row>
    <row r="2395" spans="1:16" ht="76.5">
      <c r="A2395" s="262">
        <v>25</v>
      </c>
      <c r="B2395" s="124"/>
      <c r="C2395" s="125" t="s">
        <v>694</v>
      </c>
      <c r="D2395" s="119">
        <v>43174</v>
      </c>
      <c r="E2395" s="120" t="s">
        <v>5942</v>
      </c>
      <c r="F2395" s="120" t="s">
        <v>1315</v>
      </c>
      <c r="G2395" s="120">
        <v>16961451</v>
      </c>
      <c r="H2395" s="124"/>
      <c r="I2395" s="128" t="s">
        <v>5943</v>
      </c>
      <c r="J2395" s="124"/>
      <c r="K2395" s="124"/>
      <c r="L2395" s="124"/>
      <c r="M2395" s="124"/>
      <c r="N2395" s="211">
        <v>407990.64</v>
      </c>
      <c r="O2395" s="211">
        <v>0</v>
      </c>
      <c r="P2395" s="124" t="s">
        <v>1314</v>
      </c>
    </row>
    <row r="2396" spans="1:16" ht="76.5">
      <c r="A2396" s="262">
        <v>25</v>
      </c>
      <c r="B2396" s="124"/>
      <c r="C2396" s="125" t="s">
        <v>694</v>
      </c>
      <c r="D2396" s="119">
        <v>43174</v>
      </c>
      <c r="E2396" s="120" t="s">
        <v>5944</v>
      </c>
      <c r="F2396" s="120" t="s">
        <v>1315</v>
      </c>
      <c r="G2396" s="120">
        <v>16961450</v>
      </c>
      <c r="H2396" s="124"/>
      <c r="I2396" s="128" t="s">
        <v>5945</v>
      </c>
      <c r="J2396" s="124"/>
      <c r="K2396" s="124"/>
      <c r="L2396" s="124"/>
      <c r="M2396" s="124"/>
      <c r="N2396" s="211">
        <v>39803.75</v>
      </c>
      <c r="O2396" s="211">
        <v>0</v>
      </c>
      <c r="P2396" s="124" t="s">
        <v>1314</v>
      </c>
    </row>
    <row r="2397" spans="1:16" ht="76.5">
      <c r="A2397" s="262">
        <v>25</v>
      </c>
      <c r="B2397" s="124"/>
      <c r="C2397" s="125" t="s">
        <v>694</v>
      </c>
      <c r="D2397" s="119">
        <v>43174</v>
      </c>
      <c r="E2397" s="120" t="s">
        <v>5946</v>
      </c>
      <c r="F2397" s="120" t="s">
        <v>1315</v>
      </c>
      <c r="G2397" s="120">
        <v>16961449</v>
      </c>
      <c r="H2397" s="124"/>
      <c r="I2397" s="128" t="s">
        <v>5947</v>
      </c>
      <c r="J2397" s="124"/>
      <c r="K2397" s="124"/>
      <c r="L2397" s="124"/>
      <c r="M2397" s="124"/>
      <c r="N2397" s="211">
        <v>1430904.26</v>
      </c>
      <c r="O2397" s="211">
        <v>0</v>
      </c>
      <c r="P2397" s="124" t="s">
        <v>1314</v>
      </c>
    </row>
    <row r="2398" spans="1:16" ht="76.5">
      <c r="A2398" s="262">
        <v>25</v>
      </c>
      <c r="B2398" s="124"/>
      <c r="C2398" s="125" t="s">
        <v>694</v>
      </c>
      <c r="D2398" s="119">
        <v>43174</v>
      </c>
      <c r="E2398" s="120" t="s">
        <v>5948</v>
      </c>
      <c r="F2398" s="120" t="s">
        <v>1315</v>
      </c>
      <c r="G2398" s="120">
        <v>16961316</v>
      </c>
      <c r="H2398" s="124"/>
      <c r="I2398" s="128" t="s">
        <v>5949</v>
      </c>
      <c r="J2398" s="124"/>
      <c r="K2398" s="124"/>
      <c r="L2398" s="124"/>
      <c r="M2398" s="124"/>
      <c r="N2398" s="211">
        <v>1262584.1299999999</v>
      </c>
      <c r="O2398" s="211">
        <v>0</v>
      </c>
      <c r="P2398" s="124" t="s">
        <v>1314</v>
      </c>
    </row>
    <row r="2399" spans="1:16" ht="76.5">
      <c r="A2399" s="262">
        <v>25</v>
      </c>
      <c r="B2399" s="124"/>
      <c r="C2399" s="125" t="s">
        <v>694</v>
      </c>
      <c r="D2399" s="119">
        <v>43174</v>
      </c>
      <c r="E2399" s="120" t="s">
        <v>5950</v>
      </c>
      <c r="F2399" s="120" t="s">
        <v>1315</v>
      </c>
      <c r="G2399" s="120">
        <v>16961291</v>
      </c>
      <c r="H2399" s="124"/>
      <c r="I2399" s="128" t="s">
        <v>5951</v>
      </c>
      <c r="J2399" s="124"/>
      <c r="K2399" s="124"/>
      <c r="L2399" s="124"/>
      <c r="M2399" s="124"/>
      <c r="N2399" s="211">
        <v>785251</v>
      </c>
      <c r="O2399" s="211">
        <v>0</v>
      </c>
      <c r="P2399" s="124" t="s">
        <v>1314</v>
      </c>
    </row>
    <row r="2400" spans="1:16" ht="76.5">
      <c r="A2400" s="262">
        <v>25</v>
      </c>
      <c r="B2400" s="124"/>
      <c r="C2400" s="125" t="s">
        <v>694</v>
      </c>
      <c r="D2400" s="119">
        <v>43174</v>
      </c>
      <c r="E2400" s="120" t="s">
        <v>5952</v>
      </c>
      <c r="F2400" s="120" t="s">
        <v>1315</v>
      </c>
      <c r="G2400" s="120">
        <v>16961216</v>
      </c>
      <c r="H2400" s="124"/>
      <c r="I2400" s="128" t="s">
        <v>5953</v>
      </c>
      <c r="J2400" s="124"/>
      <c r="K2400" s="124"/>
      <c r="L2400" s="124"/>
      <c r="M2400" s="124"/>
      <c r="N2400" s="211">
        <v>921673.61</v>
      </c>
      <c r="O2400" s="211">
        <v>0</v>
      </c>
      <c r="P2400" s="124" t="s">
        <v>1314</v>
      </c>
    </row>
    <row r="2401" spans="1:16" ht="51">
      <c r="A2401" s="262">
        <v>46</v>
      </c>
      <c r="B2401" s="124"/>
      <c r="C2401" s="125" t="s">
        <v>698</v>
      </c>
      <c r="D2401" s="119">
        <v>43175</v>
      </c>
      <c r="E2401" s="120" t="s">
        <v>5175</v>
      </c>
      <c r="F2401" s="120" t="s">
        <v>3</v>
      </c>
      <c r="G2401" s="120">
        <v>1605905</v>
      </c>
      <c r="H2401" s="124"/>
      <c r="I2401" s="128" t="s">
        <v>5176</v>
      </c>
      <c r="J2401" s="124"/>
      <c r="K2401" s="124"/>
      <c r="L2401" s="124"/>
      <c r="M2401" s="124"/>
      <c r="N2401" s="211">
        <v>0</v>
      </c>
      <c r="O2401" s="211">
        <v>2473179.5499999998</v>
      </c>
      <c r="P2401" s="124" t="s">
        <v>1314</v>
      </c>
    </row>
    <row r="2402" spans="1:16" ht="51">
      <c r="A2402" s="262">
        <v>46</v>
      </c>
      <c r="B2402" s="124"/>
      <c r="C2402" s="125" t="s">
        <v>698</v>
      </c>
      <c r="D2402" s="119">
        <v>43175</v>
      </c>
      <c r="E2402" s="120" t="s">
        <v>5177</v>
      </c>
      <c r="F2402" s="120" t="s">
        <v>3</v>
      </c>
      <c r="G2402" s="120">
        <v>1605907</v>
      </c>
      <c r="H2402" s="124"/>
      <c r="I2402" s="128" t="s">
        <v>5178</v>
      </c>
      <c r="J2402" s="124"/>
      <c r="K2402" s="124"/>
      <c r="L2402" s="124"/>
      <c r="M2402" s="124"/>
      <c r="N2402" s="211">
        <v>0</v>
      </c>
      <c r="O2402" s="211">
        <v>50404.98</v>
      </c>
      <c r="P2402" s="124" t="s">
        <v>1314</v>
      </c>
    </row>
    <row r="2403" spans="1:16" ht="51">
      <c r="A2403" s="262">
        <v>203</v>
      </c>
      <c r="B2403" s="124"/>
      <c r="C2403" s="125" t="s">
        <v>757</v>
      </c>
      <c r="D2403" s="119">
        <v>43175</v>
      </c>
      <c r="E2403" s="120" t="s">
        <v>5179</v>
      </c>
      <c r="F2403" s="120" t="s">
        <v>3</v>
      </c>
      <c r="G2403" s="120">
        <v>1605772</v>
      </c>
      <c r="H2403" s="124"/>
      <c r="I2403" s="128" t="s">
        <v>5180</v>
      </c>
      <c r="J2403" s="124"/>
      <c r="K2403" s="124"/>
      <c r="L2403" s="124"/>
      <c r="M2403" s="124"/>
      <c r="N2403" s="211">
        <v>0</v>
      </c>
      <c r="O2403" s="211">
        <v>0.01</v>
      </c>
      <c r="P2403" s="124" t="s">
        <v>4737</v>
      </c>
    </row>
    <row r="2404" spans="1:16" ht="51">
      <c r="A2404" s="262" t="s">
        <v>619</v>
      </c>
      <c r="B2404" s="124"/>
      <c r="C2404" s="125" t="s">
        <v>713</v>
      </c>
      <c r="D2404" s="119">
        <v>43175</v>
      </c>
      <c r="E2404" s="120" t="s">
        <v>5181</v>
      </c>
      <c r="F2404" s="120" t="s">
        <v>3</v>
      </c>
      <c r="G2404" s="120">
        <v>1605789</v>
      </c>
      <c r="H2404" s="124"/>
      <c r="I2404" s="128" t="s">
        <v>5182</v>
      </c>
      <c r="J2404" s="124"/>
      <c r="K2404" s="124"/>
      <c r="L2404" s="124"/>
      <c r="M2404" s="124"/>
      <c r="N2404" s="211">
        <v>0</v>
      </c>
      <c r="O2404" s="211">
        <v>4249.51</v>
      </c>
      <c r="P2404" s="124" t="s">
        <v>1314</v>
      </c>
    </row>
    <row r="2405" spans="1:16" ht="51">
      <c r="A2405" s="262" t="s">
        <v>619</v>
      </c>
      <c r="B2405" s="124"/>
      <c r="C2405" s="125" t="s">
        <v>713</v>
      </c>
      <c r="D2405" s="119">
        <v>43175</v>
      </c>
      <c r="E2405" s="120" t="s">
        <v>5183</v>
      </c>
      <c r="F2405" s="120" t="s">
        <v>3</v>
      </c>
      <c r="G2405" s="120">
        <v>1605847</v>
      </c>
      <c r="H2405" s="124"/>
      <c r="I2405" s="128" t="s">
        <v>5184</v>
      </c>
      <c r="J2405" s="124"/>
      <c r="K2405" s="124"/>
      <c r="L2405" s="124"/>
      <c r="M2405" s="124"/>
      <c r="N2405" s="211">
        <v>0</v>
      </c>
      <c r="O2405" s="211">
        <v>4682.28</v>
      </c>
      <c r="P2405" s="124" t="s">
        <v>1314</v>
      </c>
    </row>
    <row r="2406" spans="1:16" ht="51">
      <c r="A2406" s="262" t="s">
        <v>619</v>
      </c>
      <c r="B2406" s="124"/>
      <c r="C2406" s="125" t="s">
        <v>713</v>
      </c>
      <c r="D2406" s="119">
        <v>43175</v>
      </c>
      <c r="E2406" s="120" t="s">
        <v>5185</v>
      </c>
      <c r="F2406" s="120" t="s">
        <v>3</v>
      </c>
      <c r="G2406" s="120">
        <v>1605850</v>
      </c>
      <c r="H2406" s="124"/>
      <c r="I2406" s="128" t="s">
        <v>5186</v>
      </c>
      <c r="J2406" s="124"/>
      <c r="K2406" s="124"/>
      <c r="L2406" s="124"/>
      <c r="M2406" s="124"/>
      <c r="N2406" s="211">
        <v>0</v>
      </c>
      <c r="O2406" s="211">
        <v>31881.5</v>
      </c>
      <c r="P2406" s="124" t="s">
        <v>1314</v>
      </c>
    </row>
    <row r="2407" spans="1:16" ht="51">
      <c r="A2407" s="262" t="s">
        <v>619</v>
      </c>
      <c r="B2407" s="124"/>
      <c r="C2407" s="125" t="s">
        <v>713</v>
      </c>
      <c r="D2407" s="119">
        <v>43175</v>
      </c>
      <c r="E2407" s="120" t="s">
        <v>5187</v>
      </c>
      <c r="F2407" s="120" t="s">
        <v>3</v>
      </c>
      <c r="G2407" s="120">
        <v>1605865</v>
      </c>
      <c r="H2407" s="124"/>
      <c r="I2407" s="128" t="s">
        <v>5188</v>
      </c>
      <c r="J2407" s="124"/>
      <c r="K2407" s="124"/>
      <c r="L2407" s="124"/>
      <c r="M2407" s="124"/>
      <c r="N2407" s="211">
        <v>0</v>
      </c>
      <c r="O2407" s="211">
        <v>1</v>
      </c>
      <c r="P2407" s="124" t="s">
        <v>1314</v>
      </c>
    </row>
    <row r="2408" spans="1:16" ht="63.75">
      <c r="A2408" s="262" t="s">
        <v>619</v>
      </c>
      <c r="B2408" s="124"/>
      <c r="C2408" s="125" t="s">
        <v>713</v>
      </c>
      <c r="D2408" s="119">
        <v>43175</v>
      </c>
      <c r="E2408" s="120" t="s">
        <v>5189</v>
      </c>
      <c r="F2408" s="120" t="s">
        <v>3</v>
      </c>
      <c r="G2408" s="120">
        <v>1605915</v>
      </c>
      <c r="H2408" s="124"/>
      <c r="I2408" s="128" t="s">
        <v>5190</v>
      </c>
      <c r="J2408" s="124"/>
      <c r="K2408" s="124"/>
      <c r="L2408" s="124"/>
      <c r="M2408" s="124"/>
      <c r="N2408" s="211">
        <v>0</v>
      </c>
      <c r="O2408" s="211">
        <v>7800.45</v>
      </c>
      <c r="P2408" s="124" t="s">
        <v>1314</v>
      </c>
    </row>
    <row r="2409" spans="1:16" ht="38.25">
      <c r="A2409" s="262">
        <v>212</v>
      </c>
      <c r="B2409" s="124"/>
      <c r="C2409" s="125" t="s">
        <v>761</v>
      </c>
      <c r="D2409" s="119">
        <v>43175</v>
      </c>
      <c r="E2409" s="120" t="s">
        <v>5191</v>
      </c>
      <c r="F2409" s="120" t="s">
        <v>3</v>
      </c>
      <c r="G2409" s="120">
        <v>1605929</v>
      </c>
      <c r="H2409" s="124"/>
      <c r="I2409" s="128" t="s">
        <v>5192</v>
      </c>
      <c r="J2409" s="124"/>
      <c r="K2409" s="124"/>
      <c r="L2409" s="124"/>
      <c r="M2409" s="124"/>
      <c r="N2409" s="211">
        <v>0</v>
      </c>
      <c r="O2409" s="211">
        <v>144.30000000000001</v>
      </c>
      <c r="P2409" s="124" t="s">
        <v>1314</v>
      </c>
    </row>
    <row r="2410" spans="1:16" ht="51">
      <c r="A2410" s="262" t="s">
        <v>619</v>
      </c>
      <c r="B2410" s="124"/>
      <c r="C2410" s="125" t="s">
        <v>713</v>
      </c>
      <c r="D2410" s="119">
        <v>43175</v>
      </c>
      <c r="E2410" s="120" t="s">
        <v>5193</v>
      </c>
      <c r="F2410" s="120" t="s">
        <v>3</v>
      </c>
      <c r="G2410" s="120">
        <v>1605933</v>
      </c>
      <c r="H2410" s="124"/>
      <c r="I2410" s="128" t="s">
        <v>5194</v>
      </c>
      <c r="J2410" s="124"/>
      <c r="K2410" s="124"/>
      <c r="L2410" s="124"/>
      <c r="M2410" s="124"/>
      <c r="N2410" s="211">
        <v>0</v>
      </c>
      <c r="O2410" s="211">
        <v>313.97000000000003</v>
      </c>
      <c r="P2410" s="124" t="s">
        <v>1314</v>
      </c>
    </row>
    <row r="2411" spans="1:16" ht="51">
      <c r="A2411" s="262">
        <v>46</v>
      </c>
      <c r="B2411" s="124"/>
      <c r="C2411" s="125" t="s">
        <v>698</v>
      </c>
      <c r="D2411" s="119">
        <v>43175</v>
      </c>
      <c r="E2411" s="120" t="s">
        <v>5195</v>
      </c>
      <c r="F2411" s="120" t="s">
        <v>3</v>
      </c>
      <c r="G2411" s="120">
        <v>1605959</v>
      </c>
      <c r="H2411" s="124"/>
      <c r="I2411" s="128" t="s">
        <v>5196</v>
      </c>
      <c r="J2411" s="124"/>
      <c r="K2411" s="124"/>
      <c r="L2411" s="124"/>
      <c r="M2411" s="124"/>
      <c r="N2411" s="211">
        <v>0</v>
      </c>
      <c r="O2411" s="211">
        <v>371</v>
      </c>
      <c r="P2411" s="124" t="s">
        <v>1314</v>
      </c>
    </row>
    <row r="2412" spans="1:16" ht="63.75">
      <c r="A2412" s="262" t="s">
        <v>619</v>
      </c>
      <c r="B2412" s="124"/>
      <c r="C2412" s="125" t="s">
        <v>713</v>
      </c>
      <c r="D2412" s="119">
        <v>43175</v>
      </c>
      <c r="E2412" s="120" t="s">
        <v>5197</v>
      </c>
      <c r="F2412" s="120" t="s">
        <v>3</v>
      </c>
      <c r="G2412" s="120">
        <v>1605981</v>
      </c>
      <c r="H2412" s="124"/>
      <c r="I2412" s="128" t="s">
        <v>5198</v>
      </c>
      <c r="J2412" s="124"/>
      <c r="K2412" s="124"/>
      <c r="L2412" s="124"/>
      <c r="M2412" s="124"/>
      <c r="N2412" s="211">
        <v>0</v>
      </c>
      <c r="O2412" s="211">
        <v>34.5</v>
      </c>
      <c r="P2412" s="124" t="s">
        <v>1314</v>
      </c>
    </row>
    <row r="2413" spans="1:16" ht="63.75">
      <c r="A2413" s="262" t="s">
        <v>619</v>
      </c>
      <c r="B2413" s="124"/>
      <c r="C2413" s="125" t="s">
        <v>713</v>
      </c>
      <c r="D2413" s="119">
        <v>43175</v>
      </c>
      <c r="E2413" s="120" t="s">
        <v>5199</v>
      </c>
      <c r="F2413" s="120" t="s">
        <v>3</v>
      </c>
      <c r="G2413" s="120">
        <v>1605983</v>
      </c>
      <c r="H2413" s="124"/>
      <c r="I2413" s="128" t="s">
        <v>5200</v>
      </c>
      <c r="J2413" s="124"/>
      <c r="K2413" s="124"/>
      <c r="L2413" s="124"/>
      <c r="M2413" s="124"/>
      <c r="N2413" s="211">
        <v>0</v>
      </c>
      <c r="O2413" s="211">
        <v>14</v>
      </c>
      <c r="P2413" s="124" t="s">
        <v>1314</v>
      </c>
    </row>
    <row r="2414" spans="1:16" ht="63.75">
      <c r="A2414" s="262" t="s">
        <v>619</v>
      </c>
      <c r="B2414" s="124"/>
      <c r="C2414" s="125" t="s">
        <v>713</v>
      </c>
      <c r="D2414" s="119">
        <v>43175</v>
      </c>
      <c r="E2414" s="120" t="s">
        <v>5201</v>
      </c>
      <c r="F2414" s="120" t="s">
        <v>3</v>
      </c>
      <c r="G2414" s="120">
        <v>1605984</v>
      </c>
      <c r="H2414" s="124"/>
      <c r="I2414" s="128" t="s">
        <v>5202</v>
      </c>
      <c r="J2414" s="124"/>
      <c r="K2414" s="124"/>
      <c r="L2414" s="124"/>
      <c r="M2414" s="124"/>
      <c r="N2414" s="211">
        <v>0</v>
      </c>
      <c r="O2414" s="211">
        <v>8.6999999999999993</v>
      </c>
      <c r="P2414" s="124" t="s">
        <v>1314</v>
      </c>
    </row>
    <row r="2415" spans="1:16" ht="51">
      <c r="A2415" s="262">
        <v>224</v>
      </c>
      <c r="B2415" s="124"/>
      <c r="C2415" s="125" t="s">
        <v>120</v>
      </c>
      <c r="D2415" s="119">
        <v>43175</v>
      </c>
      <c r="E2415" s="120" t="s">
        <v>5203</v>
      </c>
      <c r="F2415" s="120" t="s">
        <v>3</v>
      </c>
      <c r="G2415" s="120">
        <v>1605985</v>
      </c>
      <c r="H2415" s="124"/>
      <c r="I2415" s="128" t="s">
        <v>5204</v>
      </c>
      <c r="J2415" s="124"/>
      <c r="K2415" s="124"/>
      <c r="L2415" s="124"/>
      <c r="M2415" s="124"/>
      <c r="N2415" s="211">
        <v>0</v>
      </c>
      <c r="O2415" s="211">
        <v>300</v>
      </c>
      <c r="P2415" s="124" t="s">
        <v>1314</v>
      </c>
    </row>
    <row r="2416" spans="1:16" ht="63.75">
      <c r="A2416" s="262" t="s">
        <v>619</v>
      </c>
      <c r="B2416" s="124"/>
      <c r="C2416" s="125" t="s">
        <v>713</v>
      </c>
      <c r="D2416" s="119">
        <v>43175</v>
      </c>
      <c r="E2416" s="120" t="s">
        <v>5205</v>
      </c>
      <c r="F2416" s="120" t="s">
        <v>3</v>
      </c>
      <c r="G2416" s="120">
        <v>1605986</v>
      </c>
      <c r="H2416" s="124"/>
      <c r="I2416" s="128" t="s">
        <v>5206</v>
      </c>
      <c r="J2416" s="124"/>
      <c r="K2416" s="124"/>
      <c r="L2416" s="124"/>
      <c r="M2416" s="124"/>
      <c r="N2416" s="211">
        <v>0</v>
      </c>
      <c r="O2416" s="211">
        <v>353.7</v>
      </c>
      <c r="P2416" s="124" t="s">
        <v>1314</v>
      </c>
    </row>
    <row r="2417" spans="1:16" ht="63.75">
      <c r="A2417" s="262" t="s">
        <v>619</v>
      </c>
      <c r="B2417" s="124"/>
      <c r="C2417" s="125" t="s">
        <v>713</v>
      </c>
      <c r="D2417" s="119">
        <v>43175</v>
      </c>
      <c r="E2417" s="120" t="s">
        <v>5207</v>
      </c>
      <c r="F2417" s="120" t="s">
        <v>3</v>
      </c>
      <c r="G2417" s="120">
        <v>1605987</v>
      </c>
      <c r="H2417" s="124"/>
      <c r="I2417" s="128" t="s">
        <v>5208</v>
      </c>
      <c r="J2417" s="124"/>
      <c r="K2417" s="124"/>
      <c r="L2417" s="124"/>
      <c r="M2417" s="124"/>
      <c r="N2417" s="211">
        <v>0</v>
      </c>
      <c r="O2417" s="211">
        <v>356</v>
      </c>
      <c r="P2417" s="124" t="s">
        <v>1314</v>
      </c>
    </row>
    <row r="2418" spans="1:16" ht="51">
      <c r="A2418" s="262">
        <v>224</v>
      </c>
      <c r="B2418" s="124"/>
      <c r="C2418" s="125" t="s">
        <v>120</v>
      </c>
      <c r="D2418" s="119">
        <v>43175</v>
      </c>
      <c r="E2418" s="120" t="s">
        <v>5209</v>
      </c>
      <c r="F2418" s="120" t="s">
        <v>3</v>
      </c>
      <c r="G2418" s="120">
        <v>1606001</v>
      </c>
      <c r="H2418" s="124"/>
      <c r="I2418" s="128" t="s">
        <v>5210</v>
      </c>
      <c r="J2418" s="124"/>
      <c r="K2418" s="124"/>
      <c r="L2418" s="124"/>
      <c r="M2418" s="124"/>
      <c r="N2418" s="211">
        <v>0</v>
      </c>
      <c r="O2418" s="211">
        <v>50</v>
      </c>
      <c r="P2418" s="124" t="s">
        <v>1314</v>
      </c>
    </row>
    <row r="2419" spans="1:16" ht="51">
      <c r="A2419" s="262" t="s">
        <v>619</v>
      </c>
      <c r="B2419" s="124"/>
      <c r="C2419" s="125" t="s">
        <v>713</v>
      </c>
      <c r="D2419" s="119">
        <v>43175</v>
      </c>
      <c r="E2419" s="120" t="s">
        <v>5211</v>
      </c>
      <c r="F2419" s="120" t="s">
        <v>3</v>
      </c>
      <c r="G2419" s="120">
        <v>1606069</v>
      </c>
      <c r="H2419" s="124"/>
      <c r="I2419" s="128" t="s">
        <v>5212</v>
      </c>
      <c r="J2419" s="124"/>
      <c r="K2419" s="124"/>
      <c r="L2419" s="124"/>
      <c r="M2419" s="124"/>
      <c r="N2419" s="211">
        <v>0</v>
      </c>
      <c r="O2419" s="211">
        <v>500</v>
      </c>
      <c r="P2419" s="124" t="s">
        <v>1314</v>
      </c>
    </row>
    <row r="2420" spans="1:16" ht="76.5">
      <c r="A2420" s="262" t="s">
        <v>620</v>
      </c>
      <c r="B2420" s="124"/>
      <c r="C2420" s="125" t="s">
        <v>714</v>
      </c>
      <c r="D2420" s="119">
        <v>43175</v>
      </c>
      <c r="E2420" s="120" t="s">
        <v>5954</v>
      </c>
      <c r="F2420" s="120" t="s">
        <v>6</v>
      </c>
      <c r="G2420" s="120">
        <v>952783</v>
      </c>
      <c r="H2420" s="124"/>
      <c r="I2420" s="128" t="s">
        <v>5955</v>
      </c>
      <c r="J2420" s="124"/>
      <c r="K2420" s="124"/>
      <c r="L2420" s="124"/>
      <c r="M2420" s="124"/>
      <c r="N2420" s="211">
        <v>0</v>
      </c>
      <c r="O2420" s="211">
        <v>147000</v>
      </c>
      <c r="P2420" s="124" t="s">
        <v>1314</v>
      </c>
    </row>
    <row r="2421" spans="1:16" ht="76.5">
      <c r="A2421" s="262" t="s">
        <v>620</v>
      </c>
      <c r="B2421" s="124"/>
      <c r="C2421" s="125" t="s">
        <v>714</v>
      </c>
      <c r="D2421" s="119">
        <v>43175</v>
      </c>
      <c r="E2421" s="120" t="s">
        <v>5956</v>
      </c>
      <c r="F2421" s="120" t="s">
        <v>6</v>
      </c>
      <c r="G2421" s="120">
        <v>952791</v>
      </c>
      <c r="H2421" s="124"/>
      <c r="I2421" s="128" t="s">
        <v>5957</v>
      </c>
      <c r="J2421" s="124"/>
      <c r="K2421" s="124"/>
      <c r="L2421" s="124"/>
      <c r="M2421" s="124"/>
      <c r="N2421" s="211">
        <v>0</v>
      </c>
      <c r="O2421" s="211">
        <v>480</v>
      </c>
      <c r="P2421" s="124" t="s">
        <v>1314</v>
      </c>
    </row>
    <row r="2422" spans="1:16" ht="89.25">
      <c r="A2422" s="262">
        <v>378</v>
      </c>
      <c r="B2422" s="124"/>
      <c r="C2422" s="125" t="s">
        <v>1274</v>
      </c>
      <c r="D2422" s="119">
        <v>43175</v>
      </c>
      <c r="E2422" s="120" t="s">
        <v>5958</v>
      </c>
      <c r="F2422" s="120" t="s">
        <v>15</v>
      </c>
      <c r="G2422" s="120">
        <v>4559</v>
      </c>
      <c r="H2422" s="124"/>
      <c r="I2422" s="128" t="s">
        <v>5959</v>
      </c>
      <c r="J2422" s="124"/>
      <c r="K2422" s="124"/>
      <c r="L2422" s="124"/>
      <c r="M2422" s="124"/>
      <c r="N2422" s="211">
        <v>270.41000000000003</v>
      </c>
      <c r="O2422" s="211">
        <v>0</v>
      </c>
      <c r="P2422" s="124" t="s">
        <v>1314</v>
      </c>
    </row>
    <row r="2423" spans="1:16" ht="114.75">
      <c r="A2423" s="262">
        <v>249</v>
      </c>
      <c r="B2423" s="124"/>
      <c r="C2423" s="125" t="s">
        <v>775</v>
      </c>
      <c r="D2423" s="119">
        <v>43175</v>
      </c>
      <c r="E2423" s="120" t="s">
        <v>5960</v>
      </c>
      <c r="F2423" s="120" t="s">
        <v>1257</v>
      </c>
      <c r="G2423" s="120">
        <v>4519</v>
      </c>
      <c r="H2423" s="124"/>
      <c r="I2423" s="128" t="s">
        <v>5961</v>
      </c>
      <c r="J2423" s="124"/>
      <c r="K2423" s="124"/>
      <c r="L2423" s="124"/>
      <c r="M2423" s="124"/>
      <c r="N2423" s="211">
        <v>16742.810000000001</v>
      </c>
      <c r="O2423" s="211">
        <v>0</v>
      </c>
      <c r="P2423" s="124" t="s">
        <v>1314</v>
      </c>
    </row>
    <row r="2424" spans="1:16" ht="102">
      <c r="A2424" s="262">
        <v>249</v>
      </c>
      <c r="B2424" s="124"/>
      <c r="C2424" s="125" t="s">
        <v>775</v>
      </c>
      <c r="D2424" s="119">
        <v>43175</v>
      </c>
      <c r="E2424" s="120" t="s">
        <v>5962</v>
      </c>
      <c r="F2424" s="120" t="s">
        <v>15</v>
      </c>
      <c r="G2424" s="120">
        <v>4519</v>
      </c>
      <c r="H2424" s="124"/>
      <c r="I2424" s="128" t="s">
        <v>5963</v>
      </c>
      <c r="J2424" s="124"/>
      <c r="K2424" s="124"/>
      <c r="L2424" s="124"/>
      <c r="M2424" s="124"/>
      <c r="N2424" s="211">
        <v>1706.69</v>
      </c>
      <c r="O2424" s="211">
        <v>0</v>
      </c>
      <c r="P2424" s="124" t="s">
        <v>1314</v>
      </c>
    </row>
    <row r="2425" spans="1:16" ht="89.25">
      <c r="A2425" s="262">
        <v>376</v>
      </c>
      <c r="B2425" s="124"/>
      <c r="C2425" s="125" t="s">
        <v>1272</v>
      </c>
      <c r="D2425" s="119">
        <v>43175</v>
      </c>
      <c r="E2425" s="120" t="s">
        <v>5964</v>
      </c>
      <c r="F2425" s="120" t="s">
        <v>11</v>
      </c>
      <c r="G2425" s="120">
        <v>916101</v>
      </c>
      <c r="H2425" s="124"/>
      <c r="I2425" s="128" t="s">
        <v>5965</v>
      </c>
      <c r="J2425" s="124"/>
      <c r="K2425" s="124"/>
      <c r="L2425" s="124"/>
      <c r="M2425" s="124"/>
      <c r="N2425" s="211">
        <v>270</v>
      </c>
      <c r="O2425" s="211">
        <v>0</v>
      </c>
      <c r="P2425" s="124" t="s">
        <v>1314</v>
      </c>
    </row>
    <row r="2426" spans="1:16" ht="102">
      <c r="A2426" s="262">
        <v>513</v>
      </c>
      <c r="B2426" s="124"/>
      <c r="C2426" s="125" t="s">
        <v>201</v>
      </c>
      <c r="D2426" s="119">
        <v>43175</v>
      </c>
      <c r="E2426" s="120" t="s">
        <v>5966</v>
      </c>
      <c r="F2426" s="120" t="s">
        <v>15</v>
      </c>
      <c r="G2426" s="120">
        <v>4548</v>
      </c>
      <c r="H2426" s="124"/>
      <c r="I2426" s="128" t="s">
        <v>5967</v>
      </c>
      <c r="J2426" s="124"/>
      <c r="K2426" s="124"/>
      <c r="L2426" s="124"/>
      <c r="M2426" s="124"/>
      <c r="N2426" s="211">
        <v>50</v>
      </c>
      <c r="O2426" s="211">
        <v>0</v>
      </c>
      <c r="P2426" s="124" t="s">
        <v>1314</v>
      </c>
    </row>
    <row r="2427" spans="1:16" ht="51">
      <c r="A2427" s="262">
        <v>46</v>
      </c>
      <c r="B2427" s="124"/>
      <c r="C2427" s="125" t="s">
        <v>698</v>
      </c>
      <c r="D2427" s="119">
        <v>43178</v>
      </c>
      <c r="E2427" s="120" t="s">
        <v>5213</v>
      </c>
      <c r="F2427" s="120" t="s">
        <v>3</v>
      </c>
      <c r="G2427" s="120">
        <v>1606368</v>
      </c>
      <c r="H2427" s="124"/>
      <c r="I2427" s="128" t="s">
        <v>5214</v>
      </c>
      <c r="J2427" s="124"/>
      <c r="K2427" s="124"/>
      <c r="L2427" s="124"/>
      <c r="M2427" s="124"/>
      <c r="N2427" s="211">
        <v>0</v>
      </c>
      <c r="O2427" s="211">
        <v>700000</v>
      </c>
      <c r="P2427" s="124" t="s">
        <v>1314</v>
      </c>
    </row>
    <row r="2428" spans="1:16" ht="51">
      <c r="A2428" s="262">
        <v>292</v>
      </c>
      <c r="B2428" s="124"/>
      <c r="C2428" s="125" t="s">
        <v>152</v>
      </c>
      <c r="D2428" s="119">
        <v>43178</v>
      </c>
      <c r="E2428" s="120" t="s">
        <v>5215</v>
      </c>
      <c r="F2428" s="120" t="s">
        <v>3</v>
      </c>
      <c r="G2428" s="120">
        <v>1606344</v>
      </c>
      <c r="H2428" s="124"/>
      <c r="I2428" s="128" t="s">
        <v>5216</v>
      </c>
      <c r="J2428" s="124"/>
      <c r="K2428" s="124"/>
      <c r="L2428" s="124"/>
      <c r="M2428" s="124"/>
      <c r="N2428" s="211">
        <v>0</v>
      </c>
      <c r="O2428" s="211">
        <v>2071.7600000000002</v>
      </c>
      <c r="P2428" s="124" t="s">
        <v>1314</v>
      </c>
    </row>
    <row r="2429" spans="1:16" ht="51">
      <c r="A2429" s="262" t="s">
        <v>619</v>
      </c>
      <c r="B2429" s="124"/>
      <c r="C2429" s="125" t="s">
        <v>713</v>
      </c>
      <c r="D2429" s="119">
        <v>43178</v>
      </c>
      <c r="E2429" s="120" t="s">
        <v>5217</v>
      </c>
      <c r="F2429" s="120" t="s">
        <v>3</v>
      </c>
      <c r="G2429" s="120">
        <v>1606407</v>
      </c>
      <c r="H2429" s="124"/>
      <c r="I2429" s="128" t="s">
        <v>4622</v>
      </c>
      <c r="J2429" s="124"/>
      <c r="K2429" s="124"/>
      <c r="L2429" s="124"/>
      <c r="M2429" s="124"/>
      <c r="N2429" s="211">
        <v>0</v>
      </c>
      <c r="O2429" s="211">
        <v>700</v>
      </c>
      <c r="P2429" s="124" t="s">
        <v>1314</v>
      </c>
    </row>
    <row r="2430" spans="1:16" ht="51">
      <c r="A2430" s="262">
        <v>46</v>
      </c>
      <c r="B2430" s="124"/>
      <c r="C2430" s="125" t="s">
        <v>698</v>
      </c>
      <c r="D2430" s="119">
        <v>43178</v>
      </c>
      <c r="E2430" s="120" t="s">
        <v>5218</v>
      </c>
      <c r="F2430" s="120" t="s">
        <v>3</v>
      </c>
      <c r="G2430" s="120">
        <v>1606411</v>
      </c>
      <c r="H2430" s="124"/>
      <c r="I2430" s="128" t="s">
        <v>5219</v>
      </c>
      <c r="J2430" s="124"/>
      <c r="K2430" s="124"/>
      <c r="L2430" s="124"/>
      <c r="M2430" s="124"/>
      <c r="N2430" s="211">
        <v>0</v>
      </c>
      <c r="O2430" s="211">
        <v>378.91</v>
      </c>
      <c r="P2430" s="124" t="s">
        <v>1314</v>
      </c>
    </row>
    <row r="2431" spans="1:16" ht="51">
      <c r="A2431" s="262" t="s">
        <v>619</v>
      </c>
      <c r="B2431" s="124"/>
      <c r="C2431" s="125" t="s">
        <v>713</v>
      </c>
      <c r="D2431" s="119">
        <v>43178</v>
      </c>
      <c r="E2431" s="120" t="s">
        <v>5220</v>
      </c>
      <c r="F2431" s="120" t="s">
        <v>3</v>
      </c>
      <c r="G2431" s="120">
        <v>1606453</v>
      </c>
      <c r="H2431" s="124"/>
      <c r="I2431" s="128" t="s">
        <v>4885</v>
      </c>
      <c r="J2431" s="124"/>
      <c r="K2431" s="124"/>
      <c r="L2431" s="124"/>
      <c r="M2431" s="124"/>
      <c r="N2431" s="211">
        <v>0</v>
      </c>
      <c r="O2431" s="211">
        <v>2700</v>
      </c>
      <c r="P2431" s="124" t="s">
        <v>1314</v>
      </c>
    </row>
    <row r="2432" spans="1:16" ht="63.75">
      <c r="A2432" s="262" t="s">
        <v>619</v>
      </c>
      <c r="B2432" s="124"/>
      <c r="C2432" s="125" t="s">
        <v>713</v>
      </c>
      <c r="D2432" s="119">
        <v>43178</v>
      </c>
      <c r="E2432" s="120" t="s">
        <v>5968</v>
      </c>
      <c r="F2432" s="120" t="s">
        <v>6</v>
      </c>
      <c r="G2432" s="120">
        <v>953355</v>
      </c>
      <c r="H2432" s="124"/>
      <c r="I2432" s="128" t="s">
        <v>5969</v>
      </c>
      <c r="J2432" s="124"/>
      <c r="K2432" s="124"/>
      <c r="L2432" s="124"/>
      <c r="M2432" s="124"/>
      <c r="N2432" s="211">
        <v>0</v>
      </c>
      <c r="O2432" s="211">
        <v>623017.38</v>
      </c>
      <c r="P2432" s="124" t="s">
        <v>1314</v>
      </c>
    </row>
    <row r="2433" spans="1:16" ht="76.5">
      <c r="A2433" s="262">
        <v>25</v>
      </c>
      <c r="B2433" s="124"/>
      <c r="C2433" s="125" t="s">
        <v>694</v>
      </c>
      <c r="D2433" s="119">
        <v>43178</v>
      </c>
      <c r="E2433" s="120" t="s">
        <v>5970</v>
      </c>
      <c r="F2433" s="120" t="s">
        <v>1315</v>
      </c>
      <c r="G2433" s="120">
        <v>16978669</v>
      </c>
      <c r="H2433" s="124"/>
      <c r="I2433" s="128" t="s">
        <v>5971</v>
      </c>
      <c r="J2433" s="124"/>
      <c r="K2433" s="124"/>
      <c r="L2433" s="124"/>
      <c r="M2433" s="124"/>
      <c r="N2433" s="211">
        <v>882342.04</v>
      </c>
      <c r="O2433" s="211">
        <v>0</v>
      </c>
      <c r="P2433" s="124" t="s">
        <v>1314</v>
      </c>
    </row>
    <row r="2434" spans="1:16" ht="76.5">
      <c r="A2434" s="262">
        <v>25</v>
      </c>
      <c r="B2434" s="124"/>
      <c r="C2434" s="125" t="s">
        <v>694</v>
      </c>
      <c r="D2434" s="119">
        <v>43178</v>
      </c>
      <c r="E2434" s="120" t="s">
        <v>5972</v>
      </c>
      <c r="F2434" s="120" t="s">
        <v>1315</v>
      </c>
      <c r="G2434" s="120">
        <v>16944881</v>
      </c>
      <c r="H2434" s="124"/>
      <c r="I2434" s="128" t="s">
        <v>5973</v>
      </c>
      <c r="J2434" s="124"/>
      <c r="K2434" s="124"/>
      <c r="L2434" s="124"/>
      <c r="M2434" s="124"/>
      <c r="N2434" s="211">
        <v>5636.15</v>
      </c>
      <c r="O2434" s="211">
        <v>0</v>
      </c>
      <c r="P2434" s="124" t="s">
        <v>1314</v>
      </c>
    </row>
    <row r="2435" spans="1:16" ht="76.5">
      <c r="A2435" s="262">
        <v>25</v>
      </c>
      <c r="B2435" s="124"/>
      <c r="C2435" s="125" t="s">
        <v>694</v>
      </c>
      <c r="D2435" s="119">
        <v>43178</v>
      </c>
      <c r="E2435" s="120" t="s">
        <v>5974</v>
      </c>
      <c r="F2435" s="120" t="s">
        <v>1315</v>
      </c>
      <c r="G2435" s="120">
        <v>16944882</v>
      </c>
      <c r="H2435" s="124"/>
      <c r="I2435" s="128" t="s">
        <v>5975</v>
      </c>
      <c r="J2435" s="124"/>
      <c r="K2435" s="124"/>
      <c r="L2435" s="124"/>
      <c r="M2435" s="124"/>
      <c r="N2435" s="211">
        <v>83.43</v>
      </c>
      <c r="O2435" s="211">
        <v>0</v>
      </c>
      <c r="P2435" s="124" t="s">
        <v>1314</v>
      </c>
    </row>
    <row r="2436" spans="1:16" ht="76.5">
      <c r="A2436" s="262">
        <v>25</v>
      </c>
      <c r="B2436" s="124"/>
      <c r="C2436" s="125" t="s">
        <v>694</v>
      </c>
      <c r="D2436" s="119">
        <v>43178</v>
      </c>
      <c r="E2436" s="120" t="s">
        <v>5976</v>
      </c>
      <c r="F2436" s="120" t="s">
        <v>1315</v>
      </c>
      <c r="G2436" s="120">
        <v>16944883</v>
      </c>
      <c r="H2436" s="124"/>
      <c r="I2436" s="128" t="s">
        <v>5977</v>
      </c>
      <c r="J2436" s="124"/>
      <c r="K2436" s="124"/>
      <c r="L2436" s="124"/>
      <c r="M2436" s="124"/>
      <c r="N2436" s="211">
        <v>1711.55</v>
      </c>
      <c r="O2436" s="211">
        <v>0</v>
      </c>
      <c r="P2436" s="124" t="s">
        <v>1314</v>
      </c>
    </row>
    <row r="2437" spans="1:16" ht="76.5">
      <c r="A2437" s="262">
        <v>25</v>
      </c>
      <c r="B2437" s="124"/>
      <c r="C2437" s="125" t="s">
        <v>694</v>
      </c>
      <c r="D2437" s="119">
        <v>43178</v>
      </c>
      <c r="E2437" s="120" t="s">
        <v>5978</v>
      </c>
      <c r="F2437" s="120" t="s">
        <v>1315</v>
      </c>
      <c r="G2437" s="120">
        <v>16944884</v>
      </c>
      <c r="H2437" s="124"/>
      <c r="I2437" s="128" t="s">
        <v>5979</v>
      </c>
      <c r="J2437" s="124"/>
      <c r="K2437" s="124"/>
      <c r="L2437" s="124"/>
      <c r="M2437" s="124"/>
      <c r="N2437" s="211">
        <v>10244.120000000001</v>
      </c>
      <c r="O2437" s="211">
        <v>0</v>
      </c>
      <c r="P2437" s="124" t="s">
        <v>1314</v>
      </c>
    </row>
    <row r="2438" spans="1:16" ht="76.5">
      <c r="A2438" s="262">
        <v>25</v>
      </c>
      <c r="B2438" s="124"/>
      <c r="C2438" s="125" t="s">
        <v>694</v>
      </c>
      <c r="D2438" s="119">
        <v>43178</v>
      </c>
      <c r="E2438" s="120" t="s">
        <v>5980</v>
      </c>
      <c r="F2438" s="120" t="s">
        <v>1315</v>
      </c>
      <c r="G2438" s="120">
        <v>16944885</v>
      </c>
      <c r="H2438" s="124"/>
      <c r="I2438" s="128" t="s">
        <v>5981</v>
      </c>
      <c r="J2438" s="124"/>
      <c r="K2438" s="124"/>
      <c r="L2438" s="124"/>
      <c r="M2438" s="124"/>
      <c r="N2438" s="211">
        <v>15617.34</v>
      </c>
      <c r="O2438" s="211">
        <v>0</v>
      </c>
      <c r="P2438" s="124" t="s">
        <v>1314</v>
      </c>
    </row>
    <row r="2439" spans="1:16" ht="51">
      <c r="A2439" s="262">
        <v>513</v>
      </c>
      <c r="B2439" s="124"/>
      <c r="C2439" s="125" t="s">
        <v>201</v>
      </c>
      <c r="D2439" s="119">
        <v>43178</v>
      </c>
      <c r="E2439" s="120" t="s">
        <v>5982</v>
      </c>
      <c r="F2439" s="120" t="s">
        <v>15</v>
      </c>
      <c r="G2439" s="120">
        <v>690014</v>
      </c>
      <c r="H2439" s="124"/>
      <c r="I2439" s="128" t="s">
        <v>5983</v>
      </c>
      <c r="J2439" s="124"/>
      <c r="K2439" s="124"/>
      <c r="L2439" s="124"/>
      <c r="M2439" s="124"/>
      <c r="N2439" s="211">
        <v>50</v>
      </c>
      <c r="O2439" s="211">
        <v>0</v>
      </c>
      <c r="P2439" s="124" t="s">
        <v>1314</v>
      </c>
    </row>
    <row r="2440" spans="1:16" ht="76.5">
      <c r="A2440" s="262">
        <v>20</v>
      </c>
      <c r="B2440" s="124"/>
      <c r="C2440" s="125" t="s">
        <v>693</v>
      </c>
      <c r="D2440" s="119">
        <v>43178</v>
      </c>
      <c r="E2440" s="120" t="s">
        <v>5984</v>
      </c>
      <c r="F2440" s="120" t="s">
        <v>15</v>
      </c>
      <c r="G2440" s="120">
        <v>4560</v>
      </c>
      <c r="H2440" s="124"/>
      <c r="I2440" s="128" t="s">
        <v>5985</v>
      </c>
      <c r="J2440" s="124"/>
      <c r="K2440" s="124"/>
      <c r="L2440" s="124"/>
      <c r="M2440" s="124"/>
      <c r="N2440" s="211">
        <v>320.63</v>
      </c>
      <c r="O2440" s="211">
        <v>0</v>
      </c>
      <c r="P2440" s="124" t="s">
        <v>1314</v>
      </c>
    </row>
    <row r="2441" spans="1:16" ht="102">
      <c r="A2441" s="262">
        <v>48</v>
      </c>
      <c r="B2441" s="124"/>
      <c r="C2441" s="125" t="s">
        <v>700</v>
      </c>
      <c r="D2441" s="119">
        <v>43178</v>
      </c>
      <c r="E2441" s="120" t="s">
        <v>5986</v>
      </c>
      <c r="F2441" s="120" t="s">
        <v>15</v>
      </c>
      <c r="G2441" s="120">
        <v>4565</v>
      </c>
      <c r="H2441" s="124"/>
      <c r="I2441" s="128" t="s">
        <v>5987</v>
      </c>
      <c r="J2441" s="124"/>
      <c r="K2441" s="124"/>
      <c r="L2441" s="124"/>
      <c r="M2441" s="124"/>
      <c r="N2441" s="211">
        <v>1299</v>
      </c>
      <c r="O2441" s="211">
        <v>0</v>
      </c>
      <c r="P2441" s="124" t="s">
        <v>1314</v>
      </c>
    </row>
    <row r="2442" spans="1:16" ht="102">
      <c r="A2442" s="262">
        <v>48</v>
      </c>
      <c r="B2442" s="124"/>
      <c r="C2442" s="125" t="s">
        <v>700</v>
      </c>
      <c r="D2442" s="119">
        <v>43178</v>
      </c>
      <c r="E2442" s="120" t="s">
        <v>5988</v>
      </c>
      <c r="F2442" s="120" t="s">
        <v>15</v>
      </c>
      <c r="G2442" s="120">
        <v>4561</v>
      </c>
      <c r="H2442" s="124"/>
      <c r="I2442" s="128" t="s">
        <v>5989</v>
      </c>
      <c r="J2442" s="124"/>
      <c r="K2442" s="124"/>
      <c r="L2442" s="124"/>
      <c r="M2442" s="124"/>
      <c r="N2442" s="211">
        <v>1299</v>
      </c>
      <c r="O2442" s="211">
        <v>0</v>
      </c>
      <c r="P2442" s="124" t="s">
        <v>1314</v>
      </c>
    </row>
    <row r="2443" spans="1:16" ht="76.5">
      <c r="A2443" s="262">
        <v>513</v>
      </c>
      <c r="B2443" s="124"/>
      <c r="C2443" s="125" t="s">
        <v>201</v>
      </c>
      <c r="D2443" s="119">
        <v>43178</v>
      </c>
      <c r="E2443" s="120" t="s">
        <v>5990</v>
      </c>
      <c r="F2443" s="120" t="s">
        <v>1315</v>
      </c>
      <c r="G2443" s="120">
        <v>16978698</v>
      </c>
      <c r="H2443" s="124"/>
      <c r="I2443" s="128" t="s">
        <v>5991</v>
      </c>
      <c r="J2443" s="124"/>
      <c r="K2443" s="124"/>
      <c r="L2443" s="124"/>
      <c r="M2443" s="124"/>
      <c r="N2443" s="211">
        <v>7000</v>
      </c>
      <c r="O2443" s="211">
        <v>0</v>
      </c>
      <c r="P2443" s="124" t="s">
        <v>1314</v>
      </c>
    </row>
    <row r="2444" spans="1:16" ht="76.5">
      <c r="A2444" s="262">
        <v>25</v>
      </c>
      <c r="B2444" s="124"/>
      <c r="C2444" s="125" t="s">
        <v>694</v>
      </c>
      <c r="D2444" s="119">
        <v>43178</v>
      </c>
      <c r="E2444" s="120" t="s">
        <v>5992</v>
      </c>
      <c r="F2444" s="120" t="s">
        <v>1315</v>
      </c>
      <c r="G2444" s="120">
        <v>16978697</v>
      </c>
      <c r="H2444" s="124"/>
      <c r="I2444" s="128" t="s">
        <v>5993</v>
      </c>
      <c r="J2444" s="124"/>
      <c r="K2444" s="124"/>
      <c r="L2444" s="124"/>
      <c r="M2444" s="124"/>
      <c r="N2444" s="211">
        <v>103366.63</v>
      </c>
      <c r="O2444" s="211">
        <v>0</v>
      </c>
      <c r="P2444" s="124" t="s">
        <v>1314</v>
      </c>
    </row>
    <row r="2445" spans="1:16" ht="76.5">
      <c r="A2445" s="262">
        <v>25</v>
      </c>
      <c r="B2445" s="124"/>
      <c r="C2445" s="125" t="s">
        <v>694</v>
      </c>
      <c r="D2445" s="119">
        <v>43178</v>
      </c>
      <c r="E2445" s="120" t="s">
        <v>5994</v>
      </c>
      <c r="F2445" s="120" t="s">
        <v>1315</v>
      </c>
      <c r="G2445" s="120">
        <v>16978696</v>
      </c>
      <c r="H2445" s="124"/>
      <c r="I2445" s="128" t="s">
        <v>5995</v>
      </c>
      <c r="J2445" s="124"/>
      <c r="K2445" s="124"/>
      <c r="L2445" s="124"/>
      <c r="M2445" s="124"/>
      <c r="N2445" s="211">
        <v>223525.66</v>
      </c>
      <c r="O2445" s="211">
        <v>0</v>
      </c>
      <c r="P2445" s="124" t="s">
        <v>1314</v>
      </c>
    </row>
    <row r="2446" spans="1:16" ht="76.5">
      <c r="A2446" s="262">
        <v>25</v>
      </c>
      <c r="B2446" s="124"/>
      <c r="C2446" s="125" t="s">
        <v>694</v>
      </c>
      <c r="D2446" s="119">
        <v>43178</v>
      </c>
      <c r="E2446" s="120" t="s">
        <v>5996</v>
      </c>
      <c r="F2446" s="120" t="s">
        <v>1315</v>
      </c>
      <c r="G2446" s="120">
        <v>16978695</v>
      </c>
      <c r="H2446" s="124"/>
      <c r="I2446" s="128" t="s">
        <v>5997</v>
      </c>
      <c r="J2446" s="124"/>
      <c r="K2446" s="124"/>
      <c r="L2446" s="124"/>
      <c r="M2446" s="124"/>
      <c r="N2446" s="211">
        <v>416373.35</v>
      </c>
      <c r="O2446" s="211">
        <v>0</v>
      </c>
      <c r="P2446" s="124" t="s">
        <v>1314</v>
      </c>
    </row>
    <row r="2447" spans="1:16" ht="76.5">
      <c r="A2447" s="262">
        <v>25</v>
      </c>
      <c r="B2447" s="124"/>
      <c r="C2447" s="125" t="s">
        <v>694</v>
      </c>
      <c r="D2447" s="119">
        <v>43178</v>
      </c>
      <c r="E2447" s="120" t="s">
        <v>5998</v>
      </c>
      <c r="F2447" s="120" t="s">
        <v>1315</v>
      </c>
      <c r="G2447" s="120">
        <v>16978694</v>
      </c>
      <c r="H2447" s="124"/>
      <c r="I2447" s="128" t="s">
        <v>5999</v>
      </c>
      <c r="J2447" s="124"/>
      <c r="K2447" s="124"/>
      <c r="L2447" s="124"/>
      <c r="M2447" s="124"/>
      <c r="N2447" s="211">
        <v>207072.5</v>
      </c>
      <c r="O2447" s="211">
        <v>0</v>
      </c>
      <c r="P2447" s="124" t="s">
        <v>1314</v>
      </c>
    </row>
    <row r="2448" spans="1:16" ht="76.5">
      <c r="A2448" s="262">
        <v>25</v>
      </c>
      <c r="B2448" s="124"/>
      <c r="C2448" s="125" t="s">
        <v>694</v>
      </c>
      <c r="D2448" s="119">
        <v>43178</v>
      </c>
      <c r="E2448" s="120" t="s">
        <v>6000</v>
      </c>
      <c r="F2448" s="120" t="s">
        <v>1315</v>
      </c>
      <c r="G2448" s="120">
        <v>16978693</v>
      </c>
      <c r="H2448" s="124"/>
      <c r="I2448" s="128" t="s">
        <v>6001</v>
      </c>
      <c r="J2448" s="124"/>
      <c r="K2448" s="124"/>
      <c r="L2448" s="124"/>
      <c r="M2448" s="124"/>
      <c r="N2448" s="211">
        <v>207072.5</v>
      </c>
      <c r="O2448" s="211">
        <v>0</v>
      </c>
      <c r="P2448" s="124" t="s">
        <v>1314</v>
      </c>
    </row>
    <row r="2449" spans="1:16" ht="76.5">
      <c r="A2449" s="262">
        <v>25</v>
      </c>
      <c r="B2449" s="124"/>
      <c r="C2449" s="125" t="s">
        <v>694</v>
      </c>
      <c r="D2449" s="119">
        <v>43178</v>
      </c>
      <c r="E2449" s="120" t="s">
        <v>6002</v>
      </c>
      <c r="F2449" s="120" t="s">
        <v>1315</v>
      </c>
      <c r="G2449" s="120">
        <v>16978692</v>
      </c>
      <c r="H2449" s="124"/>
      <c r="I2449" s="128" t="s">
        <v>6003</v>
      </c>
      <c r="J2449" s="124"/>
      <c r="K2449" s="124"/>
      <c r="L2449" s="124"/>
      <c r="M2449" s="124"/>
      <c r="N2449" s="211">
        <v>207072.5</v>
      </c>
      <c r="O2449" s="211">
        <v>0</v>
      </c>
      <c r="P2449" s="124" t="s">
        <v>1314</v>
      </c>
    </row>
    <row r="2450" spans="1:16" ht="76.5">
      <c r="A2450" s="262">
        <v>25</v>
      </c>
      <c r="B2450" s="124"/>
      <c r="C2450" s="125" t="s">
        <v>694</v>
      </c>
      <c r="D2450" s="119">
        <v>43178</v>
      </c>
      <c r="E2450" s="120" t="s">
        <v>6004</v>
      </c>
      <c r="F2450" s="120" t="s">
        <v>1315</v>
      </c>
      <c r="G2450" s="120">
        <v>16978691</v>
      </c>
      <c r="H2450" s="124"/>
      <c r="I2450" s="128" t="s">
        <v>6005</v>
      </c>
      <c r="J2450" s="124"/>
      <c r="K2450" s="124"/>
      <c r="L2450" s="124"/>
      <c r="M2450" s="124"/>
      <c r="N2450" s="211">
        <v>207072.5</v>
      </c>
      <c r="O2450" s="211">
        <v>0</v>
      </c>
      <c r="P2450" s="124" t="s">
        <v>1314</v>
      </c>
    </row>
    <row r="2451" spans="1:16" ht="76.5">
      <c r="A2451" s="262">
        <v>25</v>
      </c>
      <c r="B2451" s="124"/>
      <c r="C2451" s="125" t="s">
        <v>694</v>
      </c>
      <c r="D2451" s="119">
        <v>43178</v>
      </c>
      <c r="E2451" s="120" t="s">
        <v>6006</v>
      </c>
      <c r="F2451" s="120" t="s">
        <v>1315</v>
      </c>
      <c r="G2451" s="120">
        <v>16978690</v>
      </c>
      <c r="H2451" s="124"/>
      <c r="I2451" s="128" t="s">
        <v>6007</v>
      </c>
      <c r="J2451" s="124"/>
      <c r="K2451" s="124"/>
      <c r="L2451" s="124"/>
      <c r="M2451" s="124"/>
      <c r="N2451" s="211">
        <v>595597.71</v>
      </c>
      <c r="O2451" s="211">
        <v>0</v>
      </c>
      <c r="P2451" s="124" t="s">
        <v>1314</v>
      </c>
    </row>
    <row r="2452" spans="1:16" ht="76.5">
      <c r="A2452" s="262">
        <v>25</v>
      </c>
      <c r="B2452" s="124"/>
      <c r="C2452" s="125" t="s">
        <v>694</v>
      </c>
      <c r="D2452" s="119">
        <v>43178</v>
      </c>
      <c r="E2452" s="120" t="s">
        <v>6008</v>
      </c>
      <c r="F2452" s="120" t="s">
        <v>1315</v>
      </c>
      <c r="G2452" s="120">
        <v>16978688</v>
      </c>
      <c r="H2452" s="124"/>
      <c r="I2452" s="128" t="s">
        <v>6009</v>
      </c>
      <c r="J2452" s="124"/>
      <c r="K2452" s="124"/>
      <c r="L2452" s="124"/>
      <c r="M2452" s="124"/>
      <c r="N2452" s="211">
        <v>275460.44</v>
      </c>
      <c r="O2452" s="211">
        <v>0</v>
      </c>
      <c r="P2452" s="124" t="s">
        <v>1314</v>
      </c>
    </row>
    <row r="2453" spans="1:16" ht="76.5">
      <c r="A2453" s="262">
        <v>25</v>
      </c>
      <c r="B2453" s="124"/>
      <c r="C2453" s="125" t="s">
        <v>694</v>
      </c>
      <c r="D2453" s="119">
        <v>43178</v>
      </c>
      <c r="E2453" s="120" t="s">
        <v>6010</v>
      </c>
      <c r="F2453" s="120" t="s">
        <v>1315</v>
      </c>
      <c r="G2453" s="120">
        <v>16978671</v>
      </c>
      <c r="H2453" s="124"/>
      <c r="I2453" s="128" t="s">
        <v>6011</v>
      </c>
      <c r="J2453" s="124"/>
      <c r="K2453" s="124"/>
      <c r="L2453" s="124"/>
      <c r="M2453" s="124"/>
      <c r="N2453" s="211">
        <v>87602.09</v>
      </c>
      <c r="O2453" s="211">
        <v>0</v>
      </c>
      <c r="P2453" s="124" t="s">
        <v>1314</v>
      </c>
    </row>
    <row r="2454" spans="1:16" ht="76.5">
      <c r="A2454" s="262">
        <v>25</v>
      </c>
      <c r="B2454" s="124"/>
      <c r="C2454" s="125" t="s">
        <v>694</v>
      </c>
      <c r="D2454" s="119">
        <v>43178</v>
      </c>
      <c r="E2454" s="120" t="s">
        <v>6012</v>
      </c>
      <c r="F2454" s="120" t="s">
        <v>1315</v>
      </c>
      <c r="G2454" s="120">
        <v>16978670</v>
      </c>
      <c r="H2454" s="124"/>
      <c r="I2454" s="128" t="s">
        <v>6013</v>
      </c>
      <c r="J2454" s="124"/>
      <c r="K2454" s="124"/>
      <c r="L2454" s="124"/>
      <c r="M2454" s="124"/>
      <c r="N2454" s="211">
        <v>766028.04</v>
      </c>
      <c r="O2454" s="211">
        <v>0</v>
      </c>
      <c r="P2454" s="124" t="s">
        <v>1314</v>
      </c>
    </row>
    <row r="2455" spans="1:16" ht="51">
      <c r="A2455" s="262">
        <v>16</v>
      </c>
      <c r="B2455" s="124"/>
      <c r="C2455" s="125" t="s">
        <v>692</v>
      </c>
      <c r="D2455" s="119">
        <v>43179</v>
      </c>
      <c r="E2455" s="120" t="s">
        <v>5221</v>
      </c>
      <c r="F2455" s="120" t="s">
        <v>3</v>
      </c>
      <c r="G2455" s="120">
        <v>1606683</v>
      </c>
      <c r="H2455" s="124"/>
      <c r="I2455" s="128" t="s">
        <v>5222</v>
      </c>
      <c r="J2455" s="124"/>
      <c r="K2455" s="124"/>
      <c r="L2455" s="124"/>
      <c r="M2455" s="124"/>
      <c r="N2455" s="211">
        <v>0</v>
      </c>
      <c r="O2455" s="211">
        <v>478</v>
      </c>
      <c r="P2455" s="124" t="s">
        <v>1314</v>
      </c>
    </row>
    <row r="2456" spans="1:16" ht="51">
      <c r="A2456" s="262" t="s">
        <v>619</v>
      </c>
      <c r="B2456" s="124"/>
      <c r="C2456" s="125" t="s">
        <v>713</v>
      </c>
      <c r="D2456" s="119">
        <v>43179</v>
      </c>
      <c r="E2456" s="120" t="s">
        <v>5223</v>
      </c>
      <c r="F2456" s="120" t="s">
        <v>3</v>
      </c>
      <c r="G2456" s="120">
        <v>1606678</v>
      </c>
      <c r="H2456" s="124"/>
      <c r="I2456" s="128" t="s">
        <v>5224</v>
      </c>
      <c r="J2456" s="124"/>
      <c r="K2456" s="124"/>
      <c r="L2456" s="124"/>
      <c r="M2456" s="124"/>
      <c r="N2456" s="211">
        <v>0</v>
      </c>
      <c r="O2456" s="211">
        <v>2000</v>
      </c>
      <c r="P2456" s="124" t="s">
        <v>1314</v>
      </c>
    </row>
    <row r="2457" spans="1:16" ht="51">
      <c r="A2457" s="262" t="s">
        <v>619</v>
      </c>
      <c r="B2457" s="124"/>
      <c r="C2457" s="125" t="s">
        <v>713</v>
      </c>
      <c r="D2457" s="119">
        <v>43179</v>
      </c>
      <c r="E2457" s="120" t="s">
        <v>5225</v>
      </c>
      <c r="F2457" s="120" t="s">
        <v>3</v>
      </c>
      <c r="G2457" s="120">
        <v>1606690</v>
      </c>
      <c r="H2457" s="124"/>
      <c r="I2457" s="128" t="s">
        <v>5226</v>
      </c>
      <c r="J2457" s="124"/>
      <c r="K2457" s="124"/>
      <c r="L2457" s="124"/>
      <c r="M2457" s="124"/>
      <c r="N2457" s="211">
        <v>0</v>
      </c>
      <c r="O2457" s="211">
        <v>15000</v>
      </c>
      <c r="P2457" s="124" t="s">
        <v>1314</v>
      </c>
    </row>
    <row r="2458" spans="1:16" ht="38.25">
      <c r="A2458" s="262">
        <v>574</v>
      </c>
      <c r="B2458" s="124"/>
      <c r="C2458" s="125" t="s">
        <v>850</v>
      </c>
      <c r="D2458" s="119">
        <v>43179</v>
      </c>
      <c r="E2458" s="120" t="s">
        <v>5227</v>
      </c>
      <c r="F2458" s="120" t="s">
        <v>3</v>
      </c>
      <c r="G2458" s="120">
        <v>1606702</v>
      </c>
      <c r="H2458" s="124"/>
      <c r="I2458" s="128" t="s">
        <v>5228</v>
      </c>
      <c r="J2458" s="124"/>
      <c r="K2458" s="124"/>
      <c r="L2458" s="124"/>
      <c r="M2458" s="124"/>
      <c r="N2458" s="211">
        <v>0</v>
      </c>
      <c r="O2458" s="211">
        <v>581</v>
      </c>
      <c r="P2458" s="124" t="s">
        <v>11638</v>
      </c>
    </row>
    <row r="2459" spans="1:16" ht="38.25">
      <c r="A2459" s="262">
        <v>574</v>
      </c>
      <c r="B2459" s="124"/>
      <c r="C2459" s="125" t="s">
        <v>850</v>
      </c>
      <c r="D2459" s="119">
        <v>43179</v>
      </c>
      <c r="E2459" s="120" t="s">
        <v>5229</v>
      </c>
      <c r="F2459" s="120" t="s">
        <v>3</v>
      </c>
      <c r="G2459" s="120">
        <v>1606703</v>
      </c>
      <c r="H2459" s="124"/>
      <c r="I2459" s="128" t="s">
        <v>5228</v>
      </c>
      <c r="J2459" s="124"/>
      <c r="K2459" s="124"/>
      <c r="L2459" s="124"/>
      <c r="M2459" s="124"/>
      <c r="N2459" s="211">
        <v>0</v>
      </c>
      <c r="O2459" s="211">
        <v>581</v>
      </c>
      <c r="P2459" s="124" t="s">
        <v>11638</v>
      </c>
    </row>
    <row r="2460" spans="1:16" ht="51">
      <c r="A2460" s="262" t="s">
        <v>619</v>
      </c>
      <c r="B2460" s="124"/>
      <c r="C2460" s="125" t="s">
        <v>713</v>
      </c>
      <c r="D2460" s="119">
        <v>43179</v>
      </c>
      <c r="E2460" s="120" t="s">
        <v>5230</v>
      </c>
      <c r="F2460" s="120" t="s">
        <v>3</v>
      </c>
      <c r="G2460" s="120">
        <v>1606792</v>
      </c>
      <c r="H2460" s="124"/>
      <c r="I2460" s="128" t="s">
        <v>5231</v>
      </c>
      <c r="J2460" s="124"/>
      <c r="K2460" s="124"/>
      <c r="L2460" s="124"/>
      <c r="M2460" s="124"/>
      <c r="N2460" s="211">
        <v>0</v>
      </c>
      <c r="O2460" s="211">
        <v>1219.79</v>
      </c>
      <c r="P2460" s="124" t="s">
        <v>1314</v>
      </c>
    </row>
    <row r="2461" spans="1:16" ht="38.25">
      <c r="A2461" s="262">
        <v>46</v>
      </c>
      <c r="B2461" s="124"/>
      <c r="C2461" s="125" t="s">
        <v>698</v>
      </c>
      <c r="D2461" s="119">
        <v>43179</v>
      </c>
      <c r="E2461" s="120" t="s">
        <v>5232</v>
      </c>
      <c r="F2461" s="120" t="s">
        <v>3</v>
      </c>
      <c r="G2461" s="120">
        <v>1606804</v>
      </c>
      <c r="H2461" s="124"/>
      <c r="I2461" s="128" t="s">
        <v>5233</v>
      </c>
      <c r="J2461" s="124"/>
      <c r="K2461" s="124"/>
      <c r="L2461" s="124"/>
      <c r="M2461" s="124"/>
      <c r="N2461" s="211">
        <v>0</v>
      </c>
      <c r="O2461" s="211">
        <v>300</v>
      </c>
      <c r="P2461" s="124" t="s">
        <v>1314</v>
      </c>
    </row>
    <row r="2462" spans="1:16" ht="51">
      <c r="A2462" s="262" t="s">
        <v>619</v>
      </c>
      <c r="B2462" s="124"/>
      <c r="C2462" s="125" t="s">
        <v>713</v>
      </c>
      <c r="D2462" s="119">
        <v>43179</v>
      </c>
      <c r="E2462" s="120" t="s">
        <v>6014</v>
      </c>
      <c r="F2462" s="120" t="s">
        <v>6</v>
      </c>
      <c r="G2462" s="120">
        <v>691099</v>
      </c>
      <c r="H2462" s="124"/>
      <c r="I2462" s="128" t="s">
        <v>6015</v>
      </c>
      <c r="J2462" s="124"/>
      <c r="K2462" s="124"/>
      <c r="L2462" s="124"/>
      <c r="M2462" s="124"/>
      <c r="N2462" s="211">
        <v>0</v>
      </c>
      <c r="O2462" s="211">
        <v>63096.63</v>
      </c>
      <c r="P2462" s="124" t="s">
        <v>1314</v>
      </c>
    </row>
    <row r="2463" spans="1:16" ht="51">
      <c r="A2463" s="262">
        <v>81</v>
      </c>
      <c r="B2463" s="124"/>
      <c r="C2463" s="125" t="s">
        <v>709</v>
      </c>
      <c r="D2463" s="119">
        <v>43179</v>
      </c>
      <c r="E2463" s="120" t="s">
        <v>6016</v>
      </c>
      <c r="F2463" s="120" t="s">
        <v>6</v>
      </c>
      <c r="G2463" s="120">
        <v>953540</v>
      </c>
      <c r="H2463" s="124"/>
      <c r="I2463" s="128" t="s">
        <v>6017</v>
      </c>
      <c r="J2463" s="124"/>
      <c r="K2463" s="124"/>
      <c r="L2463" s="124"/>
      <c r="M2463" s="124"/>
      <c r="N2463" s="211">
        <v>0</v>
      </c>
      <c r="O2463" s="211">
        <v>6289</v>
      </c>
      <c r="P2463" s="124" t="s">
        <v>1314</v>
      </c>
    </row>
    <row r="2464" spans="1:16" ht="76.5">
      <c r="A2464" s="262" t="s">
        <v>620</v>
      </c>
      <c r="B2464" s="124"/>
      <c r="C2464" s="125" t="s">
        <v>714</v>
      </c>
      <c r="D2464" s="119">
        <v>43179</v>
      </c>
      <c r="E2464" s="120" t="s">
        <v>6018</v>
      </c>
      <c r="F2464" s="120" t="s">
        <v>6</v>
      </c>
      <c r="G2464" s="120">
        <v>953873</v>
      </c>
      <c r="H2464" s="124"/>
      <c r="I2464" s="128" t="s">
        <v>6019</v>
      </c>
      <c r="J2464" s="124"/>
      <c r="K2464" s="124"/>
      <c r="L2464" s="124"/>
      <c r="M2464" s="124"/>
      <c r="N2464" s="211">
        <v>0</v>
      </c>
      <c r="O2464" s="211">
        <v>140000</v>
      </c>
      <c r="P2464" s="124" t="s">
        <v>1314</v>
      </c>
    </row>
    <row r="2465" spans="1:16" ht="63.75">
      <c r="A2465" s="262">
        <v>513</v>
      </c>
      <c r="B2465" s="124"/>
      <c r="C2465" s="125" t="s">
        <v>201</v>
      </c>
      <c r="D2465" s="119">
        <v>43179</v>
      </c>
      <c r="E2465" s="120" t="s">
        <v>6020</v>
      </c>
      <c r="F2465" s="120" t="s">
        <v>15</v>
      </c>
      <c r="G2465" s="120">
        <v>691104</v>
      </c>
      <c r="H2465" s="124"/>
      <c r="I2465" s="128" t="s">
        <v>6021</v>
      </c>
      <c r="J2465" s="124"/>
      <c r="K2465" s="124"/>
      <c r="L2465" s="124"/>
      <c r="M2465" s="124"/>
      <c r="N2465" s="211">
        <v>50</v>
      </c>
      <c r="O2465" s="211">
        <v>0</v>
      </c>
      <c r="P2465" s="124" t="s">
        <v>1314</v>
      </c>
    </row>
    <row r="2466" spans="1:16" ht="51">
      <c r="A2466" s="262">
        <v>513</v>
      </c>
      <c r="B2466" s="124"/>
      <c r="C2466" s="125" t="s">
        <v>201</v>
      </c>
      <c r="D2466" s="119">
        <v>43179</v>
      </c>
      <c r="E2466" s="120" t="s">
        <v>6022</v>
      </c>
      <c r="F2466" s="120" t="s">
        <v>15</v>
      </c>
      <c r="G2466" s="120">
        <v>691108</v>
      </c>
      <c r="H2466" s="124"/>
      <c r="I2466" s="128" t="s">
        <v>6023</v>
      </c>
      <c r="J2466" s="124"/>
      <c r="K2466" s="124"/>
      <c r="L2466" s="124"/>
      <c r="M2466" s="124"/>
      <c r="N2466" s="211">
        <v>50</v>
      </c>
      <c r="O2466" s="211">
        <v>0</v>
      </c>
      <c r="P2466" s="124" t="s">
        <v>1314</v>
      </c>
    </row>
    <row r="2467" spans="1:16" ht="89.25">
      <c r="A2467" s="262">
        <v>513</v>
      </c>
      <c r="B2467" s="124"/>
      <c r="C2467" s="125" t="s">
        <v>201</v>
      </c>
      <c r="D2467" s="119">
        <v>43179</v>
      </c>
      <c r="E2467" s="120" t="s">
        <v>6024</v>
      </c>
      <c r="F2467" s="120" t="s">
        <v>15</v>
      </c>
      <c r="G2467" s="120">
        <v>4568</v>
      </c>
      <c r="H2467" s="124"/>
      <c r="I2467" s="128" t="s">
        <v>6025</v>
      </c>
      <c r="J2467" s="124"/>
      <c r="K2467" s="124"/>
      <c r="L2467" s="124"/>
      <c r="M2467" s="124"/>
      <c r="N2467" s="211">
        <v>15153.18</v>
      </c>
      <c r="O2467" s="211">
        <v>0</v>
      </c>
      <c r="P2467" s="124" t="s">
        <v>1314</v>
      </c>
    </row>
    <row r="2468" spans="1:16" ht="63.75">
      <c r="A2468" s="262">
        <v>513</v>
      </c>
      <c r="B2468" s="124"/>
      <c r="C2468" s="125" t="s">
        <v>201</v>
      </c>
      <c r="D2468" s="119">
        <v>43179</v>
      </c>
      <c r="E2468" s="120" t="s">
        <v>6026</v>
      </c>
      <c r="F2468" s="120" t="s">
        <v>15</v>
      </c>
      <c r="G2468" s="120">
        <v>691535</v>
      </c>
      <c r="H2468" s="124"/>
      <c r="I2468" s="128" t="s">
        <v>5843</v>
      </c>
      <c r="J2468" s="124"/>
      <c r="K2468" s="124"/>
      <c r="L2468" s="124"/>
      <c r="M2468" s="124"/>
      <c r="N2468" s="211">
        <v>50</v>
      </c>
      <c r="O2468" s="211">
        <v>0</v>
      </c>
      <c r="P2468" s="124" t="s">
        <v>1314</v>
      </c>
    </row>
    <row r="2469" spans="1:16" ht="51">
      <c r="A2469" s="262">
        <v>513</v>
      </c>
      <c r="B2469" s="124"/>
      <c r="C2469" s="125" t="s">
        <v>201</v>
      </c>
      <c r="D2469" s="119">
        <v>43179</v>
      </c>
      <c r="E2469" s="120" t="s">
        <v>6027</v>
      </c>
      <c r="F2469" s="120" t="s">
        <v>15</v>
      </c>
      <c r="G2469" s="120">
        <v>691539</v>
      </c>
      <c r="H2469" s="124"/>
      <c r="I2469" s="128" t="s">
        <v>6028</v>
      </c>
      <c r="J2469" s="124"/>
      <c r="K2469" s="124"/>
      <c r="L2469" s="124"/>
      <c r="M2469" s="124"/>
      <c r="N2469" s="211">
        <v>50</v>
      </c>
      <c r="O2469" s="211">
        <v>0</v>
      </c>
      <c r="P2469" s="124" t="s">
        <v>1314</v>
      </c>
    </row>
    <row r="2470" spans="1:16" ht="76.5">
      <c r="A2470" s="262">
        <v>25</v>
      </c>
      <c r="B2470" s="124"/>
      <c r="C2470" s="125" t="s">
        <v>694</v>
      </c>
      <c r="D2470" s="119">
        <v>43179</v>
      </c>
      <c r="E2470" s="120" t="s">
        <v>6029</v>
      </c>
      <c r="F2470" s="120" t="s">
        <v>1315</v>
      </c>
      <c r="G2470" s="120">
        <v>17014073</v>
      </c>
      <c r="H2470" s="124"/>
      <c r="I2470" s="128" t="s">
        <v>6030</v>
      </c>
      <c r="J2470" s="124"/>
      <c r="K2470" s="124"/>
      <c r="L2470" s="124"/>
      <c r="M2470" s="124"/>
      <c r="N2470" s="211">
        <v>457213.11</v>
      </c>
      <c r="O2470" s="211">
        <v>0</v>
      </c>
      <c r="P2470" s="124" t="s">
        <v>1314</v>
      </c>
    </row>
    <row r="2471" spans="1:16" ht="76.5">
      <c r="A2471" s="262" t="s">
        <v>620</v>
      </c>
      <c r="B2471" s="124"/>
      <c r="C2471" s="125" t="s">
        <v>714</v>
      </c>
      <c r="D2471" s="119">
        <v>43179</v>
      </c>
      <c r="E2471" s="120" t="s">
        <v>6031</v>
      </c>
      <c r="F2471" s="120" t="s">
        <v>13</v>
      </c>
      <c r="G2471" s="120">
        <v>916310</v>
      </c>
      <c r="H2471" s="124"/>
      <c r="I2471" s="128" t="s">
        <v>6032</v>
      </c>
      <c r="J2471" s="124"/>
      <c r="K2471" s="124"/>
      <c r="L2471" s="124"/>
      <c r="M2471" s="124"/>
      <c r="N2471" s="211">
        <v>167666.88</v>
      </c>
      <c r="O2471" s="211">
        <v>0</v>
      </c>
      <c r="P2471" s="124" t="s">
        <v>1314</v>
      </c>
    </row>
    <row r="2472" spans="1:16" ht="102">
      <c r="A2472" s="262" t="s">
        <v>620</v>
      </c>
      <c r="B2472" s="124"/>
      <c r="C2472" s="125" t="s">
        <v>714</v>
      </c>
      <c r="D2472" s="119">
        <v>43179</v>
      </c>
      <c r="E2472" s="120" t="s">
        <v>6033</v>
      </c>
      <c r="F2472" s="120" t="s">
        <v>11</v>
      </c>
      <c r="G2472" s="120">
        <v>916311</v>
      </c>
      <c r="H2472" s="124"/>
      <c r="I2472" s="128" t="s">
        <v>6034</v>
      </c>
      <c r="J2472" s="124"/>
      <c r="K2472" s="124"/>
      <c r="L2472" s="124"/>
      <c r="M2472" s="124"/>
      <c r="N2472" s="211">
        <v>50</v>
      </c>
      <c r="O2472" s="211">
        <v>0</v>
      </c>
      <c r="P2472" s="124" t="s">
        <v>1314</v>
      </c>
    </row>
    <row r="2473" spans="1:16" ht="51">
      <c r="A2473" s="262">
        <v>15</v>
      </c>
      <c r="B2473" s="124"/>
      <c r="C2473" s="125" t="s">
        <v>691</v>
      </c>
      <c r="D2473" s="119">
        <v>43180</v>
      </c>
      <c r="E2473" s="120" t="s">
        <v>5234</v>
      </c>
      <c r="F2473" s="120" t="s">
        <v>3</v>
      </c>
      <c r="G2473" s="120">
        <v>1607052</v>
      </c>
      <c r="H2473" s="124"/>
      <c r="I2473" s="128" t="s">
        <v>5235</v>
      </c>
      <c r="J2473" s="124"/>
      <c r="K2473" s="124"/>
      <c r="L2473" s="124"/>
      <c r="M2473" s="124"/>
      <c r="N2473" s="211">
        <v>0</v>
      </c>
      <c r="O2473" s="211">
        <v>1485.6</v>
      </c>
      <c r="P2473" s="124" t="s">
        <v>1314</v>
      </c>
    </row>
    <row r="2474" spans="1:16" ht="51">
      <c r="A2474" s="262">
        <v>15</v>
      </c>
      <c r="B2474" s="124"/>
      <c r="C2474" s="125" t="s">
        <v>691</v>
      </c>
      <c r="D2474" s="119">
        <v>43180</v>
      </c>
      <c r="E2474" s="120" t="s">
        <v>5236</v>
      </c>
      <c r="F2474" s="120" t="s">
        <v>3</v>
      </c>
      <c r="G2474" s="120">
        <v>1607068</v>
      </c>
      <c r="H2474" s="124"/>
      <c r="I2474" s="128" t="s">
        <v>5237</v>
      </c>
      <c r="J2474" s="124"/>
      <c r="K2474" s="124"/>
      <c r="L2474" s="124"/>
      <c r="M2474" s="124"/>
      <c r="N2474" s="211">
        <v>0</v>
      </c>
      <c r="O2474" s="211">
        <v>140.85</v>
      </c>
      <c r="P2474" s="124" t="s">
        <v>1314</v>
      </c>
    </row>
    <row r="2475" spans="1:16" ht="51">
      <c r="A2475" s="262" t="s">
        <v>619</v>
      </c>
      <c r="B2475" s="124"/>
      <c r="C2475" s="125" t="s">
        <v>713</v>
      </c>
      <c r="D2475" s="119">
        <v>43180</v>
      </c>
      <c r="E2475" s="120" t="s">
        <v>5238</v>
      </c>
      <c r="F2475" s="120" t="s">
        <v>3</v>
      </c>
      <c r="G2475" s="120">
        <v>1607042</v>
      </c>
      <c r="H2475" s="124"/>
      <c r="I2475" s="128" t="s">
        <v>5239</v>
      </c>
      <c r="J2475" s="124"/>
      <c r="K2475" s="124"/>
      <c r="L2475" s="124"/>
      <c r="M2475" s="124"/>
      <c r="N2475" s="211">
        <v>0</v>
      </c>
      <c r="O2475" s="211">
        <v>20760.669999999998</v>
      </c>
      <c r="P2475" s="124" t="s">
        <v>1314</v>
      </c>
    </row>
    <row r="2476" spans="1:16" ht="51">
      <c r="A2476" s="262" t="s">
        <v>619</v>
      </c>
      <c r="B2476" s="124"/>
      <c r="C2476" s="125" t="s">
        <v>713</v>
      </c>
      <c r="D2476" s="119">
        <v>43180</v>
      </c>
      <c r="E2476" s="120" t="s">
        <v>5240</v>
      </c>
      <c r="F2476" s="120" t="s">
        <v>3</v>
      </c>
      <c r="G2476" s="120">
        <v>1607045</v>
      </c>
      <c r="H2476" s="124"/>
      <c r="I2476" s="128" t="s">
        <v>4682</v>
      </c>
      <c r="J2476" s="124"/>
      <c r="K2476" s="124"/>
      <c r="L2476" s="124"/>
      <c r="M2476" s="124"/>
      <c r="N2476" s="211">
        <v>0</v>
      </c>
      <c r="O2476" s="211">
        <v>2878.16</v>
      </c>
      <c r="P2476" s="124" t="s">
        <v>1314</v>
      </c>
    </row>
    <row r="2477" spans="1:16" ht="38.25">
      <c r="A2477" s="262">
        <v>112</v>
      </c>
      <c r="B2477" s="124"/>
      <c r="C2477" s="125" t="s">
        <v>719</v>
      </c>
      <c r="D2477" s="119">
        <v>43180</v>
      </c>
      <c r="E2477" s="120" t="s">
        <v>5241</v>
      </c>
      <c r="F2477" s="120" t="s">
        <v>3</v>
      </c>
      <c r="G2477" s="120">
        <v>1607075</v>
      </c>
      <c r="H2477" s="124"/>
      <c r="I2477" s="128" t="s">
        <v>5242</v>
      </c>
      <c r="J2477" s="124"/>
      <c r="K2477" s="124"/>
      <c r="L2477" s="124"/>
      <c r="M2477" s="124"/>
      <c r="N2477" s="211">
        <v>0</v>
      </c>
      <c r="O2477" s="211">
        <v>251.57</v>
      </c>
      <c r="P2477" s="124" t="s">
        <v>1314</v>
      </c>
    </row>
    <row r="2478" spans="1:16" ht="38.25">
      <c r="A2478" s="262">
        <v>112</v>
      </c>
      <c r="B2478" s="124"/>
      <c r="C2478" s="125" t="s">
        <v>719</v>
      </c>
      <c r="D2478" s="119">
        <v>43180</v>
      </c>
      <c r="E2478" s="120" t="s">
        <v>5243</v>
      </c>
      <c r="F2478" s="120" t="s">
        <v>3</v>
      </c>
      <c r="G2478" s="120">
        <v>1607076</v>
      </c>
      <c r="H2478" s="124"/>
      <c r="I2478" s="128" t="s">
        <v>5242</v>
      </c>
      <c r="J2478" s="124"/>
      <c r="K2478" s="124"/>
      <c r="L2478" s="124"/>
      <c r="M2478" s="124"/>
      <c r="N2478" s="211">
        <v>0</v>
      </c>
      <c r="O2478" s="211">
        <v>97.98</v>
      </c>
      <c r="P2478" s="124" t="s">
        <v>1314</v>
      </c>
    </row>
    <row r="2479" spans="1:16" ht="51">
      <c r="A2479" s="262" t="s">
        <v>619</v>
      </c>
      <c r="B2479" s="124"/>
      <c r="C2479" s="125" t="s">
        <v>713</v>
      </c>
      <c r="D2479" s="119">
        <v>43180</v>
      </c>
      <c r="E2479" s="120" t="s">
        <v>5244</v>
      </c>
      <c r="F2479" s="120" t="s">
        <v>3</v>
      </c>
      <c r="G2479" s="120">
        <v>1607096</v>
      </c>
      <c r="H2479" s="124"/>
      <c r="I2479" s="128" t="s">
        <v>5245</v>
      </c>
      <c r="J2479" s="124"/>
      <c r="K2479" s="124"/>
      <c r="L2479" s="124"/>
      <c r="M2479" s="124"/>
      <c r="N2479" s="211">
        <v>0</v>
      </c>
      <c r="O2479" s="211">
        <v>19738.939999999999</v>
      </c>
      <c r="P2479" s="124" t="s">
        <v>1314</v>
      </c>
    </row>
    <row r="2480" spans="1:16" ht="51">
      <c r="A2480" s="262" t="s">
        <v>619</v>
      </c>
      <c r="B2480" s="124"/>
      <c r="C2480" s="125" t="s">
        <v>713</v>
      </c>
      <c r="D2480" s="119">
        <v>43180</v>
      </c>
      <c r="E2480" s="120" t="s">
        <v>5246</v>
      </c>
      <c r="F2480" s="120" t="s">
        <v>3</v>
      </c>
      <c r="G2480" s="120">
        <v>1607105</v>
      </c>
      <c r="H2480" s="124"/>
      <c r="I2480" s="128" t="s">
        <v>5247</v>
      </c>
      <c r="J2480" s="124"/>
      <c r="K2480" s="124"/>
      <c r="L2480" s="124"/>
      <c r="M2480" s="124"/>
      <c r="N2480" s="211">
        <v>0</v>
      </c>
      <c r="O2480" s="211">
        <v>40</v>
      </c>
      <c r="P2480" s="124" t="s">
        <v>1314</v>
      </c>
    </row>
    <row r="2481" spans="1:16" ht="51">
      <c r="A2481" s="262">
        <v>580</v>
      </c>
      <c r="B2481" s="124"/>
      <c r="C2481" s="125" t="s">
        <v>217</v>
      </c>
      <c r="D2481" s="119">
        <v>43180</v>
      </c>
      <c r="E2481" s="120" t="s">
        <v>5248</v>
      </c>
      <c r="F2481" s="120" t="s">
        <v>3</v>
      </c>
      <c r="G2481" s="120">
        <v>1607109</v>
      </c>
      <c r="H2481" s="124"/>
      <c r="I2481" s="128" t="s">
        <v>5249</v>
      </c>
      <c r="J2481" s="124"/>
      <c r="K2481" s="124"/>
      <c r="L2481" s="124"/>
      <c r="M2481" s="124"/>
      <c r="N2481" s="211">
        <v>0</v>
      </c>
      <c r="O2481" s="211">
        <v>120</v>
      </c>
      <c r="P2481" s="124" t="s">
        <v>1314</v>
      </c>
    </row>
    <row r="2482" spans="1:16" ht="51">
      <c r="A2482" s="262">
        <v>203</v>
      </c>
      <c r="B2482" s="124"/>
      <c r="C2482" s="125" t="s">
        <v>757</v>
      </c>
      <c r="D2482" s="119">
        <v>43180</v>
      </c>
      <c r="E2482" s="120" t="s">
        <v>5250</v>
      </c>
      <c r="F2482" s="120" t="s">
        <v>3</v>
      </c>
      <c r="G2482" s="120">
        <v>1607135</v>
      </c>
      <c r="H2482" s="124"/>
      <c r="I2482" s="128" t="s">
        <v>5251</v>
      </c>
      <c r="J2482" s="124"/>
      <c r="K2482" s="124"/>
      <c r="L2482" s="124"/>
      <c r="M2482" s="124"/>
      <c r="N2482" s="211">
        <v>0</v>
      </c>
      <c r="O2482" s="211">
        <v>50</v>
      </c>
      <c r="P2482" s="124" t="s">
        <v>1314</v>
      </c>
    </row>
    <row r="2483" spans="1:16" ht="51">
      <c r="A2483" s="262">
        <v>203</v>
      </c>
      <c r="B2483" s="124"/>
      <c r="C2483" s="125" t="s">
        <v>757</v>
      </c>
      <c r="D2483" s="119">
        <v>43180</v>
      </c>
      <c r="E2483" s="120" t="s">
        <v>5252</v>
      </c>
      <c r="F2483" s="120" t="s">
        <v>3</v>
      </c>
      <c r="G2483" s="120">
        <v>1607136</v>
      </c>
      <c r="H2483" s="124"/>
      <c r="I2483" s="128" t="s">
        <v>5253</v>
      </c>
      <c r="J2483" s="124"/>
      <c r="K2483" s="124"/>
      <c r="L2483" s="124"/>
      <c r="M2483" s="124"/>
      <c r="N2483" s="211">
        <v>0</v>
      </c>
      <c r="O2483" s="211">
        <v>15</v>
      </c>
      <c r="P2483" s="124" t="s">
        <v>1314</v>
      </c>
    </row>
    <row r="2484" spans="1:16" ht="63.75">
      <c r="A2484" s="262" t="s">
        <v>619</v>
      </c>
      <c r="B2484" s="124"/>
      <c r="C2484" s="125" t="s">
        <v>713</v>
      </c>
      <c r="D2484" s="119">
        <v>43180</v>
      </c>
      <c r="E2484" s="120" t="s">
        <v>5254</v>
      </c>
      <c r="F2484" s="120" t="s">
        <v>3</v>
      </c>
      <c r="G2484" s="120">
        <v>1607189</v>
      </c>
      <c r="H2484" s="124"/>
      <c r="I2484" s="128" t="s">
        <v>5255</v>
      </c>
      <c r="J2484" s="124"/>
      <c r="K2484" s="124"/>
      <c r="L2484" s="124"/>
      <c r="M2484" s="124"/>
      <c r="N2484" s="211">
        <v>0</v>
      </c>
      <c r="O2484" s="211">
        <v>9006</v>
      </c>
      <c r="P2484" s="124" t="s">
        <v>1314</v>
      </c>
    </row>
    <row r="2485" spans="1:16" ht="51">
      <c r="A2485" s="262" t="s">
        <v>619</v>
      </c>
      <c r="B2485" s="124"/>
      <c r="C2485" s="125" t="s">
        <v>713</v>
      </c>
      <c r="D2485" s="119">
        <v>43180</v>
      </c>
      <c r="E2485" s="120" t="s">
        <v>5256</v>
      </c>
      <c r="F2485" s="120" t="s">
        <v>3</v>
      </c>
      <c r="G2485" s="120">
        <v>1607209</v>
      </c>
      <c r="H2485" s="124"/>
      <c r="I2485" s="128" t="s">
        <v>5257</v>
      </c>
      <c r="J2485" s="124"/>
      <c r="K2485" s="124"/>
      <c r="L2485" s="124"/>
      <c r="M2485" s="124"/>
      <c r="N2485" s="211">
        <v>0</v>
      </c>
      <c r="O2485" s="211">
        <v>262.5</v>
      </c>
      <c r="P2485" s="124" t="s">
        <v>1314</v>
      </c>
    </row>
    <row r="2486" spans="1:16" ht="51">
      <c r="A2486" s="262" t="s">
        <v>619</v>
      </c>
      <c r="B2486" s="124"/>
      <c r="C2486" s="125" t="s">
        <v>713</v>
      </c>
      <c r="D2486" s="119">
        <v>43180</v>
      </c>
      <c r="E2486" s="120" t="s">
        <v>5258</v>
      </c>
      <c r="F2486" s="120" t="s">
        <v>3</v>
      </c>
      <c r="G2486" s="120">
        <v>1607263</v>
      </c>
      <c r="H2486" s="124"/>
      <c r="I2486" s="128" t="s">
        <v>5259</v>
      </c>
      <c r="J2486" s="124"/>
      <c r="K2486" s="124"/>
      <c r="L2486" s="124"/>
      <c r="M2486" s="124"/>
      <c r="N2486" s="211">
        <v>0</v>
      </c>
      <c r="O2486" s="211">
        <v>63</v>
      </c>
      <c r="P2486" s="124" t="s">
        <v>1314</v>
      </c>
    </row>
    <row r="2487" spans="1:16" ht="51">
      <c r="A2487" s="262" t="s">
        <v>619</v>
      </c>
      <c r="B2487" s="124"/>
      <c r="C2487" s="125" t="s">
        <v>713</v>
      </c>
      <c r="D2487" s="119">
        <v>43180</v>
      </c>
      <c r="E2487" s="120" t="s">
        <v>6035</v>
      </c>
      <c r="F2487" s="120" t="s">
        <v>6</v>
      </c>
      <c r="G2487" s="120">
        <v>692685</v>
      </c>
      <c r="H2487" s="124"/>
      <c r="I2487" s="128" t="s">
        <v>6036</v>
      </c>
      <c r="J2487" s="124"/>
      <c r="K2487" s="124"/>
      <c r="L2487" s="124"/>
      <c r="M2487" s="124"/>
      <c r="N2487" s="211">
        <v>0</v>
      </c>
      <c r="O2487" s="211">
        <v>49874.12</v>
      </c>
      <c r="P2487" s="124" t="s">
        <v>1314</v>
      </c>
    </row>
    <row r="2488" spans="1:16" ht="76.5">
      <c r="A2488" s="262" t="s">
        <v>620</v>
      </c>
      <c r="B2488" s="124"/>
      <c r="C2488" s="125" t="s">
        <v>714</v>
      </c>
      <c r="D2488" s="119">
        <v>43180</v>
      </c>
      <c r="E2488" s="120" t="s">
        <v>6037</v>
      </c>
      <c r="F2488" s="120" t="s">
        <v>6</v>
      </c>
      <c r="G2488" s="120">
        <v>954264</v>
      </c>
      <c r="H2488" s="124"/>
      <c r="I2488" s="128" t="s">
        <v>6038</v>
      </c>
      <c r="J2488" s="124"/>
      <c r="K2488" s="124"/>
      <c r="L2488" s="124"/>
      <c r="M2488" s="124"/>
      <c r="N2488" s="211">
        <v>0</v>
      </c>
      <c r="O2488" s="211">
        <v>20000</v>
      </c>
      <c r="P2488" s="124" t="s">
        <v>1314</v>
      </c>
    </row>
    <row r="2489" spans="1:16" ht="63.75">
      <c r="A2489" s="262">
        <v>513</v>
      </c>
      <c r="B2489" s="124"/>
      <c r="C2489" s="125" t="s">
        <v>201</v>
      </c>
      <c r="D2489" s="119">
        <v>43180</v>
      </c>
      <c r="E2489" s="120" t="s">
        <v>6039</v>
      </c>
      <c r="F2489" s="120" t="s">
        <v>13</v>
      </c>
      <c r="G2489" s="120">
        <v>916350</v>
      </c>
      <c r="H2489" s="124"/>
      <c r="I2489" s="128" t="s">
        <v>6040</v>
      </c>
      <c r="J2489" s="124"/>
      <c r="K2489" s="124"/>
      <c r="L2489" s="124"/>
      <c r="M2489" s="124"/>
      <c r="N2489" s="211">
        <v>69.599999999999994</v>
      </c>
      <c r="O2489" s="211">
        <v>0</v>
      </c>
      <c r="P2489" s="124" t="s">
        <v>1314</v>
      </c>
    </row>
    <row r="2490" spans="1:16" ht="76.5">
      <c r="A2490" s="262">
        <v>513</v>
      </c>
      <c r="B2490" s="124"/>
      <c r="C2490" s="125" t="s">
        <v>201</v>
      </c>
      <c r="D2490" s="119">
        <v>43180</v>
      </c>
      <c r="E2490" s="120" t="s">
        <v>6041</v>
      </c>
      <c r="F2490" s="120" t="s">
        <v>11</v>
      </c>
      <c r="G2490" s="120">
        <v>916350</v>
      </c>
      <c r="H2490" s="124"/>
      <c r="I2490" s="128" t="s">
        <v>6042</v>
      </c>
      <c r="J2490" s="124"/>
      <c r="K2490" s="124"/>
      <c r="L2490" s="124"/>
      <c r="M2490" s="124"/>
      <c r="N2490" s="211">
        <v>50</v>
      </c>
      <c r="O2490" s="211">
        <v>0</v>
      </c>
      <c r="P2490" s="124" t="s">
        <v>1314</v>
      </c>
    </row>
    <row r="2491" spans="1:16" ht="63.75">
      <c r="A2491" s="262">
        <v>513</v>
      </c>
      <c r="B2491" s="124"/>
      <c r="C2491" s="125" t="s">
        <v>201</v>
      </c>
      <c r="D2491" s="119">
        <v>43180</v>
      </c>
      <c r="E2491" s="120" t="s">
        <v>6043</v>
      </c>
      <c r="F2491" s="120" t="s">
        <v>13</v>
      </c>
      <c r="G2491" s="120">
        <v>916393</v>
      </c>
      <c r="H2491" s="124"/>
      <c r="I2491" s="128" t="s">
        <v>6044</v>
      </c>
      <c r="J2491" s="124"/>
      <c r="K2491" s="124"/>
      <c r="L2491" s="124"/>
      <c r="M2491" s="124"/>
      <c r="N2491" s="211">
        <v>69.599999999999994</v>
      </c>
      <c r="O2491" s="211">
        <v>0</v>
      </c>
      <c r="P2491" s="124" t="s">
        <v>1314</v>
      </c>
    </row>
    <row r="2492" spans="1:16" ht="63.75">
      <c r="A2492" s="262">
        <v>513</v>
      </c>
      <c r="B2492" s="124"/>
      <c r="C2492" s="125" t="s">
        <v>201</v>
      </c>
      <c r="D2492" s="119">
        <v>43180</v>
      </c>
      <c r="E2492" s="120" t="s">
        <v>6045</v>
      </c>
      <c r="F2492" s="120" t="s">
        <v>11</v>
      </c>
      <c r="G2492" s="120">
        <v>916393</v>
      </c>
      <c r="H2492" s="124"/>
      <c r="I2492" s="128" t="s">
        <v>6046</v>
      </c>
      <c r="J2492" s="124"/>
      <c r="K2492" s="124"/>
      <c r="L2492" s="124"/>
      <c r="M2492" s="124"/>
      <c r="N2492" s="211">
        <v>50</v>
      </c>
      <c r="O2492" s="211">
        <v>0</v>
      </c>
      <c r="P2492" s="124" t="s">
        <v>1314</v>
      </c>
    </row>
    <row r="2493" spans="1:16" ht="63.75">
      <c r="A2493" s="262" t="s">
        <v>620</v>
      </c>
      <c r="B2493" s="124"/>
      <c r="C2493" s="125" t="s">
        <v>714</v>
      </c>
      <c r="D2493" s="119">
        <v>43180</v>
      </c>
      <c r="E2493" s="120" t="s">
        <v>6047</v>
      </c>
      <c r="F2493" s="120" t="s">
        <v>11</v>
      </c>
      <c r="G2493" s="120">
        <v>10517</v>
      </c>
      <c r="H2493" s="124"/>
      <c r="I2493" s="128" t="s">
        <v>6048</v>
      </c>
      <c r="J2493" s="124"/>
      <c r="K2493" s="124"/>
      <c r="L2493" s="124"/>
      <c r="M2493" s="124"/>
      <c r="N2493" s="211">
        <v>9480.92</v>
      </c>
      <c r="O2493" s="211">
        <v>0</v>
      </c>
      <c r="P2493" s="124" t="s">
        <v>1314</v>
      </c>
    </row>
    <row r="2494" spans="1:16" ht="63.75">
      <c r="A2494" s="262">
        <v>513</v>
      </c>
      <c r="B2494" s="124"/>
      <c r="C2494" s="125" t="s">
        <v>201</v>
      </c>
      <c r="D2494" s="119">
        <v>43180</v>
      </c>
      <c r="E2494" s="120" t="s">
        <v>6049</v>
      </c>
      <c r="F2494" s="120" t="s">
        <v>15</v>
      </c>
      <c r="G2494" s="120">
        <v>691987</v>
      </c>
      <c r="H2494" s="124"/>
      <c r="I2494" s="128" t="s">
        <v>6050</v>
      </c>
      <c r="J2494" s="124"/>
      <c r="K2494" s="124"/>
      <c r="L2494" s="124"/>
      <c r="M2494" s="124"/>
      <c r="N2494" s="211">
        <v>50</v>
      </c>
      <c r="O2494" s="211">
        <v>0</v>
      </c>
      <c r="P2494" s="124" t="s">
        <v>1314</v>
      </c>
    </row>
    <row r="2495" spans="1:16" ht="63.75">
      <c r="A2495" s="262" t="s">
        <v>620</v>
      </c>
      <c r="B2495" s="124"/>
      <c r="C2495" s="125" t="s">
        <v>714</v>
      </c>
      <c r="D2495" s="119">
        <v>43180</v>
      </c>
      <c r="E2495" s="120" t="s">
        <v>6051</v>
      </c>
      <c r="F2495" s="120" t="s">
        <v>11</v>
      </c>
      <c r="G2495" s="120">
        <v>10558</v>
      </c>
      <c r="H2495" s="124"/>
      <c r="I2495" s="128" t="s">
        <v>6052</v>
      </c>
      <c r="J2495" s="124"/>
      <c r="K2495" s="124"/>
      <c r="L2495" s="124"/>
      <c r="M2495" s="124"/>
      <c r="N2495" s="211">
        <v>1940.07</v>
      </c>
      <c r="O2495" s="211">
        <v>0</v>
      </c>
      <c r="P2495" s="124" t="s">
        <v>1314</v>
      </c>
    </row>
    <row r="2496" spans="1:16" ht="63.75">
      <c r="A2496" s="262">
        <v>513</v>
      </c>
      <c r="B2496" s="124"/>
      <c r="C2496" s="125" t="s">
        <v>201</v>
      </c>
      <c r="D2496" s="119">
        <v>43180</v>
      </c>
      <c r="E2496" s="120" t="s">
        <v>6053</v>
      </c>
      <c r="F2496" s="120" t="s">
        <v>13</v>
      </c>
      <c r="G2496" s="120">
        <v>10559</v>
      </c>
      <c r="H2496" s="124"/>
      <c r="I2496" s="128" t="s">
        <v>6054</v>
      </c>
      <c r="J2496" s="124"/>
      <c r="K2496" s="124"/>
      <c r="L2496" s="124"/>
      <c r="M2496" s="124"/>
      <c r="N2496" s="211">
        <v>8460675.25</v>
      </c>
      <c r="O2496" s="211">
        <v>0</v>
      </c>
      <c r="P2496" s="124" t="s">
        <v>1314</v>
      </c>
    </row>
    <row r="2497" spans="1:16" ht="76.5">
      <c r="A2497" s="262">
        <v>513</v>
      </c>
      <c r="B2497" s="124"/>
      <c r="C2497" s="125" t="s">
        <v>201</v>
      </c>
      <c r="D2497" s="119">
        <v>43180</v>
      </c>
      <c r="E2497" s="120" t="s">
        <v>6055</v>
      </c>
      <c r="F2497" s="120" t="s">
        <v>11</v>
      </c>
      <c r="G2497" s="120">
        <v>10559</v>
      </c>
      <c r="H2497" s="124"/>
      <c r="I2497" s="128" t="s">
        <v>6056</v>
      </c>
      <c r="J2497" s="124"/>
      <c r="K2497" s="124"/>
      <c r="L2497" s="124"/>
      <c r="M2497" s="124"/>
      <c r="N2497" s="211">
        <v>6107.38</v>
      </c>
      <c r="O2497" s="211">
        <v>0</v>
      </c>
      <c r="P2497" s="124" t="s">
        <v>1314</v>
      </c>
    </row>
    <row r="2498" spans="1:16" ht="63.75">
      <c r="A2498" s="262" t="s">
        <v>620</v>
      </c>
      <c r="B2498" s="124"/>
      <c r="C2498" s="125" t="s">
        <v>714</v>
      </c>
      <c r="D2498" s="119">
        <v>43180</v>
      </c>
      <c r="E2498" s="120" t="s">
        <v>6057</v>
      </c>
      <c r="F2498" s="120" t="s">
        <v>11</v>
      </c>
      <c r="G2498" s="120">
        <v>10561</v>
      </c>
      <c r="H2498" s="124"/>
      <c r="I2498" s="128" t="s">
        <v>6058</v>
      </c>
      <c r="J2498" s="124"/>
      <c r="K2498" s="124"/>
      <c r="L2498" s="124"/>
      <c r="M2498" s="124"/>
      <c r="N2498" s="211">
        <v>11463.67</v>
      </c>
      <c r="O2498" s="211">
        <v>0</v>
      </c>
      <c r="P2498" s="124" t="s">
        <v>1314</v>
      </c>
    </row>
    <row r="2499" spans="1:16" ht="63.75">
      <c r="A2499" s="262">
        <v>513</v>
      </c>
      <c r="B2499" s="124"/>
      <c r="C2499" s="125" t="s">
        <v>201</v>
      </c>
      <c r="D2499" s="119">
        <v>43180</v>
      </c>
      <c r="E2499" s="120" t="s">
        <v>6059</v>
      </c>
      <c r="F2499" s="120" t="s">
        <v>13</v>
      </c>
      <c r="G2499" s="120">
        <v>10564</v>
      </c>
      <c r="H2499" s="124"/>
      <c r="I2499" s="128" t="s">
        <v>6060</v>
      </c>
      <c r="J2499" s="124"/>
      <c r="K2499" s="124"/>
      <c r="L2499" s="124"/>
      <c r="M2499" s="124"/>
      <c r="N2499" s="211">
        <v>17697825.710000001</v>
      </c>
      <c r="O2499" s="211">
        <v>0</v>
      </c>
      <c r="P2499" s="124" t="s">
        <v>1314</v>
      </c>
    </row>
    <row r="2500" spans="1:16" ht="63.75">
      <c r="A2500" s="262">
        <v>513</v>
      </c>
      <c r="B2500" s="124"/>
      <c r="C2500" s="125" t="s">
        <v>201</v>
      </c>
      <c r="D2500" s="119">
        <v>43180</v>
      </c>
      <c r="E2500" s="120" t="s">
        <v>6061</v>
      </c>
      <c r="F2500" s="120" t="s">
        <v>11</v>
      </c>
      <c r="G2500" s="120">
        <v>10564</v>
      </c>
      <c r="H2500" s="124"/>
      <c r="I2500" s="128" t="s">
        <v>6062</v>
      </c>
      <c r="J2500" s="124"/>
      <c r="K2500" s="124"/>
      <c r="L2500" s="124"/>
      <c r="M2500" s="124"/>
      <c r="N2500" s="211">
        <v>12480.46</v>
      </c>
      <c r="O2500" s="211">
        <v>0</v>
      </c>
      <c r="P2500" s="124" t="s">
        <v>1314</v>
      </c>
    </row>
    <row r="2501" spans="1:16" ht="63.75">
      <c r="A2501" s="262" t="s">
        <v>620</v>
      </c>
      <c r="B2501" s="124"/>
      <c r="C2501" s="125" t="s">
        <v>714</v>
      </c>
      <c r="D2501" s="119">
        <v>43180</v>
      </c>
      <c r="E2501" s="120" t="s">
        <v>6063</v>
      </c>
      <c r="F2501" s="120" t="s">
        <v>11</v>
      </c>
      <c r="G2501" s="120">
        <v>10563</v>
      </c>
      <c r="H2501" s="124"/>
      <c r="I2501" s="128" t="s">
        <v>6064</v>
      </c>
      <c r="J2501" s="124"/>
      <c r="K2501" s="124"/>
      <c r="L2501" s="124"/>
      <c r="M2501" s="124"/>
      <c r="N2501" s="211">
        <v>9003.74</v>
      </c>
      <c r="O2501" s="211">
        <v>0</v>
      </c>
      <c r="P2501" s="124" t="s">
        <v>1314</v>
      </c>
    </row>
    <row r="2502" spans="1:16" ht="63.75">
      <c r="A2502" s="262" t="s">
        <v>620</v>
      </c>
      <c r="B2502" s="124"/>
      <c r="C2502" s="125" t="s">
        <v>714</v>
      </c>
      <c r="D2502" s="119">
        <v>43180</v>
      </c>
      <c r="E2502" s="120" t="s">
        <v>6065</v>
      </c>
      <c r="F2502" s="120" t="s">
        <v>11</v>
      </c>
      <c r="G2502" s="120">
        <v>10565</v>
      </c>
      <c r="H2502" s="124"/>
      <c r="I2502" s="128" t="s">
        <v>6066</v>
      </c>
      <c r="J2502" s="124"/>
      <c r="K2502" s="124"/>
      <c r="L2502" s="124"/>
      <c r="M2502" s="124"/>
      <c r="N2502" s="211">
        <v>23117.64</v>
      </c>
      <c r="O2502" s="211">
        <v>0</v>
      </c>
      <c r="P2502" s="124" t="s">
        <v>1314</v>
      </c>
    </row>
    <row r="2503" spans="1:16" ht="63.75">
      <c r="A2503" s="262" t="s">
        <v>620</v>
      </c>
      <c r="B2503" s="124"/>
      <c r="C2503" s="125" t="s">
        <v>714</v>
      </c>
      <c r="D2503" s="119">
        <v>43180</v>
      </c>
      <c r="E2503" s="120" t="s">
        <v>6067</v>
      </c>
      <c r="F2503" s="120" t="s">
        <v>11</v>
      </c>
      <c r="G2503" s="120">
        <v>10566</v>
      </c>
      <c r="H2503" s="124"/>
      <c r="I2503" s="128" t="s">
        <v>6068</v>
      </c>
      <c r="J2503" s="124"/>
      <c r="K2503" s="124"/>
      <c r="L2503" s="124"/>
      <c r="M2503" s="124"/>
      <c r="N2503" s="211">
        <v>2177.6999999999998</v>
      </c>
      <c r="O2503" s="211">
        <v>0</v>
      </c>
      <c r="P2503" s="124" t="s">
        <v>1314</v>
      </c>
    </row>
    <row r="2504" spans="1:16" ht="51">
      <c r="A2504" s="262">
        <v>513</v>
      </c>
      <c r="B2504" s="124"/>
      <c r="C2504" s="125" t="s">
        <v>201</v>
      </c>
      <c r="D2504" s="119">
        <v>43180</v>
      </c>
      <c r="E2504" s="120" t="s">
        <v>6069</v>
      </c>
      <c r="F2504" s="120" t="s">
        <v>15</v>
      </c>
      <c r="G2504" s="120">
        <v>692771</v>
      </c>
      <c r="H2504" s="124"/>
      <c r="I2504" s="128" t="s">
        <v>6070</v>
      </c>
      <c r="J2504" s="124"/>
      <c r="K2504" s="124"/>
      <c r="L2504" s="124"/>
      <c r="M2504" s="124"/>
      <c r="N2504" s="211">
        <v>50</v>
      </c>
      <c r="O2504" s="211">
        <v>0</v>
      </c>
      <c r="P2504" s="124" t="s">
        <v>1314</v>
      </c>
    </row>
    <row r="2505" spans="1:16" ht="51">
      <c r="A2505" s="262">
        <v>513</v>
      </c>
      <c r="B2505" s="124"/>
      <c r="C2505" s="125" t="s">
        <v>201</v>
      </c>
      <c r="D2505" s="119">
        <v>43180</v>
      </c>
      <c r="E2505" s="120" t="s">
        <v>6071</v>
      </c>
      <c r="F2505" s="120" t="s">
        <v>15</v>
      </c>
      <c r="G2505" s="120">
        <v>692773</v>
      </c>
      <c r="H2505" s="124"/>
      <c r="I2505" s="128" t="s">
        <v>6072</v>
      </c>
      <c r="J2505" s="124"/>
      <c r="K2505" s="124"/>
      <c r="L2505" s="124"/>
      <c r="M2505" s="124"/>
      <c r="N2505" s="211">
        <v>50</v>
      </c>
      <c r="O2505" s="211">
        <v>0</v>
      </c>
      <c r="P2505" s="124" t="s">
        <v>1314</v>
      </c>
    </row>
    <row r="2506" spans="1:16" ht="51">
      <c r="A2506" s="262">
        <v>513</v>
      </c>
      <c r="B2506" s="124"/>
      <c r="C2506" s="125" t="s">
        <v>201</v>
      </c>
      <c r="D2506" s="119">
        <v>43180</v>
      </c>
      <c r="E2506" s="120" t="s">
        <v>6073</v>
      </c>
      <c r="F2506" s="120" t="s">
        <v>15</v>
      </c>
      <c r="G2506" s="120">
        <v>692775</v>
      </c>
      <c r="H2506" s="124"/>
      <c r="I2506" s="128" t="s">
        <v>6074</v>
      </c>
      <c r="J2506" s="124"/>
      <c r="K2506" s="124"/>
      <c r="L2506" s="124"/>
      <c r="M2506" s="124"/>
      <c r="N2506" s="211">
        <v>50</v>
      </c>
      <c r="O2506" s="211">
        <v>0</v>
      </c>
      <c r="P2506" s="124" t="s">
        <v>1314</v>
      </c>
    </row>
    <row r="2507" spans="1:16" ht="51">
      <c r="A2507" s="262">
        <v>513</v>
      </c>
      <c r="B2507" s="124"/>
      <c r="C2507" s="125" t="s">
        <v>201</v>
      </c>
      <c r="D2507" s="119">
        <v>43180</v>
      </c>
      <c r="E2507" s="120" t="s">
        <v>6075</v>
      </c>
      <c r="F2507" s="120" t="s">
        <v>15</v>
      </c>
      <c r="G2507" s="120">
        <v>692777</v>
      </c>
      <c r="H2507" s="124"/>
      <c r="I2507" s="128" t="s">
        <v>2544</v>
      </c>
      <c r="J2507" s="124"/>
      <c r="K2507" s="124"/>
      <c r="L2507" s="124"/>
      <c r="M2507" s="124"/>
      <c r="N2507" s="211">
        <v>50</v>
      </c>
      <c r="O2507" s="211">
        <v>0</v>
      </c>
      <c r="P2507" s="124" t="s">
        <v>1314</v>
      </c>
    </row>
    <row r="2508" spans="1:16" ht="76.5">
      <c r="A2508" s="262">
        <v>25</v>
      </c>
      <c r="B2508" s="124"/>
      <c r="C2508" s="125" t="s">
        <v>694</v>
      </c>
      <c r="D2508" s="119">
        <v>43180</v>
      </c>
      <c r="E2508" s="120" t="s">
        <v>6076</v>
      </c>
      <c r="F2508" s="120" t="s">
        <v>1315</v>
      </c>
      <c r="G2508" s="120">
        <v>17029920</v>
      </c>
      <c r="H2508" s="124"/>
      <c r="I2508" s="128" t="s">
        <v>6077</v>
      </c>
      <c r="J2508" s="124"/>
      <c r="K2508" s="124"/>
      <c r="L2508" s="124"/>
      <c r="M2508" s="124"/>
      <c r="N2508" s="211">
        <v>233003.82</v>
      </c>
      <c r="O2508" s="211">
        <v>0</v>
      </c>
      <c r="P2508" s="124" t="s">
        <v>1314</v>
      </c>
    </row>
    <row r="2509" spans="1:16" ht="76.5">
      <c r="A2509" s="262">
        <v>25</v>
      </c>
      <c r="B2509" s="124"/>
      <c r="C2509" s="125" t="s">
        <v>694</v>
      </c>
      <c r="D2509" s="119">
        <v>43180</v>
      </c>
      <c r="E2509" s="120" t="s">
        <v>6078</v>
      </c>
      <c r="F2509" s="120" t="s">
        <v>1315</v>
      </c>
      <c r="G2509" s="120">
        <v>17029921</v>
      </c>
      <c r="H2509" s="124"/>
      <c r="I2509" s="128" t="s">
        <v>6079</v>
      </c>
      <c r="J2509" s="124"/>
      <c r="K2509" s="124"/>
      <c r="L2509" s="124"/>
      <c r="M2509" s="124"/>
      <c r="N2509" s="211">
        <v>61168.93</v>
      </c>
      <c r="O2509" s="211">
        <v>0</v>
      </c>
      <c r="P2509" s="124" t="s">
        <v>1314</v>
      </c>
    </row>
    <row r="2510" spans="1:16" ht="63.75">
      <c r="A2510" s="262">
        <v>20</v>
      </c>
      <c r="B2510" s="124"/>
      <c r="C2510" s="125" t="s">
        <v>693</v>
      </c>
      <c r="D2510" s="119">
        <v>43181</v>
      </c>
      <c r="E2510" s="120" t="s">
        <v>5260</v>
      </c>
      <c r="F2510" s="120" t="s">
        <v>3</v>
      </c>
      <c r="G2510" s="120">
        <v>1607389</v>
      </c>
      <c r="H2510" s="124"/>
      <c r="I2510" s="128" t="s">
        <v>5261</v>
      </c>
      <c r="J2510" s="124"/>
      <c r="K2510" s="124"/>
      <c r="L2510" s="124"/>
      <c r="M2510" s="124"/>
      <c r="N2510" s="211">
        <v>0</v>
      </c>
      <c r="O2510" s="211">
        <v>206.88</v>
      </c>
      <c r="P2510" s="124" t="s">
        <v>4737</v>
      </c>
    </row>
    <row r="2511" spans="1:16" ht="63.75">
      <c r="A2511" s="262">
        <v>16</v>
      </c>
      <c r="B2511" s="124"/>
      <c r="C2511" s="125" t="s">
        <v>692</v>
      </c>
      <c r="D2511" s="119">
        <v>43181</v>
      </c>
      <c r="E2511" s="120" t="s">
        <v>5260</v>
      </c>
      <c r="F2511" s="120" t="s">
        <v>3</v>
      </c>
      <c r="G2511" s="120">
        <v>1607389</v>
      </c>
      <c r="H2511" s="124"/>
      <c r="I2511" s="128" t="s">
        <v>5261</v>
      </c>
      <c r="J2511" s="124"/>
      <c r="K2511" s="124"/>
      <c r="L2511" s="124"/>
      <c r="M2511" s="124"/>
      <c r="N2511" s="211">
        <v>0</v>
      </c>
      <c r="O2511" s="211">
        <v>18109.599999999999</v>
      </c>
      <c r="P2511" s="124" t="s">
        <v>4737</v>
      </c>
    </row>
    <row r="2512" spans="1:16" ht="63.75">
      <c r="A2512" s="262">
        <v>16</v>
      </c>
      <c r="B2512" s="124"/>
      <c r="C2512" s="125" t="s">
        <v>692</v>
      </c>
      <c r="D2512" s="119">
        <v>43181</v>
      </c>
      <c r="E2512" s="120" t="s">
        <v>5260</v>
      </c>
      <c r="F2512" s="120" t="s">
        <v>3</v>
      </c>
      <c r="G2512" s="120">
        <v>1607389</v>
      </c>
      <c r="H2512" s="124"/>
      <c r="I2512" s="128" t="s">
        <v>5261</v>
      </c>
      <c r="J2512" s="124"/>
      <c r="K2512" s="124"/>
      <c r="L2512" s="124"/>
      <c r="M2512" s="124"/>
      <c r="N2512" s="211">
        <v>0</v>
      </c>
      <c r="O2512" s="211">
        <v>39636.14</v>
      </c>
      <c r="P2512" s="124" t="s">
        <v>4737</v>
      </c>
    </row>
    <row r="2513" spans="1:16" ht="63.75">
      <c r="A2513" s="262">
        <v>16</v>
      </c>
      <c r="B2513" s="124"/>
      <c r="C2513" s="125" t="s">
        <v>692</v>
      </c>
      <c r="D2513" s="119">
        <v>43181</v>
      </c>
      <c r="E2513" s="120" t="s">
        <v>5260</v>
      </c>
      <c r="F2513" s="120" t="s">
        <v>3</v>
      </c>
      <c r="G2513" s="120">
        <v>1607389</v>
      </c>
      <c r="H2513" s="124"/>
      <c r="I2513" s="128" t="s">
        <v>5261</v>
      </c>
      <c r="J2513" s="124"/>
      <c r="K2513" s="124"/>
      <c r="L2513" s="124"/>
      <c r="M2513" s="124"/>
      <c r="N2513" s="211">
        <v>0</v>
      </c>
      <c r="O2513" s="211">
        <v>21250.78</v>
      </c>
      <c r="P2513" s="124" t="s">
        <v>4737</v>
      </c>
    </row>
    <row r="2514" spans="1:16" ht="63.75">
      <c r="A2514" s="262">
        <v>16</v>
      </c>
      <c r="B2514" s="124"/>
      <c r="C2514" s="125" t="s">
        <v>692</v>
      </c>
      <c r="D2514" s="119">
        <v>43181</v>
      </c>
      <c r="E2514" s="120" t="s">
        <v>5260</v>
      </c>
      <c r="F2514" s="120" t="s">
        <v>3</v>
      </c>
      <c r="G2514" s="120">
        <v>1607389</v>
      </c>
      <c r="H2514" s="124"/>
      <c r="I2514" s="128" t="s">
        <v>5261</v>
      </c>
      <c r="J2514" s="124"/>
      <c r="K2514" s="124"/>
      <c r="L2514" s="124"/>
      <c r="M2514" s="124"/>
      <c r="N2514" s="211">
        <v>0</v>
      </c>
      <c r="O2514" s="211">
        <v>11311.7</v>
      </c>
      <c r="P2514" s="124" t="s">
        <v>4737</v>
      </c>
    </row>
    <row r="2515" spans="1:16" ht="63.75">
      <c r="A2515" s="262">
        <v>16</v>
      </c>
      <c r="B2515" s="124"/>
      <c r="C2515" s="125" t="s">
        <v>692</v>
      </c>
      <c r="D2515" s="119">
        <v>43181</v>
      </c>
      <c r="E2515" s="120" t="s">
        <v>5260</v>
      </c>
      <c r="F2515" s="120" t="s">
        <v>3</v>
      </c>
      <c r="G2515" s="120">
        <v>1607389</v>
      </c>
      <c r="H2515" s="124"/>
      <c r="I2515" s="128" t="s">
        <v>5261</v>
      </c>
      <c r="J2515" s="124"/>
      <c r="K2515" s="124"/>
      <c r="L2515" s="124"/>
      <c r="M2515" s="124"/>
      <c r="N2515" s="211">
        <v>0</v>
      </c>
      <c r="O2515" s="211">
        <v>6767.28</v>
      </c>
      <c r="P2515" s="124" t="s">
        <v>4737</v>
      </c>
    </row>
    <row r="2516" spans="1:16" ht="63.75">
      <c r="A2516" s="262">
        <v>16</v>
      </c>
      <c r="B2516" s="124"/>
      <c r="C2516" s="125" t="s">
        <v>692</v>
      </c>
      <c r="D2516" s="119">
        <v>43181</v>
      </c>
      <c r="E2516" s="120" t="s">
        <v>5260</v>
      </c>
      <c r="F2516" s="120" t="s">
        <v>3</v>
      </c>
      <c r="G2516" s="120">
        <v>1607389</v>
      </c>
      <c r="H2516" s="124"/>
      <c r="I2516" s="128" t="s">
        <v>5261</v>
      </c>
      <c r="J2516" s="124"/>
      <c r="K2516" s="124"/>
      <c r="L2516" s="124"/>
      <c r="M2516" s="124"/>
      <c r="N2516" s="211">
        <v>0</v>
      </c>
      <c r="O2516" s="211">
        <v>9340.7999999999993</v>
      </c>
      <c r="P2516" s="124" t="s">
        <v>4737</v>
      </c>
    </row>
    <row r="2517" spans="1:16" ht="63.75">
      <c r="A2517" s="262">
        <v>16</v>
      </c>
      <c r="B2517" s="124"/>
      <c r="C2517" s="125" t="s">
        <v>692</v>
      </c>
      <c r="D2517" s="119">
        <v>43181</v>
      </c>
      <c r="E2517" s="120" t="s">
        <v>5260</v>
      </c>
      <c r="F2517" s="120" t="s">
        <v>3</v>
      </c>
      <c r="G2517" s="120">
        <v>1607389</v>
      </c>
      <c r="H2517" s="124"/>
      <c r="I2517" s="128" t="s">
        <v>5261</v>
      </c>
      <c r="J2517" s="124"/>
      <c r="K2517" s="124"/>
      <c r="L2517" s="124"/>
      <c r="M2517" s="124"/>
      <c r="N2517" s="211">
        <v>0</v>
      </c>
      <c r="O2517" s="211">
        <v>32186.87</v>
      </c>
      <c r="P2517" s="124" t="s">
        <v>4737</v>
      </c>
    </row>
    <row r="2518" spans="1:16" ht="63.75">
      <c r="A2518" s="262">
        <v>16</v>
      </c>
      <c r="B2518" s="124"/>
      <c r="C2518" s="125" t="s">
        <v>692</v>
      </c>
      <c r="D2518" s="119">
        <v>43181</v>
      </c>
      <c r="E2518" s="120" t="s">
        <v>5260</v>
      </c>
      <c r="F2518" s="120" t="s">
        <v>3</v>
      </c>
      <c r="G2518" s="120">
        <v>1607389</v>
      </c>
      <c r="H2518" s="124"/>
      <c r="I2518" s="128" t="s">
        <v>5261</v>
      </c>
      <c r="J2518" s="124"/>
      <c r="K2518" s="124"/>
      <c r="L2518" s="124"/>
      <c r="M2518" s="124"/>
      <c r="N2518" s="211">
        <v>0</v>
      </c>
      <c r="O2518" s="211">
        <v>10630.27</v>
      </c>
      <c r="P2518" s="124" t="s">
        <v>4737</v>
      </c>
    </row>
    <row r="2519" spans="1:16" ht="63.75">
      <c r="A2519" s="262">
        <v>16</v>
      </c>
      <c r="B2519" s="124"/>
      <c r="C2519" s="125" t="s">
        <v>692</v>
      </c>
      <c r="D2519" s="119">
        <v>43181</v>
      </c>
      <c r="E2519" s="120" t="s">
        <v>5260</v>
      </c>
      <c r="F2519" s="120" t="s">
        <v>3</v>
      </c>
      <c r="G2519" s="120">
        <v>1607389</v>
      </c>
      <c r="H2519" s="124"/>
      <c r="I2519" s="128" t="s">
        <v>5261</v>
      </c>
      <c r="J2519" s="124"/>
      <c r="K2519" s="124"/>
      <c r="L2519" s="124"/>
      <c r="M2519" s="124"/>
      <c r="N2519" s="211">
        <v>0</v>
      </c>
      <c r="O2519" s="211">
        <v>21718.2</v>
      </c>
      <c r="P2519" s="124" t="s">
        <v>4737</v>
      </c>
    </row>
    <row r="2520" spans="1:16" ht="63.75">
      <c r="A2520" s="262">
        <v>16</v>
      </c>
      <c r="B2520" s="124"/>
      <c r="C2520" s="125" t="s">
        <v>692</v>
      </c>
      <c r="D2520" s="119">
        <v>43181</v>
      </c>
      <c r="E2520" s="120" t="s">
        <v>5260</v>
      </c>
      <c r="F2520" s="120" t="s">
        <v>3</v>
      </c>
      <c r="G2520" s="120">
        <v>1607389</v>
      </c>
      <c r="H2520" s="124"/>
      <c r="I2520" s="128" t="s">
        <v>5261</v>
      </c>
      <c r="J2520" s="124"/>
      <c r="K2520" s="124"/>
      <c r="L2520" s="124"/>
      <c r="M2520" s="124"/>
      <c r="N2520" s="211">
        <v>0</v>
      </c>
      <c r="O2520" s="211">
        <v>22284.31</v>
      </c>
      <c r="P2520" s="124" t="s">
        <v>4737</v>
      </c>
    </row>
    <row r="2521" spans="1:16" ht="63.75">
      <c r="A2521" s="262">
        <v>16</v>
      </c>
      <c r="B2521" s="124"/>
      <c r="C2521" s="125" t="s">
        <v>692</v>
      </c>
      <c r="D2521" s="119">
        <v>43181</v>
      </c>
      <c r="E2521" s="120" t="s">
        <v>5260</v>
      </c>
      <c r="F2521" s="120" t="s">
        <v>3</v>
      </c>
      <c r="G2521" s="120">
        <v>1607389</v>
      </c>
      <c r="H2521" s="124"/>
      <c r="I2521" s="128" t="s">
        <v>5261</v>
      </c>
      <c r="J2521" s="124"/>
      <c r="K2521" s="124"/>
      <c r="L2521" s="124"/>
      <c r="M2521" s="124"/>
      <c r="N2521" s="211">
        <v>0</v>
      </c>
      <c r="O2521" s="211">
        <v>29335.53</v>
      </c>
      <c r="P2521" s="124" t="s">
        <v>4737</v>
      </c>
    </row>
    <row r="2522" spans="1:16" ht="63.75">
      <c r="A2522" s="262">
        <v>16</v>
      </c>
      <c r="B2522" s="124"/>
      <c r="C2522" s="125" t="s">
        <v>692</v>
      </c>
      <c r="D2522" s="119">
        <v>43181</v>
      </c>
      <c r="E2522" s="120" t="s">
        <v>5260</v>
      </c>
      <c r="F2522" s="120" t="s">
        <v>3</v>
      </c>
      <c r="G2522" s="120">
        <v>1607389</v>
      </c>
      <c r="H2522" s="124"/>
      <c r="I2522" s="128" t="s">
        <v>5261</v>
      </c>
      <c r="J2522" s="124"/>
      <c r="K2522" s="124"/>
      <c r="L2522" s="124"/>
      <c r="M2522" s="124"/>
      <c r="N2522" s="211">
        <v>0</v>
      </c>
      <c r="O2522" s="211">
        <v>6327.36</v>
      </c>
      <c r="P2522" s="124" t="s">
        <v>4737</v>
      </c>
    </row>
    <row r="2523" spans="1:16" ht="63.75">
      <c r="A2523" s="262">
        <v>16</v>
      </c>
      <c r="B2523" s="124"/>
      <c r="C2523" s="125" t="s">
        <v>692</v>
      </c>
      <c r="D2523" s="119">
        <v>43181</v>
      </c>
      <c r="E2523" s="120" t="s">
        <v>5260</v>
      </c>
      <c r="F2523" s="120" t="s">
        <v>3</v>
      </c>
      <c r="G2523" s="120">
        <v>1607389</v>
      </c>
      <c r="H2523" s="124"/>
      <c r="I2523" s="128" t="s">
        <v>5261</v>
      </c>
      <c r="J2523" s="124"/>
      <c r="K2523" s="124"/>
      <c r="L2523" s="124"/>
      <c r="M2523" s="124"/>
      <c r="N2523" s="211">
        <v>0</v>
      </c>
      <c r="O2523" s="211">
        <v>12313</v>
      </c>
      <c r="P2523" s="124" t="s">
        <v>4737</v>
      </c>
    </row>
    <row r="2524" spans="1:16" ht="63.75">
      <c r="A2524" s="262">
        <v>16</v>
      </c>
      <c r="B2524" s="124"/>
      <c r="C2524" s="125" t="s">
        <v>692</v>
      </c>
      <c r="D2524" s="119">
        <v>43181</v>
      </c>
      <c r="E2524" s="120" t="s">
        <v>5260</v>
      </c>
      <c r="F2524" s="120" t="s">
        <v>3</v>
      </c>
      <c r="G2524" s="120">
        <v>1607389</v>
      </c>
      <c r="H2524" s="124"/>
      <c r="I2524" s="128" t="s">
        <v>5261</v>
      </c>
      <c r="J2524" s="124"/>
      <c r="K2524" s="124"/>
      <c r="L2524" s="124"/>
      <c r="M2524" s="124"/>
      <c r="N2524" s="211">
        <v>0</v>
      </c>
      <c r="O2524" s="211">
        <v>8144.8</v>
      </c>
      <c r="P2524" s="124" t="s">
        <v>4737</v>
      </c>
    </row>
    <row r="2525" spans="1:16" ht="63.75">
      <c r="A2525" s="262">
        <v>16</v>
      </c>
      <c r="B2525" s="124"/>
      <c r="C2525" s="125" t="s">
        <v>692</v>
      </c>
      <c r="D2525" s="119">
        <v>43181</v>
      </c>
      <c r="E2525" s="120" t="s">
        <v>5260</v>
      </c>
      <c r="F2525" s="120" t="s">
        <v>3</v>
      </c>
      <c r="G2525" s="120">
        <v>1607389</v>
      </c>
      <c r="H2525" s="124"/>
      <c r="I2525" s="128" t="s">
        <v>5261</v>
      </c>
      <c r="J2525" s="124"/>
      <c r="K2525" s="124"/>
      <c r="L2525" s="124"/>
      <c r="M2525" s="124"/>
      <c r="N2525" s="211">
        <v>0</v>
      </c>
      <c r="O2525" s="211">
        <v>35022.71</v>
      </c>
      <c r="P2525" s="124" t="s">
        <v>4737</v>
      </c>
    </row>
    <row r="2526" spans="1:16" ht="63.75">
      <c r="A2526" s="262">
        <v>16</v>
      </c>
      <c r="B2526" s="124"/>
      <c r="C2526" s="125" t="s">
        <v>692</v>
      </c>
      <c r="D2526" s="119">
        <v>43181</v>
      </c>
      <c r="E2526" s="120" t="s">
        <v>5260</v>
      </c>
      <c r="F2526" s="120" t="s">
        <v>3</v>
      </c>
      <c r="G2526" s="120">
        <v>1607389</v>
      </c>
      <c r="H2526" s="124"/>
      <c r="I2526" s="128" t="s">
        <v>5261</v>
      </c>
      <c r="J2526" s="124"/>
      <c r="K2526" s="124"/>
      <c r="L2526" s="124"/>
      <c r="M2526" s="124"/>
      <c r="N2526" s="211">
        <v>0</v>
      </c>
      <c r="O2526" s="211">
        <v>14134.21</v>
      </c>
      <c r="P2526" s="124" t="s">
        <v>4737</v>
      </c>
    </row>
    <row r="2527" spans="1:16" ht="63.75">
      <c r="A2527" s="262">
        <v>16</v>
      </c>
      <c r="B2527" s="124"/>
      <c r="C2527" s="125" t="s">
        <v>692</v>
      </c>
      <c r="D2527" s="119">
        <v>43181</v>
      </c>
      <c r="E2527" s="120" t="s">
        <v>5260</v>
      </c>
      <c r="F2527" s="120" t="s">
        <v>3</v>
      </c>
      <c r="G2527" s="120">
        <v>1607389</v>
      </c>
      <c r="H2527" s="124"/>
      <c r="I2527" s="128" t="s">
        <v>5261</v>
      </c>
      <c r="J2527" s="124"/>
      <c r="K2527" s="124"/>
      <c r="L2527" s="124"/>
      <c r="M2527" s="124"/>
      <c r="N2527" s="211">
        <v>0</v>
      </c>
      <c r="O2527" s="211">
        <v>14348.04</v>
      </c>
      <c r="P2527" s="124" t="s">
        <v>4737</v>
      </c>
    </row>
    <row r="2528" spans="1:16" ht="63.75">
      <c r="A2528" s="262">
        <v>16</v>
      </c>
      <c r="B2528" s="124"/>
      <c r="C2528" s="125" t="s">
        <v>692</v>
      </c>
      <c r="D2528" s="119">
        <v>43181</v>
      </c>
      <c r="E2528" s="120" t="s">
        <v>5260</v>
      </c>
      <c r="F2528" s="120" t="s">
        <v>3</v>
      </c>
      <c r="G2528" s="120">
        <v>1607389</v>
      </c>
      <c r="H2528" s="124"/>
      <c r="I2528" s="128" t="s">
        <v>5261</v>
      </c>
      <c r="J2528" s="124"/>
      <c r="K2528" s="124"/>
      <c r="L2528" s="124"/>
      <c r="M2528" s="124"/>
      <c r="N2528" s="211">
        <v>0</v>
      </c>
      <c r="O2528" s="211">
        <v>5329.23</v>
      </c>
      <c r="P2528" s="124" t="s">
        <v>4737</v>
      </c>
    </row>
    <row r="2529" spans="1:16" ht="63.75">
      <c r="A2529" s="262">
        <v>681</v>
      </c>
      <c r="B2529" s="124"/>
      <c r="C2529" s="125" t="s">
        <v>237</v>
      </c>
      <c r="D2529" s="119">
        <v>43181</v>
      </c>
      <c r="E2529" s="120" t="s">
        <v>5260</v>
      </c>
      <c r="F2529" s="120" t="s">
        <v>3</v>
      </c>
      <c r="G2529" s="120">
        <v>1607389</v>
      </c>
      <c r="H2529" s="124"/>
      <c r="I2529" s="128" t="s">
        <v>5261</v>
      </c>
      <c r="J2529" s="124"/>
      <c r="K2529" s="124"/>
      <c r="L2529" s="124"/>
      <c r="M2529" s="124"/>
      <c r="N2529" s="211">
        <v>0</v>
      </c>
      <c r="O2529" s="211">
        <v>11138.4</v>
      </c>
      <c r="P2529" s="124" t="s">
        <v>4737</v>
      </c>
    </row>
    <row r="2530" spans="1:16" ht="63.75">
      <c r="A2530" s="262">
        <v>681</v>
      </c>
      <c r="B2530" s="124"/>
      <c r="C2530" s="125" t="s">
        <v>237</v>
      </c>
      <c r="D2530" s="119">
        <v>43181</v>
      </c>
      <c r="E2530" s="120" t="s">
        <v>5260</v>
      </c>
      <c r="F2530" s="120" t="s">
        <v>3</v>
      </c>
      <c r="G2530" s="120">
        <v>1607389</v>
      </c>
      <c r="H2530" s="124"/>
      <c r="I2530" s="128" t="s">
        <v>5261</v>
      </c>
      <c r="J2530" s="124"/>
      <c r="K2530" s="124"/>
      <c r="L2530" s="124"/>
      <c r="M2530" s="124"/>
      <c r="N2530" s="211">
        <v>0</v>
      </c>
      <c r="O2530" s="211">
        <v>11952.72</v>
      </c>
      <c r="P2530" s="124" t="s">
        <v>4737</v>
      </c>
    </row>
    <row r="2531" spans="1:16" ht="63.75">
      <c r="A2531" s="262">
        <v>15</v>
      </c>
      <c r="B2531" s="124"/>
      <c r="C2531" s="125" t="s">
        <v>691</v>
      </c>
      <c r="D2531" s="119">
        <v>43181</v>
      </c>
      <c r="E2531" s="120" t="s">
        <v>5260</v>
      </c>
      <c r="F2531" s="120" t="s">
        <v>3</v>
      </c>
      <c r="G2531" s="120">
        <v>1607389</v>
      </c>
      <c r="H2531" s="124"/>
      <c r="I2531" s="128" t="s">
        <v>5261</v>
      </c>
      <c r="J2531" s="124"/>
      <c r="K2531" s="124"/>
      <c r="L2531" s="124"/>
      <c r="M2531" s="124"/>
      <c r="N2531" s="211">
        <v>0</v>
      </c>
      <c r="O2531" s="211">
        <v>8570.98</v>
      </c>
      <c r="P2531" s="124" t="s">
        <v>4737</v>
      </c>
    </row>
    <row r="2532" spans="1:16" ht="63.75">
      <c r="A2532" s="262">
        <v>15</v>
      </c>
      <c r="B2532" s="124"/>
      <c r="C2532" s="125" t="s">
        <v>691</v>
      </c>
      <c r="D2532" s="119">
        <v>43181</v>
      </c>
      <c r="E2532" s="120" t="s">
        <v>5260</v>
      </c>
      <c r="F2532" s="120" t="s">
        <v>3</v>
      </c>
      <c r="G2532" s="120">
        <v>1607389</v>
      </c>
      <c r="H2532" s="124"/>
      <c r="I2532" s="128" t="s">
        <v>5261</v>
      </c>
      <c r="J2532" s="124"/>
      <c r="K2532" s="124"/>
      <c r="L2532" s="124"/>
      <c r="M2532" s="124"/>
      <c r="N2532" s="211">
        <v>0</v>
      </c>
      <c r="O2532" s="211">
        <v>7391.48</v>
      </c>
      <c r="P2532" s="124" t="s">
        <v>4737</v>
      </c>
    </row>
    <row r="2533" spans="1:16" ht="63.75">
      <c r="A2533" s="262">
        <v>15</v>
      </c>
      <c r="B2533" s="124"/>
      <c r="C2533" s="125" t="s">
        <v>691</v>
      </c>
      <c r="D2533" s="119">
        <v>43181</v>
      </c>
      <c r="E2533" s="120" t="s">
        <v>5260</v>
      </c>
      <c r="F2533" s="120" t="s">
        <v>3</v>
      </c>
      <c r="G2533" s="120">
        <v>1607389</v>
      </c>
      <c r="H2533" s="124"/>
      <c r="I2533" s="128" t="s">
        <v>5261</v>
      </c>
      <c r="J2533" s="124"/>
      <c r="K2533" s="124"/>
      <c r="L2533" s="124"/>
      <c r="M2533" s="124"/>
      <c r="N2533" s="211">
        <v>0</v>
      </c>
      <c r="O2533" s="211">
        <v>2684.4</v>
      </c>
      <c r="P2533" s="124" t="s">
        <v>4737</v>
      </c>
    </row>
    <row r="2534" spans="1:16" ht="63.75">
      <c r="A2534" s="262">
        <v>20</v>
      </c>
      <c r="B2534" s="124"/>
      <c r="C2534" s="125" t="s">
        <v>693</v>
      </c>
      <c r="D2534" s="119">
        <v>43181</v>
      </c>
      <c r="E2534" s="120" t="s">
        <v>5260</v>
      </c>
      <c r="F2534" s="120" t="s">
        <v>3</v>
      </c>
      <c r="G2534" s="120">
        <v>1607389</v>
      </c>
      <c r="H2534" s="124"/>
      <c r="I2534" s="128" t="s">
        <v>5261</v>
      </c>
      <c r="J2534" s="124"/>
      <c r="K2534" s="124"/>
      <c r="L2534" s="124"/>
      <c r="M2534" s="124"/>
      <c r="N2534" s="211">
        <v>0</v>
      </c>
      <c r="O2534" s="211">
        <v>2329.88</v>
      </c>
      <c r="P2534" s="124" t="s">
        <v>4737</v>
      </c>
    </row>
    <row r="2535" spans="1:16" ht="63.75">
      <c r="A2535" s="262">
        <v>192</v>
      </c>
      <c r="B2535" s="124"/>
      <c r="C2535" s="125" t="s">
        <v>753</v>
      </c>
      <c r="D2535" s="119">
        <v>43181</v>
      </c>
      <c r="E2535" s="120" t="s">
        <v>5260</v>
      </c>
      <c r="F2535" s="120" t="s">
        <v>3</v>
      </c>
      <c r="G2535" s="120">
        <v>1607389</v>
      </c>
      <c r="H2535" s="124"/>
      <c r="I2535" s="128" t="s">
        <v>5261</v>
      </c>
      <c r="J2535" s="124"/>
      <c r="K2535" s="124"/>
      <c r="L2535" s="124"/>
      <c r="M2535" s="124"/>
      <c r="N2535" s="211">
        <v>0</v>
      </c>
      <c r="O2535" s="211">
        <v>2439.36</v>
      </c>
      <c r="P2535" s="124" t="s">
        <v>4737</v>
      </c>
    </row>
    <row r="2536" spans="1:16" ht="63.75">
      <c r="A2536" s="262">
        <v>660</v>
      </c>
      <c r="B2536" s="124"/>
      <c r="C2536" s="125" t="s">
        <v>233</v>
      </c>
      <c r="D2536" s="119">
        <v>43181</v>
      </c>
      <c r="E2536" s="120" t="s">
        <v>5260</v>
      </c>
      <c r="F2536" s="120" t="s">
        <v>3</v>
      </c>
      <c r="G2536" s="120">
        <v>1607389</v>
      </c>
      <c r="H2536" s="124"/>
      <c r="I2536" s="128" t="s">
        <v>5261</v>
      </c>
      <c r="J2536" s="124"/>
      <c r="K2536" s="124"/>
      <c r="L2536" s="124"/>
      <c r="M2536" s="124"/>
      <c r="N2536" s="211">
        <v>0</v>
      </c>
      <c r="O2536" s="211">
        <v>4958.8500000000004</v>
      </c>
      <c r="P2536" s="124" t="s">
        <v>4737</v>
      </c>
    </row>
    <row r="2537" spans="1:16" ht="63.75">
      <c r="A2537" s="262">
        <v>512</v>
      </c>
      <c r="B2537" s="124"/>
      <c r="C2537" s="125" t="s">
        <v>840</v>
      </c>
      <c r="D2537" s="119">
        <v>43181</v>
      </c>
      <c r="E2537" s="120" t="s">
        <v>5260</v>
      </c>
      <c r="F2537" s="120" t="s">
        <v>3</v>
      </c>
      <c r="G2537" s="120">
        <v>1607389</v>
      </c>
      <c r="H2537" s="124"/>
      <c r="I2537" s="128" t="s">
        <v>5261</v>
      </c>
      <c r="J2537" s="124"/>
      <c r="K2537" s="124"/>
      <c r="L2537" s="124"/>
      <c r="M2537" s="124"/>
      <c r="N2537" s="211">
        <v>0</v>
      </c>
      <c r="O2537" s="211">
        <v>10017.08</v>
      </c>
      <c r="P2537" s="124" t="s">
        <v>4737</v>
      </c>
    </row>
    <row r="2538" spans="1:16" ht="63.75">
      <c r="A2538" s="262" t="s">
        <v>619</v>
      </c>
      <c r="B2538" s="124"/>
      <c r="C2538" s="125" t="s">
        <v>713</v>
      </c>
      <c r="D2538" s="119">
        <v>43181</v>
      </c>
      <c r="E2538" s="120" t="s">
        <v>5260</v>
      </c>
      <c r="F2538" s="120" t="s">
        <v>3</v>
      </c>
      <c r="G2538" s="120">
        <v>1607389</v>
      </c>
      <c r="H2538" s="124"/>
      <c r="I2538" s="128" t="s">
        <v>5261</v>
      </c>
      <c r="J2538" s="124"/>
      <c r="K2538" s="124"/>
      <c r="L2538" s="124"/>
      <c r="M2538" s="124"/>
      <c r="N2538" s="211">
        <v>0</v>
      </c>
      <c r="O2538" s="211">
        <v>112818.03</v>
      </c>
      <c r="P2538" s="124" t="s">
        <v>4737</v>
      </c>
    </row>
    <row r="2539" spans="1:16" ht="63.75">
      <c r="A2539" s="262" t="s">
        <v>619</v>
      </c>
      <c r="B2539" s="124"/>
      <c r="C2539" s="125" t="s">
        <v>713</v>
      </c>
      <c r="D2539" s="119">
        <v>43181</v>
      </c>
      <c r="E2539" s="120" t="s">
        <v>5260</v>
      </c>
      <c r="F2539" s="120" t="s">
        <v>3</v>
      </c>
      <c r="G2539" s="120">
        <v>1607389</v>
      </c>
      <c r="H2539" s="124"/>
      <c r="I2539" s="128" t="s">
        <v>5261</v>
      </c>
      <c r="J2539" s="124"/>
      <c r="K2539" s="124"/>
      <c r="L2539" s="124"/>
      <c r="M2539" s="124"/>
      <c r="N2539" s="211">
        <v>0</v>
      </c>
      <c r="O2539" s="211">
        <v>44734.81</v>
      </c>
      <c r="P2539" s="124" t="s">
        <v>4737</v>
      </c>
    </row>
    <row r="2540" spans="1:16" ht="63.75">
      <c r="A2540" s="262" t="s">
        <v>619</v>
      </c>
      <c r="B2540" s="124"/>
      <c r="C2540" s="125" t="s">
        <v>713</v>
      </c>
      <c r="D2540" s="119">
        <v>43181</v>
      </c>
      <c r="E2540" s="120" t="s">
        <v>5260</v>
      </c>
      <c r="F2540" s="120" t="s">
        <v>3</v>
      </c>
      <c r="G2540" s="120">
        <v>1607389</v>
      </c>
      <c r="H2540" s="124"/>
      <c r="I2540" s="128" t="s">
        <v>5261</v>
      </c>
      <c r="J2540" s="124"/>
      <c r="K2540" s="124"/>
      <c r="L2540" s="124"/>
      <c r="M2540" s="124"/>
      <c r="N2540" s="211">
        <v>0</v>
      </c>
      <c r="O2540" s="211">
        <v>21381.69</v>
      </c>
      <c r="P2540" s="124" t="s">
        <v>4737</v>
      </c>
    </row>
    <row r="2541" spans="1:16" ht="63.75">
      <c r="A2541" s="262">
        <v>212</v>
      </c>
      <c r="B2541" s="124"/>
      <c r="C2541" s="125" t="s">
        <v>761</v>
      </c>
      <c r="D2541" s="119">
        <v>43181</v>
      </c>
      <c r="E2541" s="120" t="s">
        <v>5260</v>
      </c>
      <c r="F2541" s="120" t="s">
        <v>3</v>
      </c>
      <c r="G2541" s="120">
        <v>1607389</v>
      </c>
      <c r="H2541" s="124"/>
      <c r="I2541" s="128" t="s">
        <v>5261</v>
      </c>
      <c r="J2541" s="124"/>
      <c r="K2541" s="124"/>
      <c r="L2541" s="124"/>
      <c r="M2541" s="124"/>
      <c r="N2541" s="211">
        <v>0</v>
      </c>
      <c r="O2541" s="211">
        <v>14937.9</v>
      </c>
      <c r="P2541" s="124" t="s">
        <v>4737</v>
      </c>
    </row>
    <row r="2542" spans="1:16" ht="63.75">
      <c r="A2542" s="262">
        <v>212</v>
      </c>
      <c r="B2542" s="124"/>
      <c r="C2542" s="125" t="s">
        <v>761</v>
      </c>
      <c r="D2542" s="119">
        <v>43181</v>
      </c>
      <c r="E2542" s="120" t="s">
        <v>5260</v>
      </c>
      <c r="F2542" s="120" t="s">
        <v>3</v>
      </c>
      <c r="G2542" s="120">
        <v>1607389</v>
      </c>
      <c r="H2542" s="124"/>
      <c r="I2542" s="128" t="s">
        <v>5261</v>
      </c>
      <c r="J2542" s="124"/>
      <c r="K2542" s="124"/>
      <c r="L2542" s="124"/>
      <c r="M2542" s="124"/>
      <c r="N2542" s="211">
        <v>0</v>
      </c>
      <c r="O2542" s="211">
        <v>8735.7000000000007</v>
      </c>
      <c r="P2542" s="124" t="s">
        <v>4737</v>
      </c>
    </row>
    <row r="2543" spans="1:16" ht="63.75">
      <c r="A2543" s="262">
        <v>660</v>
      </c>
      <c r="B2543" s="124"/>
      <c r="C2543" s="125" t="s">
        <v>233</v>
      </c>
      <c r="D2543" s="119">
        <v>43181</v>
      </c>
      <c r="E2543" s="120" t="s">
        <v>5260</v>
      </c>
      <c r="F2543" s="120" t="s">
        <v>3</v>
      </c>
      <c r="G2543" s="120">
        <v>1607389</v>
      </c>
      <c r="H2543" s="124"/>
      <c r="I2543" s="128" t="s">
        <v>5261</v>
      </c>
      <c r="J2543" s="124"/>
      <c r="K2543" s="124"/>
      <c r="L2543" s="124"/>
      <c r="M2543" s="124"/>
      <c r="N2543" s="211">
        <v>0</v>
      </c>
      <c r="O2543" s="211">
        <v>10906.96</v>
      </c>
      <c r="P2543" s="124" t="s">
        <v>4737</v>
      </c>
    </row>
    <row r="2544" spans="1:16" ht="51">
      <c r="A2544" s="262" t="s">
        <v>619</v>
      </c>
      <c r="B2544" s="124"/>
      <c r="C2544" s="125" t="s">
        <v>713</v>
      </c>
      <c r="D2544" s="119">
        <v>43181</v>
      </c>
      <c r="E2544" s="120" t="s">
        <v>5262</v>
      </c>
      <c r="F2544" s="120" t="s">
        <v>3</v>
      </c>
      <c r="G2544" s="120">
        <v>1607414</v>
      </c>
      <c r="H2544" s="124"/>
      <c r="I2544" s="128" t="s">
        <v>5263</v>
      </c>
      <c r="J2544" s="124"/>
      <c r="K2544" s="124"/>
      <c r="L2544" s="124"/>
      <c r="M2544" s="124"/>
      <c r="N2544" s="211">
        <v>0</v>
      </c>
      <c r="O2544" s="211">
        <v>5794.35</v>
      </c>
      <c r="P2544" s="124" t="s">
        <v>1314</v>
      </c>
    </row>
    <row r="2545" spans="1:16" ht="51">
      <c r="A2545" s="262" t="s">
        <v>619</v>
      </c>
      <c r="B2545" s="124"/>
      <c r="C2545" s="125" t="s">
        <v>713</v>
      </c>
      <c r="D2545" s="119">
        <v>43181</v>
      </c>
      <c r="E2545" s="120" t="s">
        <v>5264</v>
      </c>
      <c r="F2545" s="120" t="s">
        <v>3</v>
      </c>
      <c r="G2545" s="120">
        <v>1607416</v>
      </c>
      <c r="H2545" s="124"/>
      <c r="I2545" s="128" t="s">
        <v>5265</v>
      </c>
      <c r="J2545" s="124"/>
      <c r="K2545" s="124"/>
      <c r="L2545" s="124"/>
      <c r="M2545" s="124"/>
      <c r="N2545" s="211">
        <v>0</v>
      </c>
      <c r="O2545" s="211">
        <v>1495.55</v>
      </c>
      <c r="P2545" s="124" t="s">
        <v>1314</v>
      </c>
    </row>
    <row r="2546" spans="1:16" ht="51">
      <c r="A2546" s="262" t="s">
        <v>619</v>
      </c>
      <c r="B2546" s="124"/>
      <c r="C2546" s="125" t="s">
        <v>713</v>
      </c>
      <c r="D2546" s="119">
        <v>43181</v>
      </c>
      <c r="E2546" s="120" t="s">
        <v>5266</v>
      </c>
      <c r="F2546" s="120" t="s">
        <v>3</v>
      </c>
      <c r="G2546" s="120">
        <v>1607439</v>
      </c>
      <c r="H2546" s="124"/>
      <c r="I2546" s="128" t="s">
        <v>5267</v>
      </c>
      <c r="J2546" s="124"/>
      <c r="K2546" s="124"/>
      <c r="L2546" s="124"/>
      <c r="M2546" s="124"/>
      <c r="N2546" s="211">
        <v>0</v>
      </c>
      <c r="O2546" s="211">
        <v>323.94</v>
      </c>
      <c r="P2546" s="124" t="s">
        <v>1314</v>
      </c>
    </row>
    <row r="2547" spans="1:16" ht="51">
      <c r="A2547" s="262">
        <v>132</v>
      </c>
      <c r="B2547" s="124"/>
      <c r="C2547" s="125" t="s">
        <v>728</v>
      </c>
      <c r="D2547" s="119">
        <v>43181</v>
      </c>
      <c r="E2547" s="120" t="s">
        <v>5268</v>
      </c>
      <c r="F2547" s="120" t="s">
        <v>3</v>
      </c>
      <c r="G2547" s="120">
        <v>1607455</v>
      </c>
      <c r="H2547" s="124"/>
      <c r="I2547" s="128" t="s">
        <v>5269</v>
      </c>
      <c r="J2547" s="124"/>
      <c r="K2547" s="124"/>
      <c r="L2547" s="124"/>
      <c r="M2547" s="124"/>
      <c r="N2547" s="211">
        <v>0</v>
      </c>
      <c r="O2547" s="211">
        <v>1696.17</v>
      </c>
      <c r="P2547" s="124" t="s">
        <v>1314</v>
      </c>
    </row>
    <row r="2548" spans="1:16" ht="51">
      <c r="A2548" s="262" t="s">
        <v>619</v>
      </c>
      <c r="B2548" s="124"/>
      <c r="C2548" s="125" t="s">
        <v>713</v>
      </c>
      <c r="D2548" s="119">
        <v>43181</v>
      </c>
      <c r="E2548" s="120" t="s">
        <v>5270</v>
      </c>
      <c r="F2548" s="120" t="s">
        <v>3</v>
      </c>
      <c r="G2548" s="120">
        <v>1607481</v>
      </c>
      <c r="H2548" s="124"/>
      <c r="I2548" s="128" t="s">
        <v>5271</v>
      </c>
      <c r="J2548" s="124"/>
      <c r="K2548" s="124"/>
      <c r="L2548" s="124"/>
      <c r="M2548" s="124"/>
      <c r="N2548" s="211">
        <v>0</v>
      </c>
      <c r="O2548" s="211">
        <v>40056.18</v>
      </c>
      <c r="P2548" s="124" t="s">
        <v>1314</v>
      </c>
    </row>
    <row r="2549" spans="1:16" ht="51">
      <c r="A2549" s="262">
        <v>292</v>
      </c>
      <c r="B2549" s="124"/>
      <c r="C2549" s="125" t="s">
        <v>152</v>
      </c>
      <c r="D2549" s="119">
        <v>43181</v>
      </c>
      <c r="E2549" s="120" t="s">
        <v>5273</v>
      </c>
      <c r="F2549" s="120" t="s">
        <v>3</v>
      </c>
      <c r="G2549" s="120">
        <v>1607485</v>
      </c>
      <c r="H2549" s="124"/>
      <c r="I2549" s="128" t="s">
        <v>5272</v>
      </c>
      <c r="J2549" s="124"/>
      <c r="K2549" s="124"/>
      <c r="L2549" s="124"/>
      <c r="M2549" s="124"/>
      <c r="N2549" s="211">
        <v>0</v>
      </c>
      <c r="O2549" s="211">
        <v>77</v>
      </c>
      <c r="P2549" s="124" t="s">
        <v>1314</v>
      </c>
    </row>
    <row r="2550" spans="1:16" ht="51">
      <c r="A2550" s="262">
        <v>292</v>
      </c>
      <c r="B2550" s="124"/>
      <c r="C2550" s="125" t="s">
        <v>152</v>
      </c>
      <c r="D2550" s="119">
        <v>43181</v>
      </c>
      <c r="E2550" s="120" t="s">
        <v>5274</v>
      </c>
      <c r="F2550" s="120" t="s">
        <v>3</v>
      </c>
      <c r="G2550" s="120">
        <v>1607486</v>
      </c>
      <c r="H2550" s="124"/>
      <c r="I2550" s="128" t="s">
        <v>5272</v>
      </c>
      <c r="J2550" s="124"/>
      <c r="K2550" s="124"/>
      <c r="L2550" s="124"/>
      <c r="M2550" s="124"/>
      <c r="N2550" s="211">
        <v>0</v>
      </c>
      <c r="O2550" s="211">
        <v>95</v>
      </c>
      <c r="P2550" s="124" t="s">
        <v>1314</v>
      </c>
    </row>
    <row r="2551" spans="1:16" ht="51">
      <c r="A2551" s="262">
        <v>292</v>
      </c>
      <c r="B2551" s="124"/>
      <c r="C2551" s="125" t="s">
        <v>152</v>
      </c>
      <c r="D2551" s="119">
        <v>43181</v>
      </c>
      <c r="E2551" s="120" t="s">
        <v>5275</v>
      </c>
      <c r="F2551" s="120" t="s">
        <v>3</v>
      </c>
      <c r="G2551" s="120">
        <v>1607488</v>
      </c>
      <c r="H2551" s="124"/>
      <c r="I2551" s="128" t="s">
        <v>5272</v>
      </c>
      <c r="J2551" s="124"/>
      <c r="K2551" s="124"/>
      <c r="L2551" s="124"/>
      <c r="M2551" s="124"/>
      <c r="N2551" s="211">
        <v>0</v>
      </c>
      <c r="O2551" s="211">
        <v>78</v>
      </c>
      <c r="P2551" s="124" t="s">
        <v>1314</v>
      </c>
    </row>
    <row r="2552" spans="1:16" ht="51">
      <c r="A2552" s="262">
        <v>292</v>
      </c>
      <c r="B2552" s="124"/>
      <c r="C2552" s="125" t="s">
        <v>152</v>
      </c>
      <c r="D2552" s="119">
        <v>43181</v>
      </c>
      <c r="E2552" s="120" t="s">
        <v>5276</v>
      </c>
      <c r="F2552" s="120" t="s">
        <v>3</v>
      </c>
      <c r="G2552" s="120">
        <v>1607489</v>
      </c>
      <c r="H2552" s="124"/>
      <c r="I2552" s="128" t="s">
        <v>5272</v>
      </c>
      <c r="J2552" s="124"/>
      <c r="K2552" s="124"/>
      <c r="L2552" s="124"/>
      <c r="M2552" s="124"/>
      <c r="N2552" s="211">
        <v>0</v>
      </c>
      <c r="O2552" s="211">
        <v>87</v>
      </c>
      <c r="P2552" s="124" t="s">
        <v>1314</v>
      </c>
    </row>
    <row r="2553" spans="1:16" ht="51">
      <c r="A2553" s="262">
        <v>292</v>
      </c>
      <c r="B2553" s="124"/>
      <c r="C2553" s="125" t="s">
        <v>152</v>
      </c>
      <c r="D2553" s="119">
        <v>43181</v>
      </c>
      <c r="E2553" s="120" t="s">
        <v>5277</v>
      </c>
      <c r="F2553" s="120" t="s">
        <v>3</v>
      </c>
      <c r="G2553" s="120">
        <v>1607491</v>
      </c>
      <c r="H2553" s="124"/>
      <c r="I2553" s="128" t="s">
        <v>5272</v>
      </c>
      <c r="J2553" s="124"/>
      <c r="K2553" s="124"/>
      <c r="L2553" s="124"/>
      <c r="M2553" s="124"/>
      <c r="N2553" s="211">
        <v>0</v>
      </c>
      <c r="O2553" s="211">
        <v>86</v>
      </c>
      <c r="P2553" s="124" t="s">
        <v>1314</v>
      </c>
    </row>
    <row r="2554" spans="1:16" ht="51">
      <c r="A2554" s="262">
        <v>292</v>
      </c>
      <c r="B2554" s="124"/>
      <c r="C2554" s="125" t="s">
        <v>152</v>
      </c>
      <c r="D2554" s="119">
        <v>43181</v>
      </c>
      <c r="E2554" s="120" t="s">
        <v>5278</v>
      </c>
      <c r="F2554" s="120" t="s">
        <v>3</v>
      </c>
      <c r="G2554" s="120">
        <v>1607492</v>
      </c>
      <c r="H2554" s="124"/>
      <c r="I2554" s="128" t="s">
        <v>5272</v>
      </c>
      <c r="J2554" s="124"/>
      <c r="K2554" s="124"/>
      <c r="L2554" s="124"/>
      <c r="M2554" s="124"/>
      <c r="N2554" s="211">
        <v>0</v>
      </c>
      <c r="O2554" s="211">
        <v>95</v>
      </c>
      <c r="P2554" s="124" t="s">
        <v>1314</v>
      </c>
    </row>
    <row r="2555" spans="1:16" ht="51">
      <c r="A2555" s="262">
        <v>292</v>
      </c>
      <c r="B2555" s="124"/>
      <c r="C2555" s="125" t="s">
        <v>152</v>
      </c>
      <c r="D2555" s="119">
        <v>43181</v>
      </c>
      <c r="E2555" s="120" t="s">
        <v>5279</v>
      </c>
      <c r="F2555" s="120" t="s">
        <v>3</v>
      </c>
      <c r="G2555" s="120">
        <v>1607493</v>
      </c>
      <c r="H2555" s="124"/>
      <c r="I2555" s="128" t="s">
        <v>5272</v>
      </c>
      <c r="J2555" s="124"/>
      <c r="K2555" s="124"/>
      <c r="L2555" s="124"/>
      <c r="M2555" s="124"/>
      <c r="N2555" s="211">
        <v>0</v>
      </c>
      <c r="O2555" s="211">
        <v>63</v>
      </c>
      <c r="P2555" s="124" t="s">
        <v>1314</v>
      </c>
    </row>
    <row r="2556" spans="1:16" ht="51">
      <c r="A2556" s="262">
        <v>292</v>
      </c>
      <c r="B2556" s="124"/>
      <c r="C2556" s="125" t="s">
        <v>152</v>
      </c>
      <c r="D2556" s="119">
        <v>43181</v>
      </c>
      <c r="E2556" s="120" t="s">
        <v>5280</v>
      </c>
      <c r="F2556" s="120" t="s">
        <v>3</v>
      </c>
      <c r="G2556" s="120">
        <v>1607495</v>
      </c>
      <c r="H2556" s="124"/>
      <c r="I2556" s="128" t="s">
        <v>5272</v>
      </c>
      <c r="J2556" s="124"/>
      <c r="K2556" s="124"/>
      <c r="L2556" s="124"/>
      <c r="M2556" s="124"/>
      <c r="N2556" s="211">
        <v>0</v>
      </c>
      <c r="O2556" s="211">
        <v>71</v>
      </c>
      <c r="P2556" s="124" t="s">
        <v>1314</v>
      </c>
    </row>
    <row r="2557" spans="1:16" ht="51">
      <c r="A2557" s="262">
        <v>292</v>
      </c>
      <c r="B2557" s="124"/>
      <c r="C2557" s="125" t="s">
        <v>152</v>
      </c>
      <c r="D2557" s="119">
        <v>43181</v>
      </c>
      <c r="E2557" s="120" t="s">
        <v>5281</v>
      </c>
      <c r="F2557" s="120" t="s">
        <v>3</v>
      </c>
      <c r="G2557" s="120">
        <v>1607497</v>
      </c>
      <c r="H2557" s="124"/>
      <c r="I2557" s="128" t="s">
        <v>5272</v>
      </c>
      <c r="J2557" s="124"/>
      <c r="K2557" s="124"/>
      <c r="L2557" s="124"/>
      <c r="M2557" s="124"/>
      <c r="N2557" s="211">
        <v>0</v>
      </c>
      <c r="O2557" s="211">
        <v>111</v>
      </c>
      <c r="P2557" s="124" t="s">
        <v>1314</v>
      </c>
    </row>
    <row r="2558" spans="1:16" ht="51">
      <c r="A2558" s="262">
        <v>292</v>
      </c>
      <c r="B2558" s="124"/>
      <c r="C2558" s="125" t="s">
        <v>152</v>
      </c>
      <c r="D2558" s="119">
        <v>43181</v>
      </c>
      <c r="E2558" s="120" t="s">
        <v>5282</v>
      </c>
      <c r="F2558" s="120" t="s">
        <v>3</v>
      </c>
      <c r="G2558" s="120">
        <v>1607498</v>
      </c>
      <c r="H2558" s="124"/>
      <c r="I2558" s="128" t="s">
        <v>5272</v>
      </c>
      <c r="J2558" s="124"/>
      <c r="K2558" s="124"/>
      <c r="L2558" s="124"/>
      <c r="M2558" s="124"/>
      <c r="N2558" s="211">
        <v>0</v>
      </c>
      <c r="O2558" s="211">
        <v>79</v>
      </c>
      <c r="P2558" s="124" t="s">
        <v>1314</v>
      </c>
    </row>
    <row r="2559" spans="1:16" ht="51">
      <c r="A2559" s="262">
        <v>292</v>
      </c>
      <c r="B2559" s="124"/>
      <c r="C2559" s="125" t="s">
        <v>152</v>
      </c>
      <c r="D2559" s="119">
        <v>43181</v>
      </c>
      <c r="E2559" s="120" t="s">
        <v>5283</v>
      </c>
      <c r="F2559" s="120" t="s">
        <v>3</v>
      </c>
      <c r="G2559" s="120">
        <v>1607499</v>
      </c>
      <c r="H2559" s="124"/>
      <c r="I2559" s="128" t="s">
        <v>5272</v>
      </c>
      <c r="J2559" s="124"/>
      <c r="K2559" s="124"/>
      <c r="L2559" s="124"/>
      <c r="M2559" s="124"/>
      <c r="N2559" s="211">
        <v>0</v>
      </c>
      <c r="O2559" s="211">
        <v>67</v>
      </c>
      <c r="P2559" s="124" t="s">
        <v>1314</v>
      </c>
    </row>
    <row r="2560" spans="1:16" ht="51">
      <c r="A2560" s="262">
        <v>292</v>
      </c>
      <c r="B2560" s="124"/>
      <c r="C2560" s="125" t="s">
        <v>152</v>
      </c>
      <c r="D2560" s="119">
        <v>43181</v>
      </c>
      <c r="E2560" s="120" t="s">
        <v>5284</v>
      </c>
      <c r="F2560" s="120" t="s">
        <v>3</v>
      </c>
      <c r="G2560" s="120">
        <v>1607501</v>
      </c>
      <c r="H2560" s="124"/>
      <c r="I2560" s="128" t="s">
        <v>5272</v>
      </c>
      <c r="J2560" s="124"/>
      <c r="K2560" s="124"/>
      <c r="L2560" s="124"/>
      <c r="M2560" s="124"/>
      <c r="N2560" s="211">
        <v>0</v>
      </c>
      <c r="O2560" s="211">
        <v>80</v>
      </c>
      <c r="P2560" s="124" t="s">
        <v>1314</v>
      </c>
    </row>
    <row r="2561" spans="1:16" ht="51">
      <c r="A2561" s="262">
        <v>292</v>
      </c>
      <c r="B2561" s="124"/>
      <c r="C2561" s="125" t="s">
        <v>152</v>
      </c>
      <c r="D2561" s="119">
        <v>43181</v>
      </c>
      <c r="E2561" s="120" t="s">
        <v>5285</v>
      </c>
      <c r="F2561" s="120" t="s">
        <v>3</v>
      </c>
      <c r="G2561" s="120">
        <v>1607503</v>
      </c>
      <c r="H2561" s="124"/>
      <c r="I2561" s="128" t="s">
        <v>5272</v>
      </c>
      <c r="J2561" s="124"/>
      <c r="K2561" s="124"/>
      <c r="L2561" s="124"/>
      <c r="M2561" s="124"/>
      <c r="N2561" s="211">
        <v>0</v>
      </c>
      <c r="O2561" s="211">
        <v>73</v>
      </c>
      <c r="P2561" s="124" t="s">
        <v>1314</v>
      </c>
    </row>
    <row r="2562" spans="1:16" ht="51">
      <c r="A2562" s="262">
        <v>292</v>
      </c>
      <c r="B2562" s="124"/>
      <c r="C2562" s="125" t="s">
        <v>152</v>
      </c>
      <c r="D2562" s="119">
        <v>43181</v>
      </c>
      <c r="E2562" s="120" t="s">
        <v>5286</v>
      </c>
      <c r="F2562" s="120" t="s">
        <v>3</v>
      </c>
      <c r="G2562" s="120">
        <v>1607504</v>
      </c>
      <c r="H2562" s="124"/>
      <c r="I2562" s="128" t="s">
        <v>5272</v>
      </c>
      <c r="J2562" s="124"/>
      <c r="K2562" s="124"/>
      <c r="L2562" s="124"/>
      <c r="M2562" s="124"/>
      <c r="N2562" s="211">
        <v>0</v>
      </c>
      <c r="O2562" s="211">
        <v>56</v>
      </c>
      <c r="P2562" s="124" t="s">
        <v>1314</v>
      </c>
    </row>
    <row r="2563" spans="1:16" ht="51">
      <c r="A2563" s="262">
        <v>292</v>
      </c>
      <c r="B2563" s="124"/>
      <c r="C2563" s="125" t="s">
        <v>152</v>
      </c>
      <c r="D2563" s="119">
        <v>43181</v>
      </c>
      <c r="E2563" s="120" t="s">
        <v>5287</v>
      </c>
      <c r="F2563" s="120" t="s">
        <v>3</v>
      </c>
      <c r="G2563" s="120">
        <v>1607505</v>
      </c>
      <c r="H2563" s="124"/>
      <c r="I2563" s="128" t="s">
        <v>5272</v>
      </c>
      <c r="J2563" s="124"/>
      <c r="K2563" s="124"/>
      <c r="L2563" s="124"/>
      <c r="M2563" s="124"/>
      <c r="N2563" s="211">
        <v>0</v>
      </c>
      <c r="O2563" s="211">
        <v>54</v>
      </c>
      <c r="P2563" s="124" t="s">
        <v>1314</v>
      </c>
    </row>
    <row r="2564" spans="1:16" ht="51">
      <c r="A2564" s="262">
        <v>292</v>
      </c>
      <c r="B2564" s="124"/>
      <c r="C2564" s="125" t="s">
        <v>152</v>
      </c>
      <c r="D2564" s="119">
        <v>43181</v>
      </c>
      <c r="E2564" s="120" t="s">
        <v>5288</v>
      </c>
      <c r="F2564" s="120" t="s">
        <v>3</v>
      </c>
      <c r="G2564" s="120">
        <v>1607507</v>
      </c>
      <c r="H2564" s="124"/>
      <c r="I2564" s="128" t="s">
        <v>5272</v>
      </c>
      <c r="J2564" s="124"/>
      <c r="K2564" s="124"/>
      <c r="L2564" s="124"/>
      <c r="M2564" s="124"/>
      <c r="N2564" s="211">
        <v>0</v>
      </c>
      <c r="O2564" s="211">
        <v>71</v>
      </c>
      <c r="P2564" s="124" t="s">
        <v>1314</v>
      </c>
    </row>
    <row r="2565" spans="1:16" ht="51">
      <c r="A2565" s="262">
        <v>292</v>
      </c>
      <c r="B2565" s="124"/>
      <c r="C2565" s="125" t="s">
        <v>152</v>
      </c>
      <c r="D2565" s="119">
        <v>43181</v>
      </c>
      <c r="E2565" s="120" t="s">
        <v>5289</v>
      </c>
      <c r="F2565" s="120" t="s">
        <v>3</v>
      </c>
      <c r="G2565" s="120">
        <v>1607508</v>
      </c>
      <c r="H2565" s="124"/>
      <c r="I2565" s="128" t="s">
        <v>5272</v>
      </c>
      <c r="J2565" s="124"/>
      <c r="K2565" s="124"/>
      <c r="L2565" s="124"/>
      <c r="M2565" s="124"/>
      <c r="N2565" s="211">
        <v>0</v>
      </c>
      <c r="O2565" s="211">
        <v>67</v>
      </c>
      <c r="P2565" s="124" t="s">
        <v>1314</v>
      </c>
    </row>
    <row r="2566" spans="1:16" ht="51">
      <c r="A2566" s="262">
        <v>225</v>
      </c>
      <c r="B2566" s="124"/>
      <c r="C2566" s="125" t="s">
        <v>766</v>
      </c>
      <c r="D2566" s="119">
        <v>43181</v>
      </c>
      <c r="E2566" s="120" t="s">
        <v>5290</v>
      </c>
      <c r="F2566" s="120" t="s">
        <v>3</v>
      </c>
      <c r="G2566" s="120">
        <v>1607550</v>
      </c>
      <c r="H2566" s="124"/>
      <c r="I2566" s="128" t="s">
        <v>5291</v>
      </c>
      <c r="J2566" s="124"/>
      <c r="K2566" s="124"/>
      <c r="L2566" s="124"/>
      <c r="M2566" s="124"/>
      <c r="N2566" s="211">
        <v>0</v>
      </c>
      <c r="O2566" s="211">
        <v>1</v>
      </c>
      <c r="P2566" s="124" t="s">
        <v>1314</v>
      </c>
    </row>
    <row r="2567" spans="1:16" ht="76.5">
      <c r="A2567" s="262" t="s">
        <v>620</v>
      </c>
      <c r="B2567" s="124"/>
      <c r="C2567" s="125" t="s">
        <v>714</v>
      </c>
      <c r="D2567" s="119">
        <v>43181</v>
      </c>
      <c r="E2567" s="120" t="s">
        <v>6080</v>
      </c>
      <c r="F2567" s="120" t="s">
        <v>6</v>
      </c>
      <c r="G2567" s="120">
        <v>954823</v>
      </c>
      <c r="H2567" s="124"/>
      <c r="I2567" s="128" t="s">
        <v>6081</v>
      </c>
      <c r="J2567" s="124"/>
      <c r="K2567" s="124"/>
      <c r="L2567" s="124"/>
      <c r="M2567" s="124"/>
      <c r="N2567" s="211">
        <v>0</v>
      </c>
      <c r="O2567" s="211">
        <v>20000</v>
      </c>
      <c r="P2567" s="124" t="s">
        <v>1314</v>
      </c>
    </row>
    <row r="2568" spans="1:16" ht="63.75">
      <c r="A2568" s="262">
        <v>513</v>
      </c>
      <c r="B2568" s="124"/>
      <c r="C2568" s="125" t="s">
        <v>201</v>
      </c>
      <c r="D2568" s="119">
        <v>43181</v>
      </c>
      <c r="E2568" s="120" t="s">
        <v>6082</v>
      </c>
      <c r="F2568" s="120" t="s">
        <v>15</v>
      </c>
      <c r="G2568" s="120">
        <v>693288</v>
      </c>
      <c r="H2568" s="124"/>
      <c r="I2568" s="128" t="s">
        <v>6083</v>
      </c>
      <c r="J2568" s="124"/>
      <c r="K2568" s="124"/>
      <c r="L2568" s="124"/>
      <c r="M2568" s="124"/>
      <c r="N2568" s="211">
        <v>50</v>
      </c>
      <c r="O2568" s="211">
        <v>0</v>
      </c>
      <c r="P2568" s="124" t="s">
        <v>1314</v>
      </c>
    </row>
    <row r="2569" spans="1:16" ht="63.75">
      <c r="A2569" s="262">
        <v>513</v>
      </c>
      <c r="B2569" s="124"/>
      <c r="C2569" s="125" t="s">
        <v>201</v>
      </c>
      <c r="D2569" s="119">
        <v>43181</v>
      </c>
      <c r="E2569" s="120" t="s">
        <v>6084</v>
      </c>
      <c r="F2569" s="120" t="s">
        <v>15</v>
      </c>
      <c r="G2569" s="120">
        <v>693290</v>
      </c>
      <c r="H2569" s="124"/>
      <c r="I2569" s="128" t="s">
        <v>6085</v>
      </c>
      <c r="J2569" s="124"/>
      <c r="K2569" s="124"/>
      <c r="L2569" s="124"/>
      <c r="M2569" s="124"/>
      <c r="N2569" s="211">
        <v>50</v>
      </c>
      <c r="O2569" s="211">
        <v>0</v>
      </c>
      <c r="P2569" s="124" t="s">
        <v>1314</v>
      </c>
    </row>
    <row r="2570" spans="1:16" ht="102">
      <c r="A2570" s="262">
        <v>25</v>
      </c>
      <c r="B2570" s="124"/>
      <c r="C2570" s="125" t="s">
        <v>694</v>
      </c>
      <c r="D2570" s="119">
        <v>43181</v>
      </c>
      <c r="E2570" s="120" t="s">
        <v>6086</v>
      </c>
      <c r="F2570" s="120" t="s">
        <v>15</v>
      </c>
      <c r="G2570" s="120">
        <v>4584</v>
      </c>
      <c r="H2570" s="124"/>
      <c r="I2570" s="128" t="s">
        <v>6087</v>
      </c>
      <c r="J2570" s="124"/>
      <c r="K2570" s="124"/>
      <c r="L2570" s="124"/>
      <c r="M2570" s="124"/>
      <c r="N2570" s="211">
        <v>50</v>
      </c>
      <c r="O2570" s="211">
        <v>0</v>
      </c>
      <c r="P2570" s="124" t="s">
        <v>1314</v>
      </c>
    </row>
    <row r="2571" spans="1:16" ht="89.25">
      <c r="A2571" s="262">
        <v>25</v>
      </c>
      <c r="B2571" s="124"/>
      <c r="C2571" s="125" t="s">
        <v>694</v>
      </c>
      <c r="D2571" s="119">
        <v>43181</v>
      </c>
      <c r="E2571" s="120" t="s">
        <v>6088</v>
      </c>
      <c r="F2571" s="120" t="s">
        <v>15</v>
      </c>
      <c r="G2571" s="120">
        <v>4587</v>
      </c>
      <c r="H2571" s="124"/>
      <c r="I2571" s="128" t="s">
        <v>6089</v>
      </c>
      <c r="J2571" s="124"/>
      <c r="K2571" s="124"/>
      <c r="L2571" s="124"/>
      <c r="M2571" s="124"/>
      <c r="N2571" s="211">
        <v>272.47000000000003</v>
      </c>
      <c r="O2571" s="211">
        <v>0</v>
      </c>
      <c r="P2571" s="124" t="s">
        <v>1314</v>
      </c>
    </row>
    <row r="2572" spans="1:16" ht="51">
      <c r="A2572" s="262">
        <v>513</v>
      </c>
      <c r="B2572" s="124"/>
      <c r="C2572" s="125" t="s">
        <v>201</v>
      </c>
      <c r="D2572" s="119">
        <v>43181</v>
      </c>
      <c r="E2572" s="120" t="s">
        <v>6090</v>
      </c>
      <c r="F2572" s="120" t="s">
        <v>11</v>
      </c>
      <c r="G2572" s="120">
        <v>916468</v>
      </c>
      <c r="H2572" s="124"/>
      <c r="I2572" s="128" t="s">
        <v>6091</v>
      </c>
      <c r="J2572" s="124"/>
      <c r="K2572" s="124"/>
      <c r="L2572" s="124"/>
      <c r="M2572" s="124"/>
      <c r="N2572" s="211">
        <v>50</v>
      </c>
      <c r="O2572" s="211">
        <v>0</v>
      </c>
      <c r="P2572" s="124" t="s">
        <v>1314</v>
      </c>
    </row>
    <row r="2573" spans="1:16" ht="63.75">
      <c r="A2573" s="262">
        <v>513</v>
      </c>
      <c r="B2573" s="124"/>
      <c r="C2573" s="125" t="s">
        <v>201</v>
      </c>
      <c r="D2573" s="119">
        <v>43181</v>
      </c>
      <c r="E2573" s="120" t="s">
        <v>6092</v>
      </c>
      <c r="F2573" s="120" t="s">
        <v>15</v>
      </c>
      <c r="G2573" s="120">
        <v>693157</v>
      </c>
      <c r="H2573" s="124"/>
      <c r="I2573" s="128" t="s">
        <v>6093</v>
      </c>
      <c r="J2573" s="124"/>
      <c r="K2573" s="124"/>
      <c r="L2573" s="124"/>
      <c r="M2573" s="124"/>
      <c r="N2573" s="211">
        <v>50</v>
      </c>
      <c r="O2573" s="211">
        <v>0</v>
      </c>
      <c r="P2573" s="124" t="s">
        <v>1314</v>
      </c>
    </row>
    <row r="2574" spans="1:16" ht="89.25">
      <c r="A2574" s="262">
        <v>587</v>
      </c>
      <c r="B2574" s="124"/>
      <c r="C2574" s="125" t="s">
        <v>858</v>
      </c>
      <c r="D2574" s="119">
        <v>43182</v>
      </c>
      <c r="E2574" s="120" t="s">
        <v>5292</v>
      </c>
      <c r="F2574" s="120" t="s">
        <v>3</v>
      </c>
      <c r="G2574" s="120">
        <v>1607752</v>
      </c>
      <c r="H2574" s="124"/>
      <c r="I2574" s="128" t="s">
        <v>5293</v>
      </c>
      <c r="J2574" s="124"/>
      <c r="K2574" s="124"/>
      <c r="L2574" s="124"/>
      <c r="M2574" s="124"/>
      <c r="N2574" s="211">
        <v>0</v>
      </c>
      <c r="O2574" s="211">
        <v>6334.7</v>
      </c>
      <c r="P2574" s="124" t="s">
        <v>1314</v>
      </c>
    </row>
    <row r="2575" spans="1:16" ht="63.75">
      <c r="A2575" s="262">
        <v>340</v>
      </c>
      <c r="B2575" s="124"/>
      <c r="C2575" s="125" t="s">
        <v>814</v>
      </c>
      <c r="D2575" s="119">
        <v>43182</v>
      </c>
      <c r="E2575" s="120" t="s">
        <v>5294</v>
      </c>
      <c r="F2575" s="120" t="s">
        <v>3</v>
      </c>
      <c r="G2575" s="120">
        <v>1607780</v>
      </c>
      <c r="H2575" s="124"/>
      <c r="I2575" s="128" t="s">
        <v>5295</v>
      </c>
      <c r="J2575" s="124"/>
      <c r="K2575" s="124"/>
      <c r="L2575" s="124"/>
      <c r="M2575" s="124"/>
      <c r="N2575" s="211">
        <v>0</v>
      </c>
      <c r="O2575" s="211">
        <v>12121.85</v>
      </c>
      <c r="P2575" s="124" t="s">
        <v>1314</v>
      </c>
    </row>
    <row r="2576" spans="1:16" ht="63.75">
      <c r="A2576" s="262">
        <v>582</v>
      </c>
      <c r="B2576" s="124"/>
      <c r="C2576" s="125" t="s">
        <v>856</v>
      </c>
      <c r="D2576" s="119">
        <v>43182</v>
      </c>
      <c r="E2576" s="120" t="s">
        <v>5296</v>
      </c>
      <c r="F2576" s="120" t="s">
        <v>3</v>
      </c>
      <c r="G2576" s="120">
        <v>1607783</v>
      </c>
      <c r="H2576" s="124"/>
      <c r="I2576" s="128" t="s">
        <v>5297</v>
      </c>
      <c r="J2576" s="124"/>
      <c r="K2576" s="124"/>
      <c r="L2576" s="124"/>
      <c r="M2576" s="124"/>
      <c r="N2576" s="211">
        <v>0</v>
      </c>
      <c r="O2576" s="211">
        <v>19624.8</v>
      </c>
      <c r="P2576" s="124" t="s">
        <v>1314</v>
      </c>
    </row>
    <row r="2577" spans="1:16" ht="63.75">
      <c r="A2577" s="262">
        <v>340</v>
      </c>
      <c r="B2577" s="124"/>
      <c r="C2577" s="125" t="s">
        <v>814</v>
      </c>
      <c r="D2577" s="119">
        <v>43182</v>
      </c>
      <c r="E2577" s="120" t="s">
        <v>5298</v>
      </c>
      <c r="F2577" s="120" t="s">
        <v>3</v>
      </c>
      <c r="G2577" s="120">
        <v>1607785</v>
      </c>
      <c r="H2577" s="124"/>
      <c r="I2577" s="128" t="s">
        <v>5299</v>
      </c>
      <c r="J2577" s="124"/>
      <c r="K2577" s="124"/>
      <c r="L2577" s="124"/>
      <c r="M2577" s="124"/>
      <c r="N2577" s="211">
        <v>0</v>
      </c>
      <c r="O2577" s="211">
        <v>26689.5</v>
      </c>
      <c r="P2577" s="124" t="s">
        <v>1314</v>
      </c>
    </row>
    <row r="2578" spans="1:16" ht="63.75">
      <c r="A2578" s="262">
        <v>340</v>
      </c>
      <c r="B2578" s="124"/>
      <c r="C2578" s="125" t="s">
        <v>814</v>
      </c>
      <c r="D2578" s="119">
        <v>43182</v>
      </c>
      <c r="E2578" s="120" t="s">
        <v>5300</v>
      </c>
      <c r="F2578" s="120" t="s">
        <v>3</v>
      </c>
      <c r="G2578" s="120">
        <v>1607786</v>
      </c>
      <c r="H2578" s="124"/>
      <c r="I2578" s="128" t="s">
        <v>5301</v>
      </c>
      <c r="J2578" s="124"/>
      <c r="K2578" s="124"/>
      <c r="L2578" s="124"/>
      <c r="M2578" s="124"/>
      <c r="N2578" s="211">
        <v>0</v>
      </c>
      <c r="O2578" s="211">
        <v>21013.72</v>
      </c>
      <c r="P2578" s="124" t="s">
        <v>1314</v>
      </c>
    </row>
    <row r="2579" spans="1:16" ht="63.75">
      <c r="A2579" s="262">
        <v>340</v>
      </c>
      <c r="B2579" s="124"/>
      <c r="C2579" s="125" t="s">
        <v>814</v>
      </c>
      <c r="D2579" s="119">
        <v>43182</v>
      </c>
      <c r="E2579" s="120" t="s">
        <v>5302</v>
      </c>
      <c r="F2579" s="120" t="s">
        <v>3</v>
      </c>
      <c r="G2579" s="120">
        <v>1607787</v>
      </c>
      <c r="H2579" s="124"/>
      <c r="I2579" s="128" t="s">
        <v>5303</v>
      </c>
      <c r="J2579" s="124"/>
      <c r="K2579" s="124"/>
      <c r="L2579" s="124"/>
      <c r="M2579" s="124"/>
      <c r="N2579" s="211">
        <v>0</v>
      </c>
      <c r="O2579" s="211">
        <v>33863.14</v>
      </c>
      <c r="P2579" s="124" t="s">
        <v>1314</v>
      </c>
    </row>
    <row r="2580" spans="1:16" ht="63.75">
      <c r="A2580" s="262" t="s">
        <v>619</v>
      </c>
      <c r="B2580" s="124"/>
      <c r="C2580" s="125" t="s">
        <v>713</v>
      </c>
      <c r="D2580" s="119">
        <v>43182</v>
      </c>
      <c r="E2580" s="120" t="s">
        <v>5304</v>
      </c>
      <c r="F2580" s="120" t="s">
        <v>3</v>
      </c>
      <c r="G2580" s="120">
        <v>1607805</v>
      </c>
      <c r="H2580" s="124"/>
      <c r="I2580" s="128" t="s">
        <v>5305</v>
      </c>
      <c r="J2580" s="124"/>
      <c r="K2580" s="124"/>
      <c r="L2580" s="124"/>
      <c r="M2580" s="124"/>
      <c r="N2580" s="211">
        <v>0</v>
      </c>
      <c r="O2580" s="211">
        <v>7240.5</v>
      </c>
      <c r="P2580" s="124" t="s">
        <v>1314</v>
      </c>
    </row>
    <row r="2581" spans="1:16" ht="51">
      <c r="A2581" s="262" t="s">
        <v>619</v>
      </c>
      <c r="B2581" s="124"/>
      <c r="C2581" s="125" t="s">
        <v>713</v>
      </c>
      <c r="D2581" s="119">
        <v>43182</v>
      </c>
      <c r="E2581" s="120" t="s">
        <v>5306</v>
      </c>
      <c r="F2581" s="120" t="s">
        <v>3</v>
      </c>
      <c r="G2581" s="120">
        <v>1607823</v>
      </c>
      <c r="H2581" s="124"/>
      <c r="I2581" s="128" t="s">
        <v>5307</v>
      </c>
      <c r="J2581" s="124"/>
      <c r="K2581" s="124"/>
      <c r="L2581" s="124"/>
      <c r="M2581" s="124"/>
      <c r="N2581" s="211">
        <v>0</v>
      </c>
      <c r="O2581" s="211">
        <v>1030.53</v>
      </c>
      <c r="P2581" s="124" t="s">
        <v>1314</v>
      </c>
    </row>
    <row r="2582" spans="1:16" ht="51">
      <c r="A2582" s="262" t="s">
        <v>619</v>
      </c>
      <c r="B2582" s="124"/>
      <c r="C2582" s="125" t="s">
        <v>713</v>
      </c>
      <c r="D2582" s="119">
        <v>43182</v>
      </c>
      <c r="E2582" s="120" t="s">
        <v>5308</v>
      </c>
      <c r="F2582" s="120" t="s">
        <v>3</v>
      </c>
      <c r="G2582" s="120">
        <v>1607757</v>
      </c>
      <c r="H2582" s="124"/>
      <c r="I2582" s="128" t="s">
        <v>5309</v>
      </c>
      <c r="J2582" s="124"/>
      <c r="K2582" s="124"/>
      <c r="L2582" s="124"/>
      <c r="M2582" s="124"/>
      <c r="N2582" s="211">
        <v>0</v>
      </c>
      <c r="O2582" s="211">
        <v>759.73</v>
      </c>
      <c r="P2582" s="124" t="s">
        <v>1314</v>
      </c>
    </row>
    <row r="2583" spans="1:16" ht="51">
      <c r="A2583" s="262" t="s">
        <v>619</v>
      </c>
      <c r="B2583" s="124"/>
      <c r="C2583" s="125" t="s">
        <v>713</v>
      </c>
      <c r="D2583" s="119">
        <v>43182</v>
      </c>
      <c r="E2583" s="120" t="s">
        <v>5310</v>
      </c>
      <c r="F2583" s="120" t="s">
        <v>3</v>
      </c>
      <c r="G2583" s="120">
        <v>1607758</v>
      </c>
      <c r="H2583" s="124"/>
      <c r="I2583" s="128" t="s">
        <v>5311</v>
      </c>
      <c r="J2583" s="124"/>
      <c r="K2583" s="124"/>
      <c r="L2583" s="124"/>
      <c r="M2583" s="124"/>
      <c r="N2583" s="211">
        <v>0</v>
      </c>
      <c r="O2583" s="211">
        <v>1036</v>
      </c>
      <c r="P2583" s="124" t="s">
        <v>1314</v>
      </c>
    </row>
    <row r="2584" spans="1:16" ht="51">
      <c r="A2584" s="262" t="s">
        <v>619</v>
      </c>
      <c r="B2584" s="124"/>
      <c r="C2584" s="125" t="s">
        <v>713</v>
      </c>
      <c r="D2584" s="119">
        <v>43182</v>
      </c>
      <c r="E2584" s="120" t="s">
        <v>5312</v>
      </c>
      <c r="F2584" s="120" t="s">
        <v>3</v>
      </c>
      <c r="G2584" s="120">
        <v>1607760</v>
      </c>
      <c r="H2584" s="124"/>
      <c r="I2584" s="128" t="s">
        <v>5313</v>
      </c>
      <c r="J2584" s="124"/>
      <c r="K2584" s="124"/>
      <c r="L2584" s="124"/>
      <c r="M2584" s="124"/>
      <c r="N2584" s="211">
        <v>0</v>
      </c>
      <c r="O2584" s="211">
        <v>11765.54</v>
      </c>
      <c r="P2584" s="124" t="s">
        <v>1314</v>
      </c>
    </row>
    <row r="2585" spans="1:16" ht="89.25">
      <c r="A2585" s="262">
        <v>587</v>
      </c>
      <c r="B2585" s="124"/>
      <c r="C2585" s="125" t="s">
        <v>858</v>
      </c>
      <c r="D2585" s="119">
        <v>43182</v>
      </c>
      <c r="E2585" s="120" t="s">
        <v>5314</v>
      </c>
      <c r="F2585" s="120" t="s">
        <v>3</v>
      </c>
      <c r="G2585" s="120">
        <v>1607764</v>
      </c>
      <c r="H2585" s="124"/>
      <c r="I2585" s="128" t="s">
        <v>5315</v>
      </c>
      <c r="J2585" s="124"/>
      <c r="K2585" s="124"/>
      <c r="L2585" s="124"/>
      <c r="M2585" s="124"/>
      <c r="N2585" s="211">
        <v>0</v>
      </c>
      <c r="O2585" s="211">
        <v>1</v>
      </c>
      <c r="P2585" s="124" t="s">
        <v>1314</v>
      </c>
    </row>
    <row r="2586" spans="1:16" ht="51">
      <c r="A2586" s="262" t="s">
        <v>619</v>
      </c>
      <c r="B2586" s="124"/>
      <c r="C2586" s="125" t="s">
        <v>713</v>
      </c>
      <c r="D2586" s="119">
        <v>43182</v>
      </c>
      <c r="E2586" s="120" t="s">
        <v>5316</v>
      </c>
      <c r="F2586" s="120" t="s">
        <v>3</v>
      </c>
      <c r="G2586" s="120">
        <v>1607795</v>
      </c>
      <c r="H2586" s="124"/>
      <c r="I2586" s="128" t="s">
        <v>5317</v>
      </c>
      <c r="J2586" s="124"/>
      <c r="K2586" s="124"/>
      <c r="L2586" s="124"/>
      <c r="M2586" s="124"/>
      <c r="N2586" s="211">
        <v>0</v>
      </c>
      <c r="O2586" s="211">
        <v>9</v>
      </c>
      <c r="P2586" s="124" t="s">
        <v>4737</v>
      </c>
    </row>
    <row r="2587" spans="1:16" ht="51">
      <c r="A2587" s="262">
        <v>20</v>
      </c>
      <c r="B2587" s="124"/>
      <c r="C2587" s="125" t="s">
        <v>693</v>
      </c>
      <c r="D2587" s="119">
        <v>43182</v>
      </c>
      <c r="E2587" s="120" t="s">
        <v>5318</v>
      </c>
      <c r="F2587" s="120" t="s">
        <v>3</v>
      </c>
      <c r="G2587" s="120">
        <v>1607905</v>
      </c>
      <c r="H2587" s="124"/>
      <c r="I2587" s="128" t="s">
        <v>5319</v>
      </c>
      <c r="J2587" s="124"/>
      <c r="K2587" s="124"/>
      <c r="L2587" s="124"/>
      <c r="M2587" s="124"/>
      <c r="N2587" s="211">
        <v>0</v>
      </c>
      <c r="O2587" s="211">
        <v>1066.67</v>
      </c>
      <c r="P2587" s="124" t="s">
        <v>1314</v>
      </c>
    </row>
    <row r="2588" spans="1:16" ht="51">
      <c r="A2588" s="262">
        <v>212</v>
      </c>
      <c r="B2588" s="124"/>
      <c r="C2588" s="125" t="s">
        <v>761</v>
      </c>
      <c r="D2588" s="119">
        <v>43182</v>
      </c>
      <c r="E2588" s="120" t="s">
        <v>5320</v>
      </c>
      <c r="F2588" s="120" t="s">
        <v>3</v>
      </c>
      <c r="G2588" s="120">
        <v>1607955</v>
      </c>
      <c r="H2588" s="124"/>
      <c r="I2588" s="128" t="s">
        <v>5321</v>
      </c>
      <c r="J2588" s="124"/>
      <c r="K2588" s="124"/>
      <c r="L2588" s="124"/>
      <c r="M2588" s="124"/>
      <c r="N2588" s="211">
        <v>0</v>
      </c>
      <c r="O2588" s="211">
        <v>444</v>
      </c>
      <c r="P2588" s="124" t="s">
        <v>1314</v>
      </c>
    </row>
    <row r="2589" spans="1:16" ht="51">
      <c r="A2589" s="262" t="s">
        <v>619</v>
      </c>
      <c r="B2589" s="124"/>
      <c r="C2589" s="125" t="s">
        <v>713</v>
      </c>
      <c r="D2589" s="119">
        <v>43182</v>
      </c>
      <c r="E2589" s="120" t="s">
        <v>6094</v>
      </c>
      <c r="F2589" s="120" t="s">
        <v>6</v>
      </c>
      <c r="G2589" s="120">
        <v>694874</v>
      </c>
      <c r="H2589" s="124"/>
      <c r="I2589" s="128" t="s">
        <v>6095</v>
      </c>
      <c r="J2589" s="124"/>
      <c r="K2589" s="124"/>
      <c r="L2589" s="124"/>
      <c r="M2589" s="124"/>
      <c r="N2589" s="211">
        <v>0</v>
      </c>
      <c r="O2589" s="211">
        <v>23250.39</v>
      </c>
      <c r="P2589" s="124" t="s">
        <v>1314</v>
      </c>
    </row>
    <row r="2590" spans="1:16" ht="76.5">
      <c r="A2590" s="262">
        <v>513</v>
      </c>
      <c r="B2590" s="124"/>
      <c r="C2590" s="125" t="s">
        <v>201</v>
      </c>
      <c r="D2590" s="119">
        <v>43182</v>
      </c>
      <c r="E2590" s="120" t="s">
        <v>6096</v>
      </c>
      <c r="F2590" s="120" t="s">
        <v>13</v>
      </c>
      <c r="G2590" s="120">
        <v>4368</v>
      </c>
      <c r="H2590" s="124"/>
      <c r="I2590" s="128" t="s">
        <v>6097</v>
      </c>
      <c r="J2590" s="124"/>
      <c r="K2590" s="124"/>
      <c r="L2590" s="124"/>
      <c r="M2590" s="124"/>
      <c r="N2590" s="211">
        <v>0</v>
      </c>
      <c r="O2590" s="211">
        <v>143498.84</v>
      </c>
      <c r="P2590" s="124" t="s">
        <v>1314</v>
      </c>
    </row>
    <row r="2591" spans="1:16" ht="76.5">
      <c r="A2591" s="262">
        <v>513</v>
      </c>
      <c r="B2591" s="124"/>
      <c r="C2591" s="125" t="s">
        <v>201</v>
      </c>
      <c r="D2591" s="119">
        <v>43182</v>
      </c>
      <c r="E2591" s="120" t="s">
        <v>6098</v>
      </c>
      <c r="F2591" s="120" t="s">
        <v>11</v>
      </c>
      <c r="G2591" s="120">
        <v>4368</v>
      </c>
      <c r="H2591" s="124"/>
      <c r="I2591" s="128" t="s">
        <v>6097</v>
      </c>
      <c r="J2591" s="124"/>
      <c r="K2591" s="124"/>
      <c r="L2591" s="124"/>
      <c r="M2591" s="124"/>
      <c r="N2591" s="211">
        <v>0</v>
      </c>
      <c r="O2591" s="211">
        <v>368.99</v>
      </c>
      <c r="P2591" s="124" t="s">
        <v>1314</v>
      </c>
    </row>
    <row r="2592" spans="1:16" ht="76.5">
      <c r="A2592" s="262">
        <v>291</v>
      </c>
      <c r="B2592" s="124"/>
      <c r="C2592" s="125" t="s">
        <v>794</v>
      </c>
      <c r="D2592" s="119">
        <v>43182</v>
      </c>
      <c r="E2592" s="120" t="s">
        <v>6099</v>
      </c>
      <c r="F2592" s="120" t="s">
        <v>11</v>
      </c>
      <c r="G2592" s="120">
        <v>694626</v>
      </c>
      <c r="H2592" s="124"/>
      <c r="I2592" s="128" t="s">
        <v>6100</v>
      </c>
      <c r="J2592" s="124"/>
      <c r="K2592" s="124"/>
      <c r="L2592" s="124"/>
      <c r="M2592" s="124"/>
      <c r="N2592" s="211">
        <v>50</v>
      </c>
      <c r="O2592" s="211">
        <v>0</v>
      </c>
      <c r="P2592" s="124" t="s">
        <v>1314</v>
      </c>
    </row>
    <row r="2593" spans="1:16" ht="51">
      <c r="A2593" s="262">
        <v>513</v>
      </c>
      <c r="B2593" s="124"/>
      <c r="C2593" s="125" t="s">
        <v>201</v>
      </c>
      <c r="D2593" s="119">
        <v>43182</v>
      </c>
      <c r="E2593" s="120" t="s">
        <v>6101</v>
      </c>
      <c r="F2593" s="120" t="s">
        <v>15</v>
      </c>
      <c r="G2593" s="120">
        <v>694737</v>
      </c>
      <c r="H2593" s="124"/>
      <c r="I2593" s="128" t="s">
        <v>1391</v>
      </c>
      <c r="J2593" s="124"/>
      <c r="K2593" s="124"/>
      <c r="L2593" s="124"/>
      <c r="M2593" s="124"/>
      <c r="N2593" s="211">
        <v>50</v>
      </c>
      <c r="O2593" s="211">
        <v>0</v>
      </c>
      <c r="P2593" s="124" t="s">
        <v>1314</v>
      </c>
    </row>
    <row r="2594" spans="1:16" ht="51">
      <c r="A2594" s="262">
        <v>513</v>
      </c>
      <c r="B2594" s="124"/>
      <c r="C2594" s="125" t="s">
        <v>201</v>
      </c>
      <c r="D2594" s="119">
        <v>43182</v>
      </c>
      <c r="E2594" s="120" t="s">
        <v>6102</v>
      </c>
      <c r="F2594" s="120" t="s">
        <v>15</v>
      </c>
      <c r="G2594" s="120">
        <v>694944</v>
      </c>
      <c r="H2594" s="124"/>
      <c r="I2594" s="128" t="s">
        <v>6103</v>
      </c>
      <c r="J2594" s="124"/>
      <c r="K2594" s="124"/>
      <c r="L2594" s="124"/>
      <c r="M2594" s="124"/>
      <c r="N2594" s="211">
        <v>50</v>
      </c>
      <c r="O2594" s="211">
        <v>0</v>
      </c>
      <c r="P2594" s="124" t="s">
        <v>1314</v>
      </c>
    </row>
    <row r="2595" spans="1:16" ht="51">
      <c r="A2595" s="262">
        <v>513</v>
      </c>
      <c r="B2595" s="124"/>
      <c r="C2595" s="125" t="s">
        <v>201</v>
      </c>
      <c r="D2595" s="119">
        <v>43182</v>
      </c>
      <c r="E2595" s="120" t="s">
        <v>6104</v>
      </c>
      <c r="F2595" s="120" t="s">
        <v>15</v>
      </c>
      <c r="G2595" s="120">
        <v>694959</v>
      </c>
      <c r="H2595" s="124"/>
      <c r="I2595" s="128" t="s">
        <v>1391</v>
      </c>
      <c r="J2595" s="124"/>
      <c r="K2595" s="124"/>
      <c r="L2595" s="124"/>
      <c r="M2595" s="124"/>
      <c r="N2595" s="211">
        <v>50</v>
      </c>
      <c r="O2595" s="211">
        <v>0</v>
      </c>
      <c r="P2595" s="124" t="s">
        <v>1314</v>
      </c>
    </row>
    <row r="2596" spans="1:16" ht="63.75">
      <c r="A2596" s="262">
        <v>20</v>
      </c>
      <c r="B2596" s="124"/>
      <c r="C2596" s="125" t="s">
        <v>693</v>
      </c>
      <c r="D2596" s="119">
        <v>43185</v>
      </c>
      <c r="E2596" s="120" t="s">
        <v>5322</v>
      </c>
      <c r="F2596" s="120" t="s">
        <v>3</v>
      </c>
      <c r="G2596" s="120">
        <v>1608167</v>
      </c>
      <c r="H2596" s="124"/>
      <c r="I2596" s="128" t="s">
        <v>5323</v>
      </c>
      <c r="J2596" s="124"/>
      <c r="K2596" s="124"/>
      <c r="L2596" s="124"/>
      <c r="M2596" s="124"/>
      <c r="N2596" s="211">
        <v>0</v>
      </c>
      <c r="O2596" s="211">
        <v>298794</v>
      </c>
      <c r="P2596" s="124" t="s">
        <v>1314</v>
      </c>
    </row>
    <row r="2597" spans="1:16" ht="63.75">
      <c r="A2597" s="262">
        <v>20</v>
      </c>
      <c r="B2597" s="124"/>
      <c r="C2597" s="125" t="s">
        <v>693</v>
      </c>
      <c r="D2597" s="119">
        <v>43185</v>
      </c>
      <c r="E2597" s="120" t="s">
        <v>5324</v>
      </c>
      <c r="F2597" s="120" t="s">
        <v>3</v>
      </c>
      <c r="G2597" s="120">
        <v>1608170</v>
      </c>
      <c r="H2597" s="124"/>
      <c r="I2597" s="128" t="s">
        <v>5325</v>
      </c>
      <c r="J2597" s="124"/>
      <c r="K2597" s="124"/>
      <c r="L2597" s="124"/>
      <c r="M2597" s="124"/>
      <c r="N2597" s="211">
        <v>0</v>
      </c>
      <c r="O2597" s="211">
        <v>25636.37</v>
      </c>
      <c r="P2597" s="124" t="s">
        <v>1314</v>
      </c>
    </row>
    <row r="2598" spans="1:16" ht="63.75">
      <c r="A2598" s="262">
        <v>20</v>
      </c>
      <c r="B2598" s="124"/>
      <c r="C2598" s="125" t="s">
        <v>693</v>
      </c>
      <c r="D2598" s="119">
        <v>43185</v>
      </c>
      <c r="E2598" s="120" t="s">
        <v>5326</v>
      </c>
      <c r="F2598" s="120" t="s">
        <v>3</v>
      </c>
      <c r="G2598" s="120">
        <v>1608173</v>
      </c>
      <c r="H2598" s="124"/>
      <c r="I2598" s="128" t="s">
        <v>5327</v>
      </c>
      <c r="J2598" s="124"/>
      <c r="K2598" s="124"/>
      <c r="L2598" s="124"/>
      <c r="M2598" s="124"/>
      <c r="N2598" s="211">
        <v>0</v>
      </c>
      <c r="O2598" s="211">
        <v>381.34</v>
      </c>
      <c r="P2598" s="124" t="s">
        <v>1314</v>
      </c>
    </row>
    <row r="2599" spans="1:16" ht="63.75">
      <c r="A2599" s="262" t="s">
        <v>619</v>
      </c>
      <c r="B2599" s="124"/>
      <c r="C2599" s="125" t="s">
        <v>713</v>
      </c>
      <c r="D2599" s="119">
        <v>43185</v>
      </c>
      <c r="E2599" s="120" t="s">
        <v>5328</v>
      </c>
      <c r="F2599" s="120" t="s">
        <v>3</v>
      </c>
      <c r="G2599" s="120">
        <v>1608174</v>
      </c>
      <c r="H2599" s="124"/>
      <c r="I2599" s="128" t="s">
        <v>5329</v>
      </c>
      <c r="J2599" s="124"/>
      <c r="K2599" s="124"/>
      <c r="L2599" s="124"/>
      <c r="M2599" s="124"/>
      <c r="N2599" s="211">
        <v>0</v>
      </c>
      <c r="O2599" s="211">
        <v>2694.55</v>
      </c>
      <c r="P2599" s="124" t="s">
        <v>1314</v>
      </c>
    </row>
    <row r="2600" spans="1:16" ht="63.75">
      <c r="A2600" s="262">
        <v>20</v>
      </c>
      <c r="B2600" s="124"/>
      <c r="C2600" s="125" t="s">
        <v>693</v>
      </c>
      <c r="D2600" s="119">
        <v>43185</v>
      </c>
      <c r="E2600" s="120" t="s">
        <v>5330</v>
      </c>
      <c r="F2600" s="120" t="s">
        <v>3</v>
      </c>
      <c r="G2600" s="120">
        <v>1608176</v>
      </c>
      <c r="H2600" s="124"/>
      <c r="I2600" s="128" t="s">
        <v>5331</v>
      </c>
      <c r="J2600" s="124"/>
      <c r="K2600" s="124"/>
      <c r="L2600" s="124"/>
      <c r="M2600" s="124"/>
      <c r="N2600" s="211">
        <v>0</v>
      </c>
      <c r="O2600" s="211">
        <v>9298</v>
      </c>
      <c r="P2600" s="124" t="s">
        <v>1314</v>
      </c>
    </row>
    <row r="2601" spans="1:16" ht="63.75">
      <c r="A2601" s="262">
        <v>20</v>
      </c>
      <c r="B2601" s="124"/>
      <c r="C2601" s="125" t="s">
        <v>693</v>
      </c>
      <c r="D2601" s="119">
        <v>43185</v>
      </c>
      <c r="E2601" s="120" t="s">
        <v>5332</v>
      </c>
      <c r="F2601" s="120" t="s">
        <v>3</v>
      </c>
      <c r="G2601" s="120">
        <v>1608180</v>
      </c>
      <c r="H2601" s="124"/>
      <c r="I2601" s="128" t="s">
        <v>5333</v>
      </c>
      <c r="J2601" s="124"/>
      <c r="K2601" s="124"/>
      <c r="L2601" s="124"/>
      <c r="M2601" s="124"/>
      <c r="N2601" s="211">
        <v>0</v>
      </c>
      <c r="O2601" s="211">
        <v>356.4</v>
      </c>
      <c r="P2601" s="124" t="s">
        <v>1314</v>
      </c>
    </row>
    <row r="2602" spans="1:16" ht="63.75">
      <c r="A2602" s="262">
        <v>20</v>
      </c>
      <c r="B2602" s="124"/>
      <c r="C2602" s="125" t="s">
        <v>693</v>
      </c>
      <c r="D2602" s="119">
        <v>43185</v>
      </c>
      <c r="E2602" s="120" t="s">
        <v>5334</v>
      </c>
      <c r="F2602" s="120" t="s">
        <v>3</v>
      </c>
      <c r="G2602" s="120">
        <v>1608184</v>
      </c>
      <c r="H2602" s="124"/>
      <c r="I2602" s="128" t="s">
        <v>5335</v>
      </c>
      <c r="J2602" s="124"/>
      <c r="K2602" s="124"/>
      <c r="L2602" s="124"/>
      <c r="M2602" s="124"/>
      <c r="N2602" s="211">
        <v>0</v>
      </c>
      <c r="O2602" s="211">
        <v>14652.6</v>
      </c>
      <c r="P2602" s="124" t="s">
        <v>1314</v>
      </c>
    </row>
    <row r="2603" spans="1:16" ht="63.75">
      <c r="A2603" s="262">
        <v>20</v>
      </c>
      <c r="B2603" s="124"/>
      <c r="C2603" s="125" t="s">
        <v>693</v>
      </c>
      <c r="D2603" s="119">
        <v>43185</v>
      </c>
      <c r="E2603" s="120" t="s">
        <v>5336</v>
      </c>
      <c r="F2603" s="120" t="s">
        <v>3</v>
      </c>
      <c r="G2603" s="120">
        <v>1608189</v>
      </c>
      <c r="H2603" s="124"/>
      <c r="I2603" s="128" t="s">
        <v>5337</v>
      </c>
      <c r="J2603" s="124"/>
      <c r="K2603" s="124"/>
      <c r="L2603" s="124"/>
      <c r="M2603" s="124"/>
      <c r="N2603" s="211">
        <v>0</v>
      </c>
      <c r="O2603" s="211">
        <v>6892.17</v>
      </c>
      <c r="P2603" s="124" t="s">
        <v>1314</v>
      </c>
    </row>
    <row r="2604" spans="1:16" ht="38.25">
      <c r="A2604" s="262">
        <v>20</v>
      </c>
      <c r="B2604" s="124"/>
      <c r="C2604" s="125" t="s">
        <v>693</v>
      </c>
      <c r="D2604" s="119">
        <v>43185</v>
      </c>
      <c r="E2604" s="120" t="s">
        <v>5338</v>
      </c>
      <c r="F2604" s="120" t="s">
        <v>3</v>
      </c>
      <c r="G2604" s="120">
        <v>1608147</v>
      </c>
      <c r="H2604" s="124"/>
      <c r="I2604" s="128" t="s">
        <v>5339</v>
      </c>
      <c r="J2604" s="124"/>
      <c r="K2604" s="124"/>
      <c r="L2604" s="124"/>
      <c r="M2604" s="124"/>
      <c r="N2604" s="211">
        <v>0</v>
      </c>
      <c r="O2604" s="211">
        <v>4527.09</v>
      </c>
      <c r="P2604" s="124" t="s">
        <v>1314</v>
      </c>
    </row>
    <row r="2605" spans="1:16" ht="51">
      <c r="A2605" s="262">
        <v>35</v>
      </c>
      <c r="B2605" s="124"/>
      <c r="C2605" s="125" t="s">
        <v>696</v>
      </c>
      <c r="D2605" s="119">
        <v>43185</v>
      </c>
      <c r="E2605" s="120" t="s">
        <v>5340</v>
      </c>
      <c r="F2605" s="120" t="s">
        <v>3</v>
      </c>
      <c r="G2605" s="120">
        <v>1608204</v>
      </c>
      <c r="H2605" s="124"/>
      <c r="I2605" s="128" t="s">
        <v>5341</v>
      </c>
      <c r="J2605" s="124"/>
      <c r="K2605" s="124"/>
      <c r="L2605" s="124"/>
      <c r="M2605" s="124"/>
      <c r="N2605" s="211">
        <v>0</v>
      </c>
      <c r="O2605" s="211">
        <v>3491.33</v>
      </c>
      <c r="P2605" s="124" t="s">
        <v>1314</v>
      </c>
    </row>
    <row r="2606" spans="1:16" ht="51">
      <c r="A2606" s="262">
        <v>574</v>
      </c>
      <c r="B2606" s="124"/>
      <c r="C2606" s="125" t="s">
        <v>850</v>
      </c>
      <c r="D2606" s="119">
        <v>43185</v>
      </c>
      <c r="E2606" s="120" t="s">
        <v>5342</v>
      </c>
      <c r="F2606" s="120" t="s">
        <v>3</v>
      </c>
      <c r="G2606" s="120">
        <v>1608210</v>
      </c>
      <c r="H2606" s="124"/>
      <c r="I2606" s="128" t="s">
        <v>5343</v>
      </c>
      <c r="J2606" s="124"/>
      <c r="K2606" s="124"/>
      <c r="L2606" s="124"/>
      <c r="M2606" s="124"/>
      <c r="N2606" s="211">
        <v>0</v>
      </c>
      <c r="O2606" s="211">
        <v>136.93</v>
      </c>
      <c r="P2606" s="124" t="s">
        <v>11638</v>
      </c>
    </row>
    <row r="2607" spans="1:16" ht="51">
      <c r="A2607" s="262">
        <v>86</v>
      </c>
      <c r="B2607" s="124"/>
      <c r="C2607" s="125" t="s">
        <v>710</v>
      </c>
      <c r="D2607" s="119">
        <v>43185</v>
      </c>
      <c r="E2607" s="120" t="s">
        <v>5344</v>
      </c>
      <c r="F2607" s="120" t="s">
        <v>3</v>
      </c>
      <c r="G2607" s="120">
        <v>1608267</v>
      </c>
      <c r="H2607" s="124"/>
      <c r="I2607" s="128" t="s">
        <v>5345</v>
      </c>
      <c r="J2607" s="124"/>
      <c r="K2607" s="124"/>
      <c r="L2607" s="124"/>
      <c r="M2607" s="124"/>
      <c r="N2607" s="211">
        <v>0</v>
      </c>
      <c r="O2607" s="211">
        <v>328.92</v>
      </c>
      <c r="P2607" s="124" t="s">
        <v>1314</v>
      </c>
    </row>
    <row r="2608" spans="1:16" ht="51">
      <c r="A2608" s="262">
        <v>86</v>
      </c>
      <c r="B2608" s="124"/>
      <c r="C2608" s="125" t="s">
        <v>710</v>
      </c>
      <c r="D2608" s="119">
        <v>43185</v>
      </c>
      <c r="E2608" s="120" t="s">
        <v>5346</v>
      </c>
      <c r="F2608" s="120" t="s">
        <v>3</v>
      </c>
      <c r="G2608" s="120">
        <v>1608270</v>
      </c>
      <c r="H2608" s="124"/>
      <c r="I2608" s="128" t="s">
        <v>5347</v>
      </c>
      <c r="J2608" s="124"/>
      <c r="K2608" s="124"/>
      <c r="L2608" s="124"/>
      <c r="M2608" s="124"/>
      <c r="N2608" s="211">
        <v>0</v>
      </c>
      <c r="O2608" s="211">
        <v>7.7</v>
      </c>
      <c r="P2608" s="124" t="s">
        <v>1314</v>
      </c>
    </row>
    <row r="2609" spans="1:16" ht="38.25">
      <c r="A2609" s="262">
        <v>86</v>
      </c>
      <c r="B2609" s="124"/>
      <c r="C2609" s="125" t="s">
        <v>710</v>
      </c>
      <c r="D2609" s="119">
        <v>43185</v>
      </c>
      <c r="E2609" s="120" t="s">
        <v>5348</v>
      </c>
      <c r="F2609" s="120" t="s">
        <v>3</v>
      </c>
      <c r="G2609" s="120">
        <v>1608278</v>
      </c>
      <c r="H2609" s="124"/>
      <c r="I2609" s="128" t="s">
        <v>5349</v>
      </c>
      <c r="J2609" s="124"/>
      <c r="K2609" s="124"/>
      <c r="L2609" s="124"/>
      <c r="M2609" s="124"/>
      <c r="N2609" s="211">
        <v>0</v>
      </c>
      <c r="O2609" s="211">
        <v>24360</v>
      </c>
      <c r="P2609" s="124" t="s">
        <v>1314</v>
      </c>
    </row>
    <row r="2610" spans="1:16" ht="51">
      <c r="A2610" s="262">
        <v>291</v>
      </c>
      <c r="B2610" s="124"/>
      <c r="C2610" s="125" t="s">
        <v>794</v>
      </c>
      <c r="D2610" s="119">
        <v>43185</v>
      </c>
      <c r="E2610" s="120" t="s">
        <v>5350</v>
      </c>
      <c r="F2610" s="120" t="s">
        <v>3</v>
      </c>
      <c r="G2610" s="120">
        <v>1608282</v>
      </c>
      <c r="H2610" s="124"/>
      <c r="I2610" s="128" t="s">
        <v>5351</v>
      </c>
      <c r="J2610" s="124"/>
      <c r="K2610" s="124"/>
      <c r="L2610" s="124"/>
      <c r="M2610" s="124"/>
      <c r="N2610" s="211">
        <v>0</v>
      </c>
      <c r="O2610" s="211">
        <v>35</v>
      </c>
      <c r="P2610" s="124" t="s">
        <v>1314</v>
      </c>
    </row>
    <row r="2611" spans="1:16" ht="51">
      <c r="A2611" s="262">
        <v>16</v>
      </c>
      <c r="B2611" s="124"/>
      <c r="C2611" s="125" t="s">
        <v>692</v>
      </c>
      <c r="D2611" s="119">
        <v>43185</v>
      </c>
      <c r="E2611" s="120" t="s">
        <v>5352</v>
      </c>
      <c r="F2611" s="120" t="s">
        <v>3</v>
      </c>
      <c r="G2611" s="120">
        <v>1608296</v>
      </c>
      <c r="H2611" s="124"/>
      <c r="I2611" s="128" t="s">
        <v>5353</v>
      </c>
      <c r="J2611" s="124"/>
      <c r="K2611" s="124"/>
      <c r="L2611" s="124"/>
      <c r="M2611" s="124"/>
      <c r="N2611" s="211">
        <v>0</v>
      </c>
      <c r="O2611" s="211">
        <v>6785</v>
      </c>
      <c r="P2611" s="124" t="s">
        <v>1314</v>
      </c>
    </row>
    <row r="2612" spans="1:16" ht="63.75">
      <c r="A2612" s="262">
        <v>86</v>
      </c>
      <c r="B2612" s="124"/>
      <c r="C2612" s="125" t="s">
        <v>710</v>
      </c>
      <c r="D2612" s="119">
        <v>43185</v>
      </c>
      <c r="E2612" s="120" t="s">
        <v>5354</v>
      </c>
      <c r="F2612" s="120" t="s">
        <v>3</v>
      </c>
      <c r="G2612" s="120">
        <v>1608383</v>
      </c>
      <c r="H2612" s="124"/>
      <c r="I2612" s="128" t="s">
        <v>5355</v>
      </c>
      <c r="J2612" s="124"/>
      <c r="K2612" s="124"/>
      <c r="L2612" s="124"/>
      <c r="M2612" s="124"/>
      <c r="N2612" s="211">
        <v>0</v>
      </c>
      <c r="O2612" s="211">
        <v>313.89999999999998</v>
      </c>
      <c r="P2612" s="124" t="s">
        <v>1314</v>
      </c>
    </row>
    <row r="2613" spans="1:16" ht="51">
      <c r="A2613" s="262">
        <v>86</v>
      </c>
      <c r="B2613" s="124"/>
      <c r="C2613" s="125" t="s">
        <v>710</v>
      </c>
      <c r="D2613" s="119">
        <v>43185</v>
      </c>
      <c r="E2613" s="120" t="s">
        <v>5356</v>
      </c>
      <c r="F2613" s="120" t="s">
        <v>3</v>
      </c>
      <c r="G2613" s="120">
        <v>1608385</v>
      </c>
      <c r="H2613" s="124"/>
      <c r="I2613" s="128" t="s">
        <v>5357</v>
      </c>
      <c r="J2613" s="124"/>
      <c r="K2613" s="124"/>
      <c r="L2613" s="124"/>
      <c r="M2613" s="124"/>
      <c r="N2613" s="211">
        <v>0</v>
      </c>
      <c r="O2613" s="211">
        <v>48.25</v>
      </c>
      <c r="P2613" s="124" t="s">
        <v>1314</v>
      </c>
    </row>
    <row r="2614" spans="1:16" ht="51">
      <c r="A2614" s="262" t="s">
        <v>619</v>
      </c>
      <c r="B2614" s="124"/>
      <c r="C2614" s="125" t="s">
        <v>713</v>
      </c>
      <c r="D2614" s="119">
        <v>43185</v>
      </c>
      <c r="E2614" s="120" t="s">
        <v>5358</v>
      </c>
      <c r="F2614" s="120" t="s">
        <v>3</v>
      </c>
      <c r="G2614" s="120">
        <v>1608388</v>
      </c>
      <c r="H2614" s="124"/>
      <c r="I2614" s="128" t="s">
        <v>5359</v>
      </c>
      <c r="J2614" s="124"/>
      <c r="K2614" s="124"/>
      <c r="L2614" s="124"/>
      <c r="M2614" s="124"/>
      <c r="N2614" s="211">
        <v>0</v>
      </c>
      <c r="O2614" s="211">
        <v>1673.78</v>
      </c>
      <c r="P2614" s="124" t="s">
        <v>1314</v>
      </c>
    </row>
    <row r="2615" spans="1:16" ht="51">
      <c r="A2615" s="262">
        <v>20</v>
      </c>
      <c r="B2615" s="124"/>
      <c r="C2615" s="125" t="s">
        <v>693</v>
      </c>
      <c r="D2615" s="119">
        <v>43185</v>
      </c>
      <c r="E2615" s="120" t="s">
        <v>5360</v>
      </c>
      <c r="F2615" s="120" t="s">
        <v>3</v>
      </c>
      <c r="G2615" s="120">
        <v>1608389</v>
      </c>
      <c r="H2615" s="124"/>
      <c r="I2615" s="128" t="s">
        <v>5361</v>
      </c>
      <c r="J2615" s="124"/>
      <c r="K2615" s="124"/>
      <c r="L2615" s="124"/>
      <c r="M2615" s="124"/>
      <c r="N2615" s="211">
        <v>0</v>
      </c>
      <c r="O2615" s="211">
        <v>223</v>
      </c>
      <c r="P2615" s="124" t="s">
        <v>1314</v>
      </c>
    </row>
    <row r="2616" spans="1:16" ht="51">
      <c r="A2616" s="262" t="s">
        <v>619</v>
      </c>
      <c r="B2616" s="124"/>
      <c r="C2616" s="125" t="s">
        <v>713</v>
      </c>
      <c r="D2616" s="119">
        <v>43185</v>
      </c>
      <c r="E2616" s="120" t="s">
        <v>5362</v>
      </c>
      <c r="F2616" s="120" t="s">
        <v>3</v>
      </c>
      <c r="G2616" s="120">
        <v>1608400</v>
      </c>
      <c r="H2616" s="124"/>
      <c r="I2616" s="128" t="s">
        <v>5363</v>
      </c>
      <c r="J2616" s="124"/>
      <c r="K2616" s="124"/>
      <c r="L2616" s="124"/>
      <c r="M2616" s="124"/>
      <c r="N2616" s="211">
        <v>0</v>
      </c>
      <c r="O2616" s="211">
        <v>5410</v>
      </c>
      <c r="P2616" s="124" t="s">
        <v>1314</v>
      </c>
    </row>
    <row r="2617" spans="1:16" ht="51">
      <c r="A2617" s="262" t="s">
        <v>619</v>
      </c>
      <c r="B2617" s="124"/>
      <c r="C2617" s="125" t="s">
        <v>713</v>
      </c>
      <c r="D2617" s="119">
        <v>43185</v>
      </c>
      <c r="E2617" s="120" t="s">
        <v>5364</v>
      </c>
      <c r="F2617" s="120" t="s">
        <v>3</v>
      </c>
      <c r="G2617" s="120">
        <v>1608429</v>
      </c>
      <c r="H2617" s="124"/>
      <c r="I2617" s="128" t="s">
        <v>5365</v>
      </c>
      <c r="J2617" s="124"/>
      <c r="K2617" s="124"/>
      <c r="L2617" s="124"/>
      <c r="M2617" s="124"/>
      <c r="N2617" s="211">
        <v>0</v>
      </c>
      <c r="O2617" s="211">
        <v>242.8</v>
      </c>
      <c r="P2617" s="124" t="s">
        <v>1314</v>
      </c>
    </row>
    <row r="2618" spans="1:16" ht="63.75">
      <c r="A2618" s="262" t="s">
        <v>619</v>
      </c>
      <c r="B2618" s="124"/>
      <c r="C2618" s="125" t="s">
        <v>713</v>
      </c>
      <c r="D2618" s="119">
        <v>43185</v>
      </c>
      <c r="E2618" s="120" t="s">
        <v>5366</v>
      </c>
      <c r="F2618" s="120" t="s">
        <v>3</v>
      </c>
      <c r="G2618" s="120">
        <v>1608449</v>
      </c>
      <c r="H2618" s="124"/>
      <c r="I2618" s="128" t="s">
        <v>5367</v>
      </c>
      <c r="J2618" s="124"/>
      <c r="K2618" s="124"/>
      <c r="L2618" s="124"/>
      <c r="M2618" s="124"/>
      <c r="N2618" s="211">
        <v>0</v>
      </c>
      <c r="O2618" s="211">
        <v>37494.39</v>
      </c>
      <c r="P2618" s="124" t="s">
        <v>1314</v>
      </c>
    </row>
    <row r="2619" spans="1:16" ht="76.5">
      <c r="A2619" s="262" t="s">
        <v>620</v>
      </c>
      <c r="B2619" s="124"/>
      <c r="C2619" s="125" t="s">
        <v>714</v>
      </c>
      <c r="D2619" s="119">
        <v>43185</v>
      </c>
      <c r="E2619" s="120" t="s">
        <v>6105</v>
      </c>
      <c r="F2619" s="120" t="s">
        <v>6</v>
      </c>
      <c r="G2619" s="120">
        <v>955945</v>
      </c>
      <c r="H2619" s="124"/>
      <c r="I2619" s="128" t="s">
        <v>6106</v>
      </c>
      <c r="J2619" s="124"/>
      <c r="K2619" s="124"/>
      <c r="L2619" s="124"/>
      <c r="M2619" s="124"/>
      <c r="N2619" s="211">
        <v>0</v>
      </c>
      <c r="O2619" s="211">
        <v>32000</v>
      </c>
      <c r="P2619" s="124" t="s">
        <v>1314</v>
      </c>
    </row>
    <row r="2620" spans="1:16" ht="63.75">
      <c r="A2620" s="262">
        <v>513</v>
      </c>
      <c r="B2620" s="124"/>
      <c r="C2620" s="125" t="s">
        <v>201</v>
      </c>
      <c r="D2620" s="119">
        <v>43185</v>
      </c>
      <c r="E2620" s="120" t="s">
        <v>6107</v>
      </c>
      <c r="F2620" s="120" t="s">
        <v>15</v>
      </c>
      <c r="G2620" s="120">
        <v>695518</v>
      </c>
      <c r="H2620" s="124"/>
      <c r="I2620" s="128" t="s">
        <v>6108</v>
      </c>
      <c r="J2620" s="124"/>
      <c r="K2620" s="124"/>
      <c r="L2620" s="124"/>
      <c r="M2620" s="124"/>
      <c r="N2620" s="211">
        <v>50</v>
      </c>
      <c r="O2620" s="211">
        <v>0</v>
      </c>
      <c r="P2620" s="124" t="s">
        <v>1314</v>
      </c>
    </row>
    <row r="2621" spans="1:16" ht="51">
      <c r="A2621" s="262">
        <v>513</v>
      </c>
      <c r="B2621" s="124"/>
      <c r="C2621" s="125" t="s">
        <v>201</v>
      </c>
      <c r="D2621" s="119">
        <v>43185</v>
      </c>
      <c r="E2621" s="120" t="s">
        <v>6109</v>
      </c>
      <c r="F2621" s="120" t="s">
        <v>15</v>
      </c>
      <c r="G2621" s="120">
        <v>695653</v>
      </c>
      <c r="H2621" s="124"/>
      <c r="I2621" s="128" t="s">
        <v>6110</v>
      </c>
      <c r="J2621" s="124"/>
      <c r="K2621" s="124"/>
      <c r="L2621" s="124"/>
      <c r="M2621" s="124"/>
      <c r="N2621" s="211">
        <v>50</v>
      </c>
      <c r="O2621" s="211">
        <v>0</v>
      </c>
      <c r="P2621" s="124" t="s">
        <v>1314</v>
      </c>
    </row>
    <row r="2622" spans="1:16" ht="102">
      <c r="A2622" s="262">
        <v>513</v>
      </c>
      <c r="B2622" s="124"/>
      <c r="C2622" s="125" t="s">
        <v>201</v>
      </c>
      <c r="D2622" s="119">
        <v>43185</v>
      </c>
      <c r="E2622" s="120" t="s">
        <v>6111</v>
      </c>
      <c r="F2622" s="120" t="s">
        <v>15</v>
      </c>
      <c r="G2622" s="120">
        <v>4605</v>
      </c>
      <c r="H2622" s="124"/>
      <c r="I2622" s="128" t="s">
        <v>6112</v>
      </c>
      <c r="J2622" s="124"/>
      <c r="K2622" s="124"/>
      <c r="L2622" s="124"/>
      <c r="M2622" s="124"/>
      <c r="N2622" s="211">
        <v>140820.01</v>
      </c>
      <c r="O2622" s="211">
        <v>0</v>
      </c>
      <c r="P2622" s="124" t="s">
        <v>1314</v>
      </c>
    </row>
    <row r="2623" spans="1:16" ht="76.5">
      <c r="A2623" s="262">
        <v>20</v>
      </c>
      <c r="B2623" s="124"/>
      <c r="C2623" s="125" t="s">
        <v>693</v>
      </c>
      <c r="D2623" s="119">
        <v>43185</v>
      </c>
      <c r="E2623" s="120" t="s">
        <v>6113</v>
      </c>
      <c r="F2623" s="120" t="s">
        <v>15</v>
      </c>
      <c r="G2623" s="120">
        <v>4604</v>
      </c>
      <c r="H2623" s="124"/>
      <c r="I2623" s="128" t="s">
        <v>6114</v>
      </c>
      <c r="J2623" s="124"/>
      <c r="K2623" s="124"/>
      <c r="L2623" s="124"/>
      <c r="M2623" s="124"/>
      <c r="N2623" s="211">
        <v>536.72</v>
      </c>
      <c r="O2623" s="211">
        <v>0</v>
      </c>
      <c r="P2623" s="124" t="s">
        <v>1314</v>
      </c>
    </row>
    <row r="2624" spans="1:16" ht="102">
      <c r="A2624" s="262">
        <v>513</v>
      </c>
      <c r="B2624" s="124"/>
      <c r="C2624" s="125" t="s">
        <v>201</v>
      </c>
      <c r="D2624" s="119">
        <v>43185</v>
      </c>
      <c r="E2624" s="120" t="s">
        <v>6115</v>
      </c>
      <c r="F2624" s="120" t="s">
        <v>15</v>
      </c>
      <c r="G2624" s="120">
        <v>4606</v>
      </c>
      <c r="H2624" s="124"/>
      <c r="I2624" s="128" t="s">
        <v>6116</v>
      </c>
      <c r="J2624" s="124"/>
      <c r="K2624" s="124"/>
      <c r="L2624" s="124"/>
      <c r="M2624" s="124"/>
      <c r="N2624" s="211">
        <v>25447.5</v>
      </c>
      <c r="O2624" s="211">
        <v>0</v>
      </c>
      <c r="P2624" s="124" t="s">
        <v>1314</v>
      </c>
    </row>
    <row r="2625" spans="1:16" ht="76.5">
      <c r="A2625" s="262">
        <v>513</v>
      </c>
      <c r="B2625" s="124"/>
      <c r="C2625" s="125" t="s">
        <v>201</v>
      </c>
      <c r="D2625" s="119">
        <v>43185</v>
      </c>
      <c r="E2625" s="120" t="s">
        <v>6117</v>
      </c>
      <c r="F2625" s="120" t="s">
        <v>1315</v>
      </c>
      <c r="G2625" s="120">
        <v>17080803</v>
      </c>
      <c r="H2625" s="124"/>
      <c r="I2625" s="128" t="s">
        <v>6118</v>
      </c>
      <c r="J2625" s="124"/>
      <c r="K2625" s="124"/>
      <c r="L2625" s="124"/>
      <c r="M2625" s="124"/>
      <c r="N2625" s="211">
        <v>51740.28</v>
      </c>
      <c r="O2625" s="211">
        <v>0</v>
      </c>
      <c r="P2625" s="124" t="s">
        <v>1314</v>
      </c>
    </row>
    <row r="2626" spans="1:16" ht="51">
      <c r="A2626" s="262">
        <v>201</v>
      </c>
      <c r="B2626" s="124"/>
      <c r="C2626" s="125" t="s">
        <v>756</v>
      </c>
      <c r="D2626" s="119">
        <v>43186</v>
      </c>
      <c r="E2626" s="120" t="s">
        <v>5368</v>
      </c>
      <c r="F2626" s="120" t="s">
        <v>3</v>
      </c>
      <c r="G2626" s="120">
        <v>1608591</v>
      </c>
      <c r="H2626" s="124"/>
      <c r="I2626" s="128" t="s">
        <v>5369</v>
      </c>
      <c r="J2626" s="124"/>
      <c r="K2626" s="124"/>
      <c r="L2626" s="124"/>
      <c r="M2626" s="124"/>
      <c r="N2626" s="211">
        <v>0</v>
      </c>
      <c r="O2626" s="211">
        <v>2446.88</v>
      </c>
      <c r="P2626" s="124" t="s">
        <v>4737</v>
      </c>
    </row>
    <row r="2627" spans="1:16" ht="51">
      <c r="A2627" s="262">
        <v>513</v>
      </c>
      <c r="B2627" s="124"/>
      <c r="C2627" s="125" t="s">
        <v>201</v>
      </c>
      <c r="D2627" s="119">
        <v>43186</v>
      </c>
      <c r="E2627" s="120" t="s">
        <v>5370</v>
      </c>
      <c r="F2627" s="120" t="s">
        <v>3</v>
      </c>
      <c r="G2627" s="120">
        <v>1608600</v>
      </c>
      <c r="H2627" s="124"/>
      <c r="I2627" s="128" t="s">
        <v>5371</v>
      </c>
      <c r="J2627" s="124"/>
      <c r="K2627" s="124"/>
      <c r="L2627" s="124"/>
      <c r="M2627" s="124"/>
      <c r="N2627" s="211">
        <v>0</v>
      </c>
      <c r="O2627" s="211">
        <v>40</v>
      </c>
      <c r="P2627" s="124" t="s">
        <v>1314</v>
      </c>
    </row>
    <row r="2628" spans="1:16" ht="51">
      <c r="A2628" s="262">
        <v>513</v>
      </c>
      <c r="B2628" s="124"/>
      <c r="C2628" s="125" t="s">
        <v>201</v>
      </c>
      <c r="D2628" s="119">
        <v>43186</v>
      </c>
      <c r="E2628" s="120" t="s">
        <v>5372</v>
      </c>
      <c r="F2628" s="120" t="s">
        <v>3</v>
      </c>
      <c r="G2628" s="120">
        <v>1608601</v>
      </c>
      <c r="H2628" s="124"/>
      <c r="I2628" s="128" t="s">
        <v>5373</v>
      </c>
      <c r="J2628" s="124"/>
      <c r="K2628" s="124"/>
      <c r="L2628" s="124"/>
      <c r="M2628" s="124"/>
      <c r="N2628" s="211">
        <v>0</v>
      </c>
      <c r="O2628" s="211">
        <v>40</v>
      </c>
      <c r="P2628" s="124" t="s">
        <v>1314</v>
      </c>
    </row>
    <row r="2629" spans="1:16" ht="51">
      <c r="A2629" s="262">
        <v>513</v>
      </c>
      <c r="B2629" s="124"/>
      <c r="C2629" s="125" t="s">
        <v>201</v>
      </c>
      <c r="D2629" s="119">
        <v>43186</v>
      </c>
      <c r="E2629" s="120" t="s">
        <v>5374</v>
      </c>
      <c r="F2629" s="120" t="s">
        <v>3</v>
      </c>
      <c r="G2629" s="120">
        <v>1608603</v>
      </c>
      <c r="H2629" s="124"/>
      <c r="I2629" s="128" t="s">
        <v>5375</v>
      </c>
      <c r="J2629" s="124"/>
      <c r="K2629" s="124"/>
      <c r="L2629" s="124"/>
      <c r="M2629" s="124"/>
      <c r="N2629" s="211">
        <v>0</v>
      </c>
      <c r="O2629" s="211">
        <v>40</v>
      </c>
      <c r="P2629" s="124" t="s">
        <v>1314</v>
      </c>
    </row>
    <row r="2630" spans="1:16" ht="51">
      <c r="A2630" s="262" t="s">
        <v>619</v>
      </c>
      <c r="B2630" s="124"/>
      <c r="C2630" s="125" t="s">
        <v>713</v>
      </c>
      <c r="D2630" s="119">
        <v>43186</v>
      </c>
      <c r="E2630" s="120" t="s">
        <v>5376</v>
      </c>
      <c r="F2630" s="120" t="s">
        <v>3</v>
      </c>
      <c r="G2630" s="120">
        <v>1608627</v>
      </c>
      <c r="H2630" s="124"/>
      <c r="I2630" s="128" t="s">
        <v>5377</v>
      </c>
      <c r="J2630" s="124"/>
      <c r="K2630" s="124"/>
      <c r="L2630" s="124"/>
      <c r="M2630" s="124"/>
      <c r="N2630" s="211">
        <v>0</v>
      </c>
      <c r="O2630" s="211">
        <v>189277.48</v>
      </c>
      <c r="P2630" s="124" t="s">
        <v>1314</v>
      </c>
    </row>
    <row r="2631" spans="1:16" ht="51">
      <c r="A2631" s="262" t="s">
        <v>619</v>
      </c>
      <c r="B2631" s="124"/>
      <c r="C2631" s="125" t="s">
        <v>713</v>
      </c>
      <c r="D2631" s="119">
        <v>43186</v>
      </c>
      <c r="E2631" s="120" t="s">
        <v>5378</v>
      </c>
      <c r="F2631" s="120" t="s">
        <v>3</v>
      </c>
      <c r="G2631" s="120">
        <v>1608630</v>
      </c>
      <c r="H2631" s="124"/>
      <c r="I2631" s="128" t="s">
        <v>5379</v>
      </c>
      <c r="J2631" s="124"/>
      <c r="K2631" s="124"/>
      <c r="L2631" s="124"/>
      <c r="M2631" s="124"/>
      <c r="N2631" s="211">
        <v>0</v>
      </c>
      <c r="O2631" s="211">
        <v>386408.12</v>
      </c>
      <c r="P2631" s="124" t="s">
        <v>1314</v>
      </c>
    </row>
    <row r="2632" spans="1:16" ht="51">
      <c r="A2632" s="262">
        <v>593</v>
      </c>
      <c r="B2632" s="124"/>
      <c r="C2632" s="125" t="s">
        <v>863</v>
      </c>
      <c r="D2632" s="119">
        <v>43186</v>
      </c>
      <c r="E2632" s="120" t="s">
        <v>5380</v>
      </c>
      <c r="F2632" s="120" t="s">
        <v>3</v>
      </c>
      <c r="G2632" s="120">
        <v>1608656</v>
      </c>
      <c r="H2632" s="124"/>
      <c r="I2632" s="128" t="s">
        <v>5381</v>
      </c>
      <c r="J2632" s="124"/>
      <c r="K2632" s="124"/>
      <c r="L2632" s="124"/>
      <c r="M2632" s="124"/>
      <c r="N2632" s="211">
        <v>0</v>
      </c>
      <c r="O2632" s="211">
        <v>517061.59</v>
      </c>
      <c r="P2632" s="124" t="s">
        <v>1314</v>
      </c>
    </row>
    <row r="2633" spans="1:16" ht="51">
      <c r="A2633" s="262">
        <v>593</v>
      </c>
      <c r="B2633" s="124"/>
      <c r="C2633" s="125" t="s">
        <v>863</v>
      </c>
      <c r="D2633" s="119">
        <v>43186</v>
      </c>
      <c r="E2633" s="120" t="s">
        <v>5382</v>
      </c>
      <c r="F2633" s="120" t="s">
        <v>3</v>
      </c>
      <c r="G2633" s="120">
        <v>1608659</v>
      </c>
      <c r="H2633" s="124"/>
      <c r="I2633" s="128" t="s">
        <v>5383</v>
      </c>
      <c r="J2633" s="124"/>
      <c r="K2633" s="124"/>
      <c r="L2633" s="124"/>
      <c r="M2633" s="124"/>
      <c r="N2633" s="211">
        <v>0</v>
      </c>
      <c r="O2633" s="211">
        <v>514409.59</v>
      </c>
      <c r="P2633" s="124" t="s">
        <v>1314</v>
      </c>
    </row>
    <row r="2634" spans="1:16" ht="51">
      <c r="A2634" s="262">
        <v>593</v>
      </c>
      <c r="B2634" s="124"/>
      <c r="C2634" s="125" t="s">
        <v>863</v>
      </c>
      <c r="D2634" s="119">
        <v>43186</v>
      </c>
      <c r="E2634" s="120" t="s">
        <v>5384</v>
      </c>
      <c r="F2634" s="120" t="s">
        <v>3</v>
      </c>
      <c r="G2634" s="120">
        <v>1608662</v>
      </c>
      <c r="H2634" s="124"/>
      <c r="I2634" s="128" t="s">
        <v>5385</v>
      </c>
      <c r="J2634" s="124"/>
      <c r="K2634" s="124"/>
      <c r="L2634" s="124"/>
      <c r="M2634" s="124"/>
      <c r="N2634" s="211">
        <v>0</v>
      </c>
      <c r="O2634" s="211">
        <v>550802.02</v>
      </c>
      <c r="P2634" s="124" t="s">
        <v>1314</v>
      </c>
    </row>
    <row r="2635" spans="1:16" ht="63.75">
      <c r="A2635" s="262">
        <v>81</v>
      </c>
      <c r="B2635" s="124"/>
      <c r="C2635" s="125" t="s">
        <v>709</v>
      </c>
      <c r="D2635" s="119">
        <v>43186</v>
      </c>
      <c r="E2635" s="120" t="s">
        <v>5386</v>
      </c>
      <c r="F2635" s="120" t="s">
        <v>3</v>
      </c>
      <c r="G2635" s="120">
        <v>1608723</v>
      </c>
      <c r="H2635" s="124"/>
      <c r="I2635" s="128" t="s">
        <v>5387</v>
      </c>
      <c r="J2635" s="124"/>
      <c r="K2635" s="124"/>
      <c r="L2635" s="124"/>
      <c r="M2635" s="124"/>
      <c r="N2635" s="211">
        <v>0</v>
      </c>
      <c r="O2635" s="211">
        <v>383.95</v>
      </c>
      <c r="P2635" s="124" t="s">
        <v>1314</v>
      </c>
    </row>
    <row r="2636" spans="1:16" ht="51">
      <c r="A2636" s="262">
        <v>20</v>
      </c>
      <c r="B2636" s="124"/>
      <c r="C2636" s="125" t="s">
        <v>693</v>
      </c>
      <c r="D2636" s="119">
        <v>43186</v>
      </c>
      <c r="E2636" s="120" t="s">
        <v>5388</v>
      </c>
      <c r="F2636" s="120" t="s">
        <v>3</v>
      </c>
      <c r="G2636" s="120">
        <v>1608647</v>
      </c>
      <c r="H2636" s="124"/>
      <c r="I2636" s="128" t="s">
        <v>5389</v>
      </c>
      <c r="J2636" s="124"/>
      <c r="K2636" s="124"/>
      <c r="L2636" s="124"/>
      <c r="M2636" s="124"/>
      <c r="N2636" s="211">
        <v>0</v>
      </c>
      <c r="O2636" s="211">
        <v>508</v>
      </c>
      <c r="P2636" s="124" t="s">
        <v>1314</v>
      </c>
    </row>
    <row r="2637" spans="1:16" ht="51">
      <c r="A2637" s="262" t="s">
        <v>619</v>
      </c>
      <c r="B2637" s="124"/>
      <c r="C2637" s="125" t="s">
        <v>713</v>
      </c>
      <c r="D2637" s="119">
        <v>43186</v>
      </c>
      <c r="E2637" s="120" t="s">
        <v>5390</v>
      </c>
      <c r="F2637" s="120" t="s">
        <v>3</v>
      </c>
      <c r="G2637" s="120">
        <v>1608673</v>
      </c>
      <c r="H2637" s="124"/>
      <c r="I2637" s="128" t="s">
        <v>5391</v>
      </c>
      <c r="J2637" s="124"/>
      <c r="K2637" s="124"/>
      <c r="L2637" s="124"/>
      <c r="M2637" s="124"/>
      <c r="N2637" s="211">
        <v>0</v>
      </c>
      <c r="O2637" s="211">
        <v>8671</v>
      </c>
      <c r="P2637" s="124" t="s">
        <v>1314</v>
      </c>
    </row>
    <row r="2638" spans="1:16" ht="51">
      <c r="A2638" s="262">
        <v>513</v>
      </c>
      <c r="B2638" s="124"/>
      <c r="C2638" s="125" t="s">
        <v>201</v>
      </c>
      <c r="D2638" s="119">
        <v>43186</v>
      </c>
      <c r="E2638" s="120" t="s">
        <v>5392</v>
      </c>
      <c r="F2638" s="120" t="s">
        <v>3</v>
      </c>
      <c r="G2638" s="120">
        <v>1608752</v>
      </c>
      <c r="H2638" s="124"/>
      <c r="I2638" s="128" t="s">
        <v>5393</v>
      </c>
      <c r="J2638" s="124"/>
      <c r="K2638" s="124"/>
      <c r="L2638" s="124"/>
      <c r="M2638" s="124"/>
      <c r="N2638" s="211">
        <v>0</v>
      </c>
      <c r="O2638" s="211">
        <v>1920.01</v>
      </c>
      <c r="P2638" s="124" t="s">
        <v>1314</v>
      </c>
    </row>
    <row r="2639" spans="1:16" ht="38.25">
      <c r="A2639" s="262">
        <v>212</v>
      </c>
      <c r="B2639" s="124"/>
      <c r="C2639" s="125" t="s">
        <v>761</v>
      </c>
      <c r="D2639" s="119">
        <v>43186</v>
      </c>
      <c r="E2639" s="120" t="s">
        <v>5394</v>
      </c>
      <c r="F2639" s="120" t="s">
        <v>3</v>
      </c>
      <c r="G2639" s="120">
        <v>1608774</v>
      </c>
      <c r="H2639" s="124"/>
      <c r="I2639" s="128" t="s">
        <v>5395</v>
      </c>
      <c r="J2639" s="124"/>
      <c r="K2639" s="124"/>
      <c r="L2639" s="124"/>
      <c r="M2639" s="124"/>
      <c r="N2639" s="211">
        <v>0</v>
      </c>
      <c r="O2639" s="211">
        <v>30</v>
      </c>
      <c r="P2639" s="124" t="s">
        <v>1314</v>
      </c>
    </row>
    <row r="2640" spans="1:16" ht="51">
      <c r="A2640" s="262" t="s">
        <v>619</v>
      </c>
      <c r="B2640" s="124"/>
      <c r="C2640" s="125" t="s">
        <v>713</v>
      </c>
      <c r="D2640" s="119">
        <v>43186</v>
      </c>
      <c r="E2640" s="120" t="s">
        <v>5396</v>
      </c>
      <c r="F2640" s="120" t="s">
        <v>3</v>
      </c>
      <c r="G2640" s="120">
        <v>1608805</v>
      </c>
      <c r="H2640" s="124"/>
      <c r="I2640" s="128" t="s">
        <v>5397</v>
      </c>
      <c r="J2640" s="124"/>
      <c r="K2640" s="124"/>
      <c r="L2640" s="124"/>
      <c r="M2640" s="124"/>
      <c r="N2640" s="211">
        <v>0</v>
      </c>
      <c r="O2640" s="211">
        <v>1229.3399999999999</v>
      </c>
      <c r="P2640" s="124" t="s">
        <v>1314</v>
      </c>
    </row>
    <row r="2641" spans="1:16" ht="51">
      <c r="A2641" s="262">
        <v>212</v>
      </c>
      <c r="B2641" s="124"/>
      <c r="C2641" s="125" t="s">
        <v>761</v>
      </c>
      <c r="D2641" s="119">
        <v>43186</v>
      </c>
      <c r="E2641" s="120" t="s">
        <v>5398</v>
      </c>
      <c r="F2641" s="120" t="s">
        <v>3</v>
      </c>
      <c r="G2641" s="120">
        <v>1608871</v>
      </c>
      <c r="H2641" s="124"/>
      <c r="I2641" s="128" t="s">
        <v>5399</v>
      </c>
      <c r="J2641" s="124"/>
      <c r="K2641" s="124"/>
      <c r="L2641" s="124"/>
      <c r="M2641" s="124"/>
      <c r="N2641" s="211">
        <v>0</v>
      </c>
      <c r="O2641" s="211">
        <v>150</v>
      </c>
      <c r="P2641" s="124" t="s">
        <v>1314</v>
      </c>
    </row>
    <row r="2642" spans="1:16" ht="76.5">
      <c r="A2642" s="262" t="s">
        <v>620</v>
      </c>
      <c r="B2642" s="124"/>
      <c r="C2642" s="125" t="s">
        <v>714</v>
      </c>
      <c r="D2642" s="119">
        <v>43186</v>
      </c>
      <c r="E2642" s="120" t="s">
        <v>6119</v>
      </c>
      <c r="F2642" s="120" t="s">
        <v>6</v>
      </c>
      <c r="G2642" s="120">
        <v>956391</v>
      </c>
      <c r="H2642" s="124"/>
      <c r="I2642" s="128" t="s">
        <v>6120</v>
      </c>
      <c r="J2642" s="124"/>
      <c r="K2642" s="124"/>
      <c r="L2642" s="124"/>
      <c r="M2642" s="124"/>
      <c r="N2642" s="211">
        <v>0</v>
      </c>
      <c r="O2642" s="211">
        <v>17000</v>
      </c>
      <c r="P2642" s="124" t="s">
        <v>1314</v>
      </c>
    </row>
    <row r="2643" spans="1:16" ht="76.5">
      <c r="A2643" s="262">
        <v>20</v>
      </c>
      <c r="B2643" s="124"/>
      <c r="C2643" s="125" t="s">
        <v>693</v>
      </c>
      <c r="D2643" s="119">
        <v>43186</v>
      </c>
      <c r="E2643" s="120" t="s">
        <v>6121</v>
      </c>
      <c r="F2643" s="120" t="s">
        <v>15</v>
      </c>
      <c r="G2643" s="120">
        <v>4607</v>
      </c>
      <c r="H2643" s="124"/>
      <c r="I2643" s="128" t="s">
        <v>6122</v>
      </c>
      <c r="J2643" s="124"/>
      <c r="K2643" s="124"/>
      <c r="L2643" s="124"/>
      <c r="M2643" s="124"/>
      <c r="N2643" s="211">
        <v>1205.5</v>
      </c>
      <c r="O2643" s="211">
        <v>0</v>
      </c>
      <c r="P2643" s="124" t="s">
        <v>1314</v>
      </c>
    </row>
    <row r="2644" spans="1:16" ht="76.5">
      <c r="A2644" s="262">
        <v>597</v>
      </c>
      <c r="B2644" s="124"/>
      <c r="C2644" s="125" t="s">
        <v>4141</v>
      </c>
      <c r="D2644" s="119">
        <v>43186</v>
      </c>
      <c r="E2644" s="120" t="s">
        <v>6123</v>
      </c>
      <c r="F2644" s="120" t="s">
        <v>15</v>
      </c>
      <c r="G2644" s="120">
        <v>4611</v>
      </c>
      <c r="H2644" s="124"/>
      <c r="I2644" s="128" t="s">
        <v>6124</v>
      </c>
      <c r="J2644" s="124"/>
      <c r="K2644" s="124"/>
      <c r="L2644" s="124"/>
      <c r="M2644" s="124"/>
      <c r="N2644" s="211">
        <v>1925.46</v>
      </c>
      <c r="O2644" s="211">
        <v>0</v>
      </c>
      <c r="P2644" s="124" t="s">
        <v>1314</v>
      </c>
    </row>
    <row r="2645" spans="1:16" ht="51">
      <c r="A2645" s="262">
        <v>513</v>
      </c>
      <c r="B2645" s="124"/>
      <c r="C2645" s="125" t="s">
        <v>201</v>
      </c>
      <c r="D2645" s="119">
        <v>43186</v>
      </c>
      <c r="E2645" s="120" t="s">
        <v>6125</v>
      </c>
      <c r="F2645" s="120" t="s">
        <v>15</v>
      </c>
      <c r="G2645" s="120">
        <v>697252</v>
      </c>
      <c r="H2645" s="124"/>
      <c r="I2645" s="128" t="s">
        <v>6126</v>
      </c>
      <c r="J2645" s="124"/>
      <c r="K2645" s="124"/>
      <c r="L2645" s="124"/>
      <c r="M2645" s="124"/>
      <c r="N2645" s="211">
        <v>50</v>
      </c>
      <c r="O2645" s="211">
        <v>0</v>
      </c>
      <c r="P2645" s="124" t="s">
        <v>1314</v>
      </c>
    </row>
    <row r="2646" spans="1:16" ht="63.75">
      <c r="A2646" s="262">
        <v>221</v>
      </c>
      <c r="B2646" s="124"/>
      <c r="C2646" s="125" t="s">
        <v>763</v>
      </c>
      <c r="D2646" s="119">
        <v>43187</v>
      </c>
      <c r="E2646" s="120" t="s">
        <v>5400</v>
      </c>
      <c r="F2646" s="120" t="s">
        <v>3</v>
      </c>
      <c r="G2646" s="120">
        <v>1609093</v>
      </c>
      <c r="H2646" s="124"/>
      <c r="I2646" s="128" t="s">
        <v>5401</v>
      </c>
      <c r="J2646" s="124"/>
      <c r="K2646" s="124"/>
      <c r="L2646" s="124"/>
      <c r="M2646" s="124"/>
      <c r="N2646" s="211">
        <v>0</v>
      </c>
      <c r="O2646" s="211">
        <v>370.03</v>
      </c>
      <c r="P2646" s="124" t="s">
        <v>1314</v>
      </c>
    </row>
    <row r="2647" spans="1:16" ht="51">
      <c r="A2647" s="262">
        <v>130</v>
      </c>
      <c r="B2647" s="124"/>
      <c r="C2647" s="125" t="s">
        <v>727</v>
      </c>
      <c r="D2647" s="119">
        <v>43187</v>
      </c>
      <c r="E2647" s="120" t="s">
        <v>5402</v>
      </c>
      <c r="F2647" s="120" t="s">
        <v>3</v>
      </c>
      <c r="G2647" s="120">
        <v>1609011</v>
      </c>
      <c r="H2647" s="124"/>
      <c r="I2647" s="128" t="s">
        <v>5403</v>
      </c>
      <c r="J2647" s="124"/>
      <c r="K2647" s="124"/>
      <c r="L2647" s="124"/>
      <c r="M2647" s="124"/>
      <c r="N2647" s="211">
        <v>0</v>
      </c>
      <c r="O2647" s="211">
        <v>9</v>
      </c>
      <c r="P2647" s="124" t="s">
        <v>1314</v>
      </c>
    </row>
    <row r="2648" spans="1:16" ht="51">
      <c r="A2648" s="262" t="s">
        <v>619</v>
      </c>
      <c r="B2648" s="124"/>
      <c r="C2648" s="125" t="s">
        <v>713</v>
      </c>
      <c r="D2648" s="119">
        <v>43187</v>
      </c>
      <c r="E2648" s="120" t="s">
        <v>5404</v>
      </c>
      <c r="F2648" s="120" t="s">
        <v>3</v>
      </c>
      <c r="G2648" s="120">
        <v>1609020</v>
      </c>
      <c r="H2648" s="124"/>
      <c r="I2648" s="128" t="s">
        <v>5405</v>
      </c>
      <c r="J2648" s="124"/>
      <c r="K2648" s="124"/>
      <c r="L2648" s="124"/>
      <c r="M2648" s="124"/>
      <c r="N2648" s="211">
        <v>0</v>
      </c>
      <c r="O2648" s="211">
        <v>0.86</v>
      </c>
      <c r="P2648" s="124" t="s">
        <v>1314</v>
      </c>
    </row>
    <row r="2649" spans="1:16" ht="51">
      <c r="A2649" s="262" t="s">
        <v>619</v>
      </c>
      <c r="B2649" s="124"/>
      <c r="C2649" s="125" t="s">
        <v>713</v>
      </c>
      <c r="D2649" s="119">
        <v>43187</v>
      </c>
      <c r="E2649" s="120" t="s">
        <v>5406</v>
      </c>
      <c r="F2649" s="120" t="s">
        <v>3</v>
      </c>
      <c r="G2649" s="120">
        <v>1609023</v>
      </c>
      <c r="H2649" s="124"/>
      <c r="I2649" s="128" t="s">
        <v>4688</v>
      </c>
      <c r="J2649" s="124"/>
      <c r="K2649" s="124"/>
      <c r="L2649" s="124"/>
      <c r="M2649" s="124"/>
      <c r="N2649" s="211">
        <v>0</v>
      </c>
      <c r="O2649" s="211">
        <v>19.04</v>
      </c>
      <c r="P2649" s="124" t="s">
        <v>1314</v>
      </c>
    </row>
    <row r="2650" spans="1:16" ht="51">
      <c r="A2650" s="262" t="s">
        <v>619</v>
      </c>
      <c r="B2650" s="124"/>
      <c r="C2650" s="125" t="s">
        <v>713</v>
      </c>
      <c r="D2650" s="119">
        <v>43187</v>
      </c>
      <c r="E2650" s="120" t="s">
        <v>5407</v>
      </c>
      <c r="F2650" s="120" t="s">
        <v>3</v>
      </c>
      <c r="G2650" s="120">
        <v>1609025</v>
      </c>
      <c r="H2650" s="124"/>
      <c r="I2650" s="128" t="s">
        <v>5405</v>
      </c>
      <c r="J2650" s="124"/>
      <c r="K2650" s="124"/>
      <c r="L2650" s="124"/>
      <c r="M2650" s="124"/>
      <c r="N2650" s="211">
        <v>0</v>
      </c>
      <c r="O2650" s="211">
        <v>18.149999999999999</v>
      </c>
      <c r="P2650" s="124" t="s">
        <v>1314</v>
      </c>
    </row>
    <row r="2651" spans="1:16" ht="51">
      <c r="A2651" s="262" t="s">
        <v>619</v>
      </c>
      <c r="B2651" s="124"/>
      <c r="C2651" s="125" t="s">
        <v>713</v>
      </c>
      <c r="D2651" s="119">
        <v>43187</v>
      </c>
      <c r="E2651" s="120" t="s">
        <v>5408</v>
      </c>
      <c r="F2651" s="120" t="s">
        <v>3</v>
      </c>
      <c r="G2651" s="120">
        <v>1609027</v>
      </c>
      <c r="H2651" s="124"/>
      <c r="I2651" s="128" t="s">
        <v>5405</v>
      </c>
      <c r="J2651" s="124"/>
      <c r="K2651" s="124"/>
      <c r="L2651" s="124"/>
      <c r="M2651" s="124"/>
      <c r="N2651" s="211">
        <v>0</v>
      </c>
      <c r="O2651" s="211">
        <v>34.369999999999997</v>
      </c>
      <c r="P2651" s="124" t="s">
        <v>1314</v>
      </c>
    </row>
    <row r="2652" spans="1:16" ht="51">
      <c r="A2652" s="262">
        <v>35</v>
      </c>
      <c r="B2652" s="124"/>
      <c r="C2652" s="125" t="s">
        <v>696</v>
      </c>
      <c r="D2652" s="119">
        <v>43187</v>
      </c>
      <c r="E2652" s="120" t="s">
        <v>5409</v>
      </c>
      <c r="F2652" s="120" t="s">
        <v>3</v>
      </c>
      <c r="G2652" s="120">
        <v>1609028</v>
      </c>
      <c r="H2652" s="124"/>
      <c r="I2652" s="128" t="s">
        <v>5410</v>
      </c>
      <c r="J2652" s="124"/>
      <c r="K2652" s="124"/>
      <c r="L2652" s="124"/>
      <c r="M2652" s="124"/>
      <c r="N2652" s="211">
        <v>0</v>
      </c>
      <c r="O2652" s="211">
        <v>485.5</v>
      </c>
      <c r="P2652" s="124" t="s">
        <v>1314</v>
      </c>
    </row>
    <row r="2653" spans="1:16" ht="38.25">
      <c r="A2653" s="262">
        <v>86</v>
      </c>
      <c r="B2653" s="124"/>
      <c r="C2653" s="125" t="s">
        <v>710</v>
      </c>
      <c r="D2653" s="119">
        <v>43187</v>
      </c>
      <c r="E2653" s="120" t="s">
        <v>5411</v>
      </c>
      <c r="F2653" s="120" t="s">
        <v>3</v>
      </c>
      <c r="G2653" s="120">
        <v>1609031</v>
      </c>
      <c r="H2653" s="124"/>
      <c r="I2653" s="128" t="s">
        <v>5412</v>
      </c>
      <c r="J2653" s="124"/>
      <c r="K2653" s="124"/>
      <c r="L2653" s="124"/>
      <c r="M2653" s="124"/>
      <c r="N2653" s="211">
        <v>0</v>
      </c>
      <c r="O2653" s="211">
        <v>3.73</v>
      </c>
      <c r="P2653" s="124" t="s">
        <v>1314</v>
      </c>
    </row>
    <row r="2654" spans="1:16" ht="51">
      <c r="A2654" s="262">
        <v>20</v>
      </c>
      <c r="B2654" s="124"/>
      <c r="C2654" s="125" t="s">
        <v>693</v>
      </c>
      <c r="D2654" s="119">
        <v>43187</v>
      </c>
      <c r="E2654" s="120" t="s">
        <v>5413</v>
      </c>
      <c r="F2654" s="120" t="s">
        <v>3</v>
      </c>
      <c r="G2654" s="120">
        <v>1609061</v>
      </c>
      <c r="H2654" s="124"/>
      <c r="I2654" s="128" t="s">
        <v>5414</v>
      </c>
      <c r="J2654" s="124"/>
      <c r="K2654" s="124"/>
      <c r="L2654" s="124"/>
      <c r="M2654" s="124"/>
      <c r="N2654" s="211">
        <v>0</v>
      </c>
      <c r="O2654" s="211">
        <v>169</v>
      </c>
      <c r="P2654" s="124" t="s">
        <v>1314</v>
      </c>
    </row>
    <row r="2655" spans="1:16" ht="51">
      <c r="A2655" s="262">
        <v>20</v>
      </c>
      <c r="B2655" s="124"/>
      <c r="C2655" s="125" t="s">
        <v>693</v>
      </c>
      <c r="D2655" s="119">
        <v>43187</v>
      </c>
      <c r="E2655" s="120" t="s">
        <v>5415</v>
      </c>
      <c r="F2655" s="120" t="s">
        <v>3</v>
      </c>
      <c r="G2655" s="120">
        <v>1609063</v>
      </c>
      <c r="H2655" s="124"/>
      <c r="I2655" s="128" t="s">
        <v>5416</v>
      </c>
      <c r="J2655" s="124"/>
      <c r="K2655" s="124"/>
      <c r="L2655" s="124"/>
      <c r="M2655" s="124"/>
      <c r="N2655" s="211">
        <v>0</v>
      </c>
      <c r="O2655" s="211">
        <v>145</v>
      </c>
      <c r="P2655" s="124" t="s">
        <v>1314</v>
      </c>
    </row>
    <row r="2656" spans="1:16" ht="51">
      <c r="A2656" s="262" t="s">
        <v>619</v>
      </c>
      <c r="B2656" s="124"/>
      <c r="C2656" s="125" t="s">
        <v>713</v>
      </c>
      <c r="D2656" s="119">
        <v>43187</v>
      </c>
      <c r="E2656" s="120" t="s">
        <v>5417</v>
      </c>
      <c r="F2656" s="120" t="s">
        <v>3</v>
      </c>
      <c r="G2656" s="120">
        <v>1609065</v>
      </c>
      <c r="H2656" s="124"/>
      <c r="I2656" s="128" t="s">
        <v>5418</v>
      </c>
      <c r="J2656" s="124"/>
      <c r="K2656" s="124"/>
      <c r="L2656" s="124"/>
      <c r="M2656" s="124"/>
      <c r="N2656" s="211">
        <v>0</v>
      </c>
      <c r="O2656" s="211">
        <v>0.14000000000000001</v>
      </c>
      <c r="P2656" s="124" t="s">
        <v>4737</v>
      </c>
    </row>
    <row r="2657" spans="1:16" ht="51">
      <c r="A2657" s="262">
        <v>48</v>
      </c>
      <c r="B2657" s="124"/>
      <c r="C2657" s="125" t="s">
        <v>700</v>
      </c>
      <c r="D2657" s="119">
        <v>43187</v>
      </c>
      <c r="E2657" s="120" t="s">
        <v>5419</v>
      </c>
      <c r="F2657" s="120" t="s">
        <v>3</v>
      </c>
      <c r="G2657" s="120">
        <v>1609165</v>
      </c>
      <c r="H2657" s="124"/>
      <c r="I2657" s="128" t="s">
        <v>5420</v>
      </c>
      <c r="J2657" s="124"/>
      <c r="K2657" s="124"/>
      <c r="L2657" s="124"/>
      <c r="M2657" s="124"/>
      <c r="N2657" s="211">
        <v>0</v>
      </c>
      <c r="O2657" s="211">
        <v>70.599999999999994</v>
      </c>
      <c r="P2657" s="124" t="s">
        <v>1314</v>
      </c>
    </row>
    <row r="2658" spans="1:16" ht="51">
      <c r="A2658" s="262" t="s">
        <v>619</v>
      </c>
      <c r="B2658" s="124"/>
      <c r="C2658" s="125" t="s">
        <v>713</v>
      </c>
      <c r="D2658" s="119">
        <v>43187</v>
      </c>
      <c r="E2658" s="120" t="s">
        <v>5421</v>
      </c>
      <c r="F2658" s="120" t="s">
        <v>3</v>
      </c>
      <c r="G2658" s="120">
        <v>1609177</v>
      </c>
      <c r="H2658" s="124"/>
      <c r="I2658" s="128" t="s">
        <v>5422</v>
      </c>
      <c r="J2658" s="124"/>
      <c r="K2658" s="124"/>
      <c r="L2658" s="124"/>
      <c r="M2658" s="124"/>
      <c r="N2658" s="211">
        <v>0</v>
      </c>
      <c r="O2658" s="211">
        <v>566.33000000000004</v>
      </c>
      <c r="P2658" s="124" t="s">
        <v>1314</v>
      </c>
    </row>
    <row r="2659" spans="1:16" ht="51">
      <c r="A2659" s="262">
        <v>112</v>
      </c>
      <c r="B2659" s="124"/>
      <c r="C2659" s="125" t="s">
        <v>719</v>
      </c>
      <c r="D2659" s="119">
        <v>43187</v>
      </c>
      <c r="E2659" s="120" t="s">
        <v>5423</v>
      </c>
      <c r="F2659" s="120" t="s">
        <v>3</v>
      </c>
      <c r="G2659" s="120">
        <v>1609178</v>
      </c>
      <c r="H2659" s="124"/>
      <c r="I2659" s="128" t="s">
        <v>5424</v>
      </c>
      <c r="J2659" s="124"/>
      <c r="K2659" s="124"/>
      <c r="L2659" s="124"/>
      <c r="M2659" s="124"/>
      <c r="N2659" s="211">
        <v>0</v>
      </c>
      <c r="O2659" s="211">
        <v>3625.18</v>
      </c>
      <c r="P2659" s="124" t="s">
        <v>1314</v>
      </c>
    </row>
    <row r="2660" spans="1:16" ht="51">
      <c r="A2660" s="262" t="s">
        <v>619</v>
      </c>
      <c r="B2660" s="124"/>
      <c r="C2660" s="125" t="s">
        <v>713</v>
      </c>
      <c r="D2660" s="119">
        <v>43187</v>
      </c>
      <c r="E2660" s="120" t="s">
        <v>5425</v>
      </c>
      <c r="F2660" s="120" t="s">
        <v>3</v>
      </c>
      <c r="G2660" s="120">
        <v>1609195</v>
      </c>
      <c r="H2660" s="124"/>
      <c r="I2660" s="128" t="s">
        <v>5426</v>
      </c>
      <c r="J2660" s="124"/>
      <c r="K2660" s="124"/>
      <c r="L2660" s="124"/>
      <c r="M2660" s="124"/>
      <c r="N2660" s="211">
        <v>0</v>
      </c>
      <c r="O2660" s="211">
        <v>420.9</v>
      </c>
      <c r="P2660" s="124" t="s">
        <v>1314</v>
      </c>
    </row>
    <row r="2661" spans="1:16" ht="51">
      <c r="A2661" s="262" t="s">
        <v>619</v>
      </c>
      <c r="B2661" s="124"/>
      <c r="C2661" s="125" t="s">
        <v>713</v>
      </c>
      <c r="D2661" s="119">
        <v>43187</v>
      </c>
      <c r="E2661" s="120" t="s">
        <v>5427</v>
      </c>
      <c r="F2661" s="120" t="s">
        <v>3</v>
      </c>
      <c r="G2661" s="120">
        <v>1609203</v>
      </c>
      <c r="H2661" s="124"/>
      <c r="I2661" s="128" t="s">
        <v>5428</v>
      </c>
      <c r="J2661" s="124"/>
      <c r="K2661" s="124"/>
      <c r="L2661" s="124"/>
      <c r="M2661" s="124"/>
      <c r="N2661" s="211">
        <v>0</v>
      </c>
      <c r="O2661" s="211">
        <v>2472.92</v>
      </c>
      <c r="P2661" s="124" t="s">
        <v>1314</v>
      </c>
    </row>
    <row r="2662" spans="1:16" ht="51">
      <c r="A2662" s="262">
        <v>234</v>
      </c>
      <c r="B2662" s="124"/>
      <c r="C2662" s="125" t="s">
        <v>124</v>
      </c>
      <c r="D2662" s="119">
        <v>43187</v>
      </c>
      <c r="E2662" s="120" t="s">
        <v>5429</v>
      </c>
      <c r="F2662" s="120" t="s">
        <v>3</v>
      </c>
      <c r="G2662" s="120">
        <v>1609217</v>
      </c>
      <c r="H2662" s="124"/>
      <c r="I2662" s="128" t="s">
        <v>5430</v>
      </c>
      <c r="J2662" s="124"/>
      <c r="K2662" s="124"/>
      <c r="L2662" s="124"/>
      <c r="M2662" s="124"/>
      <c r="N2662" s="211">
        <v>0</v>
      </c>
      <c r="O2662" s="211">
        <v>702</v>
      </c>
      <c r="P2662" s="124" t="s">
        <v>1314</v>
      </c>
    </row>
    <row r="2663" spans="1:16" ht="51">
      <c r="A2663" s="262">
        <v>224</v>
      </c>
      <c r="B2663" s="124"/>
      <c r="C2663" s="125" t="s">
        <v>120</v>
      </c>
      <c r="D2663" s="119">
        <v>43187</v>
      </c>
      <c r="E2663" s="120" t="s">
        <v>5431</v>
      </c>
      <c r="F2663" s="120" t="s">
        <v>3</v>
      </c>
      <c r="G2663" s="120">
        <v>1609237</v>
      </c>
      <c r="H2663" s="124"/>
      <c r="I2663" s="128" t="s">
        <v>5204</v>
      </c>
      <c r="J2663" s="124"/>
      <c r="K2663" s="124"/>
      <c r="L2663" s="124"/>
      <c r="M2663" s="124"/>
      <c r="N2663" s="211">
        <v>0</v>
      </c>
      <c r="O2663" s="211">
        <v>300</v>
      </c>
      <c r="P2663" s="124" t="s">
        <v>1314</v>
      </c>
    </row>
    <row r="2664" spans="1:16" ht="51">
      <c r="A2664" s="262">
        <v>513</v>
      </c>
      <c r="B2664" s="124"/>
      <c r="C2664" s="125" t="s">
        <v>201</v>
      </c>
      <c r="D2664" s="119">
        <v>43187</v>
      </c>
      <c r="E2664" s="120" t="s">
        <v>5432</v>
      </c>
      <c r="F2664" s="120" t="s">
        <v>3</v>
      </c>
      <c r="G2664" s="120">
        <v>1609239</v>
      </c>
      <c r="H2664" s="124"/>
      <c r="I2664" s="128" t="s">
        <v>5433</v>
      </c>
      <c r="J2664" s="124"/>
      <c r="K2664" s="124"/>
      <c r="L2664" s="124"/>
      <c r="M2664" s="124"/>
      <c r="N2664" s="211">
        <v>0</v>
      </c>
      <c r="O2664" s="211">
        <v>19486</v>
      </c>
      <c r="P2664" s="124" t="s">
        <v>1314</v>
      </c>
    </row>
    <row r="2665" spans="1:16" ht="63.75">
      <c r="A2665" s="262" t="s">
        <v>619</v>
      </c>
      <c r="B2665" s="124"/>
      <c r="C2665" s="125" t="s">
        <v>713</v>
      </c>
      <c r="D2665" s="119">
        <v>43187</v>
      </c>
      <c r="E2665" s="120" t="s">
        <v>6127</v>
      </c>
      <c r="F2665" s="120" t="s">
        <v>6</v>
      </c>
      <c r="G2665" s="120">
        <v>698067</v>
      </c>
      <c r="H2665" s="124"/>
      <c r="I2665" s="128" t="s">
        <v>6128</v>
      </c>
      <c r="J2665" s="124"/>
      <c r="K2665" s="124"/>
      <c r="L2665" s="124"/>
      <c r="M2665" s="124"/>
      <c r="N2665" s="211">
        <v>0</v>
      </c>
      <c r="O2665" s="211">
        <v>91186.28</v>
      </c>
      <c r="P2665" s="124" t="s">
        <v>1314</v>
      </c>
    </row>
    <row r="2666" spans="1:16" ht="76.5">
      <c r="A2666" s="262">
        <v>35</v>
      </c>
      <c r="B2666" s="124"/>
      <c r="C2666" s="125" t="s">
        <v>696</v>
      </c>
      <c r="D2666" s="119">
        <v>43187</v>
      </c>
      <c r="E2666" s="120" t="s">
        <v>6129</v>
      </c>
      <c r="F2666" s="120" t="s">
        <v>1315</v>
      </c>
      <c r="G2666" s="120">
        <v>17130942</v>
      </c>
      <c r="H2666" s="124"/>
      <c r="I2666" s="128" t="s">
        <v>6130</v>
      </c>
      <c r="J2666" s="124"/>
      <c r="K2666" s="124"/>
      <c r="L2666" s="124"/>
      <c r="M2666" s="124"/>
      <c r="N2666" s="211">
        <v>0</v>
      </c>
      <c r="O2666" s="211">
        <v>131406.71</v>
      </c>
      <c r="P2666" s="124" t="s">
        <v>1314</v>
      </c>
    </row>
    <row r="2667" spans="1:16" ht="76.5">
      <c r="A2667" s="262">
        <v>35</v>
      </c>
      <c r="B2667" s="124"/>
      <c r="C2667" s="125" t="s">
        <v>696</v>
      </c>
      <c r="D2667" s="119">
        <v>43187</v>
      </c>
      <c r="E2667" s="120" t="s">
        <v>6131</v>
      </c>
      <c r="F2667" s="120" t="s">
        <v>1315</v>
      </c>
      <c r="G2667" s="120">
        <v>17130933</v>
      </c>
      <c r="H2667" s="124"/>
      <c r="I2667" s="128" t="s">
        <v>6132</v>
      </c>
      <c r="J2667" s="124"/>
      <c r="K2667" s="124"/>
      <c r="L2667" s="124"/>
      <c r="M2667" s="124"/>
      <c r="N2667" s="211">
        <v>0</v>
      </c>
      <c r="O2667" s="211">
        <v>102449.37</v>
      </c>
      <c r="P2667" s="124" t="s">
        <v>1314</v>
      </c>
    </row>
    <row r="2668" spans="1:16" ht="76.5">
      <c r="A2668" s="262">
        <v>35</v>
      </c>
      <c r="B2668" s="124"/>
      <c r="C2668" s="125" t="s">
        <v>696</v>
      </c>
      <c r="D2668" s="119">
        <v>43187</v>
      </c>
      <c r="E2668" s="120" t="s">
        <v>6133</v>
      </c>
      <c r="F2668" s="120" t="s">
        <v>1315</v>
      </c>
      <c r="G2668" s="120">
        <v>17130879</v>
      </c>
      <c r="H2668" s="124"/>
      <c r="I2668" s="128" t="s">
        <v>6134</v>
      </c>
      <c r="J2668" s="124"/>
      <c r="K2668" s="124"/>
      <c r="L2668" s="124"/>
      <c r="M2668" s="124"/>
      <c r="N2668" s="211">
        <v>0</v>
      </c>
      <c r="O2668" s="211">
        <v>10851.56</v>
      </c>
      <c r="P2668" s="124" t="s">
        <v>1314</v>
      </c>
    </row>
    <row r="2669" spans="1:16" ht="76.5">
      <c r="A2669" s="262">
        <v>35</v>
      </c>
      <c r="B2669" s="124"/>
      <c r="C2669" s="125" t="s">
        <v>696</v>
      </c>
      <c r="D2669" s="119">
        <v>43187</v>
      </c>
      <c r="E2669" s="120" t="s">
        <v>6135</v>
      </c>
      <c r="F2669" s="120" t="s">
        <v>1315</v>
      </c>
      <c r="G2669" s="120">
        <v>17130845</v>
      </c>
      <c r="H2669" s="124"/>
      <c r="I2669" s="128" t="s">
        <v>6136</v>
      </c>
      <c r="J2669" s="124"/>
      <c r="K2669" s="124"/>
      <c r="L2669" s="124"/>
      <c r="M2669" s="124"/>
      <c r="N2669" s="211">
        <v>0</v>
      </c>
      <c r="O2669" s="211">
        <v>4631.43</v>
      </c>
      <c r="P2669" s="124" t="s">
        <v>1314</v>
      </c>
    </row>
    <row r="2670" spans="1:16" ht="63.75">
      <c r="A2670" s="262">
        <v>35</v>
      </c>
      <c r="B2670" s="124"/>
      <c r="C2670" s="125" t="s">
        <v>696</v>
      </c>
      <c r="D2670" s="119">
        <v>43187</v>
      </c>
      <c r="E2670" s="120" t="s">
        <v>6137</v>
      </c>
      <c r="F2670" s="120" t="s">
        <v>1315</v>
      </c>
      <c r="G2670" s="120">
        <v>17131149</v>
      </c>
      <c r="H2670" s="124"/>
      <c r="I2670" s="128" t="s">
        <v>6138</v>
      </c>
      <c r="J2670" s="124"/>
      <c r="K2670" s="124"/>
      <c r="L2670" s="124"/>
      <c r="M2670" s="124"/>
      <c r="N2670" s="211">
        <v>0</v>
      </c>
      <c r="O2670" s="211">
        <v>28488.58</v>
      </c>
      <c r="P2670" s="124" t="s">
        <v>1314</v>
      </c>
    </row>
    <row r="2671" spans="1:16" ht="51">
      <c r="A2671" s="262" t="s">
        <v>619</v>
      </c>
      <c r="B2671" s="124"/>
      <c r="C2671" s="125" t="s">
        <v>713</v>
      </c>
      <c r="D2671" s="119">
        <v>43187</v>
      </c>
      <c r="E2671" s="120" t="s">
        <v>6139</v>
      </c>
      <c r="F2671" s="120" t="s">
        <v>1315</v>
      </c>
      <c r="G2671" s="120">
        <v>17130950</v>
      </c>
      <c r="H2671" s="124"/>
      <c r="I2671" s="128" t="s">
        <v>6140</v>
      </c>
      <c r="J2671" s="124"/>
      <c r="K2671" s="124"/>
      <c r="L2671" s="124"/>
      <c r="M2671" s="124"/>
      <c r="N2671" s="211">
        <v>0</v>
      </c>
      <c r="O2671" s="211">
        <v>261239.37</v>
      </c>
      <c r="P2671" s="124" t="s">
        <v>1314</v>
      </c>
    </row>
    <row r="2672" spans="1:16" ht="76.5">
      <c r="A2672" s="262" t="s">
        <v>620</v>
      </c>
      <c r="B2672" s="124"/>
      <c r="C2672" s="125" t="s">
        <v>714</v>
      </c>
      <c r="D2672" s="119">
        <v>43187</v>
      </c>
      <c r="E2672" s="120" t="s">
        <v>6141</v>
      </c>
      <c r="F2672" s="120" t="s">
        <v>6</v>
      </c>
      <c r="G2672" s="120">
        <v>956848</v>
      </c>
      <c r="H2672" s="124"/>
      <c r="I2672" s="128" t="s">
        <v>6142</v>
      </c>
      <c r="J2672" s="124"/>
      <c r="K2672" s="124"/>
      <c r="L2672" s="124"/>
      <c r="M2672" s="124"/>
      <c r="N2672" s="211">
        <v>0</v>
      </c>
      <c r="O2672" s="211">
        <v>284000</v>
      </c>
      <c r="P2672" s="124" t="s">
        <v>1314</v>
      </c>
    </row>
    <row r="2673" spans="1:16" ht="51">
      <c r="A2673" s="262">
        <v>513</v>
      </c>
      <c r="B2673" s="124"/>
      <c r="C2673" s="125" t="s">
        <v>201</v>
      </c>
      <c r="D2673" s="119">
        <v>43187</v>
      </c>
      <c r="E2673" s="120" t="s">
        <v>6143</v>
      </c>
      <c r="F2673" s="120" t="s">
        <v>15</v>
      </c>
      <c r="G2673" s="120">
        <v>697844</v>
      </c>
      <c r="H2673" s="124"/>
      <c r="I2673" s="128" t="s">
        <v>6144</v>
      </c>
      <c r="J2673" s="124"/>
      <c r="K2673" s="124"/>
      <c r="L2673" s="124"/>
      <c r="M2673" s="124"/>
      <c r="N2673" s="211">
        <v>50</v>
      </c>
      <c r="O2673" s="211">
        <v>0</v>
      </c>
      <c r="P2673" s="124" t="s">
        <v>1314</v>
      </c>
    </row>
    <row r="2674" spans="1:16" ht="51">
      <c r="A2674" s="262">
        <v>513</v>
      </c>
      <c r="B2674" s="124"/>
      <c r="C2674" s="125" t="s">
        <v>201</v>
      </c>
      <c r="D2674" s="119">
        <v>43187</v>
      </c>
      <c r="E2674" s="120" t="s">
        <v>6145</v>
      </c>
      <c r="F2674" s="120" t="s">
        <v>15</v>
      </c>
      <c r="G2674" s="120">
        <v>697846</v>
      </c>
      <c r="H2674" s="124"/>
      <c r="I2674" s="128" t="s">
        <v>5983</v>
      </c>
      <c r="J2674" s="124"/>
      <c r="K2674" s="124"/>
      <c r="L2674" s="124"/>
      <c r="M2674" s="124"/>
      <c r="N2674" s="211">
        <v>50</v>
      </c>
      <c r="O2674" s="211">
        <v>0</v>
      </c>
      <c r="P2674" s="124" t="s">
        <v>1314</v>
      </c>
    </row>
    <row r="2675" spans="1:16" ht="76.5">
      <c r="A2675" s="262">
        <v>513</v>
      </c>
      <c r="B2675" s="124"/>
      <c r="C2675" s="125" t="s">
        <v>201</v>
      </c>
      <c r="D2675" s="119">
        <v>43187</v>
      </c>
      <c r="E2675" s="120" t="s">
        <v>6146</v>
      </c>
      <c r="F2675" s="120" t="s">
        <v>15</v>
      </c>
      <c r="G2675" s="120">
        <v>697851</v>
      </c>
      <c r="H2675" s="124"/>
      <c r="I2675" s="128" t="s">
        <v>6147</v>
      </c>
      <c r="J2675" s="124"/>
      <c r="K2675" s="124"/>
      <c r="L2675" s="124"/>
      <c r="M2675" s="124"/>
      <c r="N2675" s="211">
        <v>50</v>
      </c>
      <c r="O2675" s="211">
        <v>0</v>
      </c>
      <c r="P2675" s="124" t="s">
        <v>1314</v>
      </c>
    </row>
    <row r="2676" spans="1:16" ht="51">
      <c r="A2676" s="262">
        <v>513</v>
      </c>
      <c r="B2676" s="124"/>
      <c r="C2676" s="125" t="s">
        <v>201</v>
      </c>
      <c r="D2676" s="119">
        <v>43187</v>
      </c>
      <c r="E2676" s="120" t="s">
        <v>6148</v>
      </c>
      <c r="F2676" s="120" t="s">
        <v>15</v>
      </c>
      <c r="G2676" s="120">
        <v>697864</v>
      </c>
      <c r="H2676" s="124"/>
      <c r="I2676" s="128" t="s">
        <v>6149</v>
      </c>
      <c r="J2676" s="124"/>
      <c r="K2676" s="124"/>
      <c r="L2676" s="124"/>
      <c r="M2676" s="124"/>
      <c r="N2676" s="211">
        <v>50</v>
      </c>
      <c r="O2676" s="211">
        <v>0</v>
      </c>
      <c r="P2676" s="124" t="s">
        <v>1314</v>
      </c>
    </row>
    <row r="2677" spans="1:16" ht="63.75">
      <c r="A2677" s="262">
        <v>513</v>
      </c>
      <c r="B2677" s="124"/>
      <c r="C2677" s="125" t="s">
        <v>201</v>
      </c>
      <c r="D2677" s="119">
        <v>43187</v>
      </c>
      <c r="E2677" s="120" t="s">
        <v>6150</v>
      </c>
      <c r="F2677" s="120" t="s">
        <v>15</v>
      </c>
      <c r="G2677" s="120">
        <v>698004</v>
      </c>
      <c r="H2677" s="124"/>
      <c r="I2677" s="128" t="s">
        <v>6151</v>
      </c>
      <c r="J2677" s="124"/>
      <c r="K2677" s="124"/>
      <c r="L2677" s="124"/>
      <c r="M2677" s="124"/>
      <c r="N2677" s="211">
        <v>50</v>
      </c>
      <c r="O2677" s="211">
        <v>0</v>
      </c>
      <c r="P2677" s="124" t="s">
        <v>1314</v>
      </c>
    </row>
    <row r="2678" spans="1:16" ht="89.25">
      <c r="A2678" s="262">
        <v>576</v>
      </c>
      <c r="B2678" s="124"/>
      <c r="C2678" s="125" t="s">
        <v>852</v>
      </c>
      <c r="D2678" s="119">
        <v>43187</v>
      </c>
      <c r="E2678" s="120" t="s">
        <v>6152</v>
      </c>
      <c r="F2678" s="120" t="s">
        <v>15</v>
      </c>
      <c r="G2678" s="120">
        <v>4616</v>
      </c>
      <c r="H2678" s="124"/>
      <c r="I2678" s="128" t="s">
        <v>6153</v>
      </c>
      <c r="J2678" s="124"/>
      <c r="K2678" s="124"/>
      <c r="L2678" s="124"/>
      <c r="M2678" s="124"/>
      <c r="N2678" s="211">
        <v>336.89</v>
      </c>
      <c r="O2678" s="211">
        <v>0</v>
      </c>
      <c r="P2678" s="124" t="s">
        <v>1314</v>
      </c>
    </row>
    <row r="2679" spans="1:16" ht="51">
      <c r="A2679" s="262">
        <v>513</v>
      </c>
      <c r="B2679" s="124"/>
      <c r="C2679" s="125" t="s">
        <v>201</v>
      </c>
      <c r="D2679" s="119">
        <v>43187</v>
      </c>
      <c r="E2679" s="120" t="s">
        <v>6154</v>
      </c>
      <c r="F2679" s="120" t="s">
        <v>15</v>
      </c>
      <c r="G2679" s="120">
        <v>698522</v>
      </c>
      <c r="H2679" s="124"/>
      <c r="I2679" s="128" t="s">
        <v>6155</v>
      </c>
      <c r="J2679" s="124"/>
      <c r="K2679" s="124"/>
      <c r="L2679" s="124"/>
      <c r="M2679" s="124"/>
      <c r="N2679" s="211">
        <v>50</v>
      </c>
      <c r="O2679" s="211">
        <v>0</v>
      </c>
      <c r="P2679" s="124" t="s">
        <v>1314</v>
      </c>
    </row>
    <row r="2680" spans="1:16" ht="51">
      <c r="A2680" s="262">
        <v>513</v>
      </c>
      <c r="B2680" s="124"/>
      <c r="C2680" s="125" t="s">
        <v>201</v>
      </c>
      <c r="D2680" s="119">
        <v>43187</v>
      </c>
      <c r="E2680" s="120" t="s">
        <v>6156</v>
      </c>
      <c r="F2680" s="120" t="s">
        <v>15</v>
      </c>
      <c r="G2680" s="120">
        <v>698524</v>
      </c>
      <c r="H2680" s="124"/>
      <c r="I2680" s="128" t="s">
        <v>6155</v>
      </c>
      <c r="J2680" s="124"/>
      <c r="K2680" s="124"/>
      <c r="L2680" s="124"/>
      <c r="M2680" s="124"/>
      <c r="N2680" s="211">
        <v>50</v>
      </c>
      <c r="O2680" s="211">
        <v>0</v>
      </c>
      <c r="P2680" s="124" t="s">
        <v>1314</v>
      </c>
    </row>
    <row r="2681" spans="1:16" ht="76.5">
      <c r="A2681" s="262">
        <v>25</v>
      </c>
      <c r="B2681" s="124"/>
      <c r="C2681" s="125" t="s">
        <v>694</v>
      </c>
      <c r="D2681" s="119">
        <v>43187</v>
      </c>
      <c r="E2681" s="120" t="s">
        <v>6157</v>
      </c>
      <c r="F2681" s="120" t="s">
        <v>1315</v>
      </c>
      <c r="G2681" s="120">
        <v>17130312</v>
      </c>
      <c r="H2681" s="124"/>
      <c r="I2681" s="128" t="s">
        <v>6158</v>
      </c>
      <c r="J2681" s="124"/>
      <c r="K2681" s="124"/>
      <c r="L2681" s="124"/>
      <c r="M2681" s="124"/>
      <c r="N2681" s="211">
        <v>79337.31</v>
      </c>
      <c r="O2681" s="211">
        <v>0</v>
      </c>
      <c r="P2681" s="124" t="s">
        <v>1314</v>
      </c>
    </row>
    <row r="2682" spans="1:16" ht="76.5">
      <c r="A2682" s="262">
        <v>25</v>
      </c>
      <c r="B2682" s="124"/>
      <c r="C2682" s="125" t="s">
        <v>694</v>
      </c>
      <c r="D2682" s="119">
        <v>43187</v>
      </c>
      <c r="E2682" s="120" t="s">
        <v>6159</v>
      </c>
      <c r="F2682" s="120" t="s">
        <v>1315</v>
      </c>
      <c r="G2682" s="120">
        <v>17130320</v>
      </c>
      <c r="H2682" s="124"/>
      <c r="I2682" s="128" t="s">
        <v>6160</v>
      </c>
      <c r="J2682" s="124"/>
      <c r="K2682" s="124"/>
      <c r="L2682" s="124"/>
      <c r="M2682" s="124"/>
      <c r="N2682" s="211">
        <v>389220.96</v>
      </c>
      <c r="O2682" s="211">
        <v>0</v>
      </c>
      <c r="P2682" s="124" t="s">
        <v>1314</v>
      </c>
    </row>
    <row r="2683" spans="1:16" ht="76.5">
      <c r="A2683" s="262">
        <v>25</v>
      </c>
      <c r="B2683" s="124"/>
      <c r="C2683" s="125" t="s">
        <v>694</v>
      </c>
      <c r="D2683" s="119">
        <v>43187</v>
      </c>
      <c r="E2683" s="120" t="s">
        <v>6161</v>
      </c>
      <c r="F2683" s="120" t="s">
        <v>1315</v>
      </c>
      <c r="G2683" s="120">
        <v>17130329</v>
      </c>
      <c r="H2683" s="124"/>
      <c r="I2683" s="128" t="s">
        <v>6162</v>
      </c>
      <c r="J2683" s="124"/>
      <c r="K2683" s="124"/>
      <c r="L2683" s="124"/>
      <c r="M2683" s="124"/>
      <c r="N2683" s="211">
        <v>140046.29999999999</v>
      </c>
      <c r="O2683" s="211">
        <v>0</v>
      </c>
      <c r="P2683" s="124" t="s">
        <v>1314</v>
      </c>
    </row>
    <row r="2684" spans="1:16" ht="76.5">
      <c r="A2684" s="262">
        <v>25</v>
      </c>
      <c r="B2684" s="124"/>
      <c r="C2684" s="125" t="s">
        <v>694</v>
      </c>
      <c r="D2684" s="119">
        <v>43187</v>
      </c>
      <c r="E2684" s="120" t="s">
        <v>6163</v>
      </c>
      <c r="F2684" s="120" t="s">
        <v>1315</v>
      </c>
      <c r="G2684" s="120">
        <v>17130454</v>
      </c>
      <c r="H2684" s="124"/>
      <c r="I2684" s="128" t="s">
        <v>6164</v>
      </c>
      <c r="J2684" s="124"/>
      <c r="K2684" s="124"/>
      <c r="L2684" s="124"/>
      <c r="M2684" s="124"/>
      <c r="N2684" s="211">
        <v>53985.05</v>
      </c>
      <c r="O2684" s="211">
        <v>0</v>
      </c>
      <c r="P2684" s="124" t="s">
        <v>1314</v>
      </c>
    </row>
    <row r="2685" spans="1:16" ht="76.5">
      <c r="A2685" s="262">
        <v>25</v>
      </c>
      <c r="B2685" s="124"/>
      <c r="C2685" s="125" t="s">
        <v>694</v>
      </c>
      <c r="D2685" s="119">
        <v>43187</v>
      </c>
      <c r="E2685" s="120" t="s">
        <v>6165</v>
      </c>
      <c r="F2685" s="120" t="s">
        <v>1315</v>
      </c>
      <c r="G2685" s="120">
        <v>17130670</v>
      </c>
      <c r="H2685" s="124"/>
      <c r="I2685" s="128" t="s">
        <v>6166</v>
      </c>
      <c r="J2685" s="124"/>
      <c r="K2685" s="124"/>
      <c r="L2685" s="124"/>
      <c r="M2685" s="124"/>
      <c r="N2685" s="211">
        <v>485191.2</v>
      </c>
      <c r="O2685" s="211">
        <v>0</v>
      </c>
      <c r="P2685" s="124" t="s">
        <v>1314</v>
      </c>
    </row>
    <row r="2686" spans="1:16" ht="76.5">
      <c r="A2686" s="262">
        <v>513</v>
      </c>
      <c r="B2686" s="124"/>
      <c r="C2686" s="125" t="s">
        <v>201</v>
      </c>
      <c r="D2686" s="119">
        <v>43187</v>
      </c>
      <c r="E2686" s="120" t="s">
        <v>6167</v>
      </c>
      <c r="F2686" s="120" t="s">
        <v>11</v>
      </c>
      <c r="G2686" s="120">
        <v>917145</v>
      </c>
      <c r="H2686" s="124"/>
      <c r="I2686" s="128" t="s">
        <v>6168</v>
      </c>
      <c r="J2686" s="124"/>
      <c r="K2686" s="124"/>
      <c r="L2686" s="124"/>
      <c r="M2686" s="124"/>
      <c r="N2686" s="211">
        <v>8721.52</v>
      </c>
      <c r="O2686" s="211">
        <v>0</v>
      </c>
      <c r="P2686" s="124" t="s">
        <v>1314</v>
      </c>
    </row>
    <row r="2687" spans="1:16" ht="63.75">
      <c r="A2687" s="262">
        <v>378</v>
      </c>
      <c r="B2687" s="124"/>
      <c r="C2687" s="125" t="s">
        <v>1274</v>
      </c>
      <c r="D2687" s="119">
        <v>43187</v>
      </c>
      <c r="E2687" s="120" t="s">
        <v>6169</v>
      </c>
      <c r="F2687" s="120" t="s">
        <v>11</v>
      </c>
      <c r="G2687" s="120">
        <v>917293</v>
      </c>
      <c r="H2687" s="124"/>
      <c r="I2687" s="128" t="s">
        <v>6170</v>
      </c>
      <c r="J2687" s="124"/>
      <c r="K2687" s="124"/>
      <c r="L2687" s="124"/>
      <c r="M2687" s="124"/>
      <c r="N2687" s="211">
        <v>50</v>
      </c>
      <c r="O2687" s="211">
        <v>0</v>
      </c>
      <c r="P2687" s="124" t="s">
        <v>1314</v>
      </c>
    </row>
    <row r="2688" spans="1:16" ht="51">
      <c r="A2688" s="262">
        <v>130</v>
      </c>
      <c r="B2688" s="124"/>
      <c r="C2688" s="125" t="s">
        <v>727</v>
      </c>
      <c r="D2688" s="119">
        <v>43188</v>
      </c>
      <c r="E2688" s="120" t="s">
        <v>5434</v>
      </c>
      <c r="F2688" s="120" t="s">
        <v>3</v>
      </c>
      <c r="G2688" s="120">
        <v>1609405</v>
      </c>
      <c r="H2688" s="124"/>
      <c r="I2688" s="128" t="s">
        <v>5435</v>
      </c>
      <c r="J2688" s="124"/>
      <c r="K2688" s="124"/>
      <c r="L2688" s="124"/>
      <c r="M2688" s="124"/>
      <c r="N2688" s="211">
        <v>0</v>
      </c>
      <c r="O2688" s="211">
        <v>138068.79999999999</v>
      </c>
      <c r="P2688" s="124" t="s">
        <v>1314</v>
      </c>
    </row>
    <row r="2689" spans="1:16" ht="51">
      <c r="A2689" s="262" t="s">
        <v>619</v>
      </c>
      <c r="B2689" s="124"/>
      <c r="C2689" s="125" t="s">
        <v>713</v>
      </c>
      <c r="D2689" s="119">
        <v>43188</v>
      </c>
      <c r="E2689" s="120" t="s">
        <v>5436</v>
      </c>
      <c r="F2689" s="120" t="s">
        <v>3</v>
      </c>
      <c r="G2689" s="120">
        <v>1609380</v>
      </c>
      <c r="H2689" s="124"/>
      <c r="I2689" s="128" t="s">
        <v>5437</v>
      </c>
      <c r="J2689" s="124"/>
      <c r="K2689" s="124"/>
      <c r="L2689" s="124"/>
      <c r="M2689" s="124"/>
      <c r="N2689" s="211">
        <v>0</v>
      </c>
      <c r="O2689" s="211">
        <v>2366.41</v>
      </c>
      <c r="P2689" s="124" t="s">
        <v>1314</v>
      </c>
    </row>
    <row r="2690" spans="1:16" ht="51">
      <c r="A2690" s="262" t="s">
        <v>619</v>
      </c>
      <c r="B2690" s="124"/>
      <c r="C2690" s="125" t="s">
        <v>713</v>
      </c>
      <c r="D2690" s="119">
        <v>43188</v>
      </c>
      <c r="E2690" s="120" t="s">
        <v>5438</v>
      </c>
      <c r="F2690" s="120" t="s">
        <v>3</v>
      </c>
      <c r="G2690" s="120">
        <v>1609381</v>
      </c>
      <c r="H2690" s="124"/>
      <c r="I2690" s="128" t="s">
        <v>5437</v>
      </c>
      <c r="J2690" s="124"/>
      <c r="K2690" s="124"/>
      <c r="L2690" s="124"/>
      <c r="M2690" s="124"/>
      <c r="N2690" s="211">
        <v>0</v>
      </c>
      <c r="O2690" s="211">
        <v>75.989999999999995</v>
      </c>
      <c r="P2690" s="124" t="s">
        <v>1314</v>
      </c>
    </row>
    <row r="2691" spans="1:16" ht="63.75">
      <c r="A2691" s="262">
        <v>249</v>
      </c>
      <c r="B2691" s="124"/>
      <c r="C2691" s="125" t="s">
        <v>775</v>
      </c>
      <c r="D2691" s="119">
        <v>43188</v>
      </c>
      <c r="E2691" s="120" t="s">
        <v>5439</v>
      </c>
      <c r="F2691" s="120" t="s">
        <v>3</v>
      </c>
      <c r="G2691" s="120">
        <v>1609400</v>
      </c>
      <c r="H2691" s="124"/>
      <c r="I2691" s="128" t="s">
        <v>5440</v>
      </c>
      <c r="J2691" s="124"/>
      <c r="K2691" s="124"/>
      <c r="L2691" s="124"/>
      <c r="M2691" s="124"/>
      <c r="N2691" s="211">
        <v>0</v>
      </c>
      <c r="O2691" s="211">
        <v>74</v>
      </c>
      <c r="P2691" s="124" t="s">
        <v>4737</v>
      </c>
    </row>
    <row r="2692" spans="1:16" ht="51">
      <c r="A2692" s="262" t="s">
        <v>619</v>
      </c>
      <c r="B2692" s="124"/>
      <c r="C2692" s="125" t="s">
        <v>713</v>
      </c>
      <c r="D2692" s="119">
        <v>43188</v>
      </c>
      <c r="E2692" s="120" t="s">
        <v>5441</v>
      </c>
      <c r="F2692" s="120" t="s">
        <v>3</v>
      </c>
      <c r="G2692" s="120">
        <v>1609478</v>
      </c>
      <c r="H2692" s="124"/>
      <c r="I2692" s="128" t="s">
        <v>5442</v>
      </c>
      <c r="J2692" s="124"/>
      <c r="K2692" s="124"/>
      <c r="L2692" s="124"/>
      <c r="M2692" s="124"/>
      <c r="N2692" s="211">
        <v>0</v>
      </c>
      <c r="O2692" s="211">
        <v>2000</v>
      </c>
      <c r="P2692" s="124" t="s">
        <v>1314</v>
      </c>
    </row>
    <row r="2693" spans="1:16" ht="51">
      <c r="A2693" s="262">
        <v>66</v>
      </c>
      <c r="B2693" s="124"/>
      <c r="C2693" s="125" t="s">
        <v>704</v>
      </c>
      <c r="D2693" s="119">
        <v>43188</v>
      </c>
      <c r="E2693" s="120" t="s">
        <v>5443</v>
      </c>
      <c r="F2693" s="120" t="s">
        <v>3</v>
      </c>
      <c r="G2693" s="120">
        <v>1609494</v>
      </c>
      <c r="H2693" s="124"/>
      <c r="I2693" s="128" t="s">
        <v>5444</v>
      </c>
      <c r="J2693" s="124"/>
      <c r="K2693" s="124"/>
      <c r="L2693" s="124"/>
      <c r="M2693" s="124"/>
      <c r="N2693" s="211">
        <v>0</v>
      </c>
      <c r="O2693" s="211">
        <v>40</v>
      </c>
      <c r="P2693" s="124" t="s">
        <v>1314</v>
      </c>
    </row>
    <row r="2694" spans="1:16" ht="63.75">
      <c r="A2694" s="262">
        <v>66</v>
      </c>
      <c r="B2694" s="124"/>
      <c r="C2694" s="125" t="s">
        <v>704</v>
      </c>
      <c r="D2694" s="119">
        <v>43188</v>
      </c>
      <c r="E2694" s="120" t="s">
        <v>5445</v>
      </c>
      <c r="F2694" s="120" t="s">
        <v>3</v>
      </c>
      <c r="G2694" s="120">
        <v>1609496</v>
      </c>
      <c r="H2694" s="124"/>
      <c r="I2694" s="128" t="s">
        <v>5446</v>
      </c>
      <c r="J2694" s="124"/>
      <c r="K2694" s="124"/>
      <c r="L2694" s="124"/>
      <c r="M2694" s="124"/>
      <c r="N2694" s="211">
        <v>0</v>
      </c>
      <c r="O2694" s="211">
        <v>40</v>
      </c>
      <c r="P2694" s="124" t="s">
        <v>1314</v>
      </c>
    </row>
    <row r="2695" spans="1:16" ht="63.75">
      <c r="A2695" s="262">
        <v>66</v>
      </c>
      <c r="B2695" s="124"/>
      <c r="C2695" s="125" t="s">
        <v>704</v>
      </c>
      <c r="D2695" s="119">
        <v>43188</v>
      </c>
      <c r="E2695" s="120" t="s">
        <v>5447</v>
      </c>
      <c r="F2695" s="120" t="s">
        <v>3</v>
      </c>
      <c r="G2695" s="120">
        <v>1609497</v>
      </c>
      <c r="H2695" s="124"/>
      <c r="I2695" s="128" t="s">
        <v>5448</v>
      </c>
      <c r="J2695" s="124"/>
      <c r="K2695" s="124"/>
      <c r="L2695" s="124"/>
      <c r="M2695" s="124"/>
      <c r="N2695" s="211">
        <v>0</v>
      </c>
      <c r="O2695" s="211">
        <v>40</v>
      </c>
      <c r="P2695" s="124" t="s">
        <v>1314</v>
      </c>
    </row>
    <row r="2696" spans="1:16" ht="51">
      <c r="A2696" s="262" t="s">
        <v>619</v>
      </c>
      <c r="B2696" s="124"/>
      <c r="C2696" s="125" t="s">
        <v>713</v>
      </c>
      <c r="D2696" s="119">
        <v>43188</v>
      </c>
      <c r="E2696" s="120" t="s">
        <v>5449</v>
      </c>
      <c r="F2696" s="120" t="s">
        <v>3</v>
      </c>
      <c r="G2696" s="120">
        <v>1609551</v>
      </c>
      <c r="H2696" s="124"/>
      <c r="I2696" s="128" t="s">
        <v>5450</v>
      </c>
      <c r="J2696" s="124"/>
      <c r="K2696" s="124"/>
      <c r="L2696" s="124"/>
      <c r="M2696" s="124"/>
      <c r="N2696" s="211">
        <v>0</v>
      </c>
      <c r="O2696" s="211">
        <v>258.85000000000002</v>
      </c>
      <c r="P2696" s="124" t="s">
        <v>1314</v>
      </c>
    </row>
    <row r="2697" spans="1:16" ht="63.75">
      <c r="A2697" s="262">
        <v>10</v>
      </c>
      <c r="B2697" s="124"/>
      <c r="C2697" s="125" t="s">
        <v>690</v>
      </c>
      <c r="D2697" s="119">
        <v>43188</v>
      </c>
      <c r="E2697" s="120" t="s">
        <v>6171</v>
      </c>
      <c r="F2697" s="120" t="s">
        <v>6</v>
      </c>
      <c r="G2697" s="120">
        <v>699217</v>
      </c>
      <c r="H2697" s="124"/>
      <c r="I2697" s="128" t="s">
        <v>6172</v>
      </c>
      <c r="J2697" s="124"/>
      <c r="K2697" s="124"/>
      <c r="L2697" s="124"/>
      <c r="M2697" s="124"/>
      <c r="N2697" s="211">
        <v>0</v>
      </c>
      <c r="O2697" s="211">
        <v>6920.51</v>
      </c>
      <c r="P2697" s="124" t="s">
        <v>1314</v>
      </c>
    </row>
    <row r="2698" spans="1:16" ht="63.75">
      <c r="A2698" s="262">
        <v>41</v>
      </c>
      <c r="B2698" s="124"/>
      <c r="C2698" s="125" t="s">
        <v>697</v>
      </c>
      <c r="D2698" s="119">
        <v>43188</v>
      </c>
      <c r="E2698" s="120" t="s">
        <v>6173</v>
      </c>
      <c r="F2698" s="120" t="s">
        <v>6</v>
      </c>
      <c r="G2698" s="120">
        <v>917306</v>
      </c>
      <c r="H2698" s="124"/>
      <c r="I2698" s="128" t="s">
        <v>6174</v>
      </c>
      <c r="J2698" s="124"/>
      <c r="K2698" s="124"/>
      <c r="L2698" s="124"/>
      <c r="M2698" s="124"/>
      <c r="N2698" s="211">
        <v>0</v>
      </c>
      <c r="O2698" s="211">
        <v>29789.34</v>
      </c>
      <c r="P2698" s="124" t="s">
        <v>1314</v>
      </c>
    </row>
    <row r="2699" spans="1:16">
      <c r="A2699" s="262" t="s">
        <v>1368</v>
      </c>
      <c r="B2699" s="124"/>
      <c r="C2699" s="125" t="s">
        <v>1368</v>
      </c>
      <c r="D2699" s="119">
        <v>43188</v>
      </c>
      <c r="E2699" s="120" t="s">
        <v>6175</v>
      </c>
      <c r="F2699" s="120" t="s">
        <v>13</v>
      </c>
      <c r="G2699" s="120">
        <v>380887</v>
      </c>
      <c r="H2699" s="124"/>
      <c r="I2699" s="128" t="s">
        <v>1393</v>
      </c>
      <c r="J2699" s="124"/>
      <c r="K2699" s="124"/>
      <c r="L2699" s="124"/>
      <c r="M2699" s="124"/>
      <c r="N2699" s="211">
        <v>4813821.84</v>
      </c>
      <c r="O2699" s="211">
        <v>0</v>
      </c>
      <c r="P2699" s="124" t="s">
        <v>1314</v>
      </c>
    </row>
    <row r="2700" spans="1:16">
      <c r="A2700" s="262" t="s">
        <v>1368</v>
      </c>
      <c r="B2700" s="124"/>
      <c r="C2700" s="125" t="s">
        <v>1368</v>
      </c>
      <c r="D2700" s="119">
        <v>43188</v>
      </c>
      <c r="E2700" s="120" t="s">
        <v>6176</v>
      </c>
      <c r="F2700" s="120" t="s">
        <v>13</v>
      </c>
      <c r="G2700" s="120">
        <v>380889</v>
      </c>
      <c r="H2700" s="124"/>
      <c r="I2700" s="128" t="s">
        <v>1393</v>
      </c>
      <c r="J2700" s="124"/>
      <c r="K2700" s="124"/>
      <c r="L2700" s="124"/>
      <c r="M2700" s="124"/>
      <c r="N2700" s="211">
        <v>2120094.73</v>
      </c>
      <c r="O2700" s="211">
        <v>0</v>
      </c>
      <c r="P2700" s="124" t="s">
        <v>1314</v>
      </c>
    </row>
    <row r="2701" spans="1:16">
      <c r="A2701" s="262" t="s">
        <v>1368</v>
      </c>
      <c r="B2701" s="124"/>
      <c r="C2701" s="125" t="s">
        <v>1368</v>
      </c>
      <c r="D2701" s="119">
        <v>43188</v>
      </c>
      <c r="E2701" s="120" t="s">
        <v>6177</v>
      </c>
      <c r="F2701" s="120" t="s">
        <v>13</v>
      </c>
      <c r="G2701" s="120">
        <v>380891</v>
      </c>
      <c r="H2701" s="124"/>
      <c r="I2701" s="128" t="s">
        <v>1393</v>
      </c>
      <c r="J2701" s="124"/>
      <c r="K2701" s="124"/>
      <c r="L2701" s="124"/>
      <c r="M2701" s="124"/>
      <c r="N2701" s="211">
        <v>2551576.73</v>
      </c>
      <c r="O2701" s="211">
        <v>0</v>
      </c>
      <c r="P2701" s="124" t="s">
        <v>1314</v>
      </c>
    </row>
    <row r="2702" spans="1:16">
      <c r="A2702" s="262" t="s">
        <v>1368</v>
      </c>
      <c r="B2702" s="124"/>
      <c r="C2702" s="125" t="s">
        <v>1368</v>
      </c>
      <c r="D2702" s="119">
        <v>43188</v>
      </c>
      <c r="E2702" s="120" t="s">
        <v>6178</v>
      </c>
      <c r="F2702" s="120" t="s">
        <v>13</v>
      </c>
      <c r="G2702" s="120">
        <v>380893</v>
      </c>
      <c r="H2702" s="124"/>
      <c r="I2702" s="128" t="s">
        <v>1393</v>
      </c>
      <c r="J2702" s="124"/>
      <c r="K2702" s="124"/>
      <c r="L2702" s="124"/>
      <c r="M2702" s="124"/>
      <c r="N2702" s="211">
        <v>17819251.039999999</v>
      </c>
      <c r="O2702" s="211">
        <v>0</v>
      </c>
      <c r="P2702" s="124" t="s">
        <v>1314</v>
      </c>
    </row>
    <row r="2703" spans="1:16">
      <c r="A2703" s="262" t="s">
        <v>1368</v>
      </c>
      <c r="B2703" s="124"/>
      <c r="C2703" s="125" t="s">
        <v>1368</v>
      </c>
      <c r="D2703" s="119">
        <v>43188</v>
      </c>
      <c r="E2703" s="120" t="s">
        <v>6179</v>
      </c>
      <c r="F2703" s="120" t="s">
        <v>13</v>
      </c>
      <c r="G2703" s="120">
        <v>380895</v>
      </c>
      <c r="H2703" s="124"/>
      <c r="I2703" s="128" t="s">
        <v>1393</v>
      </c>
      <c r="J2703" s="124"/>
      <c r="K2703" s="124"/>
      <c r="L2703" s="124"/>
      <c r="M2703" s="124"/>
      <c r="N2703" s="211">
        <v>17471545.899999999</v>
      </c>
      <c r="O2703" s="211">
        <v>0</v>
      </c>
      <c r="P2703" s="124" t="s">
        <v>1314</v>
      </c>
    </row>
    <row r="2704" spans="1:16">
      <c r="A2704" s="262" t="s">
        <v>1368</v>
      </c>
      <c r="B2704" s="124"/>
      <c r="C2704" s="125" t="s">
        <v>1368</v>
      </c>
      <c r="D2704" s="119">
        <v>43188</v>
      </c>
      <c r="E2704" s="120" t="s">
        <v>6180</v>
      </c>
      <c r="F2704" s="120" t="s">
        <v>13</v>
      </c>
      <c r="G2704" s="120">
        <v>380897</v>
      </c>
      <c r="H2704" s="124"/>
      <c r="I2704" s="128" t="s">
        <v>1393</v>
      </c>
      <c r="J2704" s="124"/>
      <c r="K2704" s="124"/>
      <c r="L2704" s="124"/>
      <c r="M2704" s="124"/>
      <c r="N2704" s="211">
        <v>22404517.09</v>
      </c>
      <c r="O2704" s="211">
        <v>0</v>
      </c>
      <c r="P2704" s="124" t="s">
        <v>1314</v>
      </c>
    </row>
    <row r="2705" spans="1:16">
      <c r="A2705" s="262" t="s">
        <v>1368</v>
      </c>
      <c r="B2705" s="124"/>
      <c r="C2705" s="125" t="s">
        <v>1368</v>
      </c>
      <c r="D2705" s="119">
        <v>43188</v>
      </c>
      <c r="E2705" s="120" t="s">
        <v>6181</v>
      </c>
      <c r="F2705" s="120" t="s">
        <v>13</v>
      </c>
      <c r="G2705" s="120">
        <v>380899</v>
      </c>
      <c r="H2705" s="124"/>
      <c r="I2705" s="128" t="s">
        <v>1393</v>
      </c>
      <c r="J2705" s="124"/>
      <c r="K2705" s="124"/>
      <c r="L2705" s="124"/>
      <c r="M2705" s="124"/>
      <c r="N2705" s="211">
        <v>103700439.81999999</v>
      </c>
      <c r="O2705" s="211">
        <v>0</v>
      </c>
      <c r="P2705" s="124" t="s">
        <v>1314</v>
      </c>
    </row>
    <row r="2706" spans="1:16">
      <c r="A2706" s="262" t="s">
        <v>1368</v>
      </c>
      <c r="B2706" s="124"/>
      <c r="C2706" s="125" t="s">
        <v>1368</v>
      </c>
      <c r="D2706" s="119">
        <v>43188</v>
      </c>
      <c r="E2706" s="120" t="s">
        <v>6182</v>
      </c>
      <c r="F2706" s="120" t="s">
        <v>13</v>
      </c>
      <c r="G2706" s="120">
        <v>380901</v>
      </c>
      <c r="H2706" s="124"/>
      <c r="I2706" s="128" t="s">
        <v>1393</v>
      </c>
      <c r="J2706" s="124"/>
      <c r="K2706" s="124"/>
      <c r="L2706" s="124"/>
      <c r="M2706" s="124"/>
      <c r="N2706" s="211">
        <v>44570389.729999997</v>
      </c>
      <c r="O2706" s="211">
        <v>0</v>
      </c>
      <c r="P2706" s="124" t="s">
        <v>1314</v>
      </c>
    </row>
    <row r="2707" spans="1:16">
      <c r="A2707" s="262" t="s">
        <v>1368</v>
      </c>
      <c r="B2707" s="124"/>
      <c r="C2707" s="125" t="s">
        <v>1368</v>
      </c>
      <c r="D2707" s="119">
        <v>43188</v>
      </c>
      <c r="E2707" s="120" t="s">
        <v>6183</v>
      </c>
      <c r="F2707" s="120" t="s">
        <v>13</v>
      </c>
      <c r="G2707" s="120">
        <v>380903</v>
      </c>
      <c r="H2707" s="124"/>
      <c r="I2707" s="128" t="s">
        <v>1393</v>
      </c>
      <c r="J2707" s="124"/>
      <c r="K2707" s="124"/>
      <c r="L2707" s="124"/>
      <c r="M2707" s="124"/>
      <c r="N2707" s="211">
        <v>7658703.9000000004</v>
      </c>
      <c r="O2707" s="211">
        <v>0</v>
      </c>
      <c r="P2707" s="124" t="s">
        <v>1314</v>
      </c>
    </row>
    <row r="2708" spans="1:16">
      <c r="A2708" s="262" t="s">
        <v>1368</v>
      </c>
      <c r="B2708" s="124"/>
      <c r="C2708" s="125" t="s">
        <v>1368</v>
      </c>
      <c r="D2708" s="119">
        <v>43188</v>
      </c>
      <c r="E2708" s="120" t="s">
        <v>6184</v>
      </c>
      <c r="F2708" s="120" t="s">
        <v>13</v>
      </c>
      <c r="G2708" s="120">
        <v>380905</v>
      </c>
      <c r="H2708" s="124"/>
      <c r="I2708" s="128" t="s">
        <v>1393</v>
      </c>
      <c r="J2708" s="124"/>
      <c r="K2708" s="124"/>
      <c r="L2708" s="124"/>
      <c r="M2708" s="124"/>
      <c r="N2708" s="211">
        <v>15945.25</v>
      </c>
      <c r="O2708" s="211">
        <v>0</v>
      </c>
      <c r="P2708" s="124" t="s">
        <v>1314</v>
      </c>
    </row>
    <row r="2709" spans="1:16">
      <c r="A2709" s="262" t="s">
        <v>1368</v>
      </c>
      <c r="B2709" s="124"/>
      <c r="C2709" s="125" t="s">
        <v>1368</v>
      </c>
      <c r="D2709" s="119">
        <v>43188</v>
      </c>
      <c r="E2709" s="120" t="s">
        <v>6185</v>
      </c>
      <c r="F2709" s="120" t="s">
        <v>13</v>
      </c>
      <c r="G2709" s="120">
        <v>380907</v>
      </c>
      <c r="H2709" s="124"/>
      <c r="I2709" s="128" t="s">
        <v>1393</v>
      </c>
      <c r="J2709" s="124"/>
      <c r="K2709" s="124"/>
      <c r="L2709" s="124"/>
      <c r="M2709" s="124"/>
      <c r="N2709" s="211">
        <v>1098.1500000000001</v>
      </c>
      <c r="O2709" s="211">
        <v>0</v>
      </c>
      <c r="P2709" s="124" t="s">
        <v>1314</v>
      </c>
    </row>
    <row r="2710" spans="1:16">
      <c r="A2710" s="262" t="s">
        <v>1368</v>
      </c>
      <c r="B2710" s="124"/>
      <c r="C2710" s="125" t="s">
        <v>1368</v>
      </c>
      <c r="D2710" s="119">
        <v>43188</v>
      </c>
      <c r="E2710" s="120" t="s">
        <v>6186</v>
      </c>
      <c r="F2710" s="120" t="s">
        <v>13</v>
      </c>
      <c r="G2710" s="120">
        <v>380909</v>
      </c>
      <c r="H2710" s="124"/>
      <c r="I2710" s="128" t="s">
        <v>1393</v>
      </c>
      <c r="J2710" s="124"/>
      <c r="K2710" s="124"/>
      <c r="L2710" s="124"/>
      <c r="M2710" s="124"/>
      <c r="N2710" s="211">
        <v>15566.3</v>
      </c>
      <c r="O2710" s="211">
        <v>0</v>
      </c>
      <c r="P2710" s="124" t="s">
        <v>1314</v>
      </c>
    </row>
    <row r="2711" spans="1:16">
      <c r="A2711" s="262" t="s">
        <v>1368</v>
      </c>
      <c r="B2711" s="124"/>
      <c r="C2711" s="125" t="s">
        <v>1368</v>
      </c>
      <c r="D2711" s="119">
        <v>43188</v>
      </c>
      <c r="E2711" s="120" t="s">
        <v>6187</v>
      </c>
      <c r="F2711" s="120" t="s">
        <v>13</v>
      </c>
      <c r="G2711" s="120">
        <v>380911</v>
      </c>
      <c r="H2711" s="124"/>
      <c r="I2711" s="128" t="s">
        <v>1393</v>
      </c>
      <c r="J2711" s="124"/>
      <c r="K2711" s="124"/>
      <c r="L2711" s="124"/>
      <c r="M2711" s="124"/>
      <c r="N2711" s="211">
        <v>15566.3</v>
      </c>
      <c r="O2711" s="211">
        <v>0</v>
      </c>
      <c r="P2711" s="124" t="s">
        <v>1314</v>
      </c>
    </row>
    <row r="2712" spans="1:16">
      <c r="A2712" s="262" t="s">
        <v>1368</v>
      </c>
      <c r="B2712" s="124"/>
      <c r="C2712" s="125" t="s">
        <v>1368</v>
      </c>
      <c r="D2712" s="119">
        <v>43188</v>
      </c>
      <c r="E2712" s="120" t="s">
        <v>6188</v>
      </c>
      <c r="F2712" s="120" t="s">
        <v>13</v>
      </c>
      <c r="G2712" s="120">
        <v>380913</v>
      </c>
      <c r="H2712" s="124"/>
      <c r="I2712" s="128" t="s">
        <v>1393</v>
      </c>
      <c r="J2712" s="124"/>
      <c r="K2712" s="124"/>
      <c r="L2712" s="124"/>
      <c r="M2712" s="124"/>
      <c r="N2712" s="211">
        <v>15566.3</v>
      </c>
      <c r="O2712" s="211">
        <v>0</v>
      </c>
      <c r="P2712" s="124" t="s">
        <v>1314</v>
      </c>
    </row>
    <row r="2713" spans="1:16">
      <c r="A2713" s="262" t="s">
        <v>1368</v>
      </c>
      <c r="B2713" s="124"/>
      <c r="C2713" s="125" t="s">
        <v>1368</v>
      </c>
      <c r="D2713" s="119">
        <v>43188</v>
      </c>
      <c r="E2713" s="120" t="s">
        <v>6189</v>
      </c>
      <c r="F2713" s="120" t="s">
        <v>13</v>
      </c>
      <c r="G2713" s="120">
        <v>380915</v>
      </c>
      <c r="H2713" s="124"/>
      <c r="I2713" s="128" t="s">
        <v>1393</v>
      </c>
      <c r="J2713" s="124"/>
      <c r="K2713" s="124"/>
      <c r="L2713" s="124"/>
      <c r="M2713" s="124"/>
      <c r="N2713" s="211">
        <v>15566.3</v>
      </c>
      <c r="O2713" s="211">
        <v>0</v>
      </c>
      <c r="P2713" s="124" t="s">
        <v>1314</v>
      </c>
    </row>
    <row r="2714" spans="1:16">
      <c r="A2714" s="262" t="s">
        <v>1368</v>
      </c>
      <c r="B2714" s="124"/>
      <c r="C2714" s="125" t="s">
        <v>1368</v>
      </c>
      <c r="D2714" s="119">
        <v>43188</v>
      </c>
      <c r="E2714" s="120" t="s">
        <v>6190</v>
      </c>
      <c r="F2714" s="120" t="s">
        <v>13</v>
      </c>
      <c r="G2714" s="120">
        <v>380917</v>
      </c>
      <c r="H2714" s="124"/>
      <c r="I2714" s="128" t="s">
        <v>1393</v>
      </c>
      <c r="J2714" s="124"/>
      <c r="K2714" s="124"/>
      <c r="L2714" s="124"/>
      <c r="M2714" s="124"/>
      <c r="N2714" s="211">
        <v>297135.96000000002</v>
      </c>
      <c r="O2714" s="211">
        <v>0</v>
      </c>
      <c r="P2714" s="124" t="s">
        <v>1314</v>
      </c>
    </row>
    <row r="2715" spans="1:16">
      <c r="A2715" s="262" t="s">
        <v>1368</v>
      </c>
      <c r="B2715" s="124"/>
      <c r="C2715" s="125" t="s">
        <v>1368</v>
      </c>
      <c r="D2715" s="119">
        <v>43188</v>
      </c>
      <c r="E2715" s="120" t="s">
        <v>6191</v>
      </c>
      <c r="F2715" s="120" t="s">
        <v>13</v>
      </c>
      <c r="G2715" s="120">
        <v>380919</v>
      </c>
      <c r="H2715" s="124"/>
      <c r="I2715" s="128" t="s">
        <v>1393</v>
      </c>
      <c r="J2715" s="124"/>
      <c r="K2715" s="124"/>
      <c r="L2715" s="124"/>
      <c r="M2715" s="124"/>
      <c r="N2715" s="211">
        <v>3726.63</v>
      </c>
      <c r="O2715" s="211">
        <v>0</v>
      </c>
      <c r="P2715" s="124" t="s">
        <v>1314</v>
      </c>
    </row>
    <row r="2716" spans="1:16">
      <c r="A2716" s="262" t="s">
        <v>1368</v>
      </c>
      <c r="B2716" s="124"/>
      <c r="C2716" s="125" t="s">
        <v>1368</v>
      </c>
      <c r="D2716" s="119">
        <v>43188</v>
      </c>
      <c r="E2716" s="120" t="s">
        <v>6192</v>
      </c>
      <c r="F2716" s="120" t="s">
        <v>13</v>
      </c>
      <c r="G2716" s="120">
        <v>380921</v>
      </c>
      <c r="H2716" s="124"/>
      <c r="I2716" s="128" t="s">
        <v>1393</v>
      </c>
      <c r="J2716" s="124"/>
      <c r="K2716" s="124"/>
      <c r="L2716" s="124"/>
      <c r="M2716" s="124"/>
      <c r="N2716" s="211">
        <v>388.14</v>
      </c>
      <c r="O2716" s="211">
        <v>0</v>
      </c>
      <c r="P2716" s="124" t="s">
        <v>1314</v>
      </c>
    </row>
    <row r="2717" spans="1:16">
      <c r="A2717" s="262" t="s">
        <v>1368</v>
      </c>
      <c r="B2717" s="124"/>
      <c r="C2717" s="125" t="s">
        <v>1368</v>
      </c>
      <c r="D2717" s="119">
        <v>43188</v>
      </c>
      <c r="E2717" s="120" t="s">
        <v>6193</v>
      </c>
      <c r="F2717" s="120" t="s">
        <v>13</v>
      </c>
      <c r="G2717" s="120">
        <v>380758</v>
      </c>
      <c r="H2717" s="124"/>
      <c r="I2717" s="128" t="s">
        <v>1393</v>
      </c>
      <c r="J2717" s="124"/>
      <c r="K2717" s="124"/>
      <c r="L2717" s="124"/>
      <c r="M2717" s="124"/>
      <c r="N2717" s="211">
        <v>14921395.369999999</v>
      </c>
      <c r="O2717" s="211">
        <v>0</v>
      </c>
      <c r="P2717" s="124" t="s">
        <v>1314</v>
      </c>
    </row>
    <row r="2718" spans="1:16">
      <c r="A2718" s="262" t="s">
        <v>1368</v>
      </c>
      <c r="B2718" s="124"/>
      <c r="C2718" s="125" t="s">
        <v>1368</v>
      </c>
      <c r="D2718" s="119">
        <v>43188</v>
      </c>
      <c r="E2718" s="120" t="s">
        <v>6194</v>
      </c>
      <c r="F2718" s="120" t="s">
        <v>13</v>
      </c>
      <c r="G2718" s="120">
        <v>380760</v>
      </c>
      <c r="H2718" s="124"/>
      <c r="I2718" s="128" t="s">
        <v>1393</v>
      </c>
      <c r="J2718" s="124"/>
      <c r="K2718" s="124"/>
      <c r="L2718" s="124"/>
      <c r="M2718" s="124"/>
      <c r="N2718" s="211">
        <v>2745249.62</v>
      </c>
      <c r="O2718" s="211">
        <v>0</v>
      </c>
      <c r="P2718" s="124" t="s">
        <v>1314</v>
      </c>
    </row>
    <row r="2719" spans="1:16">
      <c r="A2719" s="262" t="s">
        <v>1368</v>
      </c>
      <c r="B2719" s="124"/>
      <c r="C2719" s="125" t="s">
        <v>1368</v>
      </c>
      <c r="D2719" s="119">
        <v>43188</v>
      </c>
      <c r="E2719" s="120" t="s">
        <v>6195</v>
      </c>
      <c r="F2719" s="120" t="s">
        <v>13</v>
      </c>
      <c r="G2719" s="120">
        <v>380762</v>
      </c>
      <c r="H2719" s="124"/>
      <c r="I2719" s="128" t="s">
        <v>1393</v>
      </c>
      <c r="J2719" s="124"/>
      <c r="K2719" s="124"/>
      <c r="L2719" s="124"/>
      <c r="M2719" s="124"/>
      <c r="N2719" s="211">
        <v>164726.71</v>
      </c>
      <c r="O2719" s="211">
        <v>0</v>
      </c>
      <c r="P2719" s="124" t="s">
        <v>1314</v>
      </c>
    </row>
    <row r="2720" spans="1:16">
      <c r="A2720" s="262" t="s">
        <v>1368</v>
      </c>
      <c r="B2720" s="124"/>
      <c r="C2720" s="125" t="s">
        <v>1368</v>
      </c>
      <c r="D2720" s="119">
        <v>43188</v>
      </c>
      <c r="E2720" s="120" t="s">
        <v>6196</v>
      </c>
      <c r="F2720" s="120" t="s">
        <v>13</v>
      </c>
      <c r="G2720" s="120">
        <v>380764</v>
      </c>
      <c r="H2720" s="124"/>
      <c r="I2720" s="128" t="s">
        <v>1393</v>
      </c>
      <c r="J2720" s="124"/>
      <c r="K2720" s="124"/>
      <c r="L2720" s="124"/>
      <c r="M2720" s="124"/>
      <c r="N2720" s="211">
        <v>4344229.32</v>
      </c>
      <c r="O2720" s="211">
        <v>0</v>
      </c>
      <c r="P2720" s="124" t="s">
        <v>1314</v>
      </c>
    </row>
    <row r="2721" spans="1:16">
      <c r="A2721" s="262" t="s">
        <v>1368</v>
      </c>
      <c r="B2721" s="124"/>
      <c r="C2721" s="125" t="s">
        <v>1368</v>
      </c>
      <c r="D2721" s="119">
        <v>43188</v>
      </c>
      <c r="E2721" s="120" t="s">
        <v>6197</v>
      </c>
      <c r="F2721" s="120" t="s">
        <v>13</v>
      </c>
      <c r="G2721" s="120">
        <v>380766</v>
      </c>
      <c r="H2721" s="124"/>
      <c r="I2721" s="128" t="s">
        <v>1393</v>
      </c>
      <c r="J2721" s="124"/>
      <c r="K2721" s="124"/>
      <c r="L2721" s="124"/>
      <c r="M2721" s="124"/>
      <c r="N2721" s="211">
        <v>1237134.8700000001</v>
      </c>
      <c r="O2721" s="211">
        <v>0</v>
      </c>
      <c r="P2721" s="124" t="s">
        <v>1314</v>
      </c>
    </row>
    <row r="2722" spans="1:16">
      <c r="A2722" s="262" t="s">
        <v>1368</v>
      </c>
      <c r="B2722" s="124"/>
      <c r="C2722" s="125" t="s">
        <v>1368</v>
      </c>
      <c r="D2722" s="119">
        <v>43188</v>
      </c>
      <c r="E2722" s="120" t="s">
        <v>6198</v>
      </c>
      <c r="F2722" s="120" t="s">
        <v>13</v>
      </c>
      <c r="G2722" s="120">
        <v>380768</v>
      </c>
      <c r="H2722" s="124"/>
      <c r="I2722" s="128" t="s">
        <v>1393</v>
      </c>
      <c r="J2722" s="124"/>
      <c r="K2722" s="124"/>
      <c r="L2722" s="124"/>
      <c r="M2722" s="124"/>
      <c r="N2722" s="211">
        <v>383264.22</v>
      </c>
      <c r="O2722" s="211">
        <v>0</v>
      </c>
      <c r="P2722" s="124" t="s">
        <v>1314</v>
      </c>
    </row>
    <row r="2723" spans="1:16">
      <c r="A2723" s="262" t="s">
        <v>1368</v>
      </c>
      <c r="B2723" s="124"/>
      <c r="C2723" s="125" t="s">
        <v>1368</v>
      </c>
      <c r="D2723" s="119">
        <v>43188</v>
      </c>
      <c r="E2723" s="120" t="s">
        <v>6199</v>
      </c>
      <c r="F2723" s="120" t="s">
        <v>13</v>
      </c>
      <c r="G2723" s="120">
        <v>380770</v>
      </c>
      <c r="H2723" s="124"/>
      <c r="I2723" s="128" t="s">
        <v>1393</v>
      </c>
      <c r="J2723" s="124"/>
      <c r="K2723" s="124"/>
      <c r="L2723" s="124"/>
      <c r="M2723" s="124"/>
      <c r="N2723" s="211">
        <v>10107573.529999999</v>
      </c>
      <c r="O2723" s="211">
        <v>0</v>
      </c>
      <c r="P2723" s="124" t="s">
        <v>1314</v>
      </c>
    </row>
    <row r="2724" spans="1:16">
      <c r="A2724" s="262" t="s">
        <v>1368</v>
      </c>
      <c r="B2724" s="124"/>
      <c r="C2724" s="125" t="s">
        <v>1368</v>
      </c>
      <c r="D2724" s="119">
        <v>43188</v>
      </c>
      <c r="E2724" s="120" t="s">
        <v>6200</v>
      </c>
      <c r="F2724" s="120" t="s">
        <v>13</v>
      </c>
      <c r="G2724" s="120">
        <v>380772</v>
      </c>
      <c r="H2724" s="124"/>
      <c r="I2724" s="128" t="s">
        <v>1393</v>
      </c>
      <c r="J2724" s="124"/>
      <c r="K2724" s="124"/>
      <c r="L2724" s="124"/>
      <c r="M2724" s="124"/>
      <c r="N2724" s="211">
        <v>193672.89</v>
      </c>
      <c r="O2724" s="211">
        <v>0</v>
      </c>
      <c r="P2724" s="124" t="s">
        <v>1314</v>
      </c>
    </row>
    <row r="2725" spans="1:16">
      <c r="A2725" s="262" t="s">
        <v>1368</v>
      </c>
      <c r="B2725" s="124"/>
      <c r="C2725" s="125" t="s">
        <v>1368</v>
      </c>
      <c r="D2725" s="119">
        <v>43188</v>
      </c>
      <c r="E2725" s="120" t="s">
        <v>6201</v>
      </c>
      <c r="F2725" s="120" t="s">
        <v>13</v>
      </c>
      <c r="G2725" s="120">
        <v>380774</v>
      </c>
      <c r="H2725" s="124"/>
      <c r="I2725" s="128" t="s">
        <v>1393</v>
      </c>
      <c r="J2725" s="124"/>
      <c r="K2725" s="124"/>
      <c r="L2725" s="124"/>
      <c r="M2725" s="124"/>
      <c r="N2725" s="211">
        <v>753282.13</v>
      </c>
      <c r="O2725" s="211">
        <v>0</v>
      </c>
      <c r="P2725" s="124" t="s">
        <v>1314</v>
      </c>
    </row>
    <row r="2726" spans="1:16">
      <c r="A2726" s="262" t="s">
        <v>1368</v>
      </c>
      <c r="B2726" s="124"/>
      <c r="C2726" s="125" t="s">
        <v>1368</v>
      </c>
      <c r="D2726" s="119">
        <v>43188</v>
      </c>
      <c r="E2726" s="120" t="s">
        <v>6202</v>
      </c>
      <c r="F2726" s="120" t="s">
        <v>13</v>
      </c>
      <c r="G2726" s="120">
        <v>380776</v>
      </c>
      <c r="H2726" s="124"/>
      <c r="I2726" s="128" t="s">
        <v>1393</v>
      </c>
      <c r="J2726" s="124"/>
      <c r="K2726" s="124"/>
      <c r="L2726" s="124"/>
      <c r="M2726" s="124"/>
      <c r="N2726" s="211">
        <v>2068977.85</v>
      </c>
      <c r="O2726" s="211">
        <v>0</v>
      </c>
      <c r="P2726" s="124" t="s">
        <v>1314</v>
      </c>
    </row>
    <row r="2727" spans="1:16">
      <c r="A2727" s="262" t="s">
        <v>1368</v>
      </c>
      <c r="B2727" s="124"/>
      <c r="C2727" s="125" t="s">
        <v>1368</v>
      </c>
      <c r="D2727" s="119">
        <v>43188</v>
      </c>
      <c r="E2727" s="120" t="s">
        <v>6203</v>
      </c>
      <c r="F2727" s="120" t="s">
        <v>13</v>
      </c>
      <c r="G2727" s="120">
        <v>380778</v>
      </c>
      <c r="H2727" s="124"/>
      <c r="I2727" s="128" t="s">
        <v>1393</v>
      </c>
      <c r="J2727" s="124"/>
      <c r="K2727" s="124"/>
      <c r="L2727" s="124"/>
      <c r="M2727" s="124"/>
      <c r="N2727" s="211">
        <v>1752636.43</v>
      </c>
      <c r="O2727" s="211">
        <v>0</v>
      </c>
      <c r="P2727" s="124" t="s">
        <v>1314</v>
      </c>
    </row>
    <row r="2728" spans="1:16">
      <c r="A2728" s="262" t="s">
        <v>1368</v>
      </c>
      <c r="B2728" s="124"/>
      <c r="C2728" s="125" t="s">
        <v>1368</v>
      </c>
      <c r="D2728" s="119">
        <v>43188</v>
      </c>
      <c r="E2728" s="120" t="s">
        <v>6204</v>
      </c>
      <c r="F2728" s="120" t="s">
        <v>13</v>
      </c>
      <c r="G2728" s="120">
        <v>380780</v>
      </c>
      <c r="H2728" s="124"/>
      <c r="I2728" s="128" t="s">
        <v>1393</v>
      </c>
      <c r="J2728" s="124"/>
      <c r="K2728" s="124"/>
      <c r="L2728" s="124"/>
      <c r="M2728" s="124"/>
      <c r="N2728" s="211">
        <v>11523459.08</v>
      </c>
      <c r="O2728" s="211">
        <v>0</v>
      </c>
      <c r="P2728" s="124" t="s">
        <v>1314</v>
      </c>
    </row>
    <row r="2729" spans="1:16">
      <c r="A2729" s="262" t="s">
        <v>1368</v>
      </c>
      <c r="B2729" s="124"/>
      <c r="C2729" s="125" t="s">
        <v>1368</v>
      </c>
      <c r="D2729" s="119">
        <v>43188</v>
      </c>
      <c r="E2729" s="120" t="s">
        <v>6205</v>
      </c>
      <c r="F2729" s="120" t="s">
        <v>13</v>
      </c>
      <c r="G2729" s="120">
        <v>380782</v>
      </c>
      <c r="H2729" s="124"/>
      <c r="I2729" s="128" t="s">
        <v>1393</v>
      </c>
      <c r="J2729" s="124"/>
      <c r="K2729" s="124"/>
      <c r="L2729" s="124"/>
      <c r="M2729" s="124"/>
      <c r="N2729" s="211">
        <v>885650.63</v>
      </c>
      <c r="O2729" s="211">
        <v>0</v>
      </c>
      <c r="P2729" s="124" t="s">
        <v>1314</v>
      </c>
    </row>
    <row r="2730" spans="1:16">
      <c r="A2730" s="262" t="s">
        <v>1368</v>
      </c>
      <c r="B2730" s="124"/>
      <c r="C2730" s="125" t="s">
        <v>1368</v>
      </c>
      <c r="D2730" s="119">
        <v>43188</v>
      </c>
      <c r="E2730" s="120" t="s">
        <v>6206</v>
      </c>
      <c r="F2730" s="120" t="s">
        <v>13</v>
      </c>
      <c r="G2730" s="120">
        <v>380784</v>
      </c>
      <c r="H2730" s="124"/>
      <c r="I2730" s="128" t="s">
        <v>1393</v>
      </c>
      <c r="J2730" s="124"/>
      <c r="K2730" s="124"/>
      <c r="L2730" s="124"/>
      <c r="M2730" s="124"/>
      <c r="N2730" s="211">
        <v>8629061.6699999999</v>
      </c>
      <c r="O2730" s="211">
        <v>0</v>
      </c>
      <c r="P2730" s="124" t="s">
        <v>1314</v>
      </c>
    </row>
    <row r="2731" spans="1:16">
      <c r="A2731" s="262" t="s">
        <v>1368</v>
      </c>
      <c r="B2731" s="124"/>
      <c r="C2731" s="125" t="s">
        <v>1368</v>
      </c>
      <c r="D2731" s="119">
        <v>43188</v>
      </c>
      <c r="E2731" s="120" t="s">
        <v>6207</v>
      </c>
      <c r="F2731" s="120" t="s">
        <v>13</v>
      </c>
      <c r="G2731" s="120">
        <v>380786</v>
      </c>
      <c r="H2731" s="124"/>
      <c r="I2731" s="128" t="s">
        <v>1393</v>
      </c>
      <c r="J2731" s="124"/>
      <c r="K2731" s="124"/>
      <c r="L2731" s="124"/>
      <c r="M2731" s="124"/>
      <c r="N2731" s="211">
        <v>10544.44</v>
      </c>
      <c r="O2731" s="211">
        <v>0</v>
      </c>
      <c r="P2731" s="124" t="s">
        <v>1314</v>
      </c>
    </row>
    <row r="2732" spans="1:16">
      <c r="A2732" s="262" t="s">
        <v>1368</v>
      </c>
      <c r="B2732" s="124"/>
      <c r="C2732" s="125" t="s">
        <v>1368</v>
      </c>
      <c r="D2732" s="119">
        <v>43188</v>
      </c>
      <c r="E2732" s="120" t="s">
        <v>6208</v>
      </c>
      <c r="F2732" s="120" t="s">
        <v>13</v>
      </c>
      <c r="G2732" s="120">
        <v>380788</v>
      </c>
      <c r="H2732" s="124"/>
      <c r="I2732" s="128" t="s">
        <v>1393</v>
      </c>
      <c r="J2732" s="124"/>
      <c r="K2732" s="124"/>
      <c r="L2732" s="124"/>
      <c r="M2732" s="124"/>
      <c r="N2732" s="211">
        <v>3544.77</v>
      </c>
      <c r="O2732" s="211">
        <v>0</v>
      </c>
      <c r="P2732" s="124" t="s">
        <v>1314</v>
      </c>
    </row>
    <row r="2733" spans="1:16">
      <c r="A2733" s="262" t="s">
        <v>1368</v>
      </c>
      <c r="B2733" s="124"/>
      <c r="C2733" s="125" t="s">
        <v>1368</v>
      </c>
      <c r="D2733" s="119">
        <v>43188</v>
      </c>
      <c r="E2733" s="120" t="s">
        <v>6209</v>
      </c>
      <c r="F2733" s="120" t="s">
        <v>13</v>
      </c>
      <c r="G2733" s="120">
        <v>380790</v>
      </c>
      <c r="H2733" s="124"/>
      <c r="I2733" s="128" t="s">
        <v>1393</v>
      </c>
      <c r="J2733" s="124"/>
      <c r="K2733" s="124"/>
      <c r="L2733" s="124"/>
      <c r="M2733" s="124"/>
      <c r="N2733" s="211">
        <v>15566.3</v>
      </c>
      <c r="O2733" s="211">
        <v>0</v>
      </c>
      <c r="P2733" s="124" t="s">
        <v>1314</v>
      </c>
    </row>
    <row r="2734" spans="1:16">
      <c r="A2734" s="262" t="s">
        <v>1368</v>
      </c>
      <c r="B2734" s="124"/>
      <c r="C2734" s="125" t="s">
        <v>1368</v>
      </c>
      <c r="D2734" s="119">
        <v>43188</v>
      </c>
      <c r="E2734" s="120" t="s">
        <v>6210</v>
      </c>
      <c r="F2734" s="120" t="s">
        <v>13</v>
      </c>
      <c r="G2734" s="120">
        <v>380792</v>
      </c>
      <c r="H2734" s="124"/>
      <c r="I2734" s="128" t="s">
        <v>1393</v>
      </c>
      <c r="J2734" s="124"/>
      <c r="K2734" s="124"/>
      <c r="L2734" s="124"/>
      <c r="M2734" s="124"/>
      <c r="N2734" s="211">
        <v>5635.42</v>
      </c>
      <c r="O2734" s="211">
        <v>0</v>
      </c>
      <c r="P2734" s="124" t="s">
        <v>1314</v>
      </c>
    </row>
    <row r="2735" spans="1:16">
      <c r="A2735" s="262" t="s">
        <v>1368</v>
      </c>
      <c r="B2735" s="124"/>
      <c r="C2735" s="125" t="s">
        <v>1368</v>
      </c>
      <c r="D2735" s="119">
        <v>43188</v>
      </c>
      <c r="E2735" s="120" t="s">
        <v>6211</v>
      </c>
      <c r="F2735" s="120" t="s">
        <v>13</v>
      </c>
      <c r="G2735" s="120">
        <v>380794</v>
      </c>
      <c r="H2735" s="124"/>
      <c r="I2735" s="128" t="s">
        <v>1393</v>
      </c>
      <c r="J2735" s="124"/>
      <c r="K2735" s="124"/>
      <c r="L2735" s="124"/>
      <c r="M2735" s="124"/>
      <c r="N2735" s="211">
        <v>1252.8399999999999</v>
      </c>
      <c r="O2735" s="211">
        <v>0</v>
      </c>
      <c r="P2735" s="124" t="s">
        <v>1314</v>
      </c>
    </row>
    <row r="2736" spans="1:16">
      <c r="A2736" s="262" t="s">
        <v>1368</v>
      </c>
      <c r="B2736" s="124"/>
      <c r="C2736" s="125" t="s">
        <v>1368</v>
      </c>
      <c r="D2736" s="119">
        <v>43188</v>
      </c>
      <c r="E2736" s="120" t="s">
        <v>6212</v>
      </c>
      <c r="F2736" s="120" t="s">
        <v>13</v>
      </c>
      <c r="G2736" s="120">
        <v>380796</v>
      </c>
      <c r="H2736" s="124"/>
      <c r="I2736" s="128" t="s">
        <v>1393</v>
      </c>
      <c r="J2736" s="124"/>
      <c r="K2736" s="124"/>
      <c r="L2736" s="124"/>
      <c r="M2736" s="124"/>
      <c r="N2736" s="211">
        <v>5501.51</v>
      </c>
      <c r="O2736" s="211">
        <v>0</v>
      </c>
      <c r="P2736" s="124" t="s">
        <v>1314</v>
      </c>
    </row>
    <row r="2737" spans="1:16">
      <c r="A2737" s="262" t="s">
        <v>1368</v>
      </c>
      <c r="B2737" s="124"/>
      <c r="C2737" s="125" t="s">
        <v>1368</v>
      </c>
      <c r="D2737" s="119">
        <v>43188</v>
      </c>
      <c r="E2737" s="120" t="s">
        <v>6213</v>
      </c>
      <c r="F2737" s="120" t="s">
        <v>13</v>
      </c>
      <c r="G2737" s="120">
        <v>380798</v>
      </c>
      <c r="H2737" s="124"/>
      <c r="I2737" s="128" t="s">
        <v>1393</v>
      </c>
      <c r="J2737" s="124"/>
      <c r="K2737" s="124"/>
      <c r="L2737" s="124"/>
      <c r="M2737" s="124"/>
      <c r="N2737" s="211">
        <v>5501.51</v>
      </c>
      <c r="O2737" s="211">
        <v>0</v>
      </c>
      <c r="P2737" s="124" t="s">
        <v>1314</v>
      </c>
    </row>
    <row r="2738" spans="1:16">
      <c r="A2738" s="262" t="s">
        <v>1368</v>
      </c>
      <c r="B2738" s="124"/>
      <c r="C2738" s="125" t="s">
        <v>1368</v>
      </c>
      <c r="D2738" s="119">
        <v>43188</v>
      </c>
      <c r="E2738" s="120" t="s">
        <v>6214</v>
      </c>
      <c r="F2738" s="120" t="s">
        <v>13</v>
      </c>
      <c r="G2738" s="120">
        <v>380800</v>
      </c>
      <c r="H2738" s="124"/>
      <c r="I2738" s="128" t="s">
        <v>1393</v>
      </c>
      <c r="J2738" s="124"/>
      <c r="K2738" s="124"/>
      <c r="L2738" s="124"/>
      <c r="M2738" s="124"/>
      <c r="N2738" s="211">
        <v>5501.51</v>
      </c>
      <c r="O2738" s="211">
        <v>0</v>
      </c>
      <c r="P2738" s="124" t="s">
        <v>1314</v>
      </c>
    </row>
    <row r="2739" spans="1:16">
      <c r="A2739" s="262" t="s">
        <v>1368</v>
      </c>
      <c r="B2739" s="124"/>
      <c r="C2739" s="125" t="s">
        <v>1368</v>
      </c>
      <c r="D2739" s="119">
        <v>43188</v>
      </c>
      <c r="E2739" s="120" t="s">
        <v>6215</v>
      </c>
      <c r="F2739" s="120" t="s">
        <v>13</v>
      </c>
      <c r="G2739" s="120">
        <v>380802</v>
      </c>
      <c r="H2739" s="124"/>
      <c r="I2739" s="128" t="s">
        <v>1393</v>
      </c>
      <c r="J2739" s="124"/>
      <c r="K2739" s="124"/>
      <c r="L2739" s="124"/>
      <c r="M2739" s="124"/>
      <c r="N2739" s="211">
        <v>5501.51</v>
      </c>
      <c r="O2739" s="211">
        <v>0</v>
      </c>
      <c r="P2739" s="124" t="s">
        <v>1314</v>
      </c>
    </row>
    <row r="2740" spans="1:16">
      <c r="A2740" s="262" t="s">
        <v>1368</v>
      </c>
      <c r="B2740" s="124"/>
      <c r="C2740" s="125" t="s">
        <v>1368</v>
      </c>
      <c r="D2740" s="119">
        <v>43188</v>
      </c>
      <c r="E2740" s="120" t="s">
        <v>6216</v>
      </c>
      <c r="F2740" s="120" t="s">
        <v>13</v>
      </c>
      <c r="G2740" s="120">
        <v>380804</v>
      </c>
      <c r="H2740" s="124"/>
      <c r="I2740" s="128" t="s">
        <v>1393</v>
      </c>
      <c r="J2740" s="124"/>
      <c r="K2740" s="124"/>
      <c r="L2740" s="124"/>
      <c r="M2740" s="124"/>
      <c r="N2740" s="211">
        <v>5501.51</v>
      </c>
      <c r="O2740" s="211">
        <v>0</v>
      </c>
      <c r="P2740" s="124" t="s">
        <v>1314</v>
      </c>
    </row>
    <row r="2741" spans="1:16">
      <c r="A2741" s="262" t="s">
        <v>1368</v>
      </c>
      <c r="B2741" s="124"/>
      <c r="C2741" s="125" t="s">
        <v>1368</v>
      </c>
      <c r="D2741" s="119">
        <v>43188</v>
      </c>
      <c r="E2741" s="120" t="s">
        <v>6217</v>
      </c>
      <c r="F2741" s="120" t="s">
        <v>13</v>
      </c>
      <c r="G2741" s="120">
        <v>380806</v>
      </c>
      <c r="H2741" s="124"/>
      <c r="I2741" s="128" t="s">
        <v>1393</v>
      </c>
      <c r="J2741" s="124"/>
      <c r="K2741" s="124"/>
      <c r="L2741" s="124"/>
      <c r="M2741" s="124"/>
      <c r="N2741" s="211">
        <v>43795.41</v>
      </c>
      <c r="O2741" s="211">
        <v>0</v>
      </c>
      <c r="P2741" s="124" t="s">
        <v>1314</v>
      </c>
    </row>
    <row r="2742" spans="1:16">
      <c r="A2742" s="262" t="s">
        <v>1368</v>
      </c>
      <c r="B2742" s="124"/>
      <c r="C2742" s="125" t="s">
        <v>1368</v>
      </c>
      <c r="D2742" s="119">
        <v>43188</v>
      </c>
      <c r="E2742" s="120" t="s">
        <v>6218</v>
      </c>
      <c r="F2742" s="120" t="s">
        <v>13</v>
      </c>
      <c r="G2742" s="120">
        <v>380808</v>
      </c>
      <c r="H2742" s="124"/>
      <c r="I2742" s="128" t="s">
        <v>1393</v>
      </c>
      <c r="J2742" s="124"/>
      <c r="K2742" s="124"/>
      <c r="L2742" s="124"/>
      <c r="M2742" s="124"/>
      <c r="N2742" s="211">
        <v>28961.55</v>
      </c>
      <c r="O2742" s="211">
        <v>0</v>
      </c>
      <c r="P2742" s="124" t="s">
        <v>1314</v>
      </c>
    </row>
    <row r="2743" spans="1:16">
      <c r="A2743" s="262" t="s">
        <v>1368</v>
      </c>
      <c r="B2743" s="124"/>
      <c r="C2743" s="125" t="s">
        <v>1368</v>
      </c>
      <c r="D2743" s="119">
        <v>43188</v>
      </c>
      <c r="E2743" s="120" t="s">
        <v>6219</v>
      </c>
      <c r="F2743" s="120" t="s">
        <v>13</v>
      </c>
      <c r="G2743" s="120">
        <v>380810</v>
      </c>
      <c r="H2743" s="124"/>
      <c r="I2743" s="128" t="s">
        <v>1393</v>
      </c>
      <c r="J2743" s="124"/>
      <c r="K2743" s="124"/>
      <c r="L2743" s="124"/>
      <c r="M2743" s="124"/>
      <c r="N2743" s="211">
        <v>3016.27</v>
      </c>
      <c r="O2743" s="211">
        <v>0</v>
      </c>
      <c r="P2743" s="124" t="s">
        <v>1314</v>
      </c>
    </row>
    <row r="2744" spans="1:16">
      <c r="A2744" s="262" t="s">
        <v>1368</v>
      </c>
      <c r="B2744" s="124"/>
      <c r="C2744" s="125" t="s">
        <v>1368</v>
      </c>
      <c r="D2744" s="119">
        <v>43188</v>
      </c>
      <c r="E2744" s="120" t="s">
        <v>6220</v>
      </c>
      <c r="F2744" s="120" t="s">
        <v>13</v>
      </c>
      <c r="G2744" s="120">
        <v>380812</v>
      </c>
      <c r="H2744" s="124"/>
      <c r="I2744" s="128" t="s">
        <v>1393</v>
      </c>
      <c r="J2744" s="124"/>
      <c r="K2744" s="124"/>
      <c r="L2744" s="124"/>
      <c r="M2744" s="124"/>
      <c r="N2744" s="211">
        <v>9736.19</v>
      </c>
      <c r="O2744" s="211">
        <v>0</v>
      </c>
      <c r="P2744" s="124" t="s">
        <v>1314</v>
      </c>
    </row>
    <row r="2745" spans="1:16">
      <c r="A2745" s="262" t="s">
        <v>1368</v>
      </c>
      <c r="B2745" s="124"/>
      <c r="C2745" s="125" t="s">
        <v>1368</v>
      </c>
      <c r="D2745" s="119">
        <v>43188</v>
      </c>
      <c r="E2745" s="120" t="s">
        <v>6221</v>
      </c>
      <c r="F2745" s="120" t="s">
        <v>13</v>
      </c>
      <c r="G2745" s="120">
        <v>380814</v>
      </c>
      <c r="H2745" s="124"/>
      <c r="I2745" s="128" t="s">
        <v>1393</v>
      </c>
      <c r="J2745" s="124"/>
      <c r="K2745" s="124"/>
      <c r="L2745" s="124"/>
      <c r="M2745" s="124"/>
      <c r="N2745" s="211">
        <v>42754.74</v>
      </c>
      <c r="O2745" s="211">
        <v>0</v>
      </c>
      <c r="P2745" s="124" t="s">
        <v>1314</v>
      </c>
    </row>
    <row r="2746" spans="1:16">
      <c r="A2746" s="262" t="s">
        <v>1368</v>
      </c>
      <c r="B2746" s="124"/>
      <c r="C2746" s="125" t="s">
        <v>1368</v>
      </c>
      <c r="D2746" s="119">
        <v>43188</v>
      </c>
      <c r="E2746" s="120" t="s">
        <v>6222</v>
      </c>
      <c r="F2746" s="120" t="s">
        <v>13</v>
      </c>
      <c r="G2746" s="120">
        <v>380816</v>
      </c>
      <c r="H2746" s="124"/>
      <c r="I2746" s="128" t="s">
        <v>1393</v>
      </c>
      <c r="J2746" s="124"/>
      <c r="K2746" s="124"/>
      <c r="L2746" s="124"/>
      <c r="M2746" s="124"/>
      <c r="N2746" s="211">
        <v>42754.74</v>
      </c>
      <c r="O2746" s="211">
        <v>0</v>
      </c>
      <c r="P2746" s="124" t="s">
        <v>1314</v>
      </c>
    </row>
    <row r="2747" spans="1:16">
      <c r="A2747" s="262" t="s">
        <v>1368</v>
      </c>
      <c r="B2747" s="124"/>
      <c r="C2747" s="125" t="s">
        <v>1368</v>
      </c>
      <c r="D2747" s="119">
        <v>43188</v>
      </c>
      <c r="E2747" s="120" t="s">
        <v>6223</v>
      </c>
      <c r="F2747" s="120" t="s">
        <v>13</v>
      </c>
      <c r="G2747" s="120">
        <v>380818</v>
      </c>
      <c r="H2747" s="124"/>
      <c r="I2747" s="128" t="s">
        <v>1393</v>
      </c>
      <c r="J2747" s="124"/>
      <c r="K2747" s="124"/>
      <c r="L2747" s="124"/>
      <c r="M2747" s="124"/>
      <c r="N2747" s="211">
        <v>42754.74</v>
      </c>
      <c r="O2747" s="211">
        <v>0</v>
      </c>
      <c r="P2747" s="124" t="s">
        <v>1314</v>
      </c>
    </row>
    <row r="2748" spans="1:16">
      <c r="A2748" s="262" t="s">
        <v>1368</v>
      </c>
      <c r="B2748" s="124"/>
      <c r="C2748" s="125" t="s">
        <v>1368</v>
      </c>
      <c r="D2748" s="119">
        <v>43188</v>
      </c>
      <c r="E2748" s="120" t="s">
        <v>6224</v>
      </c>
      <c r="F2748" s="120" t="s">
        <v>13</v>
      </c>
      <c r="G2748" s="120">
        <v>380820</v>
      </c>
      <c r="H2748" s="124"/>
      <c r="I2748" s="128" t="s">
        <v>1393</v>
      </c>
      <c r="J2748" s="124"/>
      <c r="K2748" s="124"/>
      <c r="L2748" s="124"/>
      <c r="M2748" s="124"/>
      <c r="N2748" s="211">
        <v>42754.74</v>
      </c>
      <c r="O2748" s="211">
        <v>0</v>
      </c>
      <c r="P2748" s="124" t="s">
        <v>1314</v>
      </c>
    </row>
    <row r="2749" spans="1:16">
      <c r="A2749" s="262" t="s">
        <v>1368</v>
      </c>
      <c r="B2749" s="124"/>
      <c r="C2749" s="125" t="s">
        <v>1368</v>
      </c>
      <c r="D2749" s="119">
        <v>43188</v>
      </c>
      <c r="E2749" s="120" t="s">
        <v>6225</v>
      </c>
      <c r="F2749" s="120" t="s">
        <v>13</v>
      </c>
      <c r="G2749" s="120">
        <v>380822</v>
      </c>
      <c r="H2749" s="124"/>
      <c r="I2749" s="128" t="s">
        <v>1393</v>
      </c>
      <c r="J2749" s="124"/>
      <c r="K2749" s="124"/>
      <c r="L2749" s="124"/>
      <c r="M2749" s="124"/>
      <c r="N2749" s="211">
        <v>42754.74</v>
      </c>
      <c r="O2749" s="211">
        <v>0</v>
      </c>
      <c r="P2749" s="124" t="s">
        <v>1314</v>
      </c>
    </row>
    <row r="2750" spans="1:16">
      <c r="A2750" s="262" t="s">
        <v>1368</v>
      </c>
      <c r="B2750" s="124"/>
      <c r="C2750" s="125" t="s">
        <v>1368</v>
      </c>
      <c r="D2750" s="119">
        <v>43188</v>
      </c>
      <c r="E2750" s="120" t="s">
        <v>6226</v>
      </c>
      <c r="F2750" s="120" t="s">
        <v>13</v>
      </c>
      <c r="G2750" s="120">
        <v>380824</v>
      </c>
      <c r="H2750" s="124"/>
      <c r="I2750" s="128" t="s">
        <v>1393</v>
      </c>
      <c r="J2750" s="124"/>
      <c r="K2750" s="124"/>
      <c r="L2750" s="124"/>
      <c r="M2750" s="124"/>
      <c r="N2750" s="211">
        <v>51058.02</v>
      </c>
      <c r="O2750" s="211">
        <v>0</v>
      </c>
      <c r="P2750" s="124" t="s">
        <v>1314</v>
      </c>
    </row>
    <row r="2751" spans="1:16">
      <c r="A2751" s="262" t="s">
        <v>1368</v>
      </c>
      <c r="B2751" s="124"/>
      <c r="C2751" s="125" t="s">
        <v>1368</v>
      </c>
      <c r="D2751" s="119">
        <v>43188</v>
      </c>
      <c r="E2751" s="120" t="s">
        <v>6227</v>
      </c>
      <c r="F2751" s="120" t="s">
        <v>13</v>
      </c>
      <c r="G2751" s="120">
        <v>380826</v>
      </c>
      <c r="H2751" s="124"/>
      <c r="I2751" s="128" t="s">
        <v>1393</v>
      </c>
      <c r="J2751" s="124"/>
      <c r="K2751" s="124"/>
      <c r="L2751" s="124"/>
      <c r="M2751" s="124"/>
      <c r="N2751" s="211">
        <v>4248.67</v>
      </c>
      <c r="O2751" s="211">
        <v>0</v>
      </c>
      <c r="P2751" s="124" t="s">
        <v>1314</v>
      </c>
    </row>
    <row r="2752" spans="1:16">
      <c r="A2752" s="262" t="s">
        <v>1368</v>
      </c>
      <c r="B2752" s="124"/>
      <c r="C2752" s="125" t="s">
        <v>1368</v>
      </c>
      <c r="D2752" s="119">
        <v>43188</v>
      </c>
      <c r="E2752" s="120" t="s">
        <v>6228</v>
      </c>
      <c r="F2752" s="120" t="s">
        <v>13</v>
      </c>
      <c r="G2752" s="120">
        <v>380828</v>
      </c>
      <c r="H2752" s="124"/>
      <c r="I2752" s="128" t="s">
        <v>1393</v>
      </c>
      <c r="J2752" s="124"/>
      <c r="K2752" s="124"/>
      <c r="L2752" s="124"/>
      <c r="M2752" s="124"/>
      <c r="N2752" s="211">
        <v>5113.38</v>
      </c>
      <c r="O2752" s="211">
        <v>0</v>
      </c>
      <c r="P2752" s="124" t="s">
        <v>1314</v>
      </c>
    </row>
    <row r="2753" spans="1:16">
      <c r="A2753" s="262" t="s">
        <v>1368</v>
      </c>
      <c r="B2753" s="124"/>
      <c r="C2753" s="125" t="s">
        <v>1368</v>
      </c>
      <c r="D2753" s="119">
        <v>43188</v>
      </c>
      <c r="E2753" s="120" t="s">
        <v>6229</v>
      </c>
      <c r="F2753" s="120" t="s">
        <v>13</v>
      </c>
      <c r="G2753" s="120">
        <v>380830</v>
      </c>
      <c r="H2753" s="124"/>
      <c r="I2753" s="128" t="s">
        <v>1393</v>
      </c>
      <c r="J2753" s="124"/>
      <c r="K2753" s="124"/>
      <c r="L2753" s="124"/>
      <c r="M2753" s="124"/>
      <c r="N2753" s="211">
        <v>1774.82</v>
      </c>
      <c r="O2753" s="211">
        <v>0</v>
      </c>
      <c r="P2753" s="124" t="s">
        <v>1314</v>
      </c>
    </row>
    <row r="2754" spans="1:16">
      <c r="A2754" s="262" t="s">
        <v>1368</v>
      </c>
      <c r="B2754" s="124"/>
      <c r="C2754" s="125" t="s">
        <v>1368</v>
      </c>
      <c r="D2754" s="119">
        <v>43188</v>
      </c>
      <c r="E2754" s="120" t="s">
        <v>6230</v>
      </c>
      <c r="F2754" s="120" t="s">
        <v>13</v>
      </c>
      <c r="G2754" s="120">
        <v>380832</v>
      </c>
      <c r="H2754" s="124"/>
      <c r="I2754" s="128" t="s">
        <v>1393</v>
      </c>
      <c r="J2754" s="124"/>
      <c r="K2754" s="124"/>
      <c r="L2754" s="124"/>
      <c r="M2754" s="124"/>
      <c r="N2754" s="211">
        <v>14468.15</v>
      </c>
      <c r="O2754" s="211">
        <v>0</v>
      </c>
      <c r="P2754" s="124" t="s">
        <v>1314</v>
      </c>
    </row>
    <row r="2755" spans="1:16">
      <c r="A2755" s="262" t="s">
        <v>1368</v>
      </c>
      <c r="B2755" s="124"/>
      <c r="C2755" s="125" t="s">
        <v>1368</v>
      </c>
      <c r="D2755" s="119">
        <v>43188</v>
      </c>
      <c r="E2755" s="120" t="s">
        <v>6231</v>
      </c>
      <c r="F2755" s="120" t="s">
        <v>13</v>
      </c>
      <c r="G2755" s="120">
        <v>380834</v>
      </c>
      <c r="H2755" s="124"/>
      <c r="I2755" s="128" t="s">
        <v>1393</v>
      </c>
      <c r="J2755" s="124"/>
      <c r="K2755" s="124"/>
      <c r="L2755" s="124"/>
      <c r="M2755" s="124"/>
      <c r="N2755" s="211">
        <v>5021.8599999999997</v>
      </c>
      <c r="O2755" s="211">
        <v>0</v>
      </c>
      <c r="P2755" s="124" t="s">
        <v>1314</v>
      </c>
    </row>
    <row r="2756" spans="1:16">
      <c r="A2756" s="262" t="s">
        <v>1368</v>
      </c>
      <c r="B2756" s="124"/>
      <c r="C2756" s="125" t="s">
        <v>1368</v>
      </c>
      <c r="D2756" s="119">
        <v>43188</v>
      </c>
      <c r="E2756" s="120" t="s">
        <v>6232</v>
      </c>
      <c r="F2756" s="120" t="s">
        <v>13</v>
      </c>
      <c r="G2756" s="120">
        <v>380836</v>
      </c>
      <c r="H2756" s="124"/>
      <c r="I2756" s="128" t="s">
        <v>1393</v>
      </c>
      <c r="J2756" s="124"/>
      <c r="K2756" s="124"/>
      <c r="L2756" s="124"/>
      <c r="M2756" s="124"/>
      <c r="N2756" s="211">
        <v>12021.53</v>
      </c>
      <c r="O2756" s="211">
        <v>0</v>
      </c>
      <c r="P2756" s="124" t="s">
        <v>1314</v>
      </c>
    </row>
    <row r="2757" spans="1:16">
      <c r="A2757" s="262" t="s">
        <v>1368</v>
      </c>
      <c r="B2757" s="124"/>
      <c r="C2757" s="125" t="s">
        <v>1368</v>
      </c>
      <c r="D2757" s="119">
        <v>43188</v>
      </c>
      <c r="E2757" s="120" t="s">
        <v>6233</v>
      </c>
      <c r="F2757" s="120" t="s">
        <v>13</v>
      </c>
      <c r="G2757" s="120">
        <v>380838</v>
      </c>
      <c r="H2757" s="124"/>
      <c r="I2757" s="128" t="s">
        <v>1393</v>
      </c>
      <c r="J2757" s="124"/>
      <c r="K2757" s="124"/>
      <c r="L2757" s="124"/>
      <c r="M2757" s="124"/>
      <c r="N2757" s="211">
        <v>13793.2</v>
      </c>
      <c r="O2757" s="211">
        <v>0</v>
      </c>
      <c r="P2757" s="124" t="s">
        <v>1314</v>
      </c>
    </row>
    <row r="2758" spans="1:16">
      <c r="A2758" s="262" t="s">
        <v>1368</v>
      </c>
      <c r="B2758" s="124"/>
      <c r="C2758" s="125" t="s">
        <v>1368</v>
      </c>
      <c r="D2758" s="119">
        <v>43188</v>
      </c>
      <c r="E2758" s="120" t="s">
        <v>6234</v>
      </c>
      <c r="F2758" s="120" t="s">
        <v>13</v>
      </c>
      <c r="G2758" s="120">
        <v>380840</v>
      </c>
      <c r="H2758" s="124"/>
      <c r="I2758" s="128" t="s">
        <v>1393</v>
      </c>
      <c r="J2758" s="124"/>
      <c r="K2758" s="124"/>
      <c r="L2758" s="124"/>
      <c r="M2758" s="124"/>
      <c r="N2758" s="211">
        <v>33018.480000000003</v>
      </c>
      <c r="O2758" s="211">
        <v>0</v>
      </c>
      <c r="P2758" s="124" t="s">
        <v>1314</v>
      </c>
    </row>
    <row r="2759" spans="1:16">
      <c r="A2759" s="262" t="s">
        <v>1368</v>
      </c>
      <c r="B2759" s="124"/>
      <c r="C2759" s="125" t="s">
        <v>1368</v>
      </c>
      <c r="D2759" s="119">
        <v>43188</v>
      </c>
      <c r="E2759" s="120" t="s">
        <v>6235</v>
      </c>
      <c r="F2759" s="120" t="s">
        <v>13</v>
      </c>
      <c r="G2759" s="120">
        <v>380842</v>
      </c>
      <c r="H2759" s="124"/>
      <c r="I2759" s="128" t="s">
        <v>1393</v>
      </c>
      <c r="J2759" s="124"/>
      <c r="K2759" s="124"/>
      <c r="L2759" s="124"/>
      <c r="M2759" s="124"/>
      <c r="N2759" s="211">
        <v>39738.47</v>
      </c>
      <c r="O2759" s="211">
        <v>0</v>
      </c>
      <c r="P2759" s="124" t="s">
        <v>1314</v>
      </c>
    </row>
    <row r="2760" spans="1:16">
      <c r="A2760" s="262" t="s">
        <v>1368</v>
      </c>
      <c r="B2760" s="124"/>
      <c r="C2760" s="125" t="s">
        <v>1368</v>
      </c>
      <c r="D2760" s="119">
        <v>43188</v>
      </c>
      <c r="E2760" s="120" t="s">
        <v>6236</v>
      </c>
      <c r="F2760" s="120" t="s">
        <v>13</v>
      </c>
      <c r="G2760" s="120">
        <v>380845</v>
      </c>
      <c r="H2760" s="124"/>
      <c r="I2760" s="128" t="s">
        <v>1393</v>
      </c>
      <c r="J2760" s="124"/>
      <c r="K2760" s="124"/>
      <c r="L2760" s="124"/>
      <c r="M2760" s="124"/>
      <c r="N2760" s="211">
        <v>1581665.2</v>
      </c>
      <c r="O2760" s="211">
        <v>0</v>
      </c>
      <c r="P2760" s="124" t="s">
        <v>1314</v>
      </c>
    </row>
    <row r="2761" spans="1:16">
      <c r="A2761" s="262" t="s">
        <v>1368</v>
      </c>
      <c r="B2761" s="124"/>
      <c r="C2761" s="125" t="s">
        <v>1368</v>
      </c>
      <c r="D2761" s="119">
        <v>43188</v>
      </c>
      <c r="E2761" s="120" t="s">
        <v>6237</v>
      </c>
      <c r="F2761" s="120" t="s">
        <v>13</v>
      </c>
      <c r="G2761" s="120">
        <v>380847</v>
      </c>
      <c r="H2761" s="124"/>
      <c r="I2761" s="128" t="s">
        <v>1393</v>
      </c>
      <c r="J2761" s="124"/>
      <c r="K2761" s="124"/>
      <c r="L2761" s="124"/>
      <c r="M2761" s="124"/>
      <c r="N2761" s="211">
        <v>2391782.9</v>
      </c>
      <c r="O2761" s="211">
        <v>0</v>
      </c>
      <c r="P2761" s="124" t="s">
        <v>1314</v>
      </c>
    </row>
    <row r="2762" spans="1:16">
      <c r="A2762" s="262" t="s">
        <v>1368</v>
      </c>
      <c r="B2762" s="124"/>
      <c r="C2762" s="125" t="s">
        <v>1368</v>
      </c>
      <c r="D2762" s="119">
        <v>43188</v>
      </c>
      <c r="E2762" s="120" t="s">
        <v>6238</v>
      </c>
      <c r="F2762" s="120" t="s">
        <v>13</v>
      </c>
      <c r="G2762" s="120">
        <v>380849</v>
      </c>
      <c r="H2762" s="124"/>
      <c r="I2762" s="128" t="s">
        <v>1393</v>
      </c>
      <c r="J2762" s="124"/>
      <c r="K2762" s="124"/>
      <c r="L2762" s="124"/>
      <c r="M2762" s="124"/>
      <c r="N2762" s="211">
        <v>531719.82999999996</v>
      </c>
      <c r="O2762" s="211">
        <v>0</v>
      </c>
      <c r="P2762" s="124" t="s">
        <v>1314</v>
      </c>
    </row>
    <row r="2763" spans="1:16">
      <c r="A2763" s="262" t="s">
        <v>1368</v>
      </c>
      <c r="B2763" s="124"/>
      <c r="C2763" s="125" t="s">
        <v>1368</v>
      </c>
      <c r="D2763" s="119">
        <v>43188</v>
      </c>
      <c r="E2763" s="120" t="s">
        <v>6239</v>
      </c>
      <c r="F2763" s="120" t="s">
        <v>13</v>
      </c>
      <c r="G2763" s="120">
        <v>380851</v>
      </c>
      <c r="H2763" s="124"/>
      <c r="I2763" s="128" t="s">
        <v>1393</v>
      </c>
      <c r="J2763" s="124"/>
      <c r="K2763" s="124"/>
      <c r="L2763" s="124"/>
      <c r="M2763" s="124"/>
      <c r="N2763" s="211">
        <v>1460431.09</v>
      </c>
      <c r="O2763" s="211">
        <v>0</v>
      </c>
      <c r="P2763" s="124" t="s">
        <v>1314</v>
      </c>
    </row>
    <row r="2764" spans="1:16">
      <c r="A2764" s="262" t="s">
        <v>1368</v>
      </c>
      <c r="B2764" s="124"/>
      <c r="C2764" s="125" t="s">
        <v>1368</v>
      </c>
      <c r="D2764" s="119">
        <v>43188</v>
      </c>
      <c r="E2764" s="120" t="s">
        <v>6240</v>
      </c>
      <c r="F2764" s="120" t="s">
        <v>13</v>
      </c>
      <c r="G2764" s="120">
        <v>380853</v>
      </c>
      <c r="H2764" s="124"/>
      <c r="I2764" s="128" t="s">
        <v>1393</v>
      </c>
      <c r="J2764" s="124"/>
      <c r="K2764" s="124"/>
      <c r="L2764" s="124"/>
      <c r="M2764" s="124"/>
      <c r="N2764" s="211">
        <v>6569312.6500000004</v>
      </c>
      <c r="O2764" s="211">
        <v>0</v>
      </c>
      <c r="P2764" s="124" t="s">
        <v>1314</v>
      </c>
    </row>
    <row r="2765" spans="1:16">
      <c r="A2765" s="262" t="s">
        <v>1368</v>
      </c>
      <c r="B2765" s="124"/>
      <c r="C2765" s="125" t="s">
        <v>1368</v>
      </c>
      <c r="D2765" s="119">
        <v>43188</v>
      </c>
      <c r="E2765" s="120" t="s">
        <v>6241</v>
      </c>
      <c r="F2765" s="120" t="s">
        <v>13</v>
      </c>
      <c r="G2765" s="120">
        <v>380855</v>
      </c>
      <c r="H2765" s="124"/>
      <c r="I2765" s="128" t="s">
        <v>1393</v>
      </c>
      <c r="J2765" s="124"/>
      <c r="K2765" s="124"/>
      <c r="L2765" s="124"/>
      <c r="M2765" s="124"/>
      <c r="N2765" s="211">
        <v>452441.35</v>
      </c>
      <c r="O2765" s="211">
        <v>0</v>
      </c>
      <c r="P2765" s="124" t="s">
        <v>1314</v>
      </c>
    </row>
    <row r="2766" spans="1:16">
      <c r="A2766" s="262" t="s">
        <v>1368</v>
      </c>
      <c r="B2766" s="124"/>
      <c r="C2766" s="125" t="s">
        <v>1368</v>
      </c>
      <c r="D2766" s="119">
        <v>43188</v>
      </c>
      <c r="E2766" s="120" t="s">
        <v>6242</v>
      </c>
      <c r="F2766" s="120" t="s">
        <v>13</v>
      </c>
      <c r="G2766" s="120">
        <v>380857</v>
      </c>
      <c r="H2766" s="124"/>
      <c r="I2766" s="128" t="s">
        <v>1393</v>
      </c>
      <c r="J2766" s="124"/>
      <c r="K2766" s="124"/>
      <c r="L2766" s="124"/>
      <c r="M2766" s="124"/>
      <c r="N2766" s="211">
        <v>3680007.69</v>
      </c>
      <c r="O2766" s="211">
        <v>0</v>
      </c>
      <c r="P2766" s="124" t="s">
        <v>1314</v>
      </c>
    </row>
    <row r="2767" spans="1:16">
      <c r="A2767" s="262" t="s">
        <v>1368</v>
      </c>
      <c r="B2767" s="124"/>
      <c r="C2767" s="125" t="s">
        <v>1368</v>
      </c>
      <c r="D2767" s="119">
        <v>43188</v>
      </c>
      <c r="E2767" s="120" t="s">
        <v>6243</v>
      </c>
      <c r="F2767" s="120" t="s">
        <v>13</v>
      </c>
      <c r="G2767" s="120">
        <v>380859</v>
      </c>
      <c r="H2767" s="124"/>
      <c r="I2767" s="128" t="s">
        <v>1393</v>
      </c>
      <c r="J2767" s="124"/>
      <c r="K2767" s="124"/>
      <c r="L2767" s="124"/>
      <c r="M2767" s="124"/>
      <c r="N2767" s="211">
        <v>5564881.5300000003</v>
      </c>
      <c r="O2767" s="211">
        <v>0</v>
      </c>
      <c r="P2767" s="124" t="s">
        <v>1314</v>
      </c>
    </row>
    <row r="2768" spans="1:16">
      <c r="A2768" s="262" t="s">
        <v>1368</v>
      </c>
      <c r="B2768" s="124"/>
      <c r="C2768" s="125" t="s">
        <v>1368</v>
      </c>
      <c r="D2768" s="119">
        <v>43188</v>
      </c>
      <c r="E2768" s="120" t="s">
        <v>6244</v>
      </c>
      <c r="F2768" s="120" t="s">
        <v>13</v>
      </c>
      <c r="G2768" s="120">
        <v>380861</v>
      </c>
      <c r="H2768" s="124"/>
      <c r="I2768" s="128" t="s">
        <v>1393</v>
      </c>
      <c r="J2768" s="124"/>
      <c r="K2768" s="124"/>
      <c r="L2768" s="124"/>
      <c r="M2768" s="124"/>
      <c r="N2768" s="211">
        <v>1052680.17</v>
      </c>
      <c r="O2768" s="211">
        <v>0</v>
      </c>
      <c r="P2768" s="124" t="s">
        <v>1314</v>
      </c>
    </row>
    <row r="2769" spans="1:16">
      <c r="A2769" s="262" t="s">
        <v>1368</v>
      </c>
      <c r="B2769" s="124"/>
      <c r="C2769" s="125" t="s">
        <v>1368</v>
      </c>
      <c r="D2769" s="119">
        <v>43188</v>
      </c>
      <c r="E2769" s="120" t="s">
        <v>6245</v>
      </c>
      <c r="F2769" s="120" t="s">
        <v>13</v>
      </c>
      <c r="G2769" s="120">
        <v>380863</v>
      </c>
      <c r="H2769" s="124"/>
      <c r="I2769" s="128" t="s">
        <v>1393</v>
      </c>
      <c r="J2769" s="124"/>
      <c r="K2769" s="124"/>
      <c r="L2769" s="124"/>
      <c r="M2769" s="124"/>
      <c r="N2769" s="211">
        <v>15284600.74</v>
      </c>
      <c r="O2769" s="211">
        <v>0</v>
      </c>
      <c r="P2769" s="124" t="s">
        <v>1314</v>
      </c>
    </row>
    <row r="2770" spans="1:16">
      <c r="A2770" s="262" t="s">
        <v>1368</v>
      </c>
      <c r="B2770" s="124"/>
      <c r="C2770" s="125" t="s">
        <v>1368</v>
      </c>
      <c r="D2770" s="119">
        <v>43188</v>
      </c>
      <c r="E2770" s="120" t="s">
        <v>6246</v>
      </c>
      <c r="F2770" s="120" t="s">
        <v>13</v>
      </c>
      <c r="G2770" s="120">
        <v>380865</v>
      </c>
      <c r="H2770" s="124"/>
      <c r="I2770" s="128" t="s">
        <v>1393</v>
      </c>
      <c r="J2770" s="124"/>
      <c r="K2770" s="124"/>
      <c r="L2770" s="124"/>
      <c r="M2770" s="124"/>
      <c r="N2770" s="211">
        <v>3397936.29</v>
      </c>
      <c r="O2770" s="211">
        <v>0</v>
      </c>
      <c r="P2770" s="124" t="s">
        <v>1314</v>
      </c>
    </row>
    <row r="2771" spans="1:16">
      <c r="A2771" s="262" t="s">
        <v>1368</v>
      </c>
      <c r="B2771" s="124"/>
      <c r="C2771" s="125" t="s">
        <v>1368</v>
      </c>
      <c r="D2771" s="119">
        <v>43188</v>
      </c>
      <c r="E2771" s="120" t="s">
        <v>6247</v>
      </c>
      <c r="F2771" s="120" t="s">
        <v>13</v>
      </c>
      <c r="G2771" s="120">
        <v>380867</v>
      </c>
      <c r="H2771" s="124"/>
      <c r="I2771" s="128" t="s">
        <v>1393</v>
      </c>
      <c r="J2771" s="124"/>
      <c r="K2771" s="124"/>
      <c r="L2771" s="124"/>
      <c r="M2771" s="124"/>
      <c r="N2771" s="211">
        <v>2812072.47</v>
      </c>
      <c r="O2771" s="211">
        <v>0</v>
      </c>
      <c r="P2771" s="124" t="s">
        <v>1314</v>
      </c>
    </row>
    <row r="2772" spans="1:16">
      <c r="A2772" s="262" t="s">
        <v>1368</v>
      </c>
      <c r="B2772" s="124"/>
      <c r="C2772" s="125" t="s">
        <v>1368</v>
      </c>
      <c r="D2772" s="119">
        <v>43188</v>
      </c>
      <c r="E2772" s="120" t="s">
        <v>6248</v>
      </c>
      <c r="F2772" s="120" t="s">
        <v>13</v>
      </c>
      <c r="G2772" s="120">
        <v>380869</v>
      </c>
      <c r="H2772" s="124"/>
      <c r="I2772" s="128" t="s">
        <v>1393</v>
      </c>
      <c r="J2772" s="124"/>
      <c r="K2772" s="124"/>
      <c r="L2772" s="124"/>
      <c r="M2772" s="124"/>
      <c r="N2772" s="211">
        <v>625154.89</v>
      </c>
      <c r="O2772" s="211">
        <v>0</v>
      </c>
      <c r="P2772" s="124" t="s">
        <v>1314</v>
      </c>
    </row>
    <row r="2773" spans="1:16">
      <c r="A2773" s="262" t="s">
        <v>1368</v>
      </c>
      <c r="B2773" s="124"/>
      <c r="C2773" s="125" t="s">
        <v>1368</v>
      </c>
      <c r="D2773" s="119">
        <v>43188</v>
      </c>
      <c r="E2773" s="120" t="s">
        <v>6249</v>
      </c>
      <c r="F2773" s="120" t="s">
        <v>13</v>
      </c>
      <c r="G2773" s="120">
        <v>380871</v>
      </c>
      <c r="H2773" s="124"/>
      <c r="I2773" s="128" t="s">
        <v>1393</v>
      </c>
      <c r="J2773" s="124"/>
      <c r="K2773" s="124"/>
      <c r="L2773" s="124"/>
      <c r="M2773" s="124"/>
      <c r="N2773" s="211">
        <v>1859599.06</v>
      </c>
      <c r="O2773" s="211">
        <v>0</v>
      </c>
      <c r="P2773" s="124" t="s">
        <v>1314</v>
      </c>
    </row>
    <row r="2774" spans="1:16">
      <c r="A2774" s="262" t="s">
        <v>1368</v>
      </c>
      <c r="B2774" s="124"/>
      <c r="C2774" s="125" t="s">
        <v>1368</v>
      </c>
      <c r="D2774" s="119">
        <v>43188</v>
      </c>
      <c r="E2774" s="120" t="s">
        <v>6250</v>
      </c>
      <c r="F2774" s="120" t="s">
        <v>13</v>
      </c>
      <c r="G2774" s="120">
        <v>380873</v>
      </c>
      <c r="H2774" s="124"/>
      <c r="I2774" s="128" t="s">
        <v>1393</v>
      </c>
      <c r="J2774" s="124"/>
      <c r="K2774" s="124"/>
      <c r="L2774" s="124"/>
      <c r="M2774" s="124"/>
      <c r="N2774" s="211">
        <v>2170220.61</v>
      </c>
      <c r="O2774" s="211">
        <v>0</v>
      </c>
      <c r="P2774" s="124" t="s">
        <v>1314</v>
      </c>
    </row>
    <row r="2775" spans="1:16">
      <c r="A2775" s="262" t="s">
        <v>1368</v>
      </c>
      <c r="B2775" s="124"/>
      <c r="C2775" s="125" t="s">
        <v>1368</v>
      </c>
      <c r="D2775" s="119">
        <v>43188</v>
      </c>
      <c r="E2775" s="120" t="s">
        <v>6251</v>
      </c>
      <c r="F2775" s="120" t="s">
        <v>13</v>
      </c>
      <c r="G2775" s="120">
        <v>380875</v>
      </c>
      <c r="H2775" s="124"/>
      <c r="I2775" s="128" t="s">
        <v>1393</v>
      </c>
      <c r="J2775" s="124"/>
      <c r="K2775" s="124"/>
      <c r="L2775" s="124"/>
      <c r="M2775" s="124"/>
      <c r="N2775" s="211">
        <v>1803227.49</v>
      </c>
      <c r="O2775" s="211">
        <v>0</v>
      </c>
      <c r="P2775" s="124" t="s">
        <v>1314</v>
      </c>
    </row>
    <row r="2776" spans="1:16">
      <c r="A2776" s="262" t="s">
        <v>1368</v>
      </c>
      <c r="B2776" s="124"/>
      <c r="C2776" s="125" t="s">
        <v>1368</v>
      </c>
      <c r="D2776" s="119">
        <v>43188</v>
      </c>
      <c r="E2776" s="120" t="s">
        <v>6252</v>
      </c>
      <c r="F2776" s="120" t="s">
        <v>13</v>
      </c>
      <c r="G2776" s="120">
        <v>380877</v>
      </c>
      <c r="H2776" s="124"/>
      <c r="I2776" s="128" t="s">
        <v>1393</v>
      </c>
      <c r="J2776" s="124"/>
      <c r="K2776" s="124"/>
      <c r="L2776" s="124"/>
      <c r="M2776" s="124"/>
      <c r="N2776" s="211">
        <v>4952776.08</v>
      </c>
      <c r="O2776" s="211">
        <v>0</v>
      </c>
      <c r="P2776" s="124" t="s">
        <v>1314</v>
      </c>
    </row>
    <row r="2777" spans="1:16">
      <c r="A2777" s="262" t="s">
        <v>1368</v>
      </c>
      <c r="B2777" s="124"/>
      <c r="C2777" s="125" t="s">
        <v>1368</v>
      </c>
      <c r="D2777" s="119">
        <v>43188</v>
      </c>
      <c r="E2777" s="120" t="s">
        <v>6253</v>
      </c>
      <c r="F2777" s="120" t="s">
        <v>13</v>
      </c>
      <c r="G2777" s="120">
        <v>380879</v>
      </c>
      <c r="H2777" s="124"/>
      <c r="I2777" s="128" t="s">
        <v>1393</v>
      </c>
      <c r="J2777" s="124"/>
      <c r="K2777" s="124"/>
      <c r="L2777" s="124"/>
      <c r="M2777" s="124"/>
      <c r="N2777" s="211">
        <v>5960765.8200000003</v>
      </c>
      <c r="O2777" s="211">
        <v>0</v>
      </c>
      <c r="P2777" s="124" t="s">
        <v>1314</v>
      </c>
    </row>
    <row r="2778" spans="1:16">
      <c r="A2778" s="262" t="s">
        <v>1368</v>
      </c>
      <c r="B2778" s="124"/>
      <c r="C2778" s="125" t="s">
        <v>1368</v>
      </c>
      <c r="D2778" s="119">
        <v>43188</v>
      </c>
      <c r="E2778" s="120" t="s">
        <v>6254</v>
      </c>
      <c r="F2778" s="120" t="s">
        <v>13</v>
      </c>
      <c r="G2778" s="120">
        <v>380881</v>
      </c>
      <c r="H2778" s="124"/>
      <c r="I2778" s="128" t="s">
        <v>1393</v>
      </c>
      <c r="J2778" s="124"/>
      <c r="K2778" s="124"/>
      <c r="L2778" s="124"/>
      <c r="M2778" s="124"/>
      <c r="N2778" s="211">
        <v>4195509.25</v>
      </c>
      <c r="O2778" s="211">
        <v>0</v>
      </c>
      <c r="P2778" s="124" t="s">
        <v>1314</v>
      </c>
    </row>
    <row r="2779" spans="1:16">
      <c r="A2779" s="262" t="s">
        <v>1368</v>
      </c>
      <c r="B2779" s="124"/>
      <c r="C2779" s="125" t="s">
        <v>1368</v>
      </c>
      <c r="D2779" s="119">
        <v>43188</v>
      </c>
      <c r="E2779" s="120" t="s">
        <v>6255</v>
      </c>
      <c r="F2779" s="120" t="s">
        <v>13</v>
      </c>
      <c r="G2779" s="120">
        <v>380883</v>
      </c>
      <c r="H2779" s="124"/>
      <c r="I2779" s="128" t="s">
        <v>1393</v>
      </c>
      <c r="J2779" s="124"/>
      <c r="K2779" s="124"/>
      <c r="L2779" s="124"/>
      <c r="M2779" s="124"/>
      <c r="N2779" s="211">
        <v>5049379.97</v>
      </c>
      <c r="O2779" s="211">
        <v>0</v>
      </c>
      <c r="P2779" s="124" t="s">
        <v>1314</v>
      </c>
    </row>
    <row r="2780" spans="1:16">
      <c r="A2780" s="262" t="s">
        <v>1368</v>
      </c>
      <c r="B2780" s="124"/>
      <c r="C2780" s="125" t="s">
        <v>1368</v>
      </c>
      <c r="D2780" s="119">
        <v>43188</v>
      </c>
      <c r="E2780" s="120" t="s">
        <v>6256</v>
      </c>
      <c r="F2780" s="120" t="s">
        <v>13</v>
      </c>
      <c r="G2780" s="120">
        <v>380885</v>
      </c>
      <c r="H2780" s="124"/>
      <c r="I2780" s="128" t="s">
        <v>1393</v>
      </c>
      <c r="J2780" s="124"/>
      <c r="K2780" s="124"/>
      <c r="L2780" s="124"/>
      <c r="M2780" s="124"/>
      <c r="N2780" s="211">
        <v>13868715.199999999</v>
      </c>
      <c r="O2780" s="211">
        <v>0</v>
      </c>
      <c r="P2780" s="124" t="s">
        <v>1314</v>
      </c>
    </row>
    <row r="2781" spans="1:16" ht="76.5">
      <c r="A2781" s="262" t="s">
        <v>620</v>
      </c>
      <c r="B2781" s="124"/>
      <c r="C2781" s="125" t="s">
        <v>714</v>
      </c>
      <c r="D2781" s="119">
        <v>43188</v>
      </c>
      <c r="E2781" s="120" t="s">
        <v>6257</v>
      </c>
      <c r="F2781" s="120" t="s">
        <v>21</v>
      </c>
      <c r="G2781" s="120">
        <v>917382</v>
      </c>
      <c r="H2781" s="124"/>
      <c r="I2781" s="128" t="s">
        <v>6258</v>
      </c>
      <c r="J2781" s="124"/>
      <c r="K2781" s="124"/>
      <c r="L2781" s="124"/>
      <c r="M2781" s="124"/>
      <c r="N2781" s="211">
        <v>2148500</v>
      </c>
      <c r="O2781" s="211">
        <v>0</v>
      </c>
      <c r="P2781" s="124" t="s">
        <v>1314</v>
      </c>
    </row>
    <row r="2782" spans="1:16" ht="63.75">
      <c r="A2782" s="262">
        <v>513</v>
      </c>
      <c r="B2782" s="124"/>
      <c r="C2782" s="125" t="s">
        <v>201</v>
      </c>
      <c r="D2782" s="119">
        <v>43188</v>
      </c>
      <c r="E2782" s="120" t="s">
        <v>6259</v>
      </c>
      <c r="F2782" s="120" t="s">
        <v>11</v>
      </c>
      <c r="G2782" s="120">
        <v>917384</v>
      </c>
      <c r="H2782" s="124"/>
      <c r="I2782" s="128" t="s">
        <v>6260</v>
      </c>
      <c r="J2782" s="124"/>
      <c r="K2782" s="124"/>
      <c r="L2782" s="124"/>
      <c r="M2782" s="124"/>
      <c r="N2782" s="211">
        <v>270</v>
      </c>
      <c r="O2782" s="211">
        <v>0</v>
      </c>
      <c r="P2782" s="124" t="s">
        <v>1314</v>
      </c>
    </row>
    <row r="2783" spans="1:16" ht="51">
      <c r="A2783" s="262">
        <v>513</v>
      </c>
      <c r="B2783" s="124"/>
      <c r="C2783" s="125" t="s">
        <v>201</v>
      </c>
      <c r="D2783" s="119">
        <v>43188</v>
      </c>
      <c r="E2783" s="120" t="s">
        <v>6261</v>
      </c>
      <c r="F2783" s="120" t="s">
        <v>11</v>
      </c>
      <c r="G2783" s="120">
        <v>917403</v>
      </c>
      <c r="H2783" s="124"/>
      <c r="I2783" s="128" t="s">
        <v>6262</v>
      </c>
      <c r="J2783" s="124"/>
      <c r="K2783" s="124"/>
      <c r="L2783" s="124"/>
      <c r="M2783" s="124"/>
      <c r="N2783" s="211">
        <v>50</v>
      </c>
      <c r="O2783" s="211">
        <v>0</v>
      </c>
      <c r="P2783" s="124" t="s">
        <v>1314</v>
      </c>
    </row>
    <row r="2784" spans="1:16" ht="63.75">
      <c r="A2784" s="262" t="s">
        <v>622</v>
      </c>
      <c r="B2784" s="124"/>
      <c r="C2784" s="125" t="s">
        <v>715</v>
      </c>
      <c r="D2784" s="119">
        <v>43188</v>
      </c>
      <c r="E2784" s="120" t="s">
        <v>6263</v>
      </c>
      <c r="F2784" s="120" t="s">
        <v>11</v>
      </c>
      <c r="G2784" s="120">
        <v>917472</v>
      </c>
      <c r="H2784" s="124"/>
      <c r="I2784" s="128" t="s">
        <v>1369</v>
      </c>
      <c r="J2784" s="124"/>
      <c r="K2784" s="124"/>
      <c r="L2784" s="124"/>
      <c r="M2784" s="124"/>
      <c r="N2784" s="211">
        <v>50</v>
      </c>
      <c r="O2784" s="211">
        <v>0</v>
      </c>
      <c r="P2784" s="124" t="s">
        <v>1314</v>
      </c>
    </row>
    <row r="2785" spans="1:16">
      <c r="A2785" s="262" t="s">
        <v>1368</v>
      </c>
      <c r="B2785" s="124"/>
      <c r="C2785" s="125" t="s">
        <v>1368</v>
      </c>
      <c r="D2785" s="119">
        <v>43188</v>
      </c>
      <c r="E2785" s="120" t="s">
        <v>6264</v>
      </c>
      <c r="F2785" s="120" t="s">
        <v>13</v>
      </c>
      <c r="G2785" s="120">
        <v>380712</v>
      </c>
      <c r="H2785" s="124"/>
      <c r="I2785" s="128" t="s">
        <v>1393</v>
      </c>
      <c r="J2785" s="124"/>
      <c r="K2785" s="124"/>
      <c r="L2785" s="124"/>
      <c r="M2785" s="124"/>
      <c r="N2785" s="211">
        <v>2334947.3199999998</v>
      </c>
      <c r="O2785" s="211">
        <v>0</v>
      </c>
      <c r="P2785" s="124" t="s">
        <v>1314</v>
      </c>
    </row>
    <row r="2786" spans="1:16">
      <c r="A2786" s="262" t="s">
        <v>1368</v>
      </c>
      <c r="B2786" s="124"/>
      <c r="C2786" s="125" t="s">
        <v>1368</v>
      </c>
      <c r="D2786" s="119">
        <v>43188</v>
      </c>
      <c r="E2786" s="120" t="s">
        <v>6265</v>
      </c>
      <c r="F2786" s="120" t="s">
        <v>13</v>
      </c>
      <c r="G2786" s="120">
        <v>380714</v>
      </c>
      <c r="H2786" s="124"/>
      <c r="I2786" s="128" t="s">
        <v>1393</v>
      </c>
      <c r="J2786" s="124"/>
      <c r="K2786" s="124"/>
      <c r="L2786" s="124"/>
      <c r="M2786" s="124"/>
      <c r="N2786" s="211">
        <v>2334947.3199999998</v>
      </c>
      <c r="O2786" s="211">
        <v>0</v>
      </c>
      <c r="P2786" s="124" t="s">
        <v>1314</v>
      </c>
    </row>
    <row r="2787" spans="1:16">
      <c r="A2787" s="262" t="s">
        <v>1368</v>
      </c>
      <c r="B2787" s="124"/>
      <c r="C2787" s="125" t="s">
        <v>1368</v>
      </c>
      <c r="D2787" s="119">
        <v>43188</v>
      </c>
      <c r="E2787" s="120" t="s">
        <v>6266</v>
      </c>
      <c r="F2787" s="120" t="s">
        <v>13</v>
      </c>
      <c r="G2787" s="120">
        <v>380716</v>
      </c>
      <c r="H2787" s="124"/>
      <c r="I2787" s="128" t="s">
        <v>1393</v>
      </c>
      <c r="J2787" s="124"/>
      <c r="K2787" s="124"/>
      <c r="L2787" s="124"/>
      <c r="M2787" s="124"/>
      <c r="N2787" s="211">
        <v>2334947.3199999998</v>
      </c>
      <c r="O2787" s="211">
        <v>0</v>
      </c>
      <c r="P2787" s="124" t="s">
        <v>1314</v>
      </c>
    </row>
    <row r="2788" spans="1:16">
      <c r="A2788" s="262" t="s">
        <v>1368</v>
      </c>
      <c r="B2788" s="124"/>
      <c r="C2788" s="125" t="s">
        <v>1368</v>
      </c>
      <c r="D2788" s="119">
        <v>43188</v>
      </c>
      <c r="E2788" s="120" t="s">
        <v>6267</v>
      </c>
      <c r="F2788" s="120" t="s">
        <v>13</v>
      </c>
      <c r="G2788" s="120">
        <v>380718</v>
      </c>
      <c r="H2788" s="124"/>
      <c r="I2788" s="128" t="s">
        <v>1393</v>
      </c>
      <c r="J2788" s="124"/>
      <c r="K2788" s="124"/>
      <c r="L2788" s="124"/>
      <c r="M2788" s="124"/>
      <c r="N2788" s="211">
        <v>2334947.3199999998</v>
      </c>
      <c r="O2788" s="211">
        <v>0</v>
      </c>
      <c r="P2788" s="124" t="s">
        <v>1314</v>
      </c>
    </row>
    <row r="2789" spans="1:16">
      <c r="A2789" s="262" t="s">
        <v>1368</v>
      </c>
      <c r="B2789" s="124"/>
      <c r="C2789" s="125" t="s">
        <v>1368</v>
      </c>
      <c r="D2789" s="119">
        <v>43188</v>
      </c>
      <c r="E2789" s="120" t="s">
        <v>6268</v>
      </c>
      <c r="F2789" s="120" t="s">
        <v>13</v>
      </c>
      <c r="G2789" s="120">
        <v>380720</v>
      </c>
      <c r="H2789" s="124"/>
      <c r="I2789" s="128" t="s">
        <v>1393</v>
      </c>
      <c r="J2789" s="124"/>
      <c r="K2789" s="124"/>
      <c r="L2789" s="124"/>
      <c r="M2789" s="124"/>
      <c r="N2789" s="211">
        <v>6413207.1699999999</v>
      </c>
      <c r="O2789" s="211">
        <v>0</v>
      </c>
      <c r="P2789" s="124" t="s">
        <v>1314</v>
      </c>
    </row>
    <row r="2790" spans="1:16">
      <c r="A2790" s="262" t="s">
        <v>1368</v>
      </c>
      <c r="B2790" s="124"/>
      <c r="C2790" s="125" t="s">
        <v>1368</v>
      </c>
      <c r="D2790" s="119">
        <v>43188</v>
      </c>
      <c r="E2790" s="120" t="s">
        <v>6269</v>
      </c>
      <c r="F2790" s="120" t="s">
        <v>13</v>
      </c>
      <c r="G2790" s="120">
        <v>380722</v>
      </c>
      <c r="H2790" s="124"/>
      <c r="I2790" s="128" t="s">
        <v>1393</v>
      </c>
      <c r="J2790" s="124"/>
      <c r="K2790" s="124"/>
      <c r="L2790" s="124"/>
      <c r="M2790" s="124"/>
      <c r="N2790" s="211">
        <v>6413207.1699999999</v>
      </c>
      <c r="O2790" s="211">
        <v>0</v>
      </c>
      <c r="P2790" s="124" t="s">
        <v>1314</v>
      </c>
    </row>
    <row r="2791" spans="1:16">
      <c r="A2791" s="262" t="s">
        <v>1368</v>
      </c>
      <c r="B2791" s="124"/>
      <c r="C2791" s="125" t="s">
        <v>1368</v>
      </c>
      <c r="D2791" s="119">
        <v>43188</v>
      </c>
      <c r="E2791" s="120" t="s">
        <v>6270</v>
      </c>
      <c r="F2791" s="120" t="s">
        <v>13</v>
      </c>
      <c r="G2791" s="120">
        <v>380724</v>
      </c>
      <c r="H2791" s="124"/>
      <c r="I2791" s="128" t="s">
        <v>1393</v>
      </c>
      <c r="J2791" s="124"/>
      <c r="K2791" s="124"/>
      <c r="L2791" s="124"/>
      <c r="M2791" s="124"/>
      <c r="N2791" s="211">
        <v>6413207.1699999999</v>
      </c>
      <c r="O2791" s="211">
        <v>0</v>
      </c>
      <c r="P2791" s="124" t="s">
        <v>1314</v>
      </c>
    </row>
    <row r="2792" spans="1:16">
      <c r="A2792" s="262" t="s">
        <v>1368</v>
      </c>
      <c r="B2792" s="124"/>
      <c r="C2792" s="125" t="s">
        <v>1368</v>
      </c>
      <c r="D2792" s="119">
        <v>43188</v>
      </c>
      <c r="E2792" s="120" t="s">
        <v>6271</v>
      </c>
      <c r="F2792" s="120" t="s">
        <v>13</v>
      </c>
      <c r="G2792" s="120">
        <v>380726</v>
      </c>
      <c r="H2792" s="124"/>
      <c r="I2792" s="128" t="s">
        <v>1393</v>
      </c>
      <c r="J2792" s="124"/>
      <c r="K2792" s="124"/>
      <c r="L2792" s="124"/>
      <c r="M2792" s="124"/>
      <c r="N2792" s="211">
        <v>6413207.1699999999</v>
      </c>
      <c r="O2792" s="211">
        <v>0</v>
      </c>
      <c r="P2792" s="124" t="s">
        <v>1314</v>
      </c>
    </row>
    <row r="2793" spans="1:16">
      <c r="A2793" s="262" t="s">
        <v>1368</v>
      </c>
      <c r="B2793" s="124"/>
      <c r="C2793" s="125" t="s">
        <v>1368</v>
      </c>
      <c r="D2793" s="119">
        <v>43188</v>
      </c>
      <c r="E2793" s="120" t="s">
        <v>6272</v>
      </c>
      <c r="F2793" s="120" t="s">
        <v>13</v>
      </c>
      <c r="G2793" s="120">
        <v>380728</v>
      </c>
      <c r="H2793" s="124"/>
      <c r="I2793" s="128" t="s">
        <v>1393</v>
      </c>
      <c r="J2793" s="124"/>
      <c r="K2793" s="124"/>
      <c r="L2793" s="124"/>
      <c r="M2793" s="124"/>
      <c r="N2793" s="211">
        <v>5432644.1900000004</v>
      </c>
      <c r="O2793" s="211">
        <v>0</v>
      </c>
      <c r="P2793" s="124" t="s">
        <v>1314</v>
      </c>
    </row>
    <row r="2794" spans="1:16">
      <c r="A2794" s="262" t="s">
        <v>1368</v>
      </c>
      <c r="B2794" s="124"/>
      <c r="C2794" s="125" t="s">
        <v>1368</v>
      </c>
      <c r="D2794" s="119">
        <v>43188</v>
      </c>
      <c r="E2794" s="120" t="s">
        <v>6273</v>
      </c>
      <c r="F2794" s="120" t="s">
        <v>13</v>
      </c>
      <c r="G2794" s="120">
        <v>380730</v>
      </c>
      <c r="H2794" s="124"/>
      <c r="I2794" s="128" t="s">
        <v>1393</v>
      </c>
      <c r="J2794" s="124"/>
      <c r="K2794" s="124"/>
      <c r="L2794" s="124"/>
      <c r="M2794" s="124"/>
      <c r="N2794" s="211">
        <v>5432644.1900000004</v>
      </c>
      <c r="O2794" s="211">
        <v>0</v>
      </c>
      <c r="P2794" s="124" t="s">
        <v>1314</v>
      </c>
    </row>
    <row r="2795" spans="1:16">
      <c r="A2795" s="262" t="s">
        <v>1368</v>
      </c>
      <c r="B2795" s="124"/>
      <c r="C2795" s="125" t="s">
        <v>1368</v>
      </c>
      <c r="D2795" s="119">
        <v>43188</v>
      </c>
      <c r="E2795" s="120" t="s">
        <v>6274</v>
      </c>
      <c r="F2795" s="120" t="s">
        <v>13</v>
      </c>
      <c r="G2795" s="120">
        <v>380732</v>
      </c>
      <c r="H2795" s="124"/>
      <c r="I2795" s="128" t="s">
        <v>1393</v>
      </c>
      <c r="J2795" s="124"/>
      <c r="K2795" s="124"/>
      <c r="L2795" s="124"/>
      <c r="M2795" s="124"/>
      <c r="N2795" s="211">
        <v>5432644.1900000004</v>
      </c>
      <c r="O2795" s="211">
        <v>0</v>
      </c>
      <c r="P2795" s="124" t="s">
        <v>1314</v>
      </c>
    </row>
    <row r="2796" spans="1:16">
      <c r="A2796" s="262" t="s">
        <v>1368</v>
      </c>
      <c r="B2796" s="124"/>
      <c r="C2796" s="125" t="s">
        <v>1368</v>
      </c>
      <c r="D2796" s="119">
        <v>43188</v>
      </c>
      <c r="E2796" s="120" t="s">
        <v>6275</v>
      </c>
      <c r="F2796" s="120" t="s">
        <v>13</v>
      </c>
      <c r="G2796" s="120">
        <v>380734</v>
      </c>
      <c r="H2796" s="124"/>
      <c r="I2796" s="128" t="s">
        <v>1393</v>
      </c>
      <c r="J2796" s="124"/>
      <c r="K2796" s="124"/>
      <c r="L2796" s="124"/>
      <c r="M2796" s="124"/>
      <c r="N2796" s="211">
        <v>5432644.1900000004</v>
      </c>
      <c r="O2796" s="211">
        <v>0</v>
      </c>
      <c r="P2796" s="124" t="s">
        <v>1314</v>
      </c>
    </row>
    <row r="2797" spans="1:16">
      <c r="A2797" s="262" t="s">
        <v>1368</v>
      </c>
      <c r="B2797" s="124"/>
      <c r="C2797" s="125" t="s">
        <v>1368</v>
      </c>
      <c r="D2797" s="119">
        <v>43188</v>
      </c>
      <c r="E2797" s="120" t="s">
        <v>6276</v>
      </c>
      <c r="F2797" s="120" t="s">
        <v>13</v>
      </c>
      <c r="G2797" s="120">
        <v>380736</v>
      </c>
      <c r="H2797" s="124"/>
      <c r="I2797" s="128" t="s">
        <v>1393</v>
      </c>
      <c r="J2797" s="124"/>
      <c r="K2797" s="124"/>
      <c r="L2797" s="124"/>
      <c r="M2797" s="124"/>
      <c r="N2797" s="211">
        <v>14921395.369999999</v>
      </c>
      <c r="O2797" s="211">
        <v>0</v>
      </c>
      <c r="P2797" s="124" t="s">
        <v>1314</v>
      </c>
    </row>
    <row r="2798" spans="1:16">
      <c r="A2798" s="262" t="s">
        <v>1368</v>
      </c>
      <c r="B2798" s="124"/>
      <c r="C2798" s="125" t="s">
        <v>1368</v>
      </c>
      <c r="D2798" s="119">
        <v>43188</v>
      </c>
      <c r="E2798" s="120" t="s">
        <v>6277</v>
      </c>
      <c r="F2798" s="120" t="s">
        <v>13</v>
      </c>
      <c r="G2798" s="120">
        <v>380738</v>
      </c>
      <c r="H2798" s="124"/>
      <c r="I2798" s="128" t="s">
        <v>1393</v>
      </c>
      <c r="J2798" s="124"/>
      <c r="K2798" s="124"/>
      <c r="L2798" s="124"/>
      <c r="M2798" s="124"/>
      <c r="N2798" s="211">
        <v>14921395.369999999</v>
      </c>
      <c r="O2798" s="211">
        <v>0</v>
      </c>
      <c r="P2798" s="124" t="s">
        <v>1314</v>
      </c>
    </row>
    <row r="2799" spans="1:16">
      <c r="A2799" s="262" t="s">
        <v>1368</v>
      </c>
      <c r="B2799" s="124"/>
      <c r="C2799" s="125" t="s">
        <v>1368</v>
      </c>
      <c r="D2799" s="119">
        <v>43188</v>
      </c>
      <c r="E2799" s="120" t="s">
        <v>6278</v>
      </c>
      <c r="F2799" s="120" t="s">
        <v>13</v>
      </c>
      <c r="G2799" s="120">
        <v>380740</v>
      </c>
      <c r="H2799" s="124"/>
      <c r="I2799" s="128" t="s">
        <v>1393</v>
      </c>
      <c r="J2799" s="124"/>
      <c r="K2799" s="124"/>
      <c r="L2799" s="124"/>
      <c r="M2799" s="124"/>
      <c r="N2799" s="211">
        <v>14921395.369999999</v>
      </c>
      <c r="O2799" s="211">
        <v>0</v>
      </c>
      <c r="P2799" s="124" t="s">
        <v>1314</v>
      </c>
    </row>
    <row r="2800" spans="1:16">
      <c r="A2800" s="262" t="s">
        <v>1368</v>
      </c>
      <c r="B2800" s="124"/>
      <c r="C2800" s="125" t="s">
        <v>1368</v>
      </c>
      <c r="D2800" s="119">
        <v>43188</v>
      </c>
      <c r="E2800" s="120" t="s">
        <v>6279</v>
      </c>
      <c r="F2800" s="120" t="s">
        <v>13</v>
      </c>
      <c r="G2800" s="120">
        <v>380742</v>
      </c>
      <c r="H2800" s="124"/>
      <c r="I2800" s="128" t="s">
        <v>1393</v>
      </c>
      <c r="J2800" s="124"/>
      <c r="K2800" s="124"/>
      <c r="L2800" s="124"/>
      <c r="M2800" s="124"/>
      <c r="N2800" s="211">
        <v>2745249.62</v>
      </c>
      <c r="O2800" s="211">
        <v>0</v>
      </c>
      <c r="P2800" s="124" t="s">
        <v>1314</v>
      </c>
    </row>
    <row r="2801" spans="1:16">
      <c r="A2801" s="262" t="s">
        <v>1368</v>
      </c>
      <c r="B2801" s="124"/>
      <c r="C2801" s="125" t="s">
        <v>1368</v>
      </c>
      <c r="D2801" s="119">
        <v>43188</v>
      </c>
      <c r="E2801" s="120" t="s">
        <v>6280</v>
      </c>
      <c r="F2801" s="120" t="s">
        <v>13</v>
      </c>
      <c r="G2801" s="120">
        <v>380744</v>
      </c>
      <c r="H2801" s="124"/>
      <c r="I2801" s="128" t="s">
        <v>1393</v>
      </c>
      <c r="J2801" s="124"/>
      <c r="K2801" s="124"/>
      <c r="L2801" s="124"/>
      <c r="M2801" s="124"/>
      <c r="N2801" s="211">
        <v>2745249.62</v>
      </c>
      <c r="O2801" s="211">
        <v>0</v>
      </c>
      <c r="P2801" s="124" t="s">
        <v>1314</v>
      </c>
    </row>
    <row r="2802" spans="1:16">
      <c r="A2802" s="262" t="s">
        <v>1368</v>
      </c>
      <c r="B2802" s="124"/>
      <c r="C2802" s="125" t="s">
        <v>1368</v>
      </c>
      <c r="D2802" s="119">
        <v>43188</v>
      </c>
      <c r="E2802" s="120" t="s">
        <v>6281</v>
      </c>
      <c r="F2802" s="120" t="s">
        <v>13</v>
      </c>
      <c r="G2802" s="120">
        <v>380746</v>
      </c>
      <c r="H2802" s="124"/>
      <c r="I2802" s="128" t="s">
        <v>1393</v>
      </c>
      <c r="J2802" s="124"/>
      <c r="K2802" s="124"/>
      <c r="L2802" s="124"/>
      <c r="M2802" s="124"/>
      <c r="N2802" s="211">
        <v>2745249.62</v>
      </c>
      <c r="O2802" s="211">
        <v>0</v>
      </c>
      <c r="P2802" s="124" t="s">
        <v>1314</v>
      </c>
    </row>
    <row r="2803" spans="1:16">
      <c r="A2803" s="262" t="s">
        <v>1368</v>
      </c>
      <c r="B2803" s="124"/>
      <c r="C2803" s="125" t="s">
        <v>1368</v>
      </c>
      <c r="D2803" s="119">
        <v>43188</v>
      </c>
      <c r="E2803" s="120" t="s">
        <v>6282</v>
      </c>
      <c r="F2803" s="120" t="s">
        <v>13</v>
      </c>
      <c r="G2803" s="120">
        <v>380748</v>
      </c>
      <c r="H2803" s="124"/>
      <c r="I2803" s="128" t="s">
        <v>1393</v>
      </c>
      <c r="J2803" s="124"/>
      <c r="K2803" s="124"/>
      <c r="L2803" s="124"/>
      <c r="M2803" s="124"/>
      <c r="N2803" s="211">
        <v>2745249.62</v>
      </c>
      <c r="O2803" s="211">
        <v>0</v>
      </c>
      <c r="P2803" s="124" t="s">
        <v>1314</v>
      </c>
    </row>
    <row r="2804" spans="1:16">
      <c r="A2804" s="262" t="s">
        <v>1368</v>
      </c>
      <c r="B2804" s="124"/>
      <c r="C2804" s="125" t="s">
        <v>1368</v>
      </c>
      <c r="D2804" s="119">
        <v>43188</v>
      </c>
      <c r="E2804" s="120" t="s">
        <v>6283</v>
      </c>
      <c r="F2804" s="120" t="s">
        <v>13</v>
      </c>
      <c r="G2804" s="120">
        <v>380750</v>
      </c>
      <c r="H2804" s="124"/>
      <c r="I2804" s="128" t="s">
        <v>1393</v>
      </c>
      <c r="J2804" s="124"/>
      <c r="K2804" s="124"/>
      <c r="L2804" s="124"/>
      <c r="M2804" s="124"/>
      <c r="N2804" s="211">
        <v>2334947.3199999998</v>
      </c>
      <c r="O2804" s="211">
        <v>0</v>
      </c>
      <c r="P2804" s="124" t="s">
        <v>1314</v>
      </c>
    </row>
    <row r="2805" spans="1:16">
      <c r="A2805" s="262" t="s">
        <v>1368</v>
      </c>
      <c r="B2805" s="124"/>
      <c r="C2805" s="125" t="s">
        <v>1368</v>
      </c>
      <c r="D2805" s="119">
        <v>43188</v>
      </c>
      <c r="E2805" s="120" t="s">
        <v>6284</v>
      </c>
      <c r="F2805" s="120" t="s">
        <v>13</v>
      </c>
      <c r="G2805" s="120">
        <v>380752</v>
      </c>
      <c r="H2805" s="124"/>
      <c r="I2805" s="128" t="s">
        <v>1393</v>
      </c>
      <c r="J2805" s="124"/>
      <c r="K2805" s="124"/>
      <c r="L2805" s="124"/>
      <c r="M2805" s="124"/>
      <c r="N2805" s="211">
        <v>6413207.1699999999</v>
      </c>
      <c r="O2805" s="211">
        <v>0</v>
      </c>
      <c r="P2805" s="124" t="s">
        <v>1314</v>
      </c>
    </row>
    <row r="2806" spans="1:16">
      <c r="A2806" s="262" t="s">
        <v>1368</v>
      </c>
      <c r="B2806" s="124"/>
      <c r="C2806" s="125" t="s">
        <v>1368</v>
      </c>
      <c r="D2806" s="119">
        <v>43188</v>
      </c>
      <c r="E2806" s="120" t="s">
        <v>6285</v>
      </c>
      <c r="F2806" s="120" t="s">
        <v>13</v>
      </c>
      <c r="G2806" s="120">
        <v>380754</v>
      </c>
      <c r="H2806" s="124"/>
      <c r="I2806" s="128" t="s">
        <v>1393</v>
      </c>
      <c r="J2806" s="124"/>
      <c r="K2806" s="124"/>
      <c r="L2806" s="124"/>
      <c r="M2806" s="124"/>
      <c r="N2806" s="211">
        <v>5432644.1900000004</v>
      </c>
      <c r="O2806" s="211">
        <v>0</v>
      </c>
      <c r="P2806" s="124" t="s">
        <v>1314</v>
      </c>
    </row>
    <row r="2807" spans="1:16">
      <c r="A2807" s="262" t="s">
        <v>1368</v>
      </c>
      <c r="B2807" s="124"/>
      <c r="C2807" s="125" t="s">
        <v>1368</v>
      </c>
      <c r="D2807" s="119">
        <v>43188</v>
      </c>
      <c r="E2807" s="120" t="s">
        <v>6286</v>
      </c>
      <c r="F2807" s="120" t="s">
        <v>13</v>
      </c>
      <c r="G2807" s="120">
        <v>380756</v>
      </c>
      <c r="H2807" s="124"/>
      <c r="I2807" s="128" t="s">
        <v>1393</v>
      </c>
      <c r="J2807" s="124"/>
      <c r="K2807" s="124"/>
      <c r="L2807" s="124"/>
      <c r="M2807" s="124"/>
      <c r="N2807" s="211">
        <v>14921395.369999999</v>
      </c>
      <c r="O2807" s="211">
        <v>0</v>
      </c>
      <c r="P2807" s="124" t="s">
        <v>1314</v>
      </c>
    </row>
    <row r="2808" spans="1:16" ht="51">
      <c r="A2808" s="262">
        <v>513</v>
      </c>
      <c r="B2808" s="124"/>
      <c r="C2808" s="125" t="s">
        <v>201</v>
      </c>
      <c r="D2808" s="119">
        <v>43188</v>
      </c>
      <c r="E2808" s="120" t="s">
        <v>6287</v>
      </c>
      <c r="F2808" s="120" t="s">
        <v>15</v>
      </c>
      <c r="G2808" s="120">
        <v>699211</v>
      </c>
      <c r="H2808" s="124"/>
      <c r="I2808" s="128" t="s">
        <v>5639</v>
      </c>
      <c r="J2808" s="124"/>
      <c r="K2808" s="124"/>
      <c r="L2808" s="124"/>
      <c r="M2808" s="124"/>
      <c r="N2808" s="211">
        <v>50</v>
      </c>
      <c r="O2808" s="211">
        <v>0</v>
      </c>
      <c r="P2808" s="124" t="s">
        <v>1314</v>
      </c>
    </row>
    <row r="2809" spans="1:16" ht="51">
      <c r="A2809" s="262">
        <v>513</v>
      </c>
      <c r="B2809" s="124"/>
      <c r="C2809" s="125" t="s">
        <v>201</v>
      </c>
      <c r="D2809" s="119">
        <v>43188</v>
      </c>
      <c r="E2809" s="120" t="s">
        <v>6288</v>
      </c>
      <c r="F2809" s="120" t="s">
        <v>15</v>
      </c>
      <c r="G2809" s="120">
        <v>699214</v>
      </c>
      <c r="H2809" s="124"/>
      <c r="I2809" s="128" t="s">
        <v>5639</v>
      </c>
      <c r="J2809" s="124"/>
      <c r="K2809" s="124"/>
      <c r="L2809" s="124"/>
      <c r="M2809" s="124"/>
      <c r="N2809" s="211">
        <v>50</v>
      </c>
      <c r="O2809" s="211">
        <v>0</v>
      </c>
      <c r="P2809" s="124" t="s">
        <v>1314</v>
      </c>
    </row>
    <row r="2810" spans="1:16" ht="51">
      <c r="A2810" s="262">
        <v>513</v>
      </c>
      <c r="B2810" s="124"/>
      <c r="C2810" s="125" t="s">
        <v>201</v>
      </c>
      <c r="D2810" s="119">
        <v>43188</v>
      </c>
      <c r="E2810" s="120" t="s">
        <v>6289</v>
      </c>
      <c r="F2810" s="120" t="s">
        <v>15</v>
      </c>
      <c r="G2810" s="120">
        <v>699216</v>
      </c>
      <c r="H2810" s="124"/>
      <c r="I2810" s="128" t="s">
        <v>5639</v>
      </c>
      <c r="J2810" s="124"/>
      <c r="K2810" s="124"/>
      <c r="L2810" s="124"/>
      <c r="M2810" s="124"/>
      <c r="N2810" s="211">
        <v>50</v>
      </c>
      <c r="O2810" s="211">
        <v>0</v>
      </c>
      <c r="P2810" s="124" t="s">
        <v>1314</v>
      </c>
    </row>
    <row r="2811" spans="1:16" ht="89.25">
      <c r="A2811" s="262">
        <v>376</v>
      </c>
      <c r="B2811" s="124"/>
      <c r="C2811" s="125" t="s">
        <v>1272</v>
      </c>
      <c r="D2811" s="119">
        <v>43188</v>
      </c>
      <c r="E2811" s="120" t="s">
        <v>6290</v>
      </c>
      <c r="F2811" s="120" t="s">
        <v>15</v>
      </c>
      <c r="G2811" s="120">
        <v>4629</v>
      </c>
      <c r="H2811" s="124"/>
      <c r="I2811" s="128" t="s">
        <v>6291</v>
      </c>
      <c r="J2811" s="124"/>
      <c r="K2811" s="124"/>
      <c r="L2811" s="124"/>
      <c r="M2811" s="124"/>
      <c r="N2811" s="211">
        <v>103398.71</v>
      </c>
      <c r="O2811" s="211">
        <v>0</v>
      </c>
      <c r="P2811" s="124" t="s">
        <v>1314</v>
      </c>
    </row>
    <row r="2812" spans="1:16" ht="102">
      <c r="A2812" s="262">
        <v>513</v>
      </c>
      <c r="B2812" s="124"/>
      <c r="C2812" s="125" t="s">
        <v>201</v>
      </c>
      <c r="D2812" s="119">
        <v>43188</v>
      </c>
      <c r="E2812" s="120" t="s">
        <v>6292</v>
      </c>
      <c r="F2812" s="120" t="s">
        <v>15</v>
      </c>
      <c r="G2812" s="120">
        <v>4638</v>
      </c>
      <c r="H2812" s="124"/>
      <c r="I2812" s="128" t="s">
        <v>6293</v>
      </c>
      <c r="J2812" s="124"/>
      <c r="K2812" s="124"/>
      <c r="L2812" s="124"/>
      <c r="M2812" s="124"/>
      <c r="N2812" s="211">
        <v>310.47000000000003</v>
      </c>
      <c r="O2812" s="211">
        <v>0</v>
      </c>
      <c r="P2812" s="124" t="s">
        <v>1314</v>
      </c>
    </row>
    <row r="2813" spans="1:16" ht="63.75">
      <c r="A2813" s="262">
        <v>526</v>
      </c>
      <c r="B2813" s="124"/>
      <c r="C2813" s="125" t="s">
        <v>846</v>
      </c>
      <c r="D2813" s="119">
        <v>43192</v>
      </c>
      <c r="E2813" s="120" t="s">
        <v>6376</v>
      </c>
      <c r="F2813" s="120" t="s">
        <v>3</v>
      </c>
      <c r="G2813" s="120">
        <v>1609706</v>
      </c>
      <c r="H2813" s="124"/>
      <c r="I2813" s="128" t="s">
        <v>7590</v>
      </c>
      <c r="J2813" s="124"/>
      <c r="K2813" s="124"/>
      <c r="L2813" s="124"/>
      <c r="M2813" s="124"/>
      <c r="N2813" s="211">
        <v>0</v>
      </c>
      <c r="O2813" s="211">
        <v>193</v>
      </c>
      <c r="P2813" s="124" t="s">
        <v>1314</v>
      </c>
    </row>
    <row r="2814" spans="1:16" ht="51">
      <c r="A2814" s="262">
        <v>526</v>
      </c>
      <c r="B2814" s="124"/>
      <c r="C2814" s="125" t="s">
        <v>846</v>
      </c>
      <c r="D2814" s="119">
        <v>43192</v>
      </c>
      <c r="E2814" s="120" t="s">
        <v>6377</v>
      </c>
      <c r="F2814" s="120" t="s">
        <v>3</v>
      </c>
      <c r="G2814" s="120">
        <v>1609708</v>
      </c>
      <c r="H2814" s="124"/>
      <c r="I2814" s="128" t="s">
        <v>7591</v>
      </c>
      <c r="J2814" s="124"/>
      <c r="K2814" s="124"/>
      <c r="L2814" s="124"/>
      <c r="M2814" s="124"/>
      <c r="N2814" s="211">
        <v>0</v>
      </c>
      <c r="O2814" s="211">
        <v>922</v>
      </c>
      <c r="P2814" s="124" t="s">
        <v>1314</v>
      </c>
    </row>
    <row r="2815" spans="1:16" ht="63.75">
      <c r="A2815" s="262">
        <v>574</v>
      </c>
      <c r="B2815" s="124"/>
      <c r="C2815" s="125" t="s">
        <v>850</v>
      </c>
      <c r="D2815" s="119">
        <v>43192</v>
      </c>
      <c r="E2815" s="120" t="s">
        <v>6379</v>
      </c>
      <c r="F2815" s="120" t="s">
        <v>3</v>
      </c>
      <c r="G2815" s="120">
        <v>1609793</v>
      </c>
      <c r="H2815" s="124"/>
      <c r="I2815" s="128" t="s">
        <v>7593</v>
      </c>
      <c r="J2815" s="124"/>
      <c r="K2815" s="124"/>
      <c r="L2815" s="124"/>
      <c r="M2815" s="124"/>
      <c r="N2815" s="211">
        <v>0</v>
      </c>
      <c r="O2815" s="211">
        <v>1392.96</v>
      </c>
      <c r="P2815" s="124" t="s">
        <v>11638</v>
      </c>
    </row>
    <row r="2816" spans="1:16" ht="63.75">
      <c r="A2816" s="262">
        <v>574</v>
      </c>
      <c r="B2816" s="124"/>
      <c r="C2816" s="125" t="s">
        <v>850</v>
      </c>
      <c r="D2816" s="119">
        <v>43192</v>
      </c>
      <c r="E2816" s="120" t="s">
        <v>6380</v>
      </c>
      <c r="F2816" s="120" t="s">
        <v>3</v>
      </c>
      <c r="G2816" s="120">
        <v>1609795</v>
      </c>
      <c r="H2816" s="124"/>
      <c r="I2816" s="128" t="s">
        <v>7594</v>
      </c>
      <c r="J2816" s="124"/>
      <c r="K2816" s="124"/>
      <c r="L2816" s="124"/>
      <c r="M2816" s="124"/>
      <c r="N2816" s="211">
        <v>0</v>
      </c>
      <c r="O2816" s="211">
        <v>783.6</v>
      </c>
      <c r="P2816" s="124" t="s">
        <v>11638</v>
      </c>
    </row>
    <row r="2817" spans="1:16" ht="51">
      <c r="A2817" s="262">
        <v>15</v>
      </c>
      <c r="B2817" s="124"/>
      <c r="C2817" s="125" t="s">
        <v>691</v>
      </c>
      <c r="D2817" s="119">
        <v>43192</v>
      </c>
      <c r="E2817" s="120" t="s">
        <v>6381</v>
      </c>
      <c r="F2817" s="120" t="s">
        <v>3</v>
      </c>
      <c r="G2817" s="120">
        <v>1609802</v>
      </c>
      <c r="H2817" s="124"/>
      <c r="I2817" s="128" t="s">
        <v>7595</v>
      </c>
      <c r="J2817" s="124"/>
      <c r="K2817" s="124"/>
      <c r="L2817" s="124"/>
      <c r="M2817" s="124"/>
      <c r="N2817" s="211">
        <v>0</v>
      </c>
      <c r="O2817" s="211">
        <v>600</v>
      </c>
      <c r="P2817" s="124" t="s">
        <v>1314</v>
      </c>
    </row>
    <row r="2818" spans="1:16" ht="51">
      <c r="A2818" s="262" t="s">
        <v>619</v>
      </c>
      <c r="B2818" s="124"/>
      <c r="C2818" s="125" t="s">
        <v>713</v>
      </c>
      <c r="D2818" s="119">
        <v>43192</v>
      </c>
      <c r="E2818" s="120" t="s">
        <v>6382</v>
      </c>
      <c r="F2818" s="120" t="s">
        <v>3</v>
      </c>
      <c r="G2818" s="120">
        <v>1609818</v>
      </c>
      <c r="H2818" s="124"/>
      <c r="I2818" s="128" t="s">
        <v>7596</v>
      </c>
      <c r="J2818" s="124"/>
      <c r="K2818" s="124"/>
      <c r="L2818" s="124"/>
      <c r="M2818" s="124"/>
      <c r="N2818" s="211">
        <v>0</v>
      </c>
      <c r="O2818" s="211">
        <v>1289.3499999999999</v>
      </c>
      <c r="P2818" s="124" t="s">
        <v>1314</v>
      </c>
    </row>
    <row r="2819" spans="1:16" ht="51">
      <c r="A2819" s="262" t="s">
        <v>619</v>
      </c>
      <c r="B2819" s="124"/>
      <c r="C2819" s="125" t="s">
        <v>713</v>
      </c>
      <c r="D2819" s="119">
        <v>43192</v>
      </c>
      <c r="E2819" s="120" t="s">
        <v>6383</v>
      </c>
      <c r="F2819" s="120" t="s">
        <v>3</v>
      </c>
      <c r="G2819" s="120">
        <v>1609819</v>
      </c>
      <c r="H2819" s="124"/>
      <c r="I2819" s="128" t="s">
        <v>7597</v>
      </c>
      <c r="J2819" s="124"/>
      <c r="K2819" s="124"/>
      <c r="L2819" s="124"/>
      <c r="M2819" s="124"/>
      <c r="N2819" s="211">
        <v>0</v>
      </c>
      <c r="O2819" s="211">
        <v>14236.74</v>
      </c>
      <c r="P2819" s="124" t="s">
        <v>1314</v>
      </c>
    </row>
    <row r="2820" spans="1:16" ht="51">
      <c r="A2820" s="262" t="s">
        <v>619</v>
      </c>
      <c r="B2820" s="124"/>
      <c r="C2820" s="125" t="s">
        <v>713</v>
      </c>
      <c r="D2820" s="119">
        <v>43192</v>
      </c>
      <c r="E2820" s="120" t="s">
        <v>6384</v>
      </c>
      <c r="F2820" s="120" t="s">
        <v>3</v>
      </c>
      <c r="G2820" s="120">
        <v>1609821</v>
      </c>
      <c r="H2820" s="124"/>
      <c r="I2820" s="128" t="s">
        <v>7598</v>
      </c>
      <c r="J2820" s="124"/>
      <c r="K2820" s="124"/>
      <c r="L2820" s="124"/>
      <c r="M2820" s="124"/>
      <c r="N2820" s="211">
        <v>0</v>
      </c>
      <c r="O2820" s="211">
        <v>5895</v>
      </c>
      <c r="P2820" s="124" t="s">
        <v>1314</v>
      </c>
    </row>
    <row r="2821" spans="1:16" ht="51">
      <c r="A2821" s="262" t="s">
        <v>619</v>
      </c>
      <c r="B2821" s="124"/>
      <c r="C2821" s="125" t="s">
        <v>713</v>
      </c>
      <c r="D2821" s="119">
        <v>43192</v>
      </c>
      <c r="E2821" s="120" t="s">
        <v>6385</v>
      </c>
      <c r="F2821" s="120" t="s">
        <v>3</v>
      </c>
      <c r="G2821" s="120">
        <v>1609822</v>
      </c>
      <c r="H2821" s="124"/>
      <c r="I2821" s="128" t="s">
        <v>7599</v>
      </c>
      <c r="J2821" s="124"/>
      <c r="K2821" s="124"/>
      <c r="L2821" s="124"/>
      <c r="M2821" s="124"/>
      <c r="N2821" s="211">
        <v>0</v>
      </c>
      <c r="O2821" s="211">
        <v>283.52</v>
      </c>
      <c r="P2821" s="124" t="s">
        <v>1314</v>
      </c>
    </row>
    <row r="2822" spans="1:16" ht="51">
      <c r="A2822" s="262">
        <v>41</v>
      </c>
      <c r="B2822" s="124"/>
      <c r="C2822" s="125" t="s">
        <v>697</v>
      </c>
      <c r="D2822" s="119">
        <v>43192</v>
      </c>
      <c r="E2822" s="120" t="s">
        <v>6389</v>
      </c>
      <c r="F2822" s="120" t="s">
        <v>3</v>
      </c>
      <c r="G2822" s="120">
        <v>1609885</v>
      </c>
      <c r="H2822" s="124"/>
      <c r="I2822" s="128" t="s">
        <v>7603</v>
      </c>
      <c r="J2822" s="124"/>
      <c r="K2822" s="124"/>
      <c r="L2822" s="124"/>
      <c r="M2822" s="124"/>
      <c r="N2822" s="211">
        <v>0</v>
      </c>
      <c r="O2822" s="211">
        <v>59.17</v>
      </c>
      <c r="P2822" s="124" t="s">
        <v>1314</v>
      </c>
    </row>
    <row r="2823" spans="1:16" ht="38.25">
      <c r="A2823" s="262">
        <v>86</v>
      </c>
      <c r="B2823" s="124"/>
      <c r="C2823" s="125" t="s">
        <v>710</v>
      </c>
      <c r="D2823" s="119">
        <v>43192</v>
      </c>
      <c r="E2823" s="120" t="s">
        <v>6393</v>
      </c>
      <c r="F2823" s="120" t="s">
        <v>3</v>
      </c>
      <c r="G2823" s="120">
        <v>1609970</v>
      </c>
      <c r="H2823" s="124"/>
      <c r="I2823" s="128" t="s">
        <v>7607</v>
      </c>
      <c r="J2823" s="124"/>
      <c r="K2823" s="124"/>
      <c r="L2823" s="124"/>
      <c r="M2823" s="124"/>
      <c r="N2823" s="211">
        <v>0</v>
      </c>
      <c r="O2823" s="211">
        <v>900</v>
      </c>
      <c r="P2823" s="124" t="s">
        <v>1314</v>
      </c>
    </row>
    <row r="2824" spans="1:16" ht="51">
      <c r="A2824" s="262">
        <v>16</v>
      </c>
      <c r="B2824" s="124"/>
      <c r="C2824" s="125" t="s">
        <v>692</v>
      </c>
      <c r="D2824" s="119">
        <v>43192</v>
      </c>
      <c r="E2824" s="120" t="s">
        <v>6394</v>
      </c>
      <c r="F2824" s="120" t="s">
        <v>3</v>
      </c>
      <c r="G2824" s="120">
        <v>1609972</v>
      </c>
      <c r="H2824" s="124"/>
      <c r="I2824" s="128" t="s">
        <v>7608</v>
      </c>
      <c r="J2824" s="124"/>
      <c r="K2824" s="124"/>
      <c r="L2824" s="124"/>
      <c r="M2824" s="124"/>
      <c r="N2824" s="211">
        <v>0</v>
      </c>
      <c r="O2824" s="211">
        <v>304</v>
      </c>
      <c r="P2824" s="124" t="s">
        <v>1314</v>
      </c>
    </row>
    <row r="2825" spans="1:16" ht="38.25">
      <c r="A2825" s="262">
        <v>212</v>
      </c>
      <c r="B2825" s="124"/>
      <c r="C2825" s="125" t="s">
        <v>761</v>
      </c>
      <c r="D2825" s="119">
        <v>43192</v>
      </c>
      <c r="E2825" s="120" t="s">
        <v>6395</v>
      </c>
      <c r="F2825" s="120" t="s">
        <v>3</v>
      </c>
      <c r="G2825" s="120">
        <v>1609998</v>
      </c>
      <c r="H2825" s="124"/>
      <c r="I2825" s="128" t="s">
        <v>7609</v>
      </c>
      <c r="J2825" s="124"/>
      <c r="K2825" s="124"/>
      <c r="L2825" s="124"/>
      <c r="M2825" s="124"/>
      <c r="N2825" s="211">
        <v>0</v>
      </c>
      <c r="O2825" s="211">
        <v>231</v>
      </c>
      <c r="P2825" s="124" t="s">
        <v>1314</v>
      </c>
    </row>
    <row r="2826" spans="1:16" ht="51">
      <c r="A2826" s="262" t="s">
        <v>619</v>
      </c>
      <c r="B2826" s="124"/>
      <c r="C2826" s="125" t="s">
        <v>713</v>
      </c>
      <c r="D2826" s="119">
        <v>43192</v>
      </c>
      <c r="E2826" s="120" t="s">
        <v>6405</v>
      </c>
      <c r="F2826" s="120" t="s">
        <v>3</v>
      </c>
      <c r="G2826" s="120">
        <v>1609757</v>
      </c>
      <c r="H2826" s="124"/>
      <c r="I2826" s="128" t="s">
        <v>7619</v>
      </c>
      <c r="J2826" s="124"/>
      <c r="K2826" s="124"/>
      <c r="L2826" s="124"/>
      <c r="M2826" s="124"/>
      <c r="N2826" s="211">
        <v>0</v>
      </c>
      <c r="O2826" s="211">
        <v>3404.21</v>
      </c>
      <c r="P2826" s="124" t="s">
        <v>1314</v>
      </c>
    </row>
    <row r="2827" spans="1:16" ht="51">
      <c r="A2827" s="262" t="s">
        <v>619</v>
      </c>
      <c r="B2827" s="124"/>
      <c r="C2827" s="125" t="s">
        <v>713</v>
      </c>
      <c r="D2827" s="119">
        <v>43192</v>
      </c>
      <c r="E2827" s="120" t="s">
        <v>6454</v>
      </c>
      <c r="F2827" s="120" t="s">
        <v>3</v>
      </c>
      <c r="G2827" s="120">
        <v>1609884</v>
      </c>
      <c r="H2827" s="124"/>
      <c r="I2827" s="128" t="s">
        <v>7667</v>
      </c>
      <c r="J2827" s="124"/>
      <c r="K2827" s="124"/>
      <c r="L2827" s="124"/>
      <c r="M2827" s="124"/>
      <c r="N2827" s="211">
        <v>0</v>
      </c>
      <c r="O2827" s="211">
        <v>97</v>
      </c>
      <c r="P2827" s="124" t="s">
        <v>1314</v>
      </c>
    </row>
    <row r="2828" spans="1:16" ht="51">
      <c r="A2828" s="262" t="s">
        <v>619</v>
      </c>
      <c r="B2828" s="124"/>
      <c r="C2828" s="125" t="s">
        <v>713</v>
      </c>
      <c r="D2828" s="119">
        <v>43192</v>
      </c>
      <c r="E2828" s="120" t="s">
        <v>6489</v>
      </c>
      <c r="F2828" s="120" t="s">
        <v>3</v>
      </c>
      <c r="G2828" s="120">
        <v>1609940</v>
      </c>
      <c r="H2828" s="124"/>
      <c r="I2828" s="128" t="s">
        <v>7693</v>
      </c>
      <c r="J2828" s="124"/>
      <c r="K2828" s="124"/>
      <c r="L2828" s="124"/>
      <c r="M2828" s="124"/>
      <c r="N2828" s="211">
        <v>0</v>
      </c>
      <c r="O2828" s="211">
        <v>40</v>
      </c>
      <c r="P2828" s="124" t="s">
        <v>1314</v>
      </c>
    </row>
    <row r="2829" spans="1:16" ht="51">
      <c r="A2829" s="262" t="s">
        <v>619</v>
      </c>
      <c r="B2829" s="124"/>
      <c r="C2829" s="125" t="s">
        <v>713</v>
      </c>
      <c r="D2829" s="119">
        <v>43192</v>
      </c>
      <c r="E2829" s="120" t="s">
        <v>6507</v>
      </c>
      <c r="F2829" s="120" t="s">
        <v>3</v>
      </c>
      <c r="G2829" s="120">
        <v>1609918</v>
      </c>
      <c r="H2829" s="124"/>
      <c r="I2829" s="128" t="s">
        <v>7708</v>
      </c>
      <c r="J2829" s="124"/>
      <c r="K2829" s="124"/>
      <c r="L2829" s="124"/>
      <c r="M2829" s="124"/>
      <c r="N2829" s="211">
        <v>0</v>
      </c>
      <c r="O2829" s="211">
        <v>7239</v>
      </c>
      <c r="P2829" s="124" t="s">
        <v>1314</v>
      </c>
    </row>
    <row r="2830" spans="1:16" ht="51">
      <c r="A2830" s="262" t="s">
        <v>619</v>
      </c>
      <c r="B2830" s="124"/>
      <c r="C2830" s="125" t="s">
        <v>713</v>
      </c>
      <c r="D2830" s="119">
        <v>43192</v>
      </c>
      <c r="E2830" s="120" t="s">
        <v>6526</v>
      </c>
      <c r="F2830" s="120" t="s">
        <v>3</v>
      </c>
      <c r="G2830" s="120">
        <v>1609941</v>
      </c>
      <c r="H2830" s="124"/>
      <c r="I2830" s="128" t="s">
        <v>7726</v>
      </c>
      <c r="J2830" s="124"/>
      <c r="K2830" s="124"/>
      <c r="L2830" s="124"/>
      <c r="M2830" s="124"/>
      <c r="N2830" s="211">
        <v>0</v>
      </c>
      <c r="O2830" s="211">
        <v>0.01</v>
      </c>
      <c r="P2830" s="124" t="s">
        <v>1314</v>
      </c>
    </row>
    <row r="2831" spans="1:16" ht="51">
      <c r="A2831" s="262">
        <v>112</v>
      </c>
      <c r="B2831" s="124"/>
      <c r="C2831" s="125" t="s">
        <v>719</v>
      </c>
      <c r="D2831" s="119">
        <v>43192</v>
      </c>
      <c r="E2831" s="120" t="s">
        <v>6581</v>
      </c>
      <c r="F2831" s="120" t="s">
        <v>3</v>
      </c>
      <c r="G2831" s="120">
        <v>1609868</v>
      </c>
      <c r="H2831" s="124"/>
      <c r="I2831" s="128" t="s">
        <v>7770</v>
      </c>
      <c r="J2831" s="124"/>
      <c r="K2831" s="124"/>
      <c r="L2831" s="124"/>
      <c r="M2831" s="124"/>
      <c r="N2831" s="211">
        <v>0</v>
      </c>
      <c r="O2831" s="211">
        <v>1330</v>
      </c>
      <c r="P2831" s="124" t="s">
        <v>1314</v>
      </c>
    </row>
    <row r="2832" spans="1:16" ht="51">
      <c r="A2832" s="262" t="s">
        <v>619</v>
      </c>
      <c r="B2832" s="124"/>
      <c r="C2832" s="125" t="s">
        <v>713</v>
      </c>
      <c r="D2832" s="119">
        <v>43192</v>
      </c>
      <c r="E2832" s="120" t="s">
        <v>6592</v>
      </c>
      <c r="F2832" s="120" t="s">
        <v>3</v>
      </c>
      <c r="G2832" s="120">
        <v>1610014</v>
      </c>
      <c r="H2832" s="124"/>
      <c r="I2832" s="128" t="s">
        <v>7781</v>
      </c>
      <c r="J2832" s="124"/>
      <c r="K2832" s="124"/>
      <c r="L2832" s="124"/>
      <c r="M2832" s="124"/>
      <c r="N2832" s="211">
        <v>0</v>
      </c>
      <c r="O2832" s="211">
        <v>1324</v>
      </c>
      <c r="P2832" s="124" t="s">
        <v>1314</v>
      </c>
    </row>
    <row r="2833" spans="1:16" ht="51">
      <c r="A2833" s="262" t="s">
        <v>619</v>
      </c>
      <c r="B2833" s="124"/>
      <c r="C2833" s="125" t="s">
        <v>713</v>
      </c>
      <c r="D2833" s="119">
        <v>43192</v>
      </c>
      <c r="E2833" s="120" t="s">
        <v>6639</v>
      </c>
      <c r="F2833" s="120" t="s">
        <v>3</v>
      </c>
      <c r="G2833" s="120">
        <v>1609887</v>
      </c>
      <c r="H2833" s="124"/>
      <c r="I2833" s="128" t="s">
        <v>7822</v>
      </c>
      <c r="J2833" s="124"/>
      <c r="K2833" s="124"/>
      <c r="L2833" s="124"/>
      <c r="M2833" s="124"/>
      <c r="N2833" s="211">
        <v>0</v>
      </c>
      <c r="O2833" s="211">
        <v>73</v>
      </c>
      <c r="P2833" s="124" t="s">
        <v>1314</v>
      </c>
    </row>
    <row r="2834" spans="1:16" ht="51">
      <c r="A2834" s="262" t="s">
        <v>619</v>
      </c>
      <c r="B2834" s="124"/>
      <c r="C2834" s="125" t="s">
        <v>713</v>
      </c>
      <c r="D2834" s="119">
        <v>43192</v>
      </c>
      <c r="E2834" s="120" t="s">
        <v>6672</v>
      </c>
      <c r="F2834" s="120" t="s">
        <v>3</v>
      </c>
      <c r="G2834" s="120">
        <v>1609886</v>
      </c>
      <c r="H2834" s="124"/>
      <c r="I2834" s="128" t="s">
        <v>7853</v>
      </c>
      <c r="J2834" s="124"/>
      <c r="K2834" s="124"/>
      <c r="L2834" s="124"/>
      <c r="M2834" s="124"/>
      <c r="N2834" s="211">
        <v>0</v>
      </c>
      <c r="O2834" s="211">
        <v>169</v>
      </c>
      <c r="P2834" s="124" t="s">
        <v>1314</v>
      </c>
    </row>
    <row r="2835" spans="1:16" ht="51">
      <c r="A2835" s="262" t="s">
        <v>619</v>
      </c>
      <c r="B2835" s="124"/>
      <c r="C2835" s="125" t="s">
        <v>713</v>
      </c>
      <c r="D2835" s="119">
        <v>43192</v>
      </c>
      <c r="E2835" s="120" t="s">
        <v>6676</v>
      </c>
      <c r="F2835" s="120" t="s">
        <v>3</v>
      </c>
      <c r="G2835" s="120">
        <v>1609888</v>
      </c>
      <c r="H2835" s="124"/>
      <c r="I2835" s="128" t="s">
        <v>7857</v>
      </c>
      <c r="J2835" s="124"/>
      <c r="K2835" s="124"/>
      <c r="L2835" s="124"/>
      <c r="M2835" s="124"/>
      <c r="N2835" s="211">
        <v>0</v>
      </c>
      <c r="O2835" s="211">
        <v>85</v>
      </c>
      <c r="P2835" s="124" t="s">
        <v>1314</v>
      </c>
    </row>
    <row r="2836" spans="1:16" ht="51">
      <c r="A2836" s="262" t="s">
        <v>619</v>
      </c>
      <c r="B2836" s="124"/>
      <c r="C2836" s="125" t="s">
        <v>713</v>
      </c>
      <c r="D2836" s="119">
        <v>43192</v>
      </c>
      <c r="E2836" s="120" t="s">
        <v>6685</v>
      </c>
      <c r="F2836" s="120" t="s">
        <v>3</v>
      </c>
      <c r="G2836" s="120">
        <v>1609826</v>
      </c>
      <c r="H2836" s="124"/>
      <c r="I2836" s="128" t="s">
        <v>7865</v>
      </c>
      <c r="J2836" s="124"/>
      <c r="K2836" s="124"/>
      <c r="L2836" s="124"/>
      <c r="M2836" s="124"/>
      <c r="N2836" s="211">
        <v>0</v>
      </c>
      <c r="O2836" s="211">
        <v>4.5</v>
      </c>
      <c r="P2836" s="124" t="s">
        <v>1314</v>
      </c>
    </row>
    <row r="2837" spans="1:16" ht="51">
      <c r="A2837" s="262" t="s">
        <v>619</v>
      </c>
      <c r="B2837" s="124"/>
      <c r="C2837" s="125" t="s">
        <v>713</v>
      </c>
      <c r="D2837" s="119">
        <v>43192</v>
      </c>
      <c r="E2837" s="120" t="s">
        <v>6694</v>
      </c>
      <c r="F2837" s="120" t="s">
        <v>3</v>
      </c>
      <c r="G2837" s="120">
        <v>1609834</v>
      </c>
      <c r="H2837" s="124"/>
      <c r="I2837" s="128" t="s">
        <v>7873</v>
      </c>
      <c r="J2837" s="124"/>
      <c r="K2837" s="124"/>
      <c r="L2837" s="124"/>
      <c r="M2837" s="124"/>
      <c r="N2837" s="211">
        <v>0</v>
      </c>
      <c r="O2837" s="211">
        <v>994</v>
      </c>
      <c r="P2837" s="124" t="s">
        <v>1314</v>
      </c>
    </row>
    <row r="2838" spans="1:16" ht="51">
      <c r="A2838" s="262" t="s">
        <v>619</v>
      </c>
      <c r="B2838" s="124"/>
      <c r="C2838" s="125" t="s">
        <v>713</v>
      </c>
      <c r="D2838" s="119">
        <v>43192</v>
      </c>
      <c r="E2838" s="120" t="s">
        <v>6696</v>
      </c>
      <c r="F2838" s="120" t="s">
        <v>3</v>
      </c>
      <c r="G2838" s="120">
        <v>1609790</v>
      </c>
      <c r="H2838" s="124"/>
      <c r="I2838" s="128" t="s">
        <v>1372</v>
      </c>
      <c r="J2838" s="124"/>
      <c r="K2838" s="124"/>
      <c r="L2838" s="124"/>
      <c r="M2838" s="124"/>
      <c r="N2838" s="211">
        <v>0</v>
      </c>
      <c r="O2838" s="211">
        <v>1000</v>
      </c>
      <c r="P2838" s="124" t="s">
        <v>1314</v>
      </c>
    </row>
    <row r="2839" spans="1:16" ht="51">
      <c r="A2839" s="262" t="s">
        <v>619</v>
      </c>
      <c r="B2839" s="124"/>
      <c r="C2839" s="125" t="s">
        <v>713</v>
      </c>
      <c r="D2839" s="119">
        <v>43192</v>
      </c>
      <c r="E2839" s="120" t="s">
        <v>6744</v>
      </c>
      <c r="F2839" s="120" t="s">
        <v>3</v>
      </c>
      <c r="G2839" s="120">
        <v>1610013</v>
      </c>
      <c r="H2839" s="124"/>
      <c r="I2839" s="128" t="s">
        <v>7911</v>
      </c>
      <c r="J2839" s="124"/>
      <c r="K2839" s="124"/>
      <c r="L2839" s="124"/>
      <c r="M2839" s="124"/>
      <c r="N2839" s="211">
        <v>0</v>
      </c>
      <c r="O2839" s="211">
        <v>971</v>
      </c>
      <c r="P2839" s="124" t="s">
        <v>1314</v>
      </c>
    </row>
    <row r="2840" spans="1:16" ht="51">
      <c r="A2840" s="262" t="s">
        <v>620</v>
      </c>
      <c r="B2840" s="124"/>
      <c r="C2840" s="125" t="s">
        <v>714</v>
      </c>
      <c r="D2840" s="119">
        <v>43192</v>
      </c>
      <c r="E2840" s="120" t="s">
        <v>6792</v>
      </c>
      <c r="F2840" s="120" t="s">
        <v>6</v>
      </c>
      <c r="G2840" s="120">
        <v>700456</v>
      </c>
      <c r="H2840" s="124"/>
      <c r="I2840" s="128" t="s">
        <v>7958</v>
      </c>
      <c r="J2840" s="124"/>
      <c r="K2840" s="124"/>
      <c r="L2840" s="124"/>
      <c r="M2840" s="124"/>
      <c r="N2840" s="211">
        <v>0</v>
      </c>
      <c r="O2840" s="211">
        <v>1020640.5</v>
      </c>
      <c r="P2840" s="124" t="s">
        <v>1314</v>
      </c>
    </row>
    <row r="2841" spans="1:16" ht="63.75">
      <c r="A2841" s="262">
        <v>41</v>
      </c>
      <c r="B2841" s="124"/>
      <c r="C2841" s="125" t="s">
        <v>697</v>
      </c>
      <c r="D2841" s="119">
        <v>43192</v>
      </c>
      <c r="E2841" s="120" t="s">
        <v>6793</v>
      </c>
      <c r="F2841" s="120" t="s">
        <v>1256</v>
      </c>
      <c r="G2841" s="120">
        <v>17097040</v>
      </c>
      <c r="H2841" s="124"/>
      <c r="I2841" s="128" t="s">
        <v>7959</v>
      </c>
      <c r="J2841" s="124"/>
      <c r="K2841" s="124"/>
      <c r="L2841" s="124"/>
      <c r="M2841" s="124"/>
      <c r="N2841" s="211">
        <v>0</v>
      </c>
      <c r="O2841" s="211">
        <v>34332</v>
      </c>
      <c r="P2841" s="124" t="s">
        <v>1314</v>
      </c>
    </row>
    <row r="2842" spans="1:16" ht="63.75">
      <c r="A2842" s="262">
        <v>41</v>
      </c>
      <c r="B2842" s="124"/>
      <c r="C2842" s="125" t="s">
        <v>697</v>
      </c>
      <c r="D2842" s="119">
        <v>43192</v>
      </c>
      <c r="E2842" s="120" t="s">
        <v>6794</v>
      </c>
      <c r="F2842" s="120" t="s">
        <v>1256</v>
      </c>
      <c r="G2842" s="120">
        <v>17113947</v>
      </c>
      <c r="H2842" s="124"/>
      <c r="I2842" s="128" t="s">
        <v>7960</v>
      </c>
      <c r="J2842" s="124"/>
      <c r="K2842" s="124"/>
      <c r="L2842" s="124"/>
      <c r="M2842" s="124"/>
      <c r="N2842" s="211">
        <v>0</v>
      </c>
      <c r="O2842" s="211">
        <v>113009.5</v>
      </c>
      <c r="P2842" s="124" t="s">
        <v>1314</v>
      </c>
    </row>
    <row r="2843" spans="1:16" ht="76.5">
      <c r="A2843" s="262" t="s">
        <v>620</v>
      </c>
      <c r="B2843" s="124"/>
      <c r="C2843" s="125" t="s">
        <v>714</v>
      </c>
      <c r="D2843" s="119">
        <v>43192</v>
      </c>
      <c r="E2843" s="120" t="s">
        <v>6795</v>
      </c>
      <c r="F2843" s="120" t="s">
        <v>6</v>
      </c>
      <c r="G2843" s="120">
        <v>958213</v>
      </c>
      <c r="H2843" s="124"/>
      <c r="I2843" s="128" t="s">
        <v>7961</v>
      </c>
      <c r="J2843" s="124"/>
      <c r="K2843" s="124"/>
      <c r="L2843" s="124"/>
      <c r="M2843" s="124"/>
      <c r="N2843" s="211">
        <v>0</v>
      </c>
      <c r="O2843" s="211">
        <v>170000</v>
      </c>
      <c r="P2843" s="124" t="s">
        <v>1314</v>
      </c>
    </row>
    <row r="2844" spans="1:16" ht="76.5">
      <c r="A2844" s="262">
        <v>25</v>
      </c>
      <c r="B2844" s="124"/>
      <c r="C2844" s="125" t="s">
        <v>694</v>
      </c>
      <c r="D2844" s="119">
        <v>43192</v>
      </c>
      <c r="E2844" s="120" t="s">
        <v>6796</v>
      </c>
      <c r="F2844" s="120" t="s">
        <v>1315</v>
      </c>
      <c r="G2844" s="120">
        <v>17165815</v>
      </c>
      <c r="H2844" s="124"/>
      <c r="I2844" s="128" t="s">
        <v>7962</v>
      </c>
      <c r="J2844" s="124"/>
      <c r="K2844" s="124"/>
      <c r="L2844" s="124"/>
      <c r="M2844" s="124"/>
      <c r="N2844" s="211">
        <v>181341.9</v>
      </c>
      <c r="O2844" s="211">
        <v>0</v>
      </c>
      <c r="P2844" s="124" t="s">
        <v>1314</v>
      </c>
    </row>
    <row r="2845" spans="1:16" ht="63.75">
      <c r="A2845" s="262" t="s">
        <v>620</v>
      </c>
      <c r="B2845" s="124"/>
      <c r="C2845" s="125" t="s">
        <v>714</v>
      </c>
      <c r="D2845" s="119">
        <v>43192</v>
      </c>
      <c r="E2845" s="120" t="s">
        <v>6797</v>
      </c>
      <c r="F2845" s="120" t="s">
        <v>21</v>
      </c>
      <c r="G2845" s="120">
        <v>917538</v>
      </c>
      <c r="H2845" s="124"/>
      <c r="I2845" s="128" t="s">
        <v>7963</v>
      </c>
      <c r="J2845" s="124"/>
      <c r="K2845" s="124"/>
      <c r="L2845" s="124"/>
      <c r="M2845" s="124"/>
      <c r="N2845" s="211">
        <v>8189550</v>
      </c>
      <c r="O2845" s="211">
        <v>0</v>
      </c>
      <c r="P2845" s="124" t="s">
        <v>1314</v>
      </c>
    </row>
    <row r="2846" spans="1:16" ht="102">
      <c r="A2846" s="262">
        <v>376</v>
      </c>
      <c r="B2846" s="124"/>
      <c r="C2846" s="125" t="s">
        <v>1272</v>
      </c>
      <c r="D2846" s="119">
        <v>43192</v>
      </c>
      <c r="E2846" s="120" t="s">
        <v>6798</v>
      </c>
      <c r="F2846" s="120" t="s">
        <v>11</v>
      </c>
      <c r="G2846" s="120">
        <v>917560</v>
      </c>
      <c r="H2846" s="124"/>
      <c r="I2846" s="128" t="s">
        <v>7964</v>
      </c>
      <c r="J2846" s="124"/>
      <c r="K2846" s="124"/>
      <c r="L2846" s="124"/>
      <c r="M2846" s="124"/>
      <c r="N2846" s="211">
        <v>462018.59</v>
      </c>
      <c r="O2846" s="211">
        <v>0</v>
      </c>
      <c r="P2846" s="124" t="s">
        <v>1314</v>
      </c>
    </row>
    <row r="2847" spans="1:16" ht="89.25">
      <c r="A2847" s="262">
        <v>513</v>
      </c>
      <c r="B2847" s="124"/>
      <c r="C2847" s="125" t="s">
        <v>201</v>
      </c>
      <c r="D2847" s="119">
        <v>43192</v>
      </c>
      <c r="E2847" s="120" t="s">
        <v>6799</v>
      </c>
      <c r="F2847" s="120" t="s">
        <v>15</v>
      </c>
      <c r="G2847" s="120">
        <v>4654</v>
      </c>
      <c r="H2847" s="124"/>
      <c r="I2847" s="128" t="s">
        <v>7965</v>
      </c>
      <c r="J2847" s="124"/>
      <c r="K2847" s="124"/>
      <c r="L2847" s="124"/>
      <c r="M2847" s="124"/>
      <c r="N2847" s="211">
        <v>50</v>
      </c>
      <c r="O2847" s="211">
        <v>0</v>
      </c>
      <c r="P2847" s="124" t="s">
        <v>1314</v>
      </c>
    </row>
    <row r="2848" spans="1:16" ht="89.25">
      <c r="A2848" s="262">
        <v>25</v>
      </c>
      <c r="B2848" s="124"/>
      <c r="C2848" s="125" t="s">
        <v>694</v>
      </c>
      <c r="D2848" s="119">
        <v>43192</v>
      </c>
      <c r="E2848" s="120" t="s">
        <v>6800</v>
      </c>
      <c r="F2848" s="120" t="s">
        <v>15</v>
      </c>
      <c r="G2848" s="120">
        <v>4656</v>
      </c>
      <c r="H2848" s="124"/>
      <c r="I2848" s="128" t="s">
        <v>7966</v>
      </c>
      <c r="J2848" s="124"/>
      <c r="K2848" s="124"/>
      <c r="L2848" s="124"/>
      <c r="M2848" s="124"/>
      <c r="N2848" s="211">
        <v>50</v>
      </c>
      <c r="O2848" s="211">
        <v>0</v>
      </c>
      <c r="P2848" s="124" t="s">
        <v>1314</v>
      </c>
    </row>
    <row r="2849" spans="1:16" ht="89.25">
      <c r="A2849" s="262">
        <v>594</v>
      </c>
      <c r="B2849" s="124"/>
      <c r="C2849" s="125" t="s">
        <v>113</v>
      </c>
      <c r="D2849" s="119">
        <v>43192</v>
      </c>
      <c r="E2849" s="120" t="s">
        <v>6801</v>
      </c>
      <c r="F2849" s="120" t="s">
        <v>15</v>
      </c>
      <c r="G2849" s="120">
        <v>4653</v>
      </c>
      <c r="H2849" s="124"/>
      <c r="I2849" s="128" t="s">
        <v>7967</v>
      </c>
      <c r="J2849" s="124"/>
      <c r="K2849" s="124"/>
      <c r="L2849" s="124"/>
      <c r="M2849" s="124"/>
      <c r="N2849" s="211">
        <v>276.38</v>
      </c>
      <c r="O2849" s="211">
        <v>0</v>
      </c>
      <c r="P2849" s="124" t="s">
        <v>1314</v>
      </c>
    </row>
    <row r="2850" spans="1:16" ht="76.5">
      <c r="A2850" s="262">
        <v>25</v>
      </c>
      <c r="B2850" s="124"/>
      <c r="C2850" s="125" t="s">
        <v>694</v>
      </c>
      <c r="D2850" s="119">
        <v>43192</v>
      </c>
      <c r="E2850" s="120" t="s">
        <v>6802</v>
      </c>
      <c r="F2850" s="120" t="s">
        <v>1315</v>
      </c>
      <c r="G2850" s="120">
        <v>17131161</v>
      </c>
      <c r="H2850" s="124"/>
      <c r="I2850" s="128" t="s">
        <v>7968</v>
      </c>
      <c r="J2850" s="124"/>
      <c r="K2850" s="124"/>
      <c r="L2850" s="124"/>
      <c r="M2850" s="124"/>
      <c r="N2850" s="211">
        <v>491.72</v>
      </c>
      <c r="O2850" s="211">
        <v>0</v>
      </c>
      <c r="P2850" s="124" t="s">
        <v>1314</v>
      </c>
    </row>
    <row r="2851" spans="1:16" ht="76.5">
      <c r="A2851" s="262">
        <v>25</v>
      </c>
      <c r="B2851" s="124"/>
      <c r="C2851" s="125" t="s">
        <v>694</v>
      </c>
      <c r="D2851" s="119">
        <v>43192</v>
      </c>
      <c r="E2851" s="120" t="s">
        <v>6803</v>
      </c>
      <c r="F2851" s="120" t="s">
        <v>1315</v>
      </c>
      <c r="G2851" s="120">
        <v>17130947</v>
      </c>
      <c r="H2851" s="124"/>
      <c r="I2851" s="128" t="s">
        <v>7969</v>
      </c>
      <c r="J2851" s="124"/>
      <c r="K2851" s="124"/>
      <c r="L2851" s="124"/>
      <c r="M2851" s="124"/>
      <c r="N2851" s="211">
        <v>291736.71000000002</v>
      </c>
      <c r="O2851" s="211">
        <v>0</v>
      </c>
      <c r="P2851" s="124" t="s">
        <v>1314</v>
      </c>
    </row>
    <row r="2852" spans="1:16" ht="76.5">
      <c r="A2852" s="262">
        <v>25</v>
      </c>
      <c r="B2852" s="124"/>
      <c r="C2852" s="125" t="s">
        <v>694</v>
      </c>
      <c r="D2852" s="119">
        <v>43192</v>
      </c>
      <c r="E2852" s="120" t="s">
        <v>6804</v>
      </c>
      <c r="F2852" s="120" t="s">
        <v>1315</v>
      </c>
      <c r="G2852" s="120">
        <v>17130938</v>
      </c>
      <c r="H2852" s="124"/>
      <c r="I2852" s="128" t="s">
        <v>7970</v>
      </c>
      <c r="J2852" s="124"/>
      <c r="K2852" s="124"/>
      <c r="L2852" s="124"/>
      <c r="M2852" s="124"/>
      <c r="N2852" s="211">
        <v>36469.46</v>
      </c>
      <c r="O2852" s="211">
        <v>0</v>
      </c>
      <c r="P2852" s="124" t="s">
        <v>1314</v>
      </c>
    </row>
    <row r="2853" spans="1:16" ht="76.5">
      <c r="A2853" s="262">
        <v>25</v>
      </c>
      <c r="B2853" s="124"/>
      <c r="C2853" s="125" t="s">
        <v>694</v>
      </c>
      <c r="D2853" s="119">
        <v>43192</v>
      </c>
      <c r="E2853" s="120" t="s">
        <v>6805</v>
      </c>
      <c r="F2853" s="120" t="s">
        <v>1315</v>
      </c>
      <c r="G2853" s="120">
        <v>17130878</v>
      </c>
      <c r="H2853" s="124"/>
      <c r="I2853" s="128" t="s">
        <v>7971</v>
      </c>
      <c r="J2853" s="124"/>
      <c r="K2853" s="124"/>
      <c r="L2853" s="124"/>
      <c r="M2853" s="124"/>
      <c r="N2853" s="211">
        <v>251515.73</v>
      </c>
      <c r="O2853" s="211">
        <v>0</v>
      </c>
      <c r="P2853" s="124" t="s">
        <v>1314</v>
      </c>
    </row>
    <row r="2854" spans="1:16" ht="76.5">
      <c r="A2854" s="262">
        <v>25</v>
      </c>
      <c r="B2854" s="124"/>
      <c r="C2854" s="125" t="s">
        <v>694</v>
      </c>
      <c r="D2854" s="119">
        <v>43192</v>
      </c>
      <c r="E2854" s="120" t="s">
        <v>6806</v>
      </c>
      <c r="F2854" s="120" t="s">
        <v>1315</v>
      </c>
      <c r="G2854" s="120">
        <v>17130844</v>
      </c>
      <c r="H2854" s="124"/>
      <c r="I2854" s="128" t="s">
        <v>7972</v>
      </c>
      <c r="J2854" s="124"/>
      <c r="K2854" s="124"/>
      <c r="L2854" s="124"/>
      <c r="M2854" s="124"/>
      <c r="N2854" s="211">
        <v>37281.58</v>
      </c>
      <c r="O2854" s="211">
        <v>0</v>
      </c>
      <c r="P2854" s="124" t="s">
        <v>1314</v>
      </c>
    </row>
    <row r="2855" spans="1:16" ht="76.5">
      <c r="A2855" s="262">
        <v>25</v>
      </c>
      <c r="B2855" s="124"/>
      <c r="C2855" s="125" t="s">
        <v>694</v>
      </c>
      <c r="D2855" s="119">
        <v>43192</v>
      </c>
      <c r="E2855" s="120" t="s">
        <v>6807</v>
      </c>
      <c r="F2855" s="120" t="s">
        <v>1315</v>
      </c>
      <c r="G2855" s="120">
        <v>17130814</v>
      </c>
      <c r="H2855" s="124"/>
      <c r="I2855" s="128" t="s">
        <v>7973</v>
      </c>
      <c r="J2855" s="124"/>
      <c r="K2855" s="124"/>
      <c r="L2855" s="124"/>
      <c r="M2855" s="124"/>
      <c r="N2855" s="211">
        <v>59313.62</v>
      </c>
      <c r="O2855" s="211">
        <v>0</v>
      </c>
      <c r="P2855" s="124" t="s">
        <v>1314</v>
      </c>
    </row>
    <row r="2856" spans="1:16" ht="76.5">
      <c r="A2856" s="262">
        <v>25</v>
      </c>
      <c r="B2856" s="124"/>
      <c r="C2856" s="125" t="s">
        <v>694</v>
      </c>
      <c r="D2856" s="119">
        <v>43192</v>
      </c>
      <c r="E2856" s="120" t="s">
        <v>6808</v>
      </c>
      <c r="F2856" s="120" t="s">
        <v>1315</v>
      </c>
      <c r="G2856" s="120">
        <v>17130802</v>
      </c>
      <c r="H2856" s="124"/>
      <c r="I2856" s="128" t="s">
        <v>7974</v>
      </c>
      <c r="J2856" s="124"/>
      <c r="K2856" s="124"/>
      <c r="L2856" s="124"/>
      <c r="M2856" s="124"/>
      <c r="N2856" s="211">
        <v>937783.4</v>
      </c>
      <c r="O2856" s="211">
        <v>0</v>
      </c>
      <c r="P2856" s="124" t="s">
        <v>1314</v>
      </c>
    </row>
    <row r="2857" spans="1:16" ht="76.5">
      <c r="A2857" s="262">
        <v>25</v>
      </c>
      <c r="B2857" s="124"/>
      <c r="C2857" s="125" t="s">
        <v>694</v>
      </c>
      <c r="D2857" s="119">
        <v>43192</v>
      </c>
      <c r="E2857" s="120" t="s">
        <v>6809</v>
      </c>
      <c r="F2857" s="120" t="s">
        <v>1315</v>
      </c>
      <c r="G2857" s="120">
        <v>17130671</v>
      </c>
      <c r="H2857" s="124"/>
      <c r="I2857" s="128" t="s">
        <v>7975</v>
      </c>
      <c r="J2857" s="124"/>
      <c r="K2857" s="124"/>
      <c r="L2857" s="124"/>
      <c r="M2857" s="124"/>
      <c r="N2857" s="211">
        <v>140046.29999999999</v>
      </c>
      <c r="O2857" s="211">
        <v>0</v>
      </c>
      <c r="P2857" s="124" t="s">
        <v>1314</v>
      </c>
    </row>
    <row r="2858" spans="1:16" ht="76.5">
      <c r="A2858" s="262">
        <v>25</v>
      </c>
      <c r="B2858" s="124"/>
      <c r="C2858" s="125" t="s">
        <v>694</v>
      </c>
      <c r="D2858" s="119">
        <v>43192</v>
      </c>
      <c r="E2858" s="120" t="s">
        <v>6810</v>
      </c>
      <c r="F2858" s="120" t="s">
        <v>1315</v>
      </c>
      <c r="G2858" s="120">
        <v>17130653</v>
      </c>
      <c r="H2858" s="124"/>
      <c r="I2858" s="128" t="s">
        <v>7976</v>
      </c>
      <c r="J2858" s="124"/>
      <c r="K2858" s="124"/>
      <c r="L2858" s="124"/>
      <c r="M2858" s="124"/>
      <c r="N2858" s="211">
        <v>110245.41</v>
      </c>
      <c r="O2858" s="211">
        <v>0</v>
      </c>
      <c r="P2858" s="124" t="s">
        <v>1314</v>
      </c>
    </row>
    <row r="2859" spans="1:16" ht="76.5">
      <c r="A2859" s="262">
        <v>25</v>
      </c>
      <c r="B2859" s="124"/>
      <c r="C2859" s="125" t="s">
        <v>694</v>
      </c>
      <c r="D2859" s="119">
        <v>43192</v>
      </c>
      <c r="E2859" s="120" t="s">
        <v>6811</v>
      </c>
      <c r="F2859" s="120" t="s">
        <v>1315</v>
      </c>
      <c r="G2859" s="120">
        <v>17131170</v>
      </c>
      <c r="H2859" s="124"/>
      <c r="I2859" s="128" t="s">
        <v>7977</v>
      </c>
      <c r="J2859" s="124"/>
      <c r="K2859" s="124"/>
      <c r="L2859" s="124"/>
      <c r="M2859" s="124"/>
      <c r="N2859" s="211">
        <v>749609.05</v>
      </c>
      <c r="O2859" s="211">
        <v>0</v>
      </c>
      <c r="P2859" s="124" t="s">
        <v>1314</v>
      </c>
    </row>
    <row r="2860" spans="1:16" ht="76.5">
      <c r="A2860" s="262">
        <v>25</v>
      </c>
      <c r="B2860" s="124"/>
      <c r="C2860" s="125" t="s">
        <v>694</v>
      </c>
      <c r="D2860" s="119">
        <v>43192</v>
      </c>
      <c r="E2860" s="120" t="s">
        <v>6812</v>
      </c>
      <c r="F2860" s="120" t="s">
        <v>1315</v>
      </c>
      <c r="G2860" s="120">
        <v>17131169</v>
      </c>
      <c r="H2860" s="124"/>
      <c r="I2860" s="128" t="s">
        <v>7978</v>
      </c>
      <c r="J2860" s="124"/>
      <c r="K2860" s="124"/>
      <c r="L2860" s="124"/>
      <c r="M2860" s="124"/>
      <c r="N2860" s="211">
        <v>445040.42</v>
      </c>
      <c r="O2860" s="211">
        <v>0</v>
      </c>
      <c r="P2860" s="124" t="s">
        <v>1314</v>
      </c>
    </row>
    <row r="2861" spans="1:16" ht="63.75">
      <c r="A2861" s="262">
        <v>25</v>
      </c>
      <c r="B2861" s="124"/>
      <c r="C2861" s="125" t="s">
        <v>694</v>
      </c>
      <c r="D2861" s="119">
        <v>43192</v>
      </c>
      <c r="E2861" s="120" t="s">
        <v>6813</v>
      </c>
      <c r="F2861" s="120" t="s">
        <v>1315</v>
      </c>
      <c r="G2861" s="120">
        <v>17131168</v>
      </c>
      <c r="H2861" s="124"/>
      <c r="I2861" s="128" t="s">
        <v>7979</v>
      </c>
      <c r="J2861" s="124"/>
      <c r="K2861" s="124"/>
      <c r="L2861" s="124"/>
      <c r="M2861" s="124"/>
      <c r="N2861" s="211">
        <v>409327.73</v>
      </c>
      <c r="O2861" s="211">
        <v>0</v>
      </c>
      <c r="P2861" s="124" t="s">
        <v>1314</v>
      </c>
    </row>
    <row r="2862" spans="1:16" ht="76.5">
      <c r="A2862" s="262">
        <v>25</v>
      </c>
      <c r="B2862" s="124"/>
      <c r="C2862" s="125" t="s">
        <v>694</v>
      </c>
      <c r="D2862" s="119">
        <v>43192</v>
      </c>
      <c r="E2862" s="120" t="s">
        <v>6814</v>
      </c>
      <c r="F2862" s="120" t="s">
        <v>1315</v>
      </c>
      <c r="G2862" s="120">
        <v>17131167</v>
      </c>
      <c r="H2862" s="124"/>
      <c r="I2862" s="128" t="s">
        <v>7980</v>
      </c>
      <c r="J2862" s="124"/>
      <c r="K2862" s="124"/>
      <c r="L2862" s="124"/>
      <c r="M2862" s="124"/>
      <c r="N2862" s="211">
        <v>506594.52</v>
      </c>
      <c r="O2862" s="211">
        <v>0</v>
      </c>
      <c r="P2862" s="124" t="s">
        <v>1314</v>
      </c>
    </row>
    <row r="2863" spans="1:16" ht="76.5">
      <c r="A2863" s="262">
        <v>25</v>
      </c>
      <c r="B2863" s="124"/>
      <c r="C2863" s="125" t="s">
        <v>694</v>
      </c>
      <c r="D2863" s="119">
        <v>43192</v>
      </c>
      <c r="E2863" s="120" t="s">
        <v>6815</v>
      </c>
      <c r="F2863" s="120" t="s">
        <v>1315</v>
      </c>
      <c r="G2863" s="120">
        <v>17131166</v>
      </c>
      <c r="H2863" s="124"/>
      <c r="I2863" s="128" t="s">
        <v>7981</v>
      </c>
      <c r="J2863" s="124"/>
      <c r="K2863" s="124"/>
      <c r="L2863" s="124"/>
      <c r="M2863" s="124"/>
      <c r="N2863" s="211">
        <v>915504</v>
      </c>
      <c r="O2863" s="211">
        <v>0</v>
      </c>
      <c r="P2863" s="124" t="s">
        <v>1314</v>
      </c>
    </row>
    <row r="2864" spans="1:16" ht="76.5">
      <c r="A2864" s="262">
        <v>25</v>
      </c>
      <c r="B2864" s="124"/>
      <c r="C2864" s="125" t="s">
        <v>694</v>
      </c>
      <c r="D2864" s="119">
        <v>43192</v>
      </c>
      <c r="E2864" s="120" t="s">
        <v>6816</v>
      </c>
      <c r="F2864" s="120" t="s">
        <v>1315</v>
      </c>
      <c r="G2864" s="120">
        <v>17131163</v>
      </c>
      <c r="H2864" s="124"/>
      <c r="I2864" s="128" t="s">
        <v>7982</v>
      </c>
      <c r="J2864" s="124"/>
      <c r="K2864" s="124"/>
      <c r="L2864" s="124"/>
      <c r="M2864" s="124"/>
      <c r="N2864" s="211">
        <v>59482.17</v>
      </c>
      <c r="O2864" s="211">
        <v>0</v>
      </c>
      <c r="P2864" s="124" t="s">
        <v>1314</v>
      </c>
    </row>
    <row r="2865" spans="1:16" ht="76.5">
      <c r="A2865" s="262">
        <v>25</v>
      </c>
      <c r="B2865" s="124"/>
      <c r="C2865" s="125" t="s">
        <v>694</v>
      </c>
      <c r="D2865" s="119">
        <v>43192</v>
      </c>
      <c r="E2865" s="120" t="s">
        <v>6817</v>
      </c>
      <c r="F2865" s="120" t="s">
        <v>1315</v>
      </c>
      <c r="G2865" s="120">
        <v>17130672</v>
      </c>
      <c r="H2865" s="124"/>
      <c r="I2865" s="128" t="s">
        <v>7983</v>
      </c>
      <c r="J2865" s="124"/>
      <c r="K2865" s="124"/>
      <c r="L2865" s="124"/>
      <c r="M2865" s="124"/>
      <c r="N2865" s="211">
        <v>98587.95</v>
      </c>
      <c r="O2865" s="211">
        <v>0</v>
      </c>
      <c r="P2865" s="124" t="s">
        <v>1314</v>
      </c>
    </row>
    <row r="2866" spans="1:16" ht="76.5">
      <c r="A2866" s="262">
        <v>25</v>
      </c>
      <c r="B2866" s="124"/>
      <c r="C2866" s="125" t="s">
        <v>694</v>
      </c>
      <c r="D2866" s="119">
        <v>43192</v>
      </c>
      <c r="E2866" s="120" t="s">
        <v>6818</v>
      </c>
      <c r="F2866" s="120" t="s">
        <v>1315</v>
      </c>
      <c r="G2866" s="120">
        <v>17130801</v>
      </c>
      <c r="H2866" s="124"/>
      <c r="I2866" s="128" t="s">
        <v>7984</v>
      </c>
      <c r="J2866" s="124"/>
      <c r="K2866" s="124"/>
      <c r="L2866" s="124"/>
      <c r="M2866" s="124"/>
      <c r="N2866" s="211">
        <v>170134.24</v>
      </c>
      <c r="O2866" s="211">
        <v>0</v>
      </c>
      <c r="P2866" s="124" t="s">
        <v>1314</v>
      </c>
    </row>
    <row r="2867" spans="1:16" ht="76.5">
      <c r="A2867" s="262">
        <v>25</v>
      </c>
      <c r="B2867" s="124"/>
      <c r="C2867" s="125" t="s">
        <v>694</v>
      </c>
      <c r="D2867" s="119">
        <v>43192</v>
      </c>
      <c r="E2867" s="120" t="s">
        <v>6819</v>
      </c>
      <c r="F2867" s="120" t="s">
        <v>1315</v>
      </c>
      <c r="G2867" s="120">
        <v>17130799</v>
      </c>
      <c r="H2867" s="124"/>
      <c r="I2867" s="128" t="s">
        <v>7985</v>
      </c>
      <c r="J2867" s="124"/>
      <c r="K2867" s="124"/>
      <c r="L2867" s="124"/>
      <c r="M2867" s="124"/>
      <c r="N2867" s="211">
        <v>109791.46</v>
      </c>
      <c r="O2867" s="211">
        <v>0</v>
      </c>
      <c r="P2867" s="124" t="s">
        <v>1314</v>
      </c>
    </row>
    <row r="2868" spans="1:16" ht="76.5">
      <c r="A2868" s="262">
        <v>25</v>
      </c>
      <c r="B2868" s="124"/>
      <c r="C2868" s="125" t="s">
        <v>694</v>
      </c>
      <c r="D2868" s="119">
        <v>43192</v>
      </c>
      <c r="E2868" s="120" t="s">
        <v>6820</v>
      </c>
      <c r="F2868" s="120" t="s">
        <v>1315</v>
      </c>
      <c r="G2868" s="120">
        <v>17130777</v>
      </c>
      <c r="H2868" s="124"/>
      <c r="I2868" s="128" t="s">
        <v>7986</v>
      </c>
      <c r="J2868" s="124"/>
      <c r="K2868" s="124"/>
      <c r="L2868" s="124"/>
      <c r="M2868" s="124"/>
      <c r="N2868" s="211">
        <v>4115435.76</v>
      </c>
      <c r="O2868" s="211">
        <v>0</v>
      </c>
      <c r="P2868" s="124" t="s">
        <v>1314</v>
      </c>
    </row>
    <row r="2869" spans="1:16" ht="76.5">
      <c r="A2869" s="262">
        <v>25</v>
      </c>
      <c r="B2869" s="124"/>
      <c r="C2869" s="125" t="s">
        <v>694</v>
      </c>
      <c r="D2869" s="119">
        <v>43192</v>
      </c>
      <c r="E2869" s="120" t="s">
        <v>6821</v>
      </c>
      <c r="F2869" s="120" t="s">
        <v>1315</v>
      </c>
      <c r="G2869" s="120">
        <v>17130806</v>
      </c>
      <c r="H2869" s="124"/>
      <c r="I2869" s="128" t="s">
        <v>7987</v>
      </c>
      <c r="J2869" s="124"/>
      <c r="K2869" s="124"/>
      <c r="L2869" s="124"/>
      <c r="M2869" s="124"/>
      <c r="N2869" s="211">
        <v>1590670.49</v>
      </c>
      <c r="O2869" s="211">
        <v>0</v>
      </c>
      <c r="P2869" s="124" t="s">
        <v>1314</v>
      </c>
    </row>
    <row r="2870" spans="1:16" ht="76.5">
      <c r="A2870" s="262">
        <v>25</v>
      </c>
      <c r="B2870" s="124"/>
      <c r="C2870" s="125" t="s">
        <v>694</v>
      </c>
      <c r="D2870" s="119">
        <v>43192</v>
      </c>
      <c r="E2870" s="120" t="s">
        <v>6822</v>
      </c>
      <c r="F2870" s="120" t="s">
        <v>1315</v>
      </c>
      <c r="G2870" s="120">
        <v>17130827</v>
      </c>
      <c r="H2870" s="124"/>
      <c r="I2870" s="128" t="s">
        <v>7988</v>
      </c>
      <c r="J2870" s="124"/>
      <c r="K2870" s="124"/>
      <c r="L2870" s="124"/>
      <c r="M2870" s="124"/>
      <c r="N2870" s="211">
        <v>216027.72</v>
      </c>
      <c r="O2870" s="211">
        <v>0</v>
      </c>
      <c r="P2870" s="124" t="s">
        <v>1314</v>
      </c>
    </row>
    <row r="2871" spans="1:16" ht="76.5">
      <c r="A2871" s="262">
        <v>25</v>
      </c>
      <c r="B2871" s="124"/>
      <c r="C2871" s="125" t="s">
        <v>694</v>
      </c>
      <c r="D2871" s="119">
        <v>43192</v>
      </c>
      <c r="E2871" s="120" t="s">
        <v>6823</v>
      </c>
      <c r="F2871" s="120" t="s">
        <v>1315</v>
      </c>
      <c r="G2871" s="120">
        <v>17130877</v>
      </c>
      <c r="H2871" s="124"/>
      <c r="I2871" s="128" t="s">
        <v>7989</v>
      </c>
      <c r="J2871" s="124"/>
      <c r="K2871" s="124"/>
      <c r="L2871" s="124"/>
      <c r="M2871" s="124"/>
      <c r="N2871" s="211">
        <v>560045.84</v>
      </c>
      <c r="O2871" s="211">
        <v>0</v>
      </c>
      <c r="P2871" s="124" t="s">
        <v>1314</v>
      </c>
    </row>
    <row r="2872" spans="1:16" ht="76.5">
      <c r="A2872" s="262">
        <v>25</v>
      </c>
      <c r="B2872" s="124"/>
      <c r="C2872" s="125" t="s">
        <v>694</v>
      </c>
      <c r="D2872" s="119">
        <v>43192</v>
      </c>
      <c r="E2872" s="120" t="s">
        <v>6824</v>
      </c>
      <c r="F2872" s="120" t="s">
        <v>1315</v>
      </c>
      <c r="G2872" s="120">
        <v>17130815</v>
      </c>
      <c r="H2872" s="124"/>
      <c r="I2872" s="128" t="s">
        <v>7990</v>
      </c>
      <c r="J2872" s="124"/>
      <c r="K2872" s="124"/>
      <c r="L2872" s="124"/>
      <c r="M2872" s="124"/>
      <c r="N2872" s="211">
        <v>384057.32</v>
      </c>
      <c r="O2872" s="211">
        <v>0</v>
      </c>
      <c r="P2872" s="124" t="s">
        <v>1314</v>
      </c>
    </row>
    <row r="2873" spans="1:16" ht="63.75">
      <c r="A2873" s="262">
        <v>16</v>
      </c>
      <c r="B2873" s="124"/>
      <c r="C2873" s="125" t="s">
        <v>692</v>
      </c>
      <c r="D2873" s="119">
        <v>43193</v>
      </c>
      <c r="E2873" s="120" t="s">
        <v>6397</v>
      </c>
      <c r="F2873" s="120" t="s">
        <v>3</v>
      </c>
      <c r="G2873" s="120">
        <v>1610234</v>
      </c>
      <c r="H2873" s="124"/>
      <c r="I2873" s="128" t="s">
        <v>7611</v>
      </c>
      <c r="J2873" s="124"/>
      <c r="K2873" s="124"/>
      <c r="L2873" s="124"/>
      <c r="M2873" s="124"/>
      <c r="N2873" s="211">
        <v>0</v>
      </c>
      <c r="O2873" s="211">
        <v>6114.65</v>
      </c>
      <c r="P2873" s="124" t="s">
        <v>1314</v>
      </c>
    </row>
    <row r="2874" spans="1:16" ht="63.75">
      <c r="A2874" s="262">
        <v>16</v>
      </c>
      <c r="B2874" s="124"/>
      <c r="C2874" s="125" t="s">
        <v>692</v>
      </c>
      <c r="D2874" s="119">
        <v>43193</v>
      </c>
      <c r="E2874" s="120" t="s">
        <v>6398</v>
      </c>
      <c r="F2874" s="120" t="s">
        <v>3</v>
      </c>
      <c r="G2874" s="120">
        <v>1610236</v>
      </c>
      <c r="H2874" s="124"/>
      <c r="I2874" s="128" t="s">
        <v>7612</v>
      </c>
      <c r="J2874" s="124"/>
      <c r="K2874" s="124"/>
      <c r="L2874" s="124"/>
      <c r="M2874" s="124"/>
      <c r="N2874" s="211">
        <v>0</v>
      </c>
      <c r="O2874" s="211">
        <v>2594</v>
      </c>
      <c r="P2874" s="124" t="s">
        <v>1314</v>
      </c>
    </row>
    <row r="2875" spans="1:16" ht="63.75">
      <c r="A2875" s="262">
        <v>16</v>
      </c>
      <c r="B2875" s="124"/>
      <c r="C2875" s="125" t="s">
        <v>692</v>
      </c>
      <c r="D2875" s="119">
        <v>43193</v>
      </c>
      <c r="E2875" s="120" t="s">
        <v>6399</v>
      </c>
      <c r="F2875" s="120" t="s">
        <v>3</v>
      </c>
      <c r="G2875" s="120">
        <v>1610238</v>
      </c>
      <c r="H2875" s="124"/>
      <c r="I2875" s="128" t="s">
        <v>7613</v>
      </c>
      <c r="J2875" s="124"/>
      <c r="K2875" s="124"/>
      <c r="L2875" s="124"/>
      <c r="M2875" s="124"/>
      <c r="N2875" s="211">
        <v>0</v>
      </c>
      <c r="O2875" s="211">
        <v>4855</v>
      </c>
      <c r="P2875" s="124" t="s">
        <v>1314</v>
      </c>
    </row>
    <row r="2876" spans="1:16" ht="63.75">
      <c r="A2876" s="262">
        <v>591</v>
      </c>
      <c r="B2876" s="124"/>
      <c r="C2876" s="125" t="s">
        <v>861</v>
      </c>
      <c r="D2876" s="119">
        <v>43193</v>
      </c>
      <c r="E2876" s="120" t="s">
        <v>6402</v>
      </c>
      <c r="F2876" s="120" t="s">
        <v>3</v>
      </c>
      <c r="G2876" s="120">
        <v>1610289</v>
      </c>
      <c r="H2876" s="124"/>
      <c r="I2876" s="128" t="s">
        <v>7616</v>
      </c>
      <c r="J2876" s="124"/>
      <c r="K2876" s="124"/>
      <c r="L2876" s="124"/>
      <c r="M2876" s="124"/>
      <c r="N2876" s="211">
        <v>0</v>
      </c>
      <c r="O2876" s="211">
        <v>1695.5</v>
      </c>
      <c r="P2876" s="124" t="s">
        <v>1314</v>
      </c>
    </row>
    <row r="2877" spans="1:16" ht="51">
      <c r="A2877" s="262">
        <v>212</v>
      </c>
      <c r="B2877" s="124"/>
      <c r="C2877" s="125" t="s">
        <v>761</v>
      </c>
      <c r="D2877" s="119">
        <v>43193</v>
      </c>
      <c r="E2877" s="120" t="s">
        <v>6406</v>
      </c>
      <c r="F2877" s="120" t="s">
        <v>3</v>
      </c>
      <c r="G2877" s="120">
        <v>1610327</v>
      </c>
      <c r="H2877" s="124"/>
      <c r="I2877" s="128" t="s">
        <v>7620</v>
      </c>
      <c r="J2877" s="124"/>
      <c r="K2877" s="124"/>
      <c r="L2877" s="124"/>
      <c r="M2877" s="124"/>
      <c r="N2877" s="211">
        <v>0</v>
      </c>
      <c r="O2877" s="211">
        <v>128</v>
      </c>
      <c r="P2877" s="124" t="s">
        <v>1314</v>
      </c>
    </row>
    <row r="2878" spans="1:16" ht="51">
      <c r="A2878" s="262">
        <v>212</v>
      </c>
      <c r="B2878" s="124"/>
      <c r="C2878" s="125" t="s">
        <v>761</v>
      </c>
      <c r="D2878" s="119">
        <v>43193</v>
      </c>
      <c r="E2878" s="120" t="s">
        <v>6411</v>
      </c>
      <c r="F2878" s="120" t="s">
        <v>3</v>
      </c>
      <c r="G2878" s="120">
        <v>1610375</v>
      </c>
      <c r="H2878" s="124"/>
      <c r="I2878" s="128" t="s">
        <v>7625</v>
      </c>
      <c r="J2878" s="124"/>
      <c r="K2878" s="124"/>
      <c r="L2878" s="124"/>
      <c r="M2878" s="124"/>
      <c r="N2878" s="211">
        <v>0</v>
      </c>
      <c r="O2878" s="211">
        <v>50</v>
      </c>
      <c r="P2878" s="124" t="s">
        <v>1314</v>
      </c>
    </row>
    <row r="2879" spans="1:16" ht="51">
      <c r="A2879" s="262">
        <v>373</v>
      </c>
      <c r="B2879" s="124"/>
      <c r="C2879" s="125" t="s">
        <v>1269</v>
      </c>
      <c r="D2879" s="119">
        <v>43193</v>
      </c>
      <c r="E2879" s="120" t="s">
        <v>6412</v>
      </c>
      <c r="F2879" s="120" t="s">
        <v>3</v>
      </c>
      <c r="G2879" s="120">
        <v>1610407</v>
      </c>
      <c r="H2879" s="124"/>
      <c r="I2879" s="128" t="s">
        <v>7626</v>
      </c>
      <c r="J2879" s="124"/>
      <c r="K2879" s="124"/>
      <c r="L2879" s="124"/>
      <c r="M2879" s="124"/>
      <c r="N2879" s="211">
        <v>0</v>
      </c>
      <c r="O2879" s="211">
        <v>190.11</v>
      </c>
      <c r="P2879" s="124" t="s">
        <v>1314</v>
      </c>
    </row>
    <row r="2880" spans="1:16" ht="51">
      <c r="A2880" s="262">
        <v>373</v>
      </c>
      <c r="B2880" s="124"/>
      <c r="C2880" s="125" t="s">
        <v>1269</v>
      </c>
      <c r="D2880" s="119">
        <v>43193</v>
      </c>
      <c r="E2880" s="120" t="s">
        <v>6413</v>
      </c>
      <c r="F2880" s="120" t="s">
        <v>3</v>
      </c>
      <c r="G2880" s="120">
        <v>1610438</v>
      </c>
      <c r="H2880" s="124"/>
      <c r="I2880" s="128" t="s">
        <v>7627</v>
      </c>
      <c r="J2880" s="124"/>
      <c r="K2880" s="124"/>
      <c r="L2880" s="124"/>
      <c r="M2880" s="124"/>
      <c r="N2880" s="211">
        <v>0</v>
      </c>
      <c r="O2880" s="211">
        <v>222.64</v>
      </c>
      <c r="P2880" s="124" t="s">
        <v>1314</v>
      </c>
    </row>
    <row r="2881" spans="1:16" ht="51">
      <c r="A2881" s="262">
        <v>373</v>
      </c>
      <c r="B2881" s="124"/>
      <c r="C2881" s="125" t="s">
        <v>1269</v>
      </c>
      <c r="D2881" s="119">
        <v>43193</v>
      </c>
      <c r="E2881" s="120" t="s">
        <v>6414</v>
      </c>
      <c r="F2881" s="120" t="s">
        <v>3</v>
      </c>
      <c r="G2881" s="120">
        <v>1610439</v>
      </c>
      <c r="H2881" s="124"/>
      <c r="I2881" s="128" t="s">
        <v>7628</v>
      </c>
      <c r="J2881" s="124"/>
      <c r="K2881" s="124"/>
      <c r="L2881" s="124"/>
      <c r="M2881" s="124"/>
      <c r="N2881" s="211">
        <v>0</v>
      </c>
      <c r="O2881" s="211">
        <v>5159.5</v>
      </c>
      <c r="P2881" s="124" t="s">
        <v>1314</v>
      </c>
    </row>
    <row r="2882" spans="1:16" ht="51">
      <c r="A2882" s="262" t="s">
        <v>619</v>
      </c>
      <c r="B2882" s="124"/>
      <c r="C2882" s="125" t="s">
        <v>713</v>
      </c>
      <c r="D2882" s="119">
        <v>43193</v>
      </c>
      <c r="E2882" s="120" t="s">
        <v>6450</v>
      </c>
      <c r="F2882" s="120" t="s">
        <v>3</v>
      </c>
      <c r="G2882" s="120">
        <v>1610324</v>
      </c>
      <c r="H2882" s="124"/>
      <c r="I2882" s="128" t="s">
        <v>7663</v>
      </c>
      <c r="J2882" s="124"/>
      <c r="K2882" s="124"/>
      <c r="L2882" s="124"/>
      <c r="M2882" s="124"/>
      <c r="N2882" s="211">
        <v>0</v>
      </c>
      <c r="O2882" s="211">
        <v>1390.4</v>
      </c>
      <c r="P2882" s="124" t="s">
        <v>1314</v>
      </c>
    </row>
    <row r="2883" spans="1:16" ht="51">
      <c r="A2883" s="262" t="s">
        <v>619</v>
      </c>
      <c r="B2883" s="124"/>
      <c r="C2883" s="125" t="s">
        <v>713</v>
      </c>
      <c r="D2883" s="119">
        <v>43193</v>
      </c>
      <c r="E2883" s="120" t="s">
        <v>6543</v>
      </c>
      <c r="F2883" s="120" t="s">
        <v>3</v>
      </c>
      <c r="G2883" s="120">
        <v>1610189</v>
      </c>
      <c r="H2883" s="124"/>
      <c r="I2883" s="128" t="s">
        <v>1398</v>
      </c>
      <c r="J2883" s="124"/>
      <c r="K2883" s="124"/>
      <c r="L2883" s="124"/>
      <c r="M2883" s="124"/>
      <c r="N2883" s="211">
        <v>0</v>
      </c>
      <c r="O2883" s="211">
        <v>703.59</v>
      </c>
      <c r="P2883" s="124" t="s">
        <v>1314</v>
      </c>
    </row>
    <row r="2884" spans="1:16" ht="51">
      <c r="A2884" s="262" t="s">
        <v>619</v>
      </c>
      <c r="B2884" s="124"/>
      <c r="C2884" s="125" t="s">
        <v>713</v>
      </c>
      <c r="D2884" s="119">
        <v>43193</v>
      </c>
      <c r="E2884" s="120" t="s">
        <v>6544</v>
      </c>
      <c r="F2884" s="120" t="s">
        <v>3</v>
      </c>
      <c r="G2884" s="120">
        <v>1610317</v>
      </c>
      <c r="H2884" s="124"/>
      <c r="I2884" s="128" t="s">
        <v>1409</v>
      </c>
      <c r="J2884" s="124"/>
      <c r="K2884" s="124"/>
      <c r="L2884" s="124"/>
      <c r="M2884" s="124"/>
      <c r="N2884" s="211">
        <v>0</v>
      </c>
      <c r="O2884" s="211">
        <v>695</v>
      </c>
      <c r="P2884" s="124" t="s">
        <v>1314</v>
      </c>
    </row>
    <row r="2885" spans="1:16" ht="51">
      <c r="A2885" s="262" t="s">
        <v>619</v>
      </c>
      <c r="B2885" s="124"/>
      <c r="C2885" s="125" t="s">
        <v>713</v>
      </c>
      <c r="D2885" s="119">
        <v>43193</v>
      </c>
      <c r="E2885" s="120" t="s">
        <v>6557</v>
      </c>
      <c r="F2885" s="120" t="s">
        <v>3</v>
      </c>
      <c r="G2885" s="120">
        <v>1610190</v>
      </c>
      <c r="H2885" s="124"/>
      <c r="I2885" s="128" t="s">
        <v>1386</v>
      </c>
      <c r="J2885" s="124"/>
      <c r="K2885" s="124"/>
      <c r="L2885" s="124"/>
      <c r="M2885" s="124"/>
      <c r="N2885" s="211">
        <v>0</v>
      </c>
      <c r="O2885" s="211">
        <v>711</v>
      </c>
      <c r="P2885" s="124" t="s">
        <v>1314</v>
      </c>
    </row>
    <row r="2886" spans="1:16" ht="51">
      <c r="A2886" s="262" t="s">
        <v>619</v>
      </c>
      <c r="B2886" s="124"/>
      <c r="C2886" s="125" t="s">
        <v>713</v>
      </c>
      <c r="D2886" s="119">
        <v>43193</v>
      </c>
      <c r="E2886" s="120" t="s">
        <v>6562</v>
      </c>
      <c r="F2886" s="120" t="s">
        <v>3</v>
      </c>
      <c r="G2886" s="120">
        <v>1610307</v>
      </c>
      <c r="H2886" s="124"/>
      <c r="I2886" s="128" t="s">
        <v>7758</v>
      </c>
      <c r="J2886" s="124"/>
      <c r="K2886" s="124"/>
      <c r="L2886" s="124"/>
      <c r="M2886" s="124"/>
      <c r="N2886" s="211">
        <v>0</v>
      </c>
      <c r="O2886" s="211">
        <v>7383.94</v>
      </c>
      <c r="P2886" s="124" t="s">
        <v>1314</v>
      </c>
    </row>
    <row r="2887" spans="1:16" ht="51">
      <c r="A2887" s="262">
        <v>35</v>
      </c>
      <c r="B2887" s="124"/>
      <c r="C2887" s="125" t="s">
        <v>696</v>
      </c>
      <c r="D2887" s="119">
        <v>43193</v>
      </c>
      <c r="E2887" s="120" t="s">
        <v>6572</v>
      </c>
      <c r="F2887" s="120" t="s">
        <v>3</v>
      </c>
      <c r="G2887" s="120">
        <v>1610263</v>
      </c>
      <c r="H2887" s="124"/>
      <c r="I2887" s="128" t="s">
        <v>1381</v>
      </c>
      <c r="J2887" s="124"/>
      <c r="K2887" s="124"/>
      <c r="L2887" s="124"/>
      <c r="M2887" s="124"/>
      <c r="N2887" s="211">
        <v>0</v>
      </c>
      <c r="O2887" s="211">
        <v>1200</v>
      </c>
      <c r="P2887" s="124" t="s">
        <v>1314</v>
      </c>
    </row>
    <row r="2888" spans="1:16" ht="38.25">
      <c r="A2888" s="262">
        <v>35</v>
      </c>
      <c r="B2888" s="124"/>
      <c r="C2888" s="125" t="s">
        <v>696</v>
      </c>
      <c r="D2888" s="119">
        <v>43193</v>
      </c>
      <c r="E2888" s="120" t="s">
        <v>6574</v>
      </c>
      <c r="F2888" s="120" t="s">
        <v>3</v>
      </c>
      <c r="G2888" s="120">
        <v>1610349</v>
      </c>
      <c r="H2888" s="124"/>
      <c r="I2888" s="128" t="s">
        <v>1379</v>
      </c>
      <c r="J2888" s="124"/>
      <c r="K2888" s="124"/>
      <c r="L2888" s="124"/>
      <c r="M2888" s="124"/>
      <c r="N2888" s="211">
        <v>0</v>
      </c>
      <c r="O2888" s="211">
        <v>1278</v>
      </c>
      <c r="P2888" s="124" t="s">
        <v>1314</v>
      </c>
    </row>
    <row r="2889" spans="1:16" ht="51">
      <c r="A2889" s="262" t="s">
        <v>619</v>
      </c>
      <c r="B2889" s="124"/>
      <c r="C2889" s="125" t="s">
        <v>713</v>
      </c>
      <c r="D2889" s="119">
        <v>43193</v>
      </c>
      <c r="E2889" s="120" t="s">
        <v>6667</v>
      </c>
      <c r="F2889" s="120" t="s">
        <v>3</v>
      </c>
      <c r="G2889" s="120">
        <v>1610373</v>
      </c>
      <c r="H2889" s="124"/>
      <c r="I2889" s="128" t="s">
        <v>7849</v>
      </c>
      <c r="J2889" s="124"/>
      <c r="K2889" s="124"/>
      <c r="L2889" s="124"/>
      <c r="M2889" s="124"/>
      <c r="N2889" s="211">
        <v>0</v>
      </c>
      <c r="O2889" s="211">
        <v>518.26</v>
      </c>
      <c r="P2889" s="124" t="s">
        <v>1314</v>
      </c>
    </row>
    <row r="2890" spans="1:16" ht="51">
      <c r="A2890" s="262" t="s">
        <v>619</v>
      </c>
      <c r="B2890" s="124"/>
      <c r="C2890" s="125" t="s">
        <v>713</v>
      </c>
      <c r="D2890" s="119">
        <v>43193</v>
      </c>
      <c r="E2890" s="120" t="s">
        <v>6686</v>
      </c>
      <c r="F2890" s="120" t="s">
        <v>3</v>
      </c>
      <c r="G2890" s="120">
        <v>1610259</v>
      </c>
      <c r="H2890" s="124"/>
      <c r="I2890" s="128" t="s">
        <v>7866</v>
      </c>
      <c r="J2890" s="124"/>
      <c r="K2890" s="124"/>
      <c r="L2890" s="124"/>
      <c r="M2890" s="124"/>
      <c r="N2890" s="211">
        <v>0</v>
      </c>
      <c r="O2890" s="211">
        <v>1944.51</v>
      </c>
      <c r="P2890" s="124" t="s">
        <v>1314</v>
      </c>
    </row>
    <row r="2891" spans="1:16" ht="51">
      <c r="A2891" s="262" t="s">
        <v>619</v>
      </c>
      <c r="B2891" s="124"/>
      <c r="C2891" s="125" t="s">
        <v>713</v>
      </c>
      <c r="D2891" s="119">
        <v>43193</v>
      </c>
      <c r="E2891" s="120" t="s">
        <v>6731</v>
      </c>
      <c r="F2891" s="120" t="s">
        <v>3</v>
      </c>
      <c r="G2891" s="120">
        <v>1610328</v>
      </c>
      <c r="H2891" s="124"/>
      <c r="I2891" s="128" t="s">
        <v>7898</v>
      </c>
      <c r="J2891" s="124"/>
      <c r="K2891" s="124"/>
      <c r="L2891" s="124"/>
      <c r="M2891" s="124"/>
      <c r="N2891" s="211">
        <v>0</v>
      </c>
      <c r="O2891" s="211">
        <v>1645.2</v>
      </c>
      <c r="P2891" s="124" t="s">
        <v>1314</v>
      </c>
    </row>
    <row r="2892" spans="1:16" ht="51">
      <c r="A2892" s="262" t="s">
        <v>619</v>
      </c>
      <c r="B2892" s="124"/>
      <c r="C2892" s="125" t="s">
        <v>713</v>
      </c>
      <c r="D2892" s="119">
        <v>43193</v>
      </c>
      <c r="E2892" s="120" t="s">
        <v>6753</v>
      </c>
      <c r="F2892" s="120" t="s">
        <v>3</v>
      </c>
      <c r="G2892" s="120">
        <v>1610344</v>
      </c>
      <c r="H2892" s="124"/>
      <c r="I2892" s="128" t="s">
        <v>1373</v>
      </c>
      <c r="J2892" s="124"/>
      <c r="K2892" s="124"/>
      <c r="L2892" s="124"/>
      <c r="M2892" s="124"/>
      <c r="N2892" s="211">
        <v>0</v>
      </c>
      <c r="O2892" s="211">
        <v>711.18</v>
      </c>
      <c r="P2892" s="124" t="s">
        <v>1314</v>
      </c>
    </row>
    <row r="2893" spans="1:16" ht="51">
      <c r="A2893" s="262" t="s">
        <v>620</v>
      </c>
      <c r="B2893" s="124"/>
      <c r="C2893" s="125" t="s">
        <v>714</v>
      </c>
      <c r="D2893" s="119">
        <v>43193</v>
      </c>
      <c r="E2893" s="120" t="s">
        <v>6825</v>
      </c>
      <c r="F2893" s="120" t="s">
        <v>6</v>
      </c>
      <c r="G2893" s="120">
        <v>701346</v>
      </c>
      <c r="H2893" s="124"/>
      <c r="I2893" s="128" t="s">
        <v>7991</v>
      </c>
      <c r="J2893" s="124"/>
      <c r="K2893" s="124"/>
      <c r="L2893" s="124"/>
      <c r="M2893" s="124"/>
      <c r="N2893" s="211">
        <v>0</v>
      </c>
      <c r="O2893" s="211">
        <v>14644.33</v>
      </c>
      <c r="P2893" s="124" t="s">
        <v>1314</v>
      </c>
    </row>
    <row r="2894" spans="1:16" ht="51">
      <c r="A2894" s="262" t="s">
        <v>620</v>
      </c>
      <c r="B2894" s="124"/>
      <c r="C2894" s="125" t="s">
        <v>714</v>
      </c>
      <c r="D2894" s="119">
        <v>43193</v>
      </c>
      <c r="E2894" s="120" t="s">
        <v>6826</v>
      </c>
      <c r="F2894" s="120" t="s">
        <v>6</v>
      </c>
      <c r="G2894" s="120">
        <v>701452</v>
      </c>
      <c r="H2894" s="124"/>
      <c r="I2894" s="128" t="s">
        <v>7992</v>
      </c>
      <c r="J2894" s="124"/>
      <c r="K2894" s="124"/>
      <c r="L2894" s="124"/>
      <c r="M2894" s="124"/>
      <c r="N2894" s="211">
        <v>0</v>
      </c>
      <c r="O2894" s="211">
        <v>15571.26</v>
      </c>
      <c r="P2894" s="124" t="s">
        <v>1314</v>
      </c>
    </row>
    <row r="2895" spans="1:16" ht="51">
      <c r="A2895" s="262">
        <v>287</v>
      </c>
      <c r="B2895" s="124"/>
      <c r="C2895" s="125" t="s">
        <v>790</v>
      </c>
      <c r="D2895" s="119">
        <v>43193</v>
      </c>
      <c r="E2895" s="120" t="s">
        <v>6827</v>
      </c>
      <c r="F2895" s="120" t="s">
        <v>6</v>
      </c>
      <c r="G2895" s="120">
        <v>74867</v>
      </c>
      <c r="H2895" s="124"/>
      <c r="I2895" s="128" t="s">
        <v>7993</v>
      </c>
      <c r="J2895" s="124"/>
      <c r="K2895" s="124"/>
      <c r="L2895" s="124"/>
      <c r="M2895" s="124"/>
      <c r="N2895" s="211">
        <v>0</v>
      </c>
      <c r="O2895" s="211">
        <v>32140131.239999998</v>
      </c>
      <c r="P2895" s="124" t="s">
        <v>1314</v>
      </c>
    </row>
    <row r="2896" spans="1:16" ht="76.5">
      <c r="A2896" s="262" t="s">
        <v>620</v>
      </c>
      <c r="B2896" s="124"/>
      <c r="C2896" s="125" t="s">
        <v>714</v>
      </c>
      <c r="D2896" s="119">
        <v>43193</v>
      </c>
      <c r="E2896" s="120" t="s">
        <v>6828</v>
      </c>
      <c r="F2896" s="120" t="s">
        <v>6</v>
      </c>
      <c r="G2896" s="120">
        <v>958702</v>
      </c>
      <c r="H2896" s="124"/>
      <c r="I2896" s="128" t="s">
        <v>7994</v>
      </c>
      <c r="J2896" s="124"/>
      <c r="K2896" s="124"/>
      <c r="L2896" s="124"/>
      <c r="M2896" s="124"/>
      <c r="N2896" s="211">
        <v>0</v>
      </c>
      <c r="O2896" s="211">
        <v>200000</v>
      </c>
      <c r="P2896" s="124" t="s">
        <v>1314</v>
      </c>
    </row>
    <row r="2897" spans="1:16" ht="76.5">
      <c r="A2897" s="262">
        <v>25</v>
      </c>
      <c r="B2897" s="124"/>
      <c r="C2897" s="125" t="s">
        <v>694</v>
      </c>
      <c r="D2897" s="119">
        <v>43193</v>
      </c>
      <c r="E2897" s="120" t="s">
        <v>6829</v>
      </c>
      <c r="F2897" s="120" t="s">
        <v>1315</v>
      </c>
      <c r="G2897" s="120">
        <v>17166166</v>
      </c>
      <c r="H2897" s="124"/>
      <c r="I2897" s="128" t="s">
        <v>7995</v>
      </c>
      <c r="J2897" s="124"/>
      <c r="K2897" s="124"/>
      <c r="L2897" s="124"/>
      <c r="M2897" s="124"/>
      <c r="N2897" s="211">
        <v>250372.49</v>
      </c>
      <c r="O2897" s="211">
        <v>0</v>
      </c>
      <c r="P2897" s="124" t="s">
        <v>1314</v>
      </c>
    </row>
    <row r="2898" spans="1:16" ht="76.5">
      <c r="A2898" s="262">
        <v>25</v>
      </c>
      <c r="B2898" s="124"/>
      <c r="C2898" s="125" t="s">
        <v>694</v>
      </c>
      <c r="D2898" s="119">
        <v>43193</v>
      </c>
      <c r="E2898" s="120" t="s">
        <v>6830</v>
      </c>
      <c r="F2898" s="120" t="s">
        <v>1315</v>
      </c>
      <c r="G2898" s="120">
        <v>17166212</v>
      </c>
      <c r="H2898" s="124"/>
      <c r="I2898" s="128" t="s">
        <v>7996</v>
      </c>
      <c r="J2898" s="124"/>
      <c r="K2898" s="124"/>
      <c r="L2898" s="124"/>
      <c r="M2898" s="124"/>
      <c r="N2898" s="211">
        <v>195332.28</v>
      </c>
      <c r="O2898" s="211">
        <v>0</v>
      </c>
      <c r="P2898" s="124" t="s">
        <v>1314</v>
      </c>
    </row>
    <row r="2899" spans="1:16" ht="76.5">
      <c r="A2899" s="262">
        <v>25</v>
      </c>
      <c r="B2899" s="124"/>
      <c r="C2899" s="125" t="s">
        <v>694</v>
      </c>
      <c r="D2899" s="119">
        <v>43193</v>
      </c>
      <c r="E2899" s="120" t="s">
        <v>6831</v>
      </c>
      <c r="F2899" s="120" t="s">
        <v>1315</v>
      </c>
      <c r="G2899" s="120">
        <v>17182479</v>
      </c>
      <c r="H2899" s="124"/>
      <c r="I2899" s="128" t="s">
        <v>7997</v>
      </c>
      <c r="J2899" s="124"/>
      <c r="K2899" s="124"/>
      <c r="L2899" s="124"/>
      <c r="M2899" s="124"/>
      <c r="N2899" s="211">
        <v>233227.84</v>
      </c>
      <c r="O2899" s="211">
        <v>0</v>
      </c>
      <c r="P2899" s="124" t="s">
        <v>1314</v>
      </c>
    </row>
    <row r="2900" spans="1:16" ht="76.5">
      <c r="A2900" s="262">
        <v>25</v>
      </c>
      <c r="B2900" s="124"/>
      <c r="C2900" s="125" t="s">
        <v>694</v>
      </c>
      <c r="D2900" s="119">
        <v>43193</v>
      </c>
      <c r="E2900" s="120" t="s">
        <v>6832</v>
      </c>
      <c r="F2900" s="120" t="s">
        <v>1315</v>
      </c>
      <c r="G2900" s="120">
        <v>17182457</v>
      </c>
      <c r="H2900" s="124"/>
      <c r="I2900" s="128" t="s">
        <v>7998</v>
      </c>
      <c r="J2900" s="124"/>
      <c r="K2900" s="124"/>
      <c r="L2900" s="124"/>
      <c r="M2900" s="124"/>
      <c r="N2900" s="211">
        <v>208949.27</v>
      </c>
      <c r="O2900" s="211">
        <v>0</v>
      </c>
      <c r="P2900" s="124" t="s">
        <v>1314</v>
      </c>
    </row>
    <row r="2901" spans="1:16" ht="76.5">
      <c r="A2901" s="262">
        <v>25</v>
      </c>
      <c r="B2901" s="124"/>
      <c r="C2901" s="125" t="s">
        <v>694</v>
      </c>
      <c r="D2901" s="119">
        <v>43193</v>
      </c>
      <c r="E2901" s="120" t="s">
        <v>6833</v>
      </c>
      <c r="F2901" s="120" t="s">
        <v>1315</v>
      </c>
      <c r="G2901" s="274">
        <v>17182451</v>
      </c>
      <c r="H2901" s="124"/>
      <c r="I2901" s="128" t="s">
        <v>7999</v>
      </c>
      <c r="J2901" s="124"/>
      <c r="K2901" s="124"/>
      <c r="L2901" s="124"/>
      <c r="M2901" s="124"/>
      <c r="N2901" s="211">
        <v>95656.93</v>
      </c>
      <c r="O2901" s="211">
        <v>0</v>
      </c>
      <c r="P2901" s="124" t="s">
        <v>1314</v>
      </c>
    </row>
    <row r="2902" spans="1:16" ht="76.5">
      <c r="A2902" s="262">
        <v>25</v>
      </c>
      <c r="B2902" s="124"/>
      <c r="C2902" s="125" t="s">
        <v>694</v>
      </c>
      <c r="D2902" s="119">
        <v>43193</v>
      </c>
      <c r="E2902" s="120" t="s">
        <v>6834</v>
      </c>
      <c r="F2902" s="120" t="s">
        <v>1315</v>
      </c>
      <c r="G2902" s="120">
        <v>17182458</v>
      </c>
      <c r="H2902" s="124"/>
      <c r="I2902" s="128" t="s">
        <v>8000</v>
      </c>
      <c r="J2902" s="124"/>
      <c r="K2902" s="124"/>
      <c r="L2902" s="124"/>
      <c r="M2902" s="124"/>
      <c r="N2902" s="211">
        <v>378790.06</v>
      </c>
      <c r="O2902" s="211">
        <v>0</v>
      </c>
      <c r="P2902" s="124" t="s">
        <v>1314</v>
      </c>
    </row>
    <row r="2903" spans="1:16" ht="76.5">
      <c r="A2903" s="262">
        <v>25</v>
      </c>
      <c r="B2903" s="124"/>
      <c r="C2903" s="125" t="s">
        <v>694</v>
      </c>
      <c r="D2903" s="119">
        <v>43193</v>
      </c>
      <c r="E2903" s="120" t="s">
        <v>6835</v>
      </c>
      <c r="F2903" s="120" t="s">
        <v>1315</v>
      </c>
      <c r="G2903" s="120">
        <v>17182454</v>
      </c>
      <c r="H2903" s="124"/>
      <c r="I2903" s="128" t="s">
        <v>8001</v>
      </c>
      <c r="J2903" s="124"/>
      <c r="K2903" s="124"/>
      <c r="L2903" s="124"/>
      <c r="M2903" s="124"/>
      <c r="N2903" s="211">
        <v>442632.94</v>
      </c>
      <c r="O2903" s="211">
        <v>0</v>
      </c>
      <c r="P2903" s="124" t="s">
        <v>1314</v>
      </c>
    </row>
    <row r="2904" spans="1:16" ht="76.5">
      <c r="A2904" s="262">
        <v>25</v>
      </c>
      <c r="B2904" s="124"/>
      <c r="C2904" s="125" t="s">
        <v>694</v>
      </c>
      <c r="D2904" s="119">
        <v>43193</v>
      </c>
      <c r="E2904" s="120" t="s">
        <v>6836</v>
      </c>
      <c r="F2904" s="120" t="s">
        <v>1315</v>
      </c>
      <c r="G2904" s="120">
        <v>17182428</v>
      </c>
      <c r="H2904" s="124"/>
      <c r="I2904" s="128" t="s">
        <v>8002</v>
      </c>
      <c r="J2904" s="124"/>
      <c r="K2904" s="124"/>
      <c r="L2904" s="124"/>
      <c r="M2904" s="124"/>
      <c r="N2904" s="211">
        <v>449873.78</v>
      </c>
      <c r="O2904" s="211">
        <v>0</v>
      </c>
      <c r="P2904" s="124" t="s">
        <v>1314</v>
      </c>
    </row>
    <row r="2905" spans="1:16" ht="76.5">
      <c r="A2905" s="262">
        <v>25</v>
      </c>
      <c r="B2905" s="124"/>
      <c r="C2905" s="125" t="s">
        <v>694</v>
      </c>
      <c r="D2905" s="119">
        <v>43193</v>
      </c>
      <c r="E2905" s="120" t="s">
        <v>6837</v>
      </c>
      <c r="F2905" s="120" t="s">
        <v>1315</v>
      </c>
      <c r="G2905" s="120">
        <v>17182559</v>
      </c>
      <c r="H2905" s="124"/>
      <c r="I2905" s="128" t="s">
        <v>8003</v>
      </c>
      <c r="J2905" s="124"/>
      <c r="K2905" s="124"/>
      <c r="L2905" s="124"/>
      <c r="M2905" s="124"/>
      <c r="N2905" s="211">
        <v>67077.72</v>
      </c>
      <c r="O2905" s="211">
        <v>0</v>
      </c>
      <c r="P2905" s="124" t="s">
        <v>1314</v>
      </c>
    </row>
    <row r="2906" spans="1:16" ht="76.5">
      <c r="A2906" s="262">
        <v>25</v>
      </c>
      <c r="B2906" s="124"/>
      <c r="C2906" s="125" t="s">
        <v>694</v>
      </c>
      <c r="D2906" s="119">
        <v>43193</v>
      </c>
      <c r="E2906" s="120" t="s">
        <v>6838</v>
      </c>
      <c r="F2906" s="120" t="s">
        <v>1315</v>
      </c>
      <c r="G2906" s="120">
        <v>17182565</v>
      </c>
      <c r="H2906" s="124"/>
      <c r="I2906" s="128" t="s">
        <v>8004</v>
      </c>
      <c r="J2906" s="124"/>
      <c r="K2906" s="124"/>
      <c r="L2906" s="124"/>
      <c r="M2906" s="124"/>
      <c r="N2906" s="211">
        <v>222173.79</v>
      </c>
      <c r="O2906" s="211">
        <v>0</v>
      </c>
      <c r="P2906" s="124" t="s">
        <v>1314</v>
      </c>
    </row>
    <row r="2907" spans="1:16" ht="89.25">
      <c r="A2907" s="262">
        <v>597</v>
      </c>
      <c r="B2907" s="124"/>
      <c r="C2907" s="125" t="s">
        <v>4141</v>
      </c>
      <c r="D2907" s="119">
        <v>43193</v>
      </c>
      <c r="E2907" s="120" t="s">
        <v>6839</v>
      </c>
      <c r="F2907" s="120" t="s">
        <v>11</v>
      </c>
      <c r="G2907" s="120">
        <v>917648</v>
      </c>
      <c r="H2907" s="124"/>
      <c r="I2907" s="128" t="s">
        <v>8005</v>
      </c>
      <c r="J2907" s="124"/>
      <c r="K2907" s="124"/>
      <c r="L2907" s="124"/>
      <c r="M2907" s="124"/>
      <c r="N2907" s="211">
        <v>3868.76</v>
      </c>
      <c r="O2907" s="211">
        <v>0</v>
      </c>
      <c r="P2907" s="124" t="s">
        <v>1314</v>
      </c>
    </row>
    <row r="2908" spans="1:16" ht="63.75">
      <c r="A2908" s="262">
        <v>513</v>
      </c>
      <c r="B2908" s="124"/>
      <c r="C2908" s="125" t="s">
        <v>201</v>
      </c>
      <c r="D2908" s="119">
        <v>43193</v>
      </c>
      <c r="E2908" s="120" t="s">
        <v>6840</v>
      </c>
      <c r="F2908" s="120" t="s">
        <v>15</v>
      </c>
      <c r="G2908" s="120">
        <v>701347</v>
      </c>
      <c r="H2908" s="124"/>
      <c r="I2908" s="128" t="s">
        <v>8006</v>
      </c>
      <c r="J2908" s="124"/>
      <c r="K2908" s="124"/>
      <c r="L2908" s="124"/>
      <c r="M2908" s="124"/>
      <c r="N2908" s="211">
        <v>50</v>
      </c>
      <c r="O2908" s="211">
        <v>0</v>
      </c>
      <c r="P2908" s="124" t="s">
        <v>1314</v>
      </c>
    </row>
    <row r="2909" spans="1:16" ht="63.75">
      <c r="A2909" s="262">
        <v>513</v>
      </c>
      <c r="B2909" s="124"/>
      <c r="C2909" s="125" t="s">
        <v>201</v>
      </c>
      <c r="D2909" s="119">
        <v>43193</v>
      </c>
      <c r="E2909" s="120" t="s">
        <v>6841</v>
      </c>
      <c r="F2909" s="120" t="s">
        <v>15</v>
      </c>
      <c r="G2909" s="120">
        <v>701453</v>
      </c>
      <c r="H2909" s="124"/>
      <c r="I2909" s="128" t="s">
        <v>8007</v>
      </c>
      <c r="J2909" s="124"/>
      <c r="K2909" s="124"/>
      <c r="L2909" s="124"/>
      <c r="M2909" s="124"/>
      <c r="N2909" s="211">
        <v>50</v>
      </c>
      <c r="O2909" s="211">
        <v>0</v>
      </c>
      <c r="P2909" s="124" t="s">
        <v>1314</v>
      </c>
    </row>
    <row r="2910" spans="1:16" ht="63.75">
      <c r="A2910" s="262">
        <v>513</v>
      </c>
      <c r="B2910" s="124"/>
      <c r="C2910" s="125" t="s">
        <v>201</v>
      </c>
      <c r="D2910" s="119">
        <v>43193</v>
      </c>
      <c r="E2910" s="120" t="s">
        <v>6842</v>
      </c>
      <c r="F2910" s="120" t="s">
        <v>15</v>
      </c>
      <c r="G2910" s="120">
        <v>701458</v>
      </c>
      <c r="H2910" s="124"/>
      <c r="I2910" s="128" t="s">
        <v>8008</v>
      </c>
      <c r="J2910" s="124"/>
      <c r="K2910" s="124"/>
      <c r="L2910" s="124"/>
      <c r="M2910" s="124"/>
      <c r="N2910" s="211">
        <v>50</v>
      </c>
      <c r="O2910" s="211">
        <v>0</v>
      </c>
      <c r="P2910" s="124" t="s">
        <v>1314</v>
      </c>
    </row>
    <row r="2911" spans="1:16" ht="63.75">
      <c r="A2911" s="262">
        <v>513</v>
      </c>
      <c r="B2911" s="124"/>
      <c r="C2911" s="125" t="s">
        <v>201</v>
      </c>
      <c r="D2911" s="119">
        <v>43193</v>
      </c>
      <c r="E2911" s="120" t="s">
        <v>6843</v>
      </c>
      <c r="F2911" s="120" t="s">
        <v>15</v>
      </c>
      <c r="G2911" s="120">
        <v>701461</v>
      </c>
      <c r="H2911" s="124"/>
      <c r="I2911" s="128" t="s">
        <v>8009</v>
      </c>
      <c r="J2911" s="124"/>
      <c r="K2911" s="124"/>
      <c r="L2911" s="124"/>
      <c r="M2911" s="124"/>
      <c r="N2911" s="211">
        <v>50</v>
      </c>
      <c r="O2911" s="211">
        <v>0</v>
      </c>
      <c r="P2911" s="124" t="s">
        <v>1314</v>
      </c>
    </row>
    <row r="2912" spans="1:16" ht="63.75">
      <c r="A2912" s="262" t="s">
        <v>619</v>
      </c>
      <c r="B2912" s="124"/>
      <c r="C2912" s="125" t="s">
        <v>713</v>
      </c>
      <c r="D2912" s="119">
        <v>43193</v>
      </c>
      <c r="E2912" s="120" t="s">
        <v>6844</v>
      </c>
      <c r="F2912" s="120" t="s">
        <v>15</v>
      </c>
      <c r="G2912" s="120">
        <v>701601</v>
      </c>
      <c r="H2912" s="124"/>
      <c r="I2912" s="128" t="s">
        <v>8010</v>
      </c>
      <c r="J2912" s="124"/>
      <c r="K2912" s="124"/>
      <c r="L2912" s="124"/>
      <c r="M2912" s="124"/>
      <c r="N2912" s="211">
        <v>50</v>
      </c>
      <c r="O2912" s="211">
        <v>0</v>
      </c>
      <c r="P2912" s="124" t="s">
        <v>1314</v>
      </c>
    </row>
    <row r="2913" spans="1:16" ht="51">
      <c r="A2913" s="262" t="s">
        <v>619</v>
      </c>
      <c r="B2913" s="124"/>
      <c r="C2913" s="125" t="s">
        <v>713</v>
      </c>
      <c r="D2913" s="119">
        <v>43193</v>
      </c>
      <c r="E2913" s="120" t="s">
        <v>6845</v>
      </c>
      <c r="F2913" s="120" t="s">
        <v>15</v>
      </c>
      <c r="G2913" s="120">
        <v>701603</v>
      </c>
      <c r="H2913" s="124"/>
      <c r="I2913" s="128" t="s">
        <v>8011</v>
      </c>
      <c r="J2913" s="124"/>
      <c r="K2913" s="124"/>
      <c r="L2913" s="124"/>
      <c r="M2913" s="124"/>
      <c r="N2913" s="211">
        <v>50</v>
      </c>
      <c r="O2913" s="211">
        <v>0</v>
      </c>
      <c r="P2913" s="124" t="s">
        <v>1314</v>
      </c>
    </row>
    <row r="2914" spans="1:16" ht="89.25">
      <c r="A2914" s="262">
        <v>25</v>
      </c>
      <c r="B2914" s="124"/>
      <c r="C2914" s="125" t="s">
        <v>694</v>
      </c>
      <c r="D2914" s="119">
        <v>43193</v>
      </c>
      <c r="E2914" s="120" t="s">
        <v>6846</v>
      </c>
      <c r="F2914" s="120" t="s">
        <v>15</v>
      </c>
      <c r="G2914" s="120">
        <v>4657</v>
      </c>
      <c r="H2914" s="124"/>
      <c r="I2914" s="128" t="s">
        <v>8012</v>
      </c>
      <c r="J2914" s="124"/>
      <c r="K2914" s="124"/>
      <c r="L2914" s="124"/>
      <c r="M2914" s="124"/>
      <c r="N2914" s="211">
        <v>270.89</v>
      </c>
      <c r="O2914" s="211">
        <v>0</v>
      </c>
      <c r="P2914" s="124" t="s">
        <v>1314</v>
      </c>
    </row>
    <row r="2915" spans="1:16" ht="89.25">
      <c r="A2915" s="262">
        <v>594</v>
      </c>
      <c r="B2915" s="124"/>
      <c r="C2915" s="125" t="s">
        <v>113</v>
      </c>
      <c r="D2915" s="119">
        <v>43193</v>
      </c>
      <c r="E2915" s="120" t="s">
        <v>6847</v>
      </c>
      <c r="F2915" s="120" t="s">
        <v>15</v>
      </c>
      <c r="G2915" s="120">
        <v>4664</v>
      </c>
      <c r="H2915" s="124"/>
      <c r="I2915" s="128" t="s">
        <v>8013</v>
      </c>
      <c r="J2915" s="124"/>
      <c r="K2915" s="124"/>
      <c r="L2915" s="124"/>
      <c r="M2915" s="124"/>
      <c r="N2915" s="211">
        <v>271.99</v>
      </c>
      <c r="O2915" s="211">
        <v>0</v>
      </c>
      <c r="P2915" s="124" t="s">
        <v>1314</v>
      </c>
    </row>
    <row r="2916" spans="1:16" ht="51">
      <c r="A2916" s="262">
        <v>513</v>
      </c>
      <c r="B2916" s="124"/>
      <c r="C2916" s="125" t="s">
        <v>201</v>
      </c>
      <c r="D2916" s="119">
        <v>43193</v>
      </c>
      <c r="E2916" s="120" t="s">
        <v>6848</v>
      </c>
      <c r="F2916" s="120" t="s">
        <v>15</v>
      </c>
      <c r="G2916" s="120">
        <v>702221</v>
      </c>
      <c r="H2916" s="124"/>
      <c r="I2916" s="128" t="s">
        <v>8014</v>
      </c>
      <c r="J2916" s="124"/>
      <c r="K2916" s="124"/>
      <c r="L2916" s="124"/>
      <c r="M2916" s="124"/>
      <c r="N2916" s="211">
        <v>50</v>
      </c>
      <c r="O2916" s="211">
        <v>0</v>
      </c>
      <c r="P2916" s="124" t="s">
        <v>1314</v>
      </c>
    </row>
    <row r="2917" spans="1:16" ht="102">
      <c r="A2917" s="262">
        <v>310</v>
      </c>
      <c r="B2917" s="124"/>
      <c r="C2917" s="125" t="s">
        <v>807</v>
      </c>
      <c r="D2917" s="119">
        <v>43193</v>
      </c>
      <c r="E2917" s="120" t="s">
        <v>6849</v>
      </c>
      <c r="F2917" s="120" t="s">
        <v>1257</v>
      </c>
      <c r="G2917" s="120">
        <v>4614</v>
      </c>
      <c r="H2917" s="124"/>
      <c r="I2917" s="128" t="s">
        <v>8015</v>
      </c>
      <c r="J2917" s="124"/>
      <c r="K2917" s="124"/>
      <c r="L2917" s="124"/>
      <c r="M2917" s="124"/>
      <c r="N2917" s="211">
        <v>42771.18</v>
      </c>
      <c r="O2917" s="211">
        <v>0</v>
      </c>
      <c r="P2917" s="124" t="s">
        <v>1314</v>
      </c>
    </row>
    <row r="2918" spans="1:16" ht="102">
      <c r="A2918" s="262">
        <v>310</v>
      </c>
      <c r="B2918" s="124"/>
      <c r="C2918" s="125" t="s">
        <v>807</v>
      </c>
      <c r="D2918" s="119">
        <v>43193</v>
      </c>
      <c r="E2918" s="120" t="s">
        <v>6850</v>
      </c>
      <c r="F2918" s="120" t="s">
        <v>15</v>
      </c>
      <c r="G2918" s="120">
        <v>4614</v>
      </c>
      <c r="H2918" s="124"/>
      <c r="I2918" s="128" t="s">
        <v>8016</v>
      </c>
      <c r="J2918" s="124"/>
      <c r="K2918" s="124"/>
      <c r="L2918" s="124"/>
      <c r="M2918" s="124"/>
      <c r="N2918" s="211">
        <v>3225.56</v>
      </c>
      <c r="O2918" s="211">
        <v>0</v>
      </c>
      <c r="P2918" s="124" t="s">
        <v>1314</v>
      </c>
    </row>
    <row r="2919" spans="1:16" ht="76.5">
      <c r="A2919" s="262">
        <v>25</v>
      </c>
      <c r="B2919" s="124"/>
      <c r="C2919" s="125" t="s">
        <v>694</v>
      </c>
      <c r="D2919" s="119">
        <v>43193</v>
      </c>
      <c r="E2919" s="120" t="s">
        <v>6851</v>
      </c>
      <c r="F2919" s="120" t="s">
        <v>1315</v>
      </c>
      <c r="G2919" s="120">
        <v>17166181</v>
      </c>
      <c r="H2919" s="124"/>
      <c r="I2919" s="128" t="s">
        <v>8017</v>
      </c>
      <c r="J2919" s="124"/>
      <c r="K2919" s="124"/>
      <c r="L2919" s="124"/>
      <c r="M2919" s="124"/>
      <c r="N2919" s="211">
        <v>240066.57</v>
      </c>
      <c r="O2919" s="211">
        <v>0</v>
      </c>
      <c r="P2919" s="124" t="s">
        <v>1314</v>
      </c>
    </row>
    <row r="2920" spans="1:16" ht="76.5">
      <c r="A2920" s="262">
        <v>25</v>
      </c>
      <c r="B2920" s="124"/>
      <c r="C2920" s="125" t="s">
        <v>694</v>
      </c>
      <c r="D2920" s="119">
        <v>43193</v>
      </c>
      <c r="E2920" s="120" t="s">
        <v>6852</v>
      </c>
      <c r="F2920" s="120" t="s">
        <v>1315</v>
      </c>
      <c r="G2920" s="120">
        <v>17166178</v>
      </c>
      <c r="H2920" s="124"/>
      <c r="I2920" s="128" t="s">
        <v>8018</v>
      </c>
      <c r="J2920" s="124"/>
      <c r="K2920" s="124"/>
      <c r="L2920" s="124"/>
      <c r="M2920" s="124"/>
      <c r="N2920" s="211">
        <v>610101.02</v>
      </c>
      <c r="O2920" s="211">
        <v>0</v>
      </c>
      <c r="P2920" s="124" t="s">
        <v>1314</v>
      </c>
    </row>
    <row r="2921" spans="1:16" ht="76.5">
      <c r="A2921" s="262">
        <v>25</v>
      </c>
      <c r="B2921" s="124"/>
      <c r="C2921" s="125" t="s">
        <v>694</v>
      </c>
      <c r="D2921" s="119">
        <v>43193</v>
      </c>
      <c r="E2921" s="120" t="s">
        <v>6853</v>
      </c>
      <c r="F2921" s="120" t="s">
        <v>1315</v>
      </c>
      <c r="G2921" s="120">
        <v>17165816</v>
      </c>
      <c r="H2921" s="124"/>
      <c r="I2921" s="128" t="s">
        <v>8019</v>
      </c>
      <c r="J2921" s="124"/>
      <c r="K2921" s="124"/>
      <c r="L2921" s="124"/>
      <c r="M2921" s="124"/>
      <c r="N2921" s="211">
        <v>51647.82</v>
      </c>
      <c r="O2921" s="211">
        <v>0</v>
      </c>
      <c r="P2921" s="124" t="s">
        <v>1314</v>
      </c>
    </row>
    <row r="2922" spans="1:16" ht="76.5">
      <c r="A2922" s="262">
        <v>25</v>
      </c>
      <c r="B2922" s="124"/>
      <c r="C2922" s="125" t="s">
        <v>694</v>
      </c>
      <c r="D2922" s="119">
        <v>43193</v>
      </c>
      <c r="E2922" s="120" t="s">
        <v>6854</v>
      </c>
      <c r="F2922" s="120" t="s">
        <v>1315</v>
      </c>
      <c r="G2922" s="120">
        <v>17165814</v>
      </c>
      <c r="H2922" s="124"/>
      <c r="I2922" s="128" t="s">
        <v>8020</v>
      </c>
      <c r="J2922" s="124"/>
      <c r="K2922" s="124"/>
      <c r="L2922" s="124"/>
      <c r="M2922" s="124"/>
      <c r="N2922" s="211">
        <v>1657356.4</v>
      </c>
      <c r="O2922" s="211">
        <v>0</v>
      </c>
      <c r="P2922" s="124" t="s">
        <v>1314</v>
      </c>
    </row>
    <row r="2923" spans="1:16" ht="76.5">
      <c r="A2923" s="262">
        <v>25</v>
      </c>
      <c r="B2923" s="124"/>
      <c r="C2923" s="125" t="s">
        <v>694</v>
      </c>
      <c r="D2923" s="119">
        <v>43193</v>
      </c>
      <c r="E2923" s="120" t="s">
        <v>6855</v>
      </c>
      <c r="F2923" s="120" t="s">
        <v>1315</v>
      </c>
      <c r="G2923" s="120">
        <v>17166393</v>
      </c>
      <c r="H2923" s="124"/>
      <c r="I2923" s="128" t="s">
        <v>8021</v>
      </c>
      <c r="J2923" s="124"/>
      <c r="K2923" s="124"/>
      <c r="L2923" s="124"/>
      <c r="M2923" s="124"/>
      <c r="N2923" s="211">
        <v>302974.02</v>
      </c>
      <c r="O2923" s="211">
        <v>0</v>
      </c>
      <c r="P2923" s="124" t="s">
        <v>1314</v>
      </c>
    </row>
    <row r="2924" spans="1:16" ht="76.5">
      <c r="A2924" s="262">
        <v>25</v>
      </c>
      <c r="B2924" s="124"/>
      <c r="C2924" s="125" t="s">
        <v>694</v>
      </c>
      <c r="D2924" s="119">
        <v>43193</v>
      </c>
      <c r="E2924" s="120" t="s">
        <v>6856</v>
      </c>
      <c r="F2924" s="120" t="s">
        <v>1315</v>
      </c>
      <c r="G2924" s="120">
        <v>17166352</v>
      </c>
      <c r="H2924" s="124"/>
      <c r="I2924" s="128" t="s">
        <v>8022</v>
      </c>
      <c r="J2924" s="124"/>
      <c r="K2924" s="124"/>
      <c r="L2924" s="124"/>
      <c r="M2924" s="124"/>
      <c r="N2924" s="211">
        <v>214894.28</v>
      </c>
      <c r="O2924" s="211">
        <v>0</v>
      </c>
      <c r="P2924" s="124" t="s">
        <v>1314</v>
      </c>
    </row>
    <row r="2925" spans="1:16" ht="76.5">
      <c r="A2925" s="262">
        <v>25</v>
      </c>
      <c r="B2925" s="124"/>
      <c r="C2925" s="125" t="s">
        <v>694</v>
      </c>
      <c r="D2925" s="119">
        <v>43193</v>
      </c>
      <c r="E2925" s="120" t="s">
        <v>6857</v>
      </c>
      <c r="F2925" s="120" t="s">
        <v>1315</v>
      </c>
      <c r="G2925" s="120">
        <v>17166301</v>
      </c>
      <c r="H2925" s="124"/>
      <c r="I2925" s="128" t="s">
        <v>8023</v>
      </c>
      <c r="J2925" s="124"/>
      <c r="K2925" s="124"/>
      <c r="L2925" s="124"/>
      <c r="M2925" s="124"/>
      <c r="N2925" s="211">
        <v>97253.54</v>
      </c>
      <c r="O2925" s="211">
        <v>0</v>
      </c>
      <c r="P2925" s="124" t="s">
        <v>1314</v>
      </c>
    </row>
    <row r="2926" spans="1:16" ht="76.5">
      <c r="A2926" s="262">
        <v>25</v>
      </c>
      <c r="B2926" s="124"/>
      <c r="C2926" s="125" t="s">
        <v>694</v>
      </c>
      <c r="D2926" s="119">
        <v>43193</v>
      </c>
      <c r="E2926" s="120" t="s">
        <v>6858</v>
      </c>
      <c r="F2926" s="120" t="s">
        <v>1315</v>
      </c>
      <c r="G2926" s="120">
        <v>17166286</v>
      </c>
      <c r="H2926" s="124"/>
      <c r="I2926" s="128" t="s">
        <v>8024</v>
      </c>
      <c r="J2926" s="124"/>
      <c r="K2926" s="124"/>
      <c r="L2926" s="124"/>
      <c r="M2926" s="124"/>
      <c r="N2926" s="211">
        <v>288039.95</v>
      </c>
      <c r="O2926" s="211">
        <v>0</v>
      </c>
      <c r="P2926" s="124" t="s">
        <v>1314</v>
      </c>
    </row>
    <row r="2927" spans="1:16" ht="76.5">
      <c r="A2927" s="262">
        <v>25</v>
      </c>
      <c r="B2927" s="124"/>
      <c r="C2927" s="125" t="s">
        <v>694</v>
      </c>
      <c r="D2927" s="119">
        <v>43193</v>
      </c>
      <c r="E2927" s="120" t="s">
        <v>6859</v>
      </c>
      <c r="F2927" s="120" t="s">
        <v>1315</v>
      </c>
      <c r="G2927" s="120">
        <v>17166271</v>
      </c>
      <c r="H2927" s="124"/>
      <c r="I2927" s="128" t="s">
        <v>8025</v>
      </c>
      <c r="J2927" s="124"/>
      <c r="K2927" s="124"/>
      <c r="L2927" s="124"/>
      <c r="M2927" s="124"/>
      <c r="N2927" s="211">
        <v>148681.53</v>
      </c>
      <c r="O2927" s="211">
        <v>0</v>
      </c>
      <c r="P2927" s="124" t="s">
        <v>1314</v>
      </c>
    </row>
    <row r="2928" spans="1:16" ht="76.5">
      <c r="A2928" s="262">
        <v>25</v>
      </c>
      <c r="B2928" s="124"/>
      <c r="C2928" s="125" t="s">
        <v>694</v>
      </c>
      <c r="D2928" s="119">
        <v>43193</v>
      </c>
      <c r="E2928" s="120" t="s">
        <v>6860</v>
      </c>
      <c r="F2928" s="120" t="s">
        <v>1315</v>
      </c>
      <c r="G2928" s="120">
        <v>17166209</v>
      </c>
      <c r="H2928" s="124"/>
      <c r="I2928" s="128" t="s">
        <v>8026</v>
      </c>
      <c r="J2928" s="124"/>
      <c r="K2928" s="124"/>
      <c r="L2928" s="124"/>
      <c r="M2928" s="124"/>
      <c r="N2928" s="211">
        <v>2184056.88</v>
      </c>
      <c r="O2928" s="211">
        <v>0</v>
      </c>
      <c r="P2928" s="124" t="s">
        <v>1314</v>
      </c>
    </row>
    <row r="2929" spans="1:16" ht="76.5">
      <c r="A2929" s="262">
        <v>25</v>
      </c>
      <c r="B2929" s="124"/>
      <c r="C2929" s="125" t="s">
        <v>694</v>
      </c>
      <c r="D2929" s="119">
        <v>43193</v>
      </c>
      <c r="E2929" s="120" t="s">
        <v>6861</v>
      </c>
      <c r="F2929" s="120" t="s">
        <v>1315</v>
      </c>
      <c r="G2929" s="120">
        <v>17166198</v>
      </c>
      <c r="H2929" s="124"/>
      <c r="I2929" s="128" t="s">
        <v>8027</v>
      </c>
      <c r="J2929" s="124"/>
      <c r="K2929" s="124"/>
      <c r="L2929" s="124"/>
      <c r="M2929" s="124"/>
      <c r="N2929" s="211">
        <v>1586484.18</v>
      </c>
      <c r="O2929" s="211">
        <v>0</v>
      </c>
      <c r="P2929" s="124" t="s">
        <v>1314</v>
      </c>
    </row>
    <row r="2930" spans="1:16" ht="76.5">
      <c r="A2930" s="262">
        <v>25</v>
      </c>
      <c r="B2930" s="124"/>
      <c r="C2930" s="125" t="s">
        <v>694</v>
      </c>
      <c r="D2930" s="119">
        <v>43193</v>
      </c>
      <c r="E2930" s="120" t="s">
        <v>6862</v>
      </c>
      <c r="F2930" s="120" t="s">
        <v>1315</v>
      </c>
      <c r="G2930" s="120">
        <v>17166180</v>
      </c>
      <c r="H2930" s="124"/>
      <c r="I2930" s="128" t="s">
        <v>8028</v>
      </c>
      <c r="J2930" s="124"/>
      <c r="K2930" s="124"/>
      <c r="L2930" s="124"/>
      <c r="M2930" s="124"/>
      <c r="N2930" s="211">
        <v>274964.65999999997</v>
      </c>
      <c r="O2930" s="211">
        <v>0</v>
      </c>
      <c r="P2930" s="124" t="s">
        <v>1314</v>
      </c>
    </row>
    <row r="2931" spans="1:16" ht="76.5">
      <c r="A2931" s="262">
        <v>25</v>
      </c>
      <c r="B2931" s="124"/>
      <c r="C2931" s="125" t="s">
        <v>694</v>
      </c>
      <c r="D2931" s="119">
        <v>43193</v>
      </c>
      <c r="E2931" s="120" t="s">
        <v>6863</v>
      </c>
      <c r="F2931" s="120" t="s">
        <v>1315</v>
      </c>
      <c r="G2931" s="120">
        <v>17166171</v>
      </c>
      <c r="H2931" s="124"/>
      <c r="I2931" s="128" t="s">
        <v>8029</v>
      </c>
      <c r="J2931" s="124"/>
      <c r="K2931" s="124"/>
      <c r="L2931" s="124"/>
      <c r="M2931" s="124"/>
      <c r="N2931" s="211">
        <v>302628.19</v>
      </c>
      <c r="O2931" s="211">
        <v>0</v>
      </c>
      <c r="P2931" s="124" t="s">
        <v>1314</v>
      </c>
    </row>
    <row r="2932" spans="1:16" ht="76.5">
      <c r="A2932" s="262">
        <v>25</v>
      </c>
      <c r="B2932" s="124"/>
      <c r="C2932" s="125" t="s">
        <v>694</v>
      </c>
      <c r="D2932" s="119">
        <v>43193</v>
      </c>
      <c r="E2932" s="120" t="s">
        <v>6864</v>
      </c>
      <c r="F2932" s="120" t="s">
        <v>1315</v>
      </c>
      <c r="G2932" s="120">
        <v>17166169</v>
      </c>
      <c r="H2932" s="124"/>
      <c r="I2932" s="128" t="s">
        <v>8030</v>
      </c>
      <c r="J2932" s="124"/>
      <c r="K2932" s="124"/>
      <c r="L2932" s="124"/>
      <c r="M2932" s="124"/>
      <c r="N2932" s="211">
        <v>327894.24</v>
      </c>
      <c r="O2932" s="211">
        <v>0</v>
      </c>
      <c r="P2932" s="124" t="s">
        <v>1314</v>
      </c>
    </row>
    <row r="2933" spans="1:16" ht="76.5">
      <c r="A2933" s="262">
        <v>25</v>
      </c>
      <c r="B2933" s="124"/>
      <c r="C2933" s="125" t="s">
        <v>694</v>
      </c>
      <c r="D2933" s="119">
        <v>43193</v>
      </c>
      <c r="E2933" s="120" t="s">
        <v>6865</v>
      </c>
      <c r="F2933" s="120" t="s">
        <v>1315</v>
      </c>
      <c r="G2933" s="120">
        <v>17166167</v>
      </c>
      <c r="H2933" s="124"/>
      <c r="I2933" s="128" t="s">
        <v>8031</v>
      </c>
      <c r="J2933" s="124"/>
      <c r="K2933" s="124"/>
      <c r="L2933" s="124"/>
      <c r="M2933" s="124"/>
      <c r="N2933" s="211">
        <v>91150.23</v>
      </c>
      <c r="O2933" s="211">
        <v>0</v>
      </c>
      <c r="P2933" s="124" t="s">
        <v>1314</v>
      </c>
    </row>
    <row r="2934" spans="1:16" ht="76.5">
      <c r="A2934" s="262">
        <v>25</v>
      </c>
      <c r="B2934" s="124"/>
      <c r="C2934" s="125" t="s">
        <v>694</v>
      </c>
      <c r="D2934" s="119">
        <v>43193</v>
      </c>
      <c r="E2934" s="120" t="s">
        <v>6866</v>
      </c>
      <c r="F2934" s="120" t="s">
        <v>1315</v>
      </c>
      <c r="G2934" s="120">
        <v>17166168</v>
      </c>
      <c r="H2934" s="124"/>
      <c r="I2934" s="128" t="s">
        <v>8032</v>
      </c>
      <c r="J2934" s="124"/>
      <c r="K2934" s="124"/>
      <c r="L2934" s="124"/>
      <c r="M2934" s="124"/>
      <c r="N2934" s="211">
        <v>1039696.87</v>
      </c>
      <c r="O2934" s="211">
        <v>0</v>
      </c>
      <c r="P2934" s="124" t="s">
        <v>1314</v>
      </c>
    </row>
    <row r="2935" spans="1:16" ht="76.5">
      <c r="A2935" s="262">
        <v>25</v>
      </c>
      <c r="B2935" s="124"/>
      <c r="C2935" s="125" t="s">
        <v>694</v>
      </c>
      <c r="D2935" s="119">
        <v>43193</v>
      </c>
      <c r="E2935" s="120" t="s">
        <v>6867</v>
      </c>
      <c r="F2935" s="120" t="s">
        <v>1315</v>
      </c>
      <c r="G2935" s="120">
        <v>17166390</v>
      </c>
      <c r="H2935" s="124"/>
      <c r="I2935" s="128" t="s">
        <v>8033</v>
      </c>
      <c r="J2935" s="124"/>
      <c r="K2935" s="124"/>
      <c r="L2935" s="124"/>
      <c r="M2935" s="124"/>
      <c r="N2935" s="211">
        <v>165124.13</v>
      </c>
      <c r="O2935" s="211">
        <v>0</v>
      </c>
      <c r="P2935" s="124" t="s">
        <v>1314</v>
      </c>
    </row>
    <row r="2936" spans="1:16" ht="76.5">
      <c r="A2936" s="262">
        <v>25</v>
      </c>
      <c r="B2936" s="124"/>
      <c r="C2936" s="125" t="s">
        <v>694</v>
      </c>
      <c r="D2936" s="119">
        <v>43193</v>
      </c>
      <c r="E2936" s="120" t="s">
        <v>6868</v>
      </c>
      <c r="F2936" s="120" t="s">
        <v>1315</v>
      </c>
      <c r="G2936" s="120">
        <v>17166354</v>
      </c>
      <c r="H2936" s="124"/>
      <c r="I2936" s="128" t="s">
        <v>8034</v>
      </c>
      <c r="J2936" s="124"/>
      <c r="K2936" s="124"/>
      <c r="L2936" s="124"/>
      <c r="M2936" s="124"/>
      <c r="N2936" s="211">
        <v>371647.78</v>
      </c>
      <c r="O2936" s="211">
        <v>0</v>
      </c>
      <c r="P2936" s="124" t="s">
        <v>1314</v>
      </c>
    </row>
    <row r="2937" spans="1:16" ht="76.5">
      <c r="A2937" s="262">
        <v>25</v>
      </c>
      <c r="B2937" s="124"/>
      <c r="C2937" s="125" t="s">
        <v>694</v>
      </c>
      <c r="D2937" s="119">
        <v>43193</v>
      </c>
      <c r="E2937" s="120" t="s">
        <v>6869</v>
      </c>
      <c r="F2937" s="120" t="s">
        <v>1315</v>
      </c>
      <c r="G2937" s="120">
        <v>17166308</v>
      </c>
      <c r="H2937" s="124"/>
      <c r="I2937" s="128" t="s">
        <v>8035</v>
      </c>
      <c r="J2937" s="124"/>
      <c r="K2937" s="124"/>
      <c r="L2937" s="124"/>
      <c r="M2937" s="124"/>
      <c r="N2937" s="211">
        <v>53758.45</v>
      </c>
      <c r="O2937" s="211">
        <v>0</v>
      </c>
      <c r="P2937" s="124" t="s">
        <v>1314</v>
      </c>
    </row>
    <row r="2938" spans="1:16" ht="76.5">
      <c r="A2938" s="262">
        <v>25</v>
      </c>
      <c r="B2938" s="124"/>
      <c r="C2938" s="125" t="s">
        <v>694</v>
      </c>
      <c r="D2938" s="119">
        <v>43193</v>
      </c>
      <c r="E2938" s="120" t="s">
        <v>6870</v>
      </c>
      <c r="F2938" s="120" t="s">
        <v>1315</v>
      </c>
      <c r="G2938" s="120">
        <v>17166299</v>
      </c>
      <c r="H2938" s="124"/>
      <c r="I2938" s="128" t="s">
        <v>8036</v>
      </c>
      <c r="J2938" s="124"/>
      <c r="K2938" s="124"/>
      <c r="L2938" s="124"/>
      <c r="M2938" s="124"/>
      <c r="N2938" s="211">
        <v>457991.94</v>
      </c>
      <c r="O2938" s="211">
        <v>0</v>
      </c>
      <c r="P2938" s="124" t="s">
        <v>1314</v>
      </c>
    </row>
    <row r="2939" spans="1:16" ht="76.5">
      <c r="A2939" s="262">
        <v>25</v>
      </c>
      <c r="B2939" s="124"/>
      <c r="C2939" s="125" t="s">
        <v>694</v>
      </c>
      <c r="D2939" s="119">
        <v>43193</v>
      </c>
      <c r="E2939" s="120" t="s">
        <v>6871</v>
      </c>
      <c r="F2939" s="120" t="s">
        <v>1315</v>
      </c>
      <c r="G2939" s="120">
        <v>17166289</v>
      </c>
      <c r="H2939" s="124"/>
      <c r="I2939" s="128" t="s">
        <v>8037</v>
      </c>
      <c r="J2939" s="124"/>
      <c r="K2939" s="124"/>
      <c r="L2939" s="124"/>
      <c r="M2939" s="124"/>
      <c r="N2939" s="211">
        <v>1026799.76</v>
      </c>
      <c r="O2939" s="211">
        <v>0</v>
      </c>
      <c r="P2939" s="124" t="s">
        <v>1314</v>
      </c>
    </row>
    <row r="2940" spans="1:16" ht="76.5">
      <c r="A2940" s="262">
        <v>25</v>
      </c>
      <c r="B2940" s="124"/>
      <c r="C2940" s="125" t="s">
        <v>694</v>
      </c>
      <c r="D2940" s="119">
        <v>43193</v>
      </c>
      <c r="E2940" s="120" t="s">
        <v>6872</v>
      </c>
      <c r="F2940" s="120" t="s">
        <v>1315</v>
      </c>
      <c r="G2940" s="120">
        <v>17166272</v>
      </c>
      <c r="H2940" s="124"/>
      <c r="I2940" s="128" t="s">
        <v>8038</v>
      </c>
      <c r="J2940" s="124"/>
      <c r="K2940" s="124"/>
      <c r="L2940" s="124"/>
      <c r="M2940" s="124"/>
      <c r="N2940" s="211">
        <v>730591.2</v>
      </c>
      <c r="O2940" s="211">
        <v>0</v>
      </c>
      <c r="P2940" s="124" t="s">
        <v>1314</v>
      </c>
    </row>
    <row r="2941" spans="1:16" ht="76.5">
      <c r="A2941" s="262">
        <v>25</v>
      </c>
      <c r="B2941" s="124"/>
      <c r="C2941" s="125" t="s">
        <v>694</v>
      </c>
      <c r="D2941" s="119">
        <v>43193</v>
      </c>
      <c r="E2941" s="120" t="s">
        <v>6873</v>
      </c>
      <c r="F2941" s="120" t="s">
        <v>1315</v>
      </c>
      <c r="G2941" s="120">
        <v>17166199</v>
      </c>
      <c r="H2941" s="124"/>
      <c r="I2941" s="128" t="s">
        <v>8039</v>
      </c>
      <c r="J2941" s="124"/>
      <c r="K2941" s="124"/>
      <c r="L2941" s="124"/>
      <c r="M2941" s="124"/>
      <c r="N2941" s="211">
        <v>313517.03000000003</v>
      </c>
      <c r="O2941" s="211">
        <v>0</v>
      </c>
      <c r="P2941" s="124" t="s">
        <v>1314</v>
      </c>
    </row>
    <row r="2942" spans="1:16" ht="76.5">
      <c r="A2942" s="262">
        <v>25</v>
      </c>
      <c r="B2942" s="124"/>
      <c r="C2942" s="125" t="s">
        <v>694</v>
      </c>
      <c r="D2942" s="119">
        <v>43193</v>
      </c>
      <c r="E2942" s="120" t="s">
        <v>6874</v>
      </c>
      <c r="F2942" s="120" t="s">
        <v>1315</v>
      </c>
      <c r="G2942" s="120">
        <v>17166179</v>
      </c>
      <c r="H2942" s="124"/>
      <c r="I2942" s="128" t="s">
        <v>8040</v>
      </c>
      <c r="J2942" s="124"/>
      <c r="K2942" s="124"/>
      <c r="L2942" s="124"/>
      <c r="M2942" s="124"/>
      <c r="N2942" s="211">
        <v>222923.61</v>
      </c>
      <c r="O2942" s="211">
        <v>0</v>
      </c>
      <c r="P2942" s="124" t="s">
        <v>1314</v>
      </c>
    </row>
    <row r="2943" spans="1:16" ht="76.5">
      <c r="A2943" s="262">
        <v>25</v>
      </c>
      <c r="B2943" s="124"/>
      <c r="C2943" s="125" t="s">
        <v>694</v>
      </c>
      <c r="D2943" s="119">
        <v>43193</v>
      </c>
      <c r="E2943" s="120" t="s">
        <v>6875</v>
      </c>
      <c r="F2943" s="120" t="s">
        <v>1315</v>
      </c>
      <c r="G2943" s="120">
        <v>17166170</v>
      </c>
      <c r="H2943" s="124"/>
      <c r="I2943" s="128" t="s">
        <v>8041</v>
      </c>
      <c r="J2943" s="124"/>
      <c r="K2943" s="124"/>
      <c r="L2943" s="124"/>
      <c r="M2943" s="124"/>
      <c r="N2943" s="211">
        <v>165407.29</v>
      </c>
      <c r="O2943" s="211">
        <v>0</v>
      </c>
      <c r="P2943" s="124" t="s">
        <v>1314</v>
      </c>
    </row>
    <row r="2944" spans="1:16" ht="63.75">
      <c r="A2944" s="262" t="s">
        <v>619</v>
      </c>
      <c r="B2944" s="124"/>
      <c r="C2944" s="125" t="s">
        <v>713</v>
      </c>
      <c r="D2944" s="119">
        <v>43194</v>
      </c>
      <c r="E2944" s="120" t="s">
        <v>6400</v>
      </c>
      <c r="F2944" s="120" t="s">
        <v>3</v>
      </c>
      <c r="G2944" s="120">
        <v>1610693</v>
      </c>
      <c r="H2944" s="124"/>
      <c r="I2944" s="128" t="s">
        <v>7614</v>
      </c>
      <c r="J2944" s="124"/>
      <c r="K2944" s="124"/>
      <c r="L2944" s="124"/>
      <c r="M2944" s="124"/>
      <c r="N2944" s="211">
        <v>0</v>
      </c>
      <c r="O2944" s="211">
        <v>12336.43</v>
      </c>
      <c r="P2944" s="124" t="s">
        <v>1314</v>
      </c>
    </row>
    <row r="2945" spans="1:16" ht="63.75">
      <c r="A2945" s="262">
        <v>512</v>
      </c>
      <c r="B2945" s="124"/>
      <c r="C2945" s="125" t="s">
        <v>840</v>
      </c>
      <c r="D2945" s="119">
        <v>43194</v>
      </c>
      <c r="E2945" s="120" t="s">
        <v>6418</v>
      </c>
      <c r="F2945" s="120" t="s">
        <v>3</v>
      </c>
      <c r="G2945" s="120">
        <v>1610595</v>
      </c>
      <c r="H2945" s="124"/>
      <c r="I2945" s="128" t="s">
        <v>7632</v>
      </c>
      <c r="J2945" s="124"/>
      <c r="K2945" s="124"/>
      <c r="L2945" s="124"/>
      <c r="M2945" s="124"/>
      <c r="N2945" s="211">
        <v>0</v>
      </c>
      <c r="O2945" s="211">
        <v>2148.52</v>
      </c>
      <c r="P2945" s="124" t="s">
        <v>1314</v>
      </c>
    </row>
    <row r="2946" spans="1:16" ht="63.75">
      <c r="A2946" s="262">
        <v>512</v>
      </c>
      <c r="B2946" s="124"/>
      <c r="C2946" s="125" t="s">
        <v>840</v>
      </c>
      <c r="D2946" s="119">
        <v>43194</v>
      </c>
      <c r="E2946" s="120" t="s">
        <v>6418</v>
      </c>
      <c r="F2946" s="120" t="s">
        <v>3</v>
      </c>
      <c r="G2946" s="120">
        <v>1610595</v>
      </c>
      <c r="H2946" s="124"/>
      <c r="I2946" s="128" t="s">
        <v>7632</v>
      </c>
      <c r="J2946" s="124"/>
      <c r="K2946" s="124"/>
      <c r="L2946" s="124"/>
      <c r="M2946" s="124"/>
      <c r="N2946" s="211">
        <v>0</v>
      </c>
      <c r="O2946" s="211">
        <v>3978.37</v>
      </c>
      <c r="P2946" s="124" t="s">
        <v>1314</v>
      </c>
    </row>
    <row r="2947" spans="1:16" ht="63.75">
      <c r="A2947" s="262">
        <v>283</v>
      </c>
      <c r="B2947" s="124"/>
      <c r="C2947" s="125" t="s">
        <v>146</v>
      </c>
      <c r="D2947" s="119">
        <v>43194</v>
      </c>
      <c r="E2947" s="120" t="s">
        <v>6418</v>
      </c>
      <c r="F2947" s="120" t="s">
        <v>3</v>
      </c>
      <c r="G2947" s="120">
        <v>1610595</v>
      </c>
      <c r="H2947" s="124"/>
      <c r="I2947" s="128" t="s">
        <v>7632</v>
      </c>
      <c r="J2947" s="124"/>
      <c r="K2947" s="124"/>
      <c r="L2947" s="124"/>
      <c r="M2947" s="124"/>
      <c r="N2947" s="211">
        <v>0</v>
      </c>
      <c r="O2947" s="211">
        <v>40651.25</v>
      </c>
      <c r="P2947" s="124" t="s">
        <v>1314</v>
      </c>
    </row>
    <row r="2948" spans="1:16" ht="63.75">
      <c r="A2948" s="262">
        <v>594</v>
      </c>
      <c r="B2948" s="124"/>
      <c r="C2948" s="125" t="s">
        <v>113</v>
      </c>
      <c r="D2948" s="119">
        <v>43194</v>
      </c>
      <c r="E2948" s="120" t="s">
        <v>6418</v>
      </c>
      <c r="F2948" s="120" t="s">
        <v>3</v>
      </c>
      <c r="G2948" s="120">
        <v>1610595</v>
      </c>
      <c r="H2948" s="124"/>
      <c r="I2948" s="128" t="s">
        <v>7632</v>
      </c>
      <c r="J2948" s="124"/>
      <c r="K2948" s="124"/>
      <c r="L2948" s="124"/>
      <c r="M2948" s="124"/>
      <c r="N2948" s="211">
        <v>0</v>
      </c>
      <c r="O2948" s="211">
        <v>2886</v>
      </c>
      <c r="P2948" s="124" t="s">
        <v>1314</v>
      </c>
    </row>
    <row r="2949" spans="1:16" ht="63.75">
      <c r="A2949" s="262" t="s">
        <v>619</v>
      </c>
      <c r="B2949" s="124"/>
      <c r="C2949" s="125" t="s">
        <v>713</v>
      </c>
      <c r="D2949" s="119">
        <v>43194</v>
      </c>
      <c r="E2949" s="120" t="s">
        <v>6418</v>
      </c>
      <c r="F2949" s="120" t="s">
        <v>3</v>
      </c>
      <c r="G2949" s="120">
        <v>1610595</v>
      </c>
      <c r="H2949" s="124"/>
      <c r="I2949" s="128" t="s">
        <v>7632</v>
      </c>
      <c r="J2949" s="124"/>
      <c r="K2949" s="124"/>
      <c r="L2949" s="124"/>
      <c r="M2949" s="124"/>
      <c r="N2949" s="211">
        <v>0</v>
      </c>
      <c r="O2949" s="211">
        <v>35115.15</v>
      </c>
      <c r="P2949" s="124" t="s">
        <v>1314</v>
      </c>
    </row>
    <row r="2950" spans="1:16" ht="63.75">
      <c r="A2950" s="262">
        <v>650</v>
      </c>
      <c r="B2950" s="124"/>
      <c r="C2950" s="125" t="s">
        <v>232</v>
      </c>
      <c r="D2950" s="119">
        <v>43194</v>
      </c>
      <c r="E2950" s="120" t="s">
        <v>6418</v>
      </c>
      <c r="F2950" s="120" t="s">
        <v>3</v>
      </c>
      <c r="G2950" s="120">
        <v>1610595</v>
      </c>
      <c r="H2950" s="124"/>
      <c r="I2950" s="128" t="s">
        <v>7632</v>
      </c>
      <c r="J2950" s="124"/>
      <c r="K2950" s="124"/>
      <c r="L2950" s="124"/>
      <c r="M2950" s="124"/>
      <c r="N2950" s="211">
        <v>0</v>
      </c>
      <c r="O2950" s="211">
        <v>6638.14</v>
      </c>
      <c r="P2950" s="124" t="s">
        <v>1314</v>
      </c>
    </row>
    <row r="2951" spans="1:16" ht="63.75">
      <c r="A2951" s="262">
        <v>580</v>
      </c>
      <c r="B2951" s="124"/>
      <c r="C2951" s="125" t="s">
        <v>217</v>
      </c>
      <c r="D2951" s="119">
        <v>43194</v>
      </c>
      <c r="E2951" s="120" t="s">
        <v>6418</v>
      </c>
      <c r="F2951" s="120" t="s">
        <v>3</v>
      </c>
      <c r="G2951" s="120">
        <v>1610595</v>
      </c>
      <c r="H2951" s="124"/>
      <c r="I2951" s="128" t="s">
        <v>7632</v>
      </c>
      <c r="J2951" s="124"/>
      <c r="K2951" s="124"/>
      <c r="L2951" s="124"/>
      <c r="M2951" s="124"/>
      <c r="N2951" s="211">
        <v>0</v>
      </c>
      <c r="O2951" s="211">
        <v>3439.38</v>
      </c>
      <c r="P2951" s="124" t="s">
        <v>1314</v>
      </c>
    </row>
    <row r="2952" spans="1:16" ht="63.75">
      <c r="A2952" s="262">
        <v>117</v>
      </c>
      <c r="B2952" s="124"/>
      <c r="C2952" s="125" t="s">
        <v>722</v>
      </c>
      <c r="D2952" s="119">
        <v>43194</v>
      </c>
      <c r="E2952" s="120" t="s">
        <v>6418</v>
      </c>
      <c r="F2952" s="120" t="s">
        <v>3</v>
      </c>
      <c r="G2952" s="120">
        <v>1610595</v>
      </c>
      <c r="H2952" s="124"/>
      <c r="I2952" s="128" t="s">
        <v>7632</v>
      </c>
      <c r="J2952" s="124"/>
      <c r="K2952" s="124"/>
      <c r="L2952" s="124"/>
      <c r="M2952" s="124"/>
      <c r="N2952" s="211">
        <v>0</v>
      </c>
      <c r="O2952" s="211">
        <v>21785.4</v>
      </c>
      <c r="P2952" s="124" t="s">
        <v>1314</v>
      </c>
    </row>
    <row r="2953" spans="1:16" ht="63.75">
      <c r="A2953" s="262">
        <v>253</v>
      </c>
      <c r="B2953" s="124"/>
      <c r="C2953" s="125" t="s">
        <v>778</v>
      </c>
      <c r="D2953" s="119">
        <v>43194</v>
      </c>
      <c r="E2953" s="120" t="s">
        <v>6418</v>
      </c>
      <c r="F2953" s="120" t="s">
        <v>3</v>
      </c>
      <c r="G2953" s="120">
        <v>1610595</v>
      </c>
      <c r="H2953" s="124"/>
      <c r="I2953" s="128" t="s">
        <v>7632</v>
      </c>
      <c r="J2953" s="124"/>
      <c r="K2953" s="124"/>
      <c r="L2953" s="124"/>
      <c r="M2953" s="124"/>
      <c r="N2953" s="211">
        <v>0</v>
      </c>
      <c r="O2953" s="211">
        <v>25104.75</v>
      </c>
      <c r="P2953" s="124" t="s">
        <v>1314</v>
      </c>
    </row>
    <row r="2954" spans="1:16" ht="63.75">
      <c r="A2954" s="262">
        <v>572</v>
      </c>
      <c r="B2954" s="124"/>
      <c r="C2954" s="125" t="s">
        <v>848</v>
      </c>
      <c r="D2954" s="119">
        <v>43194</v>
      </c>
      <c r="E2954" s="120" t="s">
        <v>6418</v>
      </c>
      <c r="F2954" s="120" t="s">
        <v>3</v>
      </c>
      <c r="G2954" s="120">
        <v>1610595</v>
      </c>
      <c r="H2954" s="124"/>
      <c r="I2954" s="128" t="s">
        <v>7632</v>
      </c>
      <c r="J2954" s="124"/>
      <c r="K2954" s="124"/>
      <c r="L2954" s="124"/>
      <c r="M2954" s="124"/>
      <c r="N2954" s="211">
        <v>0</v>
      </c>
      <c r="O2954" s="211">
        <v>20226.75</v>
      </c>
      <c r="P2954" s="124" t="s">
        <v>1314</v>
      </c>
    </row>
    <row r="2955" spans="1:16" ht="63.75">
      <c r="A2955" s="262">
        <v>681</v>
      </c>
      <c r="B2955" s="124"/>
      <c r="C2955" s="125" t="s">
        <v>237</v>
      </c>
      <c r="D2955" s="119">
        <v>43194</v>
      </c>
      <c r="E2955" s="120" t="s">
        <v>6418</v>
      </c>
      <c r="F2955" s="120" t="s">
        <v>3</v>
      </c>
      <c r="G2955" s="120">
        <v>1610595</v>
      </c>
      <c r="H2955" s="124"/>
      <c r="I2955" s="128" t="s">
        <v>7632</v>
      </c>
      <c r="J2955" s="124"/>
      <c r="K2955" s="124"/>
      <c r="L2955" s="124"/>
      <c r="M2955" s="124"/>
      <c r="N2955" s="211">
        <v>0</v>
      </c>
      <c r="O2955" s="211">
        <v>8228.99</v>
      </c>
      <c r="P2955" s="124" t="s">
        <v>1314</v>
      </c>
    </row>
    <row r="2956" spans="1:16" ht="63.75">
      <c r="A2956" s="262">
        <v>206</v>
      </c>
      <c r="B2956" s="124"/>
      <c r="C2956" s="125" t="s">
        <v>758</v>
      </c>
      <c r="D2956" s="119">
        <v>43194</v>
      </c>
      <c r="E2956" s="120" t="s">
        <v>6418</v>
      </c>
      <c r="F2956" s="120" t="s">
        <v>3</v>
      </c>
      <c r="G2956" s="120">
        <v>1610595</v>
      </c>
      <c r="H2956" s="124"/>
      <c r="I2956" s="128" t="s">
        <v>7632</v>
      </c>
      <c r="J2956" s="124"/>
      <c r="K2956" s="124"/>
      <c r="L2956" s="124"/>
      <c r="M2956" s="124"/>
      <c r="N2956" s="211">
        <v>0</v>
      </c>
      <c r="O2956" s="211">
        <v>5478.13</v>
      </c>
      <c r="P2956" s="124" t="s">
        <v>1314</v>
      </c>
    </row>
    <row r="2957" spans="1:16" ht="63.75">
      <c r="A2957" s="262">
        <v>212</v>
      </c>
      <c r="B2957" s="124"/>
      <c r="C2957" s="125" t="s">
        <v>761</v>
      </c>
      <c r="D2957" s="119">
        <v>43194</v>
      </c>
      <c r="E2957" s="120" t="s">
        <v>6418</v>
      </c>
      <c r="F2957" s="120" t="s">
        <v>3</v>
      </c>
      <c r="G2957" s="120">
        <v>1610595</v>
      </c>
      <c r="H2957" s="124"/>
      <c r="I2957" s="128" t="s">
        <v>7632</v>
      </c>
      <c r="J2957" s="124"/>
      <c r="K2957" s="124"/>
      <c r="L2957" s="124"/>
      <c r="M2957" s="124"/>
      <c r="N2957" s="211">
        <v>0</v>
      </c>
      <c r="O2957" s="211">
        <v>14133.92</v>
      </c>
      <c r="P2957" s="124" t="s">
        <v>1314</v>
      </c>
    </row>
    <row r="2958" spans="1:16" ht="63.75">
      <c r="A2958" s="262">
        <v>212</v>
      </c>
      <c r="B2958" s="124"/>
      <c r="C2958" s="125" t="s">
        <v>761</v>
      </c>
      <c r="D2958" s="119">
        <v>43194</v>
      </c>
      <c r="E2958" s="120" t="s">
        <v>6418</v>
      </c>
      <c r="F2958" s="120" t="s">
        <v>3</v>
      </c>
      <c r="G2958" s="120">
        <v>1610595</v>
      </c>
      <c r="H2958" s="124"/>
      <c r="I2958" s="128" t="s">
        <v>7632</v>
      </c>
      <c r="J2958" s="124"/>
      <c r="K2958" s="124"/>
      <c r="L2958" s="124"/>
      <c r="M2958" s="124"/>
      <c r="N2958" s="211">
        <v>0</v>
      </c>
      <c r="O2958" s="211">
        <v>15923.5</v>
      </c>
      <c r="P2958" s="124" t="s">
        <v>1314</v>
      </c>
    </row>
    <row r="2959" spans="1:16" ht="63.75">
      <c r="A2959" s="262">
        <v>52</v>
      </c>
      <c r="B2959" s="124"/>
      <c r="C2959" s="125" t="s">
        <v>703</v>
      </c>
      <c r="D2959" s="119">
        <v>43194</v>
      </c>
      <c r="E2959" s="120" t="s">
        <v>6418</v>
      </c>
      <c r="F2959" s="120" t="s">
        <v>3</v>
      </c>
      <c r="G2959" s="120">
        <v>1610595</v>
      </c>
      <c r="H2959" s="124"/>
      <c r="I2959" s="128" t="s">
        <v>7632</v>
      </c>
      <c r="J2959" s="124"/>
      <c r="K2959" s="124"/>
      <c r="L2959" s="124"/>
      <c r="M2959" s="124"/>
      <c r="N2959" s="211"/>
      <c r="O2959" s="211">
        <v>16441.099999999999</v>
      </c>
      <c r="P2959" s="124" t="s">
        <v>1314</v>
      </c>
    </row>
    <row r="2960" spans="1:16" ht="63.75">
      <c r="A2960" s="262">
        <v>16</v>
      </c>
      <c r="B2960" s="124"/>
      <c r="C2960" s="125" t="s">
        <v>692</v>
      </c>
      <c r="D2960" s="119">
        <v>43194</v>
      </c>
      <c r="E2960" s="120" t="s">
        <v>6418</v>
      </c>
      <c r="F2960" s="120" t="s">
        <v>3</v>
      </c>
      <c r="G2960" s="120">
        <v>1610595</v>
      </c>
      <c r="H2960" s="124"/>
      <c r="I2960" s="128" t="s">
        <v>7632</v>
      </c>
      <c r="J2960" s="124"/>
      <c r="K2960" s="124"/>
      <c r="L2960" s="124"/>
      <c r="M2960" s="124"/>
      <c r="N2960" s="211"/>
      <c r="O2960" s="211">
        <v>33046.949999999997</v>
      </c>
      <c r="P2960" s="124" t="s">
        <v>1314</v>
      </c>
    </row>
    <row r="2961" spans="1:16" ht="63.75">
      <c r="A2961" s="262">
        <v>16</v>
      </c>
      <c r="B2961" s="124"/>
      <c r="C2961" s="125" t="s">
        <v>692</v>
      </c>
      <c r="D2961" s="119">
        <v>43194</v>
      </c>
      <c r="E2961" s="120" t="s">
        <v>6418</v>
      </c>
      <c r="F2961" s="120" t="s">
        <v>3</v>
      </c>
      <c r="G2961" s="120">
        <v>1610595</v>
      </c>
      <c r="H2961" s="124"/>
      <c r="I2961" s="128" t="s">
        <v>7632</v>
      </c>
      <c r="J2961" s="124"/>
      <c r="K2961" s="124"/>
      <c r="L2961" s="124"/>
      <c r="M2961" s="124"/>
      <c r="N2961" s="211"/>
      <c r="O2961" s="211">
        <v>709343.94</v>
      </c>
      <c r="P2961" s="124" t="s">
        <v>1314</v>
      </c>
    </row>
    <row r="2962" spans="1:16" ht="63.75">
      <c r="A2962" s="262">
        <v>20</v>
      </c>
      <c r="B2962" s="124"/>
      <c r="C2962" s="125" t="s">
        <v>693</v>
      </c>
      <c r="D2962" s="119">
        <v>43194</v>
      </c>
      <c r="E2962" s="120" t="s">
        <v>6418</v>
      </c>
      <c r="F2962" s="120" t="s">
        <v>3</v>
      </c>
      <c r="G2962" s="120">
        <v>1610595</v>
      </c>
      <c r="H2962" s="124"/>
      <c r="I2962" s="128" t="s">
        <v>7632</v>
      </c>
      <c r="J2962" s="124"/>
      <c r="K2962" s="124"/>
      <c r="L2962" s="124"/>
      <c r="M2962" s="124"/>
      <c r="N2962" s="211"/>
      <c r="O2962" s="211">
        <v>20791.13</v>
      </c>
      <c r="P2962" s="124" t="s">
        <v>1314</v>
      </c>
    </row>
    <row r="2963" spans="1:16" ht="63.75">
      <c r="A2963" s="262">
        <v>20</v>
      </c>
      <c r="B2963" s="124"/>
      <c r="C2963" s="125" t="s">
        <v>693</v>
      </c>
      <c r="D2963" s="119">
        <v>43194</v>
      </c>
      <c r="E2963" s="120" t="s">
        <v>6418</v>
      </c>
      <c r="F2963" s="120" t="s">
        <v>3</v>
      </c>
      <c r="G2963" s="120">
        <v>1610595</v>
      </c>
      <c r="H2963" s="124"/>
      <c r="I2963" s="128" t="s">
        <v>7632</v>
      </c>
      <c r="J2963" s="124"/>
      <c r="K2963" s="124"/>
      <c r="L2963" s="124"/>
      <c r="M2963" s="124"/>
      <c r="N2963" s="211"/>
      <c r="O2963" s="211">
        <v>28589.74</v>
      </c>
      <c r="P2963" s="124" t="s">
        <v>1314</v>
      </c>
    </row>
    <row r="2964" spans="1:16" ht="63.75">
      <c r="A2964" s="262">
        <v>41</v>
      </c>
      <c r="B2964" s="124"/>
      <c r="C2964" s="125" t="s">
        <v>697</v>
      </c>
      <c r="D2964" s="119">
        <v>43194</v>
      </c>
      <c r="E2964" s="120" t="s">
        <v>6418</v>
      </c>
      <c r="F2964" s="120" t="s">
        <v>3</v>
      </c>
      <c r="G2964" s="120">
        <v>1610595</v>
      </c>
      <c r="H2964" s="124"/>
      <c r="I2964" s="128" t="s">
        <v>7632</v>
      </c>
      <c r="J2964" s="124"/>
      <c r="K2964" s="124"/>
      <c r="L2964" s="124"/>
      <c r="M2964" s="124"/>
      <c r="N2964" s="211"/>
      <c r="O2964" s="211">
        <v>31487.040000000001</v>
      </c>
      <c r="P2964" s="124" t="s">
        <v>1314</v>
      </c>
    </row>
    <row r="2965" spans="1:16" ht="63.75">
      <c r="A2965" s="262">
        <v>15</v>
      </c>
      <c r="B2965" s="124"/>
      <c r="C2965" s="125" t="s">
        <v>691</v>
      </c>
      <c r="D2965" s="119">
        <v>43194</v>
      </c>
      <c r="E2965" s="120" t="s">
        <v>6418</v>
      </c>
      <c r="F2965" s="120" t="s">
        <v>3</v>
      </c>
      <c r="G2965" s="120">
        <v>1610595</v>
      </c>
      <c r="H2965" s="124"/>
      <c r="I2965" s="128" t="s">
        <v>7632</v>
      </c>
      <c r="J2965" s="124"/>
      <c r="K2965" s="124"/>
      <c r="L2965" s="124"/>
      <c r="M2965" s="124"/>
      <c r="N2965" s="211"/>
      <c r="O2965" s="211">
        <v>42292.54</v>
      </c>
      <c r="P2965" s="124" t="s">
        <v>1314</v>
      </c>
    </row>
    <row r="2966" spans="1:16" ht="63.75">
      <c r="A2966" s="262">
        <v>15</v>
      </c>
      <c r="B2966" s="124"/>
      <c r="C2966" s="125" t="s">
        <v>691</v>
      </c>
      <c r="D2966" s="119">
        <v>43194</v>
      </c>
      <c r="E2966" s="120" t="s">
        <v>6418</v>
      </c>
      <c r="F2966" s="120" t="s">
        <v>3</v>
      </c>
      <c r="G2966" s="120">
        <v>1610595</v>
      </c>
      <c r="H2966" s="124"/>
      <c r="I2966" s="128" t="s">
        <v>7632</v>
      </c>
      <c r="J2966" s="124"/>
      <c r="K2966" s="124"/>
      <c r="L2966" s="124"/>
      <c r="M2966" s="124"/>
      <c r="N2966" s="211"/>
      <c r="O2966" s="211">
        <v>1497.15</v>
      </c>
      <c r="P2966" s="124" t="s">
        <v>1314</v>
      </c>
    </row>
    <row r="2967" spans="1:16" ht="63.75">
      <c r="A2967" s="262">
        <v>30</v>
      </c>
      <c r="B2967" s="124"/>
      <c r="C2967" s="125" t="s">
        <v>695</v>
      </c>
      <c r="D2967" s="119">
        <v>43194</v>
      </c>
      <c r="E2967" s="120" t="s">
        <v>6418</v>
      </c>
      <c r="F2967" s="120" t="s">
        <v>3</v>
      </c>
      <c r="G2967" s="120">
        <v>1610595</v>
      </c>
      <c r="H2967" s="124"/>
      <c r="I2967" s="128" t="s">
        <v>7632</v>
      </c>
      <c r="J2967" s="124"/>
      <c r="K2967" s="124"/>
      <c r="L2967" s="124"/>
      <c r="M2967" s="124"/>
      <c r="N2967" s="211"/>
      <c r="O2967" s="211">
        <v>27135.9</v>
      </c>
      <c r="P2967" s="124" t="s">
        <v>1314</v>
      </c>
    </row>
    <row r="2968" spans="1:16" ht="63.75">
      <c r="A2968" s="262">
        <v>25</v>
      </c>
      <c r="B2968" s="124"/>
      <c r="C2968" s="125" t="s">
        <v>694</v>
      </c>
      <c r="D2968" s="119">
        <v>43194</v>
      </c>
      <c r="E2968" s="120" t="s">
        <v>6418</v>
      </c>
      <c r="F2968" s="120" t="s">
        <v>3</v>
      </c>
      <c r="G2968" s="120">
        <v>1610595</v>
      </c>
      <c r="H2968" s="124"/>
      <c r="I2968" s="128" t="s">
        <v>7632</v>
      </c>
      <c r="J2968" s="124"/>
      <c r="K2968" s="124"/>
      <c r="L2968" s="124"/>
      <c r="M2968" s="124"/>
      <c r="N2968" s="211"/>
      <c r="O2968" s="211">
        <v>22086.17</v>
      </c>
      <c r="P2968" s="124" t="s">
        <v>1314</v>
      </c>
    </row>
    <row r="2969" spans="1:16" ht="63.75">
      <c r="A2969" s="262">
        <v>25</v>
      </c>
      <c r="B2969" s="124"/>
      <c r="C2969" s="125" t="s">
        <v>694</v>
      </c>
      <c r="D2969" s="119">
        <v>43194</v>
      </c>
      <c r="E2969" s="120" t="s">
        <v>6418</v>
      </c>
      <c r="F2969" s="120" t="s">
        <v>3</v>
      </c>
      <c r="G2969" s="120">
        <v>1610595</v>
      </c>
      <c r="H2969" s="124"/>
      <c r="I2969" s="128" t="s">
        <v>7632</v>
      </c>
      <c r="J2969" s="124"/>
      <c r="K2969" s="124"/>
      <c r="L2969" s="124"/>
      <c r="M2969" s="124"/>
      <c r="N2969" s="211"/>
      <c r="O2969" s="211">
        <v>22643.53</v>
      </c>
      <c r="P2969" s="124" t="s">
        <v>1314</v>
      </c>
    </row>
    <row r="2970" spans="1:16" ht="63.75">
      <c r="A2970" s="262" t="s">
        <v>619</v>
      </c>
      <c r="B2970" s="124"/>
      <c r="C2970" s="125" t="s">
        <v>713</v>
      </c>
      <c r="D2970" s="119">
        <v>43194</v>
      </c>
      <c r="E2970" s="120" t="s">
        <v>6418</v>
      </c>
      <c r="F2970" s="120" t="s">
        <v>3</v>
      </c>
      <c r="G2970" s="120">
        <v>1610595</v>
      </c>
      <c r="H2970" s="124"/>
      <c r="I2970" s="128" t="s">
        <v>7632</v>
      </c>
      <c r="J2970" s="124"/>
      <c r="K2970" s="124"/>
      <c r="L2970" s="124"/>
      <c r="M2970" s="124"/>
      <c r="N2970" s="211"/>
      <c r="O2970" s="211">
        <v>21857.5</v>
      </c>
      <c r="P2970" s="124" t="s">
        <v>1314</v>
      </c>
    </row>
    <row r="2971" spans="1:16" ht="63.75">
      <c r="A2971" s="262">
        <v>70</v>
      </c>
      <c r="B2971" s="124"/>
      <c r="C2971" s="125" t="s">
        <v>705</v>
      </c>
      <c r="D2971" s="119">
        <v>43194</v>
      </c>
      <c r="E2971" s="120" t="s">
        <v>6418</v>
      </c>
      <c r="F2971" s="120" t="s">
        <v>3</v>
      </c>
      <c r="G2971" s="120">
        <v>1610595</v>
      </c>
      <c r="H2971" s="124"/>
      <c r="I2971" s="128" t="s">
        <v>7632</v>
      </c>
      <c r="J2971" s="124"/>
      <c r="K2971" s="124"/>
      <c r="L2971" s="124"/>
      <c r="M2971" s="124"/>
      <c r="N2971" s="211"/>
      <c r="O2971" s="211">
        <v>6568</v>
      </c>
      <c r="P2971" s="124" t="s">
        <v>1314</v>
      </c>
    </row>
    <row r="2972" spans="1:16" ht="63.75">
      <c r="A2972" s="262">
        <v>660</v>
      </c>
      <c r="B2972" s="124"/>
      <c r="C2972" s="125" t="s">
        <v>233</v>
      </c>
      <c r="D2972" s="119">
        <v>43194</v>
      </c>
      <c r="E2972" s="120" t="s">
        <v>6418</v>
      </c>
      <c r="F2972" s="120" t="s">
        <v>3</v>
      </c>
      <c r="G2972" s="120">
        <v>1610595</v>
      </c>
      <c r="H2972" s="124"/>
      <c r="I2972" s="128" t="s">
        <v>7632</v>
      </c>
      <c r="J2972" s="124"/>
      <c r="K2972" s="124"/>
      <c r="L2972" s="124"/>
      <c r="M2972" s="124"/>
      <c r="N2972" s="211"/>
      <c r="O2972" s="211">
        <v>23678.799999999999</v>
      </c>
      <c r="P2972" s="124" t="s">
        <v>1314</v>
      </c>
    </row>
    <row r="2973" spans="1:16" ht="63.75">
      <c r="A2973" s="262">
        <v>15</v>
      </c>
      <c r="B2973" s="124"/>
      <c r="C2973" s="125" t="s">
        <v>691</v>
      </c>
      <c r="D2973" s="119">
        <v>43194</v>
      </c>
      <c r="E2973" s="120" t="s">
        <v>6418</v>
      </c>
      <c r="F2973" s="120" t="s">
        <v>3</v>
      </c>
      <c r="G2973" s="120">
        <v>1610595</v>
      </c>
      <c r="H2973" s="124"/>
      <c r="I2973" s="128" t="s">
        <v>7632</v>
      </c>
      <c r="J2973" s="124"/>
      <c r="K2973" s="124"/>
      <c r="L2973" s="124"/>
      <c r="M2973" s="124"/>
      <c r="N2973" s="211"/>
      <c r="O2973" s="211">
        <v>288285.5</v>
      </c>
      <c r="P2973" s="124" t="s">
        <v>1314</v>
      </c>
    </row>
    <row r="2974" spans="1:16" ht="63.75">
      <c r="A2974" s="262" t="s">
        <v>619</v>
      </c>
      <c r="B2974" s="124"/>
      <c r="C2974" s="125" t="s">
        <v>713</v>
      </c>
      <c r="D2974" s="119">
        <v>43194</v>
      </c>
      <c r="E2974" s="120" t="s">
        <v>6418</v>
      </c>
      <c r="F2974" s="120" t="s">
        <v>3</v>
      </c>
      <c r="G2974" s="120">
        <v>1610595</v>
      </c>
      <c r="H2974" s="124"/>
      <c r="I2974" s="128" t="s">
        <v>7632</v>
      </c>
      <c r="J2974" s="124"/>
      <c r="K2974" s="124"/>
      <c r="L2974" s="124"/>
      <c r="M2974" s="124"/>
      <c r="N2974" s="211"/>
      <c r="O2974" s="211">
        <v>5105.99</v>
      </c>
      <c r="P2974" s="124" t="s">
        <v>1314</v>
      </c>
    </row>
    <row r="2975" spans="1:16" ht="63.75">
      <c r="A2975" s="262" t="s">
        <v>619</v>
      </c>
      <c r="B2975" s="124"/>
      <c r="C2975" s="125" t="s">
        <v>713</v>
      </c>
      <c r="D2975" s="119">
        <v>43194</v>
      </c>
      <c r="E2975" s="120" t="s">
        <v>6418</v>
      </c>
      <c r="F2975" s="120" t="s">
        <v>3</v>
      </c>
      <c r="G2975" s="120">
        <v>1610595</v>
      </c>
      <c r="H2975" s="124"/>
      <c r="I2975" s="128" t="s">
        <v>7632</v>
      </c>
      <c r="J2975" s="124"/>
      <c r="K2975" s="124"/>
      <c r="L2975" s="124"/>
      <c r="M2975" s="124"/>
      <c r="N2975" s="211"/>
      <c r="O2975" s="211">
        <v>331153.01</v>
      </c>
      <c r="P2975" s="124" t="s">
        <v>1314</v>
      </c>
    </row>
    <row r="2976" spans="1:16" ht="63.75">
      <c r="A2976" s="262">
        <v>35</v>
      </c>
      <c r="B2976" s="124"/>
      <c r="C2976" s="125" t="s">
        <v>696</v>
      </c>
      <c r="D2976" s="119">
        <v>43194</v>
      </c>
      <c r="E2976" s="120" t="s">
        <v>6418</v>
      </c>
      <c r="F2976" s="120" t="s">
        <v>3</v>
      </c>
      <c r="G2976" s="120">
        <v>1610595</v>
      </c>
      <c r="H2976" s="124"/>
      <c r="I2976" s="128" t="s">
        <v>7632</v>
      </c>
      <c r="J2976" s="124"/>
      <c r="K2976" s="124"/>
      <c r="L2976" s="124"/>
      <c r="M2976" s="124"/>
      <c r="N2976" s="211"/>
      <c r="O2976" s="211">
        <v>177.45</v>
      </c>
      <c r="P2976" s="124" t="s">
        <v>1314</v>
      </c>
    </row>
    <row r="2977" spans="1:16" ht="63.75">
      <c r="A2977" s="262">
        <v>35</v>
      </c>
      <c r="B2977" s="124"/>
      <c r="C2977" s="125" t="s">
        <v>696</v>
      </c>
      <c r="D2977" s="119">
        <v>43194</v>
      </c>
      <c r="E2977" s="120" t="s">
        <v>6418</v>
      </c>
      <c r="F2977" s="120" t="s">
        <v>3</v>
      </c>
      <c r="G2977" s="120">
        <v>1610595</v>
      </c>
      <c r="H2977" s="124"/>
      <c r="I2977" s="128" t="s">
        <v>7632</v>
      </c>
      <c r="J2977" s="124"/>
      <c r="K2977" s="124"/>
      <c r="L2977" s="124"/>
      <c r="M2977" s="124"/>
      <c r="N2977" s="211"/>
      <c r="O2977" s="211">
        <v>10945.93</v>
      </c>
      <c r="P2977" s="124" t="s">
        <v>1314</v>
      </c>
    </row>
    <row r="2978" spans="1:16" ht="63.75">
      <c r="A2978" s="262">
        <v>670</v>
      </c>
      <c r="B2978" s="124"/>
      <c r="C2978" s="125" t="s">
        <v>235</v>
      </c>
      <c r="D2978" s="119">
        <v>43194</v>
      </c>
      <c r="E2978" s="120" t="s">
        <v>6418</v>
      </c>
      <c r="F2978" s="120" t="s">
        <v>3</v>
      </c>
      <c r="G2978" s="120">
        <v>1610595</v>
      </c>
      <c r="H2978" s="124"/>
      <c r="I2978" s="128" t="s">
        <v>7632</v>
      </c>
      <c r="J2978" s="124"/>
      <c r="K2978" s="124"/>
      <c r="L2978" s="124"/>
      <c r="M2978" s="124"/>
      <c r="N2978" s="211"/>
      <c r="O2978" s="211">
        <v>19150.61</v>
      </c>
      <c r="P2978" s="124" t="s">
        <v>1314</v>
      </c>
    </row>
    <row r="2979" spans="1:16" ht="63.75">
      <c r="A2979" s="262" t="s">
        <v>619</v>
      </c>
      <c r="B2979" s="124"/>
      <c r="C2979" s="125" t="s">
        <v>713</v>
      </c>
      <c r="D2979" s="119">
        <v>43194</v>
      </c>
      <c r="E2979" s="120" t="s">
        <v>6418</v>
      </c>
      <c r="F2979" s="120" t="s">
        <v>3</v>
      </c>
      <c r="G2979" s="120">
        <v>1610595</v>
      </c>
      <c r="H2979" s="124"/>
      <c r="I2979" s="128" t="s">
        <v>7632</v>
      </c>
      <c r="J2979" s="124"/>
      <c r="K2979" s="124"/>
      <c r="L2979" s="124"/>
      <c r="M2979" s="124"/>
      <c r="N2979" s="211"/>
      <c r="O2979" s="211">
        <v>2180.75</v>
      </c>
      <c r="P2979" s="124" t="s">
        <v>1314</v>
      </c>
    </row>
    <row r="2980" spans="1:16" ht="63.75">
      <c r="A2980" s="262" t="s">
        <v>619</v>
      </c>
      <c r="B2980" s="124"/>
      <c r="C2980" s="125" t="s">
        <v>713</v>
      </c>
      <c r="D2980" s="119">
        <v>43194</v>
      </c>
      <c r="E2980" s="120" t="s">
        <v>6419</v>
      </c>
      <c r="F2980" s="120" t="s">
        <v>3</v>
      </c>
      <c r="G2980" s="120">
        <v>1610626</v>
      </c>
      <c r="H2980" s="124"/>
      <c r="I2980" s="128" t="s">
        <v>7633</v>
      </c>
      <c r="J2980" s="124"/>
      <c r="K2980" s="124"/>
      <c r="L2980" s="124"/>
      <c r="M2980" s="124"/>
      <c r="N2980" s="211">
        <v>0</v>
      </c>
      <c r="O2980" s="211">
        <v>225680</v>
      </c>
      <c r="P2980" s="124" t="s">
        <v>1314</v>
      </c>
    </row>
    <row r="2981" spans="1:16" ht="63.75">
      <c r="A2981" s="262">
        <v>597</v>
      </c>
      <c r="B2981" s="124"/>
      <c r="C2981" s="125" t="s">
        <v>4141</v>
      </c>
      <c r="D2981" s="119">
        <v>43194</v>
      </c>
      <c r="E2981" s="120" t="s">
        <v>6420</v>
      </c>
      <c r="F2981" s="120" t="s">
        <v>3</v>
      </c>
      <c r="G2981" s="120">
        <v>1610689</v>
      </c>
      <c r="H2981" s="124"/>
      <c r="I2981" s="128" t="s">
        <v>7634</v>
      </c>
      <c r="J2981" s="124"/>
      <c r="K2981" s="124"/>
      <c r="L2981" s="124"/>
      <c r="M2981" s="124"/>
      <c r="N2981" s="211">
        <v>0</v>
      </c>
      <c r="O2981" s="211">
        <v>2952049</v>
      </c>
      <c r="P2981" s="124" t="s">
        <v>1314</v>
      </c>
    </row>
    <row r="2982" spans="1:16" ht="63.75">
      <c r="A2982" s="262">
        <v>15</v>
      </c>
      <c r="B2982" s="124"/>
      <c r="C2982" s="125" t="s">
        <v>691</v>
      </c>
      <c r="D2982" s="119">
        <v>43194</v>
      </c>
      <c r="E2982" s="120" t="s">
        <v>6421</v>
      </c>
      <c r="F2982" s="120" t="s">
        <v>3</v>
      </c>
      <c r="G2982" s="120">
        <v>1610598</v>
      </c>
      <c r="H2982" s="124"/>
      <c r="I2982" s="128" t="s">
        <v>7635</v>
      </c>
      <c r="J2982" s="124"/>
      <c r="K2982" s="124"/>
      <c r="L2982" s="124"/>
      <c r="M2982" s="124"/>
      <c r="N2982" s="211">
        <v>0</v>
      </c>
      <c r="O2982" s="211">
        <v>18072.419999999998</v>
      </c>
      <c r="P2982" s="124" t="s">
        <v>1314</v>
      </c>
    </row>
    <row r="2983" spans="1:16" ht="63.75">
      <c r="A2983" s="262">
        <v>283</v>
      </c>
      <c r="B2983" s="124"/>
      <c r="C2983" s="125" t="s">
        <v>146</v>
      </c>
      <c r="D2983" s="119">
        <v>43194</v>
      </c>
      <c r="E2983" s="120" t="s">
        <v>6421</v>
      </c>
      <c r="F2983" s="120" t="s">
        <v>3</v>
      </c>
      <c r="G2983" s="120">
        <v>1610598</v>
      </c>
      <c r="H2983" s="124"/>
      <c r="I2983" s="128" t="s">
        <v>7635</v>
      </c>
      <c r="J2983" s="124"/>
      <c r="K2983" s="124"/>
      <c r="L2983" s="124"/>
      <c r="M2983" s="124"/>
      <c r="N2983" s="211">
        <v>0</v>
      </c>
      <c r="O2983" s="211">
        <v>42245.21</v>
      </c>
      <c r="P2983" s="124" t="s">
        <v>1314</v>
      </c>
    </row>
    <row r="2984" spans="1:16" ht="63.75">
      <c r="A2984" s="262">
        <v>283</v>
      </c>
      <c r="B2984" s="124"/>
      <c r="C2984" s="125" t="s">
        <v>146</v>
      </c>
      <c r="D2984" s="119">
        <v>43194</v>
      </c>
      <c r="E2984" s="120" t="s">
        <v>6421</v>
      </c>
      <c r="F2984" s="120" t="s">
        <v>3</v>
      </c>
      <c r="G2984" s="120">
        <v>1610598</v>
      </c>
      <c r="H2984" s="124"/>
      <c r="I2984" s="128" t="s">
        <v>7635</v>
      </c>
      <c r="J2984" s="124"/>
      <c r="K2984" s="124"/>
      <c r="L2984" s="124"/>
      <c r="M2984" s="124"/>
      <c r="N2984" s="211">
        <v>0</v>
      </c>
      <c r="O2984" s="211">
        <v>14764.73</v>
      </c>
      <c r="P2984" s="124" t="s">
        <v>1314</v>
      </c>
    </row>
    <row r="2985" spans="1:16" ht="63.75">
      <c r="A2985" s="262">
        <v>580</v>
      </c>
      <c r="B2985" s="124"/>
      <c r="C2985" s="125" t="s">
        <v>217</v>
      </c>
      <c r="D2985" s="119">
        <v>43194</v>
      </c>
      <c r="E2985" s="120" t="s">
        <v>6421</v>
      </c>
      <c r="F2985" s="120" t="s">
        <v>3</v>
      </c>
      <c r="G2985" s="120">
        <v>1610598</v>
      </c>
      <c r="H2985" s="124"/>
      <c r="I2985" s="128" t="s">
        <v>7635</v>
      </c>
      <c r="J2985" s="124"/>
      <c r="K2985" s="124"/>
      <c r="L2985" s="124"/>
      <c r="M2985" s="124"/>
      <c r="N2985" s="211">
        <v>0</v>
      </c>
      <c r="O2985" s="211">
        <v>200.97</v>
      </c>
      <c r="P2985" s="124" t="s">
        <v>1314</v>
      </c>
    </row>
    <row r="2986" spans="1:16" ht="63.75">
      <c r="A2986" s="262">
        <v>580</v>
      </c>
      <c r="B2986" s="124"/>
      <c r="C2986" s="125" t="s">
        <v>217</v>
      </c>
      <c r="D2986" s="119">
        <v>43194</v>
      </c>
      <c r="E2986" s="120" t="s">
        <v>6421</v>
      </c>
      <c r="F2986" s="120" t="s">
        <v>3</v>
      </c>
      <c r="G2986" s="120">
        <v>1610598</v>
      </c>
      <c r="H2986" s="124"/>
      <c r="I2986" s="128" t="s">
        <v>7635</v>
      </c>
      <c r="J2986" s="124"/>
      <c r="K2986" s="124"/>
      <c r="L2986" s="124"/>
      <c r="M2986" s="124"/>
      <c r="N2986" s="211">
        <v>0</v>
      </c>
      <c r="O2986" s="211">
        <v>1673.91</v>
      </c>
      <c r="P2986" s="124" t="s">
        <v>1314</v>
      </c>
    </row>
    <row r="2987" spans="1:16" ht="63.75">
      <c r="A2987" s="262">
        <v>312</v>
      </c>
      <c r="B2987" s="124"/>
      <c r="C2987" s="125" t="s">
        <v>809</v>
      </c>
      <c r="D2987" s="119">
        <v>43194</v>
      </c>
      <c r="E2987" s="120" t="s">
        <v>6421</v>
      </c>
      <c r="F2987" s="120" t="s">
        <v>3</v>
      </c>
      <c r="G2987" s="120">
        <v>1610598</v>
      </c>
      <c r="H2987" s="124"/>
      <c r="I2987" s="128" t="s">
        <v>7635</v>
      </c>
      <c r="J2987" s="124"/>
      <c r="K2987" s="124"/>
      <c r="L2987" s="124"/>
      <c r="M2987" s="124"/>
      <c r="N2987" s="211">
        <v>0</v>
      </c>
      <c r="O2987" s="211">
        <v>15250.19</v>
      </c>
      <c r="P2987" s="124" t="s">
        <v>1314</v>
      </c>
    </row>
    <row r="2988" spans="1:16" ht="63.75">
      <c r="A2988" s="262">
        <v>312</v>
      </c>
      <c r="B2988" s="124"/>
      <c r="C2988" s="125" t="s">
        <v>809</v>
      </c>
      <c r="D2988" s="119">
        <v>43194</v>
      </c>
      <c r="E2988" s="120" t="s">
        <v>6421</v>
      </c>
      <c r="F2988" s="120" t="s">
        <v>3</v>
      </c>
      <c r="G2988" s="120">
        <v>1610598</v>
      </c>
      <c r="H2988" s="124"/>
      <c r="I2988" s="128" t="s">
        <v>7635</v>
      </c>
      <c r="J2988" s="124"/>
      <c r="K2988" s="124"/>
      <c r="L2988" s="124"/>
      <c r="M2988" s="124"/>
      <c r="N2988" s="211">
        <v>0</v>
      </c>
      <c r="O2988" s="211">
        <v>11826.9</v>
      </c>
      <c r="P2988" s="124" t="s">
        <v>1314</v>
      </c>
    </row>
    <row r="2989" spans="1:16" ht="63.75">
      <c r="A2989" s="262">
        <v>312</v>
      </c>
      <c r="B2989" s="124"/>
      <c r="C2989" s="125" t="s">
        <v>809</v>
      </c>
      <c r="D2989" s="119">
        <v>43194</v>
      </c>
      <c r="E2989" s="120" t="s">
        <v>6421</v>
      </c>
      <c r="F2989" s="120" t="s">
        <v>3</v>
      </c>
      <c r="G2989" s="120">
        <v>1610598</v>
      </c>
      <c r="H2989" s="124"/>
      <c r="I2989" s="128" t="s">
        <v>7635</v>
      </c>
      <c r="J2989" s="124"/>
      <c r="K2989" s="124"/>
      <c r="L2989" s="124"/>
      <c r="M2989" s="124"/>
      <c r="N2989" s="211">
        <v>0</v>
      </c>
      <c r="O2989" s="211">
        <v>13483.11</v>
      </c>
      <c r="P2989" s="124" t="s">
        <v>1314</v>
      </c>
    </row>
    <row r="2990" spans="1:16" ht="63.75">
      <c r="A2990" s="262">
        <v>212</v>
      </c>
      <c r="B2990" s="124"/>
      <c r="C2990" s="125" t="s">
        <v>761</v>
      </c>
      <c r="D2990" s="119">
        <v>43194</v>
      </c>
      <c r="E2990" s="120" t="s">
        <v>6421</v>
      </c>
      <c r="F2990" s="120" t="s">
        <v>3</v>
      </c>
      <c r="G2990" s="120">
        <v>1610598</v>
      </c>
      <c r="H2990" s="124"/>
      <c r="I2990" s="128" t="s">
        <v>7635</v>
      </c>
      <c r="J2990" s="124"/>
      <c r="K2990" s="124"/>
      <c r="L2990" s="124"/>
      <c r="M2990" s="124"/>
      <c r="N2990" s="211">
        <v>0</v>
      </c>
      <c r="O2990" s="211">
        <v>2884.55</v>
      </c>
      <c r="P2990" s="124" t="s">
        <v>1314</v>
      </c>
    </row>
    <row r="2991" spans="1:16" ht="63.75">
      <c r="A2991" s="262">
        <v>580</v>
      </c>
      <c r="B2991" s="124"/>
      <c r="C2991" s="125" t="s">
        <v>217</v>
      </c>
      <c r="D2991" s="119">
        <v>43194</v>
      </c>
      <c r="E2991" s="120" t="s">
        <v>6421</v>
      </c>
      <c r="F2991" s="120" t="s">
        <v>3</v>
      </c>
      <c r="G2991" s="120">
        <v>1610598</v>
      </c>
      <c r="H2991" s="124"/>
      <c r="I2991" s="128" t="s">
        <v>7635</v>
      </c>
      <c r="J2991" s="124"/>
      <c r="K2991" s="124"/>
      <c r="L2991" s="124"/>
      <c r="M2991" s="124"/>
      <c r="N2991" s="211">
        <v>0</v>
      </c>
      <c r="O2991" s="211">
        <v>233.9</v>
      </c>
      <c r="P2991" s="124" t="s">
        <v>1314</v>
      </c>
    </row>
    <row r="2992" spans="1:16" ht="63.75">
      <c r="A2992" s="262">
        <v>572</v>
      </c>
      <c r="B2992" s="124"/>
      <c r="C2992" s="125" t="s">
        <v>848</v>
      </c>
      <c r="D2992" s="119">
        <v>43194</v>
      </c>
      <c r="E2992" s="120" t="s">
        <v>6421</v>
      </c>
      <c r="F2992" s="120" t="s">
        <v>3</v>
      </c>
      <c r="G2992" s="120">
        <v>1610598</v>
      </c>
      <c r="H2992" s="124"/>
      <c r="I2992" s="128" t="s">
        <v>7635</v>
      </c>
      <c r="J2992" s="124"/>
      <c r="K2992" s="124"/>
      <c r="L2992" s="124"/>
      <c r="M2992" s="124"/>
      <c r="N2992" s="211">
        <v>0</v>
      </c>
      <c r="O2992" s="211">
        <v>2215.9499999999998</v>
      </c>
      <c r="P2992" s="124" t="s">
        <v>1314</v>
      </c>
    </row>
    <row r="2993" spans="1:16" ht="63.75">
      <c r="A2993" s="262">
        <v>86</v>
      </c>
      <c r="B2993" s="124"/>
      <c r="C2993" s="125" t="s">
        <v>710</v>
      </c>
      <c r="D2993" s="119">
        <v>43194</v>
      </c>
      <c r="E2993" s="120" t="s">
        <v>6421</v>
      </c>
      <c r="F2993" s="120" t="s">
        <v>3</v>
      </c>
      <c r="G2993" s="120">
        <v>1610598</v>
      </c>
      <c r="H2993" s="124"/>
      <c r="I2993" s="128" t="s">
        <v>7635</v>
      </c>
      <c r="J2993" s="124"/>
      <c r="K2993" s="124"/>
      <c r="L2993" s="124"/>
      <c r="M2993" s="124"/>
      <c r="N2993" s="211">
        <v>0</v>
      </c>
      <c r="O2993" s="211">
        <v>773.2</v>
      </c>
      <c r="P2993" s="124" t="s">
        <v>1314</v>
      </c>
    </row>
    <row r="2994" spans="1:16" ht="63.75">
      <c r="A2994" s="262">
        <v>283</v>
      </c>
      <c r="B2994" s="124"/>
      <c r="C2994" s="125" t="s">
        <v>146</v>
      </c>
      <c r="D2994" s="119">
        <v>43194</v>
      </c>
      <c r="E2994" s="120" t="s">
        <v>6421</v>
      </c>
      <c r="F2994" s="120" t="s">
        <v>3</v>
      </c>
      <c r="G2994" s="120">
        <v>1610598</v>
      </c>
      <c r="H2994" s="124"/>
      <c r="I2994" s="128" t="s">
        <v>7635</v>
      </c>
      <c r="J2994" s="124"/>
      <c r="K2994" s="124"/>
      <c r="L2994" s="124"/>
      <c r="M2994" s="124"/>
      <c r="N2994" s="211">
        <v>0</v>
      </c>
      <c r="O2994" s="211">
        <v>25329.18</v>
      </c>
      <c r="P2994" s="124" t="s">
        <v>1314</v>
      </c>
    </row>
    <row r="2995" spans="1:16" ht="63.75">
      <c r="A2995" s="262">
        <v>47</v>
      </c>
      <c r="B2995" s="124"/>
      <c r="C2995" s="125" t="s">
        <v>699</v>
      </c>
      <c r="D2995" s="119">
        <v>43194</v>
      </c>
      <c r="E2995" s="120" t="s">
        <v>6421</v>
      </c>
      <c r="F2995" s="120" t="s">
        <v>3</v>
      </c>
      <c r="G2995" s="120">
        <v>1610598</v>
      </c>
      <c r="H2995" s="124"/>
      <c r="I2995" s="128" t="s">
        <v>7635</v>
      </c>
      <c r="J2995" s="124"/>
      <c r="K2995" s="124"/>
      <c r="L2995" s="124"/>
      <c r="M2995" s="124"/>
      <c r="N2995" s="211">
        <v>0</v>
      </c>
      <c r="O2995" s="211">
        <v>9015.6</v>
      </c>
      <c r="P2995" s="124" t="s">
        <v>1314</v>
      </c>
    </row>
    <row r="2996" spans="1:16" ht="63.75">
      <c r="A2996" s="262">
        <v>512</v>
      </c>
      <c r="B2996" s="124"/>
      <c r="C2996" s="125" t="s">
        <v>840</v>
      </c>
      <c r="D2996" s="119">
        <v>43194</v>
      </c>
      <c r="E2996" s="120" t="s">
        <v>6422</v>
      </c>
      <c r="F2996" s="120" t="s">
        <v>3</v>
      </c>
      <c r="G2996" s="120">
        <v>1610599</v>
      </c>
      <c r="H2996" s="124"/>
      <c r="I2996" s="128" t="s">
        <v>7636</v>
      </c>
      <c r="J2996" s="124"/>
      <c r="K2996" s="124"/>
      <c r="L2996" s="124"/>
      <c r="M2996" s="124"/>
      <c r="N2996" s="211">
        <v>0</v>
      </c>
      <c r="O2996" s="211">
        <v>3738.9</v>
      </c>
      <c r="P2996" s="124" t="s">
        <v>1314</v>
      </c>
    </row>
    <row r="2997" spans="1:16" ht="63.75">
      <c r="A2997" s="262">
        <v>283</v>
      </c>
      <c r="B2997" s="124"/>
      <c r="C2997" s="125" t="s">
        <v>146</v>
      </c>
      <c r="D2997" s="119">
        <v>43194</v>
      </c>
      <c r="E2997" s="120" t="s">
        <v>6422</v>
      </c>
      <c r="F2997" s="120" t="s">
        <v>3</v>
      </c>
      <c r="G2997" s="120">
        <v>1610599</v>
      </c>
      <c r="H2997" s="124"/>
      <c r="I2997" s="128" t="s">
        <v>7636</v>
      </c>
      <c r="J2997" s="124"/>
      <c r="K2997" s="124"/>
      <c r="L2997" s="124"/>
      <c r="M2997" s="124"/>
      <c r="N2997" s="211">
        <v>0</v>
      </c>
      <c r="O2997" s="211">
        <v>9894.15</v>
      </c>
      <c r="P2997" s="124" t="s">
        <v>1314</v>
      </c>
    </row>
    <row r="2998" spans="1:16" ht="63.75">
      <c r="A2998" s="262">
        <v>681</v>
      </c>
      <c r="B2998" s="124"/>
      <c r="C2998" s="125" t="s">
        <v>237</v>
      </c>
      <c r="D2998" s="119">
        <v>43194</v>
      </c>
      <c r="E2998" s="120" t="s">
        <v>6422</v>
      </c>
      <c r="F2998" s="120" t="s">
        <v>3</v>
      </c>
      <c r="G2998" s="120">
        <v>1610599</v>
      </c>
      <c r="H2998" s="124"/>
      <c r="I2998" s="128" t="s">
        <v>7636</v>
      </c>
      <c r="J2998" s="124"/>
      <c r="K2998" s="124"/>
      <c r="L2998" s="124"/>
      <c r="M2998" s="124"/>
      <c r="N2998" s="211">
        <v>0</v>
      </c>
      <c r="O2998" s="211">
        <v>53535.47</v>
      </c>
      <c r="P2998" s="124" t="s">
        <v>1314</v>
      </c>
    </row>
    <row r="2999" spans="1:16" ht="63.75">
      <c r="A2999" s="262">
        <v>20</v>
      </c>
      <c r="B2999" s="124"/>
      <c r="C2999" s="125" t="s">
        <v>693</v>
      </c>
      <c r="D2999" s="119">
        <v>43194</v>
      </c>
      <c r="E2999" s="120" t="s">
        <v>6422</v>
      </c>
      <c r="F2999" s="120" t="s">
        <v>3</v>
      </c>
      <c r="G2999" s="120">
        <v>1610599</v>
      </c>
      <c r="H2999" s="124"/>
      <c r="I2999" s="128" t="s">
        <v>7636</v>
      </c>
      <c r="J2999" s="124"/>
      <c r="K2999" s="124"/>
      <c r="L2999" s="124"/>
      <c r="M2999" s="124"/>
      <c r="N2999" s="211">
        <v>0</v>
      </c>
      <c r="O2999" s="211">
        <v>7558.84</v>
      </c>
      <c r="P2999" s="124" t="s">
        <v>1314</v>
      </c>
    </row>
    <row r="3000" spans="1:16" ht="63.75">
      <c r="A3000" s="262">
        <v>15</v>
      </c>
      <c r="B3000" s="124"/>
      <c r="C3000" s="125" t="s">
        <v>691</v>
      </c>
      <c r="D3000" s="119">
        <v>43194</v>
      </c>
      <c r="E3000" s="120" t="s">
        <v>6422</v>
      </c>
      <c r="F3000" s="120" t="s">
        <v>3</v>
      </c>
      <c r="G3000" s="120">
        <v>1610599</v>
      </c>
      <c r="H3000" s="124"/>
      <c r="I3000" s="128" t="s">
        <v>7636</v>
      </c>
      <c r="J3000" s="124"/>
      <c r="K3000" s="124"/>
      <c r="L3000" s="124"/>
      <c r="M3000" s="124"/>
      <c r="N3000" s="211">
        <v>0</v>
      </c>
      <c r="O3000" s="211">
        <v>140444.22</v>
      </c>
      <c r="P3000" s="124" t="s">
        <v>1314</v>
      </c>
    </row>
    <row r="3001" spans="1:16" ht="63.75">
      <c r="A3001" s="262">
        <v>86</v>
      </c>
      <c r="B3001" s="124"/>
      <c r="C3001" s="125" t="s">
        <v>710</v>
      </c>
      <c r="D3001" s="119">
        <v>43194</v>
      </c>
      <c r="E3001" s="120" t="s">
        <v>6422</v>
      </c>
      <c r="F3001" s="120" t="s">
        <v>3</v>
      </c>
      <c r="G3001" s="120">
        <v>1610599</v>
      </c>
      <c r="H3001" s="124"/>
      <c r="I3001" s="128" t="s">
        <v>7636</v>
      </c>
      <c r="J3001" s="124"/>
      <c r="K3001" s="124"/>
      <c r="L3001" s="124"/>
      <c r="M3001" s="124"/>
      <c r="N3001" s="211">
        <v>0</v>
      </c>
      <c r="O3001" s="211">
        <v>3612.6</v>
      </c>
      <c r="P3001" s="124" t="s">
        <v>1314</v>
      </c>
    </row>
    <row r="3002" spans="1:16" ht="63.75">
      <c r="A3002" s="262">
        <v>670</v>
      </c>
      <c r="B3002" s="124"/>
      <c r="C3002" s="125" t="s">
        <v>235</v>
      </c>
      <c r="D3002" s="119">
        <v>43194</v>
      </c>
      <c r="E3002" s="120" t="s">
        <v>6422</v>
      </c>
      <c r="F3002" s="120" t="s">
        <v>3</v>
      </c>
      <c r="G3002" s="120">
        <v>1610599</v>
      </c>
      <c r="H3002" s="124"/>
      <c r="I3002" s="128" t="s">
        <v>7636</v>
      </c>
      <c r="J3002" s="124"/>
      <c r="K3002" s="124"/>
      <c r="L3002" s="124"/>
      <c r="M3002" s="124"/>
      <c r="N3002" s="211">
        <v>0</v>
      </c>
      <c r="O3002" s="211">
        <v>28534.01</v>
      </c>
      <c r="P3002" s="124" t="s">
        <v>1314</v>
      </c>
    </row>
    <row r="3003" spans="1:16" ht="63.75">
      <c r="A3003" s="262">
        <v>283</v>
      </c>
      <c r="B3003" s="124"/>
      <c r="C3003" s="125" t="s">
        <v>146</v>
      </c>
      <c r="D3003" s="119">
        <v>43194</v>
      </c>
      <c r="E3003" s="120" t="s">
        <v>6422</v>
      </c>
      <c r="F3003" s="120" t="s">
        <v>3</v>
      </c>
      <c r="G3003" s="120">
        <v>1610599</v>
      </c>
      <c r="H3003" s="124"/>
      <c r="I3003" s="128" t="s">
        <v>7636</v>
      </c>
      <c r="J3003" s="124"/>
      <c r="K3003" s="124"/>
      <c r="L3003" s="124"/>
      <c r="M3003" s="124"/>
      <c r="N3003" s="211">
        <v>0</v>
      </c>
      <c r="O3003" s="211">
        <v>18515.919999999998</v>
      </c>
      <c r="P3003" s="124" t="s">
        <v>1314</v>
      </c>
    </row>
    <row r="3004" spans="1:16" ht="63.75">
      <c r="A3004" s="262">
        <v>512</v>
      </c>
      <c r="B3004" s="124"/>
      <c r="C3004" s="125" t="s">
        <v>840</v>
      </c>
      <c r="D3004" s="119">
        <v>43194</v>
      </c>
      <c r="E3004" s="120" t="s">
        <v>6422</v>
      </c>
      <c r="F3004" s="120" t="s">
        <v>3</v>
      </c>
      <c r="G3004" s="120">
        <v>1610599</v>
      </c>
      <c r="H3004" s="124"/>
      <c r="I3004" s="128" t="s">
        <v>7636</v>
      </c>
      <c r="J3004" s="124"/>
      <c r="K3004" s="124"/>
      <c r="L3004" s="124"/>
      <c r="M3004" s="124"/>
      <c r="N3004" s="211">
        <v>0</v>
      </c>
      <c r="O3004" s="211">
        <v>153.41</v>
      </c>
      <c r="P3004" s="124" t="s">
        <v>1314</v>
      </c>
    </row>
    <row r="3005" spans="1:16" ht="63.75">
      <c r="A3005" s="262">
        <v>283</v>
      </c>
      <c r="B3005" s="124"/>
      <c r="C3005" s="125" t="s">
        <v>146</v>
      </c>
      <c r="D3005" s="119">
        <v>43194</v>
      </c>
      <c r="E3005" s="120" t="s">
        <v>6422</v>
      </c>
      <c r="F3005" s="120" t="s">
        <v>3</v>
      </c>
      <c r="G3005" s="120">
        <v>1610599</v>
      </c>
      <c r="H3005" s="124"/>
      <c r="I3005" s="128" t="s">
        <v>7636</v>
      </c>
      <c r="J3005" s="124"/>
      <c r="K3005" s="124"/>
      <c r="L3005" s="124"/>
      <c r="M3005" s="124"/>
      <c r="N3005" s="211">
        <v>0</v>
      </c>
      <c r="O3005" s="211">
        <v>1010.24</v>
      </c>
      <c r="P3005" s="124" t="s">
        <v>1314</v>
      </c>
    </row>
    <row r="3006" spans="1:16" ht="63.75">
      <c r="A3006" s="262">
        <v>660</v>
      </c>
      <c r="B3006" s="124"/>
      <c r="C3006" s="125" t="s">
        <v>233</v>
      </c>
      <c r="D3006" s="119">
        <v>43194</v>
      </c>
      <c r="E3006" s="120" t="s">
        <v>6422</v>
      </c>
      <c r="F3006" s="120" t="s">
        <v>3</v>
      </c>
      <c r="G3006" s="120">
        <v>1610599</v>
      </c>
      <c r="H3006" s="124"/>
      <c r="I3006" s="128" t="s">
        <v>7636</v>
      </c>
      <c r="J3006" s="124"/>
      <c r="K3006" s="124"/>
      <c r="L3006" s="124"/>
      <c r="M3006" s="124"/>
      <c r="N3006" s="211">
        <v>0</v>
      </c>
      <c r="O3006" s="211">
        <v>4030.54</v>
      </c>
      <c r="P3006" s="124" t="s">
        <v>1314</v>
      </c>
    </row>
    <row r="3007" spans="1:16" ht="63.75">
      <c r="A3007" s="262">
        <v>660</v>
      </c>
      <c r="B3007" s="124"/>
      <c r="C3007" s="125" t="s">
        <v>233</v>
      </c>
      <c r="D3007" s="119">
        <v>43194</v>
      </c>
      <c r="E3007" s="120" t="s">
        <v>6422</v>
      </c>
      <c r="F3007" s="120" t="s">
        <v>3</v>
      </c>
      <c r="G3007" s="120">
        <v>1610599</v>
      </c>
      <c r="H3007" s="124"/>
      <c r="I3007" s="128" t="s">
        <v>7636</v>
      </c>
      <c r="J3007" s="124"/>
      <c r="K3007" s="124"/>
      <c r="L3007" s="124"/>
      <c r="M3007" s="124"/>
      <c r="N3007" s="211">
        <v>0</v>
      </c>
      <c r="O3007" s="211">
        <v>5122.2</v>
      </c>
      <c r="P3007" s="124" t="s">
        <v>1314</v>
      </c>
    </row>
    <row r="3008" spans="1:16" ht="63.75">
      <c r="A3008" s="262">
        <v>681</v>
      </c>
      <c r="B3008" s="124"/>
      <c r="C3008" s="125" t="s">
        <v>237</v>
      </c>
      <c r="D3008" s="119">
        <v>43194</v>
      </c>
      <c r="E3008" s="120" t="s">
        <v>6422</v>
      </c>
      <c r="F3008" s="120" t="s">
        <v>3</v>
      </c>
      <c r="G3008" s="120">
        <v>1610599</v>
      </c>
      <c r="H3008" s="124"/>
      <c r="I3008" s="128" t="s">
        <v>7636</v>
      </c>
      <c r="J3008" s="124"/>
      <c r="K3008" s="124"/>
      <c r="L3008" s="124"/>
      <c r="M3008" s="124"/>
      <c r="N3008" s="211">
        <v>0</v>
      </c>
      <c r="O3008" s="211">
        <v>1375.8</v>
      </c>
      <c r="P3008" s="124" t="s">
        <v>1314</v>
      </c>
    </row>
    <row r="3009" spans="1:16" ht="63.75">
      <c r="A3009" s="262">
        <v>681</v>
      </c>
      <c r="B3009" s="124"/>
      <c r="C3009" s="125" t="s">
        <v>237</v>
      </c>
      <c r="D3009" s="119">
        <v>43194</v>
      </c>
      <c r="E3009" s="120" t="s">
        <v>6422</v>
      </c>
      <c r="F3009" s="120" t="s">
        <v>3</v>
      </c>
      <c r="G3009" s="120">
        <v>1610599</v>
      </c>
      <c r="H3009" s="124"/>
      <c r="I3009" s="128" t="s">
        <v>7636</v>
      </c>
      <c r="J3009" s="124"/>
      <c r="K3009" s="124"/>
      <c r="L3009" s="124"/>
      <c r="M3009" s="124"/>
      <c r="N3009" s="211">
        <v>0</v>
      </c>
      <c r="O3009" s="211">
        <v>3648.6</v>
      </c>
      <c r="P3009" s="124" t="s">
        <v>1314</v>
      </c>
    </row>
    <row r="3010" spans="1:16" ht="63.75">
      <c r="A3010" s="262">
        <v>15</v>
      </c>
      <c r="B3010" s="124"/>
      <c r="C3010" s="125" t="s">
        <v>691</v>
      </c>
      <c r="D3010" s="119">
        <v>43194</v>
      </c>
      <c r="E3010" s="120" t="s">
        <v>6422</v>
      </c>
      <c r="F3010" s="120" t="s">
        <v>3</v>
      </c>
      <c r="G3010" s="120">
        <v>1610599</v>
      </c>
      <c r="H3010" s="124"/>
      <c r="I3010" s="128" t="s">
        <v>7636</v>
      </c>
      <c r="J3010" s="124"/>
      <c r="K3010" s="124"/>
      <c r="L3010" s="124"/>
      <c r="M3010" s="124"/>
      <c r="N3010" s="211">
        <v>0</v>
      </c>
      <c r="O3010" s="211">
        <v>21925.82</v>
      </c>
      <c r="P3010" s="124" t="s">
        <v>1314</v>
      </c>
    </row>
    <row r="3011" spans="1:16" ht="63.75">
      <c r="A3011" s="262">
        <v>660</v>
      </c>
      <c r="B3011" s="124"/>
      <c r="C3011" s="125" t="s">
        <v>233</v>
      </c>
      <c r="D3011" s="119">
        <v>43194</v>
      </c>
      <c r="E3011" s="120" t="s">
        <v>6422</v>
      </c>
      <c r="F3011" s="120" t="s">
        <v>3</v>
      </c>
      <c r="G3011" s="120">
        <v>1610599</v>
      </c>
      <c r="H3011" s="124"/>
      <c r="I3011" s="128" t="s">
        <v>7636</v>
      </c>
      <c r="J3011" s="124"/>
      <c r="K3011" s="124"/>
      <c r="L3011" s="124"/>
      <c r="M3011" s="124"/>
      <c r="N3011" s="211">
        <v>0</v>
      </c>
      <c r="O3011" s="211">
        <v>29351.4</v>
      </c>
      <c r="P3011" s="124" t="s">
        <v>1314</v>
      </c>
    </row>
    <row r="3012" spans="1:16" ht="63.75">
      <c r="A3012" s="262">
        <v>660</v>
      </c>
      <c r="B3012" s="124"/>
      <c r="C3012" s="125" t="s">
        <v>233</v>
      </c>
      <c r="D3012" s="119">
        <v>43194</v>
      </c>
      <c r="E3012" s="120" t="s">
        <v>6422</v>
      </c>
      <c r="F3012" s="120" t="s">
        <v>3</v>
      </c>
      <c r="G3012" s="120">
        <v>1610599</v>
      </c>
      <c r="H3012" s="124"/>
      <c r="I3012" s="128" t="s">
        <v>7636</v>
      </c>
      <c r="J3012" s="124"/>
      <c r="K3012" s="124"/>
      <c r="L3012" s="124"/>
      <c r="M3012" s="124"/>
      <c r="N3012" s="211">
        <v>0</v>
      </c>
      <c r="O3012" s="211">
        <v>4536.34</v>
      </c>
      <c r="P3012" s="124" t="s">
        <v>1314</v>
      </c>
    </row>
    <row r="3013" spans="1:16" ht="63.75">
      <c r="A3013" s="262">
        <v>660</v>
      </c>
      <c r="B3013" s="124"/>
      <c r="C3013" s="125" t="s">
        <v>233</v>
      </c>
      <c r="D3013" s="119">
        <v>43194</v>
      </c>
      <c r="E3013" s="120" t="s">
        <v>6422</v>
      </c>
      <c r="F3013" s="120" t="s">
        <v>3</v>
      </c>
      <c r="G3013" s="120">
        <v>1610599</v>
      </c>
      <c r="H3013" s="124"/>
      <c r="I3013" s="128" t="s">
        <v>7636</v>
      </c>
      <c r="J3013" s="124"/>
      <c r="K3013" s="124"/>
      <c r="L3013" s="124"/>
      <c r="M3013" s="124"/>
      <c r="N3013" s="211">
        <v>0</v>
      </c>
      <c r="O3013" s="211">
        <v>9054.1</v>
      </c>
      <c r="P3013" s="124" t="s">
        <v>1314</v>
      </c>
    </row>
    <row r="3014" spans="1:16" ht="63.75">
      <c r="A3014" s="262">
        <v>660</v>
      </c>
      <c r="B3014" s="124"/>
      <c r="C3014" s="125" t="s">
        <v>233</v>
      </c>
      <c r="D3014" s="119">
        <v>43194</v>
      </c>
      <c r="E3014" s="120" t="s">
        <v>6422</v>
      </c>
      <c r="F3014" s="120" t="s">
        <v>3</v>
      </c>
      <c r="G3014" s="120">
        <v>1610599</v>
      </c>
      <c r="H3014" s="124"/>
      <c r="I3014" s="128" t="s">
        <v>7636</v>
      </c>
      <c r="J3014" s="124"/>
      <c r="K3014" s="124"/>
      <c r="L3014" s="124"/>
      <c r="M3014" s="124"/>
      <c r="N3014" s="211">
        <v>0</v>
      </c>
      <c r="O3014" s="211">
        <v>6194.4</v>
      </c>
      <c r="P3014" s="124" t="s">
        <v>1314</v>
      </c>
    </row>
    <row r="3015" spans="1:16" ht="63.75">
      <c r="A3015" s="262">
        <v>660</v>
      </c>
      <c r="B3015" s="124"/>
      <c r="C3015" s="125" t="s">
        <v>233</v>
      </c>
      <c r="D3015" s="119">
        <v>43194</v>
      </c>
      <c r="E3015" s="120" t="s">
        <v>6422</v>
      </c>
      <c r="F3015" s="120" t="s">
        <v>3</v>
      </c>
      <c r="G3015" s="120">
        <v>1610599</v>
      </c>
      <c r="H3015" s="124"/>
      <c r="I3015" s="128" t="s">
        <v>7636</v>
      </c>
      <c r="J3015" s="124"/>
      <c r="K3015" s="124"/>
      <c r="L3015" s="124"/>
      <c r="M3015" s="124"/>
      <c r="N3015" s="211">
        <v>0</v>
      </c>
      <c r="O3015" s="211">
        <v>6607.36</v>
      </c>
      <c r="P3015" s="124" t="s">
        <v>1314</v>
      </c>
    </row>
    <row r="3016" spans="1:16" ht="63.75">
      <c r="A3016" s="262">
        <v>660</v>
      </c>
      <c r="B3016" s="124"/>
      <c r="C3016" s="125" t="s">
        <v>233</v>
      </c>
      <c r="D3016" s="119">
        <v>43194</v>
      </c>
      <c r="E3016" s="120" t="s">
        <v>6422</v>
      </c>
      <c r="F3016" s="120" t="s">
        <v>3</v>
      </c>
      <c r="G3016" s="120">
        <v>1610599</v>
      </c>
      <c r="H3016" s="124"/>
      <c r="I3016" s="128" t="s">
        <v>7636</v>
      </c>
      <c r="J3016" s="124"/>
      <c r="K3016" s="124"/>
      <c r="L3016" s="124"/>
      <c r="M3016" s="124"/>
      <c r="N3016" s="211">
        <v>0</v>
      </c>
      <c r="O3016" s="211">
        <v>4723.04</v>
      </c>
      <c r="P3016" s="124" t="s">
        <v>1314</v>
      </c>
    </row>
    <row r="3017" spans="1:16" ht="63.75">
      <c r="A3017" s="262">
        <v>660</v>
      </c>
      <c r="B3017" s="124"/>
      <c r="C3017" s="125" t="s">
        <v>233</v>
      </c>
      <c r="D3017" s="119">
        <v>43194</v>
      </c>
      <c r="E3017" s="120" t="s">
        <v>6422</v>
      </c>
      <c r="F3017" s="120" t="s">
        <v>3</v>
      </c>
      <c r="G3017" s="120">
        <v>1610599</v>
      </c>
      <c r="H3017" s="124"/>
      <c r="I3017" s="128" t="s">
        <v>7636</v>
      </c>
      <c r="J3017" s="124"/>
      <c r="K3017" s="124"/>
      <c r="L3017" s="124"/>
      <c r="M3017" s="124"/>
      <c r="N3017" s="211">
        <v>0</v>
      </c>
      <c r="O3017" s="211">
        <v>7020.32</v>
      </c>
      <c r="P3017" s="124" t="s">
        <v>1314</v>
      </c>
    </row>
    <row r="3018" spans="1:16" ht="63.75">
      <c r="A3018" s="262">
        <v>660</v>
      </c>
      <c r="B3018" s="124"/>
      <c r="C3018" s="125" t="s">
        <v>233</v>
      </c>
      <c r="D3018" s="119">
        <v>43194</v>
      </c>
      <c r="E3018" s="120" t="s">
        <v>6422</v>
      </c>
      <c r="F3018" s="120" t="s">
        <v>3</v>
      </c>
      <c r="G3018" s="120">
        <v>1610599</v>
      </c>
      <c r="H3018" s="124"/>
      <c r="I3018" s="128" t="s">
        <v>7636</v>
      </c>
      <c r="J3018" s="124"/>
      <c r="K3018" s="124"/>
      <c r="L3018" s="124"/>
      <c r="M3018" s="124"/>
      <c r="N3018" s="211">
        <v>0</v>
      </c>
      <c r="O3018" s="211">
        <v>14723.91</v>
      </c>
      <c r="P3018" s="124" t="s">
        <v>1314</v>
      </c>
    </row>
    <row r="3019" spans="1:16" ht="63.75">
      <c r="A3019" s="262">
        <v>660</v>
      </c>
      <c r="B3019" s="124"/>
      <c r="C3019" s="125" t="s">
        <v>233</v>
      </c>
      <c r="D3019" s="119">
        <v>43194</v>
      </c>
      <c r="E3019" s="120" t="s">
        <v>6422</v>
      </c>
      <c r="F3019" s="120" t="s">
        <v>3</v>
      </c>
      <c r="G3019" s="120">
        <v>1610599</v>
      </c>
      <c r="H3019" s="124"/>
      <c r="I3019" s="128" t="s">
        <v>7636</v>
      </c>
      <c r="J3019" s="124"/>
      <c r="K3019" s="124"/>
      <c r="L3019" s="124"/>
      <c r="M3019" s="124"/>
      <c r="N3019" s="211">
        <v>0</v>
      </c>
      <c r="O3019" s="211">
        <v>1371.86</v>
      </c>
      <c r="P3019" s="124" t="s">
        <v>1314</v>
      </c>
    </row>
    <row r="3020" spans="1:16" ht="63.75">
      <c r="A3020" s="262">
        <v>660</v>
      </c>
      <c r="B3020" s="124"/>
      <c r="C3020" s="125" t="s">
        <v>233</v>
      </c>
      <c r="D3020" s="119">
        <v>43194</v>
      </c>
      <c r="E3020" s="120" t="s">
        <v>6422</v>
      </c>
      <c r="F3020" s="120" t="s">
        <v>3</v>
      </c>
      <c r="G3020" s="120">
        <v>1610599</v>
      </c>
      <c r="H3020" s="124"/>
      <c r="I3020" s="128" t="s">
        <v>7636</v>
      </c>
      <c r="J3020" s="124"/>
      <c r="K3020" s="124"/>
      <c r="L3020" s="124"/>
      <c r="M3020" s="124"/>
      <c r="N3020" s="211">
        <v>0</v>
      </c>
      <c r="O3020" s="211">
        <v>575.35</v>
      </c>
      <c r="P3020" s="124" t="s">
        <v>1314</v>
      </c>
    </row>
    <row r="3021" spans="1:16" ht="63.75">
      <c r="A3021" s="262">
        <v>660</v>
      </c>
      <c r="B3021" s="124"/>
      <c r="C3021" s="125" t="s">
        <v>233</v>
      </c>
      <c r="D3021" s="119">
        <v>43194</v>
      </c>
      <c r="E3021" s="120" t="s">
        <v>6422</v>
      </c>
      <c r="F3021" s="120" t="s">
        <v>3</v>
      </c>
      <c r="G3021" s="120">
        <v>1610599</v>
      </c>
      <c r="H3021" s="124"/>
      <c r="I3021" s="128" t="s">
        <v>7636</v>
      </c>
      <c r="J3021" s="124"/>
      <c r="K3021" s="124"/>
      <c r="L3021" s="124"/>
      <c r="M3021" s="124"/>
      <c r="N3021" s="211">
        <v>0</v>
      </c>
      <c r="O3021" s="211">
        <v>575.35</v>
      </c>
      <c r="P3021" s="124" t="s">
        <v>1314</v>
      </c>
    </row>
    <row r="3022" spans="1:16" ht="63.75">
      <c r="A3022" s="262">
        <v>270</v>
      </c>
      <c r="B3022" s="124"/>
      <c r="C3022" s="125" t="s">
        <v>785</v>
      </c>
      <c r="D3022" s="119">
        <v>43194</v>
      </c>
      <c r="E3022" s="120" t="s">
        <v>6422</v>
      </c>
      <c r="F3022" s="120" t="s">
        <v>3</v>
      </c>
      <c r="G3022" s="120">
        <v>1610599</v>
      </c>
      <c r="H3022" s="124"/>
      <c r="I3022" s="128" t="s">
        <v>7636</v>
      </c>
      <c r="J3022" s="124"/>
      <c r="K3022" s="124"/>
      <c r="L3022" s="124"/>
      <c r="M3022" s="124"/>
      <c r="N3022" s="211">
        <v>0</v>
      </c>
      <c r="O3022" s="211">
        <v>72095.58</v>
      </c>
      <c r="P3022" s="124" t="s">
        <v>1314</v>
      </c>
    </row>
    <row r="3023" spans="1:16" ht="63.75">
      <c r="A3023" s="262">
        <v>212</v>
      </c>
      <c r="B3023" s="124"/>
      <c r="C3023" s="125" t="s">
        <v>761</v>
      </c>
      <c r="D3023" s="119">
        <v>43194</v>
      </c>
      <c r="E3023" s="120" t="s">
        <v>6422</v>
      </c>
      <c r="F3023" s="120" t="s">
        <v>3</v>
      </c>
      <c r="G3023" s="120">
        <v>1610599</v>
      </c>
      <c r="H3023" s="124"/>
      <c r="I3023" s="128" t="s">
        <v>7636</v>
      </c>
      <c r="J3023" s="124"/>
      <c r="K3023" s="124"/>
      <c r="L3023" s="124"/>
      <c r="M3023" s="124"/>
      <c r="N3023" s="211">
        <v>0</v>
      </c>
      <c r="O3023" s="211">
        <v>616.51</v>
      </c>
      <c r="P3023" s="124" t="s">
        <v>1314</v>
      </c>
    </row>
    <row r="3024" spans="1:16" ht="63.75">
      <c r="A3024" s="262">
        <v>15</v>
      </c>
      <c r="B3024" s="124"/>
      <c r="C3024" s="125" t="s">
        <v>691</v>
      </c>
      <c r="D3024" s="119">
        <v>43194</v>
      </c>
      <c r="E3024" s="120" t="s">
        <v>6422</v>
      </c>
      <c r="F3024" s="120" t="s">
        <v>3</v>
      </c>
      <c r="G3024" s="120">
        <v>1610599</v>
      </c>
      <c r="H3024" s="124"/>
      <c r="I3024" s="128" t="s">
        <v>7636</v>
      </c>
      <c r="J3024" s="124"/>
      <c r="K3024" s="124"/>
      <c r="L3024" s="124"/>
      <c r="M3024" s="124"/>
      <c r="N3024" s="211">
        <v>0</v>
      </c>
      <c r="O3024" s="211">
        <v>380.65</v>
      </c>
      <c r="P3024" s="124" t="s">
        <v>1314</v>
      </c>
    </row>
    <row r="3025" spans="1:16" ht="63.75">
      <c r="A3025" s="262">
        <v>660</v>
      </c>
      <c r="B3025" s="124"/>
      <c r="C3025" s="125" t="s">
        <v>233</v>
      </c>
      <c r="D3025" s="119">
        <v>43194</v>
      </c>
      <c r="E3025" s="120" t="s">
        <v>6422</v>
      </c>
      <c r="F3025" s="120" t="s">
        <v>3</v>
      </c>
      <c r="G3025" s="120">
        <v>1610599</v>
      </c>
      <c r="H3025" s="124"/>
      <c r="I3025" s="128" t="s">
        <v>7636</v>
      </c>
      <c r="J3025" s="124"/>
      <c r="K3025" s="124"/>
      <c r="L3025" s="124"/>
      <c r="M3025" s="124"/>
      <c r="N3025" s="211">
        <v>0</v>
      </c>
      <c r="O3025" s="211">
        <v>25977.61</v>
      </c>
      <c r="P3025" s="124" t="s">
        <v>1314</v>
      </c>
    </row>
    <row r="3026" spans="1:16" ht="63.75">
      <c r="A3026" s="262">
        <v>660</v>
      </c>
      <c r="B3026" s="124"/>
      <c r="C3026" s="125" t="s">
        <v>233</v>
      </c>
      <c r="D3026" s="119">
        <v>43194</v>
      </c>
      <c r="E3026" s="120" t="s">
        <v>6422</v>
      </c>
      <c r="F3026" s="120" t="s">
        <v>3</v>
      </c>
      <c r="G3026" s="120">
        <v>1610599</v>
      </c>
      <c r="H3026" s="124"/>
      <c r="I3026" s="128" t="s">
        <v>7636</v>
      </c>
      <c r="J3026" s="124"/>
      <c r="K3026" s="124"/>
      <c r="L3026" s="124"/>
      <c r="M3026" s="124"/>
      <c r="N3026" s="211">
        <v>0</v>
      </c>
      <c r="O3026" s="211">
        <v>3638.24</v>
      </c>
      <c r="P3026" s="124" t="s">
        <v>1314</v>
      </c>
    </row>
    <row r="3027" spans="1:16" ht="63.75">
      <c r="A3027" s="262">
        <v>660</v>
      </c>
      <c r="B3027" s="124"/>
      <c r="C3027" s="125" t="s">
        <v>233</v>
      </c>
      <c r="D3027" s="119">
        <v>43194</v>
      </c>
      <c r="E3027" s="120" t="s">
        <v>6422</v>
      </c>
      <c r="F3027" s="120" t="s">
        <v>3</v>
      </c>
      <c r="G3027" s="120">
        <v>1610599</v>
      </c>
      <c r="H3027" s="124"/>
      <c r="I3027" s="128" t="s">
        <v>7636</v>
      </c>
      <c r="J3027" s="124"/>
      <c r="K3027" s="124"/>
      <c r="L3027" s="124"/>
      <c r="M3027" s="124"/>
      <c r="N3027" s="211">
        <v>0</v>
      </c>
      <c r="O3027" s="211">
        <v>12125.36</v>
      </c>
      <c r="P3027" s="124" t="s">
        <v>1314</v>
      </c>
    </row>
    <row r="3028" spans="1:16" ht="63.75">
      <c r="A3028" s="262">
        <v>660</v>
      </c>
      <c r="B3028" s="124"/>
      <c r="C3028" s="125" t="s">
        <v>233</v>
      </c>
      <c r="D3028" s="119">
        <v>43194</v>
      </c>
      <c r="E3028" s="120" t="s">
        <v>6422</v>
      </c>
      <c r="F3028" s="120" t="s">
        <v>3</v>
      </c>
      <c r="G3028" s="120">
        <v>1610599</v>
      </c>
      <c r="H3028" s="124"/>
      <c r="I3028" s="128" t="s">
        <v>7636</v>
      </c>
      <c r="J3028" s="124"/>
      <c r="K3028" s="124"/>
      <c r="L3028" s="124"/>
      <c r="M3028" s="124"/>
      <c r="N3028" s="211">
        <v>0</v>
      </c>
      <c r="O3028" s="211">
        <v>8714.98</v>
      </c>
      <c r="P3028" s="124" t="s">
        <v>1314</v>
      </c>
    </row>
    <row r="3029" spans="1:16" ht="63.75">
      <c r="A3029" s="262">
        <v>660</v>
      </c>
      <c r="B3029" s="124"/>
      <c r="C3029" s="125" t="s">
        <v>233</v>
      </c>
      <c r="D3029" s="119">
        <v>43194</v>
      </c>
      <c r="E3029" s="120" t="s">
        <v>6422</v>
      </c>
      <c r="F3029" s="120" t="s">
        <v>3</v>
      </c>
      <c r="G3029" s="120">
        <v>1610599</v>
      </c>
      <c r="H3029" s="124"/>
      <c r="I3029" s="128" t="s">
        <v>7636</v>
      </c>
      <c r="J3029" s="124"/>
      <c r="K3029" s="124"/>
      <c r="L3029" s="124"/>
      <c r="M3029" s="124"/>
      <c r="N3029" s="211">
        <v>0</v>
      </c>
      <c r="O3029" s="211">
        <v>27267.84</v>
      </c>
      <c r="P3029" s="124" t="s">
        <v>1314</v>
      </c>
    </row>
    <row r="3030" spans="1:16" ht="63.75">
      <c r="A3030" s="262">
        <v>660</v>
      </c>
      <c r="B3030" s="124"/>
      <c r="C3030" s="125" t="s">
        <v>233</v>
      </c>
      <c r="D3030" s="119">
        <v>43194</v>
      </c>
      <c r="E3030" s="120" t="s">
        <v>6422</v>
      </c>
      <c r="F3030" s="120" t="s">
        <v>3</v>
      </c>
      <c r="G3030" s="120">
        <v>1610599</v>
      </c>
      <c r="H3030" s="124"/>
      <c r="I3030" s="128" t="s">
        <v>7636</v>
      </c>
      <c r="J3030" s="124"/>
      <c r="K3030" s="124"/>
      <c r="L3030" s="124"/>
      <c r="M3030" s="124"/>
      <c r="N3030" s="211">
        <v>0</v>
      </c>
      <c r="O3030" s="211">
        <v>17441.939999999999</v>
      </c>
      <c r="P3030" s="124" t="s">
        <v>1314</v>
      </c>
    </row>
    <row r="3031" spans="1:16" ht="63.75">
      <c r="A3031" s="262">
        <v>16</v>
      </c>
      <c r="B3031" s="124"/>
      <c r="C3031" s="125" t="s">
        <v>692</v>
      </c>
      <c r="D3031" s="119">
        <v>43194</v>
      </c>
      <c r="E3031" s="120" t="s">
        <v>6422</v>
      </c>
      <c r="F3031" s="120" t="s">
        <v>3</v>
      </c>
      <c r="G3031" s="120">
        <v>1610599</v>
      </c>
      <c r="H3031" s="124"/>
      <c r="I3031" s="128" t="s">
        <v>7636</v>
      </c>
      <c r="J3031" s="124"/>
      <c r="K3031" s="124"/>
      <c r="L3031" s="124"/>
      <c r="M3031" s="124"/>
      <c r="N3031" s="211">
        <v>0</v>
      </c>
      <c r="O3031" s="211">
        <v>21735.74</v>
      </c>
      <c r="P3031" s="124" t="s">
        <v>1314</v>
      </c>
    </row>
    <row r="3032" spans="1:16" ht="63.75">
      <c r="A3032" s="262">
        <v>16</v>
      </c>
      <c r="B3032" s="124"/>
      <c r="C3032" s="125" t="s">
        <v>692</v>
      </c>
      <c r="D3032" s="119">
        <v>43194</v>
      </c>
      <c r="E3032" s="120" t="s">
        <v>6422</v>
      </c>
      <c r="F3032" s="120" t="s">
        <v>3</v>
      </c>
      <c r="G3032" s="120">
        <v>1610599</v>
      </c>
      <c r="H3032" s="124"/>
      <c r="I3032" s="128" t="s">
        <v>7636</v>
      </c>
      <c r="J3032" s="124"/>
      <c r="K3032" s="124"/>
      <c r="L3032" s="124"/>
      <c r="M3032" s="124"/>
      <c r="N3032" s="211">
        <v>0</v>
      </c>
      <c r="O3032" s="211">
        <v>35794.019999999997</v>
      </c>
      <c r="P3032" s="124" t="s">
        <v>1314</v>
      </c>
    </row>
    <row r="3033" spans="1:16" ht="63.75">
      <c r="A3033" s="262">
        <v>16</v>
      </c>
      <c r="B3033" s="124"/>
      <c r="C3033" s="125" t="s">
        <v>692</v>
      </c>
      <c r="D3033" s="119">
        <v>43194</v>
      </c>
      <c r="E3033" s="120" t="s">
        <v>6422</v>
      </c>
      <c r="F3033" s="120" t="s">
        <v>3</v>
      </c>
      <c r="G3033" s="120">
        <v>1610599</v>
      </c>
      <c r="H3033" s="124"/>
      <c r="I3033" s="128" t="s">
        <v>7636</v>
      </c>
      <c r="J3033" s="124"/>
      <c r="K3033" s="124"/>
      <c r="L3033" s="124"/>
      <c r="M3033" s="124"/>
      <c r="N3033" s="211">
        <v>0</v>
      </c>
      <c r="O3033" s="211">
        <v>43820.24</v>
      </c>
      <c r="P3033" s="124" t="s">
        <v>1314</v>
      </c>
    </row>
    <row r="3034" spans="1:16" ht="63.75">
      <c r="A3034" s="262">
        <v>16</v>
      </c>
      <c r="B3034" s="124"/>
      <c r="C3034" s="125" t="s">
        <v>692</v>
      </c>
      <c r="D3034" s="119">
        <v>43194</v>
      </c>
      <c r="E3034" s="120" t="s">
        <v>6422</v>
      </c>
      <c r="F3034" s="120" t="s">
        <v>3</v>
      </c>
      <c r="G3034" s="120">
        <v>1610599</v>
      </c>
      <c r="H3034" s="124"/>
      <c r="I3034" s="128" t="s">
        <v>7636</v>
      </c>
      <c r="J3034" s="124"/>
      <c r="K3034" s="124"/>
      <c r="L3034" s="124"/>
      <c r="M3034" s="124"/>
      <c r="N3034" s="211">
        <v>0</v>
      </c>
      <c r="O3034" s="211">
        <v>28704.799999999999</v>
      </c>
      <c r="P3034" s="124" t="s">
        <v>1314</v>
      </c>
    </row>
    <row r="3035" spans="1:16" ht="63.75">
      <c r="A3035" s="262">
        <v>16</v>
      </c>
      <c r="B3035" s="124"/>
      <c r="C3035" s="125" t="s">
        <v>692</v>
      </c>
      <c r="D3035" s="119">
        <v>43194</v>
      </c>
      <c r="E3035" s="120" t="s">
        <v>6422</v>
      </c>
      <c r="F3035" s="120" t="s">
        <v>3</v>
      </c>
      <c r="G3035" s="120">
        <v>1610599</v>
      </c>
      <c r="H3035" s="124"/>
      <c r="I3035" s="128" t="s">
        <v>7636</v>
      </c>
      <c r="J3035" s="124"/>
      <c r="K3035" s="124"/>
      <c r="L3035" s="124"/>
      <c r="M3035" s="124"/>
      <c r="N3035" s="211">
        <v>0</v>
      </c>
      <c r="O3035" s="211">
        <v>29636.85</v>
      </c>
      <c r="P3035" s="124" t="s">
        <v>1314</v>
      </c>
    </row>
    <row r="3036" spans="1:16" ht="63.75">
      <c r="A3036" s="262">
        <v>16</v>
      </c>
      <c r="B3036" s="124"/>
      <c r="C3036" s="125" t="s">
        <v>692</v>
      </c>
      <c r="D3036" s="119">
        <v>43194</v>
      </c>
      <c r="E3036" s="120" t="s">
        <v>6422</v>
      </c>
      <c r="F3036" s="120" t="s">
        <v>3</v>
      </c>
      <c r="G3036" s="120">
        <v>1610599</v>
      </c>
      <c r="H3036" s="124"/>
      <c r="I3036" s="128" t="s">
        <v>7636</v>
      </c>
      <c r="J3036" s="124"/>
      <c r="K3036" s="124"/>
      <c r="L3036" s="124"/>
      <c r="M3036" s="124"/>
      <c r="N3036" s="211">
        <v>0</v>
      </c>
      <c r="O3036" s="211">
        <v>11108.83</v>
      </c>
      <c r="P3036" s="124" t="s">
        <v>1314</v>
      </c>
    </row>
    <row r="3037" spans="1:16" ht="63.75">
      <c r="A3037" s="262">
        <v>16</v>
      </c>
      <c r="B3037" s="124"/>
      <c r="C3037" s="125" t="s">
        <v>692</v>
      </c>
      <c r="D3037" s="119">
        <v>43194</v>
      </c>
      <c r="E3037" s="120" t="s">
        <v>6422</v>
      </c>
      <c r="F3037" s="120" t="s">
        <v>3</v>
      </c>
      <c r="G3037" s="120">
        <v>1610599</v>
      </c>
      <c r="H3037" s="124"/>
      <c r="I3037" s="128" t="s">
        <v>7636</v>
      </c>
      <c r="J3037" s="124"/>
      <c r="K3037" s="124"/>
      <c r="L3037" s="124"/>
      <c r="M3037" s="124"/>
      <c r="N3037" s="211">
        <v>0</v>
      </c>
      <c r="O3037" s="211">
        <v>18612.650000000001</v>
      </c>
      <c r="P3037" s="124" t="s">
        <v>1314</v>
      </c>
    </row>
    <row r="3038" spans="1:16" ht="63.75">
      <c r="A3038" s="262">
        <v>283</v>
      </c>
      <c r="B3038" s="124"/>
      <c r="C3038" s="125" t="s">
        <v>146</v>
      </c>
      <c r="D3038" s="119">
        <v>43194</v>
      </c>
      <c r="E3038" s="120" t="s">
        <v>6422</v>
      </c>
      <c r="F3038" s="120" t="s">
        <v>3</v>
      </c>
      <c r="G3038" s="120">
        <v>1610599</v>
      </c>
      <c r="H3038" s="124"/>
      <c r="I3038" s="128" t="s">
        <v>7636</v>
      </c>
      <c r="J3038" s="124"/>
      <c r="K3038" s="124"/>
      <c r="L3038" s="124"/>
      <c r="M3038" s="124"/>
      <c r="N3038" s="211">
        <v>0</v>
      </c>
      <c r="O3038" s="211">
        <v>32877.32</v>
      </c>
      <c r="P3038" s="124" t="s">
        <v>1314</v>
      </c>
    </row>
    <row r="3039" spans="1:16" ht="63.75">
      <c r="A3039" s="262" t="s">
        <v>619</v>
      </c>
      <c r="B3039" s="124"/>
      <c r="C3039" s="125" t="s">
        <v>713</v>
      </c>
      <c r="D3039" s="119">
        <v>43194</v>
      </c>
      <c r="E3039" s="120" t="s">
        <v>6422</v>
      </c>
      <c r="F3039" s="120" t="s">
        <v>3</v>
      </c>
      <c r="G3039" s="120">
        <v>1610599</v>
      </c>
      <c r="H3039" s="124"/>
      <c r="I3039" s="128" t="s">
        <v>7636</v>
      </c>
      <c r="J3039" s="124"/>
      <c r="K3039" s="124"/>
      <c r="L3039" s="124"/>
      <c r="M3039" s="124"/>
      <c r="N3039" s="211">
        <v>0</v>
      </c>
      <c r="O3039" s="211">
        <v>11763.9</v>
      </c>
      <c r="P3039" s="124" t="s">
        <v>1314</v>
      </c>
    </row>
    <row r="3040" spans="1:16" ht="63.75">
      <c r="A3040" s="262" t="s">
        <v>619</v>
      </c>
      <c r="B3040" s="124"/>
      <c r="C3040" s="125" t="s">
        <v>713</v>
      </c>
      <c r="D3040" s="119">
        <v>43194</v>
      </c>
      <c r="E3040" s="120" t="s">
        <v>6422</v>
      </c>
      <c r="F3040" s="120" t="s">
        <v>3</v>
      </c>
      <c r="G3040" s="120">
        <v>1610599</v>
      </c>
      <c r="H3040" s="124"/>
      <c r="I3040" s="128" t="s">
        <v>7636</v>
      </c>
      <c r="J3040" s="124"/>
      <c r="K3040" s="124"/>
      <c r="L3040" s="124"/>
      <c r="M3040" s="124"/>
      <c r="N3040" s="211">
        <v>0</v>
      </c>
      <c r="O3040" s="211">
        <v>6555.88</v>
      </c>
      <c r="P3040" s="124" t="s">
        <v>1314</v>
      </c>
    </row>
    <row r="3041" spans="1:16" ht="63.75">
      <c r="A3041" s="262" t="s">
        <v>619</v>
      </c>
      <c r="B3041" s="124"/>
      <c r="C3041" s="125" t="s">
        <v>713</v>
      </c>
      <c r="D3041" s="119">
        <v>43194</v>
      </c>
      <c r="E3041" s="120" t="s">
        <v>6422</v>
      </c>
      <c r="F3041" s="120" t="s">
        <v>3</v>
      </c>
      <c r="G3041" s="120">
        <v>1610599</v>
      </c>
      <c r="H3041" s="124"/>
      <c r="I3041" s="128" t="s">
        <v>7636</v>
      </c>
      <c r="J3041" s="124"/>
      <c r="K3041" s="124"/>
      <c r="L3041" s="124"/>
      <c r="M3041" s="124"/>
      <c r="N3041" s="211">
        <v>0</v>
      </c>
      <c r="O3041" s="211">
        <v>18171.12</v>
      </c>
      <c r="P3041" s="124" t="s">
        <v>1314</v>
      </c>
    </row>
    <row r="3042" spans="1:16" ht="63.75">
      <c r="A3042" s="262" t="s">
        <v>619</v>
      </c>
      <c r="B3042" s="124"/>
      <c r="C3042" s="125" t="s">
        <v>713</v>
      </c>
      <c r="D3042" s="119">
        <v>43194</v>
      </c>
      <c r="E3042" s="120" t="s">
        <v>6422</v>
      </c>
      <c r="F3042" s="120" t="s">
        <v>3</v>
      </c>
      <c r="G3042" s="120">
        <v>1610599</v>
      </c>
      <c r="H3042" s="124"/>
      <c r="I3042" s="128" t="s">
        <v>7636</v>
      </c>
      <c r="J3042" s="124"/>
      <c r="K3042" s="124"/>
      <c r="L3042" s="124"/>
      <c r="M3042" s="124"/>
      <c r="N3042" s="211">
        <v>0</v>
      </c>
      <c r="O3042" s="211">
        <v>14380.53</v>
      </c>
      <c r="P3042" s="124" t="s">
        <v>1314</v>
      </c>
    </row>
    <row r="3043" spans="1:16" ht="63.75">
      <c r="A3043" s="262" t="s">
        <v>619</v>
      </c>
      <c r="B3043" s="124"/>
      <c r="C3043" s="125" t="s">
        <v>713</v>
      </c>
      <c r="D3043" s="119">
        <v>43194</v>
      </c>
      <c r="E3043" s="120" t="s">
        <v>6422</v>
      </c>
      <c r="F3043" s="120" t="s">
        <v>3</v>
      </c>
      <c r="G3043" s="120">
        <v>1610599</v>
      </c>
      <c r="H3043" s="124"/>
      <c r="I3043" s="128" t="s">
        <v>7636</v>
      </c>
      <c r="J3043" s="124"/>
      <c r="K3043" s="124"/>
      <c r="L3043" s="124"/>
      <c r="M3043" s="124"/>
      <c r="N3043" s="211">
        <v>0</v>
      </c>
      <c r="O3043" s="211">
        <v>33695.71</v>
      </c>
      <c r="P3043" s="124" t="s">
        <v>1314</v>
      </c>
    </row>
    <row r="3044" spans="1:16" ht="63.75">
      <c r="A3044" s="262" t="s">
        <v>619</v>
      </c>
      <c r="B3044" s="124"/>
      <c r="C3044" s="125" t="s">
        <v>713</v>
      </c>
      <c r="D3044" s="119">
        <v>43194</v>
      </c>
      <c r="E3044" s="120" t="s">
        <v>6422</v>
      </c>
      <c r="F3044" s="120" t="s">
        <v>3</v>
      </c>
      <c r="G3044" s="120">
        <v>1610599</v>
      </c>
      <c r="H3044" s="124"/>
      <c r="I3044" s="128" t="s">
        <v>7636</v>
      </c>
      <c r="J3044" s="124"/>
      <c r="K3044" s="124"/>
      <c r="L3044" s="124"/>
      <c r="M3044" s="124"/>
      <c r="N3044" s="211">
        <v>0</v>
      </c>
      <c r="O3044" s="211">
        <v>10379.1</v>
      </c>
      <c r="P3044" s="124" t="s">
        <v>1314</v>
      </c>
    </row>
    <row r="3045" spans="1:16" ht="63.75">
      <c r="A3045" s="262" t="s">
        <v>619</v>
      </c>
      <c r="B3045" s="124"/>
      <c r="C3045" s="125" t="s">
        <v>713</v>
      </c>
      <c r="D3045" s="119">
        <v>43194</v>
      </c>
      <c r="E3045" s="120" t="s">
        <v>6422</v>
      </c>
      <c r="F3045" s="120" t="s">
        <v>3</v>
      </c>
      <c r="G3045" s="120">
        <v>1610599</v>
      </c>
      <c r="H3045" s="124"/>
      <c r="I3045" s="128" t="s">
        <v>7636</v>
      </c>
      <c r="J3045" s="124"/>
      <c r="K3045" s="124"/>
      <c r="L3045" s="124"/>
      <c r="M3045" s="124"/>
      <c r="N3045" s="211">
        <v>0</v>
      </c>
      <c r="O3045" s="211">
        <v>23776.47</v>
      </c>
      <c r="P3045" s="124" t="s">
        <v>1314</v>
      </c>
    </row>
    <row r="3046" spans="1:16" ht="63.75">
      <c r="A3046" s="262" t="s">
        <v>619</v>
      </c>
      <c r="B3046" s="124"/>
      <c r="C3046" s="125" t="s">
        <v>713</v>
      </c>
      <c r="D3046" s="119">
        <v>43194</v>
      </c>
      <c r="E3046" s="120" t="s">
        <v>6422</v>
      </c>
      <c r="F3046" s="120" t="s">
        <v>3</v>
      </c>
      <c r="G3046" s="120">
        <v>1610599</v>
      </c>
      <c r="H3046" s="124"/>
      <c r="I3046" s="128" t="s">
        <v>7636</v>
      </c>
      <c r="J3046" s="124"/>
      <c r="K3046" s="124"/>
      <c r="L3046" s="124"/>
      <c r="M3046" s="124"/>
      <c r="N3046" s="211">
        <v>0</v>
      </c>
      <c r="O3046" s="211">
        <v>27432.48</v>
      </c>
      <c r="P3046" s="124" t="s">
        <v>1314</v>
      </c>
    </row>
    <row r="3047" spans="1:16" ht="63.75">
      <c r="A3047" s="262" t="s">
        <v>619</v>
      </c>
      <c r="B3047" s="124"/>
      <c r="C3047" s="125" t="s">
        <v>713</v>
      </c>
      <c r="D3047" s="119">
        <v>43194</v>
      </c>
      <c r="E3047" s="120" t="s">
        <v>6422</v>
      </c>
      <c r="F3047" s="120" t="s">
        <v>3</v>
      </c>
      <c r="G3047" s="120">
        <v>1610599</v>
      </c>
      <c r="H3047" s="124"/>
      <c r="I3047" s="128" t="s">
        <v>7636</v>
      </c>
      <c r="J3047" s="124"/>
      <c r="K3047" s="124"/>
      <c r="L3047" s="124"/>
      <c r="M3047" s="124"/>
      <c r="N3047" s="211">
        <v>0</v>
      </c>
      <c r="O3047" s="211">
        <v>123772.27</v>
      </c>
      <c r="P3047" s="124" t="s">
        <v>1314</v>
      </c>
    </row>
    <row r="3048" spans="1:16" ht="63.75">
      <c r="A3048" s="262" t="s">
        <v>619</v>
      </c>
      <c r="B3048" s="124"/>
      <c r="C3048" s="125" t="s">
        <v>713</v>
      </c>
      <c r="D3048" s="119">
        <v>43194</v>
      </c>
      <c r="E3048" s="120" t="s">
        <v>6422</v>
      </c>
      <c r="F3048" s="120" t="s">
        <v>3</v>
      </c>
      <c r="G3048" s="120">
        <v>1610599</v>
      </c>
      <c r="H3048" s="124"/>
      <c r="I3048" s="128" t="s">
        <v>7636</v>
      </c>
      <c r="J3048" s="124"/>
      <c r="K3048" s="124"/>
      <c r="L3048" s="124"/>
      <c r="M3048" s="124"/>
      <c r="N3048" s="211">
        <v>0</v>
      </c>
      <c r="O3048" s="211">
        <v>1123.6500000000001</v>
      </c>
      <c r="P3048" s="124" t="s">
        <v>1314</v>
      </c>
    </row>
    <row r="3049" spans="1:16" ht="63.75">
      <c r="A3049" s="262">
        <v>15</v>
      </c>
      <c r="B3049" s="124"/>
      <c r="C3049" s="125" t="s">
        <v>691</v>
      </c>
      <c r="D3049" s="119">
        <v>43194</v>
      </c>
      <c r="E3049" s="120" t="s">
        <v>6422</v>
      </c>
      <c r="F3049" s="120" t="s">
        <v>3</v>
      </c>
      <c r="G3049" s="120">
        <v>1610599</v>
      </c>
      <c r="H3049" s="124"/>
      <c r="I3049" s="128" t="s">
        <v>7636</v>
      </c>
      <c r="J3049" s="124"/>
      <c r="K3049" s="124"/>
      <c r="L3049" s="124"/>
      <c r="M3049" s="124"/>
      <c r="N3049" s="211">
        <v>0</v>
      </c>
      <c r="O3049" s="211">
        <v>1295.8</v>
      </c>
      <c r="P3049" s="124" t="s">
        <v>1314</v>
      </c>
    </row>
    <row r="3050" spans="1:16" ht="63.75">
      <c r="A3050" s="262">
        <v>15</v>
      </c>
      <c r="B3050" s="124"/>
      <c r="C3050" s="125" t="s">
        <v>691</v>
      </c>
      <c r="D3050" s="119">
        <v>43194</v>
      </c>
      <c r="E3050" s="120" t="s">
        <v>6422</v>
      </c>
      <c r="F3050" s="120" t="s">
        <v>3</v>
      </c>
      <c r="G3050" s="120">
        <v>1610599</v>
      </c>
      <c r="H3050" s="124"/>
      <c r="I3050" s="128" t="s">
        <v>7636</v>
      </c>
      <c r="J3050" s="124"/>
      <c r="K3050" s="124"/>
      <c r="L3050" s="124"/>
      <c r="M3050" s="124"/>
      <c r="N3050" s="211">
        <v>0</v>
      </c>
      <c r="O3050" s="211">
        <v>13891.63</v>
      </c>
      <c r="P3050" s="124" t="s">
        <v>1314</v>
      </c>
    </row>
    <row r="3051" spans="1:16" ht="63.75">
      <c r="A3051" s="262">
        <v>15</v>
      </c>
      <c r="B3051" s="124"/>
      <c r="C3051" s="125" t="s">
        <v>691</v>
      </c>
      <c r="D3051" s="119">
        <v>43194</v>
      </c>
      <c r="E3051" s="120" t="s">
        <v>6422</v>
      </c>
      <c r="F3051" s="120" t="s">
        <v>3</v>
      </c>
      <c r="G3051" s="120">
        <v>1610599</v>
      </c>
      <c r="H3051" s="124"/>
      <c r="I3051" s="128" t="s">
        <v>7636</v>
      </c>
      <c r="J3051" s="124"/>
      <c r="K3051" s="124"/>
      <c r="L3051" s="124"/>
      <c r="M3051" s="124"/>
      <c r="N3051" s="211">
        <v>0</v>
      </c>
      <c r="O3051" s="211">
        <v>12047.58</v>
      </c>
      <c r="P3051" s="124" t="s">
        <v>1314</v>
      </c>
    </row>
    <row r="3052" spans="1:16" ht="63.75">
      <c r="A3052" s="262">
        <v>15</v>
      </c>
      <c r="B3052" s="124"/>
      <c r="C3052" s="125" t="s">
        <v>691</v>
      </c>
      <c r="D3052" s="119">
        <v>43194</v>
      </c>
      <c r="E3052" s="120" t="s">
        <v>6422</v>
      </c>
      <c r="F3052" s="120" t="s">
        <v>3</v>
      </c>
      <c r="G3052" s="120">
        <v>1610599</v>
      </c>
      <c r="H3052" s="124"/>
      <c r="I3052" s="128" t="s">
        <v>7636</v>
      </c>
      <c r="J3052" s="124"/>
      <c r="K3052" s="124"/>
      <c r="L3052" s="124"/>
      <c r="M3052" s="124"/>
      <c r="N3052" s="211">
        <v>0</v>
      </c>
      <c r="O3052" s="211">
        <v>347.97</v>
      </c>
      <c r="P3052" s="124" t="s">
        <v>1314</v>
      </c>
    </row>
    <row r="3053" spans="1:16" ht="63.75">
      <c r="A3053" s="262">
        <v>15</v>
      </c>
      <c r="B3053" s="124"/>
      <c r="C3053" s="125" t="s">
        <v>691</v>
      </c>
      <c r="D3053" s="119">
        <v>43194</v>
      </c>
      <c r="E3053" s="120" t="s">
        <v>6422</v>
      </c>
      <c r="F3053" s="120" t="s">
        <v>3</v>
      </c>
      <c r="G3053" s="120">
        <v>1610599</v>
      </c>
      <c r="H3053" s="124"/>
      <c r="I3053" s="128" t="s">
        <v>7636</v>
      </c>
      <c r="J3053" s="124"/>
      <c r="K3053" s="124"/>
      <c r="L3053" s="124"/>
      <c r="M3053" s="124"/>
      <c r="N3053" s="211">
        <v>0</v>
      </c>
      <c r="O3053" s="211">
        <v>10202.56</v>
      </c>
      <c r="P3053" s="124" t="s">
        <v>1314</v>
      </c>
    </row>
    <row r="3054" spans="1:16" ht="63.75">
      <c r="A3054" s="262">
        <v>660</v>
      </c>
      <c r="B3054" s="124"/>
      <c r="C3054" s="125" t="s">
        <v>233</v>
      </c>
      <c r="D3054" s="119">
        <v>43194</v>
      </c>
      <c r="E3054" s="120" t="s">
        <v>6422</v>
      </c>
      <c r="F3054" s="120" t="s">
        <v>3</v>
      </c>
      <c r="G3054" s="120">
        <v>1610599</v>
      </c>
      <c r="H3054" s="124"/>
      <c r="I3054" s="128" t="s">
        <v>7636</v>
      </c>
      <c r="J3054" s="124"/>
      <c r="K3054" s="124"/>
      <c r="L3054" s="124"/>
      <c r="M3054" s="124"/>
      <c r="N3054" s="211">
        <v>0</v>
      </c>
      <c r="O3054" s="211">
        <v>8031.3</v>
      </c>
      <c r="P3054" s="124" t="s">
        <v>1314</v>
      </c>
    </row>
    <row r="3055" spans="1:16" ht="38.25">
      <c r="A3055" s="262">
        <v>373</v>
      </c>
      <c r="B3055" s="124"/>
      <c r="C3055" s="125" t="s">
        <v>1269</v>
      </c>
      <c r="D3055" s="119">
        <v>43194</v>
      </c>
      <c r="E3055" s="120" t="s">
        <v>6426</v>
      </c>
      <c r="F3055" s="120" t="s">
        <v>3</v>
      </c>
      <c r="G3055" s="120">
        <v>1610635</v>
      </c>
      <c r="H3055" s="124"/>
      <c r="I3055" s="128" t="s">
        <v>7640</v>
      </c>
      <c r="J3055" s="124"/>
      <c r="K3055" s="124"/>
      <c r="L3055" s="124"/>
      <c r="M3055" s="124"/>
      <c r="N3055" s="211">
        <v>0</v>
      </c>
      <c r="O3055" s="211">
        <v>553.91</v>
      </c>
      <c r="P3055" s="124" t="s">
        <v>1314</v>
      </c>
    </row>
    <row r="3056" spans="1:16" ht="51">
      <c r="A3056" s="262">
        <v>206</v>
      </c>
      <c r="B3056" s="124"/>
      <c r="C3056" s="125" t="s">
        <v>758</v>
      </c>
      <c r="D3056" s="119">
        <v>43194</v>
      </c>
      <c r="E3056" s="120" t="s">
        <v>6427</v>
      </c>
      <c r="F3056" s="120" t="s">
        <v>3</v>
      </c>
      <c r="G3056" s="120">
        <v>1610676</v>
      </c>
      <c r="H3056" s="124"/>
      <c r="I3056" s="128" t="s">
        <v>7641</v>
      </c>
      <c r="J3056" s="124"/>
      <c r="K3056" s="124"/>
      <c r="L3056" s="124"/>
      <c r="M3056" s="124"/>
      <c r="N3056" s="211">
        <v>0</v>
      </c>
      <c r="O3056" s="211">
        <v>1349</v>
      </c>
      <c r="P3056" s="124" t="s">
        <v>1314</v>
      </c>
    </row>
    <row r="3057" spans="1:16" ht="51">
      <c r="A3057" s="262">
        <v>212</v>
      </c>
      <c r="B3057" s="124"/>
      <c r="C3057" s="125" t="s">
        <v>761</v>
      </c>
      <c r="D3057" s="119">
        <v>43194</v>
      </c>
      <c r="E3057" s="120" t="s">
        <v>6428</v>
      </c>
      <c r="F3057" s="120" t="s">
        <v>3</v>
      </c>
      <c r="G3057" s="120">
        <v>1610690</v>
      </c>
      <c r="H3057" s="124"/>
      <c r="I3057" s="128" t="s">
        <v>7642</v>
      </c>
      <c r="J3057" s="124"/>
      <c r="K3057" s="124"/>
      <c r="L3057" s="124"/>
      <c r="M3057" s="124"/>
      <c r="N3057" s="211">
        <v>0</v>
      </c>
      <c r="O3057" s="211">
        <v>413.84</v>
      </c>
      <c r="P3057" s="124" t="s">
        <v>1314</v>
      </c>
    </row>
    <row r="3058" spans="1:16" ht="51">
      <c r="A3058" s="262" t="s">
        <v>619</v>
      </c>
      <c r="B3058" s="124"/>
      <c r="C3058" s="125" t="s">
        <v>713</v>
      </c>
      <c r="D3058" s="119">
        <v>43194</v>
      </c>
      <c r="E3058" s="120" t="s">
        <v>6456</v>
      </c>
      <c r="F3058" s="120" t="s">
        <v>3</v>
      </c>
      <c r="G3058" s="120">
        <v>1610646</v>
      </c>
      <c r="H3058" s="124"/>
      <c r="I3058" s="128" t="s">
        <v>1371</v>
      </c>
      <c r="J3058" s="124"/>
      <c r="K3058" s="124"/>
      <c r="L3058" s="124"/>
      <c r="M3058" s="124"/>
      <c r="N3058" s="211">
        <v>0</v>
      </c>
      <c r="O3058" s="211">
        <v>545</v>
      </c>
      <c r="P3058" s="124" t="s">
        <v>1314</v>
      </c>
    </row>
    <row r="3059" spans="1:16" ht="38.25">
      <c r="A3059" s="262">
        <v>35</v>
      </c>
      <c r="B3059" s="124"/>
      <c r="C3059" s="125" t="s">
        <v>696</v>
      </c>
      <c r="D3059" s="119">
        <v>43194</v>
      </c>
      <c r="E3059" s="120" t="s">
        <v>6464</v>
      </c>
      <c r="F3059" s="120" t="s">
        <v>3</v>
      </c>
      <c r="G3059" s="120">
        <v>1610663</v>
      </c>
      <c r="H3059" s="124"/>
      <c r="I3059" s="128" t="s">
        <v>7675</v>
      </c>
      <c r="J3059" s="124"/>
      <c r="K3059" s="124"/>
      <c r="L3059" s="124"/>
      <c r="M3059" s="124"/>
      <c r="N3059" s="211">
        <v>0</v>
      </c>
      <c r="O3059" s="211">
        <v>513.48</v>
      </c>
      <c r="P3059" s="124" t="s">
        <v>1314</v>
      </c>
    </row>
    <row r="3060" spans="1:16" ht="51">
      <c r="A3060" s="262" t="s">
        <v>619</v>
      </c>
      <c r="B3060" s="124"/>
      <c r="C3060" s="125" t="s">
        <v>713</v>
      </c>
      <c r="D3060" s="119">
        <v>43194</v>
      </c>
      <c r="E3060" s="120" t="s">
        <v>6506</v>
      </c>
      <c r="F3060" s="120" t="s">
        <v>3</v>
      </c>
      <c r="G3060" s="120">
        <v>1610583</v>
      </c>
      <c r="H3060" s="124"/>
      <c r="I3060" s="128" t="s">
        <v>1374</v>
      </c>
      <c r="J3060" s="124"/>
      <c r="K3060" s="124"/>
      <c r="L3060" s="124"/>
      <c r="M3060" s="124"/>
      <c r="N3060" s="211">
        <v>0</v>
      </c>
      <c r="O3060" s="211">
        <v>1713</v>
      </c>
      <c r="P3060" s="124" t="s">
        <v>1314</v>
      </c>
    </row>
    <row r="3061" spans="1:16" ht="51">
      <c r="A3061" s="262" t="s">
        <v>619</v>
      </c>
      <c r="B3061" s="124"/>
      <c r="C3061" s="125" t="s">
        <v>713</v>
      </c>
      <c r="D3061" s="119">
        <v>43194</v>
      </c>
      <c r="E3061" s="120" t="s">
        <v>6554</v>
      </c>
      <c r="F3061" s="120" t="s">
        <v>3</v>
      </c>
      <c r="G3061" s="120">
        <v>1610615</v>
      </c>
      <c r="H3061" s="124"/>
      <c r="I3061" s="128" t="s">
        <v>7751</v>
      </c>
      <c r="J3061" s="124"/>
      <c r="K3061" s="124"/>
      <c r="L3061" s="124"/>
      <c r="M3061" s="124"/>
      <c r="N3061" s="211">
        <v>0</v>
      </c>
      <c r="O3061" s="211">
        <v>400</v>
      </c>
      <c r="P3061" s="124" t="s">
        <v>1314</v>
      </c>
    </row>
    <row r="3062" spans="1:16" ht="51">
      <c r="A3062" s="262" t="s">
        <v>619</v>
      </c>
      <c r="B3062" s="124"/>
      <c r="C3062" s="125" t="s">
        <v>713</v>
      </c>
      <c r="D3062" s="119">
        <v>43194</v>
      </c>
      <c r="E3062" s="120" t="s">
        <v>6566</v>
      </c>
      <c r="F3062" s="120" t="s">
        <v>3</v>
      </c>
      <c r="G3062" s="120">
        <v>1610691</v>
      </c>
      <c r="H3062" s="124"/>
      <c r="I3062" s="128" t="s">
        <v>1383</v>
      </c>
      <c r="J3062" s="124"/>
      <c r="K3062" s="124"/>
      <c r="L3062" s="124"/>
      <c r="M3062" s="124"/>
      <c r="N3062" s="211">
        <v>0</v>
      </c>
      <c r="O3062" s="211">
        <v>47486</v>
      </c>
      <c r="P3062" s="124" t="s">
        <v>1314</v>
      </c>
    </row>
    <row r="3063" spans="1:16" ht="51">
      <c r="A3063" s="262" t="s">
        <v>619</v>
      </c>
      <c r="B3063" s="124"/>
      <c r="C3063" s="125" t="s">
        <v>713</v>
      </c>
      <c r="D3063" s="119">
        <v>43194</v>
      </c>
      <c r="E3063" s="120" t="s">
        <v>6582</v>
      </c>
      <c r="F3063" s="120" t="s">
        <v>3</v>
      </c>
      <c r="G3063" s="120">
        <v>1610792</v>
      </c>
      <c r="H3063" s="124"/>
      <c r="I3063" s="128" t="s">
        <v>7771</v>
      </c>
      <c r="J3063" s="124"/>
      <c r="K3063" s="124"/>
      <c r="L3063" s="124"/>
      <c r="M3063" s="124"/>
      <c r="N3063" s="211">
        <v>0</v>
      </c>
      <c r="O3063" s="211">
        <v>20.6</v>
      </c>
      <c r="P3063" s="124" t="s">
        <v>1314</v>
      </c>
    </row>
    <row r="3064" spans="1:16" ht="51">
      <c r="A3064" s="262" t="s">
        <v>619</v>
      </c>
      <c r="B3064" s="124"/>
      <c r="C3064" s="125" t="s">
        <v>713</v>
      </c>
      <c r="D3064" s="119">
        <v>43194</v>
      </c>
      <c r="E3064" s="120" t="s">
        <v>6584</v>
      </c>
      <c r="F3064" s="120" t="s">
        <v>3</v>
      </c>
      <c r="G3064" s="120">
        <v>1610746</v>
      </c>
      <c r="H3064" s="124"/>
      <c r="I3064" s="128" t="s">
        <v>7773</v>
      </c>
      <c r="J3064" s="124"/>
      <c r="K3064" s="124"/>
      <c r="L3064" s="124"/>
      <c r="M3064" s="124"/>
      <c r="N3064" s="211">
        <v>0</v>
      </c>
      <c r="O3064" s="211">
        <v>1971.75</v>
      </c>
      <c r="P3064" s="124" t="s">
        <v>1314</v>
      </c>
    </row>
    <row r="3065" spans="1:16" ht="51">
      <c r="A3065" s="262" t="s">
        <v>619</v>
      </c>
      <c r="B3065" s="124"/>
      <c r="C3065" s="125" t="s">
        <v>713</v>
      </c>
      <c r="D3065" s="119">
        <v>43194</v>
      </c>
      <c r="E3065" s="120" t="s">
        <v>6610</v>
      </c>
      <c r="F3065" s="120" t="s">
        <v>3</v>
      </c>
      <c r="G3065" s="120">
        <v>1610585</v>
      </c>
      <c r="H3065" s="124"/>
      <c r="I3065" s="128" t="s">
        <v>1387</v>
      </c>
      <c r="J3065" s="124"/>
      <c r="K3065" s="124"/>
      <c r="L3065" s="124"/>
      <c r="M3065" s="124"/>
      <c r="N3065" s="211">
        <v>0</v>
      </c>
      <c r="O3065" s="211">
        <v>800</v>
      </c>
      <c r="P3065" s="124" t="s">
        <v>1314</v>
      </c>
    </row>
    <row r="3066" spans="1:16" ht="51">
      <c r="A3066" s="262" t="s">
        <v>619</v>
      </c>
      <c r="B3066" s="124"/>
      <c r="C3066" s="125" t="s">
        <v>713</v>
      </c>
      <c r="D3066" s="119">
        <v>43194</v>
      </c>
      <c r="E3066" s="120" t="s">
        <v>6681</v>
      </c>
      <c r="F3066" s="120" t="s">
        <v>3</v>
      </c>
      <c r="G3066" s="120">
        <v>1610584</v>
      </c>
      <c r="H3066" s="124"/>
      <c r="I3066" s="128" t="s">
        <v>7862</v>
      </c>
      <c r="J3066" s="124"/>
      <c r="K3066" s="124"/>
      <c r="L3066" s="124"/>
      <c r="M3066" s="124"/>
      <c r="N3066" s="211">
        <v>0</v>
      </c>
      <c r="O3066" s="211">
        <v>2523.63</v>
      </c>
      <c r="P3066" s="124" t="s">
        <v>1314</v>
      </c>
    </row>
    <row r="3067" spans="1:16" ht="51">
      <c r="A3067" s="262" t="s">
        <v>619</v>
      </c>
      <c r="B3067" s="124"/>
      <c r="C3067" s="125" t="s">
        <v>713</v>
      </c>
      <c r="D3067" s="119">
        <v>43194</v>
      </c>
      <c r="E3067" s="120" t="s">
        <v>6691</v>
      </c>
      <c r="F3067" s="120" t="s">
        <v>3</v>
      </c>
      <c r="G3067" s="120">
        <v>1610702</v>
      </c>
      <c r="H3067" s="124"/>
      <c r="I3067" s="128" t="s">
        <v>7871</v>
      </c>
      <c r="J3067" s="124"/>
      <c r="K3067" s="124"/>
      <c r="L3067" s="124"/>
      <c r="M3067" s="124"/>
      <c r="N3067" s="211">
        <v>0</v>
      </c>
      <c r="O3067" s="211">
        <v>802.5</v>
      </c>
      <c r="P3067" s="124" t="s">
        <v>1314</v>
      </c>
    </row>
    <row r="3068" spans="1:16" ht="51">
      <c r="A3068" s="262" t="s">
        <v>619</v>
      </c>
      <c r="B3068" s="124"/>
      <c r="C3068" s="125" t="s">
        <v>713</v>
      </c>
      <c r="D3068" s="119">
        <v>43194</v>
      </c>
      <c r="E3068" s="120" t="s">
        <v>6717</v>
      </c>
      <c r="F3068" s="120" t="s">
        <v>3</v>
      </c>
      <c r="G3068" s="120">
        <v>1610620</v>
      </c>
      <c r="H3068" s="124"/>
      <c r="I3068" s="128" t="s">
        <v>7889</v>
      </c>
      <c r="J3068" s="124"/>
      <c r="K3068" s="124"/>
      <c r="L3068" s="124"/>
      <c r="M3068" s="124"/>
      <c r="N3068" s="211">
        <v>0</v>
      </c>
      <c r="O3068" s="211">
        <v>390</v>
      </c>
      <c r="P3068" s="124" t="s">
        <v>1314</v>
      </c>
    </row>
    <row r="3069" spans="1:16" ht="51">
      <c r="A3069" s="262">
        <v>20</v>
      </c>
      <c r="B3069" s="124"/>
      <c r="C3069" s="125" t="s">
        <v>693</v>
      </c>
      <c r="D3069" s="119">
        <v>43194</v>
      </c>
      <c r="E3069" s="120" t="s">
        <v>6784</v>
      </c>
      <c r="F3069" s="120" t="s">
        <v>3</v>
      </c>
      <c r="G3069" s="120">
        <v>1610710</v>
      </c>
      <c r="H3069" s="124"/>
      <c r="I3069" s="128" t="s">
        <v>7950</v>
      </c>
      <c r="J3069" s="124"/>
      <c r="K3069" s="124"/>
      <c r="L3069" s="124"/>
      <c r="M3069" s="124"/>
      <c r="N3069" s="211">
        <v>0</v>
      </c>
      <c r="O3069" s="211">
        <v>15</v>
      </c>
      <c r="P3069" s="124" t="s">
        <v>1314</v>
      </c>
    </row>
    <row r="3070" spans="1:16" ht="51">
      <c r="A3070" s="262" t="s">
        <v>619</v>
      </c>
      <c r="B3070" s="124"/>
      <c r="C3070" s="125" t="s">
        <v>713</v>
      </c>
      <c r="D3070" s="119">
        <v>43194</v>
      </c>
      <c r="E3070" s="120" t="s">
        <v>6788</v>
      </c>
      <c r="F3070" s="120" t="s">
        <v>3</v>
      </c>
      <c r="G3070" s="120">
        <v>1610701</v>
      </c>
      <c r="H3070" s="124"/>
      <c r="I3070" s="128" t="s">
        <v>7954</v>
      </c>
      <c r="J3070" s="124"/>
      <c r="K3070" s="124"/>
      <c r="L3070" s="124"/>
      <c r="M3070" s="124"/>
      <c r="N3070" s="211">
        <v>0</v>
      </c>
      <c r="O3070" s="211">
        <v>9807.4599999999991</v>
      </c>
      <c r="P3070" s="124" t="s">
        <v>1314</v>
      </c>
    </row>
    <row r="3071" spans="1:16" ht="63.75">
      <c r="A3071" s="262">
        <v>41</v>
      </c>
      <c r="B3071" s="124"/>
      <c r="C3071" s="125" t="s">
        <v>697</v>
      </c>
      <c r="D3071" s="119">
        <v>43194</v>
      </c>
      <c r="E3071" s="120" t="s">
        <v>6876</v>
      </c>
      <c r="F3071" s="120" t="s">
        <v>1256</v>
      </c>
      <c r="G3071" s="120">
        <v>17185754</v>
      </c>
      <c r="H3071" s="124"/>
      <c r="I3071" s="128" t="s">
        <v>8042</v>
      </c>
      <c r="J3071" s="124"/>
      <c r="K3071" s="124"/>
      <c r="L3071" s="124"/>
      <c r="M3071" s="124"/>
      <c r="N3071" s="211">
        <v>0</v>
      </c>
      <c r="O3071" s="211">
        <v>293252.5</v>
      </c>
      <c r="P3071" s="124" t="s">
        <v>1314</v>
      </c>
    </row>
    <row r="3072" spans="1:16" ht="63.75">
      <c r="A3072" s="262">
        <v>41</v>
      </c>
      <c r="B3072" s="124"/>
      <c r="C3072" s="125" t="s">
        <v>697</v>
      </c>
      <c r="D3072" s="119">
        <v>43194</v>
      </c>
      <c r="E3072" s="120" t="s">
        <v>6877</v>
      </c>
      <c r="F3072" s="120" t="s">
        <v>1256</v>
      </c>
      <c r="G3072" s="120">
        <v>17185625</v>
      </c>
      <c r="H3072" s="124"/>
      <c r="I3072" s="128" t="s">
        <v>8043</v>
      </c>
      <c r="J3072" s="124"/>
      <c r="K3072" s="124"/>
      <c r="L3072" s="124"/>
      <c r="M3072" s="124"/>
      <c r="N3072" s="211">
        <v>0</v>
      </c>
      <c r="O3072" s="211">
        <v>446316</v>
      </c>
      <c r="P3072" s="124" t="s">
        <v>1314</v>
      </c>
    </row>
    <row r="3073" spans="1:16" ht="76.5">
      <c r="A3073" s="262">
        <v>25</v>
      </c>
      <c r="B3073" s="124"/>
      <c r="C3073" s="125" t="s">
        <v>694</v>
      </c>
      <c r="D3073" s="119">
        <v>43194</v>
      </c>
      <c r="E3073" s="120" t="s">
        <v>6878</v>
      </c>
      <c r="F3073" s="120" t="s">
        <v>1315</v>
      </c>
      <c r="G3073" s="120">
        <v>17183109</v>
      </c>
      <c r="H3073" s="124"/>
      <c r="I3073" s="128" t="s">
        <v>8044</v>
      </c>
      <c r="J3073" s="124"/>
      <c r="K3073" s="124"/>
      <c r="L3073" s="124"/>
      <c r="M3073" s="124"/>
      <c r="N3073" s="211">
        <v>2056017.77</v>
      </c>
      <c r="O3073" s="211">
        <v>0</v>
      </c>
      <c r="P3073" s="124" t="s">
        <v>1314</v>
      </c>
    </row>
    <row r="3074" spans="1:16" ht="76.5">
      <c r="A3074" s="262">
        <v>25</v>
      </c>
      <c r="B3074" s="124"/>
      <c r="C3074" s="125" t="s">
        <v>694</v>
      </c>
      <c r="D3074" s="119">
        <v>43194</v>
      </c>
      <c r="E3074" s="120" t="s">
        <v>6879</v>
      </c>
      <c r="F3074" s="120" t="s">
        <v>1315</v>
      </c>
      <c r="G3074" s="120">
        <v>17182986</v>
      </c>
      <c r="H3074" s="124"/>
      <c r="I3074" s="128" t="s">
        <v>8045</v>
      </c>
      <c r="J3074" s="124"/>
      <c r="K3074" s="124"/>
      <c r="L3074" s="124"/>
      <c r="M3074" s="124"/>
      <c r="N3074" s="211">
        <v>520759.41</v>
      </c>
      <c r="O3074" s="211">
        <v>0</v>
      </c>
      <c r="P3074" s="124" t="s">
        <v>1314</v>
      </c>
    </row>
    <row r="3075" spans="1:16" ht="76.5">
      <c r="A3075" s="262">
        <v>25</v>
      </c>
      <c r="B3075" s="124"/>
      <c r="C3075" s="125" t="s">
        <v>694</v>
      </c>
      <c r="D3075" s="119">
        <v>43194</v>
      </c>
      <c r="E3075" s="120" t="s">
        <v>6880</v>
      </c>
      <c r="F3075" s="120" t="s">
        <v>1315</v>
      </c>
      <c r="G3075" s="120">
        <v>17183014</v>
      </c>
      <c r="H3075" s="124"/>
      <c r="I3075" s="128" t="s">
        <v>8046</v>
      </c>
      <c r="J3075" s="124"/>
      <c r="K3075" s="124"/>
      <c r="L3075" s="124"/>
      <c r="M3075" s="124"/>
      <c r="N3075" s="211">
        <v>558831.31999999995</v>
      </c>
      <c r="O3075" s="211">
        <v>0</v>
      </c>
      <c r="P3075" s="124" t="s">
        <v>1314</v>
      </c>
    </row>
    <row r="3076" spans="1:16" ht="76.5">
      <c r="A3076" s="262">
        <v>25</v>
      </c>
      <c r="B3076" s="124"/>
      <c r="C3076" s="125" t="s">
        <v>694</v>
      </c>
      <c r="D3076" s="119">
        <v>43194</v>
      </c>
      <c r="E3076" s="120" t="s">
        <v>6881</v>
      </c>
      <c r="F3076" s="120" t="s">
        <v>1315</v>
      </c>
      <c r="G3076" s="120">
        <v>17183027</v>
      </c>
      <c r="H3076" s="124"/>
      <c r="I3076" s="128" t="s">
        <v>8047</v>
      </c>
      <c r="J3076" s="124"/>
      <c r="K3076" s="124"/>
      <c r="L3076" s="124"/>
      <c r="M3076" s="124"/>
      <c r="N3076" s="211">
        <v>812961.41</v>
      </c>
      <c r="O3076" s="211">
        <v>0</v>
      </c>
      <c r="P3076" s="124" t="s">
        <v>1314</v>
      </c>
    </row>
    <row r="3077" spans="1:16" ht="76.5">
      <c r="A3077" s="262">
        <v>25</v>
      </c>
      <c r="B3077" s="124"/>
      <c r="C3077" s="125" t="s">
        <v>694</v>
      </c>
      <c r="D3077" s="119">
        <v>43194</v>
      </c>
      <c r="E3077" s="120" t="s">
        <v>6882</v>
      </c>
      <c r="F3077" s="120" t="s">
        <v>1315</v>
      </c>
      <c r="G3077" s="120">
        <v>17183042</v>
      </c>
      <c r="H3077" s="124"/>
      <c r="I3077" s="128" t="s">
        <v>8048</v>
      </c>
      <c r="J3077" s="124"/>
      <c r="K3077" s="124"/>
      <c r="L3077" s="124"/>
      <c r="M3077" s="124"/>
      <c r="N3077" s="211">
        <v>617186.18999999994</v>
      </c>
      <c r="O3077" s="211">
        <v>0</v>
      </c>
      <c r="P3077" s="124" t="s">
        <v>1314</v>
      </c>
    </row>
    <row r="3078" spans="1:16" ht="76.5">
      <c r="A3078" s="262">
        <v>25</v>
      </c>
      <c r="B3078" s="124"/>
      <c r="C3078" s="125" t="s">
        <v>694</v>
      </c>
      <c r="D3078" s="119">
        <v>43194</v>
      </c>
      <c r="E3078" s="120" t="s">
        <v>6883</v>
      </c>
      <c r="F3078" s="120" t="s">
        <v>1315</v>
      </c>
      <c r="G3078" s="120">
        <v>17182985</v>
      </c>
      <c r="H3078" s="124"/>
      <c r="I3078" s="128" t="s">
        <v>8049</v>
      </c>
      <c r="J3078" s="124"/>
      <c r="K3078" s="124"/>
      <c r="L3078" s="124"/>
      <c r="M3078" s="124"/>
      <c r="N3078" s="211">
        <v>502021.02</v>
      </c>
      <c r="O3078" s="211">
        <v>0</v>
      </c>
      <c r="P3078" s="124" t="s">
        <v>1314</v>
      </c>
    </row>
    <row r="3079" spans="1:16" ht="76.5">
      <c r="A3079" s="262">
        <v>25</v>
      </c>
      <c r="B3079" s="124"/>
      <c r="C3079" s="125" t="s">
        <v>694</v>
      </c>
      <c r="D3079" s="119">
        <v>43194</v>
      </c>
      <c r="E3079" s="120" t="s">
        <v>6884</v>
      </c>
      <c r="F3079" s="120" t="s">
        <v>1315</v>
      </c>
      <c r="G3079" s="120">
        <v>17183015</v>
      </c>
      <c r="H3079" s="124"/>
      <c r="I3079" s="128" t="s">
        <v>8050</v>
      </c>
      <c r="J3079" s="124"/>
      <c r="K3079" s="124"/>
      <c r="L3079" s="124"/>
      <c r="M3079" s="124"/>
      <c r="N3079" s="211">
        <v>54842.34</v>
      </c>
      <c r="O3079" s="211">
        <v>0</v>
      </c>
      <c r="P3079" s="124" t="s">
        <v>1314</v>
      </c>
    </row>
    <row r="3080" spans="1:16" ht="76.5">
      <c r="A3080" s="262">
        <v>25</v>
      </c>
      <c r="B3080" s="124"/>
      <c r="C3080" s="125" t="s">
        <v>694</v>
      </c>
      <c r="D3080" s="119">
        <v>43194</v>
      </c>
      <c r="E3080" s="120" t="s">
        <v>6885</v>
      </c>
      <c r="F3080" s="120" t="s">
        <v>1315</v>
      </c>
      <c r="G3080" s="120">
        <v>17182571</v>
      </c>
      <c r="H3080" s="124"/>
      <c r="I3080" s="128" t="s">
        <v>8051</v>
      </c>
      <c r="J3080" s="124"/>
      <c r="K3080" s="124"/>
      <c r="L3080" s="124"/>
      <c r="M3080" s="124"/>
      <c r="N3080" s="211">
        <v>302774.82</v>
      </c>
      <c r="O3080" s="211">
        <v>0</v>
      </c>
      <c r="P3080" s="124" t="s">
        <v>1314</v>
      </c>
    </row>
    <row r="3081" spans="1:16" ht="63.75">
      <c r="A3081" s="262">
        <v>513</v>
      </c>
      <c r="B3081" s="124"/>
      <c r="C3081" s="125" t="s">
        <v>201</v>
      </c>
      <c r="D3081" s="119">
        <v>43194</v>
      </c>
      <c r="E3081" s="120" t="s">
        <v>6886</v>
      </c>
      <c r="F3081" s="120" t="s">
        <v>15</v>
      </c>
      <c r="G3081" s="120">
        <v>702699</v>
      </c>
      <c r="H3081" s="124"/>
      <c r="I3081" s="128" t="s">
        <v>8052</v>
      </c>
      <c r="J3081" s="124"/>
      <c r="K3081" s="124"/>
      <c r="L3081" s="124"/>
      <c r="M3081" s="124"/>
      <c r="N3081" s="211">
        <v>50</v>
      </c>
      <c r="O3081" s="211">
        <v>0</v>
      </c>
      <c r="P3081" s="124" t="s">
        <v>1314</v>
      </c>
    </row>
    <row r="3082" spans="1:16" ht="89.25">
      <c r="A3082" s="262">
        <v>513</v>
      </c>
      <c r="B3082" s="124"/>
      <c r="C3082" s="125" t="s">
        <v>201</v>
      </c>
      <c r="D3082" s="119">
        <v>43194</v>
      </c>
      <c r="E3082" s="120" t="s">
        <v>6887</v>
      </c>
      <c r="F3082" s="120" t="s">
        <v>15</v>
      </c>
      <c r="G3082" s="120">
        <v>4683</v>
      </c>
      <c r="H3082" s="124"/>
      <c r="I3082" s="128" t="s">
        <v>8053</v>
      </c>
      <c r="J3082" s="124"/>
      <c r="K3082" s="124"/>
      <c r="L3082" s="124"/>
      <c r="M3082" s="124"/>
      <c r="N3082" s="211">
        <v>50</v>
      </c>
      <c r="O3082" s="211">
        <v>0</v>
      </c>
      <c r="P3082" s="124" t="s">
        <v>1314</v>
      </c>
    </row>
    <row r="3083" spans="1:16" ht="89.25">
      <c r="A3083" s="262">
        <v>20</v>
      </c>
      <c r="B3083" s="124"/>
      <c r="C3083" s="125" t="s">
        <v>693</v>
      </c>
      <c r="D3083" s="119">
        <v>43194</v>
      </c>
      <c r="E3083" s="120" t="s">
        <v>6888</v>
      </c>
      <c r="F3083" s="120" t="s">
        <v>15</v>
      </c>
      <c r="G3083" s="120">
        <v>4672</v>
      </c>
      <c r="H3083" s="124"/>
      <c r="I3083" s="128" t="s">
        <v>8054</v>
      </c>
      <c r="J3083" s="124"/>
      <c r="K3083" s="124"/>
      <c r="L3083" s="124"/>
      <c r="M3083" s="124"/>
      <c r="N3083" s="211">
        <v>2164.8000000000002</v>
      </c>
      <c r="O3083" s="211">
        <v>0</v>
      </c>
      <c r="P3083" s="124" t="s">
        <v>1314</v>
      </c>
    </row>
    <row r="3084" spans="1:16" ht="102">
      <c r="A3084" s="262">
        <v>117</v>
      </c>
      <c r="B3084" s="124"/>
      <c r="C3084" s="125" t="s">
        <v>722</v>
      </c>
      <c r="D3084" s="119">
        <v>43194</v>
      </c>
      <c r="E3084" s="120" t="s">
        <v>6889</v>
      </c>
      <c r="F3084" s="120" t="s">
        <v>15</v>
      </c>
      <c r="G3084" s="120">
        <v>4681</v>
      </c>
      <c r="H3084" s="124"/>
      <c r="I3084" s="128" t="s">
        <v>8055</v>
      </c>
      <c r="J3084" s="124"/>
      <c r="K3084" s="124"/>
      <c r="L3084" s="124"/>
      <c r="M3084" s="124"/>
      <c r="N3084" s="211">
        <v>3731.76</v>
      </c>
      <c r="O3084" s="211">
        <v>0</v>
      </c>
      <c r="P3084" s="124" t="s">
        <v>1314</v>
      </c>
    </row>
    <row r="3085" spans="1:16" ht="102">
      <c r="A3085" s="262">
        <v>117</v>
      </c>
      <c r="B3085" s="124"/>
      <c r="C3085" s="125" t="s">
        <v>722</v>
      </c>
      <c r="D3085" s="119">
        <v>43194</v>
      </c>
      <c r="E3085" s="120" t="s">
        <v>6890</v>
      </c>
      <c r="F3085" s="120" t="s">
        <v>15</v>
      </c>
      <c r="G3085" s="120">
        <v>4685</v>
      </c>
      <c r="H3085" s="124"/>
      <c r="I3085" s="128" t="s">
        <v>8056</v>
      </c>
      <c r="J3085" s="124"/>
      <c r="K3085" s="124"/>
      <c r="L3085" s="124"/>
      <c r="M3085" s="124"/>
      <c r="N3085" s="211">
        <v>394.65</v>
      </c>
      <c r="O3085" s="211">
        <v>0</v>
      </c>
      <c r="P3085" s="124" t="s">
        <v>1314</v>
      </c>
    </row>
    <row r="3086" spans="1:16" ht="102">
      <c r="A3086" s="262">
        <v>117</v>
      </c>
      <c r="B3086" s="124"/>
      <c r="C3086" s="125" t="s">
        <v>722</v>
      </c>
      <c r="D3086" s="119">
        <v>43194</v>
      </c>
      <c r="E3086" s="120" t="s">
        <v>6891</v>
      </c>
      <c r="F3086" s="120" t="s">
        <v>15</v>
      </c>
      <c r="G3086" s="120">
        <v>4679</v>
      </c>
      <c r="H3086" s="124"/>
      <c r="I3086" s="128" t="s">
        <v>8057</v>
      </c>
      <c r="J3086" s="124"/>
      <c r="K3086" s="124"/>
      <c r="L3086" s="124"/>
      <c r="M3086" s="124"/>
      <c r="N3086" s="211">
        <v>460.57</v>
      </c>
      <c r="O3086" s="211">
        <v>0</v>
      </c>
      <c r="P3086" s="124" t="s">
        <v>1314</v>
      </c>
    </row>
    <row r="3087" spans="1:16" ht="63.75">
      <c r="A3087" s="262" t="s">
        <v>619</v>
      </c>
      <c r="B3087" s="124"/>
      <c r="C3087" s="125" t="s">
        <v>713</v>
      </c>
      <c r="D3087" s="119">
        <v>43194</v>
      </c>
      <c r="E3087" s="120" t="s">
        <v>6892</v>
      </c>
      <c r="F3087" s="120" t="s">
        <v>15</v>
      </c>
      <c r="G3087" s="120">
        <v>703303</v>
      </c>
      <c r="H3087" s="124"/>
      <c r="I3087" s="128" t="s">
        <v>8058</v>
      </c>
      <c r="J3087" s="124"/>
      <c r="K3087" s="124"/>
      <c r="L3087" s="124"/>
      <c r="M3087" s="124"/>
      <c r="N3087" s="211">
        <v>50</v>
      </c>
      <c r="O3087" s="211">
        <v>0</v>
      </c>
      <c r="P3087" s="124" t="s">
        <v>1314</v>
      </c>
    </row>
    <row r="3088" spans="1:16" ht="76.5">
      <c r="A3088" s="262" t="s">
        <v>619</v>
      </c>
      <c r="B3088" s="124"/>
      <c r="C3088" s="125" t="s">
        <v>713</v>
      </c>
      <c r="D3088" s="119">
        <v>43194</v>
      </c>
      <c r="E3088" s="120" t="s">
        <v>6893</v>
      </c>
      <c r="F3088" s="120" t="s">
        <v>15</v>
      </c>
      <c r="G3088" s="120">
        <v>703305</v>
      </c>
      <c r="H3088" s="124"/>
      <c r="I3088" s="128" t="s">
        <v>8059</v>
      </c>
      <c r="J3088" s="124"/>
      <c r="K3088" s="124"/>
      <c r="L3088" s="124"/>
      <c r="M3088" s="124"/>
      <c r="N3088" s="211">
        <v>50</v>
      </c>
      <c r="O3088" s="211">
        <v>0</v>
      </c>
      <c r="P3088" s="124" t="s">
        <v>1314</v>
      </c>
    </row>
    <row r="3089" spans="1:16" ht="76.5">
      <c r="A3089" s="262">
        <v>25</v>
      </c>
      <c r="B3089" s="124"/>
      <c r="C3089" s="125" t="s">
        <v>694</v>
      </c>
      <c r="D3089" s="119">
        <v>43194</v>
      </c>
      <c r="E3089" s="120" t="s">
        <v>6894</v>
      </c>
      <c r="F3089" s="120" t="s">
        <v>1315</v>
      </c>
      <c r="G3089" s="120">
        <v>17182566</v>
      </c>
      <c r="H3089" s="124"/>
      <c r="I3089" s="128" t="s">
        <v>8060</v>
      </c>
      <c r="J3089" s="124"/>
      <c r="K3089" s="124"/>
      <c r="L3089" s="124"/>
      <c r="M3089" s="124"/>
      <c r="N3089" s="211">
        <v>28336.83</v>
      </c>
      <c r="O3089" s="211">
        <v>0</v>
      </c>
      <c r="P3089" s="124" t="s">
        <v>1314</v>
      </c>
    </row>
    <row r="3090" spans="1:16" ht="76.5">
      <c r="A3090" s="262">
        <v>25</v>
      </c>
      <c r="B3090" s="124"/>
      <c r="C3090" s="125" t="s">
        <v>694</v>
      </c>
      <c r="D3090" s="119">
        <v>43194</v>
      </c>
      <c r="E3090" s="120" t="s">
        <v>6895</v>
      </c>
      <c r="F3090" s="120" t="s">
        <v>1315</v>
      </c>
      <c r="G3090" s="120">
        <v>17182570</v>
      </c>
      <c r="H3090" s="124"/>
      <c r="I3090" s="128" t="s">
        <v>8061</v>
      </c>
      <c r="J3090" s="124"/>
      <c r="K3090" s="124"/>
      <c r="L3090" s="124"/>
      <c r="M3090" s="124"/>
      <c r="N3090" s="211">
        <v>598391.23</v>
      </c>
      <c r="O3090" s="211">
        <v>0</v>
      </c>
      <c r="P3090" s="124" t="s">
        <v>1314</v>
      </c>
    </row>
    <row r="3091" spans="1:16" ht="76.5">
      <c r="A3091" s="262">
        <v>25</v>
      </c>
      <c r="B3091" s="124"/>
      <c r="C3091" s="125" t="s">
        <v>694</v>
      </c>
      <c r="D3091" s="119">
        <v>43194</v>
      </c>
      <c r="E3091" s="120" t="s">
        <v>6896</v>
      </c>
      <c r="F3091" s="120" t="s">
        <v>1315</v>
      </c>
      <c r="G3091" s="120">
        <v>17182588</v>
      </c>
      <c r="H3091" s="124"/>
      <c r="I3091" s="128" t="s">
        <v>8062</v>
      </c>
      <c r="J3091" s="124"/>
      <c r="K3091" s="124"/>
      <c r="L3091" s="124"/>
      <c r="M3091" s="124"/>
      <c r="N3091" s="211">
        <v>110762.66</v>
      </c>
      <c r="O3091" s="211">
        <v>0</v>
      </c>
      <c r="P3091" s="124" t="s">
        <v>1314</v>
      </c>
    </row>
    <row r="3092" spans="1:16" ht="76.5">
      <c r="A3092" s="262">
        <v>25</v>
      </c>
      <c r="B3092" s="124"/>
      <c r="C3092" s="125" t="s">
        <v>694</v>
      </c>
      <c r="D3092" s="119">
        <v>43194</v>
      </c>
      <c r="E3092" s="120" t="s">
        <v>6897</v>
      </c>
      <c r="F3092" s="120" t="s">
        <v>1315</v>
      </c>
      <c r="G3092" s="120">
        <v>17182522</v>
      </c>
      <c r="H3092" s="124"/>
      <c r="I3092" s="128" t="s">
        <v>8063</v>
      </c>
      <c r="J3092" s="124"/>
      <c r="K3092" s="124"/>
      <c r="L3092" s="124"/>
      <c r="M3092" s="124"/>
      <c r="N3092" s="211">
        <v>113291.5</v>
      </c>
      <c r="O3092" s="211">
        <v>0</v>
      </c>
      <c r="P3092" s="124" t="s">
        <v>1314</v>
      </c>
    </row>
    <row r="3093" spans="1:16" ht="76.5">
      <c r="A3093" s="262">
        <v>25</v>
      </c>
      <c r="B3093" s="124"/>
      <c r="C3093" s="125" t="s">
        <v>694</v>
      </c>
      <c r="D3093" s="119">
        <v>43194</v>
      </c>
      <c r="E3093" s="120" t="s">
        <v>6898</v>
      </c>
      <c r="F3093" s="120" t="s">
        <v>1315</v>
      </c>
      <c r="G3093" s="120">
        <v>17165691</v>
      </c>
      <c r="H3093" s="124"/>
      <c r="I3093" s="128" t="s">
        <v>8064</v>
      </c>
      <c r="J3093" s="124"/>
      <c r="K3093" s="124"/>
      <c r="L3093" s="124"/>
      <c r="M3093" s="124"/>
      <c r="N3093" s="211">
        <v>214214.52</v>
      </c>
      <c r="O3093" s="211">
        <v>0</v>
      </c>
      <c r="P3093" s="124" t="s">
        <v>1314</v>
      </c>
    </row>
    <row r="3094" spans="1:16" ht="76.5">
      <c r="A3094" s="262">
        <v>25</v>
      </c>
      <c r="B3094" s="124"/>
      <c r="C3094" s="125" t="s">
        <v>694</v>
      </c>
      <c r="D3094" s="119">
        <v>43194</v>
      </c>
      <c r="E3094" s="120" t="s">
        <v>6899</v>
      </c>
      <c r="F3094" s="120" t="s">
        <v>1315</v>
      </c>
      <c r="G3094" s="120">
        <v>17182525</v>
      </c>
      <c r="H3094" s="124"/>
      <c r="I3094" s="128" t="s">
        <v>8065</v>
      </c>
      <c r="J3094" s="124"/>
      <c r="K3094" s="124"/>
      <c r="L3094" s="124"/>
      <c r="M3094" s="124"/>
      <c r="N3094" s="211">
        <v>1328994.93</v>
      </c>
      <c r="O3094" s="211">
        <v>0</v>
      </c>
      <c r="P3094" s="124" t="s">
        <v>1314</v>
      </c>
    </row>
    <row r="3095" spans="1:16" ht="76.5">
      <c r="A3095" s="262">
        <v>25</v>
      </c>
      <c r="B3095" s="124"/>
      <c r="C3095" s="125" t="s">
        <v>694</v>
      </c>
      <c r="D3095" s="119">
        <v>43194</v>
      </c>
      <c r="E3095" s="120" t="s">
        <v>6900</v>
      </c>
      <c r="F3095" s="120" t="s">
        <v>1315</v>
      </c>
      <c r="G3095" s="120">
        <v>17182547</v>
      </c>
      <c r="H3095" s="124"/>
      <c r="I3095" s="128" t="s">
        <v>8066</v>
      </c>
      <c r="J3095" s="124"/>
      <c r="K3095" s="124"/>
      <c r="L3095" s="124"/>
      <c r="M3095" s="124"/>
      <c r="N3095" s="211">
        <v>941718.25</v>
      </c>
      <c r="O3095" s="211">
        <v>0</v>
      </c>
      <c r="P3095" s="124" t="s">
        <v>1314</v>
      </c>
    </row>
    <row r="3096" spans="1:16" ht="76.5">
      <c r="A3096" s="262">
        <v>25</v>
      </c>
      <c r="B3096" s="124"/>
      <c r="C3096" s="125" t="s">
        <v>694</v>
      </c>
      <c r="D3096" s="119">
        <v>43194</v>
      </c>
      <c r="E3096" s="120" t="s">
        <v>6901</v>
      </c>
      <c r="F3096" s="120" t="s">
        <v>1315</v>
      </c>
      <c r="G3096" s="120">
        <v>17182539</v>
      </c>
      <c r="H3096" s="124"/>
      <c r="I3096" s="128" t="s">
        <v>8067</v>
      </c>
      <c r="J3096" s="124"/>
      <c r="K3096" s="124"/>
      <c r="L3096" s="124"/>
      <c r="M3096" s="124"/>
      <c r="N3096" s="211">
        <v>616888.93999999994</v>
      </c>
      <c r="O3096" s="211">
        <v>0</v>
      </c>
      <c r="P3096" s="124" t="s">
        <v>1314</v>
      </c>
    </row>
    <row r="3097" spans="1:16" ht="76.5">
      <c r="A3097" s="262">
        <v>25</v>
      </c>
      <c r="B3097" s="124"/>
      <c r="C3097" s="125" t="s">
        <v>694</v>
      </c>
      <c r="D3097" s="119">
        <v>43194</v>
      </c>
      <c r="E3097" s="120" t="s">
        <v>6902</v>
      </c>
      <c r="F3097" s="120" t="s">
        <v>1315</v>
      </c>
      <c r="G3097" s="120">
        <v>17182563</v>
      </c>
      <c r="H3097" s="124"/>
      <c r="I3097" s="128" t="s">
        <v>8068</v>
      </c>
      <c r="J3097" s="124"/>
      <c r="K3097" s="124"/>
      <c r="L3097" s="124"/>
      <c r="M3097" s="124"/>
      <c r="N3097" s="211">
        <v>2217984.46</v>
      </c>
      <c r="O3097" s="211">
        <v>0</v>
      </c>
      <c r="P3097" s="124" t="s">
        <v>1314</v>
      </c>
    </row>
    <row r="3098" spans="1:16" ht="76.5">
      <c r="A3098" s="262">
        <v>25</v>
      </c>
      <c r="B3098" s="124"/>
      <c r="C3098" s="125" t="s">
        <v>694</v>
      </c>
      <c r="D3098" s="119">
        <v>43194</v>
      </c>
      <c r="E3098" s="120" t="s">
        <v>6903</v>
      </c>
      <c r="F3098" s="120" t="s">
        <v>1315</v>
      </c>
      <c r="G3098" s="120">
        <v>17182572</v>
      </c>
      <c r="H3098" s="124"/>
      <c r="I3098" s="128" t="s">
        <v>8069</v>
      </c>
      <c r="J3098" s="124"/>
      <c r="K3098" s="124"/>
      <c r="L3098" s="124"/>
      <c r="M3098" s="124"/>
      <c r="N3098" s="211">
        <v>378790.06</v>
      </c>
      <c r="O3098" s="211">
        <v>0</v>
      </c>
      <c r="P3098" s="124" t="s">
        <v>1314</v>
      </c>
    </row>
    <row r="3099" spans="1:16" ht="76.5">
      <c r="A3099" s="262">
        <v>25</v>
      </c>
      <c r="B3099" s="124"/>
      <c r="C3099" s="125" t="s">
        <v>694</v>
      </c>
      <c r="D3099" s="119">
        <v>43194</v>
      </c>
      <c r="E3099" s="120" t="s">
        <v>6904</v>
      </c>
      <c r="F3099" s="120" t="s">
        <v>1315</v>
      </c>
      <c r="G3099" s="120">
        <v>17182427</v>
      </c>
      <c r="H3099" s="124"/>
      <c r="I3099" s="128" t="s">
        <v>8070</v>
      </c>
      <c r="J3099" s="124"/>
      <c r="K3099" s="124"/>
      <c r="L3099" s="124"/>
      <c r="M3099" s="124"/>
      <c r="N3099" s="211">
        <v>830873.15</v>
      </c>
      <c r="O3099" s="211">
        <v>0</v>
      </c>
      <c r="P3099" s="124" t="s">
        <v>1314</v>
      </c>
    </row>
    <row r="3100" spans="1:16" ht="63.75">
      <c r="A3100" s="262">
        <v>25</v>
      </c>
      <c r="B3100" s="124"/>
      <c r="C3100" s="125" t="s">
        <v>694</v>
      </c>
      <c r="D3100" s="119">
        <v>43194</v>
      </c>
      <c r="E3100" s="120" t="s">
        <v>6905</v>
      </c>
      <c r="F3100" s="120" t="s">
        <v>1315</v>
      </c>
      <c r="G3100" s="120">
        <v>17182429</v>
      </c>
      <c r="H3100" s="124"/>
      <c r="I3100" s="128" t="s">
        <v>8071</v>
      </c>
      <c r="J3100" s="124"/>
      <c r="K3100" s="124"/>
      <c r="L3100" s="124"/>
      <c r="M3100" s="124"/>
      <c r="N3100" s="211">
        <v>355147.5</v>
      </c>
      <c r="O3100" s="211">
        <v>0</v>
      </c>
      <c r="P3100" s="124" t="s">
        <v>1314</v>
      </c>
    </row>
    <row r="3101" spans="1:16" ht="76.5">
      <c r="A3101" s="262">
        <v>25</v>
      </c>
      <c r="B3101" s="124"/>
      <c r="C3101" s="125" t="s">
        <v>694</v>
      </c>
      <c r="D3101" s="119">
        <v>43194</v>
      </c>
      <c r="E3101" s="120" t="s">
        <v>6906</v>
      </c>
      <c r="F3101" s="120" t="s">
        <v>1315</v>
      </c>
      <c r="G3101" s="120">
        <v>17182477</v>
      </c>
      <c r="H3101" s="124"/>
      <c r="I3101" s="128" t="s">
        <v>8072</v>
      </c>
      <c r="J3101" s="124"/>
      <c r="K3101" s="124"/>
      <c r="L3101" s="124"/>
      <c r="M3101" s="124"/>
      <c r="N3101" s="211">
        <v>198117.75</v>
      </c>
      <c r="O3101" s="211">
        <v>0</v>
      </c>
      <c r="P3101" s="124" t="s">
        <v>1314</v>
      </c>
    </row>
    <row r="3102" spans="1:16" ht="63.75">
      <c r="A3102" s="262">
        <v>81</v>
      </c>
      <c r="B3102" s="124"/>
      <c r="C3102" s="125" t="s">
        <v>709</v>
      </c>
      <c r="D3102" s="119">
        <v>43195</v>
      </c>
      <c r="E3102" s="120" t="s">
        <v>6433</v>
      </c>
      <c r="F3102" s="120" t="s">
        <v>3</v>
      </c>
      <c r="G3102" s="120">
        <v>1610994</v>
      </c>
      <c r="H3102" s="124"/>
      <c r="I3102" s="128" t="s">
        <v>7647</v>
      </c>
      <c r="J3102" s="124"/>
      <c r="K3102" s="124"/>
      <c r="L3102" s="124"/>
      <c r="M3102" s="124"/>
      <c r="N3102" s="211">
        <v>0</v>
      </c>
      <c r="O3102" s="211">
        <v>10087.790000000001</v>
      </c>
      <c r="P3102" s="124" t="s">
        <v>1314</v>
      </c>
    </row>
    <row r="3103" spans="1:16" ht="51">
      <c r="A3103" s="262">
        <v>514</v>
      </c>
      <c r="B3103" s="124"/>
      <c r="C3103" s="125" t="s">
        <v>841</v>
      </c>
      <c r="D3103" s="119">
        <v>43195</v>
      </c>
      <c r="E3103" s="120" t="s">
        <v>6434</v>
      </c>
      <c r="F3103" s="120" t="s">
        <v>3</v>
      </c>
      <c r="G3103" s="120">
        <v>1611018</v>
      </c>
      <c r="H3103" s="124"/>
      <c r="I3103" s="128" t="s">
        <v>7648</v>
      </c>
      <c r="J3103" s="124"/>
      <c r="K3103" s="124"/>
      <c r="L3103" s="124"/>
      <c r="M3103" s="124"/>
      <c r="N3103" s="211">
        <v>0</v>
      </c>
      <c r="O3103" s="211">
        <v>55097414.380000003</v>
      </c>
      <c r="P3103" s="124" t="s">
        <v>1314</v>
      </c>
    </row>
    <row r="3104" spans="1:16" ht="51">
      <c r="A3104" s="262">
        <v>20</v>
      </c>
      <c r="B3104" s="124"/>
      <c r="C3104" s="125" t="s">
        <v>693</v>
      </c>
      <c r="D3104" s="119">
        <v>43195</v>
      </c>
      <c r="E3104" s="120" t="s">
        <v>6437</v>
      </c>
      <c r="F3104" s="120" t="s">
        <v>3</v>
      </c>
      <c r="G3104" s="120">
        <v>1611024</v>
      </c>
      <c r="H3104" s="124"/>
      <c r="I3104" s="128" t="s">
        <v>7651</v>
      </c>
      <c r="J3104" s="124"/>
      <c r="K3104" s="124"/>
      <c r="L3104" s="124"/>
      <c r="M3104" s="124"/>
      <c r="N3104" s="211">
        <v>0</v>
      </c>
      <c r="O3104" s="211">
        <v>779.1</v>
      </c>
      <c r="P3104" s="124" t="s">
        <v>1314</v>
      </c>
    </row>
    <row r="3105" spans="1:16" ht="63.75">
      <c r="A3105" s="262">
        <v>290</v>
      </c>
      <c r="B3105" s="124"/>
      <c r="C3105" s="125" t="s">
        <v>793</v>
      </c>
      <c r="D3105" s="119">
        <v>43195</v>
      </c>
      <c r="E3105" s="120" t="s">
        <v>6438</v>
      </c>
      <c r="F3105" s="120" t="s">
        <v>3</v>
      </c>
      <c r="G3105" s="120">
        <v>1611059</v>
      </c>
      <c r="H3105" s="124"/>
      <c r="I3105" s="128" t="s">
        <v>7652</v>
      </c>
      <c r="J3105" s="124"/>
      <c r="K3105" s="124"/>
      <c r="L3105" s="124"/>
      <c r="M3105" s="124"/>
      <c r="N3105" s="211">
        <v>0</v>
      </c>
      <c r="O3105" s="211">
        <v>1060.4000000000001</v>
      </c>
      <c r="P3105" s="124" t="s">
        <v>1314</v>
      </c>
    </row>
    <row r="3106" spans="1:16" ht="38.25">
      <c r="A3106" s="262">
        <v>212</v>
      </c>
      <c r="B3106" s="124"/>
      <c r="C3106" s="125" t="s">
        <v>761</v>
      </c>
      <c r="D3106" s="119">
        <v>43195</v>
      </c>
      <c r="E3106" s="120" t="s">
        <v>6440</v>
      </c>
      <c r="F3106" s="120" t="s">
        <v>3</v>
      </c>
      <c r="G3106" s="120">
        <v>1611086</v>
      </c>
      <c r="H3106" s="124"/>
      <c r="I3106" s="128" t="s">
        <v>7654</v>
      </c>
      <c r="J3106" s="124"/>
      <c r="K3106" s="124"/>
      <c r="L3106" s="124"/>
      <c r="M3106" s="124"/>
      <c r="N3106" s="211">
        <v>0</v>
      </c>
      <c r="O3106" s="211">
        <v>800</v>
      </c>
      <c r="P3106" s="124" t="s">
        <v>1314</v>
      </c>
    </row>
    <row r="3107" spans="1:16" ht="51">
      <c r="A3107" s="262" t="s">
        <v>619</v>
      </c>
      <c r="B3107" s="124"/>
      <c r="C3107" s="125" t="s">
        <v>713</v>
      </c>
      <c r="D3107" s="119">
        <v>43195</v>
      </c>
      <c r="E3107" s="120" t="s">
        <v>6441</v>
      </c>
      <c r="F3107" s="120" t="s">
        <v>3</v>
      </c>
      <c r="G3107" s="120">
        <v>1610997</v>
      </c>
      <c r="H3107" s="124"/>
      <c r="I3107" s="128" t="s">
        <v>4855</v>
      </c>
      <c r="J3107" s="124"/>
      <c r="K3107" s="124"/>
      <c r="L3107" s="124"/>
      <c r="M3107" s="124"/>
      <c r="N3107" s="211">
        <v>0</v>
      </c>
      <c r="O3107" s="211">
        <v>1506</v>
      </c>
      <c r="P3107" s="124" t="s">
        <v>1314</v>
      </c>
    </row>
    <row r="3108" spans="1:16" ht="51">
      <c r="A3108" s="262">
        <v>373</v>
      </c>
      <c r="B3108" s="124"/>
      <c r="C3108" s="125" t="s">
        <v>1269</v>
      </c>
      <c r="D3108" s="119">
        <v>43195</v>
      </c>
      <c r="E3108" s="120" t="s">
        <v>6445</v>
      </c>
      <c r="F3108" s="120" t="s">
        <v>3</v>
      </c>
      <c r="G3108" s="120">
        <v>1611142</v>
      </c>
      <c r="H3108" s="124"/>
      <c r="I3108" s="128" t="s">
        <v>7658</v>
      </c>
      <c r="J3108" s="124"/>
      <c r="K3108" s="124"/>
      <c r="L3108" s="124"/>
      <c r="M3108" s="124"/>
      <c r="N3108" s="211">
        <v>0</v>
      </c>
      <c r="O3108" s="211">
        <v>1524.03</v>
      </c>
      <c r="P3108" s="124" t="s">
        <v>1314</v>
      </c>
    </row>
    <row r="3109" spans="1:16" ht="38.25">
      <c r="A3109" s="262">
        <v>212</v>
      </c>
      <c r="B3109" s="124"/>
      <c r="C3109" s="125" t="s">
        <v>761</v>
      </c>
      <c r="D3109" s="119">
        <v>43195</v>
      </c>
      <c r="E3109" s="120" t="s">
        <v>6446</v>
      </c>
      <c r="F3109" s="120" t="s">
        <v>3</v>
      </c>
      <c r="G3109" s="120">
        <v>1611159</v>
      </c>
      <c r="H3109" s="124"/>
      <c r="I3109" s="128" t="s">
        <v>7659</v>
      </c>
      <c r="J3109" s="124"/>
      <c r="K3109" s="124"/>
      <c r="L3109" s="124"/>
      <c r="M3109" s="124"/>
      <c r="N3109" s="211">
        <v>0</v>
      </c>
      <c r="O3109" s="211">
        <v>222</v>
      </c>
      <c r="P3109" s="124" t="s">
        <v>1314</v>
      </c>
    </row>
    <row r="3110" spans="1:16" ht="51">
      <c r="A3110" s="262">
        <v>212</v>
      </c>
      <c r="B3110" s="124"/>
      <c r="C3110" s="125" t="s">
        <v>761</v>
      </c>
      <c r="D3110" s="119">
        <v>43195</v>
      </c>
      <c r="E3110" s="120" t="s">
        <v>6447</v>
      </c>
      <c r="F3110" s="120" t="s">
        <v>3</v>
      </c>
      <c r="G3110" s="120">
        <v>1611201</v>
      </c>
      <c r="H3110" s="124"/>
      <c r="I3110" s="128" t="s">
        <v>7660</v>
      </c>
      <c r="J3110" s="124"/>
      <c r="K3110" s="124"/>
      <c r="L3110" s="124"/>
      <c r="M3110" s="124"/>
      <c r="N3110" s="211">
        <v>0</v>
      </c>
      <c r="O3110" s="211">
        <v>5307.65</v>
      </c>
      <c r="P3110" s="124" t="s">
        <v>1314</v>
      </c>
    </row>
    <row r="3111" spans="1:16" ht="51">
      <c r="A3111" s="262" t="s">
        <v>619</v>
      </c>
      <c r="B3111" s="124"/>
      <c r="C3111" s="125" t="s">
        <v>713</v>
      </c>
      <c r="D3111" s="119">
        <v>43195</v>
      </c>
      <c r="E3111" s="120" t="s">
        <v>6465</v>
      </c>
      <c r="F3111" s="120" t="s">
        <v>3</v>
      </c>
      <c r="G3111" s="120">
        <v>1611051</v>
      </c>
      <c r="H3111" s="124"/>
      <c r="I3111" s="128" t="s">
        <v>7676</v>
      </c>
      <c r="J3111" s="124"/>
      <c r="K3111" s="124"/>
      <c r="L3111" s="124"/>
      <c r="M3111" s="124"/>
      <c r="N3111" s="211">
        <v>0</v>
      </c>
      <c r="O3111" s="211">
        <v>1277</v>
      </c>
      <c r="P3111" s="124" t="s">
        <v>1314</v>
      </c>
    </row>
    <row r="3112" spans="1:16" ht="38.25">
      <c r="A3112" s="262">
        <v>35</v>
      </c>
      <c r="B3112" s="124"/>
      <c r="C3112" s="125" t="s">
        <v>696</v>
      </c>
      <c r="D3112" s="119">
        <v>43195</v>
      </c>
      <c r="E3112" s="120" t="s">
        <v>6484</v>
      </c>
      <c r="F3112" s="120" t="s">
        <v>3</v>
      </c>
      <c r="G3112" s="120">
        <v>1611230</v>
      </c>
      <c r="H3112" s="124"/>
      <c r="I3112" s="128" t="s">
        <v>7690</v>
      </c>
      <c r="J3112" s="124"/>
      <c r="K3112" s="124"/>
      <c r="L3112" s="124"/>
      <c r="M3112" s="124"/>
      <c r="N3112" s="211">
        <v>0</v>
      </c>
      <c r="O3112" s="211">
        <v>257.02999999999997</v>
      </c>
      <c r="P3112" s="124" t="s">
        <v>1314</v>
      </c>
    </row>
    <row r="3113" spans="1:16" ht="51">
      <c r="A3113" s="262" t="s">
        <v>619</v>
      </c>
      <c r="B3113" s="124"/>
      <c r="C3113" s="125" t="s">
        <v>713</v>
      </c>
      <c r="D3113" s="119">
        <v>43195</v>
      </c>
      <c r="E3113" s="120" t="s">
        <v>6509</v>
      </c>
      <c r="F3113" s="120" t="s">
        <v>3</v>
      </c>
      <c r="G3113" s="120">
        <v>1610999</v>
      </c>
      <c r="H3113" s="124"/>
      <c r="I3113" s="128" t="s">
        <v>4885</v>
      </c>
      <c r="J3113" s="124"/>
      <c r="K3113" s="124"/>
      <c r="L3113" s="124"/>
      <c r="M3113" s="124"/>
      <c r="N3113" s="211">
        <v>0</v>
      </c>
      <c r="O3113" s="211">
        <v>6200</v>
      </c>
      <c r="P3113" s="124" t="s">
        <v>1314</v>
      </c>
    </row>
    <row r="3114" spans="1:16" ht="63.75">
      <c r="A3114" s="262" t="s">
        <v>619</v>
      </c>
      <c r="B3114" s="124"/>
      <c r="C3114" s="125" t="s">
        <v>713</v>
      </c>
      <c r="D3114" s="119">
        <v>43195</v>
      </c>
      <c r="E3114" s="120" t="s">
        <v>6549</v>
      </c>
      <c r="F3114" s="120" t="s">
        <v>3</v>
      </c>
      <c r="G3114" s="120">
        <v>1610972</v>
      </c>
      <c r="H3114" s="124"/>
      <c r="I3114" s="128" t="s">
        <v>7746</v>
      </c>
      <c r="J3114" s="124"/>
      <c r="K3114" s="124"/>
      <c r="L3114" s="124"/>
      <c r="M3114" s="124"/>
      <c r="N3114" s="211">
        <v>0</v>
      </c>
      <c r="O3114" s="211">
        <v>20000</v>
      </c>
      <c r="P3114" s="124" t="s">
        <v>1314</v>
      </c>
    </row>
    <row r="3115" spans="1:16" ht="51">
      <c r="A3115" s="262" t="s">
        <v>619</v>
      </c>
      <c r="B3115" s="124"/>
      <c r="C3115" s="125" t="s">
        <v>713</v>
      </c>
      <c r="D3115" s="119">
        <v>43195</v>
      </c>
      <c r="E3115" s="120" t="s">
        <v>6565</v>
      </c>
      <c r="F3115" s="120" t="s">
        <v>3</v>
      </c>
      <c r="G3115" s="120">
        <v>1611037</v>
      </c>
      <c r="H3115" s="124"/>
      <c r="I3115" s="128" t="s">
        <v>7761</v>
      </c>
      <c r="J3115" s="124"/>
      <c r="K3115" s="124"/>
      <c r="L3115" s="124"/>
      <c r="M3115" s="124"/>
      <c r="N3115" s="211">
        <v>0</v>
      </c>
      <c r="O3115" s="211">
        <v>1491.51</v>
      </c>
      <c r="P3115" s="124" t="s">
        <v>1314</v>
      </c>
    </row>
    <row r="3116" spans="1:16" ht="51">
      <c r="A3116" s="262" t="s">
        <v>619</v>
      </c>
      <c r="B3116" s="124"/>
      <c r="C3116" s="125" t="s">
        <v>713</v>
      </c>
      <c r="D3116" s="119">
        <v>43195</v>
      </c>
      <c r="E3116" s="120" t="s">
        <v>6613</v>
      </c>
      <c r="F3116" s="120" t="s">
        <v>3</v>
      </c>
      <c r="G3116" s="120">
        <v>1611043</v>
      </c>
      <c r="H3116" s="124"/>
      <c r="I3116" s="128" t="s">
        <v>4440</v>
      </c>
      <c r="J3116" s="124"/>
      <c r="K3116" s="124"/>
      <c r="L3116" s="124"/>
      <c r="M3116" s="124"/>
      <c r="N3116" s="211">
        <v>0</v>
      </c>
      <c r="O3116" s="211">
        <v>150</v>
      </c>
      <c r="P3116" s="124" t="s">
        <v>1314</v>
      </c>
    </row>
    <row r="3117" spans="1:16" ht="51">
      <c r="A3117" s="262">
        <v>16</v>
      </c>
      <c r="B3117" s="124"/>
      <c r="C3117" s="125" t="s">
        <v>692</v>
      </c>
      <c r="D3117" s="119">
        <v>43195</v>
      </c>
      <c r="E3117" s="120" t="s">
        <v>6629</v>
      </c>
      <c r="F3117" s="120" t="s">
        <v>3</v>
      </c>
      <c r="G3117" s="120">
        <v>1611068</v>
      </c>
      <c r="H3117" s="124"/>
      <c r="I3117" s="128" t="s">
        <v>7812</v>
      </c>
      <c r="J3117" s="124"/>
      <c r="K3117" s="124"/>
      <c r="L3117" s="124"/>
      <c r="M3117" s="124"/>
      <c r="N3117" s="211">
        <v>0</v>
      </c>
      <c r="O3117" s="211">
        <v>946.08</v>
      </c>
      <c r="P3117" s="124" t="s">
        <v>1314</v>
      </c>
    </row>
    <row r="3118" spans="1:16" ht="38.25">
      <c r="A3118" s="262">
        <v>35</v>
      </c>
      <c r="B3118" s="124"/>
      <c r="C3118" s="125" t="s">
        <v>696</v>
      </c>
      <c r="D3118" s="119">
        <v>43195</v>
      </c>
      <c r="E3118" s="120" t="s">
        <v>6645</v>
      </c>
      <c r="F3118" s="120" t="s">
        <v>3</v>
      </c>
      <c r="G3118" s="120">
        <v>1611033</v>
      </c>
      <c r="H3118" s="124"/>
      <c r="I3118" s="128" t="s">
        <v>7826</v>
      </c>
      <c r="J3118" s="124"/>
      <c r="K3118" s="124"/>
      <c r="L3118" s="124"/>
      <c r="M3118" s="124"/>
      <c r="N3118" s="211">
        <v>0</v>
      </c>
      <c r="O3118" s="211">
        <v>460</v>
      </c>
      <c r="P3118" s="124" t="s">
        <v>1314</v>
      </c>
    </row>
    <row r="3119" spans="1:16" ht="51">
      <c r="A3119" s="262" t="s">
        <v>619</v>
      </c>
      <c r="B3119" s="124"/>
      <c r="C3119" s="125" t="s">
        <v>713</v>
      </c>
      <c r="D3119" s="119">
        <v>43195</v>
      </c>
      <c r="E3119" s="120" t="s">
        <v>6669</v>
      </c>
      <c r="F3119" s="120" t="s">
        <v>3</v>
      </c>
      <c r="G3119" s="120">
        <v>1611000</v>
      </c>
      <c r="H3119" s="124"/>
      <c r="I3119" s="128" t="s">
        <v>4820</v>
      </c>
      <c r="J3119" s="124"/>
      <c r="K3119" s="124"/>
      <c r="L3119" s="124"/>
      <c r="M3119" s="124"/>
      <c r="N3119" s="211">
        <v>0</v>
      </c>
      <c r="O3119" s="211">
        <v>2075</v>
      </c>
      <c r="P3119" s="124" t="s">
        <v>1314</v>
      </c>
    </row>
    <row r="3120" spans="1:16" ht="51">
      <c r="A3120" s="262" t="s">
        <v>619</v>
      </c>
      <c r="B3120" s="124"/>
      <c r="C3120" s="125" t="s">
        <v>713</v>
      </c>
      <c r="D3120" s="119">
        <v>43195</v>
      </c>
      <c r="E3120" s="120" t="s">
        <v>6683</v>
      </c>
      <c r="F3120" s="120" t="s">
        <v>3</v>
      </c>
      <c r="G3120" s="120">
        <v>1611092</v>
      </c>
      <c r="H3120" s="124"/>
      <c r="I3120" s="128" t="s">
        <v>3000</v>
      </c>
      <c r="J3120" s="124"/>
      <c r="K3120" s="124"/>
      <c r="L3120" s="124"/>
      <c r="M3120" s="124"/>
      <c r="N3120" s="211">
        <v>0</v>
      </c>
      <c r="O3120" s="211">
        <v>800</v>
      </c>
      <c r="P3120" s="124" t="s">
        <v>1314</v>
      </c>
    </row>
    <row r="3121" spans="1:16" ht="51">
      <c r="A3121" s="262" t="s">
        <v>619</v>
      </c>
      <c r="B3121" s="124"/>
      <c r="C3121" s="125" t="s">
        <v>713</v>
      </c>
      <c r="D3121" s="119">
        <v>43195</v>
      </c>
      <c r="E3121" s="120" t="s">
        <v>6713</v>
      </c>
      <c r="F3121" s="120" t="s">
        <v>3</v>
      </c>
      <c r="G3121" s="120">
        <v>1611080</v>
      </c>
      <c r="H3121" s="124"/>
      <c r="I3121" s="128" t="s">
        <v>7885</v>
      </c>
      <c r="J3121" s="124"/>
      <c r="K3121" s="124"/>
      <c r="L3121" s="124"/>
      <c r="M3121" s="124"/>
      <c r="N3121" s="211">
        <v>0</v>
      </c>
      <c r="O3121" s="211">
        <v>1437.22</v>
      </c>
      <c r="P3121" s="124" t="s">
        <v>1314</v>
      </c>
    </row>
    <row r="3122" spans="1:16" ht="51">
      <c r="A3122" s="262" t="s">
        <v>619</v>
      </c>
      <c r="B3122" s="124"/>
      <c r="C3122" s="125" t="s">
        <v>713</v>
      </c>
      <c r="D3122" s="119">
        <v>43195</v>
      </c>
      <c r="E3122" s="120" t="s">
        <v>6760</v>
      </c>
      <c r="F3122" s="120" t="s">
        <v>3</v>
      </c>
      <c r="G3122" s="120">
        <v>1611103</v>
      </c>
      <c r="H3122" s="124"/>
      <c r="I3122" s="128" t="s">
        <v>7926</v>
      </c>
      <c r="J3122" s="124"/>
      <c r="K3122" s="124"/>
      <c r="L3122" s="124"/>
      <c r="M3122" s="124"/>
      <c r="N3122" s="211">
        <v>0</v>
      </c>
      <c r="O3122" s="211">
        <v>441.87</v>
      </c>
      <c r="P3122" s="124" t="s">
        <v>1314</v>
      </c>
    </row>
    <row r="3123" spans="1:16" ht="51">
      <c r="A3123" s="262" t="s">
        <v>619</v>
      </c>
      <c r="B3123" s="124"/>
      <c r="C3123" s="125" t="s">
        <v>713</v>
      </c>
      <c r="D3123" s="119">
        <v>43195</v>
      </c>
      <c r="E3123" s="120" t="s">
        <v>6761</v>
      </c>
      <c r="F3123" s="120" t="s">
        <v>3</v>
      </c>
      <c r="G3123" s="120">
        <v>1611101</v>
      </c>
      <c r="H3123" s="124"/>
      <c r="I3123" s="128" t="s">
        <v>7927</v>
      </c>
      <c r="J3123" s="124"/>
      <c r="K3123" s="124"/>
      <c r="L3123" s="124"/>
      <c r="M3123" s="124"/>
      <c r="N3123" s="211">
        <v>0</v>
      </c>
      <c r="O3123" s="211">
        <v>2</v>
      </c>
      <c r="P3123" s="124" t="s">
        <v>1314</v>
      </c>
    </row>
    <row r="3124" spans="1:16" ht="51">
      <c r="A3124" s="262" t="s">
        <v>619</v>
      </c>
      <c r="B3124" s="124"/>
      <c r="C3124" s="125" t="s">
        <v>713</v>
      </c>
      <c r="D3124" s="119">
        <v>43195</v>
      </c>
      <c r="E3124" s="120" t="s">
        <v>6762</v>
      </c>
      <c r="F3124" s="120" t="s">
        <v>3</v>
      </c>
      <c r="G3124" s="120">
        <v>1611102</v>
      </c>
      <c r="H3124" s="124"/>
      <c r="I3124" s="128" t="s">
        <v>7928</v>
      </c>
      <c r="J3124" s="124"/>
      <c r="K3124" s="124"/>
      <c r="L3124" s="124"/>
      <c r="M3124" s="124"/>
      <c r="N3124" s="211">
        <v>0</v>
      </c>
      <c r="O3124" s="211">
        <v>662.81</v>
      </c>
      <c r="P3124" s="124" t="s">
        <v>1314</v>
      </c>
    </row>
    <row r="3125" spans="1:16" ht="63.75">
      <c r="A3125" s="262" t="s">
        <v>619</v>
      </c>
      <c r="B3125" s="124"/>
      <c r="C3125" s="125" t="s">
        <v>713</v>
      </c>
      <c r="D3125" s="119">
        <v>43195</v>
      </c>
      <c r="E3125" s="120" t="s">
        <v>6785</v>
      </c>
      <c r="F3125" s="120" t="s">
        <v>3</v>
      </c>
      <c r="G3125" s="120">
        <v>1611152</v>
      </c>
      <c r="H3125" s="124"/>
      <c r="I3125" s="128" t="s">
        <v>7951</v>
      </c>
      <c r="J3125" s="124"/>
      <c r="K3125" s="124"/>
      <c r="L3125" s="124"/>
      <c r="M3125" s="124"/>
      <c r="N3125" s="211">
        <v>0</v>
      </c>
      <c r="O3125" s="211">
        <v>1659</v>
      </c>
      <c r="P3125" s="124" t="s">
        <v>1314</v>
      </c>
    </row>
    <row r="3126" spans="1:16" ht="76.5">
      <c r="A3126" s="262" t="s">
        <v>620</v>
      </c>
      <c r="B3126" s="124"/>
      <c r="C3126" s="125" t="s">
        <v>714</v>
      </c>
      <c r="D3126" s="119">
        <v>43195</v>
      </c>
      <c r="E3126" s="120" t="s">
        <v>6907</v>
      </c>
      <c r="F3126" s="120" t="s">
        <v>6</v>
      </c>
      <c r="G3126" s="120">
        <v>959681</v>
      </c>
      <c r="H3126" s="124"/>
      <c r="I3126" s="128" t="s">
        <v>8073</v>
      </c>
      <c r="J3126" s="124"/>
      <c r="K3126" s="124"/>
      <c r="L3126" s="124"/>
      <c r="M3126" s="124"/>
      <c r="N3126" s="211">
        <v>0</v>
      </c>
      <c r="O3126" s="211">
        <v>81000</v>
      </c>
      <c r="P3126" s="124" t="s">
        <v>1314</v>
      </c>
    </row>
    <row r="3127" spans="1:16" ht="76.5">
      <c r="A3127" s="262">
        <v>25</v>
      </c>
      <c r="B3127" s="124"/>
      <c r="C3127" s="125" t="s">
        <v>694</v>
      </c>
      <c r="D3127" s="119">
        <v>43195</v>
      </c>
      <c r="E3127" s="120" t="s">
        <v>6908</v>
      </c>
      <c r="F3127" s="120" t="s">
        <v>1315</v>
      </c>
      <c r="G3127" s="120">
        <v>17201835</v>
      </c>
      <c r="H3127" s="124"/>
      <c r="I3127" s="128" t="s">
        <v>8074</v>
      </c>
      <c r="J3127" s="124"/>
      <c r="K3127" s="124"/>
      <c r="L3127" s="124"/>
      <c r="M3127" s="124"/>
      <c r="N3127" s="211">
        <v>127268.86</v>
      </c>
      <c r="O3127" s="211">
        <v>0</v>
      </c>
      <c r="P3127" s="124" t="s">
        <v>1314</v>
      </c>
    </row>
    <row r="3128" spans="1:16" ht="76.5">
      <c r="A3128" s="262">
        <v>25</v>
      </c>
      <c r="B3128" s="124"/>
      <c r="C3128" s="125" t="s">
        <v>694</v>
      </c>
      <c r="D3128" s="119">
        <v>43195</v>
      </c>
      <c r="E3128" s="120" t="s">
        <v>6909</v>
      </c>
      <c r="F3128" s="120" t="s">
        <v>1315</v>
      </c>
      <c r="G3128" s="120">
        <v>17201851</v>
      </c>
      <c r="H3128" s="124"/>
      <c r="I3128" s="128" t="s">
        <v>8075</v>
      </c>
      <c r="J3128" s="124"/>
      <c r="K3128" s="124"/>
      <c r="L3128" s="124"/>
      <c r="M3128" s="124"/>
      <c r="N3128" s="211">
        <v>894916.8</v>
      </c>
      <c r="O3128" s="211">
        <v>0</v>
      </c>
      <c r="P3128" s="124" t="s">
        <v>1314</v>
      </c>
    </row>
    <row r="3129" spans="1:16" ht="76.5">
      <c r="A3129" s="262">
        <v>25</v>
      </c>
      <c r="B3129" s="124"/>
      <c r="C3129" s="125" t="s">
        <v>694</v>
      </c>
      <c r="D3129" s="119">
        <v>43195</v>
      </c>
      <c r="E3129" s="120" t="s">
        <v>6910</v>
      </c>
      <c r="F3129" s="120" t="s">
        <v>1315</v>
      </c>
      <c r="G3129" s="120">
        <v>17201858</v>
      </c>
      <c r="H3129" s="124"/>
      <c r="I3129" s="128" t="s">
        <v>8076</v>
      </c>
      <c r="J3129" s="124"/>
      <c r="K3129" s="124"/>
      <c r="L3129" s="124"/>
      <c r="M3129" s="124"/>
      <c r="N3129" s="211">
        <v>326620.3</v>
      </c>
      <c r="O3129" s="211">
        <v>0</v>
      </c>
      <c r="P3129" s="124" t="s">
        <v>1314</v>
      </c>
    </row>
    <row r="3130" spans="1:16" ht="63.75">
      <c r="A3130" s="262" t="s">
        <v>619</v>
      </c>
      <c r="B3130" s="124"/>
      <c r="C3130" s="125" t="s">
        <v>713</v>
      </c>
      <c r="D3130" s="119">
        <v>43195</v>
      </c>
      <c r="E3130" s="120" t="s">
        <v>6911</v>
      </c>
      <c r="F3130" s="120" t="s">
        <v>15</v>
      </c>
      <c r="G3130" s="120">
        <v>703929</v>
      </c>
      <c r="H3130" s="124"/>
      <c r="I3130" s="128" t="s">
        <v>8077</v>
      </c>
      <c r="J3130" s="124"/>
      <c r="K3130" s="124"/>
      <c r="L3130" s="124"/>
      <c r="M3130" s="124"/>
      <c r="N3130" s="211">
        <v>50</v>
      </c>
      <c r="O3130" s="211">
        <v>0</v>
      </c>
      <c r="P3130" s="124" t="s">
        <v>1314</v>
      </c>
    </row>
    <row r="3131" spans="1:16" ht="76.5">
      <c r="A3131" s="262" t="s">
        <v>619</v>
      </c>
      <c r="B3131" s="124"/>
      <c r="C3131" s="125" t="s">
        <v>713</v>
      </c>
      <c r="D3131" s="119">
        <v>43195</v>
      </c>
      <c r="E3131" s="120" t="s">
        <v>6912</v>
      </c>
      <c r="F3131" s="120" t="s">
        <v>15</v>
      </c>
      <c r="G3131" s="120">
        <v>703937</v>
      </c>
      <c r="H3131" s="124"/>
      <c r="I3131" s="128" t="s">
        <v>8078</v>
      </c>
      <c r="J3131" s="124"/>
      <c r="K3131" s="124"/>
      <c r="L3131" s="124"/>
      <c r="M3131" s="124"/>
      <c r="N3131" s="211">
        <v>50</v>
      </c>
      <c r="O3131" s="211">
        <v>0</v>
      </c>
      <c r="P3131" s="124" t="s">
        <v>1314</v>
      </c>
    </row>
    <row r="3132" spans="1:16" ht="89.25">
      <c r="A3132" s="262">
        <v>594</v>
      </c>
      <c r="B3132" s="124"/>
      <c r="C3132" s="125" t="s">
        <v>113</v>
      </c>
      <c r="D3132" s="119">
        <v>43195</v>
      </c>
      <c r="E3132" s="120" t="s">
        <v>6913</v>
      </c>
      <c r="F3132" s="120" t="s">
        <v>15</v>
      </c>
      <c r="G3132" s="120">
        <v>4694</v>
      </c>
      <c r="H3132" s="124"/>
      <c r="I3132" s="128" t="s">
        <v>8079</v>
      </c>
      <c r="J3132" s="124"/>
      <c r="K3132" s="124"/>
      <c r="L3132" s="124"/>
      <c r="M3132" s="124"/>
      <c r="N3132" s="211">
        <v>1672.6</v>
      </c>
      <c r="O3132" s="211">
        <v>0</v>
      </c>
      <c r="P3132" s="124" t="s">
        <v>1314</v>
      </c>
    </row>
    <row r="3133" spans="1:16" ht="102">
      <c r="A3133" s="262">
        <v>117</v>
      </c>
      <c r="B3133" s="124"/>
      <c r="C3133" s="125" t="s">
        <v>722</v>
      </c>
      <c r="D3133" s="119">
        <v>43195</v>
      </c>
      <c r="E3133" s="120" t="s">
        <v>6914</v>
      </c>
      <c r="F3133" s="120" t="s">
        <v>15</v>
      </c>
      <c r="G3133" s="120">
        <v>4698</v>
      </c>
      <c r="H3133" s="124"/>
      <c r="I3133" s="128" t="s">
        <v>8080</v>
      </c>
      <c r="J3133" s="124"/>
      <c r="K3133" s="124"/>
      <c r="L3133" s="124"/>
      <c r="M3133" s="124"/>
      <c r="N3133" s="211">
        <v>304.3</v>
      </c>
      <c r="O3133" s="211">
        <v>0</v>
      </c>
      <c r="P3133" s="124" t="s">
        <v>1314</v>
      </c>
    </row>
    <row r="3134" spans="1:16" ht="89.25">
      <c r="A3134" s="262" t="s">
        <v>619</v>
      </c>
      <c r="B3134" s="124"/>
      <c r="C3134" s="125" t="s">
        <v>713</v>
      </c>
      <c r="D3134" s="119">
        <v>43195</v>
      </c>
      <c r="E3134" s="120" t="s">
        <v>6915</v>
      </c>
      <c r="F3134" s="120" t="s">
        <v>15</v>
      </c>
      <c r="G3134" s="120">
        <v>4697</v>
      </c>
      <c r="H3134" s="124"/>
      <c r="I3134" s="128" t="s">
        <v>8081</v>
      </c>
      <c r="J3134" s="124"/>
      <c r="K3134" s="124"/>
      <c r="L3134" s="124"/>
      <c r="M3134" s="124"/>
      <c r="N3134" s="211">
        <v>541.24</v>
      </c>
      <c r="O3134" s="211">
        <v>0</v>
      </c>
      <c r="P3134" s="124" t="s">
        <v>1314</v>
      </c>
    </row>
    <row r="3135" spans="1:16" ht="89.25">
      <c r="A3135" s="262">
        <v>594</v>
      </c>
      <c r="B3135" s="124"/>
      <c r="C3135" s="125" t="s">
        <v>113</v>
      </c>
      <c r="D3135" s="119">
        <v>43195</v>
      </c>
      <c r="E3135" s="120" t="s">
        <v>6916</v>
      </c>
      <c r="F3135" s="120" t="s">
        <v>15</v>
      </c>
      <c r="G3135" s="120">
        <v>4691</v>
      </c>
      <c r="H3135" s="124"/>
      <c r="I3135" s="128" t="s">
        <v>8082</v>
      </c>
      <c r="J3135" s="124"/>
      <c r="K3135" s="124"/>
      <c r="L3135" s="124"/>
      <c r="M3135" s="124"/>
      <c r="N3135" s="211">
        <v>308.89999999999998</v>
      </c>
      <c r="O3135" s="211">
        <v>0</v>
      </c>
      <c r="P3135" s="124" t="s">
        <v>1314</v>
      </c>
    </row>
    <row r="3136" spans="1:16" ht="89.25">
      <c r="A3136" s="262">
        <v>594</v>
      </c>
      <c r="B3136" s="124"/>
      <c r="C3136" s="125" t="s">
        <v>113</v>
      </c>
      <c r="D3136" s="119">
        <v>43195</v>
      </c>
      <c r="E3136" s="120" t="s">
        <v>6917</v>
      </c>
      <c r="F3136" s="120" t="s">
        <v>15</v>
      </c>
      <c r="G3136" s="120">
        <v>4693</v>
      </c>
      <c r="H3136" s="124"/>
      <c r="I3136" s="128" t="s">
        <v>8083</v>
      </c>
      <c r="J3136" s="124"/>
      <c r="K3136" s="124"/>
      <c r="L3136" s="124"/>
      <c r="M3136" s="124"/>
      <c r="N3136" s="211">
        <v>473.19</v>
      </c>
      <c r="O3136" s="211">
        <v>0</v>
      </c>
      <c r="P3136" s="124" t="s">
        <v>1314</v>
      </c>
    </row>
    <row r="3137" spans="1:16" ht="89.25">
      <c r="A3137" s="262">
        <v>594</v>
      </c>
      <c r="B3137" s="124"/>
      <c r="C3137" s="125" t="s">
        <v>113</v>
      </c>
      <c r="D3137" s="119">
        <v>43195</v>
      </c>
      <c r="E3137" s="120" t="s">
        <v>6918</v>
      </c>
      <c r="F3137" s="120" t="s">
        <v>15</v>
      </c>
      <c r="G3137" s="120">
        <v>4692</v>
      </c>
      <c r="H3137" s="124"/>
      <c r="I3137" s="128" t="s">
        <v>8084</v>
      </c>
      <c r="J3137" s="124"/>
      <c r="K3137" s="124"/>
      <c r="L3137" s="124"/>
      <c r="M3137" s="124"/>
      <c r="N3137" s="211">
        <v>545.15</v>
      </c>
      <c r="O3137" s="211">
        <v>0</v>
      </c>
      <c r="P3137" s="124" t="s">
        <v>1314</v>
      </c>
    </row>
    <row r="3138" spans="1:16" ht="63.75">
      <c r="A3138" s="262">
        <v>222</v>
      </c>
      <c r="B3138" s="124"/>
      <c r="C3138" s="125" t="s">
        <v>764</v>
      </c>
      <c r="D3138" s="119">
        <v>43195</v>
      </c>
      <c r="E3138" s="120" t="s">
        <v>6919</v>
      </c>
      <c r="F3138" s="120" t="s">
        <v>15</v>
      </c>
      <c r="G3138" s="120">
        <v>704666</v>
      </c>
      <c r="H3138" s="124"/>
      <c r="I3138" s="128" t="s">
        <v>8085</v>
      </c>
      <c r="J3138" s="124"/>
      <c r="K3138" s="124"/>
      <c r="L3138" s="124"/>
      <c r="M3138" s="124"/>
      <c r="N3138" s="211">
        <v>50</v>
      </c>
      <c r="O3138" s="211">
        <v>0</v>
      </c>
      <c r="P3138" s="124" t="s">
        <v>1314</v>
      </c>
    </row>
    <row r="3139" spans="1:16" ht="51">
      <c r="A3139" s="262">
        <v>513</v>
      </c>
      <c r="B3139" s="124"/>
      <c r="C3139" s="125" t="s">
        <v>201</v>
      </c>
      <c r="D3139" s="119">
        <v>43195</v>
      </c>
      <c r="E3139" s="120" t="s">
        <v>6920</v>
      </c>
      <c r="F3139" s="120" t="s">
        <v>15</v>
      </c>
      <c r="G3139" s="120">
        <v>704751</v>
      </c>
      <c r="H3139" s="124"/>
      <c r="I3139" s="128" t="s">
        <v>1392</v>
      </c>
      <c r="J3139" s="124"/>
      <c r="K3139" s="124"/>
      <c r="L3139" s="124"/>
      <c r="M3139" s="124"/>
      <c r="N3139" s="211">
        <v>50</v>
      </c>
      <c r="O3139" s="211">
        <v>0</v>
      </c>
      <c r="P3139" s="124" t="s">
        <v>1314</v>
      </c>
    </row>
    <row r="3140" spans="1:16" ht="63.75">
      <c r="A3140" s="262" t="s">
        <v>619</v>
      </c>
      <c r="B3140" s="124"/>
      <c r="C3140" s="125" t="s">
        <v>713</v>
      </c>
      <c r="D3140" s="119">
        <v>43195</v>
      </c>
      <c r="E3140" s="120" t="s">
        <v>6921</v>
      </c>
      <c r="F3140" s="120" t="s">
        <v>15</v>
      </c>
      <c r="G3140" s="120">
        <v>704753</v>
      </c>
      <c r="H3140" s="124"/>
      <c r="I3140" s="128" t="s">
        <v>8086</v>
      </c>
      <c r="J3140" s="124"/>
      <c r="K3140" s="124"/>
      <c r="L3140" s="124"/>
      <c r="M3140" s="124"/>
      <c r="N3140" s="211">
        <v>50</v>
      </c>
      <c r="O3140" s="211">
        <v>0</v>
      </c>
      <c r="P3140" s="124" t="s">
        <v>1314</v>
      </c>
    </row>
    <row r="3141" spans="1:16" ht="63.75">
      <c r="A3141" s="262" t="s">
        <v>619</v>
      </c>
      <c r="B3141" s="124"/>
      <c r="C3141" s="125" t="s">
        <v>713</v>
      </c>
      <c r="D3141" s="119">
        <v>43195</v>
      </c>
      <c r="E3141" s="120" t="s">
        <v>6922</v>
      </c>
      <c r="F3141" s="120" t="s">
        <v>15</v>
      </c>
      <c r="G3141" s="120">
        <v>704762</v>
      </c>
      <c r="H3141" s="124"/>
      <c r="I3141" s="128" t="s">
        <v>8087</v>
      </c>
      <c r="J3141" s="124"/>
      <c r="K3141" s="124"/>
      <c r="L3141" s="124"/>
      <c r="M3141" s="124"/>
      <c r="N3141" s="211">
        <v>50</v>
      </c>
      <c r="O3141" s="211">
        <v>0</v>
      </c>
      <c r="P3141" s="124" t="s">
        <v>1314</v>
      </c>
    </row>
    <row r="3142" spans="1:16" ht="63.75">
      <c r="A3142" s="262" t="s">
        <v>619</v>
      </c>
      <c r="B3142" s="124"/>
      <c r="C3142" s="125" t="s">
        <v>713</v>
      </c>
      <c r="D3142" s="119">
        <v>43196</v>
      </c>
      <c r="E3142" s="120" t="s">
        <v>6424</v>
      </c>
      <c r="F3142" s="120" t="s">
        <v>3</v>
      </c>
      <c r="G3142" s="120">
        <v>1611465</v>
      </c>
      <c r="H3142" s="124"/>
      <c r="I3142" s="128" t="s">
        <v>7638</v>
      </c>
      <c r="J3142" s="124"/>
      <c r="K3142" s="124"/>
      <c r="L3142" s="124"/>
      <c r="M3142" s="124"/>
      <c r="N3142" s="211">
        <v>0</v>
      </c>
      <c r="O3142" s="211">
        <v>902.09</v>
      </c>
      <c r="P3142" s="124" t="s">
        <v>1314</v>
      </c>
    </row>
    <row r="3143" spans="1:16" ht="63.75">
      <c r="A3143" s="262">
        <v>46</v>
      </c>
      <c r="B3143" s="124"/>
      <c r="C3143" s="125" t="s">
        <v>698</v>
      </c>
      <c r="D3143" s="119">
        <v>43196</v>
      </c>
      <c r="E3143" s="120" t="s">
        <v>6429</v>
      </c>
      <c r="F3143" s="120" t="s">
        <v>3</v>
      </c>
      <c r="G3143" s="120">
        <v>1611433</v>
      </c>
      <c r="H3143" s="124"/>
      <c r="I3143" s="128" t="s">
        <v>7643</v>
      </c>
      <c r="J3143" s="124"/>
      <c r="K3143" s="124"/>
      <c r="L3143" s="124"/>
      <c r="M3143" s="124"/>
      <c r="N3143" s="211">
        <v>0</v>
      </c>
      <c r="O3143" s="211">
        <v>552607.43999999994</v>
      </c>
      <c r="P3143" s="124" t="s">
        <v>1314</v>
      </c>
    </row>
    <row r="3144" spans="1:16" ht="51">
      <c r="A3144" s="262" t="s">
        <v>619</v>
      </c>
      <c r="B3144" s="124"/>
      <c r="C3144" s="125" t="s">
        <v>713</v>
      </c>
      <c r="D3144" s="119">
        <v>43196</v>
      </c>
      <c r="E3144" s="120" t="s">
        <v>6439</v>
      </c>
      <c r="F3144" s="120" t="s">
        <v>3</v>
      </c>
      <c r="G3144" s="120">
        <v>1611455</v>
      </c>
      <c r="H3144" s="124"/>
      <c r="I3144" s="128" t="s">
        <v>7653</v>
      </c>
      <c r="J3144" s="124"/>
      <c r="K3144" s="124"/>
      <c r="L3144" s="124"/>
      <c r="M3144" s="124"/>
      <c r="N3144" s="211">
        <v>0</v>
      </c>
      <c r="O3144" s="211">
        <v>1498.32</v>
      </c>
      <c r="P3144" s="124" t="s">
        <v>1314</v>
      </c>
    </row>
    <row r="3145" spans="1:16" ht="38.25">
      <c r="A3145" s="262">
        <v>35</v>
      </c>
      <c r="B3145" s="124"/>
      <c r="C3145" s="125" t="s">
        <v>696</v>
      </c>
      <c r="D3145" s="119">
        <v>43196</v>
      </c>
      <c r="E3145" s="120" t="s">
        <v>6442</v>
      </c>
      <c r="F3145" s="120" t="s">
        <v>3</v>
      </c>
      <c r="G3145" s="120">
        <v>1611613</v>
      </c>
      <c r="H3145" s="124"/>
      <c r="I3145" s="128" t="s">
        <v>7655</v>
      </c>
      <c r="J3145" s="124"/>
      <c r="K3145" s="124"/>
      <c r="L3145" s="124"/>
      <c r="M3145" s="124"/>
      <c r="N3145" s="211">
        <v>0</v>
      </c>
      <c r="O3145" s="211">
        <v>1203.3900000000001</v>
      </c>
      <c r="P3145" s="124" t="s">
        <v>1314</v>
      </c>
    </row>
    <row r="3146" spans="1:16" ht="38.25">
      <c r="A3146" s="262">
        <v>254</v>
      </c>
      <c r="B3146" s="124"/>
      <c r="C3146" s="125" t="s">
        <v>779</v>
      </c>
      <c r="D3146" s="119">
        <v>43196</v>
      </c>
      <c r="E3146" s="120" t="s">
        <v>6451</v>
      </c>
      <c r="F3146" s="120" t="s">
        <v>3</v>
      </c>
      <c r="G3146" s="120">
        <v>1611511</v>
      </c>
      <c r="H3146" s="124"/>
      <c r="I3146" s="128" t="s">
        <v>7664</v>
      </c>
      <c r="J3146" s="124"/>
      <c r="K3146" s="124"/>
      <c r="L3146" s="124"/>
      <c r="M3146" s="124"/>
      <c r="N3146" s="211">
        <v>0</v>
      </c>
      <c r="O3146" s="211">
        <v>141</v>
      </c>
      <c r="P3146" s="124" t="s">
        <v>1314</v>
      </c>
    </row>
    <row r="3147" spans="1:16" ht="51">
      <c r="A3147" s="262" t="s">
        <v>619</v>
      </c>
      <c r="B3147" s="124"/>
      <c r="C3147" s="125" t="s">
        <v>713</v>
      </c>
      <c r="D3147" s="119">
        <v>43196</v>
      </c>
      <c r="E3147" s="120" t="s">
        <v>6452</v>
      </c>
      <c r="F3147" s="120" t="s">
        <v>3</v>
      </c>
      <c r="G3147" s="120">
        <v>1611440</v>
      </c>
      <c r="H3147" s="124"/>
      <c r="I3147" s="128" t="s">
        <v>7665</v>
      </c>
      <c r="J3147" s="124"/>
      <c r="K3147" s="124"/>
      <c r="L3147" s="124"/>
      <c r="M3147" s="124"/>
      <c r="N3147" s="211">
        <v>0</v>
      </c>
      <c r="O3147" s="211">
        <v>2856.19</v>
      </c>
      <c r="P3147" s="124" t="s">
        <v>1314</v>
      </c>
    </row>
    <row r="3148" spans="1:16" ht="63.75">
      <c r="A3148" s="262" t="s">
        <v>619</v>
      </c>
      <c r="B3148" s="124"/>
      <c r="C3148" s="125" t="s">
        <v>713</v>
      </c>
      <c r="D3148" s="119">
        <v>43196</v>
      </c>
      <c r="E3148" s="120" t="s">
        <v>6455</v>
      </c>
      <c r="F3148" s="120" t="s">
        <v>3</v>
      </c>
      <c r="G3148" s="120">
        <v>1611464</v>
      </c>
      <c r="H3148" s="124"/>
      <c r="I3148" s="128" t="s">
        <v>7668</v>
      </c>
      <c r="J3148" s="124"/>
      <c r="K3148" s="124"/>
      <c r="L3148" s="124"/>
      <c r="M3148" s="124"/>
      <c r="N3148" s="211">
        <v>0</v>
      </c>
      <c r="O3148" s="211">
        <v>644.24</v>
      </c>
      <c r="P3148" s="124" t="s">
        <v>1314</v>
      </c>
    </row>
    <row r="3149" spans="1:16" ht="51">
      <c r="A3149" s="262" t="s">
        <v>619</v>
      </c>
      <c r="B3149" s="124"/>
      <c r="C3149" s="125" t="s">
        <v>713</v>
      </c>
      <c r="D3149" s="119">
        <v>43196</v>
      </c>
      <c r="E3149" s="120" t="s">
        <v>6458</v>
      </c>
      <c r="F3149" s="120" t="s">
        <v>3</v>
      </c>
      <c r="G3149" s="120">
        <v>1611450</v>
      </c>
      <c r="H3149" s="124"/>
      <c r="I3149" s="128" t="s">
        <v>7669</v>
      </c>
      <c r="J3149" s="124"/>
      <c r="K3149" s="124"/>
      <c r="L3149" s="124"/>
      <c r="M3149" s="124"/>
      <c r="N3149" s="211">
        <v>0</v>
      </c>
      <c r="O3149" s="211">
        <v>116.01</v>
      </c>
      <c r="P3149" s="124" t="s">
        <v>1314</v>
      </c>
    </row>
    <row r="3150" spans="1:16" ht="63.75">
      <c r="A3150" s="262" t="s">
        <v>619</v>
      </c>
      <c r="B3150" s="124"/>
      <c r="C3150" s="125" t="s">
        <v>713</v>
      </c>
      <c r="D3150" s="119">
        <v>43196</v>
      </c>
      <c r="E3150" s="120" t="s">
        <v>6459</v>
      </c>
      <c r="F3150" s="120" t="s">
        <v>3</v>
      </c>
      <c r="G3150" s="120">
        <v>1611452</v>
      </c>
      <c r="H3150" s="124"/>
      <c r="I3150" s="128" t="s">
        <v>7670</v>
      </c>
      <c r="J3150" s="124"/>
      <c r="K3150" s="124"/>
      <c r="L3150" s="124"/>
      <c r="M3150" s="124"/>
      <c r="N3150" s="211">
        <v>0</v>
      </c>
      <c r="O3150" s="211">
        <v>109.47</v>
      </c>
      <c r="P3150" s="124" t="s">
        <v>1314</v>
      </c>
    </row>
    <row r="3151" spans="1:16" ht="51">
      <c r="A3151" s="262">
        <v>20</v>
      </c>
      <c r="B3151" s="124"/>
      <c r="C3151" s="125" t="s">
        <v>693</v>
      </c>
      <c r="D3151" s="119">
        <v>43196</v>
      </c>
      <c r="E3151" s="120" t="s">
        <v>6467</v>
      </c>
      <c r="F3151" s="120" t="s">
        <v>3</v>
      </c>
      <c r="G3151" s="120">
        <v>1611524</v>
      </c>
      <c r="H3151" s="124"/>
      <c r="I3151" s="128" t="s">
        <v>7678</v>
      </c>
      <c r="J3151" s="124"/>
      <c r="K3151" s="124"/>
      <c r="L3151" s="124"/>
      <c r="M3151" s="124"/>
      <c r="N3151" s="211">
        <v>0</v>
      </c>
      <c r="O3151" s="211">
        <v>287</v>
      </c>
      <c r="P3151" s="124" t="s">
        <v>1314</v>
      </c>
    </row>
    <row r="3152" spans="1:16" ht="38.25">
      <c r="A3152" s="262">
        <v>86</v>
      </c>
      <c r="B3152" s="124"/>
      <c r="C3152" s="125" t="s">
        <v>710</v>
      </c>
      <c r="D3152" s="119">
        <v>43196</v>
      </c>
      <c r="E3152" s="120" t="s">
        <v>6472</v>
      </c>
      <c r="F3152" s="120" t="s">
        <v>3</v>
      </c>
      <c r="G3152" s="120">
        <v>1611646</v>
      </c>
      <c r="H3152" s="124"/>
      <c r="I3152" s="128" t="s">
        <v>7683</v>
      </c>
      <c r="J3152" s="124"/>
      <c r="K3152" s="124"/>
      <c r="L3152" s="124"/>
      <c r="M3152" s="124"/>
      <c r="N3152" s="211">
        <v>0</v>
      </c>
      <c r="O3152" s="211">
        <v>23315</v>
      </c>
      <c r="P3152" s="124" t="s">
        <v>1314</v>
      </c>
    </row>
    <row r="3153" spans="1:16" ht="38.25">
      <c r="A3153" s="262">
        <v>86</v>
      </c>
      <c r="B3153" s="124"/>
      <c r="C3153" s="125" t="s">
        <v>710</v>
      </c>
      <c r="D3153" s="119">
        <v>43196</v>
      </c>
      <c r="E3153" s="120" t="s">
        <v>6473</v>
      </c>
      <c r="F3153" s="120" t="s">
        <v>3</v>
      </c>
      <c r="G3153" s="120">
        <v>1611648</v>
      </c>
      <c r="H3153" s="124"/>
      <c r="I3153" s="128" t="s">
        <v>7684</v>
      </c>
      <c r="J3153" s="124"/>
      <c r="K3153" s="124"/>
      <c r="L3153" s="124"/>
      <c r="M3153" s="124"/>
      <c r="N3153" s="211">
        <v>0</v>
      </c>
      <c r="O3153" s="211">
        <v>5485</v>
      </c>
      <c r="P3153" s="124" t="s">
        <v>1314</v>
      </c>
    </row>
    <row r="3154" spans="1:16" ht="63.75">
      <c r="A3154" s="262">
        <v>597</v>
      </c>
      <c r="B3154" s="124"/>
      <c r="C3154" s="125" t="s">
        <v>4141</v>
      </c>
      <c r="D3154" s="119">
        <v>43196</v>
      </c>
      <c r="E3154" s="120" t="s">
        <v>6474</v>
      </c>
      <c r="F3154" s="120" t="s">
        <v>3</v>
      </c>
      <c r="G3154" s="120">
        <v>1611672</v>
      </c>
      <c r="H3154" s="124"/>
      <c r="I3154" s="128" t="s">
        <v>7685</v>
      </c>
      <c r="J3154" s="124"/>
      <c r="K3154" s="124"/>
      <c r="L3154" s="124"/>
      <c r="M3154" s="124"/>
      <c r="N3154" s="211">
        <v>0</v>
      </c>
      <c r="O3154" s="211">
        <v>3868.76</v>
      </c>
      <c r="P3154" s="124" t="s">
        <v>1314</v>
      </c>
    </row>
    <row r="3155" spans="1:16" ht="51">
      <c r="A3155" s="262">
        <v>292</v>
      </c>
      <c r="B3155" s="124"/>
      <c r="C3155" s="125" t="s">
        <v>152</v>
      </c>
      <c r="D3155" s="119">
        <v>43196</v>
      </c>
      <c r="E3155" s="120" t="s">
        <v>6476</v>
      </c>
      <c r="F3155" s="120" t="s">
        <v>3</v>
      </c>
      <c r="G3155" s="120">
        <v>1611698</v>
      </c>
      <c r="H3155" s="124"/>
      <c r="I3155" s="128" t="s">
        <v>5014</v>
      </c>
      <c r="J3155" s="124"/>
      <c r="K3155" s="124"/>
      <c r="L3155" s="124"/>
      <c r="M3155" s="124"/>
      <c r="N3155" s="211">
        <v>0</v>
      </c>
      <c r="O3155" s="211">
        <v>56</v>
      </c>
      <c r="P3155" s="124" t="s">
        <v>1314</v>
      </c>
    </row>
    <row r="3156" spans="1:16" ht="51">
      <c r="A3156" s="262">
        <v>292</v>
      </c>
      <c r="B3156" s="124"/>
      <c r="C3156" s="125" t="s">
        <v>152</v>
      </c>
      <c r="D3156" s="119">
        <v>43196</v>
      </c>
      <c r="E3156" s="120" t="s">
        <v>6477</v>
      </c>
      <c r="F3156" s="120" t="s">
        <v>3</v>
      </c>
      <c r="G3156" s="120">
        <v>1611699</v>
      </c>
      <c r="H3156" s="124"/>
      <c r="I3156" s="128" t="s">
        <v>5014</v>
      </c>
      <c r="J3156" s="124"/>
      <c r="K3156" s="124"/>
      <c r="L3156" s="124"/>
      <c r="M3156" s="124"/>
      <c r="N3156" s="211">
        <v>0</v>
      </c>
      <c r="O3156" s="211">
        <v>80</v>
      </c>
      <c r="P3156" s="124" t="s">
        <v>1314</v>
      </c>
    </row>
    <row r="3157" spans="1:16" ht="51">
      <c r="A3157" s="262">
        <v>292</v>
      </c>
      <c r="B3157" s="124"/>
      <c r="C3157" s="125" t="s">
        <v>152</v>
      </c>
      <c r="D3157" s="119">
        <v>43196</v>
      </c>
      <c r="E3157" s="120" t="s">
        <v>6478</v>
      </c>
      <c r="F3157" s="120" t="s">
        <v>3</v>
      </c>
      <c r="G3157" s="120">
        <v>1611700</v>
      </c>
      <c r="H3157" s="124"/>
      <c r="I3157" s="128" t="s">
        <v>5014</v>
      </c>
      <c r="J3157" s="124"/>
      <c r="K3157" s="124"/>
      <c r="L3157" s="124"/>
      <c r="M3157" s="124"/>
      <c r="N3157" s="211">
        <v>0</v>
      </c>
      <c r="O3157" s="211">
        <v>62</v>
      </c>
      <c r="P3157" s="124" t="s">
        <v>1314</v>
      </c>
    </row>
    <row r="3158" spans="1:16" ht="51">
      <c r="A3158" s="262">
        <v>292</v>
      </c>
      <c r="B3158" s="124"/>
      <c r="C3158" s="125" t="s">
        <v>152</v>
      </c>
      <c r="D3158" s="119">
        <v>43196</v>
      </c>
      <c r="E3158" s="120" t="s">
        <v>6479</v>
      </c>
      <c r="F3158" s="120" t="s">
        <v>3</v>
      </c>
      <c r="G3158" s="120">
        <v>1611701</v>
      </c>
      <c r="H3158" s="124"/>
      <c r="I3158" s="128" t="s">
        <v>5014</v>
      </c>
      <c r="J3158" s="124"/>
      <c r="K3158" s="124"/>
      <c r="L3158" s="124"/>
      <c r="M3158" s="124"/>
      <c r="N3158" s="211">
        <v>0</v>
      </c>
      <c r="O3158" s="211">
        <v>67</v>
      </c>
      <c r="P3158" s="124" t="s">
        <v>1314</v>
      </c>
    </row>
    <row r="3159" spans="1:16" ht="51">
      <c r="A3159" s="262">
        <v>292</v>
      </c>
      <c r="B3159" s="124"/>
      <c r="C3159" s="125" t="s">
        <v>152</v>
      </c>
      <c r="D3159" s="119">
        <v>43196</v>
      </c>
      <c r="E3159" s="120" t="s">
        <v>6480</v>
      </c>
      <c r="F3159" s="120" t="s">
        <v>3</v>
      </c>
      <c r="G3159" s="120">
        <v>1611702</v>
      </c>
      <c r="H3159" s="124"/>
      <c r="I3159" s="128" t="s">
        <v>5014</v>
      </c>
      <c r="J3159" s="124"/>
      <c r="K3159" s="124"/>
      <c r="L3159" s="124"/>
      <c r="M3159" s="124"/>
      <c r="N3159" s="211">
        <v>0</v>
      </c>
      <c r="O3159" s="211">
        <v>66</v>
      </c>
      <c r="P3159" s="124" t="s">
        <v>1314</v>
      </c>
    </row>
    <row r="3160" spans="1:16" ht="63.75">
      <c r="A3160" s="262" t="s">
        <v>619</v>
      </c>
      <c r="B3160" s="124"/>
      <c r="C3160" s="125" t="s">
        <v>713</v>
      </c>
      <c r="D3160" s="119">
        <v>43196</v>
      </c>
      <c r="E3160" s="120" t="s">
        <v>6527</v>
      </c>
      <c r="F3160" s="120" t="s">
        <v>3</v>
      </c>
      <c r="G3160" s="120">
        <v>1611448</v>
      </c>
      <c r="H3160" s="124"/>
      <c r="I3160" s="128" t="s">
        <v>7727</v>
      </c>
      <c r="J3160" s="124"/>
      <c r="K3160" s="124"/>
      <c r="L3160" s="124"/>
      <c r="M3160" s="124"/>
      <c r="N3160" s="211">
        <v>0</v>
      </c>
      <c r="O3160" s="211">
        <v>1722.29</v>
      </c>
      <c r="P3160" s="124" t="s">
        <v>1314</v>
      </c>
    </row>
    <row r="3161" spans="1:16" ht="51">
      <c r="A3161" s="262" t="s">
        <v>619</v>
      </c>
      <c r="B3161" s="124"/>
      <c r="C3161" s="125" t="s">
        <v>713</v>
      </c>
      <c r="D3161" s="119">
        <v>43196</v>
      </c>
      <c r="E3161" s="120" t="s">
        <v>6548</v>
      </c>
      <c r="F3161" s="120" t="s">
        <v>3</v>
      </c>
      <c r="G3161" s="120">
        <v>1611446</v>
      </c>
      <c r="H3161" s="124"/>
      <c r="I3161" s="128" t="s">
        <v>7745</v>
      </c>
      <c r="J3161" s="124"/>
      <c r="K3161" s="124"/>
      <c r="L3161" s="124"/>
      <c r="M3161" s="124"/>
      <c r="N3161" s="211">
        <v>0</v>
      </c>
      <c r="O3161" s="211">
        <v>2169.64</v>
      </c>
      <c r="P3161" s="124" t="s">
        <v>1314</v>
      </c>
    </row>
    <row r="3162" spans="1:16" ht="51">
      <c r="A3162" s="262" t="s">
        <v>619</v>
      </c>
      <c r="B3162" s="124"/>
      <c r="C3162" s="125" t="s">
        <v>713</v>
      </c>
      <c r="D3162" s="119">
        <v>43196</v>
      </c>
      <c r="E3162" s="120" t="s">
        <v>6552</v>
      </c>
      <c r="F3162" s="120" t="s">
        <v>3</v>
      </c>
      <c r="G3162" s="120">
        <v>1611444</v>
      </c>
      <c r="H3162" s="124"/>
      <c r="I3162" s="128" t="s">
        <v>7749</v>
      </c>
      <c r="J3162" s="124"/>
      <c r="K3162" s="124"/>
      <c r="L3162" s="124"/>
      <c r="M3162" s="124"/>
      <c r="N3162" s="211">
        <v>0</v>
      </c>
      <c r="O3162" s="211">
        <v>205.06</v>
      </c>
      <c r="P3162" s="124" t="s">
        <v>1314</v>
      </c>
    </row>
    <row r="3163" spans="1:16" ht="51">
      <c r="A3163" s="262" t="s">
        <v>619</v>
      </c>
      <c r="B3163" s="124"/>
      <c r="C3163" s="125" t="s">
        <v>713</v>
      </c>
      <c r="D3163" s="119">
        <v>43196</v>
      </c>
      <c r="E3163" s="120" t="s">
        <v>6608</v>
      </c>
      <c r="F3163" s="120" t="s">
        <v>3</v>
      </c>
      <c r="G3163" s="120">
        <v>1611513</v>
      </c>
      <c r="H3163" s="124"/>
      <c r="I3163" s="128" t="s">
        <v>4530</v>
      </c>
      <c r="J3163" s="124"/>
      <c r="K3163" s="124"/>
      <c r="L3163" s="124"/>
      <c r="M3163" s="124"/>
      <c r="N3163" s="211">
        <v>0</v>
      </c>
      <c r="O3163" s="211">
        <v>1018</v>
      </c>
      <c r="P3163" s="124" t="s">
        <v>1314</v>
      </c>
    </row>
    <row r="3164" spans="1:16" ht="51">
      <c r="A3164" s="262" t="s">
        <v>619</v>
      </c>
      <c r="B3164" s="124"/>
      <c r="C3164" s="125" t="s">
        <v>713</v>
      </c>
      <c r="D3164" s="119">
        <v>43196</v>
      </c>
      <c r="E3164" s="120" t="s">
        <v>6612</v>
      </c>
      <c r="F3164" s="120" t="s">
        <v>3</v>
      </c>
      <c r="G3164" s="120">
        <v>1611417</v>
      </c>
      <c r="H3164" s="124"/>
      <c r="I3164" s="128" t="s">
        <v>7796</v>
      </c>
      <c r="J3164" s="124"/>
      <c r="K3164" s="124"/>
      <c r="L3164" s="124"/>
      <c r="M3164" s="124"/>
      <c r="N3164" s="211">
        <v>0</v>
      </c>
      <c r="O3164" s="211">
        <v>2000</v>
      </c>
      <c r="P3164" s="124" t="s">
        <v>1314</v>
      </c>
    </row>
    <row r="3165" spans="1:16" ht="51">
      <c r="A3165" s="262">
        <v>35</v>
      </c>
      <c r="B3165" s="124"/>
      <c r="C3165" s="125" t="s">
        <v>696</v>
      </c>
      <c r="D3165" s="119">
        <v>43196</v>
      </c>
      <c r="E3165" s="120" t="s">
        <v>6618</v>
      </c>
      <c r="F3165" s="120" t="s">
        <v>3</v>
      </c>
      <c r="G3165" s="120">
        <v>1611477</v>
      </c>
      <c r="H3165" s="124"/>
      <c r="I3165" s="128" t="s">
        <v>7801</v>
      </c>
      <c r="J3165" s="124"/>
      <c r="K3165" s="124"/>
      <c r="L3165" s="124"/>
      <c r="M3165" s="124"/>
      <c r="N3165" s="211">
        <v>0</v>
      </c>
      <c r="O3165" s="211">
        <v>1500</v>
      </c>
      <c r="P3165" s="124" t="s">
        <v>1314</v>
      </c>
    </row>
    <row r="3166" spans="1:16" ht="51">
      <c r="A3166" s="262" t="s">
        <v>619</v>
      </c>
      <c r="B3166" s="124"/>
      <c r="C3166" s="125" t="s">
        <v>713</v>
      </c>
      <c r="D3166" s="119">
        <v>43196</v>
      </c>
      <c r="E3166" s="120" t="s">
        <v>6627</v>
      </c>
      <c r="F3166" s="120" t="s">
        <v>3</v>
      </c>
      <c r="G3166" s="120">
        <v>1611674</v>
      </c>
      <c r="H3166" s="124"/>
      <c r="I3166" s="128" t="s">
        <v>7810</v>
      </c>
      <c r="J3166" s="124"/>
      <c r="K3166" s="124"/>
      <c r="L3166" s="124"/>
      <c r="M3166" s="124"/>
      <c r="N3166" s="211">
        <v>0</v>
      </c>
      <c r="O3166" s="211">
        <v>2</v>
      </c>
      <c r="P3166" s="124" t="s">
        <v>1314</v>
      </c>
    </row>
    <row r="3167" spans="1:16" ht="51">
      <c r="A3167" s="262" t="s">
        <v>619</v>
      </c>
      <c r="B3167" s="124"/>
      <c r="C3167" s="125" t="s">
        <v>713</v>
      </c>
      <c r="D3167" s="119">
        <v>43196</v>
      </c>
      <c r="E3167" s="120" t="s">
        <v>6644</v>
      </c>
      <c r="F3167" s="120" t="s">
        <v>3</v>
      </c>
      <c r="G3167" s="120">
        <v>1611474</v>
      </c>
      <c r="H3167" s="124"/>
      <c r="I3167" s="128" t="s">
        <v>1388</v>
      </c>
      <c r="J3167" s="124"/>
      <c r="K3167" s="124"/>
      <c r="L3167" s="124"/>
      <c r="M3167" s="124"/>
      <c r="N3167" s="211">
        <v>0</v>
      </c>
      <c r="O3167" s="211">
        <v>1669</v>
      </c>
      <c r="P3167" s="124" t="s">
        <v>1314</v>
      </c>
    </row>
    <row r="3168" spans="1:16" ht="51">
      <c r="A3168" s="262" t="s">
        <v>619</v>
      </c>
      <c r="B3168" s="124"/>
      <c r="C3168" s="125" t="s">
        <v>713</v>
      </c>
      <c r="D3168" s="119">
        <v>43196</v>
      </c>
      <c r="E3168" s="120" t="s">
        <v>6668</v>
      </c>
      <c r="F3168" s="120" t="s">
        <v>3</v>
      </c>
      <c r="G3168" s="120">
        <v>1611458</v>
      </c>
      <c r="H3168" s="124"/>
      <c r="I3168" s="128" t="s">
        <v>7850</v>
      </c>
      <c r="J3168" s="124"/>
      <c r="K3168" s="124"/>
      <c r="L3168" s="124"/>
      <c r="M3168" s="124"/>
      <c r="N3168" s="211">
        <v>0</v>
      </c>
      <c r="O3168" s="211">
        <v>455.17</v>
      </c>
      <c r="P3168" s="124" t="s">
        <v>1314</v>
      </c>
    </row>
    <row r="3169" spans="1:16" ht="63.75">
      <c r="A3169" s="262" t="s">
        <v>619</v>
      </c>
      <c r="B3169" s="124"/>
      <c r="C3169" s="125" t="s">
        <v>713</v>
      </c>
      <c r="D3169" s="119">
        <v>43196</v>
      </c>
      <c r="E3169" s="120" t="s">
        <v>6684</v>
      </c>
      <c r="F3169" s="120" t="s">
        <v>3</v>
      </c>
      <c r="G3169" s="120">
        <v>1611467</v>
      </c>
      <c r="H3169" s="124"/>
      <c r="I3169" s="128" t="s">
        <v>7864</v>
      </c>
      <c r="J3169" s="124"/>
      <c r="K3169" s="124"/>
      <c r="L3169" s="124"/>
      <c r="M3169" s="124"/>
      <c r="N3169" s="211">
        <v>0</v>
      </c>
      <c r="O3169" s="211">
        <v>4808.5</v>
      </c>
      <c r="P3169" s="124" t="s">
        <v>1314</v>
      </c>
    </row>
    <row r="3170" spans="1:16" ht="51">
      <c r="A3170" s="262" t="s">
        <v>619</v>
      </c>
      <c r="B3170" s="124"/>
      <c r="C3170" s="125" t="s">
        <v>713</v>
      </c>
      <c r="D3170" s="119">
        <v>43196</v>
      </c>
      <c r="E3170" s="120" t="s">
        <v>6715</v>
      </c>
      <c r="F3170" s="120" t="s">
        <v>3</v>
      </c>
      <c r="G3170" s="120">
        <v>1611645</v>
      </c>
      <c r="H3170" s="124"/>
      <c r="I3170" s="128" t="s">
        <v>7887</v>
      </c>
      <c r="J3170" s="124"/>
      <c r="K3170" s="124"/>
      <c r="L3170" s="124"/>
      <c r="M3170" s="124"/>
      <c r="N3170" s="211">
        <v>0</v>
      </c>
      <c r="O3170" s="211">
        <v>3681.45</v>
      </c>
      <c r="P3170" s="124" t="s">
        <v>1314</v>
      </c>
    </row>
    <row r="3171" spans="1:16" ht="51">
      <c r="A3171" s="262" t="s">
        <v>619</v>
      </c>
      <c r="B3171" s="124"/>
      <c r="C3171" s="125" t="s">
        <v>713</v>
      </c>
      <c r="D3171" s="119">
        <v>43196</v>
      </c>
      <c r="E3171" s="120" t="s">
        <v>6730</v>
      </c>
      <c r="F3171" s="120" t="s">
        <v>3</v>
      </c>
      <c r="G3171" s="120">
        <v>1611461</v>
      </c>
      <c r="H3171" s="124"/>
      <c r="I3171" s="128" t="s">
        <v>7897</v>
      </c>
      <c r="J3171" s="124"/>
      <c r="K3171" s="124"/>
      <c r="L3171" s="124"/>
      <c r="M3171" s="124"/>
      <c r="N3171" s="211">
        <v>0</v>
      </c>
      <c r="O3171" s="211">
        <v>7505.39</v>
      </c>
      <c r="P3171" s="124" t="s">
        <v>1314</v>
      </c>
    </row>
    <row r="3172" spans="1:16" ht="51">
      <c r="A3172" s="262" t="s">
        <v>619</v>
      </c>
      <c r="B3172" s="124"/>
      <c r="C3172" s="125" t="s">
        <v>713</v>
      </c>
      <c r="D3172" s="119">
        <v>43196</v>
      </c>
      <c r="E3172" s="120" t="s">
        <v>6733</v>
      </c>
      <c r="F3172" s="120" t="s">
        <v>3</v>
      </c>
      <c r="G3172" s="120">
        <v>1611534</v>
      </c>
      <c r="H3172" s="124"/>
      <c r="I3172" s="128" t="s">
        <v>7900</v>
      </c>
      <c r="J3172" s="124"/>
      <c r="K3172" s="124"/>
      <c r="L3172" s="124"/>
      <c r="M3172" s="124"/>
      <c r="N3172" s="211">
        <v>0</v>
      </c>
      <c r="O3172" s="211">
        <v>157.86000000000001</v>
      </c>
      <c r="P3172" s="124" t="s">
        <v>1314</v>
      </c>
    </row>
    <row r="3173" spans="1:16" ht="63.75">
      <c r="A3173" s="262" t="s">
        <v>619</v>
      </c>
      <c r="B3173" s="124"/>
      <c r="C3173" s="125" t="s">
        <v>713</v>
      </c>
      <c r="D3173" s="119">
        <v>43196</v>
      </c>
      <c r="E3173" s="120" t="s">
        <v>6739</v>
      </c>
      <c r="F3173" s="120" t="s">
        <v>3</v>
      </c>
      <c r="G3173" s="120">
        <v>1611451</v>
      </c>
      <c r="H3173" s="124"/>
      <c r="I3173" s="128" t="s">
        <v>7906</v>
      </c>
      <c r="J3173" s="124"/>
      <c r="K3173" s="124"/>
      <c r="L3173" s="124"/>
      <c r="M3173" s="124"/>
      <c r="N3173" s="211">
        <v>0</v>
      </c>
      <c r="O3173" s="211">
        <v>897.5</v>
      </c>
      <c r="P3173" s="124" t="s">
        <v>1314</v>
      </c>
    </row>
    <row r="3174" spans="1:16" ht="51">
      <c r="A3174" s="262" t="s">
        <v>619</v>
      </c>
      <c r="B3174" s="124"/>
      <c r="C3174" s="125" t="s">
        <v>713</v>
      </c>
      <c r="D3174" s="119">
        <v>43196</v>
      </c>
      <c r="E3174" s="120" t="s">
        <v>6740</v>
      </c>
      <c r="F3174" s="120" t="s">
        <v>3</v>
      </c>
      <c r="G3174" s="120">
        <v>1611533</v>
      </c>
      <c r="H3174" s="124"/>
      <c r="I3174" s="128" t="s">
        <v>7907</v>
      </c>
      <c r="J3174" s="124"/>
      <c r="K3174" s="124"/>
      <c r="L3174" s="124"/>
      <c r="M3174" s="124"/>
      <c r="N3174" s="211">
        <v>0</v>
      </c>
      <c r="O3174" s="211">
        <v>2796.33</v>
      </c>
      <c r="P3174" s="124" t="s">
        <v>1314</v>
      </c>
    </row>
    <row r="3175" spans="1:16" ht="63.75">
      <c r="A3175" s="262" t="s">
        <v>619</v>
      </c>
      <c r="B3175" s="124"/>
      <c r="C3175" s="125" t="s">
        <v>713</v>
      </c>
      <c r="D3175" s="119">
        <v>43196</v>
      </c>
      <c r="E3175" s="120" t="s">
        <v>6741</v>
      </c>
      <c r="F3175" s="120" t="s">
        <v>3</v>
      </c>
      <c r="G3175" s="120">
        <v>1611460</v>
      </c>
      <c r="H3175" s="124"/>
      <c r="I3175" s="128" t="s">
        <v>7908</v>
      </c>
      <c r="J3175" s="124"/>
      <c r="K3175" s="124"/>
      <c r="L3175" s="124"/>
      <c r="M3175" s="124"/>
      <c r="N3175" s="211">
        <v>0</v>
      </c>
      <c r="O3175" s="211">
        <v>142.46</v>
      </c>
      <c r="P3175" s="124" t="s">
        <v>1314</v>
      </c>
    </row>
    <row r="3176" spans="1:16" ht="51">
      <c r="A3176" s="262" t="s">
        <v>619</v>
      </c>
      <c r="B3176" s="124"/>
      <c r="C3176" s="125" t="s">
        <v>713</v>
      </c>
      <c r="D3176" s="119">
        <v>43196</v>
      </c>
      <c r="E3176" s="120" t="s">
        <v>6751</v>
      </c>
      <c r="F3176" s="120" t="s">
        <v>3</v>
      </c>
      <c r="G3176" s="120">
        <v>1611603</v>
      </c>
      <c r="H3176" s="124"/>
      <c r="I3176" s="128" t="s">
        <v>7918</v>
      </c>
      <c r="J3176" s="124"/>
      <c r="K3176" s="124"/>
      <c r="L3176" s="124"/>
      <c r="M3176" s="124"/>
      <c r="N3176" s="211">
        <v>0</v>
      </c>
      <c r="O3176" s="211">
        <v>1726</v>
      </c>
      <c r="P3176" s="124" t="s">
        <v>1314</v>
      </c>
    </row>
    <row r="3177" spans="1:16" ht="51">
      <c r="A3177" s="262" t="s">
        <v>619</v>
      </c>
      <c r="B3177" s="124"/>
      <c r="C3177" s="125" t="s">
        <v>713</v>
      </c>
      <c r="D3177" s="119">
        <v>43196</v>
      </c>
      <c r="E3177" s="120" t="s">
        <v>6763</v>
      </c>
      <c r="F3177" s="120" t="s">
        <v>3</v>
      </c>
      <c r="G3177" s="120">
        <v>1611514</v>
      </c>
      <c r="H3177" s="124"/>
      <c r="I3177" s="128" t="s">
        <v>7929</v>
      </c>
      <c r="J3177" s="124"/>
      <c r="K3177" s="124"/>
      <c r="L3177" s="124"/>
      <c r="M3177" s="124"/>
      <c r="N3177" s="211">
        <v>0</v>
      </c>
      <c r="O3177" s="211">
        <v>1000</v>
      </c>
      <c r="P3177" s="124" t="s">
        <v>1314</v>
      </c>
    </row>
    <row r="3178" spans="1:16" ht="51">
      <c r="A3178" s="262">
        <v>25</v>
      </c>
      <c r="B3178" s="124"/>
      <c r="C3178" s="125" t="s">
        <v>694</v>
      </c>
      <c r="D3178" s="119">
        <v>43196</v>
      </c>
      <c r="E3178" s="120" t="s">
        <v>6791</v>
      </c>
      <c r="F3178" s="120" t="s">
        <v>3</v>
      </c>
      <c r="G3178" s="120">
        <v>1611532</v>
      </c>
      <c r="H3178" s="124"/>
      <c r="I3178" s="128" t="s">
        <v>7957</v>
      </c>
      <c r="J3178" s="124"/>
      <c r="K3178" s="124"/>
      <c r="L3178" s="124"/>
      <c r="M3178" s="124"/>
      <c r="N3178" s="211">
        <v>0</v>
      </c>
      <c r="O3178" s="211">
        <v>0.01</v>
      </c>
      <c r="P3178" s="124" t="s">
        <v>1314</v>
      </c>
    </row>
    <row r="3179" spans="1:16" ht="63.75">
      <c r="A3179" s="262">
        <v>41</v>
      </c>
      <c r="B3179" s="124"/>
      <c r="C3179" s="125" t="s">
        <v>697</v>
      </c>
      <c r="D3179" s="119">
        <v>43196</v>
      </c>
      <c r="E3179" s="120" t="s">
        <v>6923</v>
      </c>
      <c r="F3179" s="120" t="s">
        <v>1256</v>
      </c>
      <c r="G3179" s="120">
        <v>17217099</v>
      </c>
      <c r="H3179" s="124"/>
      <c r="I3179" s="128" t="s">
        <v>8088</v>
      </c>
      <c r="J3179" s="124"/>
      <c r="K3179" s="124"/>
      <c r="L3179" s="124"/>
      <c r="M3179" s="124"/>
      <c r="N3179" s="211">
        <v>0</v>
      </c>
      <c r="O3179" s="211">
        <v>297544</v>
      </c>
      <c r="P3179" s="124" t="s">
        <v>1314</v>
      </c>
    </row>
    <row r="3180" spans="1:16" ht="76.5">
      <c r="A3180" s="262" t="s">
        <v>620</v>
      </c>
      <c r="B3180" s="124"/>
      <c r="C3180" s="125" t="s">
        <v>714</v>
      </c>
      <c r="D3180" s="119">
        <v>43196</v>
      </c>
      <c r="E3180" s="120" t="s">
        <v>6924</v>
      </c>
      <c r="F3180" s="120" t="s">
        <v>6</v>
      </c>
      <c r="G3180" s="120">
        <v>960303</v>
      </c>
      <c r="H3180" s="124"/>
      <c r="I3180" s="128" t="s">
        <v>8089</v>
      </c>
      <c r="J3180" s="124"/>
      <c r="K3180" s="124"/>
      <c r="L3180" s="124"/>
      <c r="M3180" s="124"/>
      <c r="N3180" s="211">
        <v>0</v>
      </c>
      <c r="O3180" s="211">
        <v>48000</v>
      </c>
      <c r="P3180" s="124" t="s">
        <v>1314</v>
      </c>
    </row>
    <row r="3181" spans="1:16" ht="102">
      <c r="A3181" s="262" t="s">
        <v>619</v>
      </c>
      <c r="B3181" s="124"/>
      <c r="C3181" s="125" t="s">
        <v>713</v>
      </c>
      <c r="D3181" s="119">
        <v>43196</v>
      </c>
      <c r="E3181" s="120" t="s">
        <v>6925</v>
      </c>
      <c r="F3181" s="120" t="s">
        <v>6</v>
      </c>
      <c r="G3181" s="120">
        <v>917976</v>
      </c>
      <c r="H3181" s="124"/>
      <c r="I3181" s="128" t="s">
        <v>8090</v>
      </c>
      <c r="J3181" s="124"/>
      <c r="K3181" s="124"/>
      <c r="L3181" s="124"/>
      <c r="M3181" s="124"/>
      <c r="N3181" s="211">
        <v>0</v>
      </c>
      <c r="O3181" s="211">
        <v>11898.65</v>
      </c>
      <c r="P3181" s="124" t="s">
        <v>1314</v>
      </c>
    </row>
    <row r="3182" spans="1:16" ht="102">
      <c r="A3182" s="262" t="s">
        <v>619</v>
      </c>
      <c r="B3182" s="124"/>
      <c r="C3182" s="125" t="s">
        <v>713</v>
      </c>
      <c r="D3182" s="119">
        <v>43196</v>
      </c>
      <c r="E3182" s="120" t="s">
        <v>6926</v>
      </c>
      <c r="F3182" s="120" t="s">
        <v>6</v>
      </c>
      <c r="G3182" s="120">
        <v>917976</v>
      </c>
      <c r="H3182" s="124"/>
      <c r="I3182" s="128" t="s">
        <v>8091</v>
      </c>
      <c r="J3182" s="124"/>
      <c r="K3182" s="124"/>
      <c r="L3182" s="124"/>
      <c r="M3182" s="124"/>
      <c r="N3182" s="211">
        <v>0</v>
      </c>
      <c r="O3182" s="211">
        <v>4401.13</v>
      </c>
      <c r="P3182" s="124" t="s">
        <v>1314</v>
      </c>
    </row>
    <row r="3183" spans="1:16" ht="76.5">
      <c r="A3183" s="262">
        <v>25</v>
      </c>
      <c r="B3183" s="124"/>
      <c r="C3183" s="125" t="s">
        <v>694</v>
      </c>
      <c r="D3183" s="119">
        <v>43196</v>
      </c>
      <c r="E3183" s="120" t="s">
        <v>6927</v>
      </c>
      <c r="F3183" s="120" t="s">
        <v>1315</v>
      </c>
      <c r="G3183" s="120">
        <v>17217779</v>
      </c>
      <c r="H3183" s="124"/>
      <c r="I3183" s="128" t="s">
        <v>8092</v>
      </c>
      <c r="J3183" s="124"/>
      <c r="K3183" s="124"/>
      <c r="L3183" s="124"/>
      <c r="M3183" s="124"/>
      <c r="N3183" s="211">
        <v>324264.59999999998</v>
      </c>
      <c r="O3183" s="211">
        <v>0</v>
      </c>
      <c r="P3183" s="124" t="s">
        <v>1314</v>
      </c>
    </row>
    <row r="3184" spans="1:16" ht="76.5">
      <c r="A3184" s="262">
        <v>25</v>
      </c>
      <c r="B3184" s="124"/>
      <c r="C3184" s="125" t="s">
        <v>694</v>
      </c>
      <c r="D3184" s="119">
        <v>43196</v>
      </c>
      <c r="E3184" s="120" t="s">
        <v>6928</v>
      </c>
      <c r="F3184" s="120" t="s">
        <v>1315</v>
      </c>
      <c r="G3184" s="120">
        <v>17217778</v>
      </c>
      <c r="H3184" s="124"/>
      <c r="I3184" s="128" t="s">
        <v>8093</v>
      </c>
      <c r="J3184" s="124"/>
      <c r="K3184" s="124"/>
      <c r="L3184" s="124"/>
      <c r="M3184" s="124"/>
      <c r="N3184" s="211">
        <v>355084.17</v>
      </c>
      <c r="O3184" s="211">
        <v>0</v>
      </c>
      <c r="P3184" s="124" t="s">
        <v>1314</v>
      </c>
    </row>
    <row r="3185" spans="1:16" ht="76.5">
      <c r="A3185" s="262">
        <v>25</v>
      </c>
      <c r="B3185" s="124"/>
      <c r="C3185" s="125" t="s">
        <v>694</v>
      </c>
      <c r="D3185" s="119">
        <v>43196</v>
      </c>
      <c r="E3185" s="120" t="s">
        <v>6929</v>
      </c>
      <c r="F3185" s="120" t="s">
        <v>1315</v>
      </c>
      <c r="G3185" s="120">
        <v>17217777</v>
      </c>
      <c r="H3185" s="124"/>
      <c r="I3185" s="128" t="s">
        <v>8094</v>
      </c>
      <c r="J3185" s="124"/>
      <c r="K3185" s="124"/>
      <c r="L3185" s="124"/>
      <c r="M3185" s="124"/>
      <c r="N3185" s="211">
        <v>465359.12</v>
      </c>
      <c r="O3185" s="211">
        <v>0</v>
      </c>
      <c r="P3185" s="124" t="s">
        <v>1314</v>
      </c>
    </row>
    <row r="3186" spans="1:16" ht="76.5">
      <c r="A3186" s="262">
        <v>25</v>
      </c>
      <c r="B3186" s="124"/>
      <c r="C3186" s="125" t="s">
        <v>694</v>
      </c>
      <c r="D3186" s="119">
        <v>43196</v>
      </c>
      <c r="E3186" s="120" t="s">
        <v>6930</v>
      </c>
      <c r="F3186" s="120" t="s">
        <v>1315</v>
      </c>
      <c r="G3186" s="120">
        <v>17217776</v>
      </c>
      <c r="H3186" s="124"/>
      <c r="I3186" s="128" t="s">
        <v>8095</v>
      </c>
      <c r="J3186" s="124"/>
      <c r="K3186" s="124"/>
      <c r="L3186" s="124"/>
      <c r="M3186" s="124"/>
      <c r="N3186" s="211">
        <v>371864.03</v>
      </c>
      <c r="O3186" s="211">
        <v>0</v>
      </c>
      <c r="P3186" s="124" t="s">
        <v>1314</v>
      </c>
    </row>
    <row r="3187" spans="1:16" ht="76.5">
      <c r="A3187" s="262">
        <v>25</v>
      </c>
      <c r="B3187" s="124"/>
      <c r="C3187" s="125" t="s">
        <v>694</v>
      </c>
      <c r="D3187" s="119">
        <v>43196</v>
      </c>
      <c r="E3187" s="120" t="s">
        <v>6931</v>
      </c>
      <c r="F3187" s="120" t="s">
        <v>1315</v>
      </c>
      <c r="G3187" s="120">
        <v>17217794</v>
      </c>
      <c r="H3187" s="124"/>
      <c r="I3187" s="128" t="s">
        <v>8096</v>
      </c>
      <c r="J3187" s="124"/>
      <c r="K3187" s="124"/>
      <c r="L3187" s="124"/>
      <c r="M3187" s="124"/>
      <c r="N3187" s="211">
        <v>502890.61</v>
      </c>
      <c r="O3187" s="211">
        <v>0</v>
      </c>
      <c r="P3187" s="124" t="s">
        <v>1314</v>
      </c>
    </row>
    <row r="3188" spans="1:16" ht="76.5">
      <c r="A3188" s="262">
        <v>25</v>
      </c>
      <c r="B3188" s="124"/>
      <c r="C3188" s="125" t="s">
        <v>694</v>
      </c>
      <c r="D3188" s="119">
        <v>43196</v>
      </c>
      <c r="E3188" s="120" t="s">
        <v>6932</v>
      </c>
      <c r="F3188" s="120" t="s">
        <v>1315</v>
      </c>
      <c r="G3188" s="120">
        <v>17217792</v>
      </c>
      <c r="H3188" s="124"/>
      <c r="I3188" s="128" t="s">
        <v>8097</v>
      </c>
      <c r="J3188" s="124"/>
      <c r="K3188" s="124"/>
      <c r="L3188" s="124"/>
      <c r="M3188" s="124"/>
      <c r="N3188" s="211">
        <v>324412.14</v>
      </c>
      <c r="O3188" s="211">
        <v>0</v>
      </c>
      <c r="P3188" s="124" t="s">
        <v>1314</v>
      </c>
    </row>
    <row r="3189" spans="1:16" ht="76.5">
      <c r="A3189" s="262">
        <v>25</v>
      </c>
      <c r="B3189" s="124"/>
      <c r="C3189" s="125" t="s">
        <v>694</v>
      </c>
      <c r="D3189" s="119">
        <v>43196</v>
      </c>
      <c r="E3189" s="120" t="s">
        <v>6933</v>
      </c>
      <c r="F3189" s="120" t="s">
        <v>1315</v>
      </c>
      <c r="G3189" s="120">
        <v>17217790</v>
      </c>
      <c r="H3189" s="124"/>
      <c r="I3189" s="128" t="s">
        <v>8098</v>
      </c>
      <c r="J3189" s="124"/>
      <c r="K3189" s="124"/>
      <c r="L3189" s="124"/>
      <c r="M3189" s="124"/>
      <c r="N3189" s="211">
        <v>718313.73</v>
      </c>
      <c r="O3189" s="211">
        <v>0</v>
      </c>
      <c r="P3189" s="124" t="s">
        <v>1314</v>
      </c>
    </row>
    <row r="3190" spans="1:16" ht="76.5">
      <c r="A3190" s="262">
        <v>25</v>
      </c>
      <c r="B3190" s="124"/>
      <c r="C3190" s="125" t="s">
        <v>694</v>
      </c>
      <c r="D3190" s="119">
        <v>43196</v>
      </c>
      <c r="E3190" s="120" t="s">
        <v>6934</v>
      </c>
      <c r="F3190" s="120" t="s">
        <v>1315</v>
      </c>
      <c r="G3190" s="120">
        <v>17217789</v>
      </c>
      <c r="H3190" s="124"/>
      <c r="I3190" s="128" t="s">
        <v>8099</v>
      </c>
      <c r="J3190" s="124"/>
      <c r="K3190" s="124"/>
      <c r="L3190" s="124"/>
      <c r="M3190" s="124"/>
      <c r="N3190" s="211">
        <v>140172.57</v>
      </c>
      <c r="O3190" s="211">
        <v>0</v>
      </c>
      <c r="P3190" s="124" t="s">
        <v>1314</v>
      </c>
    </row>
    <row r="3191" spans="1:16" ht="76.5">
      <c r="A3191" s="262">
        <v>25</v>
      </c>
      <c r="B3191" s="124"/>
      <c r="C3191" s="125" t="s">
        <v>694</v>
      </c>
      <c r="D3191" s="119">
        <v>43196</v>
      </c>
      <c r="E3191" s="120" t="s">
        <v>6935</v>
      </c>
      <c r="F3191" s="120" t="s">
        <v>1315</v>
      </c>
      <c r="G3191" s="120">
        <v>17217787</v>
      </c>
      <c r="H3191" s="124"/>
      <c r="I3191" s="128" t="s">
        <v>8100</v>
      </c>
      <c r="J3191" s="124"/>
      <c r="K3191" s="124"/>
      <c r="L3191" s="124"/>
      <c r="M3191" s="124"/>
      <c r="N3191" s="211">
        <v>254990.83</v>
      </c>
      <c r="O3191" s="211">
        <v>0</v>
      </c>
      <c r="P3191" s="124" t="s">
        <v>1314</v>
      </c>
    </row>
    <row r="3192" spans="1:16" ht="76.5">
      <c r="A3192" s="262">
        <v>25</v>
      </c>
      <c r="B3192" s="124"/>
      <c r="C3192" s="125" t="s">
        <v>694</v>
      </c>
      <c r="D3192" s="119">
        <v>43196</v>
      </c>
      <c r="E3192" s="120" t="s">
        <v>6936</v>
      </c>
      <c r="F3192" s="120" t="s">
        <v>1315</v>
      </c>
      <c r="G3192" s="120">
        <v>17217786</v>
      </c>
      <c r="H3192" s="124"/>
      <c r="I3192" s="128" t="s">
        <v>8101</v>
      </c>
      <c r="J3192" s="124"/>
      <c r="K3192" s="124"/>
      <c r="L3192" s="124"/>
      <c r="M3192" s="124"/>
      <c r="N3192" s="211">
        <v>377067.66</v>
      </c>
      <c r="O3192" s="211">
        <v>0</v>
      </c>
      <c r="P3192" s="124" t="s">
        <v>1314</v>
      </c>
    </row>
    <row r="3193" spans="1:16" ht="76.5">
      <c r="A3193" s="262">
        <v>25</v>
      </c>
      <c r="B3193" s="124"/>
      <c r="C3193" s="125" t="s">
        <v>694</v>
      </c>
      <c r="D3193" s="119">
        <v>43196</v>
      </c>
      <c r="E3193" s="120" t="s">
        <v>6937</v>
      </c>
      <c r="F3193" s="120" t="s">
        <v>1315</v>
      </c>
      <c r="G3193" s="120">
        <v>17217785</v>
      </c>
      <c r="H3193" s="124"/>
      <c r="I3193" s="128" t="s">
        <v>8102</v>
      </c>
      <c r="J3193" s="124"/>
      <c r="K3193" s="124"/>
      <c r="L3193" s="124"/>
      <c r="M3193" s="124"/>
      <c r="N3193" s="211">
        <v>671683.18</v>
      </c>
      <c r="O3193" s="211">
        <v>0</v>
      </c>
      <c r="P3193" s="124" t="s">
        <v>1314</v>
      </c>
    </row>
    <row r="3194" spans="1:16" ht="51">
      <c r="A3194" s="262">
        <v>513</v>
      </c>
      <c r="B3194" s="124"/>
      <c r="C3194" s="125" t="s">
        <v>201</v>
      </c>
      <c r="D3194" s="119">
        <v>43196</v>
      </c>
      <c r="E3194" s="120" t="s">
        <v>6938</v>
      </c>
      <c r="F3194" s="120" t="s">
        <v>11</v>
      </c>
      <c r="G3194" s="120">
        <v>917989</v>
      </c>
      <c r="H3194" s="124"/>
      <c r="I3194" s="128" t="s">
        <v>8103</v>
      </c>
      <c r="J3194" s="124"/>
      <c r="K3194" s="124"/>
      <c r="L3194" s="124"/>
      <c r="M3194" s="124"/>
      <c r="N3194" s="211">
        <v>50</v>
      </c>
      <c r="O3194" s="211">
        <v>0</v>
      </c>
      <c r="P3194" s="124" t="s">
        <v>1314</v>
      </c>
    </row>
    <row r="3195" spans="1:16" ht="51">
      <c r="A3195" s="262" t="s">
        <v>619</v>
      </c>
      <c r="B3195" s="124"/>
      <c r="C3195" s="125" t="s">
        <v>713</v>
      </c>
      <c r="D3195" s="119">
        <v>43196</v>
      </c>
      <c r="E3195" s="120" t="s">
        <v>6939</v>
      </c>
      <c r="F3195" s="120" t="s">
        <v>15</v>
      </c>
      <c r="G3195" s="120">
        <v>705060</v>
      </c>
      <c r="H3195" s="124"/>
      <c r="I3195" s="128" t="s">
        <v>8104</v>
      </c>
      <c r="J3195" s="124"/>
      <c r="K3195" s="124"/>
      <c r="L3195" s="124"/>
      <c r="M3195" s="124"/>
      <c r="N3195" s="211">
        <v>50</v>
      </c>
      <c r="O3195" s="211">
        <v>0</v>
      </c>
      <c r="P3195" s="124" t="s">
        <v>1314</v>
      </c>
    </row>
    <row r="3196" spans="1:16" ht="51">
      <c r="A3196" s="262">
        <v>513</v>
      </c>
      <c r="B3196" s="124"/>
      <c r="C3196" s="125" t="s">
        <v>201</v>
      </c>
      <c r="D3196" s="119">
        <v>43196</v>
      </c>
      <c r="E3196" s="120" t="s">
        <v>6940</v>
      </c>
      <c r="F3196" s="120" t="s">
        <v>15</v>
      </c>
      <c r="G3196" s="120">
        <v>705062</v>
      </c>
      <c r="H3196" s="124"/>
      <c r="I3196" s="128" t="s">
        <v>6110</v>
      </c>
      <c r="J3196" s="124"/>
      <c r="K3196" s="124"/>
      <c r="L3196" s="124"/>
      <c r="M3196" s="124"/>
      <c r="N3196" s="211">
        <v>50</v>
      </c>
      <c r="O3196" s="211">
        <v>0</v>
      </c>
      <c r="P3196" s="124" t="s">
        <v>1314</v>
      </c>
    </row>
    <row r="3197" spans="1:16" ht="63.75">
      <c r="A3197" s="262" t="s">
        <v>619</v>
      </c>
      <c r="B3197" s="124"/>
      <c r="C3197" s="125" t="s">
        <v>713</v>
      </c>
      <c r="D3197" s="119">
        <v>43196</v>
      </c>
      <c r="E3197" s="120" t="s">
        <v>6941</v>
      </c>
      <c r="F3197" s="120" t="s">
        <v>15</v>
      </c>
      <c r="G3197" s="120">
        <v>705070</v>
      </c>
      <c r="H3197" s="124"/>
      <c r="I3197" s="128" t="s">
        <v>8105</v>
      </c>
      <c r="J3197" s="124"/>
      <c r="K3197" s="124"/>
      <c r="L3197" s="124"/>
      <c r="M3197" s="124"/>
      <c r="N3197" s="211">
        <v>50</v>
      </c>
      <c r="O3197" s="211">
        <v>0</v>
      </c>
      <c r="P3197" s="124" t="s">
        <v>1314</v>
      </c>
    </row>
    <row r="3198" spans="1:16" ht="114.75">
      <c r="A3198" s="262">
        <v>249</v>
      </c>
      <c r="B3198" s="124"/>
      <c r="C3198" s="125" t="s">
        <v>775</v>
      </c>
      <c r="D3198" s="119">
        <v>43196</v>
      </c>
      <c r="E3198" s="120" t="s">
        <v>6942</v>
      </c>
      <c r="F3198" s="120" t="s">
        <v>1257</v>
      </c>
      <c r="G3198" s="120">
        <v>4684</v>
      </c>
      <c r="H3198" s="124"/>
      <c r="I3198" s="128" t="s">
        <v>8106</v>
      </c>
      <c r="J3198" s="124"/>
      <c r="K3198" s="124"/>
      <c r="L3198" s="124"/>
      <c r="M3198" s="124"/>
      <c r="N3198" s="211">
        <v>25765.3</v>
      </c>
      <c r="O3198" s="211">
        <v>0</v>
      </c>
      <c r="P3198" s="124" t="s">
        <v>1314</v>
      </c>
    </row>
    <row r="3199" spans="1:16" ht="102">
      <c r="A3199" s="262">
        <v>249</v>
      </c>
      <c r="B3199" s="124"/>
      <c r="C3199" s="125" t="s">
        <v>775</v>
      </c>
      <c r="D3199" s="119">
        <v>43196</v>
      </c>
      <c r="E3199" s="120" t="s">
        <v>6943</v>
      </c>
      <c r="F3199" s="120" t="s">
        <v>15</v>
      </c>
      <c r="G3199" s="120">
        <v>4684</v>
      </c>
      <c r="H3199" s="124"/>
      <c r="I3199" s="128" t="s">
        <v>8107</v>
      </c>
      <c r="J3199" s="124"/>
      <c r="K3199" s="124"/>
      <c r="L3199" s="124"/>
      <c r="M3199" s="124"/>
      <c r="N3199" s="211">
        <v>3077.73</v>
      </c>
      <c r="O3199" s="211">
        <v>0</v>
      </c>
      <c r="P3199" s="124" t="s">
        <v>1314</v>
      </c>
    </row>
    <row r="3200" spans="1:16" ht="89.25">
      <c r="A3200" s="262">
        <v>310</v>
      </c>
      <c r="B3200" s="124"/>
      <c r="C3200" s="125" t="s">
        <v>807</v>
      </c>
      <c r="D3200" s="119">
        <v>43196</v>
      </c>
      <c r="E3200" s="120" t="s">
        <v>6944</v>
      </c>
      <c r="F3200" s="120" t="s">
        <v>15</v>
      </c>
      <c r="G3200" s="120">
        <v>4702</v>
      </c>
      <c r="H3200" s="124"/>
      <c r="I3200" s="128" t="s">
        <v>8108</v>
      </c>
      <c r="J3200" s="124"/>
      <c r="K3200" s="124"/>
      <c r="L3200" s="124"/>
      <c r="M3200" s="124"/>
      <c r="N3200" s="211">
        <v>353.55</v>
      </c>
      <c r="O3200" s="211">
        <v>0</v>
      </c>
      <c r="P3200" s="124" t="s">
        <v>1314</v>
      </c>
    </row>
    <row r="3201" spans="1:16" ht="102">
      <c r="A3201" s="262">
        <v>513</v>
      </c>
      <c r="B3201" s="124"/>
      <c r="C3201" s="125" t="s">
        <v>201</v>
      </c>
      <c r="D3201" s="119">
        <v>43196</v>
      </c>
      <c r="E3201" s="120" t="s">
        <v>6945</v>
      </c>
      <c r="F3201" s="120" t="s">
        <v>15</v>
      </c>
      <c r="G3201" s="120">
        <v>4706</v>
      </c>
      <c r="H3201" s="124"/>
      <c r="I3201" s="128" t="s">
        <v>8109</v>
      </c>
      <c r="J3201" s="124"/>
      <c r="K3201" s="124"/>
      <c r="L3201" s="124"/>
      <c r="M3201" s="124"/>
      <c r="N3201" s="211">
        <v>132831.20000000001</v>
      </c>
      <c r="O3201" s="211">
        <v>0</v>
      </c>
      <c r="P3201" s="124" t="s">
        <v>1314</v>
      </c>
    </row>
    <row r="3202" spans="1:16" ht="89.25">
      <c r="A3202" s="262">
        <v>41</v>
      </c>
      <c r="B3202" s="124"/>
      <c r="C3202" s="125" t="s">
        <v>697</v>
      </c>
      <c r="D3202" s="119">
        <v>43196</v>
      </c>
      <c r="E3202" s="120" t="s">
        <v>6946</v>
      </c>
      <c r="F3202" s="120" t="s">
        <v>15</v>
      </c>
      <c r="G3202" s="120">
        <v>4701</v>
      </c>
      <c r="H3202" s="124"/>
      <c r="I3202" s="128" t="s">
        <v>8110</v>
      </c>
      <c r="J3202" s="124"/>
      <c r="K3202" s="124"/>
      <c r="L3202" s="124"/>
      <c r="M3202" s="124"/>
      <c r="N3202" s="211">
        <v>276.45</v>
      </c>
      <c r="O3202" s="211">
        <v>0</v>
      </c>
      <c r="P3202" s="124" t="s">
        <v>1314</v>
      </c>
    </row>
    <row r="3203" spans="1:16" ht="51">
      <c r="A3203" s="262">
        <v>513</v>
      </c>
      <c r="B3203" s="124"/>
      <c r="C3203" s="125" t="s">
        <v>201</v>
      </c>
      <c r="D3203" s="119">
        <v>43196</v>
      </c>
      <c r="E3203" s="120" t="s">
        <v>6947</v>
      </c>
      <c r="F3203" s="120" t="s">
        <v>15</v>
      </c>
      <c r="G3203" s="120">
        <v>705090</v>
      </c>
      <c r="H3203" s="124"/>
      <c r="I3203" s="128" t="s">
        <v>2526</v>
      </c>
      <c r="J3203" s="124"/>
      <c r="K3203" s="124"/>
      <c r="L3203" s="124"/>
      <c r="M3203" s="124"/>
      <c r="N3203" s="211">
        <v>50</v>
      </c>
      <c r="O3203" s="211">
        <v>0</v>
      </c>
      <c r="P3203" s="124" t="s">
        <v>1314</v>
      </c>
    </row>
    <row r="3204" spans="1:16" ht="51">
      <c r="A3204" s="262">
        <v>513</v>
      </c>
      <c r="B3204" s="124"/>
      <c r="C3204" s="125" t="s">
        <v>201</v>
      </c>
      <c r="D3204" s="119">
        <v>43196</v>
      </c>
      <c r="E3204" s="120" t="s">
        <v>6948</v>
      </c>
      <c r="F3204" s="120" t="s">
        <v>15</v>
      </c>
      <c r="G3204" s="120">
        <v>705092</v>
      </c>
      <c r="H3204" s="124"/>
      <c r="I3204" s="128" t="s">
        <v>6144</v>
      </c>
      <c r="J3204" s="124"/>
      <c r="K3204" s="124"/>
      <c r="L3204" s="124"/>
      <c r="M3204" s="124"/>
      <c r="N3204" s="211">
        <v>50</v>
      </c>
      <c r="O3204" s="211">
        <v>0</v>
      </c>
      <c r="P3204" s="124" t="s">
        <v>1314</v>
      </c>
    </row>
    <row r="3205" spans="1:16" ht="51">
      <c r="A3205" s="262">
        <v>513</v>
      </c>
      <c r="B3205" s="124"/>
      <c r="C3205" s="125" t="s">
        <v>201</v>
      </c>
      <c r="D3205" s="119">
        <v>43196</v>
      </c>
      <c r="E3205" s="120" t="s">
        <v>6949</v>
      </c>
      <c r="F3205" s="120" t="s">
        <v>15</v>
      </c>
      <c r="G3205" s="120">
        <v>705094</v>
      </c>
      <c r="H3205" s="124"/>
      <c r="I3205" s="128" t="s">
        <v>6126</v>
      </c>
      <c r="J3205" s="124"/>
      <c r="K3205" s="124"/>
      <c r="L3205" s="124"/>
      <c r="M3205" s="124"/>
      <c r="N3205" s="211">
        <v>50</v>
      </c>
      <c r="O3205" s="211">
        <v>0</v>
      </c>
      <c r="P3205" s="124" t="s">
        <v>1314</v>
      </c>
    </row>
    <row r="3206" spans="1:16" ht="63.75">
      <c r="A3206" s="262" t="s">
        <v>619</v>
      </c>
      <c r="B3206" s="124"/>
      <c r="C3206" s="125" t="s">
        <v>713</v>
      </c>
      <c r="D3206" s="119">
        <v>43196</v>
      </c>
      <c r="E3206" s="120" t="s">
        <v>6950</v>
      </c>
      <c r="F3206" s="120" t="s">
        <v>15</v>
      </c>
      <c r="G3206" s="120">
        <v>705096</v>
      </c>
      <c r="H3206" s="124"/>
      <c r="I3206" s="128" t="s">
        <v>8111</v>
      </c>
      <c r="J3206" s="124"/>
      <c r="K3206" s="124"/>
      <c r="L3206" s="124"/>
      <c r="M3206" s="124"/>
      <c r="N3206" s="211">
        <v>50</v>
      </c>
      <c r="O3206" s="211">
        <v>0</v>
      </c>
      <c r="P3206" s="124" t="s">
        <v>1314</v>
      </c>
    </row>
    <row r="3207" spans="1:16" ht="51">
      <c r="A3207" s="262" t="s">
        <v>619</v>
      </c>
      <c r="B3207" s="124"/>
      <c r="C3207" s="125" t="s">
        <v>713</v>
      </c>
      <c r="D3207" s="119">
        <v>43196</v>
      </c>
      <c r="E3207" s="120" t="s">
        <v>6951</v>
      </c>
      <c r="F3207" s="120" t="s">
        <v>15</v>
      </c>
      <c r="G3207" s="120">
        <v>705098</v>
      </c>
      <c r="H3207" s="124"/>
      <c r="I3207" s="128" t="s">
        <v>8112</v>
      </c>
      <c r="J3207" s="124"/>
      <c r="K3207" s="124"/>
      <c r="L3207" s="124"/>
      <c r="M3207" s="124"/>
      <c r="N3207" s="211">
        <v>50</v>
      </c>
      <c r="O3207" s="211">
        <v>0</v>
      </c>
      <c r="P3207" s="124" t="s">
        <v>1314</v>
      </c>
    </row>
    <row r="3208" spans="1:16" ht="63.75">
      <c r="A3208" s="262" t="s">
        <v>619</v>
      </c>
      <c r="B3208" s="124"/>
      <c r="C3208" s="125" t="s">
        <v>713</v>
      </c>
      <c r="D3208" s="119">
        <v>43196</v>
      </c>
      <c r="E3208" s="120" t="s">
        <v>6952</v>
      </c>
      <c r="F3208" s="120" t="s">
        <v>15</v>
      </c>
      <c r="G3208" s="120">
        <v>705517</v>
      </c>
      <c r="H3208" s="124"/>
      <c r="I3208" s="128" t="s">
        <v>8113</v>
      </c>
      <c r="J3208" s="124"/>
      <c r="K3208" s="124"/>
      <c r="L3208" s="124"/>
      <c r="M3208" s="124"/>
      <c r="N3208" s="211">
        <v>50</v>
      </c>
      <c r="O3208" s="211">
        <v>0</v>
      </c>
      <c r="P3208" s="124" t="s">
        <v>1314</v>
      </c>
    </row>
    <row r="3209" spans="1:16" ht="51">
      <c r="A3209" s="262">
        <v>513</v>
      </c>
      <c r="B3209" s="124"/>
      <c r="C3209" s="125" t="s">
        <v>201</v>
      </c>
      <c r="D3209" s="119">
        <v>43196</v>
      </c>
      <c r="E3209" s="120" t="s">
        <v>6953</v>
      </c>
      <c r="F3209" s="120" t="s">
        <v>15</v>
      </c>
      <c r="G3209" s="120">
        <v>705780</v>
      </c>
      <c r="H3209" s="124"/>
      <c r="I3209" s="128" t="s">
        <v>2493</v>
      </c>
      <c r="J3209" s="124"/>
      <c r="K3209" s="124"/>
      <c r="L3209" s="124"/>
      <c r="M3209" s="124"/>
      <c r="N3209" s="211">
        <v>50</v>
      </c>
      <c r="O3209" s="211">
        <v>0</v>
      </c>
      <c r="P3209" s="124" t="s">
        <v>1314</v>
      </c>
    </row>
    <row r="3210" spans="1:16" ht="51">
      <c r="A3210" s="262" t="s">
        <v>619</v>
      </c>
      <c r="B3210" s="124"/>
      <c r="C3210" s="125" t="s">
        <v>713</v>
      </c>
      <c r="D3210" s="119">
        <v>43196</v>
      </c>
      <c r="E3210" s="120" t="s">
        <v>6954</v>
      </c>
      <c r="F3210" s="120" t="s">
        <v>15</v>
      </c>
      <c r="G3210" s="120">
        <v>705790</v>
      </c>
      <c r="H3210" s="124"/>
      <c r="I3210" s="128" t="s">
        <v>8114</v>
      </c>
      <c r="J3210" s="124"/>
      <c r="K3210" s="124"/>
      <c r="L3210" s="124"/>
      <c r="M3210" s="124"/>
      <c r="N3210" s="211">
        <v>50</v>
      </c>
      <c r="O3210" s="211">
        <v>0</v>
      </c>
      <c r="P3210" s="124" t="s">
        <v>1314</v>
      </c>
    </row>
    <row r="3211" spans="1:16" ht="51">
      <c r="A3211" s="262" t="s">
        <v>619</v>
      </c>
      <c r="B3211" s="124"/>
      <c r="C3211" s="125" t="s">
        <v>713</v>
      </c>
      <c r="D3211" s="119">
        <v>43196</v>
      </c>
      <c r="E3211" s="120" t="s">
        <v>6955</v>
      </c>
      <c r="F3211" s="120" t="s">
        <v>15</v>
      </c>
      <c r="G3211" s="120">
        <v>705792</v>
      </c>
      <c r="H3211" s="124"/>
      <c r="I3211" s="128" t="s">
        <v>8115</v>
      </c>
      <c r="J3211" s="124"/>
      <c r="K3211" s="124"/>
      <c r="L3211" s="124"/>
      <c r="M3211" s="124"/>
      <c r="N3211" s="211">
        <v>50</v>
      </c>
      <c r="O3211" s="211">
        <v>0</v>
      </c>
      <c r="P3211" s="124" t="s">
        <v>1314</v>
      </c>
    </row>
    <row r="3212" spans="1:16" ht="63.75">
      <c r="A3212" s="262" t="s">
        <v>619</v>
      </c>
      <c r="B3212" s="124"/>
      <c r="C3212" s="125" t="s">
        <v>713</v>
      </c>
      <c r="D3212" s="119">
        <v>43196</v>
      </c>
      <c r="E3212" s="120" t="s">
        <v>6956</v>
      </c>
      <c r="F3212" s="120" t="s">
        <v>15</v>
      </c>
      <c r="G3212" s="120">
        <v>705794</v>
      </c>
      <c r="H3212" s="124"/>
      <c r="I3212" s="128" t="s">
        <v>8116</v>
      </c>
      <c r="J3212" s="124"/>
      <c r="K3212" s="124"/>
      <c r="L3212" s="124"/>
      <c r="M3212" s="124"/>
      <c r="N3212" s="211">
        <v>50</v>
      </c>
      <c r="O3212" s="211">
        <v>0</v>
      </c>
      <c r="P3212" s="124" t="s">
        <v>1314</v>
      </c>
    </row>
    <row r="3213" spans="1:16" ht="51">
      <c r="A3213" s="262" t="s">
        <v>619</v>
      </c>
      <c r="B3213" s="124"/>
      <c r="C3213" s="125" t="s">
        <v>713</v>
      </c>
      <c r="D3213" s="119">
        <v>43199</v>
      </c>
      <c r="E3213" s="120" t="s">
        <v>6403</v>
      </c>
      <c r="F3213" s="120" t="s">
        <v>3</v>
      </c>
      <c r="G3213" s="120">
        <v>1611952</v>
      </c>
      <c r="H3213" s="124"/>
      <c r="I3213" s="128" t="s">
        <v>7617</v>
      </c>
      <c r="J3213" s="124"/>
      <c r="K3213" s="124"/>
      <c r="L3213" s="124"/>
      <c r="M3213" s="124"/>
      <c r="N3213" s="211">
        <v>0</v>
      </c>
      <c r="O3213" s="211">
        <v>144.12</v>
      </c>
      <c r="P3213" s="124" t="s">
        <v>1314</v>
      </c>
    </row>
    <row r="3214" spans="1:16" ht="51">
      <c r="A3214" s="262" t="s">
        <v>619</v>
      </c>
      <c r="B3214" s="124"/>
      <c r="C3214" s="125" t="s">
        <v>713</v>
      </c>
      <c r="D3214" s="119">
        <v>43199</v>
      </c>
      <c r="E3214" s="120" t="s">
        <v>6453</v>
      </c>
      <c r="F3214" s="120" t="s">
        <v>3</v>
      </c>
      <c r="G3214" s="120">
        <v>1612033</v>
      </c>
      <c r="H3214" s="124"/>
      <c r="I3214" s="128" t="s">
        <v>7666</v>
      </c>
      <c r="J3214" s="124"/>
      <c r="K3214" s="124"/>
      <c r="L3214" s="124"/>
      <c r="M3214" s="124"/>
      <c r="N3214" s="211">
        <v>0</v>
      </c>
      <c r="O3214" s="211">
        <v>3928.05</v>
      </c>
      <c r="P3214" s="124" t="s">
        <v>1314</v>
      </c>
    </row>
    <row r="3215" spans="1:16" ht="63.75">
      <c r="A3215" s="262" t="s">
        <v>619</v>
      </c>
      <c r="B3215" s="124"/>
      <c r="C3215" s="125" t="s">
        <v>713</v>
      </c>
      <c r="D3215" s="119">
        <v>43199</v>
      </c>
      <c r="E3215" s="120" t="s">
        <v>6469</v>
      </c>
      <c r="F3215" s="120" t="s">
        <v>3</v>
      </c>
      <c r="G3215" s="120">
        <v>1611905</v>
      </c>
      <c r="H3215" s="124"/>
      <c r="I3215" s="128" t="s">
        <v>7680</v>
      </c>
      <c r="J3215" s="124"/>
      <c r="K3215" s="124"/>
      <c r="L3215" s="124"/>
      <c r="M3215" s="124"/>
      <c r="N3215" s="211">
        <v>0</v>
      </c>
      <c r="O3215" s="211">
        <v>215.45</v>
      </c>
      <c r="P3215" s="124" t="s">
        <v>1314</v>
      </c>
    </row>
    <row r="3216" spans="1:16" ht="63.75">
      <c r="A3216" s="262" t="s">
        <v>619</v>
      </c>
      <c r="B3216" s="124"/>
      <c r="C3216" s="125" t="s">
        <v>713</v>
      </c>
      <c r="D3216" s="119">
        <v>43199</v>
      </c>
      <c r="E3216" s="120" t="s">
        <v>6470</v>
      </c>
      <c r="F3216" s="120" t="s">
        <v>3</v>
      </c>
      <c r="G3216" s="120">
        <v>1611904</v>
      </c>
      <c r="H3216" s="124"/>
      <c r="I3216" s="128" t="s">
        <v>7681</v>
      </c>
      <c r="J3216" s="124"/>
      <c r="K3216" s="124"/>
      <c r="L3216" s="124"/>
      <c r="M3216" s="124"/>
      <c r="N3216" s="211">
        <v>0</v>
      </c>
      <c r="O3216" s="211">
        <v>215.45</v>
      </c>
      <c r="P3216" s="124" t="s">
        <v>1314</v>
      </c>
    </row>
    <row r="3217" spans="1:16" ht="38.25">
      <c r="A3217" s="262">
        <v>291</v>
      </c>
      <c r="B3217" s="124"/>
      <c r="C3217" s="125" t="s">
        <v>794</v>
      </c>
      <c r="D3217" s="119">
        <v>43199</v>
      </c>
      <c r="E3217" s="120" t="s">
        <v>6481</v>
      </c>
      <c r="F3217" s="120" t="s">
        <v>3</v>
      </c>
      <c r="G3217" s="120">
        <v>1611850</v>
      </c>
      <c r="H3217" s="124"/>
      <c r="I3217" s="128" t="s">
        <v>7687</v>
      </c>
      <c r="J3217" s="124"/>
      <c r="K3217" s="124"/>
      <c r="L3217" s="124"/>
      <c r="M3217" s="124"/>
      <c r="N3217" s="211">
        <v>0</v>
      </c>
      <c r="O3217" s="211">
        <v>9.8000000000000007</v>
      </c>
      <c r="P3217" s="124" t="s">
        <v>1314</v>
      </c>
    </row>
    <row r="3218" spans="1:16" ht="51">
      <c r="A3218" s="262">
        <v>130</v>
      </c>
      <c r="B3218" s="124"/>
      <c r="C3218" s="125" t="s">
        <v>727</v>
      </c>
      <c r="D3218" s="119">
        <v>43199</v>
      </c>
      <c r="E3218" s="120" t="s">
        <v>6482</v>
      </c>
      <c r="F3218" s="120" t="s">
        <v>3</v>
      </c>
      <c r="G3218" s="120">
        <v>1612002</v>
      </c>
      <c r="H3218" s="124"/>
      <c r="I3218" s="128" t="s">
        <v>7688</v>
      </c>
      <c r="J3218" s="124"/>
      <c r="K3218" s="124"/>
      <c r="L3218" s="124"/>
      <c r="M3218" s="124"/>
      <c r="N3218" s="211">
        <v>0</v>
      </c>
      <c r="O3218" s="211">
        <v>10</v>
      </c>
      <c r="P3218" s="124" t="s">
        <v>1314</v>
      </c>
    </row>
    <row r="3219" spans="1:16" ht="51">
      <c r="A3219" s="262" t="s">
        <v>619</v>
      </c>
      <c r="B3219" s="124"/>
      <c r="C3219" s="125" t="s">
        <v>713</v>
      </c>
      <c r="D3219" s="119">
        <v>43199</v>
      </c>
      <c r="E3219" s="120" t="s">
        <v>6580</v>
      </c>
      <c r="F3219" s="120" t="s">
        <v>3</v>
      </c>
      <c r="G3219" s="120">
        <v>1612017</v>
      </c>
      <c r="H3219" s="124"/>
      <c r="I3219" s="128" t="s">
        <v>7769</v>
      </c>
      <c r="J3219" s="124"/>
      <c r="K3219" s="124"/>
      <c r="L3219" s="124"/>
      <c r="M3219" s="124"/>
      <c r="N3219" s="211">
        <v>0</v>
      </c>
      <c r="O3219" s="211">
        <v>0.1</v>
      </c>
      <c r="P3219" s="124" t="s">
        <v>1314</v>
      </c>
    </row>
    <row r="3220" spans="1:16" ht="51">
      <c r="A3220" s="262" t="s">
        <v>619</v>
      </c>
      <c r="B3220" s="124"/>
      <c r="C3220" s="125" t="s">
        <v>713</v>
      </c>
      <c r="D3220" s="119">
        <v>43199</v>
      </c>
      <c r="E3220" s="120" t="s">
        <v>6624</v>
      </c>
      <c r="F3220" s="120" t="s">
        <v>3</v>
      </c>
      <c r="G3220" s="120">
        <v>1611932</v>
      </c>
      <c r="H3220" s="124"/>
      <c r="I3220" s="128" t="s">
        <v>7807</v>
      </c>
      <c r="J3220" s="124"/>
      <c r="K3220" s="124"/>
      <c r="L3220" s="124"/>
      <c r="M3220" s="124"/>
      <c r="N3220" s="211">
        <v>0</v>
      </c>
      <c r="O3220" s="211">
        <v>100</v>
      </c>
      <c r="P3220" s="124" t="s">
        <v>1314</v>
      </c>
    </row>
    <row r="3221" spans="1:16" ht="51">
      <c r="A3221" s="262" t="s">
        <v>619</v>
      </c>
      <c r="B3221" s="124"/>
      <c r="C3221" s="125" t="s">
        <v>713</v>
      </c>
      <c r="D3221" s="119">
        <v>43199</v>
      </c>
      <c r="E3221" s="120" t="s">
        <v>6706</v>
      </c>
      <c r="F3221" s="120" t="s">
        <v>3</v>
      </c>
      <c r="G3221" s="120">
        <v>1611841</v>
      </c>
      <c r="H3221" s="124"/>
      <c r="I3221" s="128" t="s">
        <v>1370</v>
      </c>
      <c r="J3221" s="124"/>
      <c r="K3221" s="124"/>
      <c r="L3221" s="124"/>
      <c r="M3221" s="124"/>
      <c r="N3221" s="211">
        <v>0</v>
      </c>
      <c r="O3221" s="211">
        <v>1016</v>
      </c>
      <c r="P3221" s="124" t="s">
        <v>1314</v>
      </c>
    </row>
    <row r="3222" spans="1:16" ht="51">
      <c r="A3222" s="262" t="s">
        <v>619</v>
      </c>
      <c r="B3222" s="124"/>
      <c r="C3222" s="125" t="s">
        <v>713</v>
      </c>
      <c r="D3222" s="119">
        <v>43199</v>
      </c>
      <c r="E3222" s="120" t="s">
        <v>6716</v>
      </c>
      <c r="F3222" s="120" t="s">
        <v>3</v>
      </c>
      <c r="G3222" s="120">
        <v>1612055</v>
      </c>
      <c r="H3222" s="124"/>
      <c r="I3222" s="128" t="s">
        <v>7888</v>
      </c>
      <c r="J3222" s="124"/>
      <c r="K3222" s="124"/>
      <c r="L3222" s="124"/>
      <c r="M3222" s="124"/>
      <c r="N3222" s="211">
        <v>0</v>
      </c>
      <c r="O3222" s="211">
        <v>15000</v>
      </c>
      <c r="P3222" s="124" t="s">
        <v>1314</v>
      </c>
    </row>
    <row r="3223" spans="1:16" ht="51">
      <c r="A3223" s="262" t="s">
        <v>619</v>
      </c>
      <c r="B3223" s="124"/>
      <c r="C3223" s="125" t="s">
        <v>713</v>
      </c>
      <c r="D3223" s="119">
        <v>43199</v>
      </c>
      <c r="E3223" s="120" t="s">
        <v>6790</v>
      </c>
      <c r="F3223" s="120" t="s">
        <v>3</v>
      </c>
      <c r="G3223" s="120">
        <v>1611935</v>
      </c>
      <c r="H3223" s="124"/>
      <c r="I3223" s="128" t="s">
        <v>7956</v>
      </c>
      <c r="J3223" s="124"/>
      <c r="K3223" s="124"/>
      <c r="L3223" s="124"/>
      <c r="M3223" s="124"/>
      <c r="N3223" s="211">
        <v>0</v>
      </c>
      <c r="O3223" s="211">
        <v>500</v>
      </c>
      <c r="P3223" s="124" t="s">
        <v>1314</v>
      </c>
    </row>
    <row r="3224" spans="1:16" ht="76.5">
      <c r="A3224" s="262">
        <v>513</v>
      </c>
      <c r="B3224" s="124"/>
      <c r="C3224" s="125" t="s">
        <v>201</v>
      </c>
      <c r="D3224" s="119">
        <v>43199</v>
      </c>
      <c r="E3224" s="120" t="s">
        <v>6957</v>
      </c>
      <c r="F3224" s="120" t="s">
        <v>1315</v>
      </c>
      <c r="G3224" s="120">
        <v>17182523</v>
      </c>
      <c r="H3224" s="124"/>
      <c r="I3224" s="128" t="s">
        <v>8117</v>
      </c>
      <c r="J3224" s="124"/>
      <c r="K3224" s="124"/>
      <c r="L3224" s="124"/>
      <c r="M3224" s="124"/>
      <c r="N3224" s="211">
        <v>0</v>
      </c>
      <c r="O3224" s="211">
        <v>174294943.27000001</v>
      </c>
      <c r="P3224" s="124" t="s">
        <v>1314</v>
      </c>
    </row>
    <row r="3225" spans="1:16" ht="76.5">
      <c r="A3225" s="262">
        <v>513</v>
      </c>
      <c r="B3225" s="124"/>
      <c r="C3225" s="125" t="s">
        <v>201</v>
      </c>
      <c r="D3225" s="119">
        <v>43199</v>
      </c>
      <c r="E3225" s="120" t="s">
        <v>6958</v>
      </c>
      <c r="F3225" s="120" t="s">
        <v>1315</v>
      </c>
      <c r="G3225" s="120">
        <v>17182524</v>
      </c>
      <c r="H3225" s="124"/>
      <c r="I3225" s="128" t="s">
        <v>8118</v>
      </c>
      <c r="J3225" s="124"/>
      <c r="K3225" s="124"/>
      <c r="L3225" s="124"/>
      <c r="M3225" s="124"/>
      <c r="N3225" s="211">
        <v>0</v>
      </c>
      <c r="O3225" s="211">
        <v>128535.13</v>
      </c>
      <c r="P3225" s="124" t="s">
        <v>1314</v>
      </c>
    </row>
    <row r="3226" spans="1:16" ht="76.5">
      <c r="A3226" s="262" t="s">
        <v>620</v>
      </c>
      <c r="B3226" s="124"/>
      <c r="C3226" s="125" t="s">
        <v>714</v>
      </c>
      <c r="D3226" s="119">
        <v>43199</v>
      </c>
      <c r="E3226" s="120" t="s">
        <v>6959</v>
      </c>
      <c r="F3226" s="120" t="s">
        <v>6</v>
      </c>
      <c r="G3226" s="120">
        <v>960958</v>
      </c>
      <c r="H3226" s="124"/>
      <c r="I3226" s="128" t="s">
        <v>8119</v>
      </c>
      <c r="J3226" s="124"/>
      <c r="K3226" s="124"/>
      <c r="L3226" s="124"/>
      <c r="M3226" s="124"/>
      <c r="N3226" s="211">
        <v>0</v>
      </c>
      <c r="O3226" s="211">
        <v>15000</v>
      </c>
      <c r="P3226" s="124" t="s">
        <v>1314</v>
      </c>
    </row>
    <row r="3227" spans="1:16" ht="76.5">
      <c r="A3227" s="262" t="s">
        <v>619</v>
      </c>
      <c r="B3227" s="124"/>
      <c r="C3227" s="125" t="s">
        <v>713</v>
      </c>
      <c r="D3227" s="119">
        <v>43199</v>
      </c>
      <c r="E3227" s="120" t="s">
        <v>6960</v>
      </c>
      <c r="F3227" s="120" t="s">
        <v>6</v>
      </c>
      <c r="G3227" s="120">
        <v>918225</v>
      </c>
      <c r="H3227" s="124"/>
      <c r="I3227" s="128" t="s">
        <v>8120</v>
      </c>
      <c r="J3227" s="124"/>
      <c r="K3227" s="124"/>
      <c r="L3227" s="124"/>
      <c r="M3227" s="124"/>
      <c r="N3227" s="211">
        <v>0</v>
      </c>
      <c r="O3227" s="211">
        <v>770.28</v>
      </c>
      <c r="P3227" s="124" t="s">
        <v>1314</v>
      </c>
    </row>
    <row r="3228" spans="1:16" ht="63.75">
      <c r="A3228" s="262" t="s">
        <v>619</v>
      </c>
      <c r="B3228" s="124"/>
      <c r="C3228" s="125" t="s">
        <v>713</v>
      </c>
      <c r="D3228" s="119">
        <v>43199</v>
      </c>
      <c r="E3228" s="120" t="s">
        <v>6961</v>
      </c>
      <c r="F3228" s="120" t="s">
        <v>15</v>
      </c>
      <c r="G3228" s="120">
        <v>706430</v>
      </c>
      <c r="H3228" s="124"/>
      <c r="I3228" s="128" t="s">
        <v>8121</v>
      </c>
      <c r="J3228" s="124"/>
      <c r="K3228" s="124"/>
      <c r="L3228" s="124"/>
      <c r="M3228" s="124"/>
      <c r="N3228" s="211">
        <v>50</v>
      </c>
      <c r="O3228" s="211">
        <v>0</v>
      </c>
      <c r="P3228" s="124" t="s">
        <v>1314</v>
      </c>
    </row>
    <row r="3229" spans="1:16" ht="63.75">
      <c r="A3229" s="262" t="s">
        <v>619</v>
      </c>
      <c r="B3229" s="124"/>
      <c r="C3229" s="125" t="s">
        <v>713</v>
      </c>
      <c r="D3229" s="119">
        <v>43199</v>
      </c>
      <c r="E3229" s="120" t="s">
        <v>6962</v>
      </c>
      <c r="F3229" s="120" t="s">
        <v>15</v>
      </c>
      <c r="G3229" s="120">
        <v>706432</v>
      </c>
      <c r="H3229" s="124"/>
      <c r="I3229" s="128" t="s">
        <v>8122</v>
      </c>
      <c r="J3229" s="124"/>
      <c r="K3229" s="124"/>
      <c r="L3229" s="124"/>
      <c r="M3229" s="124"/>
      <c r="N3229" s="211">
        <v>50</v>
      </c>
      <c r="O3229" s="211">
        <v>0</v>
      </c>
      <c r="P3229" s="124" t="s">
        <v>1314</v>
      </c>
    </row>
    <row r="3230" spans="1:16" ht="63.75">
      <c r="A3230" s="262" t="s">
        <v>619</v>
      </c>
      <c r="B3230" s="124"/>
      <c r="C3230" s="125" t="s">
        <v>713</v>
      </c>
      <c r="D3230" s="119">
        <v>43199</v>
      </c>
      <c r="E3230" s="120" t="s">
        <v>6963</v>
      </c>
      <c r="F3230" s="120" t="s">
        <v>15</v>
      </c>
      <c r="G3230" s="120">
        <v>706577</v>
      </c>
      <c r="H3230" s="124"/>
      <c r="I3230" s="128" t="s">
        <v>8123</v>
      </c>
      <c r="J3230" s="124"/>
      <c r="K3230" s="124"/>
      <c r="L3230" s="124"/>
      <c r="M3230" s="124"/>
      <c r="N3230" s="211">
        <v>50</v>
      </c>
      <c r="O3230" s="211">
        <v>0</v>
      </c>
      <c r="P3230" s="124" t="s">
        <v>1314</v>
      </c>
    </row>
    <row r="3231" spans="1:16" ht="63.75">
      <c r="A3231" s="262" t="s">
        <v>619</v>
      </c>
      <c r="B3231" s="124"/>
      <c r="C3231" s="125" t="s">
        <v>713</v>
      </c>
      <c r="D3231" s="119">
        <v>43199</v>
      </c>
      <c r="E3231" s="120" t="s">
        <v>6964</v>
      </c>
      <c r="F3231" s="120" t="s">
        <v>15</v>
      </c>
      <c r="G3231" s="120">
        <v>706581</v>
      </c>
      <c r="H3231" s="124"/>
      <c r="I3231" s="128" t="s">
        <v>8124</v>
      </c>
      <c r="J3231" s="124"/>
      <c r="K3231" s="124"/>
      <c r="L3231" s="124"/>
      <c r="M3231" s="124"/>
      <c r="N3231" s="211">
        <v>50</v>
      </c>
      <c r="O3231" s="211">
        <v>0</v>
      </c>
      <c r="P3231" s="124" t="s">
        <v>1314</v>
      </c>
    </row>
    <row r="3232" spans="1:16" ht="102">
      <c r="A3232" s="262" t="s">
        <v>619</v>
      </c>
      <c r="B3232" s="124"/>
      <c r="C3232" s="125" t="s">
        <v>713</v>
      </c>
      <c r="D3232" s="119">
        <v>43199</v>
      </c>
      <c r="E3232" s="120" t="s">
        <v>6965</v>
      </c>
      <c r="F3232" s="120" t="s">
        <v>15</v>
      </c>
      <c r="G3232" s="120">
        <v>4709</v>
      </c>
      <c r="H3232" s="124"/>
      <c r="I3232" s="128" t="s">
        <v>8125</v>
      </c>
      <c r="J3232" s="124"/>
      <c r="K3232" s="124"/>
      <c r="L3232" s="124"/>
      <c r="M3232" s="124"/>
      <c r="N3232" s="211">
        <v>308.76</v>
      </c>
      <c r="O3232" s="211">
        <v>0</v>
      </c>
      <c r="P3232" s="124" t="s">
        <v>1314</v>
      </c>
    </row>
    <row r="3233" spans="1:16" ht="76.5">
      <c r="A3233" s="262" t="s">
        <v>619</v>
      </c>
      <c r="B3233" s="124"/>
      <c r="C3233" s="125" t="s">
        <v>713</v>
      </c>
      <c r="D3233" s="119">
        <v>43199</v>
      </c>
      <c r="E3233" s="120" t="s">
        <v>6966</v>
      </c>
      <c r="F3233" s="120" t="s">
        <v>15</v>
      </c>
      <c r="G3233" s="120">
        <v>4711</v>
      </c>
      <c r="H3233" s="124"/>
      <c r="I3233" s="128" t="s">
        <v>8126</v>
      </c>
      <c r="J3233" s="124"/>
      <c r="K3233" s="124"/>
      <c r="L3233" s="124"/>
      <c r="M3233" s="124"/>
      <c r="N3233" s="211">
        <v>361.1</v>
      </c>
      <c r="O3233" s="211">
        <v>0</v>
      </c>
      <c r="P3233" s="124" t="s">
        <v>1314</v>
      </c>
    </row>
    <row r="3234" spans="1:16" ht="89.25">
      <c r="A3234" s="262" t="s">
        <v>619</v>
      </c>
      <c r="B3234" s="124"/>
      <c r="C3234" s="125" t="s">
        <v>713</v>
      </c>
      <c r="D3234" s="119">
        <v>43199</v>
      </c>
      <c r="E3234" s="120" t="s">
        <v>6967</v>
      </c>
      <c r="F3234" s="120" t="s">
        <v>15</v>
      </c>
      <c r="G3234" s="120">
        <v>4712</v>
      </c>
      <c r="H3234" s="124"/>
      <c r="I3234" s="128" t="s">
        <v>8127</v>
      </c>
      <c r="J3234" s="124"/>
      <c r="K3234" s="124"/>
      <c r="L3234" s="124"/>
      <c r="M3234" s="124"/>
      <c r="N3234" s="211">
        <v>4859.0600000000004</v>
      </c>
      <c r="O3234" s="211">
        <v>0</v>
      </c>
      <c r="P3234" s="124" t="s">
        <v>1314</v>
      </c>
    </row>
    <row r="3235" spans="1:16" ht="89.25">
      <c r="A3235" s="262" t="s">
        <v>619</v>
      </c>
      <c r="B3235" s="124"/>
      <c r="C3235" s="125" t="s">
        <v>713</v>
      </c>
      <c r="D3235" s="119">
        <v>43199</v>
      </c>
      <c r="E3235" s="120" t="s">
        <v>6968</v>
      </c>
      <c r="F3235" s="120" t="s">
        <v>15</v>
      </c>
      <c r="G3235" s="120">
        <v>4719</v>
      </c>
      <c r="H3235" s="124"/>
      <c r="I3235" s="128" t="s">
        <v>8128</v>
      </c>
      <c r="J3235" s="124"/>
      <c r="K3235" s="124"/>
      <c r="L3235" s="124"/>
      <c r="M3235" s="124"/>
      <c r="N3235" s="211">
        <v>359.73</v>
      </c>
      <c r="O3235" s="211">
        <v>0</v>
      </c>
      <c r="P3235" s="124" t="s">
        <v>1314</v>
      </c>
    </row>
    <row r="3236" spans="1:16" ht="63.75">
      <c r="A3236" s="262" t="s">
        <v>619</v>
      </c>
      <c r="B3236" s="124"/>
      <c r="C3236" s="125" t="s">
        <v>713</v>
      </c>
      <c r="D3236" s="119">
        <v>43199</v>
      </c>
      <c r="E3236" s="120" t="s">
        <v>6969</v>
      </c>
      <c r="F3236" s="120" t="s">
        <v>15</v>
      </c>
      <c r="G3236" s="120">
        <v>707173</v>
      </c>
      <c r="H3236" s="124"/>
      <c r="I3236" s="128" t="s">
        <v>8129</v>
      </c>
      <c r="J3236" s="124"/>
      <c r="K3236" s="124"/>
      <c r="L3236" s="124"/>
      <c r="M3236" s="124"/>
      <c r="N3236" s="211">
        <v>50</v>
      </c>
      <c r="O3236" s="211">
        <v>0</v>
      </c>
      <c r="P3236" s="124" t="s">
        <v>1314</v>
      </c>
    </row>
    <row r="3237" spans="1:16" ht="63.75">
      <c r="A3237" s="262" t="s">
        <v>619</v>
      </c>
      <c r="B3237" s="124"/>
      <c r="C3237" s="125" t="s">
        <v>713</v>
      </c>
      <c r="D3237" s="119">
        <v>43199</v>
      </c>
      <c r="E3237" s="120" t="s">
        <v>6970</v>
      </c>
      <c r="F3237" s="120" t="s">
        <v>15</v>
      </c>
      <c r="G3237" s="120">
        <v>707175</v>
      </c>
      <c r="H3237" s="124"/>
      <c r="I3237" s="128" t="s">
        <v>8130</v>
      </c>
      <c r="J3237" s="124"/>
      <c r="K3237" s="124"/>
      <c r="L3237" s="124"/>
      <c r="M3237" s="124"/>
      <c r="N3237" s="211">
        <v>50</v>
      </c>
      <c r="O3237" s="211">
        <v>0</v>
      </c>
      <c r="P3237" s="124" t="s">
        <v>1314</v>
      </c>
    </row>
    <row r="3238" spans="1:16" ht="63.75">
      <c r="A3238" s="262">
        <v>513</v>
      </c>
      <c r="B3238" s="124"/>
      <c r="C3238" s="125" t="s">
        <v>201</v>
      </c>
      <c r="D3238" s="119">
        <v>43199</v>
      </c>
      <c r="E3238" s="120" t="s">
        <v>6971</v>
      </c>
      <c r="F3238" s="120" t="s">
        <v>15</v>
      </c>
      <c r="G3238" s="120">
        <v>707180</v>
      </c>
      <c r="H3238" s="124"/>
      <c r="I3238" s="128" t="s">
        <v>8131</v>
      </c>
      <c r="J3238" s="124"/>
      <c r="K3238" s="124"/>
      <c r="L3238" s="124"/>
      <c r="M3238" s="124"/>
      <c r="N3238" s="211">
        <v>50</v>
      </c>
      <c r="O3238" s="211">
        <v>0</v>
      </c>
      <c r="P3238" s="124" t="s">
        <v>1314</v>
      </c>
    </row>
    <row r="3239" spans="1:16" ht="76.5">
      <c r="A3239" s="262">
        <v>25</v>
      </c>
      <c r="B3239" s="124"/>
      <c r="C3239" s="125" t="s">
        <v>694</v>
      </c>
      <c r="D3239" s="119">
        <v>43199</v>
      </c>
      <c r="E3239" s="120" t="s">
        <v>6972</v>
      </c>
      <c r="F3239" s="120" t="s">
        <v>1315</v>
      </c>
      <c r="G3239" s="120">
        <v>17217793</v>
      </c>
      <c r="H3239" s="124"/>
      <c r="I3239" s="128" t="s">
        <v>8132</v>
      </c>
      <c r="J3239" s="124"/>
      <c r="K3239" s="124"/>
      <c r="L3239" s="124"/>
      <c r="M3239" s="124"/>
      <c r="N3239" s="211">
        <v>414861.53</v>
      </c>
      <c r="O3239" s="211">
        <v>0</v>
      </c>
      <c r="P3239" s="124" t="s">
        <v>1314</v>
      </c>
    </row>
    <row r="3240" spans="1:16" ht="76.5">
      <c r="A3240" s="262">
        <v>25</v>
      </c>
      <c r="B3240" s="124"/>
      <c r="C3240" s="125" t="s">
        <v>694</v>
      </c>
      <c r="D3240" s="119">
        <v>43199</v>
      </c>
      <c r="E3240" s="120" t="s">
        <v>6973</v>
      </c>
      <c r="F3240" s="120" t="s">
        <v>1315</v>
      </c>
      <c r="G3240" s="120">
        <v>17231572</v>
      </c>
      <c r="H3240" s="124"/>
      <c r="I3240" s="128" t="s">
        <v>8133</v>
      </c>
      <c r="J3240" s="124"/>
      <c r="K3240" s="124"/>
      <c r="L3240" s="124"/>
      <c r="M3240" s="124"/>
      <c r="N3240" s="211">
        <v>3586.87</v>
      </c>
      <c r="O3240" s="211">
        <v>0</v>
      </c>
      <c r="P3240" s="124" t="s">
        <v>1314</v>
      </c>
    </row>
    <row r="3241" spans="1:16" ht="76.5">
      <c r="A3241" s="262">
        <v>25</v>
      </c>
      <c r="B3241" s="124"/>
      <c r="C3241" s="125" t="s">
        <v>694</v>
      </c>
      <c r="D3241" s="119">
        <v>43199</v>
      </c>
      <c r="E3241" s="120" t="s">
        <v>6974</v>
      </c>
      <c r="F3241" s="120" t="s">
        <v>1315</v>
      </c>
      <c r="G3241" s="120">
        <v>17231571</v>
      </c>
      <c r="H3241" s="124"/>
      <c r="I3241" s="128" t="s">
        <v>8134</v>
      </c>
      <c r="J3241" s="124"/>
      <c r="K3241" s="124"/>
      <c r="L3241" s="124"/>
      <c r="M3241" s="124"/>
      <c r="N3241" s="211">
        <v>642738.19999999995</v>
      </c>
      <c r="O3241" s="211">
        <v>0</v>
      </c>
      <c r="P3241" s="124" t="s">
        <v>1314</v>
      </c>
    </row>
    <row r="3242" spans="1:16" ht="76.5">
      <c r="A3242" s="262">
        <v>25</v>
      </c>
      <c r="B3242" s="124"/>
      <c r="C3242" s="125" t="s">
        <v>694</v>
      </c>
      <c r="D3242" s="119">
        <v>43199</v>
      </c>
      <c r="E3242" s="120" t="s">
        <v>6975</v>
      </c>
      <c r="F3242" s="120" t="s">
        <v>1315</v>
      </c>
      <c r="G3242" s="120">
        <v>17231570</v>
      </c>
      <c r="H3242" s="124"/>
      <c r="I3242" s="128" t="s">
        <v>8135</v>
      </c>
      <c r="J3242" s="124"/>
      <c r="K3242" s="124"/>
      <c r="L3242" s="124"/>
      <c r="M3242" s="124"/>
      <c r="N3242" s="211">
        <v>2255431.86</v>
      </c>
      <c r="O3242" s="211">
        <v>0</v>
      </c>
      <c r="P3242" s="124" t="s">
        <v>1314</v>
      </c>
    </row>
    <row r="3243" spans="1:16" ht="76.5">
      <c r="A3243" s="262">
        <v>25</v>
      </c>
      <c r="B3243" s="124"/>
      <c r="C3243" s="125" t="s">
        <v>694</v>
      </c>
      <c r="D3243" s="119">
        <v>43199</v>
      </c>
      <c r="E3243" s="120" t="s">
        <v>6976</v>
      </c>
      <c r="F3243" s="120" t="s">
        <v>1315</v>
      </c>
      <c r="G3243" s="120">
        <v>17231537</v>
      </c>
      <c r="H3243" s="124"/>
      <c r="I3243" s="128" t="s">
        <v>8136</v>
      </c>
      <c r="J3243" s="124"/>
      <c r="K3243" s="124"/>
      <c r="L3243" s="124"/>
      <c r="M3243" s="124"/>
      <c r="N3243" s="211">
        <v>897735.5</v>
      </c>
      <c r="O3243" s="211">
        <v>0</v>
      </c>
      <c r="P3243" s="124" t="s">
        <v>1314</v>
      </c>
    </row>
    <row r="3244" spans="1:16" ht="76.5">
      <c r="A3244" s="262">
        <v>25</v>
      </c>
      <c r="B3244" s="124"/>
      <c r="C3244" s="125" t="s">
        <v>694</v>
      </c>
      <c r="D3244" s="119">
        <v>43199</v>
      </c>
      <c r="E3244" s="120" t="s">
        <v>6977</v>
      </c>
      <c r="F3244" s="120" t="s">
        <v>1315</v>
      </c>
      <c r="G3244" s="120">
        <v>17231536</v>
      </c>
      <c r="H3244" s="124"/>
      <c r="I3244" s="128" t="s">
        <v>8137</v>
      </c>
      <c r="J3244" s="124"/>
      <c r="K3244" s="124"/>
      <c r="L3244" s="124"/>
      <c r="M3244" s="124"/>
      <c r="N3244" s="211">
        <v>288696.39</v>
      </c>
      <c r="O3244" s="211">
        <v>0</v>
      </c>
      <c r="P3244" s="124" t="s">
        <v>1314</v>
      </c>
    </row>
    <row r="3245" spans="1:16" ht="76.5">
      <c r="A3245" s="262">
        <v>25</v>
      </c>
      <c r="B3245" s="124"/>
      <c r="C3245" s="125" t="s">
        <v>694</v>
      </c>
      <c r="D3245" s="119">
        <v>43199</v>
      </c>
      <c r="E3245" s="120" t="s">
        <v>6978</v>
      </c>
      <c r="F3245" s="120" t="s">
        <v>1315</v>
      </c>
      <c r="G3245" s="120">
        <v>17231535</v>
      </c>
      <c r="H3245" s="124"/>
      <c r="I3245" s="128" t="s">
        <v>8138</v>
      </c>
      <c r="J3245" s="124"/>
      <c r="K3245" s="124"/>
      <c r="L3245" s="124"/>
      <c r="M3245" s="124"/>
      <c r="N3245" s="211">
        <v>193179.12</v>
      </c>
      <c r="O3245" s="211">
        <v>0</v>
      </c>
      <c r="P3245" s="124" t="s">
        <v>1314</v>
      </c>
    </row>
    <row r="3246" spans="1:16" ht="76.5">
      <c r="A3246" s="262">
        <v>25</v>
      </c>
      <c r="B3246" s="124"/>
      <c r="C3246" s="125" t="s">
        <v>694</v>
      </c>
      <c r="D3246" s="119">
        <v>43199</v>
      </c>
      <c r="E3246" s="120" t="s">
        <v>6979</v>
      </c>
      <c r="F3246" s="120" t="s">
        <v>1315</v>
      </c>
      <c r="G3246" s="120">
        <v>17231534</v>
      </c>
      <c r="H3246" s="124"/>
      <c r="I3246" s="128" t="s">
        <v>8139</v>
      </c>
      <c r="J3246" s="124"/>
      <c r="K3246" s="124"/>
      <c r="L3246" s="124"/>
      <c r="M3246" s="124"/>
      <c r="N3246" s="211">
        <v>1040153.18</v>
      </c>
      <c r="O3246" s="211">
        <v>0</v>
      </c>
      <c r="P3246" s="124" t="s">
        <v>1314</v>
      </c>
    </row>
    <row r="3247" spans="1:16" ht="76.5">
      <c r="A3247" s="262">
        <v>25</v>
      </c>
      <c r="B3247" s="124"/>
      <c r="C3247" s="125" t="s">
        <v>694</v>
      </c>
      <c r="D3247" s="119">
        <v>43199</v>
      </c>
      <c r="E3247" s="120" t="s">
        <v>6980</v>
      </c>
      <c r="F3247" s="120" t="s">
        <v>1315</v>
      </c>
      <c r="G3247" s="120">
        <v>17231523</v>
      </c>
      <c r="H3247" s="124"/>
      <c r="I3247" s="128" t="s">
        <v>8140</v>
      </c>
      <c r="J3247" s="124"/>
      <c r="K3247" s="124"/>
      <c r="L3247" s="124"/>
      <c r="M3247" s="124"/>
      <c r="N3247" s="211">
        <v>3195987.08</v>
      </c>
      <c r="O3247" s="211">
        <v>0</v>
      </c>
      <c r="P3247" s="124" t="s">
        <v>1314</v>
      </c>
    </row>
    <row r="3248" spans="1:16" ht="76.5">
      <c r="A3248" s="262">
        <v>25</v>
      </c>
      <c r="B3248" s="124"/>
      <c r="C3248" s="125" t="s">
        <v>694</v>
      </c>
      <c r="D3248" s="119">
        <v>43199</v>
      </c>
      <c r="E3248" s="120" t="s">
        <v>6981</v>
      </c>
      <c r="F3248" s="120" t="s">
        <v>1315</v>
      </c>
      <c r="G3248" s="120">
        <v>17217791</v>
      </c>
      <c r="H3248" s="124"/>
      <c r="I3248" s="128" t="s">
        <v>8141</v>
      </c>
      <c r="J3248" s="124"/>
      <c r="K3248" s="124"/>
      <c r="L3248" s="124"/>
      <c r="M3248" s="124"/>
      <c r="N3248" s="211">
        <v>393905.63</v>
      </c>
      <c r="O3248" s="211">
        <v>0</v>
      </c>
      <c r="P3248" s="124" t="s">
        <v>1314</v>
      </c>
    </row>
    <row r="3249" spans="1:16" ht="76.5">
      <c r="A3249" s="262">
        <v>25</v>
      </c>
      <c r="B3249" s="124"/>
      <c r="C3249" s="125" t="s">
        <v>694</v>
      </c>
      <c r="D3249" s="119">
        <v>43199</v>
      </c>
      <c r="E3249" s="120" t="s">
        <v>6982</v>
      </c>
      <c r="F3249" s="120" t="s">
        <v>1315</v>
      </c>
      <c r="G3249" s="120">
        <v>17217780</v>
      </c>
      <c r="H3249" s="124"/>
      <c r="I3249" s="128" t="s">
        <v>8142</v>
      </c>
      <c r="J3249" s="124"/>
      <c r="K3249" s="124"/>
      <c r="L3249" s="124"/>
      <c r="M3249" s="124"/>
      <c r="N3249" s="211">
        <v>1461530.6</v>
      </c>
      <c r="O3249" s="211">
        <v>0</v>
      </c>
      <c r="P3249" s="124" t="s">
        <v>1314</v>
      </c>
    </row>
    <row r="3250" spans="1:16" ht="76.5">
      <c r="A3250" s="262">
        <v>25</v>
      </c>
      <c r="B3250" s="124"/>
      <c r="C3250" s="125" t="s">
        <v>694</v>
      </c>
      <c r="D3250" s="119">
        <v>43199</v>
      </c>
      <c r="E3250" s="120" t="s">
        <v>6983</v>
      </c>
      <c r="F3250" s="120" t="s">
        <v>1315</v>
      </c>
      <c r="G3250" s="120">
        <v>17217781</v>
      </c>
      <c r="H3250" s="124"/>
      <c r="I3250" s="128" t="s">
        <v>8143</v>
      </c>
      <c r="J3250" s="124"/>
      <c r="K3250" s="124"/>
      <c r="L3250" s="124"/>
      <c r="M3250" s="124"/>
      <c r="N3250" s="211">
        <v>95821.62</v>
      </c>
      <c r="O3250" s="211">
        <v>0</v>
      </c>
      <c r="P3250" s="124" t="s">
        <v>1314</v>
      </c>
    </row>
    <row r="3251" spans="1:16" ht="63.75">
      <c r="A3251" s="262">
        <v>25</v>
      </c>
      <c r="B3251" s="124"/>
      <c r="C3251" s="125" t="s">
        <v>694</v>
      </c>
      <c r="D3251" s="119">
        <v>43199</v>
      </c>
      <c r="E3251" s="120" t="s">
        <v>6984</v>
      </c>
      <c r="F3251" s="120" t="s">
        <v>1315</v>
      </c>
      <c r="G3251" s="120">
        <v>17217782</v>
      </c>
      <c r="H3251" s="124"/>
      <c r="I3251" s="128" t="s">
        <v>8144</v>
      </c>
      <c r="J3251" s="124"/>
      <c r="K3251" s="124"/>
      <c r="L3251" s="124"/>
      <c r="M3251" s="124"/>
      <c r="N3251" s="211">
        <v>1030052.78</v>
      </c>
      <c r="O3251" s="211">
        <v>0</v>
      </c>
      <c r="P3251" s="124" t="s">
        <v>1314</v>
      </c>
    </row>
    <row r="3252" spans="1:16" ht="76.5">
      <c r="A3252" s="262">
        <v>25</v>
      </c>
      <c r="B3252" s="124"/>
      <c r="C3252" s="125" t="s">
        <v>694</v>
      </c>
      <c r="D3252" s="119">
        <v>43199</v>
      </c>
      <c r="E3252" s="120" t="s">
        <v>6985</v>
      </c>
      <c r="F3252" s="120" t="s">
        <v>1315</v>
      </c>
      <c r="G3252" s="120">
        <v>17217788</v>
      </c>
      <c r="H3252" s="124"/>
      <c r="I3252" s="128" t="s">
        <v>8145</v>
      </c>
      <c r="J3252" s="124"/>
      <c r="K3252" s="124"/>
      <c r="L3252" s="124"/>
      <c r="M3252" s="124"/>
      <c r="N3252" s="211">
        <v>34268.400000000001</v>
      </c>
      <c r="O3252" s="211">
        <v>0</v>
      </c>
      <c r="P3252" s="124" t="s">
        <v>1314</v>
      </c>
    </row>
    <row r="3253" spans="1:16" ht="51">
      <c r="A3253" s="262" t="s">
        <v>619</v>
      </c>
      <c r="B3253" s="124"/>
      <c r="C3253" s="125" t="s">
        <v>713</v>
      </c>
      <c r="D3253" s="119">
        <v>43200</v>
      </c>
      <c r="E3253" s="120" t="s">
        <v>6378</v>
      </c>
      <c r="F3253" s="120" t="s">
        <v>3</v>
      </c>
      <c r="G3253" s="120">
        <v>1612308</v>
      </c>
      <c r="H3253" s="124"/>
      <c r="I3253" s="128" t="s">
        <v>7592</v>
      </c>
      <c r="J3253" s="124"/>
      <c r="K3253" s="124"/>
      <c r="L3253" s="124"/>
      <c r="M3253" s="124"/>
      <c r="N3253" s="211">
        <v>0</v>
      </c>
      <c r="O3253" s="211">
        <v>5649</v>
      </c>
      <c r="P3253" s="124" t="s">
        <v>1314</v>
      </c>
    </row>
    <row r="3254" spans="1:16" ht="63.75">
      <c r="A3254" s="262" t="s">
        <v>619</v>
      </c>
      <c r="B3254" s="124"/>
      <c r="C3254" s="125" t="s">
        <v>713</v>
      </c>
      <c r="D3254" s="119">
        <v>43200</v>
      </c>
      <c r="E3254" s="120" t="s">
        <v>6430</v>
      </c>
      <c r="F3254" s="120" t="s">
        <v>3</v>
      </c>
      <c r="G3254" s="120">
        <v>1612335</v>
      </c>
      <c r="H3254" s="124"/>
      <c r="I3254" s="128" t="s">
        <v>7644</v>
      </c>
      <c r="J3254" s="124"/>
      <c r="K3254" s="124"/>
      <c r="L3254" s="124"/>
      <c r="M3254" s="124"/>
      <c r="N3254" s="211">
        <v>0</v>
      </c>
      <c r="O3254" s="211">
        <v>2345.06</v>
      </c>
      <c r="P3254" s="124" t="s">
        <v>1314</v>
      </c>
    </row>
    <row r="3255" spans="1:16" ht="51">
      <c r="A3255" s="262" t="s">
        <v>619</v>
      </c>
      <c r="B3255" s="124"/>
      <c r="C3255" s="125" t="s">
        <v>713</v>
      </c>
      <c r="D3255" s="119">
        <v>43200</v>
      </c>
      <c r="E3255" s="120" t="s">
        <v>6461</v>
      </c>
      <c r="F3255" s="120" t="s">
        <v>3</v>
      </c>
      <c r="G3255" s="120">
        <v>1612278</v>
      </c>
      <c r="H3255" s="124"/>
      <c r="I3255" s="128" t="s">
        <v>7672</v>
      </c>
      <c r="J3255" s="124"/>
      <c r="K3255" s="124"/>
      <c r="L3255" s="124"/>
      <c r="M3255" s="124"/>
      <c r="N3255" s="211">
        <v>0</v>
      </c>
      <c r="O3255" s="211">
        <v>244</v>
      </c>
      <c r="P3255" s="124" t="s">
        <v>1314</v>
      </c>
    </row>
    <row r="3256" spans="1:16" ht="51">
      <c r="A3256" s="262">
        <v>132</v>
      </c>
      <c r="B3256" s="124"/>
      <c r="C3256" s="125" t="s">
        <v>728</v>
      </c>
      <c r="D3256" s="119">
        <v>43200</v>
      </c>
      <c r="E3256" s="120" t="s">
        <v>6485</v>
      </c>
      <c r="F3256" s="120" t="s">
        <v>3</v>
      </c>
      <c r="G3256" s="120">
        <v>1612254</v>
      </c>
      <c r="H3256" s="124"/>
      <c r="I3256" s="128" t="s">
        <v>5090</v>
      </c>
      <c r="J3256" s="124"/>
      <c r="K3256" s="124"/>
      <c r="L3256" s="124"/>
      <c r="M3256" s="124"/>
      <c r="N3256" s="211">
        <v>0</v>
      </c>
      <c r="O3256" s="211">
        <v>34431.86</v>
      </c>
      <c r="P3256" s="124" t="s">
        <v>1314</v>
      </c>
    </row>
    <row r="3257" spans="1:16" ht="38.25">
      <c r="A3257" s="262">
        <v>35</v>
      </c>
      <c r="B3257" s="124"/>
      <c r="C3257" s="125" t="s">
        <v>696</v>
      </c>
      <c r="D3257" s="119">
        <v>43200</v>
      </c>
      <c r="E3257" s="120" t="s">
        <v>6486</v>
      </c>
      <c r="F3257" s="120" t="s">
        <v>3</v>
      </c>
      <c r="G3257" s="120">
        <v>1612538</v>
      </c>
      <c r="H3257" s="124"/>
      <c r="I3257" s="128" t="s">
        <v>7690</v>
      </c>
      <c r="J3257" s="124"/>
      <c r="K3257" s="124"/>
      <c r="L3257" s="124"/>
      <c r="M3257" s="124"/>
      <c r="N3257" s="211">
        <v>0</v>
      </c>
      <c r="O3257" s="211">
        <v>257.02999999999997</v>
      </c>
      <c r="P3257" s="124" t="s">
        <v>1314</v>
      </c>
    </row>
    <row r="3258" spans="1:16" ht="51">
      <c r="A3258" s="262" t="s">
        <v>619</v>
      </c>
      <c r="B3258" s="124"/>
      <c r="C3258" s="125" t="s">
        <v>713</v>
      </c>
      <c r="D3258" s="119">
        <v>43200</v>
      </c>
      <c r="E3258" s="120" t="s">
        <v>6490</v>
      </c>
      <c r="F3258" s="120" t="s">
        <v>3</v>
      </c>
      <c r="G3258" s="120">
        <v>1612482</v>
      </c>
      <c r="H3258" s="124"/>
      <c r="I3258" s="128" t="s">
        <v>4587</v>
      </c>
      <c r="J3258" s="124"/>
      <c r="K3258" s="124"/>
      <c r="L3258" s="124"/>
      <c r="M3258" s="124"/>
      <c r="N3258" s="211">
        <v>0</v>
      </c>
      <c r="O3258" s="211">
        <v>6894.1</v>
      </c>
      <c r="P3258" s="124" t="s">
        <v>1314</v>
      </c>
    </row>
    <row r="3259" spans="1:16" ht="38.25">
      <c r="A3259" s="262">
        <v>682</v>
      </c>
      <c r="B3259" s="124"/>
      <c r="C3259" s="125" t="s">
        <v>867</v>
      </c>
      <c r="D3259" s="119">
        <v>43200</v>
      </c>
      <c r="E3259" s="120" t="s">
        <v>6492</v>
      </c>
      <c r="F3259" s="120" t="s">
        <v>3</v>
      </c>
      <c r="G3259" s="120">
        <v>1612372</v>
      </c>
      <c r="H3259" s="124"/>
      <c r="I3259" s="128" t="s">
        <v>7695</v>
      </c>
      <c r="J3259" s="124"/>
      <c r="K3259" s="124"/>
      <c r="L3259" s="124"/>
      <c r="M3259" s="124"/>
      <c r="N3259" s="211">
        <v>0</v>
      </c>
      <c r="O3259" s="211">
        <v>476.16</v>
      </c>
      <c r="P3259" s="124" t="s">
        <v>1314</v>
      </c>
    </row>
    <row r="3260" spans="1:16" ht="51">
      <c r="A3260" s="262">
        <v>20</v>
      </c>
      <c r="B3260" s="124"/>
      <c r="C3260" s="125" t="s">
        <v>693</v>
      </c>
      <c r="D3260" s="119">
        <v>43200</v>
      </c>
      <c r="E3260" s="120" t="s">
        <v>6493</v>
      </c>
      <c r="F3260" s="120" t="s">
        <v>3</v>
      </c>
      <c r="G3260" s="120">
        <v>1612383</v>
      </c>
      <c r="H3260" s="124"/>
      <c r="I3260" s="128" t="s">
        <v>7696</v>
      </c>
      <c r="J3260" s="124"/>
      <c r="K3260" s="124"/>
      <c r="L3260" s="124"/>
      <c r="M3260" s="124"/>
      <c r="N3260" s="211">
        <v>0</v>
      </c>
      <c r="O3260" s="211">
        <v>212</v>
      </c>
      <c r="P3260" s="124" t="s">
        <v>1314</v>
      </c>
    </row>
    <row r="3261" spans="1:16" ht="51">
      <c r="A3261" s="262">
        <v>224</v>
      </c>
      <c r="B3261" s="124"/>
      <c r="C3261" s="125" t="s">
        <v>120</v>
      </c>
      <c r="D3261" s="119">
        <v>43200</v>
      </c>
      <c r="E3261" s="120" t="s">
        <v>6500</v>
      </c>
      <c r="F3261" s="120" t="s">
        <v>3</v>
      </c>
      <c r="G3261" s="120">
        <v>1612428</v>
      </c>
      <c r="H3261" s="124"/>
      <c r="I3261" s="128" t="s">
        <v>5204</v>
      </c>
      <c r="J3261" s="124"/>
      <c r="K3261" s="124"/>
      <c r="L3261" s="124"/>
      <c r="M3261" s="124"/>
      <c r="N3261" s="211">
        <v>0</v>
      </c>
      <c r="O3261" s="211">
        <v>150</v>
      </c>
      <c r="P3261" s="124" t="s">
        <v>1314</v>
      </c>
    </row>
    <row r="3262" spans="1:16" ht="51">
      <c r="A3262" s="262">
        <v>133</v>
      </c>
      <c r="B3262" s="124"/>
      <c r="C3262" s="125" t="s">
        <v>729</v>
      </c>
      <c r="D3262" s="119">
        <v>43200</v>
      </c>
      <c r="E3262" s="120" t="s">
        <v>6501</v>
      </c>
      <c r="F3262" s="120" t="s">
        <v>3</v>
      </c>
      <c r="G3262" s="120">
        <v>1612459</v>
      </c>
      <c r="H3262" s="124"/>
      <c r="I3262" s="128" t="s">
        <v>7703</v>
      </c>
      <c r="J3262" s="124"/>
      <c r="K3262" s="124"/>
      <c r="L3262" s="124"/>
      <c r="M3262" s="124"/>
      <c r="N3262" s="211">
        <v>0</v>
      </c>
      <c r="O3262" s="211">
        <v>10330</v>
      </c>
      <c r="P3262" s="124" t="s">
        <v>1314</v>
      </c>
    </row>
    <row r="3263" spans="1:16" ht="51">
      <c r="A3263" s="262">
        <v>41</v>
      </c>
      <c r="B3263" s="124"/>
      <c r="C3263" s="125" t="s">
        <v>697</v>
      </c>
      <c r="D3263" s="119">
        <v>43200</v>
      </c>
      <c r="E3263" s="120" t="s">
        <v>6502</v>
      </c>
      <c r="F3263" s="120" t="s">
        <v>3</v>
      </c>
      <c r="G3263" s="120">
        <v>1612463</v>
      </c>
      <c r="H3263" s="124"/>
      <c r="I3263" s="128" t="s">
        <v>7704</v>
      </c>
      <c r="J3263" s="124"/>
      <c r="K3263" s="124"/>
      <c r="L3263" s="124"/>
      <c r="M3263" s="124"/>
      <c r="N3263" s="211">
        <v>0</v>
      </c>
      <c r="O3263" s="211">
        <v>25000</v>
      </c>
      <c r="P3263" s="124" t="s">
        <v>1314</v>
      </c>
    </row>
    <row r="3264" spans="1:16" ht="51">
      <c r="A3264" s="262" t="s">
        <v>619</v>
      </c>
      <c r="B3264" s="124"/>
      <c r="C3264" s="125" t="s">
        <v>713</v>
      </c>
      <c r="D3264" s="119">
        <v>43200</v>
      </c>
      <c r="E3264" s="120" t="s">
        <v>6504</v>
      </c>
      <c r="F3264" s="120" t="s">
        <v>3</v>
      </c>
      <c r="G3264" s="120">
        <v>1612493</v>
      </c>
      <c r="H3264" s="124"/>
      <c r="I3264" s="128" t="s">
        <v>7706</v>
      </c>
      <c r="J3264" s="124"/>
      <c r="K3264" s="124"/>
      <c r="L3264" s="124"/>
      <c r="M3264" s="124"/>
      <c r="N3264" s="211">
        <v>0</v>
      </c>
      <c r="O3264" s="211">
        <v>8473.15</v>
      </c>
      <c r="P3264" s="124" t="s">
        <v>1314</v>
      </c>
    </row>
    <row r="3265" spans="1:16" ht="51">
      <c r="A3265" s="262" t="s">
        <v>619</v>
      </c>
      <c r="B3265" s="124"/>
      <c r="C3265" s="125" t="s">
        <v>713</v>
      </c>
      <c r="D3265" s="119">
        <v>43200</v>
      </c>
      <c r="E3265" s="120" t="s">
        <v>6578</v>
      </c>
      <c r="F3265" s="120" t="s">
        <v>3</v>
      </c>
      <c r="G3265" s="120">
        <v>1612274</v>
      </c>
      <c r="H3265" s="124"/>
      <c r="I3265" s="128" t="s">
        <v>4609</v>
      </c>
      <c r="J3265" s="124"/>
      <c r="K3265" s="124"/>
      <c r="L3265" s="124"/>
      <c r="M3265" s="124"/>
      <c r="N3265" s="211">
        <v>0</v>
      </c>
      <c r="O3265" s="211">
        <v>500</v>
      </c>
      <c r="P3265" s="124" t="s">
        <v>1314</v>
      </c>
    </row>
    <row r="3266" spans="1:16" ht="51">
      <c r="A3266" s="262" t="s">
        <v>619</v>
      </c>
      <c r="B3266" s="124"/>
      <c r="C3266" s="125" t="s">
        <v>713</v>
      </c>
      <c r="D3266" s="119">
        <v>43200</v>
      </c>
      <c r="E3266" s="120" t="s">
        <v>6587</v>
      </c>
      <c r="F3266" s="120" t="s">
        <v>3</v>
      </c>
      <c r="G3266" s="120">
        <v>1612300</v>
      </c>
      <c r="H3266" s="124"/>
      <c r="I3266" s="128" t="s">
        <v>7776</v>
      </c>
      <c r="J3266" s="124"/>
      <c r="K3266" s="124"/>
      <c r="L3266" s="124"/>
      <c r="M3266" s="124"/>
      <c r="N3266" s="211">
        <v>0</v>
      </c>
      <c r="O3266" s="211">
        <v>544.79</v>
      </c>
      <c r="P3266" s="124" t="s">
        <v>1314</v>
      </c>
    </row>
    <row r="3267" spans="1:16" ht="51">
      <c r="A3267" s="262" t="s">
        <v>619</v>
      </c>
      <c r="B3267" s="124"/>
      <c r="C3267" s="125" t="s">
        <v>713</v>
      </c>
      <c r="D3267" s="119">
        <v>43200</v>
      </c>
      <c r="E3267" s="120" t="s">
        <v>6591</v>
      </c>
      <c r="F3267" s="120" t="s">
        <v>3</v>
      </c>
      <c r="G3267" s="120">
        <v>1612518</v>
      </c>
      <c r="H3267" s="124"/>
      <c r="I3267" s="128" t="s">
        <v>7780</v>
      </c>
      <c r="J3267" s="124"/>
      <c r="K3267" s="124"/>
      <c r="L3267" s="124"/>
      <c r="M3267" s="124"/>
      <c r="N3267" s="211">
        <v>0</v>
      </c>
      <c r="O3267" s="211">
        <v>5339.7</v>
      </c>
      <c r="P3267" s="124" t="s">
        <v>1314</v>
      </c>
    </row>
    <row r="3268" spans="1:16" ht="51">
      <c r="A3268" s="262" t="s">
        <v>619</v>
      </c>
      <c r="B3268" s="124"/>
      <c r="C3268" s="125" t="s">
        <v>713</v>
      </c>
      <c r="D3268" s="119">
        <v>43200</v>
      </c>
      <c r="E3268" s="120" t="s">
        <v>6718</v>
      </c>
      <c r="F3268" s="120" t="s">
        <v>3</v>
      </c>
      <c r="G3268" s="120">
        <v>1612303</v>
      </c>
      <c r="H3268" s="124"/>
      <c r="I3268" s="128" t="s">
        <v>7890</v>
      </c>
      <c r="J3268" s="124"/>
      <c r="K3268" s="124"/>
      <c r="L3268" s="124"/>
      <c r="M3268" s="124"/>
      <c r="N3268" s="211">
        <v>0</v>
      </c>
      <c r="O3268" s="211">
        <v>134</v>
      </c>
      <c r="P3268" s="124" t="s">
        <v>1314</v>
      </c>
    </row>
    <row r="3269" spans="1:16" ht="51">
      <c r="A3269" s="262" t="s">
        <v>619</v>
      </c>
      <c r="B3269" s="124"/>
      <c r="C3269" s="125" t="s">
        <v>713</v>
      </c>
      <c r="D3269" s="119">
        <v>43200</v>
      </c>
      <c r="E3269" s="120" t="s">
        <v>6743</v>
      </c>
      <c r="F3269" s="120" t="s">
        <v>3</v>
      </c>
      <c r="G3269" s="120">
        <v>1612384</v>
      </c>
      <c r="H3269" s="124"/>
      <c r="I3269" s="128" t="s">
        <v>7910</v>
      </c>
      <c r="J3269" s="124"/>
      <c r="K3269" s="124"/>
      <c r="L3269" s="124"/>
      <c r="M3269" s="124"/>
      <c r="N3269" s="211">
        <v>0</v>
      </c>
      <c r="O3269" s="211">
        <v>10000</v>
      </c>
      <c r="P3269" s="124" t="s">
        <v>1314</v>
      </c>
    </row>
    <row r="3270" spans="1:16" ht="51">
      <c r="A3270" s="262" t="s">
        <v>619</v>
      </c>
      <c r="B3270" s="124"/>
      <c r="C3270" s="125" t="s">
        <v>713</v>
      </c>
      <c r="D3270" s="119">
        <v>43200</v>
      </c>
      <c r="E3270" s="120" t="s">
        <v>6764</v>
      </c>
      <c r="F3270" s="120" t="s">
        <v>3</v>
      </c>
      <c r="G3270" s="120">
        <v>1612406</v>
      </c>
      <c r="H3270" s="124"/>
      <c r="I3270" s="128" t="s">
        <v>7930</v>
      </c>
      <c r="J3270" s="124"/>
      <c r="K3270" s="124"/>
      <c r="L3270" s="124"/>
      <c r="M3270" s="124"/>
      <c r="N3270" s="211">
        <v>0</v>
      </c>
      <c r="O3270" s="211">
        <v>1561.08</v>
      </c>
      <c r="P3270" s="124" t="s">
        <v>1314</v>
      </c>
    </row>
    <row r="3271" spans="1:16" ht="51">
      <c r="A3271" s="262" t="s">
        <v>619</v>
      </c>
      <c r="B3271" s="124"/>
      <c r="C3271" s="125" t="s">
        <v>713</v>
      </c>
      <c r="D3271" s="119">
        <v>43200</v>
      </c>
      <c r="E3271" s="120" t="s">
        <v>6765</v>
      </c>
      <c r="F3271" s="120" t="s">
        <v>3</v>
      </c>
      <c r="G3271" s="120">
        <v>1612399</v>
      </c>
      <c r="H3271" s="124"/>
      <c r="I3271" s="128" t="s">
        <v>7931</v>
      </c>
      <c r="J3271" s="124"/>
      <c r="K3271" s="124"/>
      <c r="L3271" s="124"/>
      <c r="M3271" s="124"/>
      <c r="N3271" s="211">
        <v>0</v>
      </c>
      <c r="O3271" s="211">
        <v>1638.64</v>
      </c>
      <c r="P3271" s="124" t="s">
        <v>1314</v>
      </c>
    </row>
    <row r="3272" spans="1:16" ht="51">
      <c r="A3272" s="262" t="s">
        <v>619</v>
      </c>
      <c r="B3272" s="124"/>
      <c r="C3272" s="125" t="s">
        <v>713</v>
      </c>
      <c r="D3272" s="119">
        <v>43200</v>
      </c>
      <c r="E3272" s="120" t="s">
        <v>6766</v>
      </c>
      <c r="F3272" s="120" t="s">
        <v>3</v>
      </c>
      <c r="G3272" s="120">
        <v>1612409</v>
      </c>
      <c r="H3272" s="124"/>
      <c r="I3272" s="128" t="s">
        <v>7932</v>
      </c>
      <c r="J3272" s="124"/>
      <c r="K3272" s="124"/>
      <c r="L3272" s="124"/>
      <c r="M3272" s="124"/>
      <c r="N3272" s="211">
        <v>0</v>
      </c>
      <c r="O3272" s="211">
        <v>1665.53</v>
      </c>
      <c r="P3272" s="124" t="s">
        <v>1314</v>
      </c>
    </row>
    <row r="3273" spans="1:16" ht="51">
      <c r="A3273" s="262" t="s">
        <v>619</v>
      </c>
      <c r="B3273" s="124"/>
      <c r="C3273" s="125" t="s">
        <v>713</v>
      </c>
      <c r="D3273" s="119">
        <v>43200</v>
      </c>
      <c r="E3273" s="120" t="s">
        <v>6768</v>
      </c>
      <c r="F3273" s="120" t="s">
        <v>3</v>
      </c>
      <c r="G3273" s="120">
        <v>1612397</v>
      </c>
      <c r="H3273" s="124"/>
      <c r="I3273" s="128" t="s">
        <v>7934</v>
      </c>
      <c r="J3273" s="124"/>
      <c r="K3273" s="124"/>
      <c r="L3273" s="124"/>
      <c r="M3273" s="124"/>
      <c r="N3273" s="211">
        <v>0</v>
      </c>
      <c r="O3273" s="211">
        <v>1561.08</v>
      </c>
      <c r="P3273" s="124" t="s">
        <v>1314</v>
      </c>
    </row>
    <row r="3274" spans="1:16" ht="51">
      <c r="A3274" s="262" t="s">
        <v>619</v>
      </c>
      <c r="B3274" s="124"/>
      <c r="C3274" s="125" t="s">
        <v>713</v>
      </c>
      <c r="D3274" s="119">
        <v>43200</v>
      </c>
      <c r="E3274" s="120" t="s">
        <v>6769</v>
      </c>
      <c r="F3274" s="120" t="s">
        <v>3</v>
      </c>
      <c r="G3274" s="120">
        <v>1612408</v>
      </c>
      <c r="H3274" s="124"/>
      <c r="I3274" s="128" t="s">
        <v>7935</v>
      </c>
      <c r="J3274" s="124"/>
      <c r="K3274" s="124"/>
      <c r="L3274" s="124"/>
      <c r="M3274" s="124"/>
      <c r="N3274" s="211">
        <v>0</v>
      </c>
      <c r="O3274" s="211">
        <v>1561.08</v>
      </c>
      <c r="P3274" s="124" t="s">
        <v>1314</v>
      </c>
    </row>
    <row r="3275" spans="1:16" ht="51">
      <c r="A3275" s="262" t="s">
        <v>619</v>
      </c>
      <c r="B3275" s="124"/>
      <c r="C3275" s="125" t="s">
        <v>713</v>
      </c>
      <c r="D3275" s="119">
        <v>43200</v>
      </c>
      <c r="E3275" s="120" t="s">
        <v>6770</v>
      </c>
      <c r="F3275" s="120" t="s">
        <v>3</v>
      </c>
      <c r="G3275" s="120">
        <v>1612401</v>
      </c>
      <c r="H3275" s="124"/>
      <c r="I3275" s="128" t="s">
        <v>7936</v>
      </c>
      <c r="J3275" s="124"/>
      <c r="K3275" s="124"/>
      <c r="L3275" s="124"/>
      <c r="M3275" s="124"/>
      <c r="N3275" s="211">
        <v>0</v>
      </c>
      <c r="O3275" s="211">
        <v>1638.64</v>
      </c>
      <c r="P3275" s="124" t="s">
        <v>1314</v>
      </c>
    </row>
    <row r="3276" spans="1:16" ht="51">
      <c r="A3276" s="262" t="s">
        <v>619</v>
      </c>
      <c r="B3276" s="124"/>
      <c r="C3276" s="125" t="s">
        <v>713</v>
      </c>
      <c r="D3276" s="119">
        <v>43200</v>
      </c>
      <c r="E3276" s="120" t="s">
        <v>6771</v>
      </c>
      <c r="F3276" s="120" t="s">
        <v>3</v>
      </c>
      <c r="G3276" s="120">
        <v>1612402</v>
      </c>
      <c r="H3276" s="124"/>
      <c r="I3276" s="128" t="s">
        <v>7937</v>
      </c>
      <c r="J3276" s="124"/>
      <c r="K3276" s="124"/>
      <c r="L3276" s="124"/>
      <c r="M3276" s="124"/>
      <c r="N3276" s="211">
        <v>0</v>
      </c>
      <c r="O3276" s="211">
        <v>1638.64</v>
      </c>
      <c r="P3276" s="124" t="s">
        <v>1314</v>
      </c>
    </row>
    <row r="3277" spans="1:16" ht="51">
      <c r="A3277" s="262" t="s">
        <v>619</v>
      </c>
      <c r="B3277" s="124"/>
      <c r="C3277" s="125" t="s">
        <v>713</v>
      </c>
      <c r="D3277" s="119">
        <v>43200</v>
      </c>
      <c r="E3277" s="120" t="s">
        <v>6773</v>
      </c>
      <c r="F3277" s="120" t="s">
        <v>3</v>
      </c>
      <c r="G3277" s="120">
        <v>1612407</v>
      </c>
      <c r="H3277" s="124"/>
      <c r="I3277" s="128" t="s">
        <v>7939</v>
      </c>
      <c r="J3277" s="124"/>
      <c r="K3277" s="124"/>
      <c r="L3277" s="124"/>
      <c r="M3277" s="124"/>
      <c r="N3277" s="211">
        <v>0</v>
      </c>
      <c r="O3277" s="211">
        <v>110.38</v>
      </c>
      <c r="P3277" s="124" t="s">
        <v>1314</v>
      </c>
    </row>
    <row r="3278" spans="1:16" ht="51">
      <c r="A3278" s="262" t="s">
        <v>619</v>
      </c>
      <c r="B3278" s="124"/>
      <c r="C3278" s="125" t="s">
        <v>713</v>
      </c>
      <c r="D3278" s="119">
        <v>43200</v>
      </c>
      <c r="E3278" s="120" t="s">
        <v>6774</v>
      </c>
      <c r="F3278" s="120" t="s">
        <v>3</v>
      </c>
      <c r="G3278" s="120">
        <v>1612404</v>
      </c>
      <c r="H3278" s="124"/>
      <c r="I3278" s="128" t="s">
        <v>7940</v>
      </c>
      <c r="J3278" s="124"/>
      <c r="K3278" s="124"/>
      <c r="L3278" s="124"/>
      <c r="M3278" s="124"/>
      <c r="N3278" s="211">
        <v>0</v>
      </c>
      <c r="O3278" s="211">
        <v>1638.64</v>
      </c>
      <c r="P3278" s="124" t="s">
        <v>1314</v>
      </c>
    </row>
    <row r="3279" spans="1:16" ht="51">
      <c r="A3279" s="262" t="s">
        <v>619</v>
      </c>
      <c r="B3279" s="124"/>
      <c r="C3279" s="125" t="s">
        <v>713</v>
      </c>
      <c r="D3279" s="119">
        <v>43200</v>
      </c>
      <c r="E3279" s="120" t="s">
        <v>6780</v>
      </c>
      <c r="F3279" s="120" t="s">
        <v>3</v>
      </c>
      <c r="G3279" s="120">
        <v>1612412</v>
      </c>
      <c r="H3279" s="124"/>
      <c r="I3279" s="128" t="s">
        <v>7946</v>
      </c>
      <c r="J3279" s="124"/>
      <c r="K3279" s="124"/>
      <c r="L3279" s="124"/>
      <c r="M3279" s="124"/>
      <c r="N3279" s="211">
        <v>0</v>
      </c>
      <c r="O3279" s="211">
        <v>1665.53</v>
      </c>
      <c r="P3279" s="124" t="s">
        <v>1314</v>
      </c>
    </row>
    <row r="3280" spans="1:16" ht="51">
      <c r="A3280" s="262" t="s">
        <v>619</v>
      </c>
      <c r="B3280" s="124"/>
      <c r="C3280" s="125" t="s">
        <v>713</v>
      </c>
      <c r="D3280" s="119">
        <v>43200</v>
      </c>
      <c r="E3280" s="120" t="s">
        <v>6781</v>
      </c>
      <c r="F3280" s="120" t="s">
        <v>3</v>
      </c>
      <c r="G3280" s="120">
        <v>1612413</v>
      </c>
      <c r="H3280" s="124"/>
      <c r="I3280" s="128" t="s">
        <v>7947</v>
      </c>
      <c r="J3280" s="124"/>
      <c r="K3280" s="124"/>
      <c r="L3280" s="124"/>
      <c r="M3280" s="124"/>
      <c r="N3280" s="211">
        <v>0</v>
      </c>
      <c r="O3280" s="211">
        <v>1665.53</v>
      </c>
      <c r="P3280" s="124" t="s">
        <v>1314</v>
      </c>
    </row>
    <row r="3281" spans="1:16" ht="51">
      <c r="A3281" s="262" t="s">
        <v>619</v>
      </c>
      <c r="B3281" s="124"/>
      <c r="C3281" s="125" t="s">
        <v>713</v>
      </c>
      <c r="D3281" s="119">
        <v>43200</v>
      </c>
      <c r="E3281" s="120" t="s">
        <v>6783</v>
      </c>
      <c r="F3281" s="120" t="s">
        <v>3</v>
      </c>
      <c r="G3281" s="120">
        <v>1612414</v>
      </c>
      <c r="H3281" s="124"/>
      <c r="I3281" s="128" t="s">
        <v>7949</v>
      </c>
      <c r="J3281" s="124"/>
      <c r="K3281" s="124"/>
      <c r="L3281" s="124"/>
      <c r="M3281" s="124"/>
      <c r="N3281" s="211">
        <v>0</v>
      </c>
      <c r="O3281" s="211">
        <v>1665.53</v>
      </c>
      <c r="P3281" s="124" t="s">
        <v>1314</v>
      </c>
    </row>
    <row r="3282" spans="1:16" ht="76.5">
      <c r="A3282" s="262" t="s">
        <v>620</v>
      </c>
      <c r="B3282" s="124"/>
      <c r="C3282" s="125" t="s">
        <v>714</v>
      </c>
      <c r="D3282" s="119">
        <v>43200</v>
      </c>
      <c r="E3282" s="120" t="s">
        <v>6986</v>
      </c>
      <c r="F3282" s="120" t="s">
        <v>6</v>
      </c>
      <c r="G3282" s="120">
        <v>961587</v>
      </c>
      <c r="H3282" s="124"/>
      <c r="I3282" s="128" t="s">
        <v>8146</v>
      </c>
      <c r="J3282" s="124"/>
      <c r="K3282" s="124"/>
      <c r="L3282" s="124"/>
      <c r="M3282" s="124"/>
      <c r="N3282" s="211">
        <v>0</v>
      </c>
      <c r="O3282" s="211">
        <v>97000</v>
      </c>
      <c r="P3282" s="124" t="s">
        <v>1314</v>
      </c>
    </row>
    <row r="3283" spans="1:16" ht="76.5">
      <c r="A3283" s="262">
        <v>573</v>
      </c>
      <c r="B3283" s="124"/>
      <c r="C3283" s="125" t="s">
        <v>849</v>
      </c>
      <c r="D3283" s="119">
        <v>43200</v>
      </c>
      <c r="E3283" s="120" t="s">
        <v>6987</v>
      </c>
      <c r="F3283" s="120" t="s">
        <v>6</v>
      </c>
      <c r="G3283" s="120">
        <v>961605</v>
      </c>
      <c r="H3283" s="124"/>
      <c r="I3283" s="128" t="s">
        <v>8147</v>
      </c>
      <c r="J3283" s="124"/>
      <c r="K3283" s="124"/>
      <c r="L3283" s="124"/>
      <c r="M3283" s="124"/>
      <c r="N3283" s="211">
        <v>0</v>
      </c>
      <c r="O3283" s="211">
        <v>2516681.87</v>
      </c>
      <c r="P3283" s="124" t="s">
        <v>1314</v>
      </c>
    </row>
    <row r="3284" spans="1:16" ht="51">
      <c r="A3284" s="262" t="s">
        <v>619</v>
      </c>
      <c r="B3284" s="124"/>
      <c r="C3284" s="125" t="s">
        <v>713</v>
      </c>
      <c r="D3284" s="119">
        <v>43200</v>
      </c>
      <c r="E3284" s="120" t="s">
        <v>6988</v>
      </c>
      <c r="F3284" s="120" t="s">
        <v>6</v>
      </c>
      <c r="G3284" s="120">
        <v>961609</v>
      </c>
      <c r="H3284" s="124"/>
      <c r="I3284" s="128" t="s">
        <v>8148</v>
      </c>
      <c r="J3284" s="124"/>
      <c r="K3284" s="124"/>
      <c r="L3284" s="124"/>
      <c r="M3284" s="124"/>
      <c r="N3284" s="211">
        <v>0</v>
      </c>
      <c r="O3284" s="211">
        <v>540.9</v>
      </c>
      <c r="P3284" s="124" t="s">
        <v>1314</v>
      </c>
    </row>
    <row r="3285" spans="1:16" ht="51">
      <c r="A3285" s="262" t="s">
        <v>619</v>
      </c>
      <c r="B3285" s="124"/>
      <c r="C3285" s="125" t="s">
        <v>713</v>
      </c>
      <c r="D3285" s="119">
        <v>43200</v>
      </c>
      <c r="E3285" s="120" t="s">
        <v>6989</v>
      </c>
      <c r="F3285" s="120" t="s">
        <v>6</v>
      </c>
      <c r="G3285" s="120">
        <v>961610</v>
      </c>
      <c r="H3285" s="124"/>
      <c r="I3285" s="128" t="s">
        <v>8149</v>
      </c>
      <c r="J3285" s="124"/>
      <c r="K3285" s="124"/>
      <c r="L3285" s="124"/>
      <c r="M3285" s="124"/>
      <c r="N3285" s="211">
        <v>0</v>
      </c>
      <c r="O3285" s="211">
        <v>7672.85</v>
      </c>
      <c r="P3285" s="124" t="s">
        <v>1314</v>
      </c>
    </row>
    <row r="3286" spans="1:16" ht="63.75">
      <c r="A3286" s="262">
        <v>513</v>
      </c>
      <c r="B3286" s="124"/>
      <c r="C3286" s="125" t="s">
        <v>201</v>
      </c>
      <c r="D3286" s="119">
        <v>43200</v>
      </c>
      <c r="E3286" s="120" t="s">
        <v>6990</v>
      </c>
      <c r="F3286" s="120" t="s">
        <v>11</v>
      </c>
      <c r="G3286" s="120">
        <v>918317</v>
      </c>
      <c r="H3286" s="124"/>
      <c r="I3286" s="128" t="s">
        <v>8150</v>
      </c>
      <c r="J3286" s="124"/>
      <c r="K3286" s="124"/>
      <c r="L3286" s="124"/>
      <c r="M3286" s="124"/>
      <c r="N3286" s="211">
        <v>270</v>
      </c>
      <c r="O3286" s="211">
        <v>0</v>
      </c>
      <c r="P3286" s="124" t="s">
        <v>1314</v>
      </c>
    </row>
    <row r="3287" spans="1:16" ht="89.25">
      <c r="A3287" s="262" t="s">
        <v>619</v>
      </c>
      <c r="B3287" s="124"/>
      <c r="C3287" s="125" t="s">
        <v>713</v>
      </c>
      <c r="D3287" s="119">
        <v>43200</v>
      </c>
      <c r="E3287" s="120" t="s">
        <v>6991</v>
      </c>
      <c r="F3287" s="120" t="s">
        <v>15</v>
      </c>
      <c r="G3287" s="120">
        <v>4710</v>
      </c>
      <c r="H3287" s="124"/>
      <c r="I3287" s="128" t="s">
        <v>8151</v>
      </c>
      <c r="J3287" s="124"/>
      <c r="K3287" s="124"/>
      <c r="L3287" s="124"/>
      <c r="M3287" s="124"/>
      <c r="N3287" s="211">
        <v>23327.48</v>
      </c>
      <c r="O3287" s="211">
        <v>0</v>
      </c>
      <c r="P3287" s="124" t="s">
        <v>1314</v>
      </c>
    </row>
    <row r="3288" spans="1:16" ht="89.25">
      <c r="A3288" s="262">
        <v>20</v>
      </c>
      <c r="B3288" s="124"/>
      <c r="C3288" s="125" t="s">
        <v>693</v>
      </c>
      <c r="D3288" s="119">
        <v>43200</v>
      </c>
      <c r="E3288" s="120" t="s">
        <v>6992</v>
      </c>
      <c r="F3288" s="120" t="s">
        <v>1257</v>
      </c>
      <c r="G3288" s="120">
        <v>4708</v>
      </c>
      <c r="H3288" s="124"/>
      <c r="I3288" s="128" t="s">
        <v>8152</v>
      </c>
      <c r="J3288" s="124"/>
      <c r="K3288" s="124"/>
      <c r="L3288" s="124"/>
      <c r="M3288" s="124"/>
      <c r="N3288" s="211">
        <v>14222.36</v>
      </c>
      <c r="O3288" s="211">
        <v>0</v>
      </c>
      <c r="P3288" s="124" t="s">
        <v>1314</v>
      </c>
    </row>
    <row r="3289" spans="1:16" ht="89.25">
      <c r="A3289" s="262">
        <v>20</v>
      </c>
      <c r="B3289" s="124"/>
      <c r="C3289" s="125" t="s">
        <v>693</v>
      </c>
      <c r="D3289" s="119">
        <v>43200</v>
      </c>
      <c r="E3289" s="120" t="s">
        <v>6993</v>
      </c>
      <c r="F3289" s="120" t="s">
        <v>15</v>
      </c>
      <c r="G3289" s="120">
        <v>4708</v>
      </c>
      <c r="H3289" s="124"/>
      <c r="I3289" s="128" t="s">
        <v>8153</v>
      </c>
      <c r="J3289" s="124"/>
      <c r="K3289" s="124"/>
      <c r="L3289" s="124"/>
      <c r="M3289" s="124"/>
      <c r="N3289" s="211">
        <v>1139.3</v>
      </c>
      <c r="O3289" s="211">
        <v>0</v>
      </c>
      <c r="P3289" s="124" t="s">
        <v>1314</v>
      </c>
    </row>
    <row r="3290" spans="1:16" ht="63.75">
      <c r="A3290" s="262" t="s">
        <v>619</v>
      </c>
      <c r="B3290" s="124"/>
      <c r="C3290" s="125" t="s">
        <v>713</v>
      </c>
      <c r="D3290" s="119">
        <v>43200</v>
      </c>
      <c r="E3290" s="120" t="s">
        <v>6994</v>
      </c>
      <c r="F3290" s="120" t="s">
        <v>15</v>
      </c>
      <c r="G3290" s="120">
        <v>707712</v>
      </c>
      <c r="H3290" s="124"/>
      <c r="I3290" s="128" t="s">
        <v>8154</v>
      </c>
      <c r="J3290" s="124"/>
      <c r="K3290" s="124"/>
      <c r="L3290" s="124"/>
      <c r="M3290" s="124"/>
      <c r="N3290" s="211">
        <v>50</v>
      </c>
      <c r="O3290" s="211">
        <v>0</v>
      </c>
      <c r="P3290" s="124" t="s">
        <v>1314</v>
      </c>
    </row>
    <row r="3291" spans="1:16" ht="63.75">
      <c r="A3291" s="262" t="s">
        <v>619</v>
      </c>
      <c r="B3291" s="124"/>
      <c r="C3291" s="125" t="s">
        <v>713</v>
      </c>
      <c r="D3291" s="119">
        <v>43200</v>
      </c>
      <c r="E3291" s="120" t="s">
        <v>6995</v>
      </c>
      <c r="F3291" s="120" t="s">
        <v>15</v>
      </c>
      <c r="G3291" s="120">
        <v>707714</v>
      </c>
      <c r="H3291" s="124"/>
      <c r="I3291" s="128" t="s">
        <v>8155</v>
      </c>
      <c r="J3291" s="124"/>
      <c r="K3291" s="124"/>
      <c r="L3291" s="124"/>
      <c r="M3291" s="124"/>
      <c r="N3291" s="211">
        <v>50</v>
      </c>
      <c r="O3291" s="211">
        <v>0</v>
      </c>
      <c r="P3291" s="124" t="s">
        <v>1314</v>
      </c>
    </row>
    <row r="3292" spans="1:16" ht="114.75">
      <c r="A3292" s="262">
        <v>117</v>
      </c>
      <c r="B3292" s="124"/>
      <c r="C3292" s="125" t="s">
        <v>722</v>
      </c>
      <c r="D3292" s="119">
        <v>43200</v>
      </c>
      <c r="E3292" s="120" t="s">
        <v>6996</v>
      </c>
      <c r="F3292" s="120" t="s">
        <v>1257</v>
      </c>
      <c r="G3292" s="120">
        <v>4682</v>
      </c>
      <c r="H3292" s="124"/>
      <c r="I3292" s="128" t="s">
        <v>8156</v>
      </c>
      <c r="J3292" s="124"/>
      <c r="K3292" s="124"/>
      <c r="L3292" s="124"/>
      <c r="M3292" s="124"/>
      <c r="N3292" s="211">
        <v>8221.2999999999993</v>
      </c>
      <c r="O3292" s="211">
        <v>0</v>
      </c>
      <c r="P3292" s="124" t="s">
        <v>1314</v>
      </c>
    </row>
    <row r="3293" spans="1:16" ht="102">
      <c r="A3293" s="262">
        <v>117</v>
      </c>
      <c r="B3293" s="124"/>
      <c r="C3293" s="125" t="s">
        <v>722</v>
      </c>
      <c r="D3293" s="119">
        <v>43200</v>
      </c>
      <c r="E3293" s="120" t="s">
        <v>6997</v>
      </c>
      <c r="F3293" s="120" t="s">
        <v>15</v>
      </c>
      <c r="G3293" s="120">
        <v>4682</v>
      </c>
      <c r="H3293" s="124"/>
      <c r="I3293" s="128" t="s">
        <v>8157</v>
      </c>
      <c r="J3293" s="124"/>
      <c r="K3293" s="124"/>
      <c r="L3293" s="124"/>
      <c r="M3293" s="124"/>
      <c r="N3293" s="211">
        <v>465.85</v>
      </c>
      <c r="O3293" s="211">
        <v>0</v>
      </c>
      <c r="P3293" s="124" t="s">
        <v>1314</v>
      </c>
    </row>
    <row r="3294" spans="1:16" ht="63.75">
      <c r="A3294" s="262" t="s">
        <v>619</v>
      </c>
      <c r="B3294" s="124"/>
      <c r="C3294" s="125" t="s">
        <v>713</v>
      </c>
      <c r="D3294" s="119">
        <v>43200</v>
      </c>
      <c r="E3294" s="120" t="s">
        <v>6998</v>
      </c>
      <c r="F3294" s="120" t="s">
        <v>15</v>
      </c>
      <c r="G3294" s="120">
        <v>708102</v>
      </c>
      <c r="H3294" s="124"/>
      <c r="I3294" s="128" t="s">
        <v>8158</v>
      </c>
      <c r="J3294" s="124"/>
      <c r="K3294" s="124"/>
      <c r="L3294" s="124"/>
      <c r="M3294" s="124"/>
      <c r="N3294" s="211">
        <v>50</v>
      </c>
      <c r="O3294" s="211">
        <v>0</v>
      </c>
      <c r="P3294" s="124" t="s">
        <v>1314</v>
      </c>
    </row>
    <row r="3295" spans="1:16" ht="76.5">
      <c r="A3295" s="262">
        <v>291</v>
      </c>
      <c r="B3295" s="124"/>
      <c r="C3295" s="125" t="s">
        <v>794</v>
      </c>
      <c r="D3295" s="119">
        <v>43200</v>
      </c>
      <c r="E3295" s="120" t="s">
        <v>6999</v>
      </c>
      <c r="F3295" s="120" t="s">
        <v>11</v>
      </c>
      <c r="G3295" s="120">
        <v>708217</v>
      </c>
      <c r="H3295" s="124"/>
      <c r="I3295" s="128" t="s">
        <v>8159</v>
      </c>
      <c r="J3295" s="124"/>
      <c r="K3295" s="124"/>
      <c r="L3295" s="124"/>
      <c r="M3295" s="124"/>
      <c r="N3295" s="211">
        <v>50</v>
      </c>
      <c r="O3295" s="211">
        <v>0</v>
      </c>
      <c r="P3295" s="124" t="s">
        <v>1314</v>
      </c>
    </row>
    <row r="3296" spans="1:16" ht="63.75">
      <c r="A3296" s="262" t="s">
        <v>619</v>
      </c>
      <c r="B3296" s="124"/>
      <c r="C3296" s="125" t="s">
        <v>713</v>
      </c>
      <c r="D3296" s="119">
        <v>43200</v>
      </c>
      <c r="E3296" s="120" t="s">
        <v>7000</v>
      </c>
      <c r="F3296" s="120" t="s">
        <v>15</v>
      </c>
      <c r="G3296" s="120">
        <v>708219</v>
      </c>
      <c r="H3296" s="124"/>
      <c r="I3296" s="128" t="s">
        <v>8160</v>
      </c>
      <c r="J3296" s="124"/>
      <c r="K3296" s="124"/>
      <c r="L3296" s="124"/>
      <c r="M3296" s="124"/>
      <c r="N3296" s="211">
        <v>50</v>
      </c>
      <c r="O3296" s="211">
        <v>0</v>
      </c>
      <c r="P3296" s="124" t="s">
        <v>1314</v>
      </c>
    </row>
    <row r="3297" spans="1:16" ht="63.75">
      <c r="A3297" s="262">
        <v>291</v>
      </c>
      <c r="B3297" s="124"/>
      <c r="C3297" s="125" t="s">
        <v>794</v>
      </c>
      <c r="D3297" s="119">
        <v>43200</v>
      </c>
      <c r="E3297" s="120" t="s">
        <v>7001</v>
      </c>
      <c r="F3297" s="120" t="s">
        <v>11</v>
      </c>
      <c r="G3297" s="120">
        <v>708225</v>
      </c>
      <c r="H3297" s="124"/>
      <c r="I3297" s="128" t="s">
        <v>8161</v>
      </c>
      <c r="J3297" s="124"/>
      <c r="K3297" s="124"/>
      <c r="L3297" s="124"/>
      <c r="M3297" s="124"/>
      <c r="N3297" s="211">
        <v>50</v>
      </c>
      <c r="O3297" s="211">
        <v>0</v>
      </c>
      <c r="P3297" s="124" t="s">
        <v>1314</v>
      </c>
    </row>
    <row r="3298" spans="1:16" ht="76.5">
      <c r="A3298" s="262">
        <v>25</v>
      </c>
      <c r="B3298" s="124"/>
      <c r="C3298" s="125" t="s">
        <v>694</v>
      </c>
      <c r="D3298" s="119">
        <v>43200</v>
      </c>
      <c r="E3298" s="120" t="s">
        <v>7002</v>
      </c>
      <c r="F3298" s="120" t="s">
        <v>1315</v>
      </c>
      <c r="G3298" s="120">
        <v>17234220</v>
      </c>
      <c r="H3298" s="124"/>
      <c r="I3298" s="128" t="s">
        <v>8162</v>
      </c>
      <c r="J3298" s="124"/>
      <c r="K3298" s="124"/>
      <c r="L3298" s="124"/>
      <c r="M3298" s="124"/>
      <c r="N3298" s="211">
        <v>64120.03</v>
      </c>
      <c r="O3298" s="211">
        <v>0</v>
      </c>
      <c r="P3298" s="124" t="s">
        <v>1314</v>
      </c>
    </row>
    <row r="3299" spans="1:16" ht="76.5">
      <c r="A3299" s="262">
        <v>25</v>
      </c>
      <c r="B3299" s="124"/>
      <c r="C3299" s="125" t="s">
        <v>694</v>
      </c>
      <c r="D3299" s="119">
        <v>43200</v>
      </c>
      <c r="E3299" s="120" t="s">
        <v>7003</v>
      </c>
      <c r="F3299" s="120" t="s">
        <v>1315</v>
      </c>
      <c r="G3299" s="120">
        <v>17234219</v>
      </c>
      <c r="H3299" s="124"/>
      <c r="I3299" s="128" t="s">
        <v>8163</v>
      </c>
      <c r="J3299" s="124"/>
      <c r="K3299" s="124"/>
      <c r="L3299" s="124"/>
      <c r="M3299" s="124"/>
      <c r="N3299" s="211">
        <v>858656.33</v>
      </c>
      <c r="O3299" s="211">
        <v>0</v>
      </c>
      <c r="P3299" s="124" t="s">
        <v>1314</v>
      </c>
    </row>
    <row r="3300" spans="1:16" ht="76.5">
      <c r="A3300" s="262">
        <v>25</v>
      </c>
      <c r="B3300" s="124"/>
      <c r="C3300" s="125" t="s">
        <v>694</v>
      </c>
      <c r="D3300" s="119">
        <v>43200</v>
      </c>
      <c r="E3300" s="120" t="s">
        <v>7004</v>
      </c>
      <c r="F3300" s="120" t="s">
        <v>1315</v>
      </c>
      <c r="G3300" s="120">
        <v>17234210</v>
      </c>
      <c r="H3300" s="124"/>
      <c r="I3300" s="128" t="s">
        <v>8164</v>
      </c>
      <c r="J3300" s="124"/>
      <c r="K3300" s="124"/>
      <c r="L3300" s="124"/>
      <c r="M3300" s="124"/>
      <c r="N3300" s="211">
        <v>396163.59</v>
      </c>
      <c r="O3300" s="211">
        <v>0</v>
      </c>
      <c r="P3300" s="124" t="s">
        <v>1314</v>
      </c>
    </row>
    <row r="3301" spans="1:16" ht="76.5">
      <c r="A3301" s="262">
        <v>25</v>
      </c>
      <c r="B3301" s="124"/>
      <c r="C3301" s="125" t="s">
        <v>694</v>
      </c>
      <c r="D3301" s="119">
        <v>43200</v>
      </c>
      <c r="E3301" s="120" t="s">
        <v>7005</v>
      </c>
      <c r="F3301" s="120" t="s">
        <v>1315</v>
      </c>
      <c r="G3301" s="120">
        <v>17234218</v>
      </c>
      <c r="H3301" s="124"/>
      <c r="I3301" s="128" t="s">
        <v>8165</v>
      </c>
      <c r="J3301" s="124"/>
      <c r="K3301" s="124"/>
      <c r="L3301" s="124"/>
      <c r="M3301" s="124"/>
      <c r="N3301" s="211">
        <v>407494.86</v>
      </c>
      <c r="O3301" s="211">
        <v>0</v>
      </c>
      <c r="P3301" s="124" t="s">
        <v>1314</v>
      </c>
    </row>
    <row r="3302" spans="1:16" ht="76.5">
      <c r="A3302" s="262">
        <v>25</v>
      </c>
      <c r="B3302" s="124"/>
      <c r="C3302" s="125" t="s">
        <v>694</v>
      </c>
      <c r="D3302" s="119">
        <v>43200</v>
      </c>
      <c r="E3302" s="120" t="s">
        <v>7006</v>
      </c>
      <c r="F3302" s="120" t="s">
        <v>1315</v>
      </c>
      <c r="G3302" s="120">
        <v>17234178</v>
      </c>
      <c r="H3302" s="124"/>
      <c r="I3302" s="128" t="s">
        <v>8166</v>
      </c>
      <c r="J3302" s="124"/>
      <c r="K3302" s="124"/>
      <c r="L3302" s="124"/>
      <c r="M3302" s="124"/>
      <c r="N3302" s="211">
        <v>1527314.55</v>
      </c>
      <c r="O3302" s="211">
        <v>0</v>
      </c>
      <c r="P3302" s="124" t="s">
        <v>1314</v>
      </c>
    </row>
    <row r="3303" spans="1:16" ht="76.5">
      <c r="A3303" s="262">
        <v>25</v>
      </c>
      <c r="B3303" s="124"/>
      <c r="C3303" s="125" t="s">
        <v>694</v>
      </c>
      <c r="D3303" s="119">
        <v>43200</v>
      </c>
      <c r="E3303" s="120" t="s">
        <v>7007</v>
      </c>
      <c r="F3303" s="120" t="s">
        <v>1315</v>
      </c>
      <c r="G3303" s="120">
        <v>17234177</v>
      </c>
      <c r="H3303" s="124"/>
      <c r="I3303" s="128" t="s">
        <v>8167</v>
      </c>
      <c r="J3303" s="124"/>
      <c r="K3303" s="124"/>
      <c r="L3303" s="124"/>
      <c r="M3303" s="124"/>
      <c r="N3303" s="211">
        <v>468290.44</v>
      </c>
      <c r="O3303" s="211">
        <v>0</v>
      </c>
      <c r="P3303" s="124" t="s">
        <v>1314</v>
      </c>
    </row>
    <row r="3304" spans="1:16" ht="76.5">
      <c r="A3304" s="262">
        <v>25</v>
      </c>
      <c r="B3304" s="124"/>
      <c r="C3304" s="125" t="s">
        <v>694</v>
      </c>
      <c r="D3304" s="119">
        <v>43200</v>
      </c>
      <c r="E3304" s="120" t="s">
        <v>7008</v>
      </c>
      <c r="F3304" s="120" t="s">
        <v>1315</v>
      </c>
      <c r="G3304" s="120">
        <v>17234174</v>
      </c>
      <c r="H3304" s="124"/>
      <c r="I3304" s="128" t="s">
        <v>8168</v>
      </c>
      <c r="J3304" s="124"/>
      <c r="K3304" s="124"/>
      <c r="L3304" s="124"/>
      <c r="M3304" s="124"/>
      <c r="N3304" s="211">
        <v>1511438.59</v>
      </c>
      <c r="O3304" s="211">
        <v>0</v>
      </c>
      <c r="P3304" s="124" t="s">
        <v>1314</v>
      </c>
    </row>
    <row r="3305" spans="1:16" ht="76.5">
      <c r="A3305" s="262">
        <v>25</v>
      </c>
      <c r="B3305" s="124"/>
      <c r="C3305" s="125" t="s">
        <v>694</v>
      </c>
      <c r="D3305" s="119">
        <v>43200</v>
      </c>
      <c r="E3305" s="120" t="s">
        <v>7009</v>
      </c>
      <c r="F3305" s="120" t="s">
        <v>1315</v>
      </c>
      <c r="G3305" s="120">
        <v>17234176</v>
      </c>
      <c r="H3305" s="124"/>
      <c r="I3305" s="128" t="s">
        <v>8169</v>
      </c>
      <c r="J3305" s="124"/>
      <c r="K3305" s="124"/>
      <c r="L3305" s="124"/>
      <c r="M3305" s="124"/>
      <c r="N3305" s="211">
        <v>1511438.59</v>
      </c>
      <c r="O3305" s="211">
        <v>0</v>
      </c>
      <c r="P3305" s="124" t="s">
        <v>1314</v>
      </c>
    </row>
    <row r="3306" spans="1:16" ht="76.5">
      <c r="A3306" s="262">
        <v>25</v>
      </c>
      <c r="B3306" s="124"/>
      <c r="C3306" s="125" t="s">
        <v>694</v>
      </c>
      <c r="D3306" s="119">
        <v>43200</v>
      </c>
      <c r="E3306" s="120" t="s">
        <v>7010</v>
      </c>
      <c r="F3306" s="120" t="s">
        <v>1315</v>
      </c>
      <c r="G3306" s="120">
        <v>17234173</v>
      </c>
      <c r="H3306" s="124"/>
      <c r="I3306" s="128" t="s">
        <v>8170</v>
      </c>
      <c r="J3306" s="124"/>
      <c r="K3306" s="124"/>
      <c r="L3306" s="124"/>
      <c r="M3306" s="124"/>
      <c r="N3306" s="211">
        <v>705527.98</v>
      </c>
      <c r="O3306" s="211">
        <v>0</v>
      </c>
      <c r="P3306" s="124" t="s">
        <v>1314</v>
      </c>
    </row>
    <row r="3307" spans="1:16" ht="76.5">
      <c r="A3307" s="262">
        <v>25</v>
      </c>
      <c r="B3307" s="124"/>
      <c r="C3307" s="125" t="s">
        <v>694</v>
      </c>
      <c r="D3307" s="119">
        <v>43200</v>
      </c>
      <c r="E3307" s="120" t="s">
        <v>7011</v>
      </c>
      <c r="F3307" s="120" t="s">
        <v>1315</v>
      </c>
      <c r="G3307" s="120">
        <v>17234172</v>
      </c>
      <c r="H3307" s="124"/>
      <c r="I3307" s="128" t="s">
        <v>8171</v>
      </c>
      <c r="J3307" s="124"/>
      <c r="K3307" s="124"/>
      <c r="L3307" s="124"/>
      <c r="M3307" s="124"/>
      <c r="N3307" s="211">
        <v>609868.11</v>
      </c>
      <c r="O3307" s="211">
        <v>0</v>
      </c>
      <c r="P3307" s="124" t="s">
        <v>1314</v>
      </c>
    </row>
    <row r="3308" spans="1:16" ht="76.5">
      <c r="A3308" s="262">
        <v>25</v>
      </c>
      <c r="B3308" s="124"/>
      <c r="C3308" s="125" t="s">
        <v>694</v>
      </c>
      <c r="D3308" s="119">
        <v>43200</v>
      </c>
      <c r="E3308" s="120" t="s">
        <v>7012</v>
      </c>
      <c r="F3308" s="120" t="s">
        <v>1315</v>
      </c>
      <c r="G3308" s="120">
        <v>17234166</v>
      </c>
      <c r="H3308" s="124"/>
      <c r="I3308" s="128" t="s">
        <v>8172</v>
      </c>
      <c r="J3308" s="124"/>
      <c r="K3308" s="124"/>
      <c r="L3308" s="124"/>
      <c r="M3308" s="124"/>
      <c r="N3308" s="211">
        <v>1164520.3799999999</v>
      </c>
      <c r="O3308" s="211">
        <v>0</v>
      </c>
      <c r="P3308" s="124" t="s">
        <v>1314</v>
      </c>
    </row>
    <row r="3309" spans="1:16" ht="76.5">
      <c r="A3309" s="262">
        <v>25</v>
      </c>
      <c r="B3309" s="124"/>
      <c r="C3309" s="125" t="s">
        <v>694</v>
      </c>
      <c r="D3309" s="119">
        <v>43200</v>
      </c>
      <c r="E3309" s="120" t="s">
        <v>7013</v>
      </c>
      <c r="F3309" s="120" t="s">
        <v>1315</v>
      </c>
      <c r="G3309" s="120">
        <v>17234167</v>
      </c>
      <c r="H3309" s="124"/>
      <c r="I3309" s="128" t="s">
        <v>8173</v>
      </c>
      <c r="J3309" s="124"/>
      <c r="K3309" s="124"/>
      <c r="L3309" s="124"/>
      <c r="M3309" s="124"/>
      <c r="N3309" s="211">
        <v>1130682.27</v>
      </c>
      <c r="O3309" s="211">
        <v>0</v>
      </c>
      <c r="P3309" s="124" t="s">
        <v>1314</v>
      </c>
    </row>
    <row r="3310" spans="1:16" ht="76.5">
      <c r="A3310" s="262">
        <v>25</v>
      </c>
      <c r="B3310" s="124"/>
      <c r="C3310" s="125" t="s">
        <v>694</v>
      </c>
      <c r="D3310" s="119">
        <v>43200</v>
      </c>
      <c r="E3310" s="120" t="s">
        <v>7014</v>
      </c>
      <c r="F3310" s="120" t="s">
        <v>1315</v>
      </c>
      <c r="G3310" s="120">
        <v>17234168</v>
      </c>
      <c r="H3310" s="124"/>
      <c r="I3310" s="128" t="s">
        <v>8174</v>
      </c>
      <c r="J3310" s="124"/>
      <c r="K3310" s="124"/>
      <c r="L3310" s="124"/>
      <c r="M3310" s="124"/>
      <c r="N3310" s="211">
        <v>1130682.27</v>
      </c>
      <c r="O3310" s="211">
        <v>0</v>
      </c>
      <c r="P3310" s="124" t="s">
        <v>1314</v>
      </c>
    </row>
    <row r="3311" spans="1:16" ht="76.5">
      <c r="A3311" s="262">
        <v>25</v>
      </c>
      <c r="B3311" s="124"/>
      <c r="C3311" s="125" t="s">
        <v>694</v>
      </c>
      <c r="D3311" s="119">
        <v>43200</v>
      </c>
      <c r="E3311" s="120" t="s">
        <v>7015</v>
      </c>
      <c r="F3311" s="120" t="s">
        <v>1315</v>
      </c>
      <c r="G3311" s="120">
        <v>17234169</v>
      </c>
      <c r="H3311" s="124"/>
      <c r="I3311" s="128" t="s">
        <v>8175</v>
      </c>
      <c r="J3311" s="124"/>
      <c r="K3311" s="124"/>
      <c r="L3311" s="124"/>
      <c r="M3311" s="124"/>
      <c r="N3311" s="211">
        <v>365141.8</v>
      </c>
      <c r="O3311" s="211">
        <v>0</v>
      </c>
      <c r="P3311" s="124" t="s">
        <v>1314</v>
      </c>
    </row>
    <row r="3312" spans="1:16" ht="76.5">
      <c r="A3312" s="262">
        <v>25</v>
      </c>
      <c r="B3312" s="124"/>
      <c r="C3312" s="125" t="s">
        <v>694</v>
      </c>
      <c r="D3312" s="119">
        <v>43200</v>
      </c>
      <c r="E3312" s="120" t="s">
        <v>7016</v>
      </c>
      <c r="F3312" s="120" t="s">
        <v>1315</v>
      </c>
      <c r="G3312" s="120">
        <v>17234170</v>
      </c>
      <c r="H3312" s="124"/>
      <c r="I3312" s="128" t="s">
        <v>8176</v>
      </c>
      <c r="J3312" s="124"/>
      <c r="K3312" s="124"/>
      <c r="L3312" s="124"/>
      <c r="M3312" s="124"/>
      <c r="N3312" s="211">
        <v>484370.3</v>
      </c>
      <c r="O3312" s="211">
        <v>0</v>
      </c>
      <c r="P3312" s="124" t="s">
        <v>1314</v>
      </c>
    </row>
    <row r="3313" spans="1:16" ht="51">
      <c r="A3313" s="262" t="s">
        <v>626</v>
      </c>
      <c r="B3313" s="124"/>
      <c r="C3313" s="125" t="s">
        <v>1234</v>
      </c>
      <c r="D3313" s="119">
        <v>43201</v>
      </c>
      <c r="E3313" s="120" t="s">
        <v>6387</v>
      </c>
      <c r="F3313" s="120" t="s">
        <v>3</v>
      </c>
      <c r="G3313" s="120">
        <v>1612783</v>
      </c>
      <c r="H3313" s="124"/>
      <c r="I3313" s="128" t="s">
        <v>7601</v>
      </c>
      <c r="J3313" s="124"/>
      <c r="K3313" s="124"/>
      <c r="L3313" s="124"/>
      <c r="M3313" s="124"/>
      <c r="N3313" s="211">
        <v>0</v>
      </c>
      <c r="O3313" s="211">
        <v>281134.42</v>
      </c>
      <c r="P3313" s="124" t="s">
        <v>1314</v>
      </c>
    </row>
    <row r="3314" spans="1:16" ht="51">
      <c r="A3314" s="262" t="s">
        <v>619</v>
      </c>
      <c r="B3314" s="124"/>
      <c r="C3314" s="125" t="s">
        <v>713</v>
      </c>
      <c r="D3314" s="119">
        <v>43201</v>
      </c>
      <c r="E3314" s="120" t="s">
        <v>6390</v>
      </c>
      <c r="F3314" s="120" t="s">
        <v>3</v>
      </c>
      <c r="G3314" s="120">
        <v>1612837</v>
      </c>
      <c r="H3314" s="124"/>
      <c r="I3314" s="128" t="s">
        <v>7604</v>
      </c>
      <c r="J3314" s="124"/>
      <c r="K3314" s="124"/>
      <c r="L3314" s="124"/>
      <c r="M3314" s="124"/>
      <c r="N3314" s="211">
        <v>0</v>
      </c>
      <c r="O3314" s="211">
        <v>375.6</v>
      </c>
      <c r="P3314" s="124" t="s">
        <v>1314</v>
      </c>
    </row>
    <row r="3315" spans="1:16" ht="51">
      <c r="A3315" s="262" t="s">
        <v>626</v>
      </c>
      <c r="B3315" s="124"/>
      <c r="C3315" s="125" t="s">
        <v>1234</v>
      </c>
      <c r="D3315" s="119">
        <v>43201</v>
      </c>
      <c r="E3315" s="120" t="s">
        <v>6407</v>
      </c>
      <c r="F3315" s="120" t="s">
        <v>3</v>
      </c>
      <c r="G3315" s="120">
        <v>1612787</v>
      </c>
      <c r="H3315" s="124"/>
      <c r="I3315" s="128" t="s">
        <v>7621</v>
      </c>
      <c r="J3315" s="124"/>
      <c r="K3315" s="124"/>
      <c r="L3315" s="124"/>
      <c r="M3315" s="124"/>
      <c r="N3315" s="211">
        <v>0</v>
      </c>
      <c r="O3315" s="211">
        <v>15410.83</v>
      </c>
      <c r="P3315" s="124" t="s">
        <v>1314</v>
      </c>
    </row>
    <row r="3316" spans="1:16" ht="63.75">
      <c r="A3316" s="262">
        <v>291</v>
      </c>
      <c r="B3316" s="124"/>
      <c r="C3316" s="125" t="s">
        <v>794</v>
      </c>
      <c r="D3316" s="119">
        <v>43201</v>
      </c>
      <c r="E3316" s="120" t="s">
        <v>6417</v>
      </c>
      <c r="F3316" s="120" t="s">
        <v>3</v>
      </c>
      <c r="G3316" s="120">
        <v>1612802</v>
      </c>
      <c r="H3316" s="124"/>
      <c r="I3316" s="128" t="s">
        <v>7631</v>
      </c>
      <c r="J3316" s="124"/>
      <c r="K3316" s="124"/>
      <c r="L3316" s="124"/>
      <c r="M3316" s="124"/>
      <c r="N3316" s="211">
        <v>0</v>
      </c>
      <c r="O3316" s="211">
        <v>11649.73</v>
      </c>
      <c r="P3316" s="124" t="s">
        <v>1314</v>
      </c>
    </row>
    <row r="3317" spans="1:16" ht="51">
      <c r="A3317" s="262" t="s">
        <v>619</v>
      </c>
      <c r="B3317" s="124"/>
      <c r="C3317" s="125" t="s">
        <v>713</v>
      </c>
      <c r="D3317" s="119">
        <v>43201</v>
      </c>
      <c r="E3317" s="120" t="s">
        <v>6487</v>
      </c>
      <c r="F3317" s="120" t="s">
        <v>3</v>
      </c>
      <c r="G3317" s="120">
        <v>1612824</v>
      </c>
      <c r="H3317" s="124"/>
      <c r="I3317" s="128" t="s">
        <v>7691</v>
      </c>
      <c r="J3317" s="124"/>
      <c r="K3317" s="124"/>
      <c r="L3317" s="124"/>
      <c r="M3317" s="124"/>
      <c r="N3317" s="211">
        <v>0</v>
      </c>
      <c r="O3317" s="211">
        <v>894.03</v>
      </c>
      <c r="P3317" s="124" t="s">
        <v>1314</v>
      </c>
    </row>
    <row r="3318" spans="1:16" ht="51">
      <c r="A3318" s="262" t="s">
        <v>619</v>
      </c>
      <c r="B3318" s="124"/>
      <c r="C3318" s="125" t="s">
        <v>713</v>
      </c>
      <c r="D3318" s="119">
        <v>43201</v>
      </c>
      <c r="E3318" s="120" t="s">
        <v>6491</v>
      </c>
      <c r="F3318" s="120" t="s">
        <v>3</v>
      </c>
      <c r="G3318" s="120">
        <v>1612955</v>
      </c>
      <c r="H3318" s="124"/>
      <c r="I3318" s="128" t="s">
        <v>7694</v>
      </c>
      <c r="J3318" s="124"/>
      <c r="K3318" s="124"/>
      <c r="L3318" s="124"/>
      <c r="M3318" s="124"/>
      <c r="N3318" s="211">
        <v>0</v>
      </c>
      <c r="O3318" s="211">
        <v>955.33</v>
      </c>
      <c r="P3318" s="124" t="s">
        <v>1314</v>
      </c>
    </row>
    <row r="3319" spans="1:16" ht="51">
      <c r="A3319" s="262" t="s">
        <v>619</v>
      </c>
      <c r="B3319" s="124"/>
      <c r="C3319" s="125" t="s">
        <v>713</v>
      </c>
      <c r="D3319" s="119">
        <v>43201</v>
      </c>
      <c r="E3319" s="120" t="s">
        <v>6494</v>
      </c>
      <c r="F3319" s="120" t="s">
        <v>3</v>
      </c>
      <c r="G3319" s="120">
        <v>1612953</v>
      </c>
      <c r="H3319" s="124"/>
      <c r="I3319" s="128" t="s">
        <v>7697</v>
      </c>
      <c r="J3319" s="124"/>
      <c r="K3319" s="124"/>
      <c r="L3319" s="124"/>
      <c r="M3319" s="124"/>
      <c r="N3319" s="211">
        <v>0</v>
      </c>
      <c r="O3319" s="211">
        <v>4577.43</v>
      </c>
      <c r="P3319" s="124" t="s">
        <v>1314</v>
      </c>
    </row>
    <row r="3320" spans="1:16" ht="63.75">
      <c r="A3320" s="262" t="s">
        <v>619</v>
      </c>
      <c r="B3320" s="124"/>
      <c r="C3320" s="125" t="s">
        <v>713</v>
      </c>
      <c r="D3320" s="119">
        <v>43201</v>
      </c>
      <c r="E3320" s="120" t="s">
        <v>6511</v>
      </c>
      <c r="F3320" s="120" t="s">
        <v>3</v>
      </c>
      <c r="G3320" s="120">
        <v>1612689</v>
      </c>
      <c r="H3320" s="124"/>
      <c r="I3320" s="128" t="s">
        <v>7711</v>
      </c>
      <c r="J3320" s="124"/>
      <c r="K3320" s="124"/>
      <c r="L3320" s="124"/>
      <c r="M3320" s="124"/>
      <c r="N3320" s="211">
        <v>0</v>
      </c>
      <c r="O3320" s="211">
        <v>26.03</v>
      </c>
      <c r="P3320" s="124" t="s">
        <v>1314</v>
      </c>
    </row>
    <row r="3321" spans="1:16" ht="63.75">
      <c r="A3321" s="262" t="s">
        <v>619</v>
      </c>
      <c r="B3321" s="124"/>
      <c r="C3321" s="125" t="s">
        <v>713</v>
      </c>
      <c r="D3321" s="119">
        <v>43201</v>
      </c>
      <c r="E3321" s="120" t="s">
        <v>6512</v>
      </c>
      <c r="F3321" s="120" t="s">
        <v>3</v>
      </c>
      <c r="G3321" s="120">
        <v>1612691</v>
      </c>
      <c r="H3321" s="124"/>
      <c r="I3321" s="128" t="s">
        <v>7712</v>
      </c>
      <c r="J3321" s="124"/>
      <c r="K3321" s="124"/>
      <c r="L3321" s="124"/>
      <c r="M3321" s="124"/>
      <c r="N3321" s="211">
        <v>0</v>
      </c>
      <c r="O3321" s="211">
        <v>350</v>
      </c>
      <c r="P3321" s="124" t="s">
        <v>1314</v>
      </c>
    </row>
    <row r="3322" spans="1:16" ht="63.75">
      <c r="A3322" s="262">
        <v>15</v>
      </c>
      <c r="B3322" s="124"/>
      <c r="C3322" s="125" t="s">
        <v>691</v>
      </c>
      <c r="D3322" s="119">
        <v>43201</v>
      </c>
      <c r="E3322" s="120" t="s">
        <v>6513</v>
      </c>
      <c r="F3322" s="120" t="s">
        <v>3</v>
      </c>
      <c r="G3322" s="120">
        <v>1612735</v>
      </c>
      <c r="H3322" s="124"/>
      <c r="I3322" s="128" t="s">
        <v>7713</v>
      </c>
      <c r="J3322" s="124"/>
      <c r="K3322" s="124"/>
      <c r="L3322" s="124"/>
      <c r="M3322" s="124"/>
      <c r="N3322" s="211">
        <v>0</v>
      </c>
      <c r="O3322" s="211">
        <v>968.35</v>
      </c>
      <c r="P3322" s="124" t="s">
        <v>1314</v>
      </c>
    </row>
    <row r="3323" spans="1:16" ht="63.75">
      <c r="A3323" s="262">
        <v>15</v>
      </c>
      <c r="B3323" s="124"/>
      <c r="C3323" s="125" t="s">
        <v>691</v>
      </c>
      <c r="D3323" s="119">
        <v>43201</v>
      </c>
      <c r="E3323" s="120" t="s">
        <v>6514</v>
      </c>
      <c r="F3323" s="120" t="s">
        <v>3</v>
      </c>
      <c r="G3323" s="120">
        <v>1612736</v>
      </c>
      <c r="H3323" s="124"/>
      <c r="I3323" s="128" t="s">
        <v>7714</v>
      </c>
      <c r="J3323" s="124"/>
      <c r="K3323" s="124"/>
      <c r="L3323" s="124"/>
      <c r="M3323" s="124"/>
      <c r="N3323" s="211">
        <v>0</v>
      </c>
      <c r="O3323" s="211">
        <v>444926.52</v>
      </c>
      <c r="P3323" s="124" t="s">
        <v>1314</v>
      </c>
    </row>
    <row r="3324" spans="1:16" ht="51">
      <c r="A3324" s="262">
        <v>15</v>
      </c>
      <c r="B3324" s="124"/>
      <c r="C3324" s="125" t="s">
        <v>691</v>
      </c>
      <c r="D3324" s="119">
        <v>43201</v>
      </c>
      <c r="E3324" s="120" t="s">
        <v>6515</v>
      </c>
      <c r="F3324" s="120" t="s">
        <v>3</v>
      </c>
      <c r="G3324" s="120">
        <v>1612741</v>
      </c>
      <c r="H3324" s="124"/>
      <c r="I3324" s="128" t="s">
        <v>7715</v>
      </c>
      <c r="J3324" s="124"/>
      <c r="K3324" s="124"/>
      <c r="L3324" s="124"/>
      <c r="M3324" s="124"/>
      <c r="N3324" s="211">
        <v>0</v>
      </c>
      <c r="O3324" s="211">
        <v>832.07</v>
      </c>
      <c r="P3324" s="124" t="s">
        <v>1314</v>
      </c>
    </row>
    <row r="3325" spans="1:16" ht="63.75">
      <c r="A3325" s="262">
        <v>10</v>
      </c>
      <c r="B3325" s="124"/>
      <c r="C3325" s="125" t="s">
        <v>690</v>
      </c>
      <c r="D3325" s="119">
        <v>43201</v>
      </c>
      <c r="E3325" s="120" t="s">
        <v>6516</v>
      </c>
      <c r="F3325" s="120" t="s">
        <v>3</v>
      </c>
      <c r="G3325" s="120">
        <v>1612742</v>
      </c>
      <c r="H3325" s="124"/>
      <c r="I3325" s="128" t="s">
        <v>7716</v>
      </c>
      <c r="J3325" s="124"/>
      <c r="K3325" s="124"/>
      <c r="L3325" s="124"/>
      <c r="M3325" s="124"/>
      <c r="N3325" s="211">
        <v>0</v>
      </c>
      <c r="O3325" s="211">
        <v>14397.75</v>
      </c>
      <c r="P3325" s="124" t="s">
        <v>1314</v>
      </c>
    </row>
    <row r="3326" spans="1:16" ht="51">
      <c r="A3326" s="262">
        <v>20</v>
      </c>
      <c r="B3326" s="124"/>
      <c r="C3326" s="125" t="s">
        <v>693</v>
      </c>
      <c r="D3326" s="119">
        <v>43201</v>
      </c>
      <c r="E3326" s="120" t="s">
        <v>6517</v>
      </c>
      <c r="F3326" s="120" t="s">
        <v>3</v>
      </c>
      <c r="G3326" s="120">
        <v>1612745</v>
      </c>
      <c r="H3326" s="124"/>
      <c r="I3326" s="128" t="s">
        <v>7717</v>
      </c>
      <c r="J3326" s="124"/>
      <c r="K3326" s="124"/>
      <c r="L3326" s="124"/>
      <c r="M3326" s="124"/>
      <c r="N3326" s="211">
        <v>0</v>
      </c>
      <c r="O3326" s="211">
        <v>16455</v>
      </c>
      <c r="P3326" s="124" t="s">
        <v>1314</v>
      </c>
    </row>
    <row r="3327" spans="1:16" ht="51">
      <c r="A3327" s="262">
        <v>20</v>
      </c>
      <c r="B3327" s="124"/>
      <c r="C3327" s="125" t="s">
        <v>693</v>
      </c>
      <c r="D3327" s="119">
        <v>43201</v>
      </c>
      <c r="E3327" s="120" t="s">
        <v>6518</v>
      </c>
      <c r="F3327" s="120" t="s">
        <v>3</v>
      </c>
      <c r="G3327" s="120">
        <v>1612747</v>
      </c>
      <c r="H3327" s="124"/>
      <c r="I3327" s="128" t="s">
        <v>7718</v>
      </c>
      <c r="J3327" s="124"/>
      <c r="K3327" s="124"/>
      <c r="L3327" s="124"/>
      <c r="M3327" s="124"/>
      <c r="N3327" s="211">
        <v>0</v>
      </c>
      <c r="O3327" s="211">
        <v>115155.18</v>
      </c>
      <c r="P3327" s="124" t="s">
        <v>1314</v>
      </c>
    </row>
    <row r="3328" spans="1:16" ht="51">
      <c r="A3328" s="262">
        <v>20</v>
      </c>
      <c r="B3328" s="124"/>
      <c r="C3328" s="125" t="s">
        <v>693</v>
      </c>
      <c r="D3328" s="119">
        <v>43201</v>
      </c>
      <c r="E3328" s="120" t="s">
        <v>6519</v>
      </c>
      <c r="F3328" s="120" t="s">
        <v>3</v>
      </c>
      <c r="G3328" s="120">
        <v>1612750</v>
      </c>
      <c r="H3328" s="124"/>
      <c r="I3328" s="128" t="s">
        <v>7719</v>
      </c>
      <c r="J3328" s="124"/>
      <c r="K3328" s="124"/>
      <c r="L3328" s="124"/>
      <c r="M3328" s="124"/>
      <c r="N3328" s="211">
        <v>0</v>
      </c>
      <c r="O3328" s="211">
        <v>24031.06</v>
      </c>
      <c r="P3328" s="124" t="s">
        <v>1314</v>
      </c>
    </row>
    <row r="3329" spans="1:16" ht="51">
      <c r="A3329" s="262">
        <v>20</v>
      </c>
      <c r="B3329" s="124"/>
      <c r="C3329" s="125" t="s">
        <v>693</v>
      </c>
      <c r="D3329" s="119">
        <v>43201</v>
      </c>
      <c r="E3329" s="120" t="s">
        <v>6520</v>
      </c>
      <c r="F3329" s="120" t="s">
        <v>3</v>
      </c>
      <c r="G3329" s="120">
        <v>1612752</v>
      </c>
      <c r="H3329" s="124"/>
      <c r="I3329" s="128" t="s">
        <v>7720</v>
      </c>
      <c r="J3329" s="124"/>
      <c r="K3329" s="124"/>
      <c r="L3329" s="124"/>
      <c r="M3329" s="124"/>
      <c r="N3329" s="211">
        <v>0</v>
      </c>
      <c r="O3329" s="211">
        <v>65947.199999999997</v>
      </c>
      <c r="P3329" s="124" t="s">
        <v>1314</v>
      </c>
    </row>
    <row r="3330" spans="1:16" ht="51">
      <c r="A3330" s="262">
        <v>20</v>
      </c>
      <c r="B3330" s="124"/>
      <c r="C3330" s="125" t="s">
        <v>693</v>
      </c>
      <c r="D3330" s="119">
        <v>43201</v>
      </c>
      <c r="E3330" s="120" t="s">
        <v>6521</v>
      </c>
      <c r="F3330" s="120" t="s">
        <v>3</v>
      </c>
      <c r="G3330" s="120">
        <v>1612755</v>
      </c>
      <c r="H3330" s="124"/>
      <c r="I3330" s="128" t="s">
        <v>7721</v>
      </c>
      <c r="J3330" s="124"/>
      <c r="K3330" s="124"/>
      <c r="L3330" s="124"/>
      <c r="M3330" s="124"/>
      <c r="N3330" s="211">
        <v>0</v>
      </c>
      <c r="O3330" s="211">
        <v>31150</v>
      </c>
      <c r="P3330" s="124" t="s">
        <v>1314</v>
      </c>
    </row>
    <row r="3331" spans="1:16" ht="51">
      <c r="A3331" s="262">
        <v>20</v>
      </c>
      <c r="B3331" s="124"/>
      <c r="C3331" s="125" t="s">
        <v>693</v>
      </c>
      <c r="D3331" s="119">
        <v>43201</v>
      </c>
      <c r="E3331" s="120" t="s">
        <v>6522</v>
      </c>
      <c r="F3331" s="120" t="s">
        <v>3</v>
      </c>
      <c r="G3331" s="120">
        <v>1612758</v>
      </c>
      <c r="H3331" s="124"/>
      <c r="I3331" s="128" t="s">
        <v>7722</v>
      </c>
      <c r="J3331" s="124"/>
      <c r="K3331" s="124"/>
      <c r="L3331" s="124"/>
      <c r="M3331" s="124"/>
      <c r="N3331" s="211">
        <v>0</v>
      </c>
      <c r="O3331" s="211">
        <v>101797.86</v>
      </c>
      <c r="P3331" s="124" t="s">
        <v>1314</v>
      </c>
    </row>
    <row r="3332" spans="1:16" ht="51">
      <c r="A3332" s="262">
        <v>20</v>
      </c>
      <c r="B3332" s="124"/>
      <c r="C3332" s="125" t="s">
        <v>693</v>
      </c>
      <c r="D3332" s="119">
        <v>43201</v>
      </c>
      <c r="E3332" s="120" t="s">
        <v>6523</v>
      </c>
      <c r="F3332" s="120" t="s">
        <v>3</v>
      </c>
      <c r="G3332" s="120">
        <v>1612761</v>
      </c>
      <c r="H3332" s="124"/>
      <c r="I3332" s="128" t="s">
        <v>7723</v>
      </c>
      <c r="J3332" s="124"/>
      <c r="K3332" s="124"/>
      <c r="L3332" s="124"/>
      <c r="M3332" s="124"/>
      <c r="N3332" s="211">
        <v>0</v>
      </c>
      <c r="O3332" s="211">
        <v>17633.09</v>
      </c>
      <c r="P3332" s="124" t="s">
        <v>1314</v>
      </c>
    </row>
    <row r="3333" spans="1:16" ht="51">
      <c r="A3333" s="262">
        <v>20</v>
      </c>
      <c r="B3333" s="124"/>
      <c r="C3333" s="125" t="s">
        <v>693</v>
      </c>
      <c r="D3333" s="119">
        <v>43201</v>
      </c>
      <c r="E3333" s="120" t="s">
        <v>6524</v>
      </c>
      <c r="F3333" s="120" t="s">
        <v>3</v>
      </c>
      <c r="G3333" s="120">
        <v>1612765</v>
      </c>
      <c r="H3333" s="124"/>
      <c r="I3333" s="128" t="s">
        <v>7724</v>
      </c>
      <c r="J3333" s="124"/>
      <c r="K3333" s="124"/>
      <c r="L3333" s="124"/>
      <c r="M3333" s="124"/>
      <c r="N3333" s="211">
        <v>0</v>
      </c>
      <c r="O3333" s="211">
        <v>371</v>
      </c>
      <c r="P3333" s="124" t="s">
        <v>1314</v>
      </c>
    </row>
    <row r="3334" spans="1:16" ht="63.75">
      <c r="A3334" s="262">
        <v>20</v>
      </c>
      <c r="B3334" s="124"/>
      <c r="C3334" s="125" t="s">
        <v>693</v>
      </c>
      <c r="D3334" s="119">
        <v>43201</v>
      </c>
      <c r="E3334" s="120" t="s">
        <v>6525</v>
      </c>
      <c r="F3334" s="120" t="s">
        <v>3</v>
      </c>
      <c r="G3334" s="120">
        <v>1612767</v>
      </c>
      <c r="H3334" s="124"/>
      <c r="I3334" s="128" t="s">
        <v>7725</v>
      </c>
      <c r="J3334" s="124"/>
      <c r="K3334" s="124"/>
      <c r="L3334" s="124"/>
      <c r="M3334" s="124"/>
      <c r="N3334" s="211">
        <v>0</v>
      </c>
      <c r="O3334" s="211">
        <v>847.67</v>
      </c>
      <c r="P3334" s="124" t="s">
        <v>1314</v>
      </c>
    </row>
    <row r="3335" spans="1:16" ht="51">
      <c r="A3335" s="262">
        <v>81</v>
      </c>
      <c r="B3335" s="124"/>
      <c r="C3335" s="125" t="s">
        <v>709</v>
      </c>
      <c r="D3335" s="119">
        <v>43201</v>
      </c>
      <c r="E3335" s="120" t="s">
        <v>6528</v>
      </c>
      <c r="F3335" s="120" t="s">
        <v>3</v>
      </c>
      <c r="G3335" s="120">
        <v>1612692</v>
      </c>
      <c r="H3335" s="124"/>
      <c r="I3335" s="128" t="s">
        <v>7728</v>
      </c>
      <c r="J3335" s="124"/>
      <c r="K3335" s="124"/>
      <c r="L3335" s="124"/>
      <c r="M3335" s="124"/>
      <c r="N3335" s="211">
        <v>0</v>
      </c>
      <c r="O3335" s="211">
        <v>200</v>
      </c>
      <c r="P3335" s="124" t="s">
        <v>1314</v>
      </c>
    </row>
    <row r="3336" spans="1:16" ht="51">
      <c r="A3336" s="262" t="s">
        <v>619</v>
      </c>
      <c r="B3336" s="124"/>
      <c r="C3336" s="125" t="s">
        <v>713</v>
      </c>
      <c r="D3336" s="119">
        <v>43201</v>
      </c>
      <c r="E3336" s="120" t="s">
        <v>6536</v>
      </c>
      <c r="F3336" s="120" t="s">
        <v>3</v>
      </c>
      <c r="G3336" s="120">
        <v>1612780</v>
      </c>
      <c r="H3336" s="124"/>
      <c r="I3336" s="128" t="s">
        <v>7736</v>
      </c>
      <c r="J3336" s="124"/>
      <c r="K3336" s="124"/>
      <c r="L3336" s="124"/>
      <c r="M3336" s="124"/>
      <c r="N3336" s="211">
        <v>0</v>
      </c>
      <c r="O3336" s="211">
        <v>20000</v>
      </c>
      <c r="P3336" s="124" t="s">
        <v>1314</v>
      </c>
    </row>
    <row r="3337" spans="1:16" ht="51">
      <c r="A3337" s="262">
        <v>86</v>
      </c>
      <c r="B3337" s="124"/>
      <c r="C3337" s="125" t="s">
        <v>710</v>
      </c>
      <c r="D3337" s="119">
        <v>43201</v>
      </c>
      <c r="E3337" s="120" t="s">
        <v>6537</v>
      </c>
      <c r="F3337" s="120" t="s">
        <v>3</v>
      </c>
      <c r="G3337" s="120">
        <v>1612834</v>
      </c>
      <c r="H3337" s="124"/>
      <c r="I3337" s="128" t="s">
        <v>7737</v>
      </c>
      <c r="J3337" s="124"/>
      <c r="K3337" s="124"/>
      <c r="L3337" s="124"/>
      <c r="M3337" s="124"/>
      <c r="N3337" s="211">
        <v>0</v>
      </c>
      <c r="O3337" s="211">
        <v>9880</v>
      </c>
      <c r="P3337" s="124" t="s">
        <v>1314</v>
      </c>
    </row>
    <row r="3338" spans="1:16" ht="51">
      <c r="A3338" s="262">
        <v>86</v>
      </c>
      <c r="B3338" s="124"/>
      <c r="C3338" s="125" t="s">
        <v>710</v>
      </c>
      <c r="D3338" s="119">
        <v>43201</v>
      </c>
      <c r="E3338" s="120" t="s">
        <v>6538</v>
      </c>
      <c r="F3338" s="120" t="s">
        <v>3</v>
      </c>
      <c r="G3338" s="120">
        <v>1612835</v>
      </c>
      <c r="H3338" s="124"/>
      <c r="I3338" s="128" t="s">
        <v>7738</v>
      </c>
      <c r="J3338" s="124"/>
      <c r="K3338" s="124"/>
      <c r="L3338" s="124"/>
      <c r="M3338" s="124"/>
      <c r="N3338" s="211">
        <v>0</v>
      </c>
      <c r="O3338" s="211">
        <v>800</v>
      </c>
      <c r="P3338" s="124" t="s">
        <v>1314</v>
      </c>
    </row>
    <row r="3339" spans="1:16" ht="51">
      <c r="A3339" s="262">
        <v>20</v>
      </c>
      <c r="B3339" s="124"/>
      <c r="C3339" s="125" t="s">
        <v>693</v>
      </c>
      <c r="D3339" s="119">
        <v>43201</v>
      </c>
      <c r="E3339" s="120" t="s">
        <v>6539</v>
      </c>
      <c r="F3339" s="120" t="s">
        <v>3</v>
      </c>
      <c r="G3339" s="120">
        <v>1612936</v>
      </c>
      <c r="H3339" s="124"/>
      <c r="I3339" s="128" t="s">
        <v>7739</v>
      </c>
      <c r="J3339" s="124"/>
      <c r="K3339" s="124"/>
      <c r="L3339" s="124"/>
      <c r="M3339" s="124"/>
      <c r="N3339" s="211">
        <v>0</v>
      </c>
      <c r="O3339" s="211">
        <v>212</v>
      </c>
      <c r="P3339" s="124" t="s">
        <v>1314</v>
      </c>
    </row>
    <row r="3340" spans="1:16" ht="51">
      <c r="A3340" s="262">
        <v>591</v>
      </c>
      <c r="B3340" s="124"/>
      <c r="C3340" s="125" t="s">
        <v>861</v>
      </c>
      <c r="D3340" s="119">
        <v>43201</v>
      </c>
      <c r="E3340" s="120" t="s">
        <v>6540</v>
      </c>
      <c r="F3340" s="120" t="s">
        <v>3</v>
      </c>
      <c r="G3340" s="120">
        <v>1612941</v>
      </c>
      <c r="H3340" s="124"/>
      <c r="I3340" s="128" t="s">
        <v>3080</v>
      </c>
      <c r="J3340" s="124"/>
      <c r="K3340" s="124"/>
      <c r="L3340" s="124"/>
      <c r="M3340" s="124"/>
      <c r="N3340" s="211">
        <v>0</v>
      </c>
      <c r="O3340" s="211">
        <v>31.7</v>
      </c>
      <c r="P3340" s="124" t="s">
        <v>1314</v>
      </c>
    </row>
    <row r="3341" spans="1:16" ht="38.25">
      <c r="A3341" s="262">
        <v>288</v>
      </c>
      <c r="B3341" s="124"/>
      <c r="C3341" s="125" t="s">
        <v>791</v>
      </c>
      <c r="D3341" s="119">
        <v>43201</v>
      </c>
      <c r="E3341" s="120" t="s">
        <v>6541</v>
      </c>
      <c r="F3341" s="120" t="s">
        <v>3</v>
      </c>
      <c r="G3341" s="120">
        <v>1612950</v>
      </c>
      <c r="H3341" s="124"/>
      <c r="I3341" s="128" t="s">
        <v>7740</v>
      </c>
      <c r="J3341" s="124"/>
      <c r="K3341" s="124"/>
      <c r="L3341" s="124"/>
      <c r="M3341" s="124"/>
      <c r="N3341" s="211">
        <v>0</v>
      </c>
      <c r="O3341" s="211">
        <v>2492.5</v>
      </c>
      <c r="P3341" s="124" t="s">
        <v>1314</v>
      </c>
    </row>
    <row r="3342" spans="1:16" ht="51">
      <c r="A3342" s="262">
        <v>212</v>
      </c>
      <c r="B3342" s="124"/>
      <c r="C3342" s="125" t="s">
        <v>761</v>
      </c>
      <c r="D3342" s="119">
        <v>43201</v>
      </c>
      <c r="E3342" s="120" t="s">
        <v>6542</v>
      </c>
      <c r="F3342" s="120" t="s">
        <v>3</v>
      </c>
      <c r="G3342" s="120">
        <v>1612986</v>
      </c>
      <c r="H3342" s="124"/>
      <c r="I3342" s="128" t="s">
        <v>7741</v>
      </c>
      <c r="J3342" s="124"/>
      <c r="K3342" s="124"/>
      <c r="L3342" s="124"/>
      <c r="M3342" s="124"/>
      <c r="N3342" s="211">
        <v>0</v>
      </c>
      <c r="O3342" s="211">
        <v>50</v>
      </c>
      <c r="P3342" s="124" t="s">
        <v>1314</v>
      </c>
    </row>
    <row r="3343" spans="1:16" ht="51">
      <c r="A3343" s="262">
        <v>16</v>
      </c>
      <c r="B3343" s="124"/>
      <c r="C3343" s="125" t="s">
        <v>692</v>
      </c>
      <c r="D3343" s="119">
        <v>43201</v>
      </c>
      <c r="E3343" s="120" t="s">
        <v>6575</v>
      </c>
      <c r="F3343" s="120" t="s">
        <v>3</v>
      </c>
      <c r="G3343" s="120">
        <v>1612789</v>
      </c>
      <c r="H3343" s="124"/>
      <c r="I3343" s="128" t="s">
        <v>7766</v>
      </c>
      <c r="J3343" s="124"/>
      <c r="K3343" s="124"/>
      <c r="L3343" s="124"/>
      <c r="M3343" s="124"/>
      <c r="N3343" s="211">
        <v>0</v>
      </c>
      <c r="O3343" s="211">
        <v>5785.27</v>
      </c>
      <c r="P3343" s="124" t="s">
        <v>1314</v>
      </c>
    </row>
    <row r="3344" spans="1:16" ht="51">
      <c r="A3344" s="262" t="s">
        <v>619</v>
      </c>
      <c r="B3344" s="124"/>
      <c r="C3344" s="125" t="s">
        <v>713</v>
      </c>
      <c r="D3344" s="119">
        <v>43201</v>
      </c>
      <c r="E3344" s="120" t="s">
        <v>6588</v>
      </c>
      <c r="F3344" s="120" t="s">
        <v>3</v>
      </c>
      <c r="G3344" s="120">
        <v>1612906</v>
      </c>
      <c r="H3344" s="124"/>
      <c r="I3344" s="128" t="s">
        <v>7777</v>
      </c>
      <c r="J3344" s="124"/>
      <c r="K3344" s="124"/>
      <c r="L3344" s="124"/>
      <c r="M3344" s="124"/>
      <c r="N3344" s="211">
        <v>0</v>
      </c>
      <c r="O3344" s="211">
        <v>566.33000000000004</v>
      </c>
      <c r="P3344" s="124" t="s">
        <v>1314</v>
      </c>
    </row>
    <row r="3345" spans="1:16" ht="51">
      <c r="A3345" s="262" t="s">
        <v>619</v>
      </c>
      <c r="B3345" s="124"/>
      <c r="C3345" s="125" t="s">
        <v>713</v>
      </c>
      <c r="D3345" s="119">
        <v>43201</v>
      </c>
      <c r="E3345" s="120" t="s">
        <v>6631</v>
      </c>
      <c r="F3345" s="120" t="s">
        <v>3</v>
      </c>
      <c r="G3345" s="120">
        <v>1612830</v>
      </c>
      <c r="H3345" s="124"/>
      <c r="I3345" s="128" t="s">
        <v>7814</v>
      </c>
      <c r="J3345" s="124"/>
      <c r="K3345" s="124"/>
      <c r="L3345" s="124"/>
      <c r="M3345" s="124"/>
      <c r="N3345" s="211">
        <v>0</v>
      </c>
      <c r="O3345" s="211">
        <v>421.1</v>
      </c>
      <c r="P3345" s="124" t="s">
        <v>1314</v>
      </c>
    </row>
    <row r="3346" spans="1:16" ht="38.25">
      <c r="A3346" s="262">
        <v>46</v>
      </c>
      <c r="B3346" s="124"/>
      <c r="C3346" s="125" t="s">
        <v>698</v>
      </c>
      <c r="D3346" s="119">
        <v>43201</v>
      </c>
      <c r="E3346" s="120" t="s">
        <v>6732</v>
      </c>
      <c r="F3346" s="120" t="s">
        <v>3</v>
      </c>
      <c r="G3346" s="120">
        <v>1612871</v>
      </c>
      <c r="H3346" s="124"/>
      <c r="I3346" s="128" t="s">
        <v>7899</v>
      </c>
      <c r="J3346" s="124"/>
      <c r="K3346" s="124"/>
      <c r="L3346" s="124"/>
      <c r="M3346" s="124"/>
      <c r="N3346" s="211">
        <v>0</v>
      </c>
      <c r="O3346" s="211">
        <v>832</v>
      </c>
      <c r="P3346" s="124" t="s">
        <v>1314</v>
      </c>
    </row>
    <row r="3347" spans="1:16" ht="51">
      <c r="A3347" s="262" t="s">
        <v>619</v>
      </c>
      <c r="B3347" s="124"/>
      <c r="C3347" s="125" t="s">
        <v>713</v>
      </c>
      <c r="D3347" s="119">
        <v>43201</v>
      </c>
      <c r="E3347" s="120" t="s">
        <v>7017</v>
      </c>
      <c r="F3347" s="120" t="s">
        <v>6</v>
      </c>
      <c r="G3347" s="120">
        <v>962033</v>
      </c>
      <c r="H3347" s="124"/>
      <c r="I3347" s="128" t="s">
        <v>8177</v>
      </c>
      <c r="J3347" s="124"/>
      <c r="K3347" s="124"/>
      <c r="L3347" s="124"/>
      <c r="M3347" s="124"/>
      <c r="N3347" s="211">
        <v>0</v>
      </c>
      <c r="O3347" s="211">
        <v>10282.65</v>
      </c>
      <c r="P3347" s="124" t="s">
        <v>1314</v>
      </c>
    </row>
    <row r="3348" spans="1:16" ht="51">
      <c r="A3348" s="262" t="s">
        <v>619</v>
      </c>
      <c r="B3348" s="124"/>
      <c r="C3348" s="125" t="s">
        <v>713</v>
      </c>
      <c r="D3348" s="119">
        <v>43201</v>
      </c>
      <c r="E3348" s="120" t="s">
        <v>7018</v>
      </c>
      <c r="F3348" s="120" t="s">
        <v>6</v>
      </c>
      <c r="G3348" s="120">
        <v>962034</v>
      </c>
      <c r="H3348" s="124"/>
      <c r="I3348" s="128" t="s">
        <v>8178</v>
      </c>
      <c r="J3348" s="124"/>
      <c r="K3348" s="124"/>
      <c r="L3348" s="124"/>
      <c r="M3348" s="124"/>
      <c r="N3348" s="211">
        <v>0</v>
      </c>
      <c r="O3348" s="211">
        <v>406.7</v>
      </c>
      <c r="P3348" s="124" t="s">
        <v>1314</v>
      </c>
    </row>
    <row r="3349" spans="1:16" ht="76.5">
      <c r="A3349" s="262">
        <v>25</v>
      </c>
      <c r="B3349" s="124"/>
      <c r="C3349" s="125" t="s">
        <v>694</v>
      </c>
      <c r="D3349" s="119">
        <v>43201</v>
      </c>
      <c r="E3349" s="120" t="s">
        <v>7019</v>
      </c>
      <c r="F3349" s="120" t="s">
        <v>1315</v>
      </c>
      <c r="G3349" s="120">
        <v>17266505</v>
      </c>
      <c r="H3349" s="124"/>
      <c r="I3349" s="128" t="s">
        <v>8179</v>
      </c>
      <c r="J3349" s="124"/>
      <c r="K3349" s="124"/>
      <c r="L3349" s="124"/>
      <c r="M3349" s="124"/>
      <c r="N3349" s="211">
        <v>1949628.26</v>
      </c>
      <c r="O3349" s="211">
        <v>0</v>
      </c>
      <c r="P3349" s="124" t="s">
        <v>1314</v>
      </c>
    </row>
    <row r="3350" spans="1:16" ht="76.5">
      <c r="A3350" s="262">
        <v>25</v>
      </c>
      <c r="B3350" s="124"/>
      <c r="C3350" s="125" t="s">
        <v>694</v>
      </c>
      <c r="D3350" s="119">
        <v>43201</v>
      </c>
      <c r="E3350" s="120" t="s">
        <v>7020</v>
      </c>
      <c r="F3350" s="120" t="s">
        <v>1315</v>
      </c>
      <c r="G3350" s="120">
        <v>17266504</v>
      </c>
      <c r="H3350" s="124"/>
      <c r="I3350" s="128" t="s">
        <v>8180</v>
      </c>
      <c r="J3350" s="124"/>
      <c r="K3350" s="124"/>
      <c r="L3350" s="124"/>
      <c r="M3350" s="124"/>
      <c r="N3350" s="211">
        <v>1457223.11</v>
      </c>
      <c r="O3350" s="211">
        <v>0</v>
      </c>
      <c r="P3350" s="124" t="s">
        <v>1314</v>
      </c>
    </row>
    <row r="3351" spans="1:16" ht="76.5">
      <c r="A3351" s="262">
        <v>25</v>
      </c>
      <c r="B3351" s="124"/>
      <c r="C3351" s="125" t="s">
        <v>694</v>
      </c>
      <c r="D3351" s="119">
        <v>43201</v>
      </c>
      <c r="E3351" s="120" t="s">
        <v>7021</v>
      </c>
      <c r="F3351" s="120" t="s">
        <v>1315</v>
      </c>
      <c r="G3351" s="120">
        <v>17266503</v>
      </c>
      <c r="H3351" s="124"/>
      <c r="I3351" s="128" t="s">
        <v>8181</v>
      </c>
      <c r="J3351" s="124"/>
      <c r="K3351" s="124"/>
      <c r="L3351" s="124"/>
      <c r="M3351" s="124"/>
      <c r="N3351" s="211">
        <v>3961071.27</v>
      </c>
      <c r="O3351" s="211">
        <v>0</v>
      </c>
      <c r="P3351" s="124" t="s">
        <v>1314</v>
      </c>
    </row>
    <row r="3352" spans="1:16" ht="76.5">
      <c r="A3352" s="262">
        <v>25</v>
      </c>
      <c r="B3352" s="124"/>
      <c r="C3352" s="125" t="s">
        <v>694</v>
      </c>
      <c r="D3352" s="119">
        <v>43201</v>
      </c>
      <c r="E3352" s="120" t="s">
        <v>7022</v>
      </c>
      <c r="F3352" s="120" t="s">
        <v>1315</v>
      </c>
      <c r="G3352" s="120">
        <v>17264227</v>
      </c>
      <c r="H3352" s="124"/>
      <c r="I3352" s="128" t="s">
        <v>8182</v>
      </c>
      <c r="J3352" s="124"/>
      <c r="K3352" s="124"/>
      <c r="L3352" s="124"/>
      <c r="M3352" s="124"/>
      <c r="N3352" s="211">
        <v>120056.1</v>
      </c>
      <c r="O3352" s="211">
        <v>0</v>
      </c>
      <c r="P3352" s="124" t="s">
        <v>1314</v>
      </c>
    </row>
    <row r="3353" spans="1:16" ht="76.5">
      <c r="A3353" s="262">
        <v>25</v>
      </c>
      <c r="B3353" s="124"/>
      <c r="C3353" s="125" t="s">
        <v>694</v>
      </c>
      <c r="D3353" s="119">
        <v>43201</v>
      </c>
      <c r="E3353" s="120" t="s">
        <v>7023</v>
      </c>
      <c r="F3353" s="120" t="s">
        <v>1315</v>
      </c>
      <c r="G3353" s="120">
        <v>17264230</v>
      </c>
      <c r="H3353" s="124"/>
      <c r="I3353" s="128" t="s">
        <v>5535</v>
      </c>
      <c r="J3353" s="124"/>
      <c r="K3353" s="124"/>
      <c r="L3353" s="124"/>
      <c r="M3353" s="124"/>
      <c r="N3353" s="211">
        <v>243214.82</v>
      </c>
      <c r="O3353" s="211">
        <v>0</v>
      </c>
      <c r="P3353" s="124" t="s">
        <v>1314</v>
      </c>
    </row>
    <row r="3354" spans="1:16" ht="76.5">
      <c r="A3354" s="262">
        <v>25</v>
      </c>
      <c r="B3354" s="124"/>
      <c r="C3354" s="125" t="s">
        <v>694</v>
      </c>
      <c r="D3354" s="119">
        <v>43201</v>
      </c>
      <c r="E3354" s="120" t="s">
        <v>7024</v>
      </c>
      <c r="F3354" s="120" t="s">
        <v>1315</v>
      </c>
      <c r="G3354" s="120">
        <v>17264231</v>
      </c>
      <c r="H3354" s="124"/>
      <c r="I3354" s="128" t="s">
        <v>8183</v>
      </c>
      <c r="J3354" s="124"/>
      <c r="K3354" s="124"/>
      <c r="L3354" s="124"/>
      <c r="M3354" s="124"/>
      <c r="N3354" s="211">
        <v>274219.55</v>
      </c>
      <c r="O3354" s="211">
        <v>0</v>
      </c>
      <c r="P3354" s="124" t="s">
        <v>1314</v>
      </c>
    </row>
    <row r="3355" spans="1:16" ht="76.5">
      <c r="A3355" s="262">
        <v>25</v>
      </c>
      <c r="B3355" s="124"/>
      <c r="C3355" s="125" t="s">
        <v>694</v>
      </c>
      <c r="D3355" s="119">
        <v>43201</v>
      </c>
      <c r="E3355" s="120" t="s">
        <v>7025</v>
      </c>
      <c r="F3355" s="120" t="s">
        <v>1315</v>
      </c>
      <c r="G3355" s="120">
        <v>17264234</v>
      </c>
      <c r="H3355" s="124"/>
      <c r="I3355" s="128" t="s">
        <v>8184</v>
      </c>
      <c r="J3355" s="124"/>
      <c r="K3355" s="124"/>
      <c r="L3355" s="124"/>
      <c r="M3355" s="124"/>
      <c r="N3355" s="211">
        <v>373781.23</v>
      </c>
      <c r="O3355" s="211">
        <v>0</v>
      </c>
      <c r="P3355" s="124" t="s">
        <v>1314</v>
      </c>
    </row>
    <row r="3356" spans="1:16" ht="76.5">
      <c r="A3356" s="262">
        <v>25</v>
      </c>
      <c r="B3356" s="124"/>
      <c r="C3356" s="125" t="s">
        <v>694</v>
      </c>
      <c r="D3356" s="119">
        <v>43201</v>
      </c>
      <c r="E3356" s="120" t="s">
        <v>7026</v>
      </c>
      <c r="F3356" s="120" t="s">
        <v>1315</v>
      </c>
      <c r="G3356" s="120">
        <v>17265146</v>
      </c>
      <c r="H3356" s="124"/>
      <c r="I3356" s="128" t="s">
        <v>8185</v>
      </c>
      <c r="J3356" s="124"/>
      <c r="K3356" s="124"/>
      <c r="L3356" s="124"/>
      <c r="M3356" s="124"/>
      <c r="N3356" s="211">
        <v>1342978.04</v>
      </c>
      <c r="O3356" s="211">
        <v>0</v>
      </c>
      <c r="P3356" s="124" t="s">
        <v>1314</v>
      </c>
    </row>
    <row r="3357" spans="1:16" ht="76.5">
      <c r="A3357" s="262">
        <v>41</v>
      </c>
      <c r="B3357" s="124"/>
      <c r="C3357" s="125" t="s">
        <v>697</v>
      </c>
      <c r="D3357" s="119">
        <v>43201</v>
      </c>
      <c r="E3357" s="120" t="s">
        <v>7027</v>
      </c>
      <c r="F3357" s="120" t="s">
        <v>13</v>
      </c>
      <c r="G3357" s="120">
        <v>918572</v>
      </c>
      <c r="H3357" s="124"/>
      <c r="I3357" s="128" t="s">
        <v>8186</v>
      </c>
      <c r="J3357" s="124"/>
      <c r="K3357" s="124"/>
      <c r="L3357" s="124"/>
      <c r="M3357" s="124"/>
      <c r="N3357" s="211">
        <v>343.96</v>
      </c>
      <c r="O3357" s="211">
        <v>0</v>
      </c>
      <c r="P3357" s="124" t="s">
        <v>1314</v>
      </c>
    </row>
    <row r="3358" spans="1:16" ht="76.5">
      <c r="A3358" s="262">
        <v>41</v>
      </c>
      <c r="B3358" s="124"/>
      <c r="C3358" s="125" t="s">
        <v>697</v>
      </c>
      <c r="D3358" s="119">
        <v>43201</v>
      </c>
      <c r="E3358" s="120" t="s">
        <v>7028</v>
      </c>
      <c r="F3358" s="120" t="s">
        <v>11</v>
      </c>
      <c r="G3358" s="120">
        <v>918572</v>
      </c>
      <c r="H3358" s="124"/>
      <c r="I3358" s="128" t="s">
        <v>8187</v>
      </c>
      <c r="J3358" s="124"/>
      <c r="K3358" s="124"/>
      <c r="L3358" s="124"/>
      <c r="M3358" s="124"/>
      <c r="N3358" s="211">
        <v>50</v>
      </c>
      <c r="O3358" s="211">
        <v>0</v>
      </c>
      <c r="P3358" s="124" t="s">
        <v>1314</v>
      </c>
    </row>
    <row r="3359" spans="1:16" ht="76.5">
      <c r="A3359" s="262">
        <v>513</v>
      </c>
      <c r="B3359" s="124"/>
      <c r="C3359" s="125" t="s">
        <v>201</v>
      </c>
      <c r="D3359" s="119">
        <v>43201</v>
      </c>
      <c r="E3359" s="120" t="s">
        <v>7029</v>
      </c>
      <c r="F3359" s="120" t="s">
        <v>13</v>
      </c>
      <c r="G3359" s="120">
        <v>918594</v>
      </c>
      <c r="H3359" s="124"/>
      <c r="I3359" s="128" t="s">
        <v>8188</v>
      </c>
      <c r="J3359" s="124"/>
      <c r="K3359" s="124"/>
      <c r="L3359" s="124"/>
      <c r="M3359" s="124"/>
      <c r="N3359" s="211">
        <v>38898.879999999997</v>
      </c>
      <c r="O3359" s="211">
        <v>0</v>
      </c>
      <c r="P3359" s="124" t="s">
        <v>1314</v>
      </c>
    </row>
    <row r="3360" spans="1:16" ht="63.75">
      <c r="A3360" s="262" t="s">
        <v>619</v>
      </c>
      <c r="B3360" s="124"/>
      <c r="C3360" s="125" t="s">
        <v>713</v>
      </c>
      <c r="D3360" s="119">
        <v>43201</v>
      </c>
      <c r="E3360" s="120" t="s">
        <v>7030</v>
      </c>
      <c r="F3360" s="120" t="s">
        <v>15</v>
      </c>
      <c r="G3360" s="120">
        <v>708857</v>
      </c>
      <c r="H3360" s="124"/>
      <c r="I3360" s="128" t="s">
        <v>8189</v>
      </c>
      <c r="J3360" s="124"/>
      <c r="K3360" s="124"/>
      <c r="L3360" s="124"/>
      <c r="M3360" s="124"/>
      <c r="N3360" s="211">
        <v>50</v>
      </c>
      <c r="O3360" s="211">
        <v>0</v>
      </c>
      <c r="P3360" s="124" t="s">
        <v>1314</v>
      </c>
    </row>
    <row r="3361" spans="1:16" ht="63.75">
      <c r="A3361" s="262" t="s">
        <v>619</v>
      </c>
      <c r="B3361" s="124"/>
      <c r="C3361" s="125" t="s">
        <v>713</v>
      </c>
      <c r="D3361" s="119">
        <v>43201</v>
      </c>
      <c r="E3361" s="120" t="s">
        <v>7031</v>
      </c>
      <c r="F3361" s="120" t="s">
        <v>15</v>
      </c>
      <c r="G3361" s="120">
        <v>708859</v>
      </c>
      <c r="H3361" s="124"/>
      <c r="I3361" s="128" t="s">
        <v>8190</v>
      </c>
      <c r="J3361" s="124"/>
      <c r="K3361" s="124"/>
      <c r="L3361" s="124"/>
      <c r="M3361" s="124"/>
      <c r="N3361" s="211">
        <v>50</v>
      </c>
      <c r="O3361" s="211">
        <v>0</v>
      </c>
      <c r="P3361" s="124" t="s">
        <v>1314</v>
      </c>
    </row>
    <row r="3362" spans="1:16" ht="76.5">
      <c r="A3362" s="262" t="s">
        <v>619</v>
      </c>
      <c r="B3362" s="124"/>
      <c r="C3362" s="125" t="s">
        <v>713</v>
      </c>
      <c r="D3362" s="119">
        <v>43201</v>
      </c>
      <c r="E3362" s="120" t="s">
        <v>7032</v>
      </c>
      <c r="F3362" s="120" t="s">
        <v>15</v>
      </c>
      <c r="G3362" s="120">
        <v>708861</v>
      </c>
      <c r="H3362" s="124"/>
      <c r="I3362" s="128" t="s">
        <v>8191</v>
      </c>
      <c r="J3362" s="124"/>
      <c r="K3362" s="124"/>
      <c r="L3362" s="124"/>
      <c r="M3362" s="124"/>
      <c r="N3362" s="211">
        <v>50</v>
      </c>
      <c r="O3362" s="211">
        <v>0</v>
      </c>
      <c r="P3362" s="124" t="s">
        <v>1314</v>
      </c>
    </row>
    <row r="3363" spans="1:16" ht="51">
      <c r="A3363" s="262">
        <v>513</v>
      </c>
      <c r="B3363" s="124"/>
      <c r="C3363" s="125" t="s">
        <v>201</v>
      </c>
      <c r="D3363" s="119">
        <v>43201</v>
      </c>
      <c r="E3363" s="120" t="s">
        <v>7033</v>
      </c>
      <c r="F3363" s="120" t="s">
        <v>15</v>
      </c>
      <c r="G3363" s="120">
        <v>708863</v>
      </c>
      <c r="H3363" s="124"/>
      <c r="I3363" s="128" t="s">
        <v>6110</v>
      </c>
      <c r="J3363" s="124"/>
      <c r="K3363" s="124"/>
      <c r="L3363" s="124"/>
      <c r="M3363" s="124"/>
      <c r="N3363" s="211">
        <v>50</v>
      </c>
      <c r="O3363" s="211">
        <v>0</v>
      </c>
      <c r="P3363" s="124" t="s">
        <v>1314</v>
      </c>
    </row>
    <row r="3364" spans="1:16" ht="51">
      <c r="A3364" s="262">
        <v>513</v>
      </c>
      <c r="B3364" s="124"/>
      <c r="C3364" s="125" t="s">
        <v>201</v>
      </c>
      <c r="D3364" s="119">
        <v>43201</v>
      </c>
      <c r="E3364" s="120" t="s">
        <v>7034</v>
      </c>
      <c r="F3364" s="120" t="s">
        <v>15</v>
      </c>
      <c r="G3364" s="120">
        <v>708865</v>
      </c>
      <c r="H3364" s="124"/>
      <c r="I3364" s="128" t="s">
        <v>8192</v>
      </c>
      <c r="J3364" s="124"/>
      <c r="K3364" s="124"/>
      <c r="L3364" s="124"/>
      <c r="M3364" s="124"/>
      <c r="N3364" s="211">
        <v>50</v>
      </c>
      <c r="O3364" s="211">
        <v>0</v>
      </c>
      <c r="P3364" s="124" t="s">
        <v>1314</v>
      </c>
    </row>
    <row r="3365" spans="1:16" ht="89.25">
      <c r="A3365" s="262">
        <v>513</v>
      </c>
      <c r="B3365" s="124"/>
      <c r="C3365" s="125" t="s">
        <v>201</v>
      </c>
      <c r="D3365" s="119">
        <v>43201</v>
      </c>
      <c r="E3365" s="120" t="s">
        <v>7035</v>
      </c>
      <c r="F3365" s="120" t="s">
        <v>15</v>
      </c>
      <c r="G3365" s="120">
        <v>4741</v>
      </c>
      <c r="H3365" s="124"/>
      <c r="I3365" s="128" t="s">
        <v>8193</v>
      </c>
      <c r="J3365" s="124"/>
      <c r="K3365" s="124"/>
      <c r="L3365" s="124"/>
      <c r="M3365" s="124"/>
      <c r="N3365" s="211">
        <v>50</v>
      </c>
      <c r="O3365" s="211">
        <v>0</v>
      </c>
      <c r="P3365" s="124" t="s">
        <v>1314</v>
      </c>
    </row>
    <row r="3366" spans="1:16" ht="89.25">
      <c r="A3366" s="262" t="s">
        <v>619</v>
      </c>
      <c r="B3366" s="124"/>
      <c r="C3366" s="125" t="s">
        <v>713</v>
      </c>
      <c r="D3366" s="119">
        <v>43201</v>
      </c>
      <c r="E3366" s="120" t="s">
        <v>7036</v>
      </c>
      <c r="F3366" s="120" t="s">
        <v>15</v>
      </c>
      <c r="G3366" s="120">
        <v>4732</v>
      </c>
      <c r="H3366" s="124"/>
      <c r="I3366" s="128" t="s">
        <v>8194</v>
      </c>
      <c r="J3366" s="124"/>
      <c r="K3366" s="124"/>
      <c r="L3366" s="124"/>
      <c r="M3366" s="124"/>
      <c r="N3366" s="211">
        <v>621.57000000000005</v>
      </c>
      <c r="O3366" s="211">
        <v>0</v>
      </c>
      <c r="P3366" s="124" t="s">
        <v>1314</v>
      </c>
    </row>
    <row r="3367" spans="1:16" ht="76.5">
      <c r="A3367" s="262" t="s">
        <v>619</v>
      </c>
      <c r="B3367" s="124"/>
      <c r="C3367" s="125" t="s">
        <v>713</v>
      </c>
      <c r="D3367" s="119">
        <v>43201</v>
      </c>
      <c r="E3367" s="120" t="s">
        <v>7037</v>
      </c>
      <c r="F3367" s="120" t="s">
        <v>15</v>
      </c>
      <c r="G3367" s="120">
        <v>4739</v>
      </c>
      <c r="H3367" s="124"/>
      <c r="I3367" s="128" t="s">
        <v>8195</v>
      </c>
      <c r="J3367" s="124"/>
      <c r="K3367" s="124"/>
      <c r="L3367" s="124"/>
      <c r="M3367" s="124"/>
      <c r="N3367" s="211">
        <v>1189.6500000000001</v>
      </c>
      <c r="O3367" s="211">
        <v>0</v>
      </c>
      <c r="P3367" s="124" t="s">
        <v>1314</v>
      </c>
    </row>
    <row r="3368" spans="1:16" ht="89.25">
      <c r="A3368" s="262">
        <v>594</v>
      </c>
      <c r="B3368" s="124"/>
      <c r="C3368" s="125" t="s">
        <v>113</v>
      </c>
      <c r="D3368" s="119">
        <v>43201</v>
      </c>
      <c r="E3368" s="120" t="s">
        <v>7038</v>
      </c>
      <c r="F3368" s="120" t="s">
        <v>15</v>
      </c>
      <c r="G3368" s="120">
        <v>4743</v>
      </c>
      <c r="H3368" s="124"/>
      <c r="I3368" s="128" t="s">
        <v>8196</v>
      </c>
      <c r="J3368" s="124"/>
      <c r="K3368" s="124"/>
      <c r="L3368" s="124"/>
      <c r="M3368" s="124"/>
      <c r="N3368" s="211">
        <v>348.07</v>
      </c>
      <c r="O3368" s="211">
        <v>0</v>
      </c>
      <c r="P3368" s="124" t="s">
        <v>1314</v>
      </c>
    </row>
    <row r="3369" spans="1:16" ht="76.5">
      <c r="A3369" s="262">
        <v>15</v>
      </c>
      <c r="B3369" s="124"/>
      <c r="C3369" s="125" t="s">
        <v>691</v>
      </c>
      <c r="D3369" s="119">
        <v>43201</v>
      </c>
      <c r="E3369" s="120" t="s">
        <v>7039</v>
      </c>
      <c r="F3369" s="120" t="s">
        <v>15</v>
      </c>
      <c r="G3369" s="120">
        <v>4731</v>
      </c>
      <c r="H3369" s="124"/>
      <c r="I3369" s="128" t="s">
        <v>8197</v>
      </c>
      <c r="J3369" s="124"/>
      <c r="K3369" s="124"/>
      <c r="L3369" s="124"/>
      <c r="M3369" s="124"/>
      <c r="N3369" s="211">
        <v>1319.17</v>
      </c>
      <c r="O3369" s="211">
        <v>0</v>
      </c>
      <c r="P3369" s="124" t="s">
        <v>1314</v>
      </c>
    </row>
    <row r="3370" spans="1:16" ht="63.75">
      <c r="A3370" s="262" t="s">
        <v>619</v>
      </c>
      <c r="B3370" s="124"/>
      <c r="C3370" s="125" t="s">
        <v>713</v>
      </c>
      <c r="D3370" s="119">
        <v>43201</v>
      </c>
      <c r="E3370" s="120" t="s">
        <v>7040</v>
      </c>
      <c r="F3370" s="120" t="s">
        <v>15</v>
      </c>
      <c r="G3370" s="120">
        <v>709429</v>
      </c>
      <c r="H3370" s="124"/>
      <c r="I3370" s="128" t="s">
        <v>8198</v>
      </c>
      <c r="J3370" s="124"/>
      <c r="K3370" s="124"/>
      <c r="L3370" s="124"/>
      <c r="M3370" s="124"/>
      <c r="N3370" s="211">
        <v>50</v>
      </c>
      <c r="O3370" s="211">
        <v>0</v>
      </c>
      <c r="P3370" s="124" t="s">
        <v>1314</v>
      </c>
    </row>
    <row r="3371" spans="1:16" ht="63.75">
      <c r="A3371" s="262" t="s">
        <v>619</v>
      </c>
      <c r="B3371" s="124"/>
      <c r="C3371" s="125" t="s">
        <v>713</v>
      </c>
      <c r="D3371" s="119">
        <v>43201</v>
      </c>
      <c r="E3371" s="120" t="s">
        <v>7041</v>
      </c>
      <c r="F3371" s="120" t="s">
        <v>15</v>
      </c>
      <c r="G3371" s="120">
        <v>709558</v>
      </c>
      <c r="H3371" s="124"/>
      <c r="I3371" s="128" t="s">
        <v>8199</v>
      </c>
      <c r="J3371" s="124"/>
      <c r="K3371" s="124"/>
      <c r="L3371" s="124"/>
      <c r="M3371" s="124"/>
      <c r="N3371" s="211">
        <v>50</v>
      </c>
      <c r="O3371" s="211">
        <v>0</v>
      </c>
      <c r="P3371" s="124" t="s">
        <v>1314</v>
      </c>
    </row>
    <row r="3372" spans="1:16" ht="51">
      <c r="A3372" s="262">
        <v>513</v>
      </c>
      <c r="B3372" s="124"/>
      <c r="C3372" s="125" t="s">
        <v>201</v>
      </c>
      <c r="D3372" s="119">
        <v>43201</v>
      </c>
      <c r="E3372" s="120" t="s">
        <v>7042</v>
      </c>
      <c r="F3372" s="120" t="s">
        <v>15</v>
      </c>
      <c r="G3372" s="120">
        <v>709639</v>
      </c>
      <c r="H3372" s="124"/>
      <c r="I3372" s="128" t="s">
        <v>8200</v>
      </c>
      <c r="J3372" s="124"/>
      <c r="K3372" s="124"/>
      <c r="L3372" s="124"/>
      <c r="M3372" s="124"/>
      <c r="N3372" s="211">
        <v>50</v>
      </c>
      <c r="O3372" s="211">
        <v>0</v>
      </c>
      <c r="P3372" s="124" t="s">
        <v>1314</v>
      </c>
    </row>
    <row r="3373" spans="1:16" ht="76.5">
      <c r="A3373" s="262">
        <v>25</v>
      </c>
      <c r="B3373" s="124"/>
      <c r="C3373" s="125" t="s">
        <v>694</v>
      </c>
      <c r="D3373" s="119">
        <v>43201</v>
      </c>
      <c r="E3373" s="120" t="s">
        <v>7043</v>
      </c>
      <c r="F3373" s="120" t="s">
        <v>1315</v>
      </c>
      <c r="G3373" s="120">
        <v>17266444</v>
      </c>
      <c r="H3373" s="124"/>
      <c r="I3373" s="128" t="s">
        <v>8201</v>
      </c>
      <c r="J3373" s="124"/>
      <c r="K3373" s="124"/>
      <c r="L3373" s="124"/>
      <c r="M3373" s="124"/>
      <c r="N3373" s="211">
        <v>1323162.32</v>
      </c>
      <c r="O3373" s="211">
        <v>0</v>
      </c>
      <c r="P3373" s="124" t="s">
        <v>1314</v>
      </c>
    </row>
    <row r="3374" spans="1:16" ht="76.5">
      <c r="A3374" s="262">
        <v>25</v>
      </c>
      <c r="B3374" s="124"/>
      <c r="C3374" s="125" t="s">
        <v>694</v>
      </c>
      <c r="D3374" s="119">
        <v>43201</v>
      </c>
      <c r="E3374" s="120" t="s">
        <v>7044</v>
      </c>
      <c r="F3374" s="120" t="s">
        <v>1315</v>
      </c>
      <c r="G3374" s="120">
        <v>17266443</v>
      </c>
      <c r="H3374" s="124"/>
      <c r="I3374" s="128" t="s">
        <v>8202</v>
      </c>
      <c r="J3374" s="124"/>
      <c r="K3374" s="124"/>
      <c r="L3374" s="124"/>
      <c r="M3374" s="124"/>
      <c r="N3374" s="211">
        <v>1435085.62</v>
      </c>
      <c r="O3374" s="211">
        <v>0</v>
      </c>
      <c r="P3374" s="124" t="s">
        <v>1314</v>
      </c>
    </row>
    <row r="3375" spans="1:16" ht="76.5">
      <c r="A3375" s="262">
        <v>25</v>
      </c>
      <c r="B3375" s="124"/>
      <c r="C3375" s="125" t="s">
        <v>694</v>
      </c>
      <c r="D3375" s="119">
        <v>43201</v>
      </c>
      <c r="E3375" s="120" t="s">
        <v>7045</v>
      </c>
      <c r="F3375" s="120" t="s">
        <v>1315</v>
      </c>
      <c r="G3375" s="120">
        <v>17266368</v>
      </c>
      <c r="H3375" s="124"/>
      <c r="I3375" s="128" t="s">
        <v>8203</v>
      </c>
      <c r="J3375" s="124"/>
      <c r="K3375" s="124"/>
      <c r="L3375" s="124"/>
      <c r="M3375" s="124"/>
      <c r="N3375" s="211">
        <v>1520115.66</v>
      </c>
      <c r="O3375" s="211">
        <v>0</v>
      </c>
      <c r="P3375" s="124" t="s">
        <v>1314</v>
      </c>
    </row>
    <row r="3376" spans="1:16" ht="76.5">
      <c r="A3376" s="262">
        <v>25</v>
      </c>
      <c r="B3376" s="124"/>
      <c r="C3376" s="125" t="s">
        <v>694</v>
      </c>
      <c r="D3376" s="119">
        <v>43201</v>
      </c>
      <c r="E3376" s="120" t="s">
        <v>7046</v>
      </c>
      <c r="F3376" s="120" t="s">
        <v>1315</v>
      </c>
      <c r="G3376" s="120">
        <v>17266442</v>
      </c>
      <c r="H3376" s="124"/>
      <c r="I3376" s="128" t="s">
        <v>8204</v>
      </c>
      <c r="J3376" s="124"/>
      <c r="K3376" s="124"/>
      <c r="L3376" s="124"/>
      <c r="M3376" s="124"/>
      <c r="N3376" s="211">
        <v>1520115.66</v>
      </c>
      <c r="O3376" s="211">
        <v>0</v>
      </c>
      <c r="P3376" s="124" t="s">
        <v>1314</v>
      </c>
    </row>
    <row r="3377" spans="1:16" ht="76.5">
      <c r="A3377" s="262">
        <v>25</v>
      </c>
      <c r="B3377" s="124"/>
      <c r="C3377" s="125" t="s">
        <v>694</v>
      </c>
      <c r="D3377" s="119">
        <v>43201</v>
      </c>
      <c r="E3377" s="120" t="s">
        <v>7047</v>
      </c>
      <c r="F3377" s="120" t="s">
        <v>1315</v>
      </c>
      <c r="G3377" s="120">
        <v>17265152</v>
      </c>
      <c r="H3377" s="124"/>
      <c r="I3377" s="128" t="s">
        <v>8205</v>
      </c>
      <c r="J3377" s="124"/>
      <c r="K3377" s="124"/>
      <c r="L3377" s="124"/>
      <c r="M3377" s="124"/>
      <c r="N3377" s="211">
        <v>1520576.9</v>
      </c>
      <c r="O3377" s="211">
        <v>0</v>
      </c>
      <c r="P3377" s="124" t="s">
        <v>1314</v>
      </c>
    </row>
    <row r="3378" spans="1:16" ht="76.5">
      <c r="A3378" s="262">
        <v>25</v>
      </c>
      <c r="B3378" s="124"/>
      <c r="C3378" s="125" t="s">
        <v>694</v>
      </c>
      <c r="D3378" s="119">
        <v>43201</v>
      </c>
      <c r="E3378" s="120" t="s">
        <v>7048</v>
      </c>
      <c r="F3378" s="120" t="s">
        <v>1315</v>
      </c>
      <c r="G3378" s="120">
        <v>17265147</v>
      </c>
      <c r="H3378" s="124"/>
      <c r="I3378" s="128" t="s">
        <v>8206</v>
      </c>
      <c r="J3378" s="124"/>
      <c r="K3378" s="124"/>
      <c r="L3378" s="124"/>
      <c r="M3378" s="124"/>
      <c r="N3378" s="211">
        <v>154510.12</v>
      </c>
      <c r="O3378" s="211">
        <v>0</v>
      </c>
      <c r="P3378" s="124" t="s">
        <v>1314</v>
      </c>
    </row>
    <row r="3379" spans="1:16" ht="76.5">
      <c r="A3379" s="262">
        <v>25</v>
      </c>
      <c r="B3379" s="124"/>
      <c r="C3379" s="125" t="s">
        <v>694</v>
      </c>
      <c r="D3379" s="119">
        <v>43201</v>
      </c>
      <c r="E3379" s="120" t="s">
        <v>7049</v>
      </c>
      <c r="F3379" s="120" t="s">
        <v>1315</v>
      </c>
      <c r="G3379" s="120">
        <v>17264947</v>
      </c>
      <c r="H3379" s="124"/>
      <c r="I3379" s="128" t="s">
        <v>8207</v>
      </c>
      <c r="J3379" s="124"/>
      <c r="K3379" s="124"/>
      <c r="L3379" s="124"/>
      <c r="M3379" s="124"/>
      <c r="N3379" s="211">
        <v>153900.54</v>
      </c>
      <c r="O3379" s="211">
        <v>0</v>
      </c>
      <c r="P3379" s="124" t="s">
        <v>1314</v>
      </c>
    </row>
    <row r="3380" spans="1:16" ht="76.5">
      <c r="A3380" s="262">
        <v>25</v>
      </c>
      <c r="B3380" s="124"/>
      <c r="C3380" s="125" t="s">
        <v>694</v>
      </c>
      <c r="D3380" s="119">
        <v>43201</v>
      </c>
      <c r="E3380" s="120" t="s">
        <v>7050</v>
      </c>
      <c r="F3380" s="120" t="s">
        <v>1315</v>
      </c>
      <c r="G3380" s="120">
        <v>17264946</v>
      </c>
      <c r="H3380" s="124"/>
      <c r="I3380" s="128" t="s">
        <v>8208</v>
      </c>
      <c r="J3380" s="124"/>
      <c r="K3380" s="124"/>
      <c r="L3380" s="124"/>
      <c r="M3380" s="124"/>
      <c r="N3380" s="211">
        <v>905863.82</v>
      </c>
      <c r="O3380" s="211">
        <v>0</v>
      </c>
      <c r="P3380" s="124" t="s">
        <v>1314</v>
      </c>
    </row>
    <row r="3381" spans="1:16" ht="76.5">
      <c r="A3381" s="262">
        <v>25</v>
      </c>
      <c r="B3381" s="124"/>
      <c r="C3381" s="125" t="s">
        <v>694</v>
      </c>
      <c r="D3381" s="119">
        <v>43201</v>
      </c>
      <c r="E3381" s="120" t="s">
        <v>7051</v>
      </c>
      <c r="F3381" s="120" t="s">
        <v>1315</v>
      </c>
      <c r="G3381" s="120">
        <v>17264920</v>
      </c>
      <c r="H3381" s="124"/>
      <c r="I3381" s="128" t="s">
        <v>8209</v>
      </c>
      <c r="J3381" s="124"/>
      <c r="K3381" s="124"/>
      <c r="L3381" s="124"/>
      <c r="M3381" s="124"/>
      <c r="N3381" s="211">
        <v>1980495.14</v>
      </c>
      <c r="O3381" s="211">
        <v>0</v>
      </c>
      <c r="P3381" s="124" t="s">
        <v>1314</v>
      </c>
    </row>
    <row r="3382" spans="1:16" ht="76.5">
      <c r="A3382" s="262">
        <v>25</v>
      </c>
      <c r="B3382" s="124"/>
      <c r="C3382" s="125" t="s">
        <v>694</v>
      </c>
      <c r="D3382" s="119">
        <v>43201</v>
      </c>
      <c r="E3382" s="120" t="s">
        <v>7052</v>
      </c>
      <c r="F3382" s="120" t="s">
        <v>1315</v>
      </c>
      <c r="G3382" s="120">
        <v>17264945</v>
      </c>
      <c r="H3382" s="124"/>
      <c r="I3382" s="128" t="s">
        <v>8210</v>
      </c>
      <c r="J3382" s="124"/>
      <c r="K3382" s="124"/>
      <c r="L3382" s="124"/>
      <c r="M3382" s="124"/>
      <c r="N3382" s="211">
        <v>690533.97</v>
      </c>
      <c r="O3382" s="211">
        <v>0</v>
      </c>
      <c r="P3382" s="124" t="s">
        <v>1314</v>
      </c>
    </row>
    <row r="3383" spans="1:16" ht="76.5">
      <c r="A3383" s="262">
        <v>25</v>
      </c>
      <c r="B3383" s="124"/>
      <c r="C3383" s="125" t="s">
        <v>694</v>
      </c>
      <c r="D3383" s="119">
        <v>43201</v>
      </c>
      <c r="E3383" s="120" t="s">
        <v>7053</v>
      </c>
      <c r="F3383" s="120" t="s">
        <v>1315</v>
      </c>
      <c r="G3383" s="120">
        <v>17264944</v>
      </c>
      <c r="H3383" s="124"/>
      <c r="I3383" s="128" t="s">
        <v>8211</v>
      </c>
      <c r="J3383" s="124"/>
      <c r="K3383" s="124"/>
      <c r="L3383" s="124"/>
      <c r="M3383" s="124"/>
      <c r="N3383" s="211">
        <v>95436.36</v>
      </c>
      <c r="O3383" s="211">
        <v>0</v>
      </c>
      <c r="P3383" s="124" t="s">
        <v>1314</v>
      </c>
    </row>
    <row r="3384" spans="1:16" ht="76.5">
      <c r="A3384" s="262">
        <v>25</v>
      </c>
      <c r="B3384" s="124"/>
      <c r="C3384" s="125" t="s">
        <v>694</v>
      </c>
      <c r="D3384" s="119">
        <v>43201</v>
      </c>
      <c r="E3384" s="120" t="s">
        <v>7054</v>
      </c>
      <c r="F3384" s="120" t="s">
        <v>1315</v>
      </c>
      <c r="G3384" s="120">
        <v>17264943</v>
      </c>
      <c r="H3384" s="124"/>
      <c r="I3384" s="128" t="s">
        <v>8212</v>
      </c>
      <c r="J3384" s="124"/>
      <c r="K3384" s="124"/>
      <c r="L3384" s="124"/>
      <c r="M3384" s="124"/>
      <c r="N3384" s="211">
        <v>402105.64</v>
      </c>
      <c r="O3384" s="211">
        <v>0</v>
      </c>
      <c r="P3384" s="124" t="s">
        <v>1314</v>
      </c>
    </row>
    <row r="3385" spans="1:16" ht="76.5">
      <c r="A3385" s="262">
        <v>25</v>
      </c>
      <c r="B3385" s="124"/>
      <c r="C3385" s="125" t="s">
        <v>694</v>
      </c>
      <c r="D3385" s="119">
        <v>43201</v>
      </c>
      <c r="E3385" s="120" t="s">
        <v>7055</v>
      </c>
      <c r="F3385" s="120" t="s">
        <v>1315</v>
      </c>
      <c r="G3385" s="120">
        <v>17266509</v>
      </c>
      <c r="H3385" s="124"/>
      <c r="I3385" s="128" t="s">
        <v>8213</v>
      </c>
      <c r="J3385" s="124"/>
      <c r="K3385" s="124"/>
      <c r="L3385" s="124"/>
      <c r="M3385" s="124"/>
      <c r="N3385" s="211">
        <v>1463244.56</v>
      </c>
      <c r="O3385" s="211">
        <v>0</v>
      </c>
      <c r="P3385" s="124" t="s">
        <v>1314</v>
      </c>
    </row>
    <row r="3386" spans="1:16" ht="76.5">
      <c r="A3386" s="262">
        <v>25</v>
      </c>
      <c r="B3386" s="124"/>
      <c r="C3386" s="125" t="s">
        <v>694</v>
      </c>
      <c r="D3386" s="119">
        <v>43201</v>
      </c>
      <c r="E3386" s="120" t="s">
        <v>7056</v>
      </c>
      <c r="F3386" s="120" t="s">
        <v>1315</v>
      </c>
      <c r="G3386" s="120">
        <v>17280120</v>
      </c>
      <c r="H3386" s="124"/>
      <c r="I3386" s="128" t="s">
        <v>8214</v>
      </c>
      <c r="J3386" s="124"/>
      <c r="K3386" s="124"/>
      <c r="L3386" s="124"/>
      <c r="M3386" s="124"/>
      <c r="N3386" s="211">
        <v>1303322.28</v>
      </c>
      <c r="O3386" s="211">
        <v>0</v>
      </c>
      <c r="P3386" s="124" t="s">
        <v>1314</v>
      </c>
    </row>
    <row r="3387" spans="1:16" ht="76.5">
      <c r="A3387" s="262">
        <v>25</v>
      </c>
      <c r="B3387" s="124"/>
      <c r="C3387" s="125" t="s">
        <v>694</v>
      </c>
      <c r="D3387" s="119">
        <v>43201</v>
      </c>
      <c r="E3387" s="120" t="s">
        <v>7057</v>
      </c>
      <c r="F3387" s="120" t="s">
        <v>1315</v>
      </c>
      <c r="G3387" s="120">
        <v>17266508</v>
      </c>
      <c r="H3387" s="124"/>
      <c r="I3387" s="128" t="s">
        <v>8215</v>
      </c>
      <c r="J3387" s="124"/>
      <c r="K3387" s="124"/>
      <c r="L3387" s="124"/>
      <c r="M3387" s="124"/>
      <c r="N3387" s="211">
        <v>542062.51</v>
      </c>
      <c r="O3387" s="211">
        <v>0</v>
      </c>
      <c r="P3387" s="124" t="s">
        <v>1314</v>
      </c>
    </row>
    <row r="3388" spans="1:16" ht="76.5">
      <c r="A3388" s="262">
        <v>25</v>
      </c>
      <c r="B3388" s="124"/>
      <c r="C3388" s="125" t="s">
        <v>694</v>
      </c>
      <c r="D3388" s="119">
        <v>43201</v>
      </c>
      <c r="E3388" s="120" t="s">
        <v>7058</v>
      </c>
      <c r="F3388" s="120" t="s">
        <v>1315</v>
      </c>
      <c r="G3388" s="120">
        <v>17266507</v>
      </c>
      <c r="H3388" s="124"/>
      <c r="I3388" s="128" t="s">
        <v>8216</v>
      </c>
      <c r="J3388" s="124"/>
      <c r="K3388" s="124"/>
      <c r="L3388" s="124"/>
      <c r="M3388" s="124"/>
      <c r="N3388" s="211">
        <v>1135951.3999999999</v>
      </c>
      <c r="O3388" s="211">
        <v>0</v>
      </c>
      <c r="P3388" s="124" t="s">
        <v>1314</v>
      </c>
    </row>
    <row r="3389" spans="1:16" ht="76.5">
      <c r="A3389" s="262">
        <v>25</v>
      </c>
      <c r="B3389" s="124"/>
      <c r="C3389" s="125" t="s">
        <v>694</v>
      </c>
      <c r="D3389" s="119">
        <v>43201</v>
      </c>
      <c r="E3389" s="120" t="s">
        <v>7059</v>
      </c>
      <c r="F3389" s="120" t="s">
        <v>1315</v>
      </c>
      <c r="G3389" s="120">
        <v>17266506</v>
      </c>
      <c r="H3389" s="124"/>
      <c r="I3389" s="128" t="s">
        <v>8217</v>
      </c>
      <c r="J3389" s="124"/>
      <c r="K3389" s="124"/>
      <c r="L3389" s="124"/>
      <c r="M3389" s="124"/>
      <c r="N3389" s="211">
        <v>596552.24</v>
      </c>
      <c r="O3389" s="211">
        <v>0</v>
      </c>
      <c r="P3389" s="124" t="s">
        <v>1314</v>
      </c>
    </row>
    <row r="3390" spans="1:16" ht="63.75">
      <c r="A3390" s="262">
        <v>224</v>
      </c>
      <c r="B3390" s="124"/>
      <c r="C3390" s="125" t="s">
        <v>120</v>
      </c>
      <c r="D3390" s="119">
        <v>43202</v>
      </c>
      <c r="E3390" s="120" t="s">
        <v>6415</v>
      </c>
      <c r="F3390" s="120" t="s">
        <v>3</v>
      </c>
      <c r="G3390" s="120">
        <v>1613246</v>
      </c>
      <c r="H3390" s="124"/>
      <c r="I3390" s="128" t="s">
        <v>7629</v>
      </c>
      <c r="J3390" s="124"/>
      <c r="K3390" s="124"/>
      <c r="L3390" s="124"/>
      <c r="M3390" s="124"/>
      <c r="N3390" s="211">
        <v>0</v>
      </c>
      <c r="O3390" s="211">
        <v>50</v>
      </c>
      <c r="P3390" s="124" t="s">
        <v>1314</v>
      </c>
    </row>
    <row r="3391" spans="1:16" ht="51">
      <c r="A3391" s="262">
        <v>20</v>
      </c>
      <c r="B3391" s="124"/>
      <c r="C3391" s="125" t="s">
        <v>693</v>
      </c>
      <c r="D3391" s="119">
        <v>43202</v>
      </c>
      <c r="E3391" s="120" t="s">
        <v>6460</v>
      </c>
      <c r="F3391" s="120" t="s">
        <v>3</v>
      </c>
      <c r="G3391" s="120">
        <v>1613169</v>
      </c>
      <c r="H3391" s="124"/>
      <c r="I3391" s="128" t="s">
        <v>7671</v>
      </c>
      <c r="J3391" s="124"/>
      <c r="K3391" s="124"/>
      <c r="L3391" s="124"/>
      <c r="M3391" s="124"/>
      <c r="N3391" s="211">
        <v>0</v>
      </c>
      <c r="O3391" s="211">
        <v>140</v>
      </c>
      <c r="P3391" s="124" t="s">
        <v>1314</v>
      </c>
    </row>
    <row r="3392" spans="1:16" ht="51">
      <c r="A3392" s="262" t="s">
        <v>619</v>
      </c>
      <c r="B3392" s="124"/>
      <c r="C3392" s="125" t="s">
        <v>713</v>
      </c>
      <c r="D3392" s="119">
        <v>43202</v>
      </c>
      <c r="E3392" s="120" t="s">
        <v>6475</v>
      </c>
      <c r="F3392" s="120" t="s">
        <v>3</v>
      </c>
      <c r="G3392" s="120">
        <v>1613320</v>
      </c>
      <c r="H3392" s="124"/>
      <c r="I3392" s="128" t="s">
        <v>7686</v>
      </c>
      <c r="J3392" s="124"/>
      <c r="K3392" s="124"/>
      <c r="L3392" s="124"/>
      <c r="M3392" s="124"/>
      <c r="N3392" s="211">
        <v>0</v>
      </c>
      <c r="O3392" s="211">
        <v>169</v>
      </c>
      <c r="P3392" s="124" t="s">
        <v>1314</v>
      </c>
    </row>
    <row r="3393" spans="1:16" ht="51">
      <c r="A3393" s="262" t="s">
        <v>619</v>
      </c>
      <c r="B3393" s="124"/>
      <c r="C3393" s="125" t="s">
        <v>713</v>
      </c>
      <c r="D3393" s="119">
        <v>43202</v>
      </c>
      <c r="E3393" s="120" t="s">
        <v>6508</v>
      </c>
      <c r="F3393" s="120" t="s">
        <v>3</v>
      </c>
      <c r="G3393" s="120">
        <v>1613326</v>
      </c>
      <c r="H3393" s="124"/>
      <c r="I3393" s="128" t="s">
        <v>7709</v>
      </c>
      <c r="J3393" s="124"/>
      <c r="K3393" s="124"/>
      <c r="L3393" s="124"/>
      <c r="M3393" s="124"/>
      <c r="N3393" s="211">
        <v>0</v>
      </c>
      <c r="O3393" s="211">
        <v>938.4</v>
      </c>
      <c r="P3393" s="124" t="s">
        <v>1314</v>
      </c>
    </row>
    <row r="3394" spans="1:16" ht="51">
      <c r="A3394" s="262" t="s">
        <v>619</v>
      </c>
      <c r="B3394" s="124"/>
      <c r="C3394" s="125" t="s">
        <v>713</v>
      </c>
      <c r="D3394" s="119">
        <v>43202</v>
      </c>
      <c r="E3394" s="120" t="s">
        <v>6547</v>
      </c>
      <c r="F3394" s="120" t="s">
        <v>3</v>
      </c>
      <c r="G3394" s="120">
        <v>1613307</v>
      </c>
      <c r="H3394" s="124"/>
      <c r="I3394" s="128" t="s">
        <v>7744</v>
      </c>
      <c r="J3394" s="124"/>
      <c r="K3394" s="124"/>
      <c r="L3394" s="124"/>
      <c r="M3394" s="124"/>
      <c r="N3394" s="211">
        <v>0</v>
      </c>
      <c r="O3394" s="211">
        <v>270</v>
      </c>
      <c r="P3394" s="124" t="s">
        <v>1314</v>
      </c>
    </row>
    <row r="3395" spans="1:16" ht="51">
      <c r="A3395" s="262">
        <v>86</v>
      </c>
      <c r="B3395" s="124"/>
      <c r="C3395" s="125" t="s">
        <v>710</v>
      </c>
      <c r="D3395" s="119">
        <v>43202</v>
      </c>
      <c r="E3395" s="120" t="s">
        <v>6550</v>
      </c>
      <c r="F3395" s="120" t="s">
        <v>3</v>
      </c>
      <c r="G3395" s="120">
        <v>1613173</v>
      </c>
      <c r="H3395" s="124"/>
      <c r="I3395" s="128" t="s">
        <v>7747</v>
      </c>
      <c r="J3395" s="124"/>
      <c r="K3395" s="124"/>
      <c r="L3395" s="124"/>
      <c r="M3395" s="124"/>
      <c r="N3395" s="211">
        <v>0</v>
      </c>
      <c r="O3395" s="211">
        <v>136.29</v>
      </c>
      <c r="P3395" s="124" t="s">
        <v>1314</v>
      </c>
    </row>
    <row r="3396" spans="1:16" ht="51">
      <c r="A3396" s="262">
        <v>86</v>
      </c>
      <c r="B3396" s="124"/>
      <c r="C3396" s="125" t="s">
        <v>710</v>
      </c>
      <c r="D3396" s="119">
        <v>43202</v>
      </c>
      <c r="E3396" s="120" t="s">
        <v>6551</v>
      </c>
      <c r="F3396" s="120" t="s">
        <v>3</v>
      </c>
      <c r="G3396" s="120">
        <v>1613177</v>
      </c>
      <c r="H3396" s="124"/>
      <c r="I3396" s="128" t="s">
        <v>7748</v>
      </c>
      <c r="J3396" s="124"/>
      <c r="K3396" s="124"/>
      <c r="L3396" s="124"/>
      <c r="M3396" s="124"/>
      <c r="N3396" s="211">
        <v>0</v>
      </c>
      <c r="O3396" s="211">
        <v>987.28</v>
      </c>
      <c r="P3396" s="124" t="s">
        <v>1314</v>
      </c>
    </row>
    <row r="3397" spans="1:16" ht="38.25">
      <c r="A3397" s="262">
        <v>16</v>
      </c>
      <c r="B3397" s="124"/>
      <c r="C3397" s="125" t="s">
        <v>692</v>
      </c>
      <c r="D3397" s="119">
        <v>43202</v>
      </c>
      <c r="E3397" s="120" t="s">
        <v>6555</v>
      </c>
      <c r="F3397" s="120" t="s">
        <v>3</v>
      </c>
      <c r="G3397" s="120">
        <v>1613205</v>
      </c>
      <c r="H3397" s="124"/>
      <c r="I3397" s="128" t="s">
        <v>7752</v>
      </c>
      <c r="J3397" s="124"/>
      <c r="K3397" s="124"/>
      <c r="L3397" s="124"/>
      <c r="M3397" s="124"/>
      <c r="N3397" s="211">
        <v>0</v>
      </c>
      <c r="O3397" s="211">
        <v>742</v>
      </c>
      <c r="P3397" s="124" t="s">
        <v>1314</v>
      </c>
    </row>
    <row r="3398" spans="1:16" ht="38.25">
      <c r="A3398" s="262">
        <v>212</v>
      </c>
      <c r="B3398" s="124"/>
      <c r="C3398" s="125" t="s">
        <v>761</v>
      </c>
      <c r="D3398" s="119">
        <v>43202</v>
      </c>
      <c r="E3398" s="120" t="s">
        <v>6558</v>
      </c>
      <c r="F3398" s="120" t="s">
        <v>3</v>
      </c>
      <c r="G3398" s="120">
        <v>1613303</v>
      </c>
      <c r="H3398" s="124"/>
      <c r="I3398" s="128" t="s">
        <v>7754</v>
      </c>
      <c r="J3398" s="124"/>
      <c r="K3398" s="124"/>
      <c r="L3398" s="124"/>
      <c r="M3398" s="124"/>
      <c r="N3398" s="211">
        <v>0</v>
      </c>
      <c r="O3398" s="211">
        <v>20</v>
      </c>
      <c r="P3398" s="124" t="s">
        <v>1314</v>
      </c>
    </row>
    <row r="3399" spans="1:16" ht="38.25">
      <c r="A3399" s="262">
        <v>212</v>
      </c>
      <c r="B3399" s="124"/>
      <c r="C3399" s="125" t="s">
        <v>761</v>
      </c>
      <c r="D3399" s="119">
        <v>43202</v>
      </c>
      <c r="E3399" s="120" t="s">
        <v>6559</v>
      </c>
      <c r="F3399" s="120" t="s">
        <v>3</v>
      </c>
      <c r="G3399" s="120">
        <v>1613304</v>
      </c>
      <c r="H3399" s="124"/>
      <c r="I3399" s="128" t="s">
        <v>7755</v>
      </c>
      <c r="J3399" s="124"/>
      <c r="K3399" s="124"/>
      <c r="L3399" s="124"/>
      <c r="M3399" s="124"/>
      <c r="N3399" s="211">
        <v>0</v>
      </c>
      <c r="O3399" s="211">
        <v>200</v>
      </c>
      <c r="P3399" s="124" t="s">
        <v>1314</v>
      </c>
    </row>
    <row r="3400" spans="1:16" ht="51">
      <c r="A3400" s="262" t="s">
        <v>619</v>
      </c>
      <c r="B3400" s="124"/>
      <c r="C3400" s="125" t="s">
        <v>713</v>
      </c>
      <c r="D3400" s="119">
        <v>43202</v>
      </c>
      <c r="E3400" s="120" t="s">
        <v>6560</v>
      </c>
      <c r="F3400" s="120" t="s">
        <v>3</v>
      </c>
      <c r="G3400" s="120">
        <v>1613329</v>
      </c>
      <c r="H3400" s="124"/>
      <c r="I3400" s="128" t="s">
        <v>7756</v>
      </c>
      <c r="J3400" s="124"/>
      <c r="K3400" s="124"/>
      <c r="L3400" s="124"/>
      <c r="M3400" s="124"/>
      <c r="N3400" s="211">
        <v>0</v>
      </c>
      <c r="O3400" s="211">
        <v>3948</v>
      </c>
      <c r="P3400" s="124" t="s">
        <v>1314</v>
      </c>
    </row>
    <row r="3401" spans="1:16" ht="51">
      <c r="A3401" s="262" t="s">
        <v>619</v>
      </c>
      <c r="B3401" s="124"/>
      <c r="C3401" s="125" t="s">
        <v>713</v>
      </c>
      <c r="D3401" s="119">
        <v>43202</v>
      </c>
      <c r="E3401" s="120" t="s">
        <v>6563</v>
      </c>
      <c r="F3401" s="120" t="s">
        <v>3</v>
      </c>
      <c r="G3401" s="120">
        <v>1613316</v>
      </c>
      <c r="H3401" s="124"/>
      <c r="I3401" s="128" t="s">
        <v>7759</v>
      </c>
      <c r="J3401" s="124"/>
      <c r="K3401" s="124"/>
      <c r="L3401" s="124"/>
      <c r="M3401" s="124"/>
      <c r="N3401" s="211">
        <v>0</v>
      </c>
      <c r="O3401" s="211">
        <v>169</v>
      </c>
      <c r="P3401" s="124" t="s">
        <v>1314</v>
      </c>
    </row>
    <row r="3402" spans="1:16" ht="51">
      <c r="A3402" s="262">
        <v>212</v>
      </c>
      <c r="B3402" s="124"/>
      <c r="C3402" s="125" t="s">
        <v>761</v>
      </c>
      <c r="D3402" s="119">
        <v>43202</v>
      </c>
      <c r="E3402" s="120" t="s">
        <v>6567</v>
      </c>
      <c r="F3402" s="120" t="s">
        <v>3</v>
      </c>
      <c r="G3402" s="120">
        <v>1613396</v>
      </c>
      <c r="H3402" s="124"/>
      <c r="I3402" s="128" t="s">
        <v>7625</v>
      </c>
      <c r="J3402" s="124"/>
      <c r="K3402" s="124"/>
      <c r="L3402" s="124"/>
      <c r="M3402" s="124"/>
      <c r="N3402" s="211">
        <v>0</v>
      </c>
      <c r="O3402" s="211">
        <v>40</v>
      </c>
      <c r="P3402" s="124" t="s">
        <v>1314</v>
      </c>
    </row>
    <row r="3403" spans="1:16" ht="51">
      <c r="A3403" s="262">
        <v>373</v>
      </c>
      <c r="B3403" s="124"/>
      <c r="C3403" s="125" t="s">
        <v>1269</v>
      </c>
      <c r="D3403" s="119">
        <v>43202</v>
      </c>
      <c r="E3403" s="120" t="s">
        <v>6568</v>
      </c>
      <c r="F3403" s="120" t="s">
        <v>3</v>
      </c>
      <c r="G3403" s="120">
        <v>1613409</v>
      </c>
      <c r="H3403" s="124"/>
      <c r="I3403" s="128" t="s">
        <v>7762</v>
      </c>
      <c r="J3403" s="124"/>
      <c r="K3403" s="124"/>
      <c r="L3403" s="124"/>
      <c r="M3403" s="124"/>
      <c r="N3403" s="211">
        <v>0</v>
      </c>
      <c r="O3403" s="211">
        <v>2889.59</v>
      </c>
      <c r="P3403" s="124" t="s">
        <v>1314</v>
      </c>
    </row>
    <row r="3404" spans="1:16" ht="51">
      <c r="A3404" s="262" t="s">
        <v>619</v>
      </c>
      <c r="B3404" s="124"/>
      <c r="C3404" s="125" t="s">
        <v>713</v>
      </c>
      <c r="D3404" s="119">
        <v>43202</v>
      </c>
      <c r="E3404" s="120" t="s">
        <v>6635</v>
      </c>
      <c r="F3404" s="120" t="s">
        <v>3</v>
      </c>
      <c r="G3404" s="120">
        <v>1613247</v>
      </c>
      <c r="H3404" s="124"/>
      <c r="I3404" s="128" t="s">
        <v>7818</v>
      </c>
      <c r="J3404" s="124"/>
      <c r="K3404" s="124"/>
      <c r="L3404" s="124"/>
      <c r="M3404" s="124"/>
      <c r="N3404" s="211">
        <v>0</v>
      </c>
      <c r="O3404" s="211">
        <v>91921.24</v>
      </c>
      <c r="P3404" s="124" t="s">
        <v>1314</v>
      </c>
    </row>
    <row r="3405" spans="1:16" ht="51">
      <c r="A3405" s="262" t="s">
        <v>619</v>
      </c>
      <c r="B3405" s="124"/>
      <c r="C3405" s="125" t="s">
        <v>713</v>
      </c>
      <c r="D3405" s="119">
        <v>43202</v>
      </c>
      <c r="E3405" s="120" t="s">
        <v>6719</v>
      </c>
      <c r="F3405" s="120" t="s">
        <v>3</v>
      </c>
      <c r="G3405" s="120">
        <v>1613143</v>
      </c>
      <c r="H3405" s="124"/>
      <c r="I3405" s="128" t="s">
        <v>7891</v>
      </c>
      <c r="J3405" s="124"/>
      <c r="K3405" s="124"/>
      <c r="L3405" s="124"/>
      <c r="M3405" s="124"/>
      <c r="N3405" s="211">
        <v>0</v>
      </c>
      <c r="O3405" s="211">
        <v>190</v>
      </c>
      <c r="P3405" s="124" t="s">
        <v>1314</v>
      </c>
    </row>
    <row r="3406" spans="1:16" ht="76.5">
      <c r="A3406" s="262">
        <v>373</v>
      </c>
      <c r="B3406" s="124"/>
      <c r="C3406" s="125" t="s">
        <v>1269</v>
      </c>
      <c r="D3406" s="119">
        <v>43202</v>
      </c>
      <c r="E3406" s="120" t="s">
        <v>7060</v>
      </c>
      <c r="F3406" s="120" t="s">
        <v>1315</v>
      </c>
      <c r="G3406" s="120">
        <v>17280287</v>
      </c>
      <c r="H3406" s="124"/>
      <c r="I3406" s="128" t="s">
        <v>8218</v>
      </c>
      <c r="J3406" s="124"/>
      <c r="K3406" s="124"/>
      <c r="L3406" s="124"/>
      <c r="M3406" s="124"/>
      <c r="N3406" s="211">
        <v>0</v>
      </c>
      <c r="O3406" s="211">
        <v>2255151.42</v>
      </c>
      <c r="P3406" s="124" t="s">
        <v>1314</v>
      </c>
    </row>
    <row r="3407" spans="1:16" ht="51">
      <c r="A3407" s="262" t="s">
        <v>619</v>
      </c>
      <c r="B3407" s="124"/>
      <c r="C3407" s="125" t="s">
        <v>713</v>
      </c>
      <c r="D3407" s="119">
        <v>43202</v>
      </c>
      <c r="E3407" s="120" t="s">
        <v>7061</v>
      </c>
      <c r="F3407" s="120" t="s">
        <v>6</v>
      </c>
      <c r="G3407" s="120">
        <v>962576</v>
      </c>
      <c r="H3407" s="124"/>
      <c r="I3407" s="128" t="s">
        <v>8219</v>
      </c>
      <c r="J3407" s="124"/>
      <c r="K3407" s="124"/>
      <c r="L3407" s="124"/>
      <c r="M3407" s="124"/>
      <c r="N3407" s="211">
        <v>0</v>
      </c>
      <c r="O3407" s="211">
        <v>131400</v>
      </c>
      <c r="P3407" s="124" t="s">
        <v>1314</v>
      </c>
    </row>
    <row r="3408" spans="1:16" ht="51">
      <c r="A3408" s="262" t="s">
        <v>619</v>
      </c>
      <c r="B3408" s="124"/>
      <c r="C3408" s="125" t="s">
        <v>713</v>
      </c>
      <c r="D3408" s="119">
        <v>43202</v>
      </c>
      <c r="E3408" s="120" t="s">
        <v>7062</v>
      </c>
      <c r="F3408" s="120" t="s">
        <v>6</v>
      </c>
      <c r="G3408" s="120">
        <v>962577</v>
      </c>
      <c r="H3408" s="124"/>
      <c r="I3408" s="128" t="s">
        <v>8220</v>
      </c>
      <c r="J3408" s="124"/>
      <c r="K3408" s="124"/>
      <c r="L3408" s="124"/>
      <c r="M3408" s="124"/>
      <c r="N3408" s="211">
        <v>0</v>
      </c>
      <c r="O3408" s="211">
        <v>105120</v>
      </c>
      <c r="P3408" s="124" t="s">
        <v>1314</v>
      </c>
    </row>
    <row r="3409" spans="1:16" ht="51">
      <c r="A3409" s="262" t="s">
        <v>619</v>
      </c>
      <c r="B3409" s="124"/>
      <c r="C3409" s="125" t="s">
        <v>713</v>
      </c>
      <c r="D3409" s="119">
        <v>43202</v>
      </c>
      <c r="E3409" s="120" t="s">
        <v>7063</v>
      </c>
      <c r="F3409" s="120" t="s">
        <v>6</v>
      </c>
      <c r="G3409" s="120">
        <v>962580</v>
      </c>
      <c r="H3409" s="124"/>
      <c r="I3409" s="128" t="s">
        <v>8221</v>
      </c>
      <c r="J3409" s="124"/>
      <c r="K3409" s="124"/>
      <c r="L3409" s="124"/>
      <c r="M3409" s="124"/>
      <c r="N3409" s="211">
        <v>0</v>
      </c>
      <c r="O3409" s="211">
        <v>6570</v>
      </c>
      <c r="P3409" s="124" t="s">
        <v>1314</v>
      </c>
    </row>
    <row r="3410" spans="1:16" ht="51">
      <c r="A3410" s="262" t="s">
        <v>619</v>
      </c>
      <c r="B3410" s="124"/>
      <c r="C3410" s="125" t="s">
        <v>713</v>
      </c>
      <c r="D3410" s="119">
        <v>43202</v>
      </c>
      <c r="E3410" s="120" t="s">
        <v>7064</v>
      </c>
      <c r="F3410" s="120" t="s">
        <v>6</v>
      </c>
      <c r="G3410" s="120">
        <v>962581</v>
      </c>
      <c r="H3410" s="124"/>
      <c r="I3410" s="128" t="s">
        <v>8222</v>
      </c>
      <c r="J3410" s="124"/>
      <c r="K3410" s="124"/>
      <c r="L3410" s="124"/>
      <c r="M3410" s="124"/>
      <c r="N3410" s="211">
        <v>0</v>
      </c>
      <c r="O3410" s="211">
        <v>32850</v>
      </c>
      <c r="P3410" s="124" t="s">
        <v>1314</v>
      </c>
    </row>
    <row r="3411" spans="1:16" ht="51">
      <c r="A3411" s="262" t="s">
        <v>619</v>
      </c>
      <c r="B3411" s="124"/>
      <c r="C3411" s="125" t="s">
        <v>713</v>
      </c>
      <c r="D3411" s="119">
        <v>43202</v>
      </c>
      <c r="E3411" s="120" t="s">
        <v>7065</v>
      </c>
      <c r="F3411" s="120" t="s">
        <v>6</v>
      </c>
      <c r="G3411" s="120">
        <v>962582</v>
      </c>
      <c r="H3411" s="124"/>
      <c r="I3411" s="128" t="s">
        <v>8223</v>
      </c>
      <c r="J3411" s="124"/>
      <c r="K3411" s="124"/>
      <c r="L3411" s="124"/>
      <c r="M3411" s="124"/>
      <c r="N3411" s="211">
        <v>0</v>
      </c>
      <c r="O3411" s="211">
        <v>6570</v>
      </c>
      <c r="P3411" s="124" t="s">
        <v>1314</v>
      </c>
    </row>
    <row r="3412" spans="1:16" ht="63.75">
      <c r="A3412" s="262" t="s">
        <v>619</v>
      </c>
      <c r="B3412" s="124"/>
      <c r="C3412" s="125" t="s">
        <v>713</v>
      </c>
      <c r="D3412" s="119">
        <v>43202</v>
      </c>
      <c r="E3412" s="120" t="s">
        <v>7066</v>
      </c>
      <c r="F3412" s="120" t="s">
        <v>15</v>
      </c>
      <c r="G3412" s="120">
        <v>709991</v>
      </c>
      <c r="H3412" s="124"/>
      <c r="I3412" s="128" t="s">
        <v>8224</v>
      </c>
      <c r="J3412" s="124"/>
      <c r="K3412" s="124"/>
      <c r="L3412" s="124"/>
      <c r="M3412" s="124"/>
      <c r="N3412" s="211">
        <v>50</v>
      </c>
      <c r="O3412" s="211">
        <v>0</v>
      </c>
      <c r="P3412" s="124" t="s">
        <v>1314</v>
      </c>
    </row>
    <row r="3413" spans="1:16" ht="51">
      <c r="A3413" s="262" t="s">
        <v>619</v>
      </c>
      <c r="B3413" s="124"/>
      <c r="C3413" s="125" t="s">
        <v>713</v>
      </c>
      <c r="D3413" s="119">
        <v>43202</v>
      </c>
      <c r="E3413" s="120" t="s">
        <v>7067</v>
      </c>
      <c r="F3413" s="120" t="s">
        <v>15</v>
      </c>
      <c r="G3413" s="120">
        <v>710110</v>
      </c>
      <c r="H3413" s="124"/>
      <c r="I3413" s="128" t="s">
        <v>8225</v>
      </c>
      <c r="J3413" s="124"/>
      <c r="K3413" s="124"/>
      <c r="L3413" s="124"/>
      <c r="M3413" s="124"/>
      <c r="N3413" s="211">
        <v>50</v>
      </c>
      <c r="O3413" s="211">
        <v>0</v>
      </c>
      <c r="P3413" s="124" t="s">
        <v>1314</v>
      </c>
    </row>
    <row r="3414" spans="1:16" ht="63.75">
      <c r="A3414" s="262" t="s">
        <v>619</v>
      </c>
      <c r="B3414" s="124"/>
      <c r="C3414" s="125" t="s">
        <v>713</v>
      </c>
      <c r="D3414" s="119">
        <v>43202</v>
      </c>
      <c r="E3414" s="120" t="s">
        <v>7068</v>
      </c>
      <c r="F3414" s="120" t="s">
        <v>15</v>
      </c>
      <c r="G3414" s="120">
        <v>710112</v>
      </c>
      <c r="H3414" s="124"/>
      <c r="I3414" s="128" t="s">
        <v>8226</v>
      </c>
      <c r="J3414" s="124"/>
      <c r="K3414" s="124"/>
      <c r="L3414" s="124"/>
      <c r="M3414" s="124"/>
      <c r="N3414" s="211">
        <v>50</v>
      </c>
      <c r="O3414" s="211">
        <v>0</v>
      </c>
      <c r="P3414" s="124" t="s">
        <v>1314</v>
      </c>
    </row>
    <row r="3415" spans="1:16" ht="63.75">
      <c r="A3415" s="262" t="s">
        <v>619</v>
      </c>
      <c r="B3415" s="124"/>
      <c r="C3415" s="125" t="s">
        <v>713</v>
      </c>
      <c r="D3415" s="119">
        <v>43202</v>
      </c>
      <c r="E3415" s="120" t="s">
        <v>7069</v>
      </c>
      <c r="F3415" s="120" t="s">
        <v>15</v>
      </c>
      <c r="G3415" s="120">
        <v>710114</v>
      </c>
      <c r="H3415" s="124"/>
      <c r="I3415" s="128" t="s">
        <v>8227</v>
      </c>
      <c r="J3415" s="124"/>
      <c r="K3415" s="124"/>
      <c r="L3415" s="124"/>
      <c r="M3415" s="124"/>
      <c r="N3415" s="211">
        <v>50</v>
      </c>
      <c r="O3415" s="211">
        <v>0</v>
      </c>
      <c r="P3415" s="124" t="s">
        <v>1314</v>
      </c>
    </row>
    <row r="3416" spans="1:16" ht="76.5">
      <c r="A3416" s="262">
        <v>20</v>
      </c>
      <c r="B3416" s="124"/>
      <c r="C3416" s="125" t="s">
        <v>693</v>
      </c>
      <c r="D3416" s="119">
        <v>43202</v>
      </c>
      <c r="E3416" s="120" t="s">
        <v>7070</v>
      </c>
      <c r="F3416" s="120" t="s">
        <v>15</v>
      </c>
      <c r="G3416" s="120">
        <v>4746</v>
      </c>
      <c r="H3416" s="124"/>
      <c r="I3416" s="128" t="s">
        <v>8228</v>
      </c>
      <c r="J3416" s="124"/>
      <c r="K3416" s="124"/>
      <c r="L3416" s="124"/>
      <c r="M3416" s="124"/>
      <c r="N3416" s="211">
        <v>416.12</v>
      </c>
      <c r="O3416" s="211">
        <v>0</v>
      </c>
      <c r="P3416" s="124" t="s">
        <v>1314</v>
      </c>
    </row>
    <row r="3417" spans="1:16" ht="76.5">
      <c r="A3417" s="262">
        <v>20</v>
      </c>
      <c r="B3417" s="124"/>
      <c r="C3417" s="125" t="s">
        <v>693</v>
      </c>
      <c r="D3417" s="119">
        <v>43202</v>
      </c>
      <c r="E3417" s="120" t="s">
        <v>7071</v>
      </c>
      <c r="F3417" s="120" t="s">
        <v>15</v>
      </c>
      <c r="G3417" s="120">
        <v>4745</v>
      </c>
      <c r="H3417" s="124"/>
      <c r="I3417" s="128" t="s">
        <v>8229</v>
      </c>
      <c r="J3417" s="124"/>
      <c r="K3417" s="124"/>
      <c r="L3417" s="124"/>
      <c r="M3417" s="124"/>
      <c r="N3417" s="211">
        <v>407.2</v>
      </c>
      <c r="O3417" s="211">
        <v>0</v>
      </c>
      <c r="P3417" s="124" t="s">
        <v>1314</v>
      </c>
    </row>
    <row r="3418" spans="1:16" ht="89.25">
      <c r="A3418" s="262" t="s">
        <v>619</v>
      </c>
      <c r="B3418" s="124"/>
      <c r="C3418" s="125" t="s">
        <v>713</v>
      </c>
      <c r="D3418" s="119">
        <v>43202</v>
      </c>
      <c r="E3418" s="120" t="s">
        <v>7072</v>
      </c>
      <c r="F3418" s="120" t="s">
        <v>15</v>
      </c>
      <c r="G3418" s="120">
        <v>4740</v>
      </c>
      <c r="H3418" s="124"/>
      <c r="I3418" s="128" t="s">
        <v>8230</v>
      </c>
      <c r="J3418" s="124"/>
      <c r="K3418" s="124"/>
      <c r="L3418" s="124"/>
      <c r="M3418" s="124"/>
      <c r="N3418" s="211">
        <v>2911.1</v>
      </c>
      <c r="O3418" s="211">
        <v>0</v>
      </c>
      <c r="P3418" s="124" t="s">
        <v>1314</v>
      </c>
    </row>
    <row r="3419" spans="1:16" ht="76.5">
      <c r="A3419" s="262">
        <v>20</v>
      </c>
      <c r="B3419" s="124"/>
      <c r="C3419" s="125" t="s">
        <v>693</v>
      </c>
      <c r="D3419" s="119">
        <v>43202</v>
      </c>
      <c r="E3419" s="120" t="s">
        <v>7073</v>
      </c>
      <c r="F3419" s="120" t="s">
        <v>15</v>
      </c>
      <c r="G3419" s="120">
        <v>4744</v>
      </c>
      <c r="H3419" s="124"/>
      <c r="I3419" s="128" t="s">
        <v>8231</v>
      </c>
      <c r="J3419" s="124"/>
      <c r="K3419" s="124"/>
      <c r="L3419" s="124"/>
      <c r="M3419" s="124"/>
      <c r="N3419" s="211">
        <v>753.63</v>
      </c>
      <c r="O3419" s="211">
        <v>0</v>
      </c>
      <c r="P3419" s="124" t="s">
        <v>1314</v>
      </c>
    </row>
    <row r="3420" spans="1:16" ht="89.25">
      <c r="A3420" s="262">
        <v>35</v>
      </c>
      <c r="B3420" s="124"/>
      <c r="C3420" s="125" t="s">
        <v>696</v>
      </c>
      <c r="D3420" s="119">
        <v>43202</v>
      </c>
      <c r="E3420" s="120" t="s">
        <v>7074</v>
      </c>
      <c r="F3420" s="120" t="s">
        <v>15</v>
      </c>
      <c r="G3420" s="120">
        <v>4747</v>
      </c>
      <c r="H3420" s="124"/>
      <c r="I3420" s="128" t="s">
        <v>8232</v>
      </c>
      <c r="J3420" s="124"/>
      <c r="K3420" s="124"/>
      <c r="L3420" s="124"/>
      <c r="M3420" s="124"/>
      <c r="N3420" s="211">
        <v>273.57</v>
      </c>
      <c r="O3420" s="211">
        <v>0</v>
      </c>
      <c r="P3420" s="124" t="s">
        <v>1314</v>
      </c>
    </row>
    <row r="3421" spans="1:16" ht="63.75">
      <c r="A3421" s="262" t="s">
        <v>619</v>
      </c>
      <c r="B3421" s="124"/>
      <c r="C3421" s="125" t="s">
        <v>713</v>
      </c>
      <c r="D3421" s="119">
        <v>43202</v>
      </c>
      <c r="E3421" s="120" t="s">
        <v>7075</v>
      </c>
      <c r="F3421" s="120" t="s">
        <v>15</v>
      </c>
      <c r="G3421" s="120">
        <v>710542</v>
      </c>
      <c r="H3421" s="124"/>
      <c r="I3421" s="128" t="s">
        <v>8233</v>
      </c>
      <c r="J3421" s="124"/>
      <c r="K3421" s="124"/>
      <c r="L3421" s="124"/>
      <c r="M3421" s="124"/>
      <c r="N3421" s="211">
        <v>50</v>
      </c>
      <c r="O3421" s="211">
        <v>0</v>
      </c>
      <c r="P3421" s="124" t="s">
        <v>1314</v>
      </c>
    </row>
    <row r="3422" spans="1:16" ht="63.75">
      <c r="A3422" s="262">
        <v>513</v>
      </c>
      <c r="B3422" s="124"/>
      <c r="C3422" s="125" t="s">
        <v>201</v>
      </c>
      <c r="D3422" s="119">
        <v>43202</v>
      </c>
      <c r="E3422" s="120" t="s">
        <v>7076</v>
      </c>
      <c r="F3422" s="120" t="s">
        <v>15</v>
      </c>
      <c r="G3422" s="120">
        <v>710544</v>
      </c>
      <c r="H3422" s="124"/>
      <c r="I3422" s="128" t="s">
        <v>8234</v>
      </c>
      <c r="J3422" s="124"/>
      <c r="K3422" s="124"/>
      <c r="L3422" s="124"/>
      <c r="M3422" s="124"/>
      <c r="N3422" s="211">
        <v>50</v>
      </c>
      <c r="O3422" s="211">
        <v>0</v>
      </c>
      <c r="P3422" s="124" t="s">
        <v>1314</v>
      </c>
    </row>
    <row r="3423" spans="1:16" ht="51">
      <c r="A3423" s="262">
        <v>513</v>
      </c>
      <c r="B3423" s="124"/>
      <c r="C3423" s="125" t="s">
        <v>201</v>
      </c>
      <c r="D3423" s="119">
        <v>43202</v>
      </c>
      <c r="E3423" s="120" t="s">
        <v>7077</v>
      </c>
      <c r="F3423" s="120" t="s">
        <v>15</v>
      </c>
      <c r="G3423" s="120">
        <v>710546</v>
      </c>
      <c r="H3423" s="124"/>
      <c r="I3423" s="128" t="s">
        <v>1391</v>
      </c>
      <c r="J3423" s="124"/>
      <c r="K3423" s="124"/>
      <c r="L3423" s="124"/>
      <c r="M3423" s="124"/>
      <c r="N3423" s="211">
        <v>50</v>
      </c>
      <c r="O3423" s="211">
        <v>0</v>
      </c>
      <c r="P3423" s="124" t="s">
        <v>1314</v>
      </c>
    </row>
    <row r="3424" spans="1:16" ht="51">
      <c r="A3424" s="262">
        <v>513</v>
      </c>
      <c r="B3424" s="124"/>
      <c r="C3424" s="125" t="s">
        <v>201</v>
      </c>
      <c r="D3424" s="119">
        <v>43202</v>
      </c>
      <c r="E3424" s="120" t="s">
        <v>7078</v>
      </c>
      <c r="F3424" s="120" t="s">
        <v>15</v>
      </c>
      <c r="G3424" s="120">
        <v>710548</v>
      </c>
      <c r="H3424" s="124"/>
      <c r="I3424" s="128" t="s">
        <v>1392</v>
      </c>
      <c r="J3424" s="124"/>
      <c r="K3424" s="124"/>
      <c r="L3424" s="124"/>
      <c r="M3424" s="124"/>
      <c r="N3424" s="211">
        <v>50</v>
      </c>
      <c r="O3424" s="211">
        <v>0</v>
      </c>
      <c r="P3424" s="124" t="s">
        <v>1314</v>
      </c>
    </row>
    <row r="3425" spans="1:16" ht="89.25">
      <c r="A3425" s="262">
        <v>513</v>
      </c>
      <c r="B3425" s="124"/>
      <c r="C3425" s="125" t="s">
        <v>201</v>
      </c>
      <c r="D3425" s="119">
        <v>43202</v>
      </c>
      <c r="E3425" s="120" t="s">
        <v>7079</v>
      </c>
      <c r="F3425" s="120" t="s">
        <v>15</v>
      </c>
      <c r="G3425" s="120">
        <v>4754</v>
      </c>
      <c r="H3425" s="124"/>
      <c r="I3425" s="128" t="s">
        <v>8235</v>
      </c>
      <c r="J3425" s="124"/>
      <c r="K3425" s="124"/>
      <c r="L3425" s="124"/>
      <c r="M3425" s="124"/>
      <c r="N3425" s="211">
        <v>50</v>
      </c>
      <c r="O3425" s="211">
        <v>0</v>
      </c>
      <c r="P3425" s="124" t="s">
        <v>1314</v>
      </c>
    </row>
    <row r="3426" spans="1:16" ht="63.75">
      <c r="A3426" s="262">
        <v>291</v>
      </c>
      <c r="B3426" s="124"/>
      <c r="C3426" s="125" t="s">
        <v>794</v>
      </c>
      <c r="D3426" s="119">
        <v>43202</v>
      </c>
      <c r="E3426" s="120" t="s">
        <v>7080</v>
      </c>
      <c r="F3426" s="120" t="s">
        <v>11</v>
      </c>
      <c r="G3426" s="120">
        <v>710687</v>
      </c>
      <c r="H3426" s="124"/>
      <c r="I3426" s="128" t="s">
        <v>8236</v>
      </c>
      <c r="J3426" s="124"/>
      <c r="K3426" s="124"/>
      <c r="L3426" s="124"/>
      <c r="M3426" s="124"/>
      <c r="N3426" s="211">
        <v>50</v>
      </c>
      <c r="O3426" s="211">
        <v>0</v>
      </c>
      <c r="P3426" s="124" t="s">
        <v>1314</v>
      </c>
    </row>
    <row r="3427" spans="1:16" ht="63.75">
      <c r="A3427" s="262">
        <v>291</v>
      </c>
      <c r="B3427" s="124"/>
      <c r="C3427" s="125" t="s">
        <v>794</v>
      </c>
      <c r="D3427" s="119">
        <v>43202</v>
      </c>
      <c r="E3427" s="120" t="s">
        <v>7081</v>
      </c>
      <c r="F3427" s="120" t="s">
        <v>11</v>
      </c>
      <c r="G3427" s="120">
        <v>710688</v>
      </c>
      <c r="H3427" s="124"/>
      <c r="I3427" s="128" t="s">
        <v>8237</v>
      </c>
      <c r="J3427" s="124"/>
      <c r="K3427" s="124"/>
      <c r="L3427" s="124"/>
      <c r="M3427" s="124"/>
      <c r="N3427" s="211">
        <v>50</v>
      </c>
      <c r="O3427" s="211">
        <v>0</v>
      </c>
      <c r="P3427" s="124" t="s">
        <v>1314</v>
      </c>
    </row>
    <row r="3428" spans="1:16" ht="51">
      <c r="A3428" s="262" t="s">
        <v>619</v>
      </c>
      <c r="B3428" s="124"/>
      <c r="C3428" s="125" t="s">
        <v>713</v>
      </c>
      <c r="D3428" s="119">
        <v>43202</v>
      </c>
      <c r="E3428" s="120" t="s">
        <v>7082</v>
      </c>
      <c r="F3428" s="120" t="s">
        <v>15</v>
      </c>
      <c r="G3428" s="120">
        <v>710713</v>
      </c>
      <c r="H3428" s="124"/>
      <c r="I3428" s="128" t="s">
        <v>8238</v>
      </c>
      <c r="J3428" s="124"/>
      <c r="K3428" s="124"/>
      <c r="L3428" s="124"/>
      <c r="M3428" s="124"/>
      <c r="N3428" s="211">
        <v>50</v>
      </c>
      <c r="O3428" s="211">
        <v>0</v>
      </c>
      <c r="P3428" s="124" t="s">
        <v>1314</v>
      </c>
    </row>
    <row r="3429" spans="1:16" ht="51">
      <c r="A3429" s="262">
        <v>513</v>
      </c>
      <c r="B3429" s="124"/>
      <c r="C3429" s="125" t="s">
        <v>201</v>
      </c>
      <c r="D3429" s="119">
        <v>43202</v>
      </c>
      <c r="E3429" s="120" t="s">
        <v>7083</v>
      </c>
      <c r="F3429" s="120" t="s">
        <v>15</v>
      </c>
      <c r="G3429" s="120">
        <v>710715</v>
      </c>
      <c r="H3429" s="124"/>
      <c r="I3429" s="128" t="s">
        <v>2544</v>
      </c>
      <c r="J3429" s="124"/>
      <c r="K3429" s="124"/>
      <c r="L3429" s="124"/>
      <c r="M3429" s="124"/>
      <c r="N3429" s="211">
        <v>50</v>
      </c>
      <c r="O3429" s="211">
        <v>0</v>
      </c>
      <c r="P3429" s="124" t="s">
        <v>1314</v>
      </c>
    </row>
    <row r="3430" spans="1:16" ht="63.75">
      <c r="A3430" s="262">
        <v>291</v>
      </c>
      <c r="B3430" s="124"/>
      <c r="C3430" s="125" t="s">
        <v>794</v>
      </c>
      <c r="D3430" s="119">
        <v>43202</v>
      </c>
      <c r="E3430" s="120" t="s">
        <v>7084</v>
      </c>
      <c r="F3430" s="120" t="s">
        <v>11</v>
      </c>
      <c r="G3430" s="120">
        <v>710779</v>
      </c>
      <c r="H3430" s="124"/>
      <c r="I3430" s="128" t="s">
        <v>8239</v>
      </c>
      <c r="J3430" s="124"/>
      <c r="K3430" s="124"/>
      <c r="L3430" s="124"/>
      <c r="M3430" s="124"/>
      <c r="N3430" s="211">
        <v>50</v>
      </c>
      <c r="O3430" s="211">
        <v>0</v>
      </c>
      <c r="P3430" s="124" t="s">
        <v>1314</v>
      </c>
    </row>
    <row r="3431" spans="1:16" ht="63.75">
      <c r="A3431" s="262" t="s">
        <v>619</v>
      </c>
      <c r="B3431" s="124"/>
      <c r="C3431" s="125" t="s">
        <v>713</v>
      </c>
      <c r="D3431" s="119">
        <v>43203</v>
      </c>
      <c r="E3431" s="120" t="s">
        <v>6392</v>
      </c>
      <c r="F3431" s="120" t="s">
        <v>3</v>
      </c>
      <c r="G3431" s="120">
        <v>1613641</v>
      </c>
      <c r="H3431" s="124"/>
      <c r="I3431" s="128" t="s">
        <v>7606</v>
      </c>
      <c r="J3431" s="124"/>
      <c r="K3431" s="124"/>
      <c r="L3431" s="124"/>
      <c r="M3431" s="124"/>
      <c r="N3431" s="211">
        <v>0</v>
      </c>
      <c r="O3431" s="211">
        <v>741.5</v>
      </c>
      <c r="P3431" s="124" t="s">
        <v>1314</v>
      </c>
    </row>
    <row r="3432" spans="1:16" ht="51">
      <c r="A3432" s="262" t="s">
        <v>619</v>
      </c>
      <c r="B3432" s="124"/>
      <c r="C3432" s="125" t="s">
        <v>713</v>
      </c>
      <c r="D3432" s="119">
        <v>43203</v>
      </c>
      <c r="E3432" s="120" t="s">
        <v>6444</v>
      </c>
      <c r="F3432" s="120" t="s">
        <v>3</v>
      </c>
      <c r="G3432" s="120">
        <v>1613750</v>
      </c>
      <c r="H3432" s="124"/>
      <c r="I3432" s="128" t="s">
        <v>7657</v>
      </c>
      <c r="J3432" s="124"/>
      <c r="K3432" s="124"/>
      <c r="L3432" s="124"/>
      <c r="M3432" s="124"/>
      <c r="N3432" s="211">
        <v>0</v>
      </c>
      <c r="O3432" s="211">
        <v>3825.91</v>
      </c>
      <c r="P3432" s="124" t="s">
        <v>1314</v>
      </c>
    </row>
    <row r="3433" spans="1:16" ht="51">
      <c r="A3433" s="262">
        <v>340</v>
      </c>
      <c r="B3433" s="124"/>
      <c r="C3433" s="125" t="s">
        <v>814</v>
      </c>
      <c r="D3433" s="119">
        <v>43203</v>
      </c>
      <c r="E3433" s="120" t="s">
        <v>6569</v>
      </c>
      <c r="F3433" s="120" t="s">
        <v>3</v>
      </c>
      <c r="G3433" s="120">
        <v>1613601</v>
      </c>
      <c r="H3433" s="124"/>
      <c r="I3433" s="128" t="s">
        <v>7763</v>
      </c>
      <c r="J3433" s="124"/>
      <c r="K3433" s="124"/>
      <c r="L3433" s="124"/>
      <c r="M3433" s="124"/>
      <c r="N3433" s="211">
        <v>0</v>
      </c>
      <c r="O3433" s="211">
        <v>122.88</v>
      </c>
      <c r="P3433" s="124" t="s">
        <v>1314</v>
      </c>
    </row>
    <row r="3434" spans="1:16" ht="63.75">
      <c r="A3434" s="262">
        <v>130</v>
      </c>
      <c r="B3434" s="124"/>
      <c r="C3434" s="125" t="s">
        <v>727</v>
      </c>
      <c r="D3434" s="119">
        <v>43203</v>
      </c>
      <c r="E3434" s="120" t="s">
        <v>6570</v>
      </c>
      <c r="F3434" s="120" t="s">
        <v>3</v>
      </c>
      <c r="G3434" s="120">
        <v>1613678</v>
      </c>
      <c r="H3434" s="124"/>
      <c r="I3434" s="128" t="s">
        <v>7764</v>
      </c>
      <c r="J3434" s="124"/>
      <c r="K3434" s="124"/>
      <c r="L3434" s="124"/>
      <c r="M3434" s="124"/>
      <c r="N3434" s="211">
        <v>0</v>
      </c>
      <c r="O3434" s="211">
        <v>2317.5</v>
      </c>
      <c r="P3434" s="124" t="s">
        <v>1314</v>
      </c>
    </row>
    <row r="3435" spans="1:16" ht="38.25">
      <c r="A3435" s="262">
        <v>20</v>
      </c>
      <c r="B3435" s="124"/>
      <c r="C3435" s="125" t="s">
        <v>693</v>
      </c>
      <c r="D3435" s="119">
        <v>43203</v>
      </c>
      <c r="E3435" s="120" t="s">
        <v>6571</v>
      </c>
      <c r="F3435" s="120" t="s">
        <v>3</v>
      </c>
      <c r="G3435" s="120">
        <v>1613554</v>
      </c>
      <c r="H3435" s="124"/>
      <c r="I3435" s="128" t="s">
        <v>7765</v>
      </c>
      <c r="J3435" s="124"/>
      <c r="K3435" s="124"/>
      <c r="L3435" s="124"/>
      <c r="M3435" s="124"/>
      <c r="N3435" s="211">
        <v>0</v>
      </c>
      <c r="O3435" s="211">
        <v>252</v>
      </c>
      <c r="P3435" s="124" t="s">
        <v>1314</v>
      </c>
    </row>
    <row r="3436" spans="1:16" ht="51">
      <c r="A3436" s="262">
        <v>212</v>
      </c>
      <c r="B3436" s="124"/>
      <c r="C3436" s="125" t="s">
        <v>761</v>
      </c>
      <c r="D3436" s="119">
        <v>43203</v>
      </c>
      <c r="E3436" s="120" t="s">
        <v>6576</v>
      </c>
      <c r="F3436" s="120" t="s">
        <v>3</v>
      </c>
      <c r="G3436" s="120">
        <v>1613708</v>
      </c>
      <c r="H3436" s="124"/>
      <c r="I3436" s="128" t="s">
        <v>7767</v>
      </c>
      <c r="J3436" s="124"/>
      <c r="K3436" s="124"/>
      <c r="L3436" s="124"/>
      <c r="M3436" s="124"/>
      <c r="N3436" s="211">
        <v>0</v>
      </c>
      <c r="O3436" s="211">
        <v>144</v>
      </c>
      <c r="P3436" s="124" t="s">
        <v>1314</v>
      </c>
    </row>
    <row r="3437" spans="1:16" ht="51">
      <c r="A3437" s="262">
        <v>130</v>
      </c>
      <c r="B3437" s="124"/>
      <c r="C3437" s="125" t="s">
        <v>727</v>
      </c>
      <c r="D3437" s="119">
        <v>43203</v>
      </c>
      <c r="E3437" s="120" t="s">
        <v>6577</v>
      </c>
      <c r="F3437" s="120" t="s">
        <v>3</v>
      </c>
      <c r="G3437" s="120">
        <v>1613714</v>
      </c>
      <c r="H3437" s="124"/>
      <c r="I3437" s="128" t="s">
        <v>7768</v>
      </c>
      <c r="J3437" s="124"/>
      <c r="K3437" s="124"/>
      <c r="L3437" s="124"/>
      <c r="M3437" s="124"/>
      <c r="N3437" s="211">
        <v>0</v>
      </c>
      <c r="O3437" s="211">
        <v>222</v>
      </c>
      <c r="P3437" s="124" t="s">
        <v>1314</v>
      </c>
    </row>
    <row r="3438" spans="1:16" ht="51">
      <c r="A3438" s="262" t="s">
        <v>619</v>
      </c>
      <c r="B3438" s="124"/>
      <c r="C3438" s="125" t="s">
        <v>713</v>
      </c>
      <c r="D3438" s="119">
        <v>43203</v>
      </c>
      <c r="E3438" s="120" t="s">
        <v>6623</v>
      </c>
      <c r="F3438" s="120" t="s">
        <v>3</v>
      </c>
      <c r="G3438" s="120">
        <v>1613711</v>
      </c>
      <c r="H3438" s="124"/>
      <c r="I3438" s="128" t="s">
        <v>7806</v>
      </c>
      <c r="J3438" s="124"/>
      <c r="K3438" s="124"/>
      <c r="L3438" s="124"/>
      <c r="M3438" s="124"/>
      <c r="N3438" s="211">
        <v>0</v>
      </c>
      <c r="O3438" s="211">
        <v>0.01</v>
      </c>
      <c r="P3438" s="124" t="s">
        <v>4737</v>
      </c>
    </row>
    <row r="3439" spans="1:16" ht="51">
      <c r="A3439" s="262" t="s">
        <v>619</v>
      </c>
      <c r="B3439" s="124"/>
      <c r="C3439" s="125" t="s">
        <v>713</v>
      </c>
      <c r="D3439" s="119">
        <v>43203</v>
      </c>
      <c r="E3439" s="120" t="s">
        <v>6692</v>
      </c>
      <c r="F3439" s="120" t="s">
        <v>3</v>
      </c>
      <c r="G3439" s="120">
        <v>1613564</v>
      </c>
      <c r="H3439" s="124"/>
      <c r="I3439" s="128" t="s">
        <v>5002</v>
      </c>
      <c r="J3439" s="124"/>
      <c r="K3439" s="124"/>
      <c r="L3439" s="124"/>
      <c r="M3439" s="124"/>
      <c r="N3439" s="211">
        <v>0</v>
      </c>
      <c r="O3439" s="211">
        <v>5461.35</v>
      </c>
      <c r="P3439" s="124" t="s">
        <v>1314</v>
      </c>
    </row>
    <row r="3440" spans="1:16" ht="63.75">
      <c r="A3440" s="262">
        <v>20</v>
      </c>
      <c r="B3440" s="124"/>
      <c r="C3440" s="125" t="s">
        <v>693</v>
      </c>
      <c r="D3440" s="119">
        <v>43203</v>
      </c>
      <c r="E3440" s="120" t="s">
        <v>6708</v>
      </c>
      <c r="F3440" s="120" t="s">
        <v>3</v>
      </c>
      <c r="G3440" s="120">
        <v>1613705</v>
      </c>
      <c r="H3440" s="124"/>
      <c r="I3440" s="128" t="s">
        <v>7880</v>
      </c>
      <c r="J3440" s="124"/>
      <c r="K3440" s="124"/>
      <c r="L3440" s="124"/>
      <c r="M3440" s="124"/>
      <c r="N3440" s="211">
        <v>0</v>
      </c>
      <c r="O3440" s="211">
        <v>85.5</v>
      </c>
      <c r="P3440" s="124" t="s">
        <v>1314</v>
      </c>
    </row>
    <row r="3441" spans="1:16" ht="51">
      <c r="A3441" s="262" t="s">
        <v>619</v>
      </c>
      <c r="B3441" s="124"/>
      <c r="C3441" s="125" t="s">
        <v>713</v>
      </c>
      <c r="D3441" s="119">
        <v>43203</v>
      </c>
      <c r="E3441" s="120" t="s">
        <v>6734</v>
      </c>
      <c r="F3441" s="120" t="s">
        <v>3</v>
      </c>
      <c r="G3441" s="120">
        <v>1613710</v>
      </c>
      <c r="H3441" s="124"/>
      <c r="I3441" s="128" t="s">
        <v>7901</v>
      </c>
      <c r="J3441" s="124"/>
      <c r="K3441" s="124"/>
      <c r="L3441" s="124"/>
      <c r="M3441" s="124"/>
      <c r="N3441" s="211">
        <v>0</v>
      </c>
      <c r="O3441" s="211">
        <v>185.5</v>
      </c>
      <c r="P3441" s="124" t="s">
        <v>1314</v>
      </c>
    </row>
    <row r="3442" spans="1:16" ht="76.5">
      <c r="A3442" s="262" t="s">
        <v>620</v>
      </c>
      <c r="B3442" s="124"/>
      <c r="C3442" s="125" t="s">
        <v>714</v>
      </c>
      <c r="D3442" s="119">
        <v>43203</v>
      </c>
      <c r="E3442" s="120" t="s">
        <v>7085</v>
      </c>
      <c r="F3442" s="120" t="s">
        <v>6</v>
      </c>
      <c r="G3442" s="120">
        <v>963074</v>
      </c>
      <c r="H3442" s="124"/>
      <c r="I3442" s="128" t="s">
        <v>8240</v>
      </c>
      <c r="J3442" s="124"/>
      <c r="K3442" s="124"/>
      <c r="L3442" s="124"/>
      <c r="M3442" s="124"/>
      <c r="N3442" s="211">
        <v>0</v>
      </c>
      <c r="O3442" s="211">
        <v>66000</v>
      </c>
      <c r="P3442" s="124" t="s">
        <v>1314</v>
      </c>
    </row>
    <row r="3443" spans="1:16" ht="89.25">
      <c r="A3443" s="262" t="s">
        <v>619</v>
      </c>
      <c r="B3443" s="124"/>
      <c r="C3443" s="125" t="s">
        <v>713</v>
      </c>
      <c r="D3443" s="119">
        <v>43203</v>
      </c>
      <c r="E3443" s="120" t="s">
        <v>7086</v>
      </c>
      <c r="F3443" s="120" t="s">
        <v>6</v>
      </c>
      <c r="G3443" s="120">
        <v>918743</v>
      </c>
      <c r="H3443" s="124"/>
      <c r="I3443" s="128" t="s">
        <v>8241</v>
      </c>
      <c r="J3443" s="124"/>
      <c r="K3443" s="124"/>
      <c r="L3443" s="124"/>
      <c r="M3443" s="124"/>
      <c r="N3443" s="211">
        <v>0</v>
      </c>
      <c r="O3443" s="211">
        <v>56558.91</v>
      </c>
      <c r="P3443" s="124" t="s">
        <v>1314</v>
      </c>
    </row>
    <row r="3444" spans="1:16" ht="76.5">
      <c r="A3444" s="262">
        <v>25</v>
      </c>
      <c r="B3444" s="124"/>
      <c r="C3444" s="125" t="s">
        <v>694</v>
      </c>
      <c r="D3444" s="119">
        <v>43203</v>
      </c>
      <c r="E3444" s="120" t="s">
        <v>7087</v>
      </c>
      <c r="F3444" s="120" t="s">
        <v>1315</v>
      </c>
      <c r="G3444" s="120">
        <v>17297517</v>
      </c>
      <c r="H3444" s="124"/>
      <c r="I3444" s="128" t="s">
        <v>8242</v>
      </c>
      <c r="J3444" s="124"/>
      <c r="K3444" s="124"/>
      <c r="L3444" s="124"/>
      <c r="M3444" s="124"/>
      <c r="N3444" s="211">
        <v>1167266.73</v>
      </c>
      <c r="O3444" s="211">
        <v>0</v>
      </c>
      <c r="P3444" s="124" t="s">
        <v>1314</v>
      </c>
    </row>
    <row r="3445" spans="1:16" ht="89.25">
      <c r="A3445" s="262">
        <v>20</v>
      </c>
      <c r="B3445" s="124"/>
      <c r="C3445" s="125" t="s">
        <v>693</v>
      </c>
      <c r="D3445" s="119">
        <v>43203</v>
      </c>
      <c r="E3445" s="120" t="s">
        <v>7088</v>
      </c>
      <c r="F3445" s="120" t="s">
        <v>11</v>
      </c>
      <c r="G3445" s="120">
        <v>918677</v>
      </c>
      <c r="H3445" s="124"/>
      <c r="I3445" s="128" t="s">
        <v>8243</v>
      </c>
      <c r="J3445" s="124"/>
      <c r="K3445" s="124"/>
      <c r="L3445" s="124"/>
      <c r="M3445" s="124"/>
      <c r="N3445" s="211">
        <v>976.92</v>
      </c>
      <c r="O3445" s="211">
        <v>0</v>
      </c>
      <c r="P3445" s="124" t="s">
        <v>1314</v>
      </c>
    </row>
    <row r="3446" spans="1:16" ht="76.5">
      <c r="A3446" s="262" t="s">
        <v>619</v>
      </c>
      <c r="B3446" s="124"/>
      <c r="C3446" s="125" t="s">
        <v>713</v>
      </c>
      <c r="D3446" s="119">
        <v>43203</v>
      </c>
      <c r="E3446" s="120" t="s">
        <v>7089</v>
      </c>
      <c r="F3446" s="120" t="s">
        <v>15</v>
      </c>
      <c r="G3446" s="120">
        <v>710961</v>
      </c>
      <c r="H3446" s="124"/>
      <c r="I3446" s="128" t="s">
        <v>8244</v>
      </c>
      <c r="J3446" s="124"/>
      <c r="K3446" s="124"/>
      <c r="L3446" s="124"/>
      <c r="M3446" s="124"/>
      <c r="N3446" s="211">
        <v>50</v>
      </c>
      <c r="O3446" s="211">
        <v>0</v>
      </c>
      <c r="P3446" s="124" t="s">
        <v>1314</v>
      </c>
    </row>
    <row r="3447" spans="1:16" ht="102">
      <c r="A3447" s="262">
        <v>513</v>
      </c>
      <c r="B3447" s="124"/>
      <c r="C3447" s="125" t="s">
        <v>201</v>
      </c>
      <c r="D3447" s="119">
        <v>43203</v>
      </c>
      <c r="E3447" s="120" t="s">
        <v>7090</v>
      </c>
      <c r="F3447" s="120" t="s">
        <v>15</v>
      </c>
      <c r="G3447" s="120">
        <v>4752</v>
      </c>
      <c r="H3447" s="124"/>
      <c r="I3447" s="128" t="s">
        <v>8245</v>
      </c>
      <c r="J3447" s="124"/>
      <c r="K3447" s="124"/>
      <c r="L3447" s="124"/>
      <c r="M3447" s="124"/>
      <c r="N3447" s="211">
        <v>16688.59</v>
      </c>
      <c r="O3447" s="211">
        <v>0</v>
      </c>
      <c r="P3447" s="124" t="s">
        <v>1314</v>
      </c>
    </row>
    <row r="3448" spans="1:16" ht="63.75">
      <c r="A3448" s="262">
        <v>513</v>
      </c>
      <c r="B3448" s="124"/>
      <c r="C3448" s="125" t="s">
        <v>201</v>
      </c>
      <c r="D3448" s="119">
        <v>43203</v>
      </c>
      <c r="E3448" s="120" t="s">
        <v>7091</v>
      </c>
      <c r="F3448" s="120" t="s">
        <v>15</v>
      </c>
      <c r="G3448" s="120">
        <v>711103</v>
      </c>
      <c r="H3448" s="124"/>
      <c r="I3448" s="128" t="s">
        <v>5843</v>
      </c>
      <c r="J3448" s="124"/>
      <c r="K3448" s="124"/>
      <c r="L3448" s="124"/>
      <c r="M3448" s="124"/>
      <c r="N3448" s="211">
        <v>50</v>
      </c>
      <c r="O3448" s="211">
        <v>0</v>
      </c>
      <c r="P3448" s="124" t="s">
        <v>1314</v>
      </c>
    </row>
    <row r="3449" spans="1:16" ht="51">
      <c r="A3449" s="262" t="s">
        <v>619</v>
      </c>
      <c r="B3449" s="124"/>
      <c r="C3449" s="125" t="s">
        <v>713</v>
      </c>
      <c r="D3449" s="119">
        <v>43203</v>
      </c>
      <c r="E3449" s="120" t="s">
        <v>7092</v>
      </c>
      <c r="F3449" s="120" t="s">
        <v>15</v>
      </c>
      <c r="G3449" s="120">
        <v>711107</v>
      </c>
      <c r="H3449" s="124"/>
      <c r="I3449" s="128" t="s">
        <v>8246</v>
      </c>
      <c r="J3449" s="124"/>
      <c r="K3449" s="124"/>
      <c r="L3449" s="124"/>
      <c r="M3449" s="124"/>
      <c r="N3449" s="211">
        <v>50</v>
      </c>
      <c r="O3449" s="211">
        <v>0</v>
      </c>
      <c r="P3449" s="124" t="s">
        <v>1314</v>
      </c>
    </row>
    <row r="3450" spans="1:16" ht="89.25">
      <c r="A3450" s="262">
        <v>513</v>
      </c>
      <c r="B3450" s="124"/>
      <c r="C3450" s="125" t="s">
        <v>201</v>
      </c>
      <c r="D3450" s="119">
        <v>43203</v>
      </c>
      <c r="E3450" s="120" t="s">
        <v>7093</v>
      </c>
      <c r="F3450" s="120" t="s">
        <v>15</v>
      </c>
      <c r="G3450" s="120">
        <v>4761</v>
      </c>
      <c r="H3450" s="124"/>
      <c r="I3450" s="128" t="s">
        <v>8247</v>
      </c>
      <c r="J3450" s="124"/>
      <c r="K3450" s="124"/>
      <c r="L3450" s="124"/>
      <c r="M3450" s="124"/>
      <c r="N3450" s="211">
        <v>50</v>
      </c>
      <c r="O3450" s="211">
        <v>0</v>
      </c>
      <c r="P3450" s="124" t="s">
        <v>1314</v>
      </c>
    </row>
    <row r="3451" spans="1:16" ht="102">
      <c r="A3451" s="262">
        <v>513</v>
      </c>
      <c r="B3451" s="124"/>
      <c r="C3451" s="125" t="s">
        <v>201</v>
      </c>
      <c r="D3451" s="119">
        <v>43203</v>
      </c>
      <c r="E3451" s="120" t="s">
        <v>7094</v>
      </c>
      <c r="F3451" s="120" t="s">
        <v>15</v>
      </c>
      <c r="G3451" s="120">
        <v>4762</v>
      </c>
      <c r="H3451" s="124"/>
      <c r="I3451" s="128" t="s">
        <v>8248</v>
      </c>
      <c r="J3451" s="124"/>
      <c r="K3451" s="124"/>
      <c r="L3451" s="124"/>
      <c r="M3451" s="124"/>
      <c r="N3451" s="211">
        <v>39181.019999999997</v>
      </c>
      <c r="O3451" s="211">
        <v>0</v>
      </c>
      <c r="P3451" s="124" t="s">
        <v>1314</v>
      </c>
    </row>
    <row r="3452" spans="1:16" ht="51">
      <c r="A3452" s="262" t="s">
        <v>620</v>
      </c>
      <c r="B3452" s="124"/>
      <c r="C3452" s="125" t="s">
        <v>714</v>
      </c>
      <c r="D3452" s="119">
        <v>43203</v>
      </c>
      <c r="E3452" s="120" t="s">
        <v>7095</v>
      </c>
      <c r="F3452" s="120" t="s">
        <v>11</v>
      </c>
      <c r="G3452" s="120">
        <v>10706</v>
      </c>
      <c r="H3452" s="124"/>
      <c r="I3452" s="128" t="s">
        <v>8249</v>
      </c>
      <c r="J3452" s="124"/>
      <c r="K3452" s="124"/>
      <c r="L3452" s="124"/>
      <c r="M3452" s="124"/>
      <c r="N3452" s="211">
        <v>390.05</v>
      </c>
      <c r="O3452" s="211">
        <v>0</v>
      </c>
      <c r="P3452" s="124" t="s">
        <v>1314</v>
      </c>
    </row>
    <row r="3453" spans="1:16" ht="51">
      <c r="A3453" s="262">
        <v>513</v>
      </c>
      <c r="B3453" s="124"/>
      <c r="C3453" s="125" t="s">
        <v>201</v>
      </c>
      <c r="D3453" s="119">
        <v>43203</v>
      </c>
      <c r="E3453" s="120" t="s">
        <v>7096</v>
      </c>
      <c r="F3453" s="120" t="s">
        <v>15</v>
      </c>
      <c r="G3453" s="120">
        <v>711754</v>
      </c>
      <c r="H3453" s="124"/>
      <c r="I3453" s="128" t="s">
        <v>4279</v>
      </c>
      <c r="J3453" s="124"/>
      <c r="K3453" s="124"/>
      <c r="L3453" s="124"/>
      <c r="M3453" s="124"/>
      <c r="N3453" s="211">
        <v>50</v>
      </c>
      <c r="O3453" s="211">
        <v>0</v>
      </c>
      <c r="P3453" s="124" t="s">
        <v>1314</v>
      </c>
    </row>
    <row r="3454" spans="1:16" ht="51">
      <c r="A3454" s="262">
        <v>513</v>
      </c>
      <c r="B3454" s="124"/>
      <c r="C3454" s="125" t="s">
        <v>201</v>
      </c>
      <c r="D3454" s="119">
        <v>43203</v>
      </c>
      <c r="E3454" s="120" t="s">
        <v>7097</v>
      </c>
      <c r="F3454" s="120" t="s">
        <v>15</v>
      </c>
      <c r="G3454" s="120">
        <v>711773</v>
      </c>
      <c r="H3454" s="124"/>
      <c r="I3454" s="128" t="s">
        <v>1391</v>
      </c>
      <c r="J3454" s="124"/>
      <c r="K3454" s="124"/>
      <c r="L3454" s="124"/>
      <c r="M3454" s="124"/>
      <c r="N3454" s="211">
        <v>50</v>
      </c>
      <c r="O3454" s="211">
        <v>0</v>
      </c>
      <c r="P3454" s="124" t="s">
        <v>1314</v>
      </c>
    </row>
    <row r="3455" spans="1:16" ht="51">
      <c r="A3455" s="262">
        <v>513</v>
      </c>
      <c r="B3455" s="124"/>
      <c r="C3455" s="125" t="s">
        <v>201</v>
      </c>
      <c r="D3455" s="119">
        <v>43203</v>
      </c>
      <c r="E3455" s="120" t="s">
        <v>7098</v>
      </c>
      <c r="F3455" s="120" t="s">
        <v>15</v>
      </c>
      <c r="G3455" s="120">
        <v>711904</v>
      </c>
      <c r="H3455" s="124"/>
      <c r="I3455" s="128" t="s">
        <v>4279</v>
      </c>
      <c r="J3455" s="124"/>
      <c r="K3455" s="124"/>
      <c r="L3455" s="124"/>
      <c r="M3455" s="124"/>
      <c r="N3455" s="211">
        <v>50</v>
      </c>
      <c r="O3455" s="211">
        <v>0</v>
      </c>
      <c r="P3455" s="124" t="s">
        <v>1314</v>
      </c>
    </row>
    <row r="3456" spans="1:16" ht="51">
      <c r="A3456" s="262">
        <v>513</v>
      </c>
      <c r="B3456" s="124"/>
      <c r="C3456" s="125" t="s">
        <v>201</v>
      </c>
      <c r="D3456" s="119">
        <v>43203</v>
      </c>
      <c r="E3456" s="120" t="s">
        <v>7099</v>
      </c>
      <c r="F3456" s="120" t="s">
        <v>15</v>
      </c>
      <c r="G3456" s="120">
        <v>711906</v>
      </c>
      <c r="H3456" s="124"/>
      <c r="I3456" s="128" t="s">
        <v>6110</v>
      </c>
      <c r="J3456" s="124"/>
      <c r="K3456" s="124"/>
      <c r="L3456" s="124"/>
      <c r="M3456" s="124"/>
      <c r="N3456" s="211">
        <v>50</v>
      </c>
      <c r="O3456" s="211">
        <v>0</v>
      </c>
      <c r="P3456" s="124" t="s">
        <v>1314</v>
      </c>
    </row>
    <row r="3457" spans="1:16" ht="51">
      <c r="A3457" s="262">
        <v>513</v>
      </c>
      <c r="B3457" s="124"/>
      <c r="C3457" s="125" t="s">
        <v>201</v>
      </c>
      <c r="D3457" s="119">
        <v>43203</v>
      </c>
      <c r="E3457" s="120" t="s">
        <v>7100</v>
      </c>
      <c r="F3457" s="120" t="s">
        <v>15</v>
      </c>
      <c r="G3457" s="120">
        <v>711997</v>
      </c>
      <c r="H3457" s="124"/>
      <c r="I3457" s="128" t="s">
        <v>8250</v>
      </c>
      <c r="J3457" s="124"/>
      <c r="K3457" s="124"/>
      <c r="L3457" s="124"/>
      <c r="M3457" s="124"/>
      <c r="N3457" s="211">
        <v>50</v>
      </c>
      <c r="O3457" s="211">
        <v>0</v>
      </c>
      <c r="P3457" s="124" t="s">
        <v>1314</v>
      </c>
    </row>
    <row r="3458" spans="1:16" ht="51">
      <c r="A3458" s="262">
        <v>513</v>
      </c>
      <c r="B3458" s="124"/>
      <c r="C3458" s="125" t="s">
        <v>201</v>
      </c>
      <c r="D3458" s="119">
        <v>43203</v>
      </c>
      <c r="E3458" s="120" t="s">
        <v>7101</v>
      </c>
      <c r="F3458" s="120" t="s">
        <v>15</v>
      </c>
      <c r="G3458" s="120">
        <v>711999</v>
      </c>
      <c r="H3458" s="124"/>
      <c r="I3458" s="128" t="s">
        <v>8250</v>
      </c>
      <c r="J3458" s="124"/>
      <c r="K3458" s="124"/>
      <c r="L3458" s="124"/>
      <c r="M3458" s="124"/>
      <c r="N3458" s="211">
        <v>50</v>
      </c>
      <c r="O3458" s="211">
        <v>0</v>
      </c>
      <c r="P3458" s="124" t="s">
        <v>1314</v>
      </c>
    </row>
    <row r="3459" spans="1:16" ht="76.5">
      <c r="A3459" s="262">
        <v>25</v>
      </c>
      <c r="B3459" s="124"/>
      <c r="C3459" s="125" t="s">
        <v>694</v>
      </c>
      <c r="D3459" s="119">
        <v>43203</v>
      </c>
      <c r="E3459" s="120" t="s">
        <v>7102</v>
      </c>
      <c r="F3459" s="120" t="s">
        <v>1315</v>
      </c>
      <c r="G3459" s="120">
        <v>17280440</v>
      </c>
      <c r="H3459" s="124"/>
      <c r="I3459" s="128" t="s">
        <v>8251</v>
      </c>
      <c r="J3459" s="124"/>
      <c r="K3459" s="124"/>
      <c r="L3459" s="124"/>
      <c r="M3459" s="124"/>
      <c r="N3459" s="211">
        <v>964387.2</v>
      </c>
      <c r="O3459" s="211">
        <v>0</v>
      </c>
      <c r="P3459" s="124" t="s">
        <v>1314</v>
      </c>
    </row>
    <row r="3460" spans="1:16" ht="76.5">
      <c r="A3460" s="262">
        <v>25</v>
      </c>
      <c r="B3460" s="124"/>
      <c r="C3460" s="125" t="s">
        <v>694</v>
      </c>
      <c r="D3460" s="119">
        <v>43203</v>
      </c>
      <c r="E3460" s="120" t="s">
        <v>7103</v>
      </c>
      <c r="F3460" s="120" t="s">
        <v>1315</v>
      </c>
      <c r="G3460" s="120">
        <v>17280451</v>
      </c>
      <c r="H3460" s="124"/>
      <c r="I3460" s="128" t="s">
        <v>8252</v>
      </c>
      <c r="J3460" s="124"/>
      <c r="K3460" s="124"/>
      <c r="L3460" s="124"/>
      <c r="M3460" s="124"/>
      <c r="N3460" s="211">
        <v>179783.62</v>
      </c>
      <c r="O3460" s="211">
        <v>0</v>
      </c>
      <c r="P3460" s="124" t="s">
        <v>1314</v>
      </c>
    </row>
    <row r="3461" spans="1:16" ht="76.5">
      <c r="A3461" s="262">
        <v>25</v>
      </c>
      <c r="B3461" s="124"/>
      <c r="C3461" s="125" t="s">
        <v>694</v>
      </c>
      <c r="D3461" s="119">
        <v>43203</v>
      </c>
      <c r="E3461" s="120" t="s">
        <v>7104</v>
      </c>
      <c r="F3461" s="120" t="s">
        <v>1315</v>
      </c>
      <c r="G3461" s="120">
        <v>17280455</v>
      </c>
      <c r="H3461" s="124"/>
      <c r="I3461" s="128" t="s">
        <v>8253</v>
      </c>
      <c r="J3461" s="124"/>
      <c r="K3461" s="124"/>
      <c r="L3461" s="124"/>
      <c r="M3461" s="124"/>
      <c r="N3461" s="211">
        <v>49839.21</v>
      </c>
      <c r="O3461" s="211">
        <v>0</v>
      </c>
      <c r="P3461" s="124" t="s">
        <v>1314</v>
      </c>
    </row>
    <row r="3462" spans="1:16" ht="76.5">
      <c r="A3462" s="262">
        <v>25</v>
      </c>
      <c r="B3462" s="124"/>
      <c r="C3462" s="125" t="s">
        <v>694</v>
      </c>
      <c r="D3462" s="119">
        <v>43203</v>
      </c>
      <c r="E3462" s="120" t="s">
        <v>7105</v>
      </c>
      <c r="F3462" s="120" t="s">
        <v>1315</v>
      </c>
      <c r="G3462" s="120">
        <v>17280456</v>
      </c>
      <c r="H3462" s="124"/>
      <c r="I3462" s="128" t="s">
        <v>8254</v>
      </c>
      <c r="J3462" s="124"/>
      <c r="K3462" s="124"/>
      <c r="L3462" s="124"/>
      <c r="M3462" s="124"/>
      <c r="N3462" s="211">
        <v>10691.03</v>
      </c>
      <c r="O3462" s="211">
        <v>0</v>
      </c>
      <c r="P3462" s="124" t="s">
        <v>1314</v>
      </c>
    </row>
    <row r="3463" spans="1:16" ht="76.5">
      <c r="A3463" s="262">
        <v>25</v>
      </c>
      <c r="B3463" s="124"/>
      <c r="C3463" s="125" t="s">
        <v>694</v>
      </c>
      <c r="D3463" s="119">
        <v>43203</v>
      </c>
      <c r="E3463" s="120" t="s">
        <v>7106</v>
      </c>
      <c r="F3463" s="120" t="s">
        <v>1315</v>
      </c>
      <c r="G3463" s="120">
        <v>17283439</v>
      </c>
      <c r="H3463" s="124"/>
      <c r="I3463" s="128" t="s">
        <v>8255</v>
      </c>
      <c r="J3463" s="124"/>
      <c r="K3463" s="124"/>
      <c r="L3463" s="124"/>
      <c r="M3463" s="124"/>
      <c r="N3463" s="211">
        <v>284000</v>
      </c>
      <c r="O3463" s="211">
        <v>0</v>
      </c>
      <c r="P3463" s="124" t="s">
        <v>1314</v>
      </c>
    </row>
    <row r="3464" spans="1:16" ht="76.5">
      <c r="A3464" s="262">
        <v>25</v>
      </c>
      <c r="B3464" s="124"/>
      <c r="C3464" s="125" t="s">
        <v>694</v>
      </c>
      <c r="D3464" s="119">
        <v>43203</v>
      </c>
      <c r="E3464" s="120" t="s">
        <v>7107</v>
      </c>
      <c r="F3464" s="120" t="s">
        <v>1315</v>
      </c>
      <c r="G3464" s="120">
        <v>17283440</v>
      </c>
      <c r="H3464" s="124"/>
      <c r="I3464" s="128" t="s">
        <v>8256</v>
      </c>
      <c r="J3464" s="124"/>
      <c r="K3464" s="124"/>
      <c r="L3464" s="124"/>
      <c r="M3464" s="124"/>
      <c r="N3464" s="211">
        <v>264513.39</v>
      </c>
      <c r="O3464" s="211">
        <v>0</v>
      </c>
      <c r="P3464" s="124" t="s">
        <v>1314</v>
      </c>
    </row>
    <row r="3465" spans="1:16" ht="76.5">
      <c r="A3465" s="262">
        <v>25</v>
      </c>
      <c r="B3465" s="124"/>
      <c r="C3465" s="125" t="s">
        <v>694</v>
      </c>
      <c r="D3465" s="119">
        <v>43203</v>
      </c>
      <c r="E3465" s="120" t="s">
        <v>7108</v>
      </c>
      <c r="F3465" s="120" t="s">
        <v>1315</v>
      </c>
      <c r="G3465" s="120">
        <v>17283435</v>
      </c>
      <c r="H3465" s="124"/>
      <c r="I3465" s="128" t="s">
        <v>8257</v>
      </c>
      <c r="J3465" s="124"/>
      <c r="K3465" s="124"/>
      <c r="L3465" s="124"/>
      <c r="M3465" s="124"/>
      <c r="N3465" s="211">
        <v>549005.98</v>
      </c>
      <c r="O3465" s="211">
        <v>0</v>
      </c>
      <c r="P3465" s="124" t="s">
        <v>1314</v>
      </c>
    </row>
    <row r="3466" spans="1:16" ht="76.5">
      <c r="A3466" s="262">
        <v>25</v>
      </c>
      <c r="B3466" s="124"/>
      <c r="C3466" s="125" t="s">
        <v>694</v>
      </c>
      <c r="D3466" s="119">
        <v>43203</v>
      </c>
      <c r="E3466" s="120" t="s">
        <v>7109</v>
      </c>
      <c r="F3466" s="120" t="s">
        <v>1315</v>
      </c>
      <c r="G3466" s="120">
        <v>17283438</v>
      </c>
      <c r="H3466" s="124"/>
      <c r="I3466" s="128" t="s">
        <v>8258</v>
      </c>
      <c r="J3466" s="124"/>
      <c r="K3466" s="124"/>
      <c r="L3466" s="124"/>
      <c r="M3466" s="124"/>
      <c r="N3466" s="211">
        <v>147808.10999999999</v>
      </c>
      <c r="O3466" s="211">
        <v>0</v>
      </c>
      <c r="P3466" s="124" t="s">
        <v>1314</v>
      </c>
    </row>
    <row r="3467" spans="1:16" ht="76.5">
      <c r="A3467" s="262">
        <v>25</v>
      </c>
      <c r="B3467" s="124"/>
      <c r="C3467" s="125" t="s">
        <v>694</v>
      </c>
      <c r="D3467" s="119">
        <v>43203</v>
      </c>
      <c r="E3467" s="120" t="s">
        <v>7110</v>
      </c>
      <c r="F3467" s="120" t="s">
        <v>1315</v>
      </c>
      <c r="G3467" s="120">
        <v>17283436</v>
      </c>
      <c r="H3467" s="124"/>
      <c r="I3467" s="128" t="s">
        <v>8259</v>
      </c>
      <c r="J3467" s="124"/>
      <c r="K3467" s="124"/>
      <c r="L3467" s="124"/>
      <c r="M3467" s="124"/>
      <c r="N3467" s="211">
        <v>34453.980000000003</v>
      </c>
      <c r="O3467" s="211">
        <v>0</v>
      </c>
      <c r="P3467" s="124" t="s">
        <v>1314</v>
      </c>
    </row>
    <row r="3468" spans="1:16" ht="76.5">
      <c r="A3468" s="262">
        <v>25</v>
      </c>
      <c r="B3468" s="124"/>
      <c r="C3468" s="125" t="s">
        <v>694</v>
      </c>
      <c r="D3468" s="119">
        <v>43203</v>
      </c>
      <c r="E3468" s="120" t="s">
        <v>7111</v>
      </c>
      <c r="F3468" s="120" t="s">
        <v>1315</v>
      </c>
      <c r="G3468" s="120">
        <v>17283434</v>
      </c>
      <c r="H3468" s="124"/>
      <c r="I3468" s="128" t="s">
        <v>8260</v>
      </c>
      <c r="J3468" s="124"/>
      <c r="K3468" s="124"/>
      <c r="L3468" s="124"/>
      <c r="M3468" s="124"/>
      <c r="N3468" s="211">
        <v>0.05</v>
      </c>
      <c r="O3468" s="211">
        <v>0</v>
      </c>
      <c r="P3468" s="124" t="s">
        <v>1314</v>
      </c>
    </row>
    <row r="3469" spans="1:16" ht="76.5">
      <c r="A3469" s="262">
        <v>25</v>
      </c>
      <c r="B3469" s="124"/>
      <c r="C3469" s="125" t="s">
        <v>694</v>
      </c>
      <c r="D3469" s="119">
        <v>43203</v>
      </c>
      <c r="E3469" s="120" t="s">
        <v>7112</v>
      </c>
      <c r="F3469" s="120" t="s">
        <v>1315</v>
      </c>
      <c r="G3469" s="120">
        <v>17283433</v>
      </c>
      <c r="H3469" s="124"/>
      <c r="I3469" s="128" t="s">
        <v>8261</v>
      </c>
      <c r="J3469" s="124"/>
      <c r="K3469" s="124"/>
      <c r="L3469" s="124"/>
      <c r="M3469" s="124"/>
      <c r="N3469" s="211">
        <v>248330.42</v>
      </c>
      <c r="O3469" s="211">
        <v>0</v>
      </c>
      <c r="P3469" s="124" t="s">
        <v>1314</v>
      </c>
    </row>
    <row r="3470" spans="1:16" ht="76.5">
      <c r="A3470" s="262">
        <v>25</v>
      </c>
      <c r="B3470" s="124"/>
      <c r="C3470" s="125" t="s">
        <v>694</v>
      </c>
      <c r="D3470" s="119">
        <v>43203</v>
      </c>
      <c r="E3470" s="120" t="s">
        <v>7113</v>
      </c>
      <c r="F3470" s="120" t="s">
        <v>1315</v>
      </c>
      <c r="G3470" s="120">
        <v>17283430</v>
      </c>
      <c r="H3470" s="124"/>
      <c r="I3470" s="128" t="s">
        <v>8262</v>
      </c>
      <c r="J3470" s="124"/>
      <c r="K3470" s="124"/>
      <c r="L3470" s="124"/>
      <c r="M3470" s="124"/>
      <c r="N3470" s="211">
        <v>189365.76000000001</v>
      </c>
      <c r="O3470" s="211">
        <v>0</v>
      </c>
      <c r="P3470" s="124" t="s">
        <v>1314</v>
      </c>
    </row>
    <row r="3471" spans="1:16" ht="76.5">
      <c r="A3471" s="262">
        <v>25</v>
      </c>
      <c r="B3471" s="124"/>
      <c r="C3471" s="125" t="s">
        <v>694</v>
      </c>
      <c r="D3471" s="119">
        <v>43203</v>
      </c>
      <c r="E3471" s="120" t="s">
        <v>7114</v>
      </c>
      <c r="F3471" s="120" t="s">
        <v>1315</v>
      </c>
      <c r="G3471" s="120">
        <v>17283431</v>
      </c>
      <c r="H3471" s="124"/>
      <c r="I3471" s="128" t="s">
        <v>8263</v>
      </c>
      <c r="J3471" s="124"/>
      <c r="K3471" s="124"/>
      <c r="L3471" s="124"/>
      <c r="M3471" s="124"/>
      <c r="N3471" s="211">
        <v>189365.76000000001</v>
      </c>
      <c r="O3471" s="211">
        <v>0</v>
      </c>
      <c r="P3471" s="124" t="s">
        <v>1314</v>
      </c>
    </row>
    <row r="3472" spans="1:16" ht="76.5">
      <c r="A3472" s="262">
        <v>25</v>
      </c>
      <c r="B3472" s="124"/>
      <c r="C3472" s="125" t="s">
        <v>694</v>
      </c>
      <c r="D3472" s="119">
        <v>43203</v>
      </c>
      <c r="E3472" s="120" t="s">
        <v>7115</v>
      </c>
      <c r="F3472" s="120" t="s">
        <v>1315</v>
      </c>
      <c r="G3472" s="120">
        <v>17283432</v>
      </c>
      <c r="H3472" s="124"/>
      <c r="I3472" s="128" t="s">
        <v>8264</v>
      </c>
      <c r="J3472" s="124"/>
      <c r="K3472" s="124"/>
      <c r="L3472" s="124"/>
      <c r="M3472" s="124"/>
      <c r="N3472" s="211">
        <v>189365.76000000001</v>
      </c>
      <c r="O3472" s="211">
        <v>0</v>
      </c>
      <c r="P3472" s="124" t="s">
        <v>1314</v>
      </c>
    </row>
    <row r="3473" spans="1:16" ht="76.5">
      <c r="A3473" s="262">
        <v>25</v>
      </c>
      <c r="B3473" s="124"/>
      <c r="C3473" s="125" t="s">
        <v>694</v>
      </c>
      <c r="D3473" s="119">
        <v>43203</v>
      </c>
      <c r="E3473" s="120" t="s">
        <v>7116</v>
      </c>
      <c r="F3473" s="120" t="s">
        <v>1315</v>
      </c>
      <c r="G3473" s="120">
        <v>17283110</v>
      </c>
      <c r="H3473" s="124"/>
      <c r="I3473" s="128" t="s">
        <v>8265</v>
      </c>
      <c r="J3473" s="124"/>
      <c r="K3473" s="124"/>
      <c r="L3473" s="124"/>
      <c r="M3473" s="124"/>
      <c r="N3473" s="211">
        <v>879187.96</v>
      </c>
      <c r="O3473" s="211">
        <v>0</v>
      </c>
      <c r="P3473" s="124" t="s">
        <v>1314</v>
      </c>
    </row>
    <row r="3474" spans="1:16" ht="76.5">
      <c r="A3474" s="262">
        <v>25</v>
      </c>
      <c r="B3474" s="124"/>
      <c r="C3474" s="125" t="s">
        <v>694</v>
      </c>
      <c r="D3474" s="119">
        <v>43203</v>
      </c>
      <c r="E3474" s="120" t="s">
        <v>7117</v>
      </c>
      <c r="F3474" s="120" t="s">
        <v>1315</v>
      </c>
      <c r="G3474" s="120">
        <v>17283389</v>
      </c>
      <c r="H3474" s="124"/>
      <c r="I3474" s="128" t="s">
        <v>8266</v>
      </c>
      <c r="J3474" s="124"/>
      <c r="K3474" s="124"/>
      <c r="L3474" s="124"/>
      <c r="M3474" s="124"/>
      <c r="N3474" s="211">
        <v>134.72999999999999</v>
      </c>
      <c r="O3474" s="211">
        <v>0</v>
      </c>
      <c r="P3474" s="124" t="s">
        <v>1314</v>
      </c>
    </row>
    <row r="3475" spans="1:16" ht="76.5">
      <c r="A3475" s="262">
        <v>25</v>
      </c>
      <c r="B3475" s="124"/>
      <c r="C3475" s="125" t="s">
        <v>694</v>
      </c>
      <c r="D3475" s="119">
        <v>43203</v>
      </c>
      <c r="E3475" s="120" t="s">
        <v>7118</v>
      </c>
      <c r="F3475" s="120" t="s">
        <v>1315</v>
      </c>
      <c r="G3475" s="120">
        <v>17283429</v>
      </c>
      <c r="H3475" s="124"/>
      <c r="I3475" s="128" t="s">
        <v>8267</v>
      </c>
      <c r="J3475" s="124"/>
      <c r="K3475" s="124"/>
      <c r="L3475" s="124"/>
      <c r="M3475" s="124"/>
      <c r="N3475" s="211">
        <v>855.71</v>
      </c>
      <c r="O3475" s="211">
        <v>0</v>
      </c>
      <c r="P3475" s="124" t="s">
        <v>1314</v>
      </c>
    </row>
    <row r="3476" spans="1:16" ht="76.5">
      <c r="A3476" s="262">
        <v>25</v>
      </c>
      <c r="B3476" s="124"/>
      <c r="C3476" s="125" t="s">
        <v>694</v>
      </c>
      <c r="D3476" s="119">
        <v>43203</v>
      </c>
      <c r="E3476" s="120" t="s">
        <v>7119</v>
      </c>
      <c r="F3476" s="120" t="s">
        <v>1315</v>
      </c>
      <c r="G3476" s="120">
        <v>17283100</v>
      </c>
      <c r="H3476" s="124"/>
      <c r="I3476" s="128" t="s">
        <v>8268</v>
      </c>
      <c r="J3476" s="124"/>
      <c r="K3476" s="124"/>
      <c r="L3476" s="124"/>
      <c r="M3476" s="124"/>
      <c r="N3476" s="211">
        <v>245.03</v>
      </c>
      <c r="O3476" s="211">
        <v>0</v>
      </c>
      <c r="P3476" s="124" t="s">
        <v>1314</v>
      </c>
    </row>
    <row r="3477" spans="1:16" ht="76.5">
      <c r="A3477" s="262">
        <v>25</v>
      </c>
      <c r="B3477" s="124"/>
      <c r="C3477" s="125" t="s">
        <v>694</v>
      </c>
      <c r="D3477" s="119">
        <v>43203</v>
      </c>
      <c r="E3477" s="120" t="s">
        <v>7120</v>
      </c>
      <c r="F3477" s="120" t="s">
        <v>1315</v>
      </c>
      <c r="G3477" s="120">
        <v>17283109</v>
      </c>
      <c r="H3477" s="124"/>
      <c r="I3477" s="128" t="s">
        <v>8269</v>
      </c>
      <c r="J3477" s="124"/>
      <c r="K3477" s="124"/>
      <c r="L3477" s="124"/>
      <c r="M3477" s="124"/>
      <c r="N3477" s="211">
        <v>12.64</v>
      </c>
      <c r="O3477" s="211">
        <v>0</v>
      </c>
      <c r="P3477" s="124" t="s">
        <v>1314</v>
      </c>
    </row>
    <row r="3478" spans="1:16" ht="76.5">
      <c r="A3478" s="262">
        <v>25</v>
      </c>
      <c r="B3478" s="124"/>
      <c r="C3478" s="125" t="s">
        <v>694</v>
      </c>
      <c r="D3478" s="119">
        <v>43203</v>
      </c>
      <c r="E3478" s="120" t="s">
        <v>7121</v>
      </c>
      <c r="F3478" s="120" t="s">
        <v>1315</v>
      </c>
      <c r="G3478" s="120">
        <v>17281144</v>
      </c>
      <c r="H3478" s="124"/>
      <c r="I3478" s="128" t="s">
        <v>8270</v>
      </c>
      <c r="J3478" s="124"/>
      <c r="K3478" s="124"/>
      <c r="L3478" s="124"/>
      <c r="M3478" s="124"/>
      <c r="N3478" s="211">
        <v>123304.39</v>
      </c>
      <c r="O3478" s="211">
        <v>0</v>
      </c>
      <c r="P3478" s="124" t="s">
        <v>1314</v>
      </c>
    </row>
    <row r="3479" spans="1:16" ht="76.5">
      <c r="A3479" s="262">
        <v>25</v>
      </c>
      <c r="B3479" s="124"/>
      <c r="C3479" s="125" t="s">
        <v>694</v>
      </c>
      <c r="D3479" s="119">
        <v>43203</v>
      </c>
      <c r="E3479" s="120" t="s">
        <v>7122</v>
      </c>
      <c r="F3479" s="120" t="s">
        <v>1315</v>
      </c>
      <c r="G3479" s="120">
        <v>17281145</v>
      </c>
      <c r="H3479" s="124"/>
      <c r="I3479" s="128" t="s">
        <v>8271</v>
      </c>
      <c r="J3479" s="124"/>
      <c r="K3479" s="124"/>
      <c r="L3479" s="124"/>
      <c r="M3479" s="124"/>
      <c r="N3479" s="211">
        <v>337334.28</v>
      </c>
      <c r="O3479" s="211">
        <v>0</v>
      </c>
      <c r="P3479" s="124" t="s">
        <v>1314</v>
      </c>
    </row>
    <row r="3480" spans="1:16" ht="76.5">
      <c r="A3480" s="262">
        <v>25</v>
      </c>
      <c r="B3480" s="124"/>
      <c r="C3480" s="125" t="s">
        <v>694</v>
      </c>
      <c r="D3480" s="119">
        <v>43203</v>
      </c>
      <c r="E3480" s="120" t="s">
        <v>7123</v>
      </c>
      <c r="F3480" s="120" t="s">
        <v>1315</v>
      </c>
      <c r="G3480" s="120">
        <v>17281146</v>
      </c>
      <c r="H3480" s="124"/>
      <c r="I3480" s="128" t="s">
        <v>8272</v>
      </c>
      <c r="J3480" s="124"/>
      <c r="K3480" s="124"/>
      <c r="L3480" s="124"/>
      <c r="M3480" s="124"/>
      <c r="N3480" s="211">
        <v>139270.65</v>
      </c>
      <c r="O3480" s="211">
        <v>0</v>
      </c>
      <c r="P3480" s="124" t="s">
        <v>1314</v>
      </c>
    </row>
    <row r="3481" spans="1:16" ht="76.5">
      <c r="A3481" s="262">
        <v>25</v>
      </c>
      <c r="B3481" s="124"/>
      <c r="C3481" s="125" t="s">
        <v>694</v>
      </c>
      <c r="D3481" s="119">
        <v>43203</v>
      </c>
      <c r="E3481" s="120" t="s">
        <v>7124</v>
      </c>
      <c r="F3481" s="120" t="s">
        <v>1315</v>
      </c>
      <c r="G3481" s="120">
        <v>17280944</v>
      </c>
      <c r="H3481" s="124"/>
      <c r="I3481" s="128" t="s">
        <v>8273</v>
      </c>
      <c r="J3481" s="124"/>
      <c r="K3481" s="124"/>
      <c r="L3481" s="124"/>
      <c r="M3481" s="124"/>
      <c r="N3481" s="211">
        <v>319.89</v>
      </c>
      <c r="O3481" s="211">
        <v>0</v>
      </c>
      <c r="P3481" s="124" t="s">
        <v>1314</v>
      </c>
    </row>
    <row r="3482" spans="1:16" ht="76.5">
      <c r="A3482" s="262">
        <v>25</v>
      </c>
      <c r="B3482" s="124"/>
      <c r="C3482" s="125" t="s">
        <v>694</v>
      </c>
      <c r="D3482" s="119">
        <v>43203</v>
      </c>
      <c r="E3482" s="120" t="s">
        <v>7125</v>
      </c>
      <c r="F3482" s="120" t="s">
        <v>1315</v>
      </c>
      <c r="G3482" s="120">
        <v>17280698</v>
      </c>
      <c r="H3482" s="124"/>
      <c r="I3482" s="128" t="s">
        <v>8274</v>
      </c>
      <c r="J3482" s="124"/>
      <c r="K3482" s="124"/>
      <c r="L3482" s="124"/>
      <c r="M3482" s="124"/>
      <c r="N3482" s="211">
        <v>114365.89</v>
      </c>
      <c r="O3482" s="211">
        <v>0</v>
      </c>
      <c r="P3482" s="124" t="s">
        <v>1314</v>
      </c>
    </row>
    <row r="3483" spans="1:16" ht="76.5">
      <c r="A3483" s="262">
        <v>25</v>
      </c>
      <c r="B3483" s="124"/>
      <c r="C3483" s="125" t="s">
        <v>694</v>
      </c>
      <c r="D3483" s="119">
        <v>43203</v>
      </c>
      <c r="E3483" s="120" t="s">
        <v>7126</v>
      </c>
      <c r="F3483" s="120" t="s">
        <v>1315</v>
      </c>
      <c r="G3483" s="120">
        <v>17280689</v>
      </c>
      <c r="H3483" s="124"/>
      <c r="I3483" s="128" t="s">
        <v>8275</v>
      </c>
      <c r="J3483" s="124"/>
      <c r="K3483" s="124"/>
      <c r="L3483" s="124"/>
      <c r="M3483" s="124"/>
      <c r="N3483" s="211">
        <v>600000</v>
      </c>
      <c r="O3483" s="211">
        <v>0</v>
      </c>
      <c r="P3483" s="124" t="s">
        <v>1314</v>
      </c>
    </row>
    <row r="3484" spans="1:16" ht="76.5">
      <c r="A3484" s="262">
        <v>25</v>
      </c>
      <c r="B3484" s="124"/>
      <c r="C3484" s="125" t="s">
        <v>694</v>
      </c>
      <c r="D3484" s="119">
        <v>43203</v>
      </c>
      <c r="E3484" s="120" t="s">
        <v>7127</v>
      </c>
      <c r="F3484" s="120" t="s">
        <v>1315</v>
      </c>
      <c r="G3484" s="120">
        <v>17280462</v>
      </c>
      <c r="H3484" s="124"/>
      <c r="I3484" s="128" t="s">
        <v>8276</v>
      </c>
      <c r="J3484" s="124"/>
      <c r="K3484" s="124"/>
      <c r="L3484" s="124"/>
      <c r="M3484" s="124"/>
      <c r="N3484" s="211">
        <v>100310.39</v>
      </c>
      <c r="O3484" s="211">
        <v>0</v>
      </c>
      <c r="P3484" s="124" t="s">
        <v>1314</v>
      </c>
    </row>
    <row r="3485" spans="1:16" ht="76.5">
      <c r="A3485" s="262">
        <v>25</v>
      </c>
      <c r="B3485" s="124"/>
      <c r="C3485" s="125" t="s">
        <v>694</v>
      </c>
      <c r="D3485" s="119">
        <v>43203</v>
      </c>
      <c r="E3485" s="120" t="s">
        <v>7128</v>
      </c>
      <c r="F3485" s="120" t="s">
        <v>1315</v>
      </c>
      <c r="G3485" s="120">
        <v>17280467</v>
      </c>
      <c r="H3485" s="124"/>
      <c r="I3485" s="128" t="s">
        <v>8277</v>
      </c>
      <c r="J3485" s="124"/>
      <c r="K3485" s="124"/>
      <c r="L3485" s="124"/>
      <c r="M3485" s="124"/>
      <c r="N3485" s="211">
        <v>100310.39</v>
      </c>
      <c r="O3485" s="211">
        <v>0</v>
      </c>
      <c r="P3485" s="124" t="s">
        <v>1314</v>
      </c>
    </row>
    <row r="3486" spans="1:16" ht="76.5">
      <c r="A3486" s="262">
        <v>25</v>
      </c>
      <c r="B3486" s="124"/>
      <c r="C3486" s="125" t="s">
        <v>694</v>
      </c>
      <c r="D3486" s="119">
        <v>43203</v>
      </c>
      <c r="E3486" s="120" t="s">
        <v>7129</v>
      </c>
      <c r="F3486" s="120" t="s">
        <v>1315</v>
      </c>
      <c r="G3486" s="120">
        <v>17280536</v>
      </c>
      <c r="H3486" s="124"/>
      <c r="I3486" s="128" t="s">
        <v>8278</v>
      </c>
      <c r="J3486" s="124"/>
      <c r="K3486" s="124"/>
      <c r="L3486" s="124"/>
      <c r="M3486" s="124"/>
      <c r="N3486" s="211">
        <v>88065.35</v>
      </c>
      <c r="O3486" s="211">
        <v>0</v>
      </c>
      <c r="P3486" s="124" t="s">
        <v>1314</v>
      </c>
    </row>
    <row r="3487" spans="1:16" ht="76.5">
      <c r="A3487" s="262">
        <v>25</v>
      </c>
      <c r="B3487" s="124"/>
      <c r="C3487" s="125" t="s">
        <v>694</v>
      </c>
      <c r="D3487" s="119">
        <v>43203</v>
      </c>
      <c r="E3487" s="120" t="s">
        <v>7130</v>
      </c>
      <c r="F3487" s="120" t="s">
        <v>1315</v>
      </c>
      <c r="G3487" s="120">
        <v>17280552</v>
      </c>
      <c r="H3487" s="124"/>
      <c r="I3487" s="128" t="s">
        <v>8279</v>
      </c>
      <c r="J3487" s="124"/>
      <c r="K3487" s="124"/>
      <c r="L3487" s="124"/>
      <c r="M3487" s="124"/>
      <c r="N3487" s="211">
        <v>114457.8</v>
      </c>
      <c r="O3487" s="211">
        <v>0</v>
      </c>
      <c r="P3487" s="124" t="s">
        <v>1314</v>
      </c>
    </row>
    <row r="3488" spans="1:16" ht="76.5">
      <c r="A3488" s="262">
        <v>25</v>
      </c>
      <c r="B3488" s="124"/>
      <c r="C3488" s="125" t="s">
        <v>694</v>
      </c>
      <c r="D3488" s="119">
        <v>43203</v>
      </c>
      <c r="E3488" s="120" t="s">
        <v>7131</v>
      </c>
      <c r="F3488" s="120" t="s">
        <v>1315</v>
      </c>
      <c r="G3488" s="120">
        <v>17280557</v>
      </c>
      <c r="H3488" s="124"/>
      <c r="I3488" s="128" t="s">
        <v>8280</v>
      </c>
      <c r="J3488" s="124"/>
      <c r="K3488" s="124"/>
      <c r="L3488" s="124"/>
      <c r="M3488" s="124"/>
      <c r="N3488" s="211">
        <v>82398.27</v>
      </c>
      <c r="O3488" s="211">
        <v>0</v>
      </c>
      <c r="P3488" s="124" t="s">
        <v>1314</v>
      </c>
    </row>
    <row r="3489" spans="1:16" ht="76.5">
      <c r="A3489" s="262">
        <v>25</v>
      </c>
      <c r="B3489" s="124"/>
      <c r="C3489" s="125" t="s">
        <v>694</v>
      </c>
      <c r="D3489" s="119">
        <v>43203</v>
      </c>
      <c r="E3489" s="120" t="s">
        <v>7132</v>
      </c>
      <c r="F3489" s="120" t="s">
        <v>1315</v>
      </c>
      <c r="G3489" s="120">
        <v>17280564</v>
      </c>
      <c r="H3489" s="124"/>
      <c r="I3489" s="128" t="s">
        <v>8281</v>
      </c>
      <c r="J3489" s="124"/>
      <c r="K3489" s="124"/>
      <c r="L3489" s="124"/>
      <c r="M3489" s="124"/>
      <c r="N3489" s="211">
        <v>114457.8</v>
      </c>
      <c r="O3489" s="211">
        <v>0</v>
      </c>
      <c r="P3489" s="124" t="s">
        <v>1314</v>
      </c>
    </row>
    <row r="3490" spans="1:16" ht="63.75">
      <c r="A3490" s="262" t="s">
        <v>619</v>
      </c>
      <c r="B3490" s="124"/>
      <c r="C3490" s="125" t="s">
        <v>713</v>
      </c>
      <c r="D3490" s="119">
        <v>43206</v>
      </c>
      <c r="E3490" s="120" t="s">
        <v>6401</v>
      </c>
      <c r="F3490" s="120" t="s">
        <v>3</v>
      </c>
      <c r="G3490" s="120">
        <v>1614136</v>
      </c>
      <c r="H3490" s="124"/>
      <c r="I3490" s="128" t="s">
        <v>7615</v>
      </c>
      <c r="J3490" s="124"/>
      <c r="K3490" s="124"/>
      <c r="L3490" s="124"/>
      <c r="M3490" s="124"/>
      <c r="N3490" s="211">
        <v>0</v>
      </c>
      <c r="O3490" s="211">
        <v>302</v>
      </c>
      <c r="P3490" s="124" t="s">
        <v>1314</v>
      </c>
    </row>
    <row r="3491" spans="1:16" ht="63.75">
      <c r="A3491" s="262">
        <v>661</v>
      </c>
      <c r="B3491" s="124"/>
      <c r="C3491" s="125" t="s">
        <v>234</v>
      </c>
      <c r="D3491" s="119">
        <v>43206</v>
      </c>
      <c r="E3491" s="120" t="s">
        <v>6431</v>
      </c>
      <c r="F3491" s="120" t="s">
        <v>3</v>
      </c>
      <c r="G3491" s="120">
        <v>1614145</v>
      </c>
      <c r="H3491" s="124"/>
      <c r="I3491" s="128" t="s">
        <v>7645</v>
      </c>
      <c r="J3491" s="124"/>
      <c r="K3491" s="124"/>
      <c r="L3491" s="124"/>
      <c r="M3491" s="124"/>
      <c r="N3491" s="211">
        <v>0</v>
      </c>
      <c r="O3491" s="211">
        <v>25194.09</v>
      </c>
      <c r="P3491" s="124" t="s">
        <v>1314</v>
      </c>
    </row>
    <row r="3492" spans="1:16" ht="51">
      <c r="A3492" s="262" t="s">
        <v>619</v>
      </c>
      <c r="B3492" s="124"/>
      <c r="C3492" s="125" t="s">
        <v>713</v>
      </c>
      <c r="D3492" s="119">
        <v>43206</v>
      </c>
      <c r="E3492" s="120" t="s">
        <v>6432</v>
      </c>
      <c r="F3492" s="120" t="s">
        <v>3</v>
      </c>
      <c r="G3492" s="120">
        <v>1614070</v>
      </c>
      <c r="H3492" s="124"/>
      <c r="I3492" s="128" t="s">
        <v>7646</v>
      </c>
      <c r="J3492" s="124"/>
      <c r="K3492" s="124"/>
      <c r="L3492" s="124"/>
      <c r="M3492" s="124"/>
      <c r="N3492" s="211">
        <v>0</v>
      </c>
      <c r="O3492" s="211">
        <v>1681.1</v>
      </c>
      <c r="P3492" s="124" t="s">
        <v>1314</v>
      </c>
    </row>
    <row r="3493" spans="1:16" ht="51">
      <c r="A3493" s="262" t="s">
        <v>619</v>
      </c>
      <c r="B3493" s="124"/>
      <c r="C3493" s="125" t="s">
        <v>713</v>
      </c>
      <c r="D3493" s="119">
        <v>43206</v>
      </c>
      <c r="E3493" s="120" t="s">
        <v>6495</v>
      </c>
      <c r="F3493" s="120" t="s">
        <v>3</v>
      </c>
      <c r="G3493" s="120">
        <v>1614165</v>
      </c>
      <c r="H3493" s="124"/>
      <c r="I3493" s="128" t="s">
        <v>7698</v>
      </c>
      <c r="J3493" s="124"/>
      <c r="K3493" s="124"/>
      <c r="L3493" s="124"/>
      <c r="M3493" s="124"/>
      <c r="N3493" s="211">
        <v>0</v>
      </c>
      <c r="O3493" s="211">
        <v>90</v>
      </c>
      <c r="P3493" s="124" t="s">
        <v>1314</v>
      </c>
    </row>
    <row r="3494" spans="1:16" ht="63.75">
      <c r="A3494" s="262" t="s">
        <v>622</v>
      </c>
      <c r="B3494" s="124"/>
      <c r="C3494" s="125" t="s">
        <v>715</v>
      </c>
      <c r="D3494" s="119">
        <v>43206</v>
      </c>
      <c r="E3494" s="120" t="s">
        <v>6546</v>
      </c>
      <c r="F3494" s="120" t="s">
        <v>3</v>
      </c>
      <c r="G3494" s="120">
        <v>1614060</v>
      </c>
      <c r="H3494" s="124"/>
      <c r="I3494" s="128" t="s">
        <v>7743</v>
      </c>
      <c r="J3494" s="124"/>
      <c r="K3494" s="124"/>
      <c r="L3494" s="124"/>
      <c r="M3494" s="124"/>
      <c r="N3494" s="211">
        <v>0</v>
      </c>
      <c r="O3494" s="211">
        <v>0.31</v>
      </c>
      <c r="P3494" s="124" t="s">
        <v>1314</v>
      </c>
    </row>
    <row r="3495" spans="1:16" ht="51">
      <c r="A3495" s="262">
        <v>35</v>
      </c>
      <c r="B3495" s="124"/>
      <c r="C3495" s="125" t="s">
        <v>696</v>
      </c>
      <c r="D3495" s="119">
        <v>43206</v>
      </c>
      <c r="E3495" s="120" t="s">
        <v>6573</v>
      </c>
      <c r="F3495" s="120" t="s">
        <v>3</v>
      </c>
      <c r="G3495" s="120">
        <v>1614156</v>
      </c>
      <c r="H3495" s="124"/>
      <c r="I3495" s="128" t="s">
        <v>1381</v>
      </c>
      <c r="J3495" s="124"/>
      <c r="K3495" s="124"/>
      <c r="L3495" s="124"/>
      <c r="M3495" s="124"/>
      <c r="N3495" s="211">
        <v>0</v>
      </c>
      <c r="O3495" s="211">
        <v>1200</v>
      </c>
      <c r="P3495" s="124" t="s">
        <v>1314</v>
      </c>
    </row>
    <row r="3496" spans="1:16" ht="51">
      <c r="A3496" s="262">
        <v>41</v>
      </c>
      <c r="B3496" s="124"/>
      <c r="C3496" s="125" t="s">
        <v>697</v>
      </c>
      <c r="D3496" s="119">
        <v>43206</v>
      </c>
      <c r="E3496" s="120" t="s">
        <v>6586</v>
      </c>
      <c r="F3496" s="120" t="s">
        <v>3</v>
      </c>
      <c r="G3496" s="120">
        <v>1614061</v>
      </c>
      <c r="H3496" s="124"/>
      <c r="I3496" s="128" t="s">
        <v>7775</v>
      </c>
      <c r="J3496" s="124"/>
      <c r="K3496" s="124"/>
      <c r="L3496" s="124"/>
      <c r="M3496" s="124"/>
      <c r="N3496" s="211">
        <v>0</v>
      </c>
      <c r="O3496" s="211">
        <v>163995.43</v>
      </c>
      <c r="P3496" s="124" t="s">
        <v>1314</v>
      </c>
    </row>
    <row r="3497" spans="1:16" ht="63.75">
      <c r="A3497" s="262">
        <v>344</v>
      </c>
      <c r="B3497" s="124"/>
      <c r="C3497" s="125" t="s">
        <v>818</v>
      </c>
      <c r="D3497" s="119">
        <v>43206</v>
      </c>
      <c r="E3497" s="120" t="s">
        <v>6590</v>
      </c>
      <c r="F3497" s="120" t="s">
        <v>3</v>
      </c>
      <c r="G3497" s="120">
        <v>1614041</v>
      </c>
      <c r="H3497" s="124"/>
      <c r="I3497" s="128" t="s">
        <v>7779</v>
      </c>
      <c r="J3497" s="124"/>
      <c r="K3497" s="124"/>
      <c r="L3497" s="124"/>
      <c r="M3497" s="124"/>
      <c r="N3497" s="211">
        <v>0</v>
      </c>
      <c r="O3497" s="211">
        <v>1113.6600000000001</v>
      </c>
      <c r="P3497" s="124" t="s">
        <v>1314</v>
      </c>
    </row>
    <row r="3498" spans="1:16" ht="51">
      <c r="A3498" s="262">
        <v>212</v>
      </c>
      <c r="B3498" s="124"/>
      <c r="C3498" s="125" t="s">
        <v>761</v>
      </c>
      <c r="D3498" s="119">
        <v>43206</v>
      </c>
      <c r="E3498" s="120" t="s">
        <v>6593</v>
      </c>
      <c r="F3498" s="120" t="s">
        <v>3</v>
      </c>
      <c r="G3498" s="120">
        <v>1614114</v>
      </c>
      <c r="H3498" s="124"/>
      <c r="I3498" s="128" t="s">
        <v>7782</v>
      </c>
      <c r="J3498" s="124"/>
      <c r="K3498" s="124"/>
      <c r="L3498" s="124"/>
      <c r="M3498" s="124"/>
      <c r="N3498" s="211">
        <v>0</v>
      </c>
      <c r="O3498" s="211">
        <v>130</v>
      </c>
      <c r="P3498" s="124" t="s">
        <v>1314</v>
      </c>
    </row>
    <row r="3499" spans="1:16" ht="51">
      <c r="A3499" s="262">
        <v>212</v>
      </c>
      <c r="B3499" s="124"/>
      <c r="C3499" s="125" t="s">
        <v>761</v>
      </c>
      <c r="D3499" s="119">
        <v>43206</v>
      </c>
      <c r="E3499" s="120" t="s">
        <v>6595</v>
      </c>
      <c r="F3499" s="120" t="s">
        <v>3</v>
      </c>
      <c r="G3499" s="120">
        <v>1614116</v>
      </c>
      <c r="H3499" s="124"/>
      <c r="I3499" s="128" t="s">
        <v>7782</v>
      </c>
      <c r="J3499" s="124"/>
      <c r="K3499" s="124"/>
      <c r="L3499" s="124"/>
      <c r="M3499" s="124"/>
      <c r="N3499" s="211">
        <v>0</v>
      </c>
      <c r="O3499" s="211">
        <v>215</v>
      </c>
      <c r="P3499" s="124" t="s">
        <v>1314</v>
      </c>
    </row>
    <row r="3500" spans="1:16" ht="51">
      <c r="A3500" s="262">
        <v>212</v>
      </c>
      <c r="B3500" s="124"/>
      <c r="C3500" s="125" t="s">
        <v>761</v>
      </c>
      <c r="D3500" s="119">
        <v>43206</v>
      </c>
      <c r="E3500" s="120" t="s">
        <v>6596</v>
      </c>
      <c r="F3500" s="120" t="s">
        <v>3</v>
      </c>
      <c r="G3500" s="120">
        <v>1614117</v>
      </c>
      <c r="H3500" s="124"/>
      <c r="I3500" s="128" t="s">
        <v>7782</v>
      </c>
      <c r="J3500" s="124"/>
      <c r="K3500" s="124"/>
      <c r="L3500" s="124"/>
      <c r="M3500" s="124"/>
      <c r="N3500" s="211">
        <v>0</v>
      </c>
      <c r="O3500" s="211">
        <v>80</v>
      </c>
      <c r="P3500" s="124" t="s">
        <v>1314</v>
      </c>
    </row>
    <row r="3501" spans="1:16" ht="63.75">
      <c r="A3501" s="262">
        <v>373</v>
      </c>
      <c r="B3501" s="124"/>
      <c r="C3501" s="125" t="s">
        <v>1269</v>
      </c>
      <c r="D3501" s="119">
        <v>43206</v>
      </c>
      <c r="E3501" s="120" t="s">
        <v>6598</v>
      </c>
      <c r="F3501" s="120" t="s">
        <v>3</v>
      </c>
      <c r="G3501" s="120">
        <v>1614261</v>
      </c>
      <c r="H3501" s="124"/>
      <c r="I3501" s="128" t="s">
        <v>7785</v>
      </c>
      <c r="J3501" s="124"/>
      <c r="K3501" s="124"/>
      <c r="L3501" s="124"/>
      <c r="M3501" s="124"/>
      <c r="N3501" s="211">
        <v>0</v>
      </c>
      <c r="O3501" s="211">
        <v>1660.77</v>
      </c>
      <c r="P3501" s="124" t="s">
        <v>1314</v>
      </c>
    </row>
    <row r="3502" spans="1:16" ht="51">
      <c r="A3502" s="262" t="s">
        <v>619</v>
      </c>
      <c r="B3502" s="124"/>
      <c r="C3502" s="125" t="s">
        <v>713</v>
      </c>
      <c r="D3502" s="119">
        <v>43206</v>
      </c>
      <c r="E3502" s="120" t="s">
        <v>6599</v>
      </c>
      <c r="F3502" s="120" t="s">
        <v>3</v>
      </c>
      <c r="G3502" s="120">
        <v>1614234</v>
      </c>
      <c r="H3502" s="124"/>
      <c r="I3502" s="128" t="s">
        <v>7786</v>
      </c>
      <c r="J3502" s="124"/>
      <c r="K3502" s="124"/>
      <c r="L3502" s="124"/>
      <c r="M3502" s="124"/>
      <c r="N3502" s="211">
        <v>0</v>
      </c>
      <c r="O3502" s="211">
        <v>4.6500000000000004</v>
      </c>
      <c r="P3502" s="124" t="s">
        <v>1314</v>
      </c>
    </row>
    <row r="3503" spans="1:16" ht="38.25">
      <c r="A3503" s="262">
        <v>20</v>
      </c>
      <c r="B3503" s="124"/>
      <c r="C3503" s="125" t="s">
        <v>693</v>
      </c>
      <c r="D3503" s="119">
        <v>43206</v>
      </c>
      <c r="E3503" s="120" t="s">
        <v>6600</v>
      </c>
      <c r="F3503" s="120" t="s">
        <v>3</v>
      </c>
      <c r="G3503" s="120">
        <v>1614273</v>
      </c>
      <c r="H3503" s="124"/>
      <c r="I3503" s="128" t="s">
        <v>7787</v>
      </c>
      <c r="J3503" s="124"/>
      <c r="K3503" s="124"/>
      <c r="L3503" s="124"/>
      <c r="M3503" s="124"/>
      <c r="N3503" s="211">
        <v>0</v>
      </c>
      <c r="O3503" s="211">
        <v>65</v>
      </c>
      <c r="P3503" s="124" t="s">
        <v>1314</v>
      </c>
    </row>
    <row r="3504" spans="1:16" ht="38.25">
      <c r="A3504" s="262">
        <v>129</v>
      </c>
      <c r="B3504" s="124"/>
      <c r="C3504" s="125" t="s">
        <v>726</v>
      </c>
      <c r="D3504" s="119">
        <v>43206</v>
      </c>
      <c r="E3504" s="120" t="s">
        <v>6601</v>
      </c>
      <c r="F3504" s="120" t="s">
        <v>3</v>
      </c>
      <c r="G3504" s="120">
        <v>1614277</v>
      </c>
      <c r="H3504" s="124"/>
      <c r="I3504" s="128" t="s">
        <v>7788</v>
      </c>
      <c r="J3504" s="124"/>
      <c r="K3504" s="124"/>
      <c r="L3504" s="124"/>
      <c r="M3504" s="124"/>
      <c r="N3504" s="211">
        <v>0</v>
      </c>
      <c r="O3504" s="211">
        <v>1562</v>
      </c>
      <c r="P3504" s="124" t="s">
        <v>1314</v>
      </c>
    </row>
    <row r="3505" spans="1:16" ht="51">
      <c r="A3505" s="262" t="s">
        <v>619</v>
      </c>
      <c r="B3505" s="124"/>
      <c r="C3505" s="125" t="s">
        <v>713</v>
      </c>
      <c r="D3505" s="119">
        <v>43206</v>
      </c>
      <c r="E3505" s="120" t="s">
        <v>6602</v>
      </c>
      <c r="F3505" s="120" t="s">
        <v>3</v>
      </c>
      <c r="G3505" s="120">
        <v>1614228</v>
      </c>
      <c r="H3505" s="124"/>
      <c r="I3505" s="128" t="s">
        <v>7789</v>
      </c>
      <c r="J3505" s="124"/>
      <c r="K3505" s="124"/>
      <c r="L3505" s="124"/>
      <c r="M3505" s="124"/>
      <c r="N3505" s="211">
        <v>0</v>
      </c>
      <c r="O3505" s="211">
        <v>1524</v>
      </c>
      <c r="P3505" s="124" t="s">
        <v>1314</v>
      </c>
    </row>
    <row r="3506" spans="1:16" ht="51">
      <c r="A3506" s="262" t="s">
        <v>619</v>
      </c>
      <c r="B3506" s="124"/>
      <c r="C3506" s="125" t="s">
        <v>713</v>
      </c>
      <c r="D3506" s="119">
        <v>43206</v>
      </c>
      <c r="E3506" s="120" t="s">
        <v>6603</v>
      </c>
      <c r="F3506" s="120" t="s">
        <v>3</v>
      </c>
      <c r="G3506" s="120">
        <v>1614029</v>
      </c>
      <c r="H3506" s="124"/>
      <c r="I3506" s="128" t="s">
        <v>4798</v>
      </c>
      <c r="J3506" s="124"/>
      <c r="K3506" s="124"/>
      <c r="L3506" s="124"/>
      <c r="M3506" s="124"/>
      <c r="N3506" s="211">
        <v>0</v>
      </c>
      <c r="O3506" s="211">
        <v>5461.35</v>
      </c>
      <c r="P3506" s="124" t="s">
        <v>1314</v>
      </c>
    </row>
    <row r="3507" spans="1:16" ht="51">
      <c r="A3507" s="262" t="s">
        <v>619</v>
      </c>
      <c r="B3507" s="124"/>
      <c r="C3507" s="125" t="s">
        <v>713</v>
      </c>
      <c r="D3507" s="119">
        <v>43206</v>
      </c>
      <c r="E3507" s="120" t="s">
        <v>6712</v>
      </c>
      <c r="F3507" s="120" t="s">
        <v>3</v>
      </c>
      <c r="G3507" s="120">
        <v>1614028</v>
      </c>
      <c r="H3507" s="124"/>
      <c r="I3507" s="128" t="s">
        <v>7884</v>
      </c>
      <c r="J3507" s="124"/>
      <c r="K3507" s="124"/>
      <c r="L3507" s="124"/>
      <c r="M3507" s="124"/>
      <c r="N3507" s="211">
        <v>0</v>
      </c>
      <c r="O3507" s="211">
        <v>590.4</v>
      </c>
      <c r="P3507" s="124" t="s">
        <v>1314</v>
      </c>
    </row>
    <row r="3508" spans="1:16" ht="51">
      <c r="A3508" s="262" t="s">
        <v>619</v>
      </c>
      <c r="B3508" s="124"/>
      <c r="C3508" s="125" t="s">
        <v>713</v>
      </c>
      <c r="D3508" s="119">
        <v>43206</v>
      </c>
      <c r="E3508" s="120" t="s">
        <v>6714</v>
      </c>
      <c r="F3508" s="120" t="s">
        <v>3</v>
      </c>
      <c r="G3508" s="120">
        <v>1614226</v>
      </c>
      <c r="H3508" s="124"/>
      <c r="I3508" s="128" t="s">
        <v>7886</v>
      </c>
      <c r="J3508" s="124"/>
      <c r="K3508" s="124"/>
      <c r="L3508" s="124"/>
      <c r="M3508" s="124"/>
      <c r="N3508" s="211">
        <v>0</v>
      </c>
      <c r="O3508" s="211">
        <v>568</v>
      </c>
      <c r="P3508" s="124" t="s">
        <v>1314</v>
      </c>
    </row>
    <row r="3509" spans="1:16" ht="51">
      <c r="A3509" s="262" t="s">
        <v>619</v>
      </c>
      <c r="B3509" s="124"/>
      <c r="C3509" s="125" t="s">
        <v>713</v>
      </c>
      <c r="D3509" s="119">
        <v>43206</v>
      </c>
      <c r="E3509" s="120" t="s">
        <v>6752</v>
      </c>
      <c r="F3509" s="120" t="s">
        <v>3</v>
      </c>
      <c r="G3509" s="120">
        <v>1614065</v>
      </c>
      <c r="H3509" s="124"/>
      <c r="I3509" s="128" t="s">
        <v>7919</v>
      </c>
      <c r="J3509" s="124"/>
      <c r="K3509" s="124"/>
      <c r="L3509" s="124"/>
      <c r="M3509" s="124"/>
      <c r="N3509" s="211">
        <v>0</v>
      </c>
      <c r="O3509" s="211">
        <v>7.86</v>
      </c>
      <c r="P3509" s="124" t="s">
        <v>1314</v>
      </c>
    </row>
    <row r="3510" spans="1:16" ht="51">
      <c r="A3510" s="262" t="s">
        <v>620</v>
      </c>
      <c r="B3510" s="124"/>
      <c r="C3510" s="125" t="s">
        <v>714</v>
      </c>
      <c r="D3510" s="119">
        <v>43206</v>
      </c>
      <c r="E3510" s="120" t="s">
        <v>7133</v>
      </c>
      <c r="F3510" s="120" t="s">
        <v>6</v>
      </c>
      <c r="G3510" s="120">
        <v>712896</v>
      </c>
      <c r="H3510" s="124"/>
      <c r="I3510" s="128" t="s">
        <v>8282</v>
      </c>
      <c r="J3510" s="124"/>
      <c r="K3510" s="124"/>
      <c r="L3510" s="124"/>
      <c r="M3510" s="124"/>
      <c r="N3510" s="211">
        <v>0</v>
      </c>
      <c r="O3510" s="211">
        <v>2814412.62</v>
      </c>
      <c r="P3510" s="124" t="s">
        <v>1314</v>
      </c>
    </row>
    <row r="3511" spans="1:16" ht="63.75">
      <c r="A3511" s="262" t="s">
        <v>620</v>
      </c>
      <c r="B3511" s="124"/>
      <c r="C3511" s="125" t="s">
        <v>714</v>
      </c>
      <c r="D3511" s="119">
        <v>43206</v>
      </c>
      <c r="E3511" s="120" t="s">
        <v>7134</v>
      </c>
      <c r="F3511" s="120" t="s">
        <v>6</v>
      </c>
      <c r="G3511" s="120">
        <v>918846</v>
      </c>
      <c r="H3511" s="124"/>
      <c r="I3511" s="128" t="s">
        <v>8283</v>
      </c>
      <c r="J3511" s="124"/>
      <c r="K3511" s="124"/>
      <c r="L3511" s="124"/>
      <c r="M3511" s="124"/>
      <c r="N3511" s="211">
        <v>0</v>
      </c>
      <c r="O3511" s="211">
        <v>4567.6899999999996</v>
      </c>
      <c r="P3511" s="124" t="s">
        <v>1314</v>
      </c>
    </row>
    <row r="3512" spans="1:16" ht="76.5">
      <c r="A3512" s="262">
        <v>25</v>
      </c>
      <c r="B3512" s="124"/>
      <c r="C3512" s="125" t="s">
        <v>694</v>
      </c>
      <c r="D3512" s="119">
        <v>43206</v>
      </c>
      <c r="E3512" s="120" t="s">
        <v>7135</v>
      </c>
      <c r="F3512" s="120" t="s">
        <v>1315</v>
      </c>
      <c r="G3512" s="120">
        <v>17315815</v>
      </c>
      <c r="H3512" s="124"/>
      <c r="I3512" s="128" t="s">
        <v>8284</v>
      </c>
      <c r="J3512" s="124"/>
      <c r="K3512" s="124"/>
      <c r="L3512" s="124"/>
      <c r="M3512" s="124"/>
      <c r="N3512" s="211">
        <v>45602.65</v>
      </c>
      <c r="O3512" s="211">
        <v>0</v>
      </c>
      <c r="P3512" s="124" t="s">
        <v>1314</v>
      </c>
    </row>
    <row r="3513" spans="1:16" ht="76.5">
      <c r="A3513" s="262">
        <v>25</v>
      </c>
      <c r="B3513" s="124"/>
      <c r="C3513" s="125" t="s">
        <v>694</v>
      </c>
      <c r="D3513" s="119">
        <v>43206</v>
      </c>
      <c r="E3513" s="120" t="s">
        <v>7136</v>
      </c>
      <c r="F3513" s="120" t="s">
        <v>1315</v>
      </c>
      <c r="G3513" s="120">
        <v>17315584</v>
      </c>
      <c r="H3513" s="124"/>
      <c r="I3513" s="128" t="s">
        <v>8285</v>
      </c>
      <c r="J3513" s="124"/>
      <c r="K3513" s="124"/>
      <c r="L3513" s="124"/>
      <c r="M3513" s="124"/>
      <c r="N3513" s="211">
        <v>849853.12</v>
      </c>
      <c r="O3513" s="211">
        <v>0</v>
      </c>
      <c r="P3513" s="124" t="s">
        <v>1314</v>
      </c>
    </row>
    <row r="3514" spans="1:16" ht="76.5">
      <c r="A3514" s="262">
        <v>513</v>
      </c>
      <c r="B3514" s="124"/>
      <c r="C3514" s="125" t="s">
        <v>201</v>
      </c>
      <c r="D3514" s="119">
        <v>43206</v>
      </c>
      <c r="E3514" s="120" t="s">
        <v>7137</v>
      </c>
      <c r="F3514" s="120" t="s">
        <v>13</v>
      </c>
      <c r="G3514" s="120">
        <v>918870</v>
      </c>
      <c r="H3514" s="124"/>
      <c r="I3514" s="128" t="s">
        <v>8286</v>
      </c>
      <c r="J3514" s="124"/>
      <c r="K3514" s="124"/>
      <c r="L3514" s="124"/>
      <c r="M3514" s="124"/>
      <c r="N3514" s="211">
        <v>143498.84</v>
      </c>
      <c r="O3514" s="211">
        <v>0</v>
      </c>
      <c r="P3514" s="124" t="s">
        <v>1314</v>
      </c>
    </row>
    <row r="3515" spans="1:16" ht="76.5">
      <c r="A3515" s="262">
        <v>513</v>
      </c>
      <c r="B3515" s="124"/>
      <c r="C3515" s="125" t="s">
        <v>201</v>
      </c>
      <c r="D3515" s="119">
        <v>43206</v>
      </c>
      <c r="E3515" s="120" t="s">
        <v>7138</v>
      </c>
      <c r="F3515" s="120" t="s">
        <v>11</v>
      </c>
      <c r="G3515" s="120">
        <v>918870</v>
      </c>
      <c r="H3515" s="124"/>
      <c r="I3515" s="128" t="s">
        <v>8287</v>
      </c>
      <c r="J3515" s="124"/>
      <c r="K3515" s="124"/>
      <c r="L3515" s="124"/>
      <c r="M3515" s="124"/>
      <c r="N3515" s="211">
        <v>368.99</v>
      </c>
      <c r="O3515" s="211">
        <v>0</v>
      </c>
      <c r="P3515" s="124" t="s">
        <v>1314</v>
      </c>
    </row>
    <row r="3516" spans="1:16" ht="51">
      <c r="A3516" s="262">
        <v>513</v>
      </c>
      <c r="B3516" s="124"/>
      <c r="C3516" s="125" t="s">
        <v>201</v>
      </c>
      <c r="D3516" s="119">
        <v>43206</v>
      </c>
      <c r="E3516" s="120" t="s">
        <v>7139</v>
      </c>
      <c r="F3516" s="120" t="s">
        <v>11</v>
      </c>
      <c r="G3516" s="120">
        <v>918875</v>
      </c>
      <c r="H3516" s="124"/>
      <c r="I3516" s="128" t="s">
        <v>8288</v>
      </c>
      <c r="J3516" s="124"/>
      <c r="K3516" s="124"/>
      <c r="L3516" s="124"/>
      <c r="M3516" s="124"/>
      <c r="N3516" s="211">
        <v>50</v>
      </c>
      <c r="O3516" s="211">
        <v>0</v>
      </c>
      <c r="P3516" s="124" t="s">
        <v>1314</v>
      </c>
    </row>
    <row r="3517" spans="1:16" ht="89.25">
      <c r="A3517" s="262">
        <v>513</v>
      </c>
      <c r="B3517" s="124"/>
      <c r="C3517" s="125" t="s">
        <v>201</v>
      </c>
      <c r="D3517" s="119">
        <v>43206</v>
      </c>
      <c r="E3517" s="120" t="s">
        <v>7140</v>
      </c>
      <c r="F3517" s="120" t="s">
        <v>15</v>
      </c>
      <c r="G3517" s="120">
        <v>4786</v>
      </c>
      <c r="H3517" s="124"/>
      <c r="I3517" s="128" t="s">
        <v>8289</v>
      </c>
      <c r="J3517" s="124"/>
      <c r="K3517" s="124"/>
      <c r="L3517" s="124"/>
      <c r="M3517" s="124"/>
      <c r="N3517" s="211">
        <v>50</v>
      </c>
      <c r="O3517" s="211">
        <v>0</v>
      </c>
      <c r="P3517" s="124" t="s">
        <v>1314</v>
      </c>
    </row>
    <row r="3518" spans="1:16" ht="89.25">
      <c r="A3518" s="262">
        <v>513</v>
      </c>
      <c r="B3518" s="124"/>
      <c r="C3518" s="125" t="s">
        <v>201</v>
      </c>
      <c r="D3518" s="119">
        <v>43206</v>
      </c>
      <c r="E3518" s="120" t="s">
        <v>7141</v>
      </c>
      <c r="F3518" s="120" t="s">
        <v>15</v>
      </c>
      <c r="G3518" s="120">
        <v>4787</v>
      </c>
      <c r="H3518" s="124"/>
      <c r="I3518" s="128" t="s">
        <v>8290</v>
      </c>
      <c r="J3518" s="124"/>
      <c r="K3518" s="124"/>
      <c r="L3518" s="124"/>
      <c r="M3518" s="124"/>
      <c r="N3518" s="211">
        <v>50</v>
      </c>
      <c r="O3518" s="211">
        <v>0</v>
      </c>
      <c r="P3518" s="124" t="s">
        <v>1314</v>
      </c>
    </row>
    <row r="3519" spans="1:16" ht="76.5">
      <c r="A3519" s="262" t="s">
        <v>619</v>
      </c>
      <c r="B3519" s="124"/>
      <c r="C3519" s="125" t="s">
        <v>713</v>
      </c>
      <c r="D3519" s="119">
        <v>43206</v>
      </c>
      <c r="E3519" s="120" t="s">
        <v>7142</v>
      </c>
      <c r="F3519" s="120" t="s">
        <v>15</v>
      </c>
      <c r="G3519" s="120">
        <v>4781</v>
      </c>
      <c r="H3519" s="124"/>
      <c r="I3519" s="128" t="s">
        <v>8291</v>
      </c>
      <c r="J3519" s="124"/>
      <c r="K3519" s="124"/>
      <c r="L3519" s="124"/>
      <c r="M3519" s="124"/>
      <c r="N3519" s="211">
        <v>352.32</v>
      </c>
      <c r="O3519" s="211">
        <v>0</v>
      </c>
      <c r="P3519" s="124" t="s">
        <v>1314</v>
      </c>
    </row>
    <row r="3520" spans="1:16" ht="89.25">
      <c r="A3520" s="262" t="s">
        <v>619</v>
      </c>
      <c r="B3520" s="124"/>
      <c r="C3520" s="125" t="s">
        <v>713</v>
      </c>
      <c r="D3520" s="119">
        <v>43206</v>
      </c>
      <c r="E3520" s="120" t="s">
        <v>7143</v>
      </c>
      <c r="F3520" s="120" t="s">
        <v>15</v>
      </c>
      <c r="G3520" s="120">
        <v>4780</v>
      </c>
      <c r="H3520" s="124"/>
      <c r="I3520" s="128" t="s">
        <v>8292</v>
      </c>
      <c r="J3520" s="124"/>
      <c r="K3520" s="124"/>
      <c r="L3520" s="124"/>
      <c r="M3520" s="124"/>
      <c r="N3520" s="211">
        <v>425.1</v>
      </c>
      <c r="O3520" s="211">
        <v>0</v>
      </c>
      <c r="P3520" s="124" t="s">
        <v>1314</v>
      </c>
    </row>
    <row r="3521" spans="1:16" ht="89.25">
      <c r="A3521" s="262" t="s">
        <v>619</v>
      </c>
      <c r="B3521" s="124"/>
      <c r="C3521" s="125" t="s">
        <v>713</v>
      </c>
      <c r="D3521" s="119">
        <v>43206</v>
      </c>
      <c r="E3521" s="120" t="s">
        <v>7144</v>
      </c>
      <c r="F3521" s="120" t="s">
        <v>15</v>
      </c>
      <c r="G3521" s="120">
        <v>4778</v>
      </c>
      <c r="H3521" s="124"/>
      <c r="I3521" s="128" t="s">
        <v>8293</v>
      </c>
      <c r="J3521" s="124"/>
      <c r="K3521" s="124"/>
      <c r="L3521" s="124"/>
      <c r="M3521" s="124"/>
      <c r="N3521" s="211">
        <v>515.04</v>
      </c>
      <c r="O3521" s="211">
        <v>0</v>
      </c>
      <c r="P3521" s="124" t="s">
        <v>1314</v>
      </c>
    </row>
    <row r="3522" spans="1:16" ht="89.25">
      <c r="A3522" s="262">
        <v>25</v>
      </c>
      <c r="B3522" s="124"/>
      <c r="C3522" s="125" t="s">
        <v>694</v>
      </c>
      <c r="D3522" s="119">
        <v>43206</v>
      </c>
      <c r="E3522" s="120" t="s">
        <v>7145</v>
      </c>
      <c r="F3522" s="120" t="s">
        <v>15</v>
      </c>
      <c r="G3522" s="120">
        <v>4776</v>
      </c>
      <c r="H3522" s="124"/>
      <c r="I3522" s="128" t="s">
        <v>8294</v>
      </c>
      <c r="J3522" s="124"/>
      <c r="K3522" s="124"/>
      <c r="L3522" s="124"/>
      <c r="M3522" s="124"/>
      <c r="N3522" s="211">
        <v>290.02999999999997</v>
      </c>
      <c r="O3522" s="211">
        <v>0</v>
      </c>
      <c r="P3522" s="124" t="s">
        <v>1314</v>
      </c>
    </row>
    <row r="3523" spans="1:16" ht="102">
      <c r="A3523" s="262">
        <v>513</v>
      </c>
      <c r="B3523" s="124"/>
      <c r="C3523" s="125" t="s">
        <v>201</v>
      </c>
      <c r="D3523" s="119">
        <v>43206</v>
      </c>
      <c r="E3523" s="120" t="s">
        <v>7146</v>
      </c>
      <c r="F3523" s="120" t="s">
        <v>15</v>
      </c>
      <c r="G3523" s="120">
        <v>4783</v>
      </c>
      <c r="H3523" s="124"/>
      <c r="I3523" s="128" t="s">
        <v>8295</v>
      </c>
      <c r="J3523" s="124"/>
      <c r="K3523" s="124"/>
      <c r="L3523" s="124"/>
      <c r="M3523" s="124"/>
      <c r="N3523" s="211">
        <v>46732.92</v>
      </c>
      <c r="O3523" s="211">
        <v>0</v>
      </c>
      <c r="P3523" s="124" t="s">
        <v>1314</v>
      </c>
    </row>
    <row r="3524" spans="1:16" ht="89.25">
      <c r="A3524" s="262">
        <v>25</v>
      </c>
      <c r="B3524" s="124"/>
      <c r="C3524" s="125" t="s">
        <v>694</v>
      </c>
      <c r="D3524" s="119">
        <v>43206</v>
      </c>
      <c r="E3524" s="120" t="s">
        <v>7147</v>
      </c>
      <c r="F3524" s="120" t="s">
        <v>15</v>
      </c>
      <c r="G3524" s="120">
        <v>4775</v>
      </c>
      <c r="H3524" s="124"/>
      <c r="I3524" s="128" t="s">
        <v>8296</v>
      </c>
      <c r="J3524" s="124"/>
      <c r="K3524" s="124"/>
      <c r="L3524" s="124"/>
      <c r="M3524" s="124"/>
      <c r="N3524" s="211">
        <v>271.51</v>
      </c>
      <c r="O3524" s="211">
        <v>0</v>
      </c>
      <c r="P3524" s="124" t="s">
        <v>1314</v>
      </c>
    </row>
    <row r="3525" spans="1:16" ht="51">
      <c r="A3525" s="262">
        <v>513</v>
      </c>
      <c r="B3525" s="124"/>
      <c r="C3525" s="125" t="s">
        <v>201</v>
      </c>
      <c r="D3525" s="119">
        <v>43206</v>
      </c>
      <c r="E3525" s="120" t="s">
        <v>7148</v>
      </c>
      <c r="F3525" s="120" t="s">
        <v>15</v>
      </c>
      <c r="G3525" s="120">
        <v>713016</v>
      </c>
      <c r="H3525" s="124"/>
      <c r="I3525" s="128" t="s">
        <v>5595</v>
      </c>
      <c r="J3525" s="124"/>
      <c r="K3525" s="124"/>
      <c r="L3525" s="124"/>
      <c r="M3525" s="124"/>
      <c r="N3525" s="211">
        <v>50</v>
      </c>
      <c r="O3525" s="211">
        <v>0</v>
      </c>
      <c r="P3525" s="124" t="s">
        <v>1314</v>
      </c>
    </row>
    <row r="3526" spans="1:16" ht="51">
      <c r="A3526" s="262">
        <v>513</v>
      </c>
      <c r="B3526" s="124"/>
      <c r="C3526" s="125" t="s">
        <v>201</v>
      </c>
      <c r="D3526" s="119">
        <v>43206</v>
      </c>
      <c r="E3526" s="120" t="s">
        <v>7149</v>
      </c>
      <c r="F3526" s="120" t="s">
        <v>15</v>
      </c>
      <c r="G3526" s="120">
        <v>713018</v>
      </c>
      <c r="H3526" s="124"/>
      <c r="I3526" s="128" t="s">
        <v>5595</v>
      </c>
      <c r="J3526" s="124"/>
      <c r="K3526" s="124"/>
      <c r="L3526" s="124"/>
      <c r="M3526" s="124"/>
      <c r="N3526" s="211">
        <v>50</v>
      </c>
      <c r="O3526" s="211">
        <v>0</v>
      </c>
      <c r="P3526" s="124" t="s">
        <v>1314</v>
      </c>
    </row>
    <row r="3527" spans="1:16" ht="63.75">
      <c r="A3527" s="262">
        <v>513</v>
      </c>
      <c r="B3527" s="124"/>
      <c r="C3527" s="125" t="s">
        <v>201</v>
      </c>
      <c r="D3527" s="119">
        <v>43206</v>
      </c>
      <c r="E3527" s="120" t="s">
        <v>7150</v>
      </c>
      <c r="F3527" s="120" t="s">
        <v>15</v>
      </c>
      <c r="G3527" s="120">
        <v>713156</v>
      </c>
      <c r="H3527" s="124"/>
      <c r="I3527" s="128" t="s">
        <v>8297</v>
      </c>
      <c r="J3527" s="124"/>
      <c r="K3527" s="124"/>
      <c r="L3527" s="124"/>
      <c r="M3527" s="124"/>
      <c r="N3527" s="211">
        <v>50</v>
      </c>
      <c r="O3527" s="211">
        <v>0</v>
      </c>
      <c r="P3527" s="124" t="s">
        <v>1314</v>
      </c>
    </row>
    <row r="3528" spans="1:16" ht="76.5">
      <c r="A3528" s="262">
        <v>25</v>
      </c>
      <c r="B3528" s="124"/>
      <c r="C3528" s="125" t="s">
        <v>694</v>
      </c>
      <c r="D3528" s="119">
        <v>43206</v>
      </c>
      <c r="E3528" s="120" t="s">
        <v>7151</v>
      </c>
      <c r="F3528" s="120" t="s">
        <v>1315</v>
      </c>
      <c r="G3528" s="120">
        <v>17315441</v>
      </c>
      <c r="H3528" s="124"/>
      <c r="I3528" s="128" t="s">
        <v>8298</v>
      </c>
      <c r="J3528" s="124"/>
      <c r="K3528" s="124"/>
      <c r="L3528" s="124"/>
      <c r="M3528" s="124"/>
      <c r="N3528" s="211">
        <v>117546.48</v>
      </c>
      <c r="O3528" s="211">
        <v>0</v>
      </c>
      <c r="P3528" s="124" t="s">
        <v>1314</v>
      </c>
    </row>
    <row r="3529" spans="1:16" ht="76.5">
      <c r="A3529" s="262">
        <v>25</v>
      </c>
      <c r="B3529" s="124"/>
      <c r="C3529" s="125" t="s">
        <v>694</v>
      </c>
      <c r="D3529" s="119">
        <v>43206</v>
      </c>
      <c r="E3529" s="120" t="s">
        <v>7152</v>
      </c>
      <c r="F3529" s="120" t="s">
        <v>1315</v>
      </c>
      <c r="G3529" s="120">
        <v>17315428</v>
      </c>
      <c r="H3529" s="124"/>
      <c r="I3529" s="128" t="s">
        <v>8299</v>
      </c>
      <c r="J3529" s="124"/>
      <c r="K3529" s="124"/>
      <c r="L3529" s="124"/>
      <c r="M3529" s="124"/>
      <c r="N3529" s="211">
        <v>345796.08</v>
      </c>
      <c r="O3529" s="211">
        <v>0</v>
      </c>
      <c r="P3529" s="124" t="s">
        <v>1314</v>
      </c>
    </row>
    <row r="3530" spans="1:16" ht="76.5">
      <c r="A3530" s="262">
        <v>25</v>
      </c>
      <c r="B3530" s="124"/>
      <c r="C3530" s="125" t="s">
        <v>694</v>
      </c>
      <c r="D3530" s="119">
        <v>43206</v>
      </c>
      <c r="E3530" s="120" t="s">
        <v>7153</v>
      </c>
      <c r="F3530" s="120" t="s">
        <v>1315</v>
      </c>
      <c r="G3530" s="120">
        <v>17315260</v>
      </c>
      <c r="H3530" s="124"/>
      <c r="I3530" s="128" t="s">
        <v>8300</v>
      </c>
      <c r="J3530" s="124"/>
      <c r="K3530" s="124"/>
      <c r="L3530" s="124"/>
      <c r="M3530" s="124"/>
      <c r="N3530" s="211">
        <v>222431.48</v>
      </c>
      <c r="O3530" s="211">
        <v>0</v>
      </c>
      <c r="P3530" s="124" t="s">
        <v>1314</v>
      </c>
    </row>
    <row r="3531" spans="1:16" ht="76.5">
      <c r="A3531" s="262">
        <v>25</v>
      </c>
      <c r="B3531" s="124"/>
      <c r="C3531" s="125" t="s">
        <v>694</v>
      </c>
      <c r="D3531" s="119">
        <v>43206</v>
      </c>
      <c r="E3531" s="120" t="s">
        <v>7154</v>
      </c>
      <c r="F3531" s="120" t="s">
        <v>1315</v>
      </c>
      <c r="G3531" s="120">
        <v>17315583</v>
      </c>
      <c r="H3531" s="124"/>
      <c r="I3531" s="128" t="s">
        <v>8301</v>
      </c>
      <c r="J3531" s="124"/>
      <c r="K3531" s="124"/>
      <c r="L3531" s="124"/>
      <c r="M3531" s="124"/>
      <c r="N3531" s="211">
        <v>206361.21</v>
      </c>
      <c r="O3531" s="211">
        <v>0</v>
      </c>
      <c r="P3531" s="124" t="s">
        <v>1314</v>
      </c>
    </row>
    <row r="3532" spans="1:16" ht="76.5">
      <c r="A3532" s="262">
        <v>25</v>
      </c>
      <c r="B3532" s="124"/>
      <c r="C3532" s="125" t="s">
        <v>694</v>
      </c>
      <c r="D3532" s="119">
        <v>43206</v>
      </c>
      <c r="E3532" s="120" t="s">
        <v>7155</v>
      </c>
      <c r="F3532" s="120" t="s">
        <v>1315</v>
      </c>
      <c r="G3532" s="120">
        <v>17315582</v>
      </c>
      <c r="H3532" s="124"/>
      <c r="I3532" s="128" t="s">
        <v>8302</v>
      </c>
      <c r="J3532" s="124"/>
      <c r="K3532" s="124"/>
      <c r="L3532" s="124"/>
      <c r="M3532" s="124"/>
      <c r="N3532" s="211">
        <v>143430.48000000001</v>
      </c>
      <c r="O3532" s="211">
        <v>0</v>
      </c>
      <c r="P3532" s="124" t="s">
        <v>1314</v>
      </c>
    </row>
    <row r="3533" spans="1:16" ht="76.5">
      <c r="A3533" s="262">
        <v>25</v>
      </c>
      <c r="B3533" s="124"/>
      <c r="C3533" s="125" t="s">
        <v>694</v>
      </c>
      <c r="D3533" s="119">
        <v>43206</v>
      </c>
      <c r="E3533" s="120" t="s">
        <v>7156</v>
      </c>
      <c r="F3533" s="120" t="s">
        <v>1315</v>
      </c>
      <c r="G3533" s="120">
        <v>17315581</v>
      </c>
      <c r="H3533" s="124"/>
      <c r="I3533" s="128" t="s">
        <v>8303</v>
      </c>
      <c r="J3533" s="124"/>
      <c r="K3533" s="124"/>
      <c r="L3533" s="124"/>
      <c r="M3533" s="124"/>
      <c r="N3533" s="211">
        <v>634239.03</v>
      </c>
      <c r="O3533" s="211">
        <v>0</v>
      </c>
      <c r="P3533" s="124" t="s">
        <v>1314</v>
      </c>
    </row>
    <row r="3534" spans="1:16" ht="51">
      <c r="A3534" s="262" t="s">
        <v>619</v>
      </c>
      <c r="B3534" s="124"/>
      <c r="C3534" s="125" t="s">
        <v>713</v>
      </c>
      <c r="D3534" s="119">
        <v>43207</v>
      </c>
      <c r="E3534" s="120" t="s">
        <v>6503</v>
      </c>
      <c r="F3534" s="120" t="s">
        <v>3</v>
      </c>
      <c r="G3534" s="120">
        <v>1614591</v>
      </c>
      <c r="H3534" s="124"/>
      <c r="I3534" s="128" t="s">
        <v>7705</v>
      </c>
      <c r="J3534" s="124"/>
      <c r="K3534" s="124"/>
      <c r="L3534" s="124"/>
      <c r="M3534" s="124"/>
      <c r="N3534" s="211">
        <v>0</v>
      </c>
      <c r="O3534" s="211">
        <v>15000</v>
      </c>
      <c r="P3534" s="124" t="s">
        <v>1314</v>
      </c>
    </row>
    <row r="3535" spans="1:16" ht="51">
      <c r="A3535" s="262" t="s">
        <v>619</v>
      </c>
      <c r="B3535" s="124"/>
      <c r="C3535" s="125" t="s">
        <v>713</v>
      </c>
      <c r="D3535" s="119">
        <v>43207</v>
      </c>
      <c r="E3535" s="120" t="s">
        <v>6589</v>
      </c>
      <c r="F3535" s="120" t="s">
        <v>3</v>
      </c>
      <c r="G3535" s="120">
        <v>1614574</v>
      </c>
      <c r="H3535" s="124"/>
      <c r="I3535" s="128" t="s">
        <v>7778</v>
      </c>
      <c r="J3535" s="124"/>
      <c r="K3535" s="124"/>
      <c r="L3535" s="124"/>
      <c r="M3535" s="124"/>
      <c r="N3535" s="211">
        <v>0</v>
      </c>
      <c r="O3535" s="211">
        <v>2764.47</v>
      </c>
      <c r="P3535" s="124" t="s">
        <v>1314</v>
      </c>
    </row>
    <row r="3536" spans="1:16" ht="51">
      <c r="A3536" s="262">
        <v>130</v>
      </c>
      <c r="B3536" s="124"/>
      <c r="C3536" s="125" t="s">
        <v>727</v>
      </c>
      <c r="D3536" s="119">
        <v>43207</v>
      </c>
      <c r="E3536" s="120" t="s">
        <v>6604</v>
      </c>
      <c r="F3536" s="120" t="s">
        <v>3</v>
      </c>
      <c r="G3536" s="120">
        <v>1614454</v>
      </c>
      <c r="H3536" s="124"/>
      <c r="I3536" s="128" t="s">
        <v>7790</v>
      </c>
      <c r="J3536" s="124"/>
      <c r="K3536" s="124"/>
      <c r="L3536" s="124"/>
      <c r="M3536" s="124"/>
      <c r="N3536" s="211">
        <v>0</v>
      </c>
      <c r="O3536" s="211">
        <v>508</v>
      </c>
      <c r="P3536" s="124" t="s">
        <v>1314</v>
      </c>
    </row>
    <row r="3537" spans="1:16" ht="51">
      <c r="A3537" s="262">
        <v>47</v>
      </c>
      <c r="B3537" s="124"/>
      <c r="C3537" s="125" t="s">
        <v>699</v>
      </c>
      <c r="D3537" s="119">
        <v>43207</v>
      </c>
      <c r="E3537" s="120" t="s">
        <v>6605</v>
      </c>
      <c r="F3537" s="120" t="s">
        <v>3</v>
      </c>
      <c r="G3537" s="120">
        <v>1614469</v>
      </c>
      <c r="H3537" s="124"/>
      <c r="I3537" s="128" t="s">
        <v>7791</v>
      </c>
      <c r="J3537" s="124"/>
      <c r="K3537" s="124"/>
      <c r="L3537" s="124"/>
      <c r="M3537" s="124"/>
      <c r="N3537" s="211">
        <v>0</v>
      </c>
      <c r="O3537" s="211">
        <v>4654.18</v>
      </c>
      <c r="P3537" s="124" t="s">
        <v>1314</v>
      </c>
    </row>
    <row r="3538" spans="1:16" ht="51">
      <c r="A3538" s="262">
        <v>212</v>
      </c>
      <c r="B3538" s="124"/>
      <c r="C3538" s="125" t="s">
        <v>761</v>
      </c>
      <c r="D3538" s="119">
        <v>43207</v>
      </c>
      <c r="E3538" s="120" t="s">
        <v>6607</v>
      </c>
      <c r="F3538" s="120" t="s">
        <v>3</v>
      </c>
      <c r="G3538" s="120">
        <v>1614494</v>
      </c>
      <c r="H3538" s="124"/>
      <c r="I3538" s="128" t="s">
        <v>7793</v>
      </c>
      <c r="J3538" s="124"/>
      <c r="K3538" s="124"/>
      <c r="L3538" s="124"/>
      <c r="M3538" s="124"/>
      <c r="N3538" s="211">
        <v>0</v>
      </c>
      <c r="O3538" s="211">
        <v>505</v>
      </c>
      <c r="P3538" s="124" t="s">
        <v>1314</v>
      </c>
    </row>
    <row r="3539" spans="1:16" ht="51">
      <c r="A3539" s="262" t="s">
        <v>619</v>
      </c>
      <c r="B3539" s="124"/>
      <c r="C3539" s="125" t="s">
        <v>713</v>
      </c>
      <c r="D3539" s="119">
        <v>43207</v>
      </c>
      <c r="E3539" s="120" t="s">
        <v>6609</v>
      </c>
      <c r="F3539" s="120" t="s">
        <v>3</v>
      </c>
      <c r="G3539" s="120">
        <v>1614529</v>
      </c>
      <c r="H3539" s="124"/>
      <c r="I3539" s="128" t="s">
        <v>7794</v>
      </c>
      <c r="J3539" s="124"/>
      <c r="K3539" s="124"/>
      <c r="L3539" s="124"/>
      <c r="M3539" s="124"/>
      <c r="N3539" s="211">
        <v>0</v>
      </c>
      <c r="O3539" s="211">
        <v>28.81</v>
      </c>
      <c r="P3539" s="124" t="s">
        <v>1314</v>
      </c>
    </row>
    <row r="3540" spans="1:16" ht="51">
      <c r="A3540" s="262">
        <v>212</v>
      </c>
      <c r="B3540" s="124"/>
      <c r="C3540" s="125" t="s">
        <v>761</v>
      </c>
      <c r="D3540" s="119">
        <v>43207</v>
      </c>
      <c r="E3540" s="120" t="s">
        <v>6611</v>
      </c>
      <c r="F3540" s="120" t="s">
        <v>3</v>
      </c>
      <c r="G3540" s="120">
        <v>1614571</v>
      </c>
      <c r="H3540" s="124"/>
      <c r="I3540" s="128" t="s">
        <v>7795</v>
      </c>
      <c r="J3540" s="124"/>
      <c r="K3540" s="124"/>
      <c r="L3540" s="124"/>
      <c r="M3540" s="124"/>
      <c r="N3540" s="211">
        <v>0</v>
      </c>
      <c r="O3540" s="211">
        <v>140</v>
      </c>
      <c r="P3540" s="124" t="s">
        <v>1314</v>
      </c>
    </row>
    <row r="3541" spans="1:16" ht="38.25">
      <c r="A3541" s="262">
        <v>46</v>
      </c>
      <c r="B3541" s="124"/>
      <c r="C3541" s="125" t="s">
        <v>698</v>
      </c>
      <c r="D3541" s="119">
        <v>43207</v>
      </c>
      <c r="E3541" s="120" t="s">
        <v>6614</v>
      </c>
      <c r="F3541" s="120" t="s">
        <v>3</v>
      </c>
      <c r="G3541" s="120">
        <v>1614608</v>
      </c>
      <c r="H3541" s="124"/>
      <c r="I3541" s="128" t="s">
        <v>7797</v>
      </c>
      <c r="J3541" s="124"/>
      <c r="K3541" s="124"/>
      <c r="L3541" s="124"/>
      <c r="M3541" s="124"/>
      <c r="N3541" s="211">
        <v>0</v>
      </c>
      <c r="O3541" s="211">
        <v>495</v>
      </c>
      <c r="P3541" s="124" t="s">
        <v>1314</v>
      </c>
    </row>
    <row r="3542" spans="1:16" ht="51">
      <c r="A3542" s="262">
        <v>513</v>
      </c>
      <c r="B3542" s="124"/>
      <c r="C3542" s="125" t="s">
        <v>201</v>
      </c>
      <c r="D3542" s="119">
        <v>43207</v>
      </c>
      <c r="E3542" s="120" t="s">
        <v>6615</v>
      </c>
      <c r="F3542" s="120" t="s">
        <v>3</v>
      </c>
      <c r="G3542" s="120">
        <v>1614618</v>
      </c>
      <c r="H3542" s="124"/>
      <c r="I3542" s="128" t="s">
        <v>7798</v>
      </c>
      <c r="J3542" s="124"/>
      <c r="K3542" s="124"/>
      <c r="L3542" s="124"/>
      <c r="M3542" s="124"/>
      <c r="N3542" s="211">
        <v>0</v>
      </c>
      <c r="O3542" s="211">
        <v>1.97</v>
      </c>
      <c r="P3542" s="124" t="s">
        <v>4737</v>
      </c>
    </row>
    <row r="3543" spans="1:16" ht="51">
      <c r="A3543" s="262">
        <v>86</v>
      </c>
      <c r="B3543" s="124"/>
      <c r="C3543" s="125" t="s">
        <v>710</v>
      </c>
      <c r="D3543" s="119">
        <v>43207</v>
      </c>
      <c r="E3543" s="120" t="s">
        <v>6616</v>
      </c>
      <c r="F3543" s="120" t="s">
        <v>3</v>
      </c>
      <c r="G3543" s="120">
        <v>1614637</v>
      </c>
      <c r="H3543" s="124"/>
      <c r="I3543" s="128" t="s">
        <v>7799</v>
      </c>
      <c r="J3543" s="124"/>
      <c r="K3543" s="124"/>
      <c r="L3543" s="124"/>
      <c r="M3543" s="124"/>
      <c r="N3543" s="211">
        <v>0</v>
      </c>
      <c r="O3543" s="211">
        <v>330</v>
      </c>
      <c r="P3543" s="124" t="s">
        <v>1314</v>
      </c>
    </row>
    <row r="3544" spans="1:16" ht="51">
      <c r="A3544" s="262" t="s">
        <v>619</v>
      </c>
      <c r="B3544" s="124"/>
      <c r="C3544" s="125" t="s">
        <v>713</v>
      </c>
      <c r="D3544" s="119">
        <v>43207</v>
      </c>
      <c r="E3544" s="120" t="s">
        <v>6642</v>
      </c>
      <c r="F3544" s="120" t="s">
        <v>3</v>
      </c>
      <c r="G3544" s="120">
        <v>1614639</v>
      </c>
      <c r="H3544" s="124"/>
      <c r="I3544" s="128" t="s">
        <v>7825</v>
      </c>
      <c r="J3544" s="124"/>
      <c r="K3544" s="124"/>
      <c r="L3544" s="124"/>
      <c r="M3544" s="124"/>
      <c r="N3544" s="211">
        <v>0</v>
      </c>
      <c r="O3544" s="211">
        <v>340</v>
      </c>
      <c r="P3544" s="124" t="s">
        <v>1314</v>
      </c>
    </row>
    <row r="3545" spans="1:16" ht="51">
      <c r="A3545" s="262" t="s">
        <v>619</v>
      </c>
      <c r="B3545" s="124"/>
      <c r="C3545" s="125" t="s">
        <v>713</v>
      </c>
      <c r="D3545" s="119">
        <v>43207</v>
      </c>
      <c r="E3545" s="120" t="s">
        <v>6648</v>
      </c>
      <c r="F3545" s="120" t="s">
        <v>3</v>
      </c>
      <c r="G3545" s="120">
        <v>1614491</v>
      </c>
      <c r="H3545" s="124"/>
      <c r="I3545" s="128" t="s">
        <v>7829</v>
      </c>
      <c r="J3545" s="124"/>
      <c r="K3545" s="124"/>
      <c r="L3545" s="124"/>
      <c r="M3545" s="124"/>
      <c r="N3545" s="211">
        <v>0</v>
      </c>
      <c r="O3545" s="211">
        <v>3100.55</v>
      </c>
      <c r="P3545" s="124" t="s">
        <v>1314</v>
      </c>
    </row>
    <row r="3546" spans="1:16" ht="38.25">
      <c r="A3546" s="262">
        <v>15</v>
      </c>
      <c r="B3546" s="124"/>
      <c r="C3546" s="125" t="s">
        <v>691</v>
      </c>
      <c r="D3546" s="119">
        <v>43207</v>
      </c>
      <c r="E3546" s="120" t="s">
        <v>6693</v>
      </c>
      <c r="F3546" s="120" t="s">
        <v>3</v>
      </c>
      <c r="G3546" s="120">
        <v>1614581</v>
      </c>
      <c r="H3546" s="124"/>
      <c r="I3546" s="128" t="s">
        <v>7872</v>
      </c>
      <c r="J3546" s="124"/>
      <c r="K3546" s="124"/>
      <c r="L3546" s="124"/>
      <c r="M3546" s="124"/>
      <c r="N3546" s="211">
        <v>0</v>
      </c>
      <c r="O3546" s="211">
        <v>33000</v>
      </c>
      <c r="P3546" s="124" t="s">
        <v>1314</v>
      </c>
    </row>
    <row r="3547" spans="1:16" ht="76.5">
      <c r="A3547" s="262" t="s">
        <v>619</v>
      </c>
      <c r="B3547" s="124"/>
      <c r="C3547" s="125" t="s">
        <v>713</v>
      </c>
      <c r="D3547" s="119">
        <v>43207</v>
      </c>
      <c r="E3547" s="120" t="s">
        <v>7157</v>
      </c>
      <c r="F3547" s="120" t="s">
        <v>1315</v>
      </c>
      <c r="G3547" s="120">
        <v>17317656</v>
      </c>
      <c r="H3547" s="124"/>
      <c r="I3547" s="128" t="s">
        <v>8304</v>
      </c>
      <c r="J3547" s="124"/>
      <c r="K3547" s="124"/>
      <c r="L3547" s="124"/>
      <c r="M3547" s="124"/>
      <c r="N3547" s="211">
        <v>0</v>
      </c>
      <c r="O3547" s="211">
        <v>449609.44</v>
      </c>
      <c r="P3547" s="124" t="s">
        <v>1314</v>
      </c>
    </row>
    <row r="3548" spans="1:16" ht="51">
      <c r="A3548" s="262" t="s">
        <v>620</v>
      </c>
      <c r="B3548" s="124"/>
      <c r="C3548" s="125" t="s">
        <v>714</v>
      </c>
      <c r="D3548" s="119">
        <v>43207</v>
      </c>
      <c r="E3548" s="120" t="s">
        <v>7158</v>
      </c>
      <c r="F3548" s="120" t="s">
        <v>1315</v>
      </c>
      <c r="G3548" s="120">
        <v>17348849</v>
      </c>
      <c r="H3548" s="124"/>
      <c r="I3548" s="128" t="s">
        <v>8305</v>
      </c>
      <c r="J3548" s="124"/>
      <c r="K3548" s="124"/>
      <c r="L3548" s="124"/>
      <c r="M3548" s="124"/>
      <c r="N3548" s="211">
        <v>0</v>
      </c>
      <c r="O3548" s="211">
        <v>944.76</v>
      </c>
      <c r="P3548" s="124" t="s">
        <v>1314</v>
      </c>
    </row>
    <row r="3549" spans="1:16" ht="51">
      <c r="A3549" s="262" t="s">
        <v>619</v>
      </c>
      <c r="B3549" s="124"/>
      <c r="C3549" s="125" t="s">
        <v>713</v>
      </c>
      <c r="D3549" s="119">
        <v>43207</v>
      </c>
      <c r="E3549" s="120" t="s">
        <v>7159</v>
      </c>
      <c r="F3549" s="120" t="s">
        <v>1315</v>
      </c>
      <c r="G3549" s="120">
        <v>17348724</v>
      </c>
      <c r="H3549" s="124"/>
      <c r="I3549" s="128" t="s">
        <v>8306</v>
      </c>
      <c r="J3549" s="124"/>
      <c r="K3549" s="124"/>
      <c r="L3549" s="124"/>
      <c r="M3549" s="124"/>
      <c r="N3549" s="211">
        <v>0</v>
      </c>
      <c r="O3549" s="211">
        <v>5409.74</v>
      </c>
      <c r="P3549" s="124" t="s">
        <v>1314</v>
      </c>
    </row>
    <row r="3550" spans="1:16" ht="63.75">
      <c r="A3550" s="262">
        <v>41</v>
      </c>
      <c r="B3550" s="124"/>
      <c r="C3550" s="125" t="s">
        <v>697</v>
      </c>
      <c r="D3550" s="119">
        <v>43207</v>
      </c>
      <c r="E3550" s="120" t="s">
        <v>7160</v>
      </c>
      <c r="F3550" s="120" t="s">
        <v>6</v>
      </c>
      <c r="G3550" s="120">
        <v>963726</v>
      </c>
      <c r="H3550" s="124"/>
      <c r="I3550" s="128" t="s">
        <v>8307</v>
      </c>
      <c r="J3550" s="124"/>
      <c r="K3550" s="124"/>
      <c r="L3550" s="124"/>
      <c r="M3550" s="124"/>
      <c r="N3550" s="211">
        <v>0</v>
      </c>
      <c r="O3550" s="211">
        <v>1645121.18</v>
      </c>
      <c r="P3550" s="124" t="s">
        <v>1314</v>
      </c>
    </row>
    <row r="3551" spans="1:16" ht="63.75">
      <c r="A3551" s="262">
        <v>514</v>
      </c>
      <c r="B3551" s="124"/>
      <c r="C3551" s="125" t="s">
        <v>841</v>
      </c>
      <c r="D3551" s="119">
        <v>43207</v>
      </c>
      <c r="E3551" s="120" t="s">
        <v>7161</v>
      </c>
      <c r="F3551" s="120" t="s">
        <v>6</v>
      </c>
      <c r="G3551" s="120">
        <v>964089</v>
      </c>
      <c r="H3551" s="124"/>
      <c r="I3551" s="128" t="s">
        <v>8308</v>
      </c>
      <c r="J3551" s="124"/>
      <c r="K3551" s="124"/>
      <c r="L3551" s="124"/>
      <c r="M3551" s="124"/>
      <c r="N3551" s="211">
        <v>0</v>
      </c>
      <c r="O3551" s="211">
        <v>40000000</v>
      </c>
      <c r="P3551" s="124" t="s">
        <v>1314</v>
      </c>
    </row>
    <row r="3552" spans="1:16" ht="76.5">
      <c r="A3552" s="262" t="s">
        <v>620</v>
      </c>
      <c r="B3552" s="124"/>
      <c r="C3552" s="125" t="s">
        <v>714</v>
      </c>
      <c r="D3552" s="119">
        <v>43207</v>
      </c>
      <c r="E3552" s="120" t="s">
        <v>7162</v>
      </c>
      <c r="F3552" s="120" t="s">
        <v>6</v>
      </c>
      <c r="G3552" s="120">
        <v>964185</v>
      </c>
      <c r="H3552" s="124"/>
      <c r="I3552" s="128" t="s">
        <v>8309</v>
      </c>
      <c r="J3552" s="124"/>
      <c r="K3552" s="124"/>
      <c r="L3552" s="124"/>
      <c r="M3552" s="124"/>
      <c r="N3552" s="211">
        <v>0</v>
      </c>
      <c r="O3552" s="211">
        <v>182000</v>
      </c>
      <c r="P3552" s="124" t="s">
        <v>1314</v>
      </c>
    </row>
    <row r="3553" spans="1:16" ht="63.75">
      <c r="A3553" s="262">
        <v>585</v>
      </c>
      <c r="B3553" s="124"/>
      <c r="C3553" s="125" t="s">
        <v>221</v>
      </c>
      <c r="D3553" s="119">
        <v>43207</v>
      </c>
      <c r="E3553" s="120" t="s">
        <v>7163</v>
      </c>
      <c r="F3553" s="120" t="s">
        <v>6</v>
      </c>
      <c r="G3553" s="120">
        <v>918888</v>
      </c>
      <c r="H3553" s="124"/>
      <c r="I3553" s="128" t="s">
        <v>8310</v>
      </c>
      <c r="J3553" s="124"/>
      <c r="K3553" s="124"/>
      <c r="L3553" s="124"/>
      <c r="M3553" s="124"/>
      <c r="N3553" s="211">
        <v>0</v>
      </c>
      <c r="O3553" s="211">
        <v>12073.6</v>
      </c>
      <c r="P3553" s="124" t="s">
        <v>1314</v>
      </c>
    </row>
    <row r="3554" spans="1:16" ht="51">
      <c r="A3554" s="262" t="s">
        <v>619</v>
      </c>
      <c r="B3554" s="124"/>
      <c r="C3554" s="125" t="s">
        <v>713</v>
      </c>
      <c r="D3554" s="119">
        <v>43207</v>
      </c>
      <c r="E3554" s="120" t="s">
        <v>7164</v>
      </c>
      <c r="F3554" s="120" t="s">
        <v>6</v>
      </c>
      <c r="G3554" s="120">
        <v>918959</v>
      </c>
      <c r="H3554" s="124"/>
      <c r="I3554" s="128" t="s">
        <v>8311</v>
      </c>
      <c r="J3554" s="124"/>
      <c r="K3554" s="124"/>
      <c r="L3554" s="124"/>
      <c r="M3554" s="124"/>
      <c r="N3554" s="211">
        <v>0</v>
      </c>
      <c r="O3554" s="211">
        <v>7.22</v>
      </c>
      <c r="P3554" s="124" t="s">
        <v>1314</v>
      </c>
    </row>
    <row r="3555" spans="1:16" ht="76.5">
      <c r="A3555" s="262">
        <v>25</v>
      </c>
      <c r="B3555" s="124"/>
      <c r="C3555" s="125" t="s">
        <v>694</v>
      </c>
      <c r="D3555" s="119">
        <v>43207</v>
      </c>
      <c r="E3555" s="120" t="s">
        <v>7165</v>
      </c>
      <c r="F3555" s="120" t="s">
        <v>1315</v>
      </c>
      <c r="G3555" s="120">
        <v>17335290</v>
      </c>
      <c r="H3555" s="124"/>
      <c r="I3555" s="128" t="s">
        <v>8312</v>
      </c>
      <c r="J3555" s="124"/>
      <c r="K3555" s="124"/>
      <c r="L3555" s="124"/>
      <c r="M3555" s="124"/>
      <c r="N3555" s="211">
        <v>9698.67</v>
      </c>
      <c r="O3555" s="211">
        <v>0</v>
      </c>
      <c r="P3555" s="124" t="s">
        <v>1314</v>
      </c>
    </row>
    <row r="3556" spans="1:16" ht="76.5">
      <c r="A3556" s="262">
        <v>25</v>
      </c>
      <c r="B3556" s="124"/>
      <c r="C3556" s="125" t="s">
        <v>694</v>
      </c>
      <c r="D3556" s="119">
        <v>43207</v>
      </c>
      <c r="E3556" s="120" t="s">
        <v>7166</v>
      </c>
      <c r="F3556" s="120" t="s">
        <v>1315</v>
      </c>
      <c r="G3556" s="120">
        <v>17335291</v>
      </c>
      <c r="H3556" s="124"/>
      <c r="I3556" s="128" t="s">
        <v>8313</v>
      </c>
      <c r="J3556" s="124"/>
      <c r="K3556" s="124"/>
      <c r="L3556" s="124"/>
      <c r="M3556" s="124"/>
      <c r="N3556" s="211">
        <v>12140.01</v>
      </c>
      <c r="O3556" s="211">
        <v>0</v>
      </c>
      <c r="P3556" s="124" t="s">
        <v>1314</v>
      </c>
    </row>
    <row r="3557" spans="1:16" ht="76.5">
      <c r="A3557" s="262">
        <v>25</v>
      </c>
      <c r="B3557" s="124"/>
      <c r="C3557" s="125" t="s">
        <v>694</v>
      </c>
      <c r="D3557" s="119">
        <v>43207</v>
      </c>
      <c r="E3557" s="120" t="s">
        <v>7167</v>
      </c>
      <c r="F3557" s="120" t="s">
        <v>1315</v>
      </c>
      <c r="G3557" s="120">
        <v>17335292</v>
      </c>
      <c r="H3557" s="124"/>
      <c r="I3557" s="128" t="s">
        <v>8314</v>
      </c>
      <c r="J3557" s="124"/>
      <c r="K3557" s="124"/>
      <c r="L3557" s="124"/>
      <c r="M3557" s="124"/>
      <c r="N3557" s="211">
        <v>2365</v>
      </c>
      <c r="O3557" s="211">
        <v>0</v>
      </c>
      <c r="P3557" s="124" t="s">
        <v>1314</v>
      </c>
    </row>
    <row r="3558" spans="1:16" ht="76.5">
      <c r="A3558" s="262">
        <v>25</v>
      </c>
      <c r="B3558" s="124"/>
      <c r="C3558" s="125" t="s">
        <v>694</v>
      </c>
      <c r="D3558" s="119">
        <v>43207</v>
      </c>
      <c r="E3558" s="120" t="s">
        <v>7168</v>
      </c>
      <c r="F3558" s="120" t="s">
        <v>1315</v>
      </c>
      <c r="G3558" s="120">
        <v>17335243</v>
      </c>
      <c r="H3558" s="124"/>
      <c r="I3558" s="128" t="s">
        <v>8315</v>
      </c>
      <c r="J3558" s="124"/>
      <c r="K3558" s="124"/>
      <c r="L3558" s="124"/>
      <c r="M3558" s="124"/>
      <c r="N3558" s="211">
        <v>61403.040000000001</v>
      </c>
      <c r="O3558" s="211">
        <v>0</v>
      </c>
      <c r="P3558" s="124" t="s">
        <v>1314</v>
      </c>
    </row>
    <row r="3559" spans="1:16" ht="76.5">
      <c r="A3559" s="262">
        <v>25</v>
      </c>
      <c r="B3559" s="124"/>
      <c r="C3559" s="125" t="s">
        <v>694</v>
      </c>
      <c r="D3559" s="119">
        <v>43207</v>
      </c>
      <c r="E3559" s="120" t="s">
        <v>7169</v>
      </c>
      <c r="F3559" s="120" t="s">
        <v>1315</v>
      </c>
      <c r="G3559" s="120">
        <v>17335289</v>
      </c>
      <c r="H3559" s="124"/>
      <c r="I3559" s="128" t="s">
        <v>8316</v>
      </c>
      <c r="J3559" s="124"/>
      <c r="K3559" s="124"/>
      <c r="L3559" s="124"/>
      <c r="M3559" s="124"/>
      <c r="N3559" s="211">
        <v>45299.48</v>
      </c>
      <c r="O3559" s="211">
        <v>0</v>
      </c>
      <c r="P3559" s="124" t="s">
        <v>1314</v>
      </c>
    </row>
    <row r="3560" spans="1:16" ht="76.5">
      <c r="A3560" s="262">
        <v>25</v>
      </c>
      <c r="B3560" s="124"/>
      <c r="C3560" s="125" t="s">
        <v>694</v>
      </c>
      <c r="D3560" s="119">
        <v>43207</v>
      </c>
      <c r="E3560" s="120" t="s">
        <v>7170</v>
      </c>
      <c r="F3560" s="120" t="s">
        <v>1315</v>
      </c>
      <c r="G3560" s="120">
        <v>17335242</v>
      </c>
      <c r="H3560" s="124"/>
      <c r="I3560" s="128" t="s">
        <v>8317</v>
      </c>
      <c r="J3560" s="124"/>
      <c r="K3560" s="124"/>
      <c r="L3560" s="124"/>
      <c r="M3560" s="124"/>
      <c r="N3560" s="211">
        <v>32012</v>
      </c>
      <c r="O3560" s="211">
        <v>0</v>
      </c>
      <c r="P3560" s="124" t="s">
        <v>1314</v>
      </c>
    </row>
    <row r="3561" spans="1:16" ht="63.75">
      <c r="A3561" s="262">
        <v>378</v>
      </c>
      <c r="B3561" s="124"/>
      <c r="C3561" s="125" t="s">
        <v>1274</v>
      </c>
      <c r="D3561" s="119">
        <v>43207</v>
      </c>
      <c r="E3561" s="120" t="s">
        <v>7171</v>
      </c>
      <c r="F3561" s="120" t="s">
        <v>11</v>
      </c>
      <c r="G3561" s="120">
        <v>918897</v>
      </c>
      <c r="H3561" s="124"/>
      <c r="I3561" s="128" t="s">
        <v>8318</v>
      </c>
      <c r="J3561" s="124"/>
      <c r="K3561" s="124"/>
      <c r="L3561" s="124"/>
      <c r="M3561" s="124"/>
      <c r="N3561" s="211">
        <v>50</v>
      </c>
      <c r="O3561" s="211">
        <v>0</v>
      </c>
      <c r="P3561" s="124" t="s">
        <v>1314</v>
      </c>
    </row>
    <row r="3562" spans="1:16" ht="76.5">
      <c r="A3562" s="262" t="s">
        <v>619</v>
      </c>
      <c r="B3562" s="124"/>
      <c r="C3562" s="125" t="s">
        <v>713</v>
      </c>
      <c r="D3562" s="119">
        <v>43207</v>
      </c>
      <c r="E3562" s="120" t="s">
        <v>7172</v>
      </c>
      <c r="F3562" s="120" t="s">
        <v>15</v>
      </c>
      <c r="G3562" s="120">
        <v>4777</v>
      </c>
      <c r="H3562" s="124"/>
      <c r="I3562" s="128" t="s">
        <v>8319</v>
      </c>
      <c r="J3562" s="124"/>
      <c r="K3562" s="124"/>
      <c r="L3562" s="124"/>
      <c r="M3562" s="124"/>
      <c r="N3562" s="211">
        <v>13103.13</v>
      </c>
      <c r="O3562" s="211">
        <v>0</v>
      </c>
      <c r="P3562" s="124" t="s">
        <v>1314</v>
      </c>
    </row>
    <row r="3563" spans="1:16" ht="76.5">
      <c r="A3563" s="262" t="s">
        <v>619</v>
      </c>
      <c r="B3563" s="124"/>
      <c r="C3563" s="125" t="s">
        <v>713</v>
      </c>
      <c r="D3563" s="119">
        <v>43207</v>
      </c>
      <c r="E3563" s="120" t="s">
        <v>7173</v>
      </c>
      <c r="F3563" s="120" t="s">
        <v>15</v>
      </c>
      <c r="G3563" s="120">
        <v>4779</v>
      </c>
      <c r="H3563" s="124"/>
      <c r="I3563" s="128" t="s">
        <v>8320</v>
      </c>
      <c r="J3563" s="124"/>
      <c r="K3563" s="124"/>
      <c r="L3563" s="124"/>
      <c r="M3563" s="124"/>
      <c r="N3563" s="211">
        <v>17506.5</v>
      </c>
      <c r="O3563" s="211">
        <v>0</v>
      </c>
      <c r="P3563" s="124" t="s">
        <v>1314</v>
      </c>
    </row>
    <row r="3564" spans="1:16" ht="63.75">
      <c r="A3564" s="262">
        <v>291</v>
      </c>
      <c r="B3564" s="124"/>
      <c r="C3564" s="125" t="s">
        <v>794</v>
      </c>
      <c r="D3564" s="119">
        <v>43207</v>
      </c>
      <c r="E3564" s="120" t="s">
        <v>7174</v>
      </c>
      <c r="F3564" s="120" t="s">
        <v>11</v>
      </c>
      <c r="G3564" s="120">
        <v>713587</v>
      </c>
      <c r="H3564" s="124"/>
      <c r="I3564" s="128" t="s">
        <v>8321</v>
      </c>
      <c r="J3564" s="124"/>
      <c r="K3564" s="124"/>
      <c r="L3564" s="124"/>
      <c r="M3564" s="124"/>
      <c r="N3564" s="211">
        <v>50</v>
      </c>
      <c r="O3564" s="211">
        <v>0</v>
      </c>
      <c r="P3564" s="124" t="s">
        <v>1314</v>
      </c>
    </row>
    <row r="3565" spans="1:16" ht="51">
      <c r="A3565" s="262">
        <v>513</v>
      </c>
      <c r="B3565" s="124"/>
      <c r="C3565" s="125" t="s">
        <v>201</v>
      </c>
      <c r="D3565" s="119">
        <v>43207</v>
      </c>
      <c r="E3565" s="120" t="s">
        <v>7175</v>
      </c>
      <c r="F3565" s="120" t="s">
        <v>15</v>
      </c>
      <c r="G3565" s="120">
        <v>713728</v>
      </c>
      <c r="H3565" s="124"/>
      <c r="I3565" s="128" t="s">
        <v>1392</v>
      </c>
      <c r="J3565" s="124"/>
      <c r="K3565" s="124"/>
      <c r="L3565" s="124"/>
      <c r="M3565" s="124"/>
      <c r="N3565" s="211">
        <v>50</v>
      </c>
      <c r="O3565" s="211">
        <v>0</v>
      </c>
      <c r="P3565" s="124" t="s">
        <v>1314</v>
      </c>
    </row>
    <row r="3566" spans="1:16" ht="63.75">
      <c r="A3566" s="262" t="s">
        <v>619</v>
      </c>
      <c r="B3566" s="124"/>
      <c r="C3566" s="125" t="s">
        <v>713</v>
      </c>
      <c r="D3566" s="119">
        <v>43207</v>
      </c>
      <c r="E3566" s="120" t="s">
        <v>7176</v>
      </c>
      <c r="F3566" s="120" t="s">
        <v>15</v>
      </c>
      <c r="G3566" s="120">
        <v>713730</v>
      </c>
      <c r="H3566" s="124"/>
      <c r="I3566" s="128" t="s">
        <v>8322</v>
      </c>
      <c r="J3566" s="124"/>
      <c r="K3566" s="124"/>
      <c r="L3566" s="124"/>
      <c r="M3566" s="124"/>
      <c r="N3566" s="211">
        <v>50</v>
      </c>
      <c r="O3566" s="211">
        <v>0</v>
      </c>
      <c r="P3566" s="124" t="s">
        <v>1314</v>
      </c>
    </row>
    <row r="3567" spans="1:16" ht="89.25">
      <c r="A3567" s="262">
        <v>46</v>
      </c>
      <c r="B3567" s="124"/>
      <c r="C3567" s="125" t="s">
        <v>698</v>
      </c>
      <c r="D3567" s="119">
        <v>43207</v>
      </c>
      <c r="E3567" s="120" t="s">
        <v>7177</v>
      </c>
      <c r="F3567" s="120" t="s">
        <v>15</v>
      </c>
      <c r="G3567" s="120">
        <v>4790</v>
      </c>
      <c r="H3567" s="124"/>
      <c r="I3567" s="128" t="s">
        <v>8323</v>
      </c>
      <c r="J3567" s="124"/>
      <c r="K3567" s="124"/>
      <c r="L3567" s="124"/>
      <c r="M3567" s="124"/>
      <c r="N3567" s="211">
        <v>301.76</v>
      </c>
      <c r="O3567" s="211">
        <v>0</v>
      </c>
      <c r="P3567" s="124" t="s">
        <v>1314</v>
      </c>
    </row>
    <row r="3568" spans="1:16" ht="89.25">
      <c r="A3568" s="262">
        <v>594</v>
      </c>
      <c r="B3568" s="124"/>
      <c r="C3568" s="125" t="s">
        <v>113</v>
      </c>
      <c r="D3568" s="119">
        <v>43207</v>
      </c>
      <c r="E3568" s="120" t="s">
        <v>7178</v>
      </c>
      <c r="F3568" s="120" t="s">
        <v>15</v>
      </c>
      <c r="G3568" s="120">
        <v>4791</v>
      </c>
      <c r="H3568" s="124"/>
      <c r="I3568" s="128" t="s">
        <v>8324</v>
      </c>
      <c r="J3568" s="124"/>
      <c r="K3568" s="124"/>
      <c r="L3568" s="124"/>
      <c r="M3568" s="124"/>
      <c r="N3568" s="211">
        <v>304.02999999999997</v>
      </c>
      <c r="O3568" s="211">
        <v>0</v>
      </c>
      <c r="P3568" s="124" t="s">
        <v>1314</v>
      </c>
    </row>
    <row r="3569" spans="1:16" ht="89.25">
      <c r="A3569" s="262">
        <v>594</v>
      </c>
      <c r="B3569" s="124"/>
      <c r="C3569" s="125" t="s">
        <v>113</v>
      </c>
      <c r="D3569" s="119">
        <v>43207</v>
      </c>
      <c r="E3569" s="120" t="s">
        <v>7179</v>
      </c>
      <c r="F3569" s="120" t="s">
        <v>15</v>
      </c>
      <c r="G3569" s="120">
        <v>4792</v>
      </c>
      <c r="H3569" s="124"/>
      <c r="I3569" s="128" t="s">
        <v>8325</v>
      </c>
      <c r="J3569" s="124"/>
      <c r="K3569" s="124"/>
      <c r="L3569" s="124"/>
      <c r="M3569" s="124"/>
      <c r="N3569" s="211">
        <v>516.21</v>
      </c>
      <c r="O3569" s="211">
        <v>0</v>
      </c>
      <c r="P3569" s="124" t="s">
        <v>1314</v>
      </c>
    </row>
    <row r="3570" spans="1:16" ht="89.25">
      <c r="A3570" s="262">
        <v>46</v>
      </c>
      <c r="B3570" s="124"/>
      <c r="C3570" s="125" t="s">
        <v>698</v>
      </c>
      <c r="D3570" s="119">
        <v>43207</v>
      </c>
      <c r="E3570" s="120" t="s">
        <v>7180</v>
      </c>
      <c r="F3570" s="120" t="s">
        <v>15</v>
      </c>
      <c r="G3570" s="120">
        <v>4789</v>
      </c>
      <c r="H3570" s="124"/>
      <c r="I3570" s="128" t="s">
        <v>8326</v>
      </c>
      <c r="J3570" s="124"/>
      <c r="K3570" s="124"/>
      <c r="L3570" s="124"/>
      <c r="M3570" s="124"/>
      <c r="N3570" s="211">
        <v>300.94</v>
      </c>
      <c r="O3570" s="211">
        <v>0</v>
      </c>
      <c r="P3570" s="124" t="s">
        <v>1314</v>
      </c>
    </row>
    <row r="3571" spans="1:16" ht="76.5">
      <c r="A3571" s="262">
        <v>340</v>
      </c>
      <c r="B3571" s="124"/>
      <c r="C3571" s="125" t="s">
        <v>814</v>
      </c>
      <c r="D3571" s="119">
        <v>43207</v>
      </c>
      <c r="E3571" s="120" t="s">
        <v>7181</v>
      </c>
      <c r="F3571" s="120" t="s">
        <v>1315</v>
      </c>
      <c r="G3571" s="120">
        <v>17317631</v>
      </c>
      <c r="H3571" s="124"/>
      <c r="I3571" s="128" t="s">
        <v>8327</v>
      </c>
      <c r="J3571" s="124"/>
      <c r="K3571" s="124"/>
      <c r="L3571" s="124"/>
      <c r="M3571" s="124"/>
      <c r="N3571" s="211">
        <v>842</v>
      </c>
      <c r="O3571" s="211">
        <v>0</v>
      </c>
      <c r="P3571" s="124" t="s">
        <v>1314</v>
      </c>
    </row>
    <row r="3572" spans="1:16" ht="76.5">
      <c r="A3572" s="262">
        <v>340</v>
      </c>
      <c r="B3572" s="124"/>
      <c r="C3572" s="125" t="s">
        <v>814</v>
      </c>
      <c r="D3572" s="119">
        <v>43207</v>
      </c>
      <c r="E3572" s="120" t="s">
        <v>7182</v>
      </c>
      <c r="F3572" s="120" t="s">
        <v>1315</v>
      </c>
      <c r="G3572" s="120">
        <v>17317632</v>
      </c>
      <c r="H3572" s="124"/>
      <c r="I3572" s="128" t="s">
        <v>8328</v>
      </c>
      <c r="J3572" s="124"/>
      <c r="K3572" s="124"/>
      <c r="L3572" s="124"/>
      <c r="M3572" s="124"/>
      <c r="N3572" s="211">
        <v>33745</v>
      </c>
      <c r="O3572" s="211">
        <v>0</v>
      </c>
      <c r="P3572" s="124" t="s">
        <v>1314</v>
      </c>
    </row>
    <row r="3573" spans="1:16" ht="76.5">
      <c r="A3573" s="262">
        <v>340</v>
      </c>
      <c r="B3573" s="124"/>
      <c r="C3573" s="125" t="s">
        <v>814</v>
      </c>
      <c r="D3573" s="119">
        <v>43207</v>
      </c>
      <c r="E3573" s="120" t="s">
        <v>7183</v>
      </c>
      <c r="F3573" s="120" t="s">
        <v>1315</v>
      </c>
      <c r="G3573" s="120">
        <v>17317633</v>
      </c>
      <c r="H3573" s="124"/>
      <c r="I3573" s="128" t="s">
        <v>8329</v>
      </c>
      <c r="J3573" s="124"/>
      <c r="K3573" s="124"/>
      <c r="L3573" s="124"/>
      <c r="M3573" s="124"/>
      <c r="N3573" s="211">
        <v>47756</v>
      </c>
      <c r="O3573" s="211">
        <v>0</v>
      </c>
      <c r="P3573" s="124" t="s">
        <v>1314</v>
      </c>
    </row>
    <row r="3574" spans="1:16" ht="76.5">
      <c r="A3574" s="262">
        <v>25</v>
      </c>
      <c r="B3574" s="124"/>
      <c r="C3574" s="125" t="s">
        <v>694</v>
      </c>
      <c r="D3574" s="119">
        <v>43207</v>
      </c>
      <c r="E3574" s="120" t="s">
        <v>7184</v>
      </c>
      <c r="F3574" s="120" t="s">
        <v>1315</v>
      </c>
      <c r="G3574" s="120">
        <v>17335237</v>
      </c>
      <c r="H3574" s="124"/>
      <c r="I3574" s="128" t="s">
        <v>8330</v>
      </c>
      <c r="J3574" s="124"/>
      <c r="K3574" s="124"/>
      <c r="L3574" s="124"/>
      <c r="M3574" s="124"/>
      <c r="N3574" s="211">
        <v>232860.82</v>
      </c>
      <c r="O3574" s="211">
        <v>0</v>
      </c>
      <c r="P3574" s="124" t="s">
        <v>1314</v>
      </c>
    </row>
    <row r="3575" spans="1:16" ht="76.5">
      <c r="A3575" s="262">
        <v>25</v>
      </c>
      <c r="B3575" s="124"/>
      <c r="C3575" s="125" t="s">
        <v>694</v>
      </c>
      <c r="D3575" s="119">
        <v>43207</v>
      </c>
      <c r="E3575" s="120" t="s">
        <v>7185</v>
      </c>
      <c r="F3575" s="120" t="s">
        <v>1315</v>
      </c>
      <c r="G3575" s="120">
        <v>17335161</v>
      </c>
      <c r="H3575" s="124"/>
      <c r="I3575" s="128" t="s">
        <v>8331</v>
      </c>
      <c r="J3575" s="124"/>
      <c r="K3575" s="124"/>
      <c r="L3575" s="124"/>
      <c r="M3575" s="124"/>
      <c r="N3575" s="211">
        <v>41040.239999999998</v>
      </c>
      <c r="O3575" s="211">
        <v>0</v>
      </c>
      <c r="P3575" s="124" t="s">
        <v>1314</v>
      </c>
    </row>
    <row r="3576" spans="1:16" ht="76.5">
      <c r="A3576" s="262">
        <v>25</v>
      </c>
      <c r="B3576" s="124"/>
      <c r="C3576" s="125" t="s">
        <v>694</v>
      </c>
      <c r="D3576" s="119">
        <v>43207</v>
      </c>
      <c r="E3576" s="120" t="s">
        <v>7186</v>
      </c>
      <c r="F3576" s="120" t="s">
        <v>1315</v>
      </c>
      <c r="G3576" s="120">
        <v>17335240</v>
      </c>
      <c r="H3576" s="124"/>
      <c r="I3576" s="128" t="s">
        <v>8332</v>
      </c>
      <c r="J3576" s="124"/>
      <c r="K3576" s="124"/>
      <c r="L3576" s="124"/>
      <c r="M3576" s="124"/>
      <c r="N3576" s="211">
        <v>214455.61</v>
      </c>
      <c r="O3576" s="211">
        <v>0</v>
      </c>
      <c r="P3576" s="124" t="s">
        <v>1314</v>
      </c>
    </row>
    <row r="3577" spans="1:16" ht="76.5">
      <c r="A3577" s="262">
        <v>25</v>
      </c>
      <c r="B3577" s="124"/>
      <c r="C3577" s="125" t="s">
        <v>694</v>
      </c>
      <c r="D3577" s="119">
        <v>43207</v>
      </c>
      <c r="E3577" s="120" t="s">
        <v>7187</v>
      </c>
      <c r="F3577" s="120" t="s">
        <v>1315</v>
      </c>
      <c r="G3577" s="120">
        <v>17335239</v>
      </c>
      <c r="H3577" s="124"/>
      <c r="I3577" s="128" t="s">
        <v>8333</v>
      </c>
      <c r="J3577" s="124"/>
      <c r="K3577" s="124"/>
      <c r="L3577" s="124"/>
      <c r="M3577" s="124"/>
      <c r="N3577" s="211">
        <v>457632.96</v>
      </c>
      <c r="O3577" s="211">
        <v>0</v>
      </c>
      <c r="P3577" s="124" t="s">
        <v>1314</v>
      </c>
    </row>
    <row r="3578" spans="1:16" ht="76.5">
      <c r="A3578" s="262">
        <v>25</v>
      </c>
      <c r="B3578" s="124"/>
      <c r="C3578" s="125" t="s">
        <v>694</v>
      </c>
      <c r="D3578" s="119">
        <v>43207</v>
      </c>
      <c r="E3578" s="120" t="s">
        <v>7188</v>
      </c>
      <c r="F3578" s="120" t="s">
        <v>1315</v>
      </c>
      <c r="G3578" s="120">
        <v>17332272</v>
      </c>
      <c r="H3578" s="124"/>
      <c r="I3578" s="128" t="s">
        <v>8334</v>
      </c>
      <c r="J3578" s="124"/>
      <c r="K3578" s="124"/>
      <c r="L3578" s="124"/>
      <c r="M3578" s="124"/>
      <c r="N3578" s="211">
        <v>398981.87</v>
      </c>
      <c r="O3578" s="211">
        <v>0</v>
      </c>
      <c r="P3578" s="124" t="s">
        <v>1314</v>
      </c>
    </row>
    <row r="3579" spans="1:16" ht="76.5">
      <c r="A3579" s="262">
        <v>25</v>
      </c>
      <c r="B3579" s="124"/>
      <c r="C3579" s="125" t="s">
        <v>694</v>
      </c>
      <c r="D3579" s="119">
        <v>43207</v>
      </c>
      <c r="E3579" s="120" t="s">
        <v>7189</v>
      </c>
      <c r="F3579" s="120" t="s">
        <v>1315</v>
      </c>
      <c r="G3579" s="120">
        <v>17334511</v>
      </c>
      <c r="H3579" s="124"/>
      <c r="I3579" s="128" t="s">
        <v>8335</v>
      </c>
      <c r="J3579" s="124"/>
      <c r="K3579" s="124"/>
      <c r="L3579" s="124"/>
      <c r="M3579" s="124"/>
      <c r="N3579" s="211">
        <v>210656.79</v>
      </c>
      <c r="O3579" s="211">
        <v>0</v>
      </c>
      <c r="P3579" s="124" t="s">
        <v>1314</v>
      </c>
    </row>
    <row r="3580" spans="1:16" ht="76.5">
      <c r="A3580" s="262">
        <v>25</v>
      </c>
      <c r="B3580" s="124"/>
      <c r="C3580" s="125" t="s">
        <v>694</v>
      </c>
      <c r="D3580" s="119">
        <v>43207</v>
      </c>
      <c r="E3580" s="120" t="s">
        <v>7190</v>
      </c>
      <c r="F3580" s="120" t="s">
        <v>1315</v>
      </c>
      <c r="G3580" s="120">
        <v>17333154</v>
      </c>
      <c r="H3580" s="124"/>
      <c r="I3580" s="128" t="s">
        <v>8336</v>
      </c>
      <c r="J3580" s="124"/>
      <c r="K3580" s="124"/>
      <c r="L3580" s="124"/>
      <c r="M3580" s="124"/>
      <c r="N3580" s="211">
        <v>157453.49</v>
      </c>
      <c r="O3580" s="211">
        <v>0</v>
      </c>
      <c r="P3580" s="124" t="s">
        <v>1314</v>
      </c>
    </row>
    <row r="3581" spans="1:16" ht="76.5">
      <c r="A3581" s="262">
        <v>25</v>
      </c>
      <c r="B3581" s="124"/>
      <c r="C3581" s="125" t="s">
        <v>694</v>
      </c>
      <c r="D3581" s="119">
        <v>43207</v>
      </c>
      <c r="E3581" s="120" t="s">
        <v>7191</v>
      </c>
      <c r="F3581" s="120" t="s">
        <v>1315</v>
      </c>
      <c r="G3581" s="120">
        <v>17333825</v>
      </c>
      <c r="H3581" s="124"/>
      <c r="I3581" s="128" t="s">
        <v>8337</v>
      </c>
      <c r="J3581" s="124"/>
      <c r="K3581" s="124"/>
      <c r="L3581" s="124"/>
      <c r="M3581" s="124"/>
      <c r="N3581" s="211">
        <v>101671.24</v>
      </c>
      <c r="O3581" s="211">
        <v>0</v>
      </c>
      <c r="P3581" s="124" t="s">
        <v>1314</v>
      </c>
    </row>
    <row r="3582" spans="1:16" ht="76.5">
      <c r="A3582" s="262">
        <v>25</v>
      </c>
      <c r="B3582" s="124"/>
      <c r="C3582" s="125" t="s">
        <v>694</v>
      </c>
      <c r="D3582" s="119">
        <v>43207</v>
      </c>
      <c r="E3582" s="120" t="s">
        <v>7192</v>
      </c>
      <c r="F3582" s="120" t="s">
        <v>1315</v>
      </c>
      <c r="G3582" s="120">
        <v>17333450</v>
      </c>
      <c r="H3582" s="124"/>
      <c r="I3582" s="128" t="s">
        <v>8338</v>
      </c>
      <c r="J3582" s="124"/>
      <c r="K3582" s="124"/>
      <c r="L3582" s="124"/>
      <c r="M3582" s="124"/>
      <c r="N3582" s="211">
        <v>16241.05</v>
      </c>
      <c r="O3582" s="211">
        <v>0</v>
      </c>
      <c r="P3582" s="124" t="s">
        <v>1314</v>
      </c>
    </row>
    <row r="3583" spans="1:16" ht="76.5">
      <c r="A3583" s="262">
        <v>25</v>
      </c>
      <c r="B3583" s="124"/>
      <c r="C3583" s="125" t="s">
        <v>694</v>
      </c>
      <c r="D3583" s="119">
        <v>43207</v>
      </c>
      <c r="E3583" s="120" t="s">
        <v>7193</v>
      </c>
      <c r="F3583" s="120" t="s">
        <v>1315</v>
      </c>
      <c r="G3583" s="120">
        <v>17334036</v>
      </c>
      <c r="H3583" s="124"/>
      <c r="I3583" s="128" t="s">
        <v>8339</v>
      </c>
      <c r="J3583" s="124"/>
      <c r="K3583" s="124"/>
      <c r="L3583" s="124"/>
      <c r="M3583" s="124"/>
      <c r="N3583" s="211">
        <v>2744.9</v>
      </c>
      <c r="O3583" s="211">
        <v>0</v>
      </c>
      <c r="P3583" s="124" t="s">
        <v>1314</v>
      </c>
    </row>
    <row r="3584" spans="1:16" ht="76.5">
      <c r="A3584" s="262">
        <v>25</v>
      </c>
      <c r="B3584" s="124"/>
      <c r="C3584" s="125" t="s">
        <v>694</v>
      </c>
      <c r="D3584" s="119">
        <v>43207</v>
      </c>
      <c r="E3584" s="120" t="s">
        <v>7194</v>
      </c>
      <c r="F3584" s="120" t="s">
        <v>1315</v>
      </c>
      <c r="G3584" s="120">
        <v>17334705</v>
      </c>
      <c r="H3584" s="124"/>
      <c r="I3584" s="128" t="s">
        <v>8340</v>
      </c>
      <c r="J3584" s="124"/>
      <c r="K3584" s="124"/>
      <c r="L3584" s="124"/>
      <c r="M3584" s="124"/>
      <c r="N3584" s="211">
        <v>399590.18</v>
      </c>
      <c r="O3584" s="211">
        <v>0</v>
      </c>
      <c r="P3584" s="124" t="s">
        <v>1314</v>
      </c>
    </row>
    <row r="3585" spans="1:16" ht="76.5">
      <c r="A3585" s="262">
        <v>25</v>
      </c>
      <c r="B3585" s="124"/>
      <c r="C3585" s="125" t="s">
        <v>694</v>
      </c>
      <c r="D3585" s="119">
        <v>43207</v>
      </c>
      <c r="E3585" s="120" t="s">
        <v>7195</v>
      </c>
      <c r="F3585" s="120" t="s">
        <v>1315</v>
      </c>
      <c r="G3585" s="120">
        <v>17335235</v>
      </c>
      <c r="H3585" s="124"/>
      <c r="I3585" s="128" t="s">
        <v>8341</v>
      </c>
      <c r="J3585" s="124"/>
      <c r="K3585" s="124"/>
      <c r="L3585" s="124"/>
      <c r="M3585" s="124"/>
      <c r="N3585" s="211">
        <v>3856.13</v>
      </c>
      <c r="O3585" s="211">
        <v>0</v>
      </c>
      <c r="P3585" s="124" t="s">
        <v>1314</v>
      </c>
    </row>
    <row r="3586" spans="1:16" ht="76.5">
      <c r="A3586" s="262">
        <v>25</v>
      </c>
      <c r="B3586" s="124"/>
      <c r="C3586" s="125" t="s">
        <v>694</v>
      </c>
      <c r="D3586" s="119">
        <v>43207</v>
      </c>
      <c r="E3586" s="120" t="s">
        <v>7196</v>
      </c>
      <c r="F3586" s="120" t="s">
        <v>1315</v>
      </c>
      <c r="G3586" s="120">
        <v>17335236</v>
      </c>
      <c r="H3586" s="124"/>
      <c r="I3586" s="128" t="s">
        <v>8342</v>
      </c>
      <c r="J3586" s="124"/>
      <c r="K3586" s="124"/>
      <c r="L3586" s="124"/>
      <c r="M3586" s="124"/>
      <c r="N3586" s="211">
        <v>114003.23</v>
      </c>
      <c r="O3586" s="211">
        <v>0</v>
      </c>
      <c r="P3586" s="124" t="s">
        <v>1314</v>
      </c>
    </row>
    <row r="3587" spans="1:16" ht="76.5">
      <c r="A3587" s="262">
        <v>25</v>
      </c>
      <c r="B3587" s="124"/>
      <c r="C3587" s="125" t="s">
        <v>694</v>
      </c>
      <c r="D3587" s="119">
        <v>43207</v>
      </c>
      <c r="E3587" s="120" t="s">
        <v>7197</v>
      </c>
      <c r="F3587" s="120" t="s">
        <v>1315</v>
      </c>
      <c r="G3587" s="120">
        <v>17335238</v>
      </c>
      <c r="H3587" s="124"/>
      <c r="I3587" s="128" t="s">
        <v>8343</v>
      </c>
      <c r="J3587" s="124"/>
      <c r="K3587" s="124"/>
      <c r="L3587" s="124"/>
      <c r="M3587" s="124"/>
      <c r="N3587" s="211">
        <v>2616.0700000000002</v>
      </c>
      <c r="O3587" s="211">
        <v>0</v>
      </c>
      <c r="P3587" s="124" t="s">
        <v>1314</v>
      </c>
    </row>
    <row r="3588" spans="1:16" ht="76.5">
      <c r="A3588" s="262">
        <v>25</v>
      </c>
      <c r="B3588" s="124"/>
      <c r="C3588" s="125" t="s">
        <v>694</v>
      </c>
      <c r="D3588" s="119">
        <v>43207</v>
      </c>
      <c r="E3588" s="120" t="s">
        <v>7198</v>
      </c>
      <c r="F3588" s="120" t="s">
        <v>1315</v>
      </c>
      <c r="G3588" s="120">
        <v>17335241</v>
      </c>
      <c r="H3588" s="124"/>
      <c r="I3588" s="128" t="s">
        <v>8344</v>
      </c>
      <c r="J3588" s="124"/>
      <c r="K3588" s="124"/>
      <c r="L3588" s="124"/>
      <c r="M3588" s="124"/>
      <c r="N3588" s="211">
        <v>45939.63</v>
      </c>
      <c r="O3588" s="211">
        <v>0</v>
      </c>
      <c r="P3588" s="124" t="s">
        <v>1314</v>
      </c>
    </row>
    <row r="3589" spans="1:16" ht="51">
      <c r="A3589" s="262" t="s">
        <v>619</v>
      </c>
      <c r="B3589" s="124"/>
      <c r="C3589" s="125" t="s">
        <v>713</v>
      </c>
      <c r="D3589" s="119">
        <v>43208</v>
      </c>
      <c r="E3589" s="120" t="s">
        <v>6391</v>
      </c>
      <c r="F3589" s="120" t="s">
        <v>3</v>
      </c>
      <c r="G3589" s="120">
        <v>1614899</v>
      </c>
      <c r="H3589" s="124"/>
      <c r="I3589" s="128" t="s">
        <v>7605</v>
      </c>
      <c r="J3589" s="124"/>
      <c r="K3589" s="124"/>
      <c r="L3589" s="124"/>
      <c r="M3589" s="124"/>
      <c r="N3589" s="211">
        <v>0</v>
      </c>
      <c r="O3589" s="211">
        <v>20000</v>
      </c>
      <c r="P3589" s="124" t="s">
        <v>1314</v>
      </c>
    </row>
    <row r="3590" spans="1:16" ht="63.75">
      <c r="A3590" s="262">
        <v>20</v>
      </c>
      <c r="B3590" s="124"/>
      <c r="C3590" s="125" t="s">
        <v>693</v>
      </c>
      <c r="D3590" s="119">
        <v>43208</v>
      </c>
      <c r="E3590" s="120" t="s">
        <v>6416</v>
      </c>
      <c r="F3590" s="120" t="s">
        <v>3</v>
      </c>
      <c r="G3590" s="120">
        <v>1614901</v>
      </c>
      <c r="H3590" s="124"/>
      <c r="I3590" s="128" t="s">
        <v>7630</v>
      </c>
      <c r="J3590" s="124"/>
      <c r="K3590" s="124"/>
      <c r="L3590" s="124"/>
      <c r="M3590" s="124"/>
      <c r="N3590" s="211">
        <v>0</v>
      </c>
      <c r="O3590" s="211">
        <v>386</v>
      </c>
      <c r="P3590" s="124" t="s">
        <v>1314</v>
      </c>
    </row>
    <row r="3591" spans="1:16" ht="51">
      <c r="A3591" s="262">
        <v>514</v>
      </c>
      <c r="B3591" s="124"/>
      <c r="C3591" s="125" t="s">
        <v>841</v>
      </c>
      <c r="D3591" s="119">
        <v>43208</v>
      </c>
      <c r="E3591" s="120" t="s">
        <v>6498</v>
      </c>
      <c r="F3591" s="120" t="s">
        <v>3</v>
      </c>
      <c r="G3591" s="120">
        <v>1614946</v>
      </c>
      <c r="H3591" s="124"/>
      <c r="I3591" s="128" t="s">
        <v>7701</v>
      </c>
      <c r="J3591" s="124"/>
      <c r="K3591" s="124"/>
      <c r="L3591" s="124"/>
      <c r="M3591" s="124"/>
      <c r="N3591" s="211">
        <v>0</v>
      </c>
      <c r="O3591" s="211">
        <v>11765.54</v>
      </c>
      <c r="P3591" s="124" t="s">
        <v>1314</v>
      </c>
    </row>
    <row r="3592" spans="1:16" ht="51">
      <c r="A3592" s="262" t="s">
        <v>619</v>
      </c>
      <c r="B3592" s="124"/>
      <c r="C3592" s="125" t="s">
        <v>713</v>
      </c>
      <c r="D3592" s="119">
        <v>43208</v>
      </c>
      <c r="E3592" s="120" t="s">
        <v>6564</v>
      </c>
      <c r="F3592" s="120" t="s">
        <v>3</v>
      </c>
      <c r="G3592" s="120">
        <v>1614934</v>
      </c>
      <c r="H3592" s="124"/>
      <c r="I3592" s="128" t="s">
        <v>7760</v>
      </c>
      <c r="J3592" s="124"/>
      <c r="K3592" s="124"/>
      <c r="L3592" s="124"/>
      <c r="M3592" s="124"/>
      <c r="N3592" s="211">
        <v>0</v>
      </c>
      <c r="O3592" s="211">
        <v>3661</v>
      </c>
      <c r="P3592" s="124" t="s">
        <v>1314</v>
      </c>
    </row>
    <row r="3593" spans="1:16" ht="63.75">
      <c r="A3593" s="262">
        <v>287</v>
      </c>
      <c r="B3593" s="124"/>
      <c r="C3593" s="125" t="s">
        <v>790</v>
      </c>
      <c r="D3593" s="119">
        <v>43208</v>
      </c>
      <c r="E3593" s="120" t="s">
        <v>6619</v>
      </c>
      <c r="F3593" s="120" t="s">
        <v>3</v>
      </c>
      <c r="G3593" s="120">
        <v>1614881</v>
      </c>
      <c r="H3593" s="124"/>
      <c r="I3593" s="128" t="s">
        <v>7802</v>
      </c>
      <c r="J3593" s="124"/>
      <c r="K3593" s="124"/>
      <c r="L3593" s="124"/>
      <c r="M3593" s="124"/>
      <c r="N3593" s="211">
        <v>0</v>
      </c>
      <c r="O3593" s="211">
        <v>134844.51</v>
      </c>
      <c r="P3593" s="124" t="s">
        <v>1314</v>
      </c>
    </row>
    <row r="3594" spans="1:16" ht="63.75">
      <c r="A3594" s="262">
        <v>287</v>
      </c>
      <c r="B3594" s="124"/>
      <c r="C3594" s="125" t="s">
        <v>790</v>
      </c>
      <c r="D3594" s="119">
        <v>43208</v>
      </c>
      <c r="E3594" s="120" t="s">
        <v>6620</v>
      </c>
      <c r="F3594" s="120" t="s">
        <v>3</v>
      </c>
      <c r="G3594" s="120">
        <v>1614884</v>
      </c>
      <c r="H3594" s="124"/>
      <c r="I3594" s="128" t="s">
        <v>7803</v>
      </c>
      <c r="J3594" s="124"/>
      <c r="K3594" s="124"/>
      <c r="L3594" s="124"/>
      <c r="M3594" s="124"/>
      <c r="N3594" s="211">
        <v>0</v>
      </c>
      <c r="O3594" s="211">
        <v>14851.08</v>
      </c>
      <c r="P3594" s="124" t="s">
        <v>1314</v>
      </c>
    </row>
    <row r="3595" spans="1:16" ht="63.75">
      <c r="A3595" s="262">
        <v>287</v>
      </c>
      <c r="B3595" s="124"/>
      <c r="C3595" s="125" t="s">
        <v>790</v>
      </c>
      <c r="D3595" s="119">
        <v>43208</v>
      </c>
      <c r="E3595" s="120" t="s">
        <v>6621</v>
      </c>
      <c r="F3595" s="120" t="s">
        <v>3</v>
      </c>
      <c r="G3595" s="120">
        <v>1614887</v>
      </c>
      <c r="H3595" s="124"/>
      <c r="I3595" s="128" t="s">
        <v>7804</v>
      </c>
      <c r="J3595" s="124"/>
      <c r="K3595" s="124"/>
      <c r="L3595" s="124"/>
      <c r="M3595" s="124"/>
      <c r="N3595" s="211">
        <v>0</v>
      </c>
      <c r="O3595" s="211">
        <v>36298.620000000003</v>
      </c>
      <c r="P3595" s="124" t="s">
        <v>1314</v>
      </c>
    </row>
    <row r="3596" spans="1:16" ht="51">
      <c r="A3596" s="262">
        <v>16</v>
      </c>
      <c r="B3596" s="124"/>
      <c r="C3596" s="125" t="s">
        <v>692</v>
      </c>
      <c r="D3596" s="119">
        <v>43208</v>
      </c>
      <c r="E3596" s="120" t="s">
        <v>6622</v>
      </c>
      <c r="F3596" s="120" t="s">
        <v>3</v>
      </c>
      <c r="G3596" s="120">
        <v>1614890</v>
      </c>
      <c r="H3596" s="124"/>
      <c r="I3596" s="128" t="s">
        <v>7805</v>
      </c>
      <c r="J3596" s="124"/>
      <c r="K3596" s="124"/>
      <c r="L3596" s="124"/>
      <c r="M3596" s="124"/>
      <c r="N3596" s="211">
        <v>0</v>
      </c>
      <c r="O3596" s="211">
        <v>202</v>
      </c>
      <c r="P3596" s="124" t="s">
        <v>4737</v>
      </c>
    </row>
    <row r="3597" spans="1:16" ht="63.75">
      <c r="A3597" s="262">
        <v>526</v>
      </c>
      <c r="B3597" s="124"/>
      <c r="C3597" s="125" t="s">
        <v>846</v>
      </c>
      <c r="D3597" s="119">
        <v>43208</v>
      </c>
      <c r="E3597" s="120" t="s">
        <v>6625</v>
      </c>
      <c r="F3597" s="120" t="s">
        <v>3</v>
      </c>
      <c r="G3597" s="120">
        <v>1614902</v>
      </c>
      <c r="H3597" s="124"/>
      <c r="I3597" s="128" t="s">
        <v>7808</v>
      </c>
      <c r="J3597" s="124"/>
      <c r="K3597" s="124"/>
      <c r="L3597" s="124"/>
      <c r="M3597" s="124"/>
      <c r="N3597" s="211">
        <v>0</v>
      </c>
      <c r="O3597" s="211">
        <v>2</v>
      </c>
      <c r="P3597" s="124" t="s">
        <v>4737</v>
      </c>
    </row>
    <row r="3598" spans="1:16" ht="38.25">
      <c r="A3598" s="262">
        <v>86</v>
      </c>
      <c r="B3598" s="124"/>
      <c r="C3598" s="125" t="s">
        <v>710</v>
      </c>
      <c r="D3598" s="119">
        <v>43208</v>
      </c>
      <c r="E3598" s="120" t="s">
        <v>6626</v>
      </c>
      <c r="F3598" s="120" t="s">
        <v>3</v>
      </c>
      <c r="G3598" s="120">
        <v>1614795</v>
      </c>
      <c r="H3598" s="124"/>
      <c r="I3598" s="128" t="s">
        <v>7809</v>
      </c>
      <c r="J3598" s="124"/>
      <c r="K3598" s="124"/>
      <c r="L3598" s="124"/>
      <c r="M3598" s="124"/>
      <c r="N3598" s="211">
        <v>0</v>
      </c>
      <c r="O3598" s="211">
        <v>1430</v>
      </c>
      <c r="P3598" s="124" t="s">
        <v>1314</v>
      </c>
    </row>
    <row r="3599" spans="1:16" ht="38.25">
      <c r="A3599" s="262">
        <v>16</v>
      </c>
      <c r="B3599" s="124"/>
      <c r="C3599" s="125" t="s">
        <v>692</v>
      </c>
      <c r="D3599" s="119">
        <v>43208</v>
      </c>
      <c r="E3599" s="120" t="s">
        <v>6628</v>
      </c>
      <c r="F3599" s="120" t="s">
        <v>3</v>
      </c>
      <c r="G3599" s="120">
        <v>1614865</v>
      </c>
      <c r="H3599" s="124"/>
      <c r="I3599" s="128" t="s">
        <v>7811</v>
      </c>
      <c r="J3599" s="124"/>
      <c r="K3599" s="124"/>
      <c r="L3599" s="124"/>
      <c r="M3599" s="124"/>
      <c r="N3599" s="211">
        <v>0</v>
      </c>
      <c r="O3599" s="211">
        <v>376</v>
      </c>
      <c r="P3599" s="124" t="s">
        <v>4737</v>
      </c>
    </row>
    <row r="3600" spans="1:16" ht="51">
      <c r="A3600" s="262">
        <v>212</v>
      </c>
      <c r="B3600" s="124"/>
      <c r="C3600" s="125" t="s">
        <v>761</v>
      </c>
      <c r="D3600" s="119">
        <v>43208</v>
      </c>
      <c r="E3600" s="120" t="s">
        <v>6630</v>
      </c>
      <c r="F3600" s="120" t="s">
        <v>3</v>
      </c>
      <c r="G3600" s="120">
        <v>1614930</v>
      </c>
      <c r="H3600" s="124"/>
      <c r="I3600" s="128" t="s">
        <v>7813</v>
      </c>
      <c r="J3600" s="124"/>
      <c r="K3600" s="124"/>
      <c r="L3600" s="124"/>
      <c r="M3600" s="124"/>
      <c r="N3600" s="211">
        <v>0</v>
      </c>
      <c r="O3600" s="211">
        <v>91</v>
      </c>
      <c r="P3600" s="124" t="s">
        <v>1314</v>
      </c>
    </row>
    <row r="3601" spans="1:16" ht="51">
      <c r="A3601" s="262">
        <v>212</v>
      </c>
      <c r="B3601" s="124"/>
      <c r="C3601" s="125" t="s">
        <v>761</v>
      </c>
      <c r="D3601" s="119">
        <v>43208</v>
      </c>
      <c r="E3601" s="120" t="s">
        <v>6632</v>
      </c>
      <c r="F3601" s="120" t="s">
        <v>3</v>
      </c>
      <c r="G3601" s="120">
        <v>1614936</v>
      </c>
      <c r="H3601" s="124"/>
      <c r="I3601" s="128" t="s">
        <v>7815</v>
      </c>
      <c r="J3601" s="124"/>
      <c r="K3601" s="124"/>
      <c r="L3601" s="124"/>
      <c r="M3601" s="124"/>
      <c r="N3601" s="211">
        <v>0</v>
      </c>
      <c r="O3601" s="211">
        <v>300</v>
      </c>
      <c r="P3601" s="124" t="s">
        <v>1314</v>
      </c>
    </row>
    <row r="3602" spans="1:16" ht="51">
      <c r="A3602" s="262">
        <v>41</v>
      </c>
      <c r="B3602" s="124"/>
      <c r="C3602" s="125" t="s">
        <v>697</v>
      </c>
      <c r="D3602" s="119">
        <v>43208</v>
      </c>
      <c r="E3602" s="120" t="s">
        <v>6633</v>
      </c>
      <c r="F3602" s="120" t="s">
        <v>3</v>
      </c>
      <c r="G3602" s="120">
        <v>1614939</v>
      </c>
      <c r="H3602" s="124"/>
      <c r="I3602" s="128" t="s">
        <v>7816</v>
      </c>
      <c r="J3602" s="124"/>
      <c r="K3602" s="124"/>
      <c r="L3602" s="124"/>
      <c r="M3602" s="124"/>
      <c r="N3602" s="211">
        <v>0</v>
      </c>
      <c r="O3602" s="211">
        <v>371</v>
      </c>
      <c r="P3602" s="124" t="s">
        <v>1314</v>
      </c>
    </row>
    <row r="3603" spans="1:16" ht="38.25">
      <c r="A3603" s="262">
        <v>129</v>
      </c>
      <c r="B3603" s="124"/>
      <c r="C3603" s="125" t="s">
        <v>726</v>
      </c>
      <c r="D3603" s="119">
        <v>43208</v>
      </c>
      <c r="E3603" s="120" t="s">
        <v>6634</v>
      </c>
      <c r="F3603" s="120" t="s">
        <v>3</v>
      </c>
      <c r="G3603" s="120">
        <v>1614941</v>
      </c>
      <c r="H3603" s="124"/>
      <c r="I3603" s="128" t="s">
        <v>7817</v>
      </c>
      <c r="J3603" s="124"/>
      <c r="K3603" s="124"/>
      <c r="L3603" s="124"/>
      <c r="M3603" s="124"/>
      <c r="N3603" s="211">
        <v>0</v>
      </c>
      <c r="O3603" s="211">
        <v>452</v>
      </c>
      <c r="P3603" s="124" t="s">
        <v>1314</v>
      </c>
    </row>
    <row r="3604" spans="1:16" ht="51">
      <c r="A3604" s="262">
        <v>47</v>
      </c>
      <c r="B3604" s="124"/>
      <c r="C3604" s="125" t="s">
        <v>699</v>
      </c>
      <c r="D3604" s="119">
        <v>43208</v>
      </c>
      <c r="E3604" s="120" t="s">
        <v>6636</v>
      </c>
      <c r="F3604" s="120" t="s">
        <v>3</v>
      </c>
      <c r="G3604" s="120">
        <v>1615020</v>
      </c>
      <c r="H3604" s="124"/>
      <c r="I3604" s="128" t="s">
        <v>7819</v>
      </c>
      <c r="J3604" s="124"/>
      <c r="K3604" s="124"/>
      <c r="L3604" s="124"/>
      <c r="M3604" s="124"/>
      <c r="N3604" s="211">
        <v>0</v>
      </c>
      <c r="O3604" s="211">
        <v>945</v>
      </c>
      <c r="P3604" s="124" t="s">
        <v>1314</v>
      </c>
    </row>
    <row r="3605" spans="1:16" ht="63.75">
      <c r="A3605" s="262" t="s">
        <v>619</v>
      </c>
      <c r="B3605" s="124"/>
      <c r="C3605" s="125" t="s">
        <v>713</v>
      </c>
      <c r="D3605" s="119">
        <v>43208</v>
      </c>
      <c r="E3605" s="120" t="s">
        <v>6689</v>
      </c>
      <c r="F3605" s="120" t="s">
        <v>3</v>
      </c>
      <c r="G3605" s="120">
        <v>1614945</v>
      </c>
      <c r="H3605" s="124"/>
      <c r="I3605" s="128" t="s">
        <v>7869</v>
      </c>
      <c r="J3605" s="124"/>
      <c r="K3605" s="124"/>
      <c r="L3605" s="124"/>
      <c r="M3605" s="124"/>
      <c r="N3605" s="211">
        <v>0</v>
      </c>
      <c r="O3605" s="211">
        <v>9006</v>
      </c>
      <c r="P3605" s="124" t="s">
        <v>1314</v>
      </c>
    </row>
    <row r="3606" spans="1:16" ht="51">
      <c r="A3606" s="262" t="s">
        <v>619</v>
      </c>
      <c r="B3606" s="124"/>
      <c r="C3606" s="125" t="s">
        <v>713</v>
      </c>
      <c r="D3606" s="119">
        <v>43208</v>
      </c>
      <c r="E3606" s="120" t="s">
        <v>6707</v>
      </c>
      <c r="F3606" s="120" t="s">
        <v>3</v>
      </c>
      <c r="G3606" s="120">
        <v>1614859</v>
      </c>
      <c r="H3606" s="124"/>
      <c r="I3606" s="128" t="s">
        <v>7879</v>
      </c>
      <c r="J3606" s="124"/>
      <c r="K3606" s="124"/>
      <c r="L3606" s="124"/>
      <c r="M3606" s="124"/>
      <c r="N3606" s="211">
        <v>0</v>
      </c>
      <c r="O3606" s="211">
        <v>45</v>
      </c>
      <c r="P3606" s="124" t="s">
        <v>1314</v>
      </c>
    </row>
    <row r="3607" spans="1:16" ht="76.5">
      <c r="A3607" s="262" t="s">
        <v>620</v>
      </c>
      <c r="B3607" s="124"/>
      <c r="C3607" s="125" t="s">
        <v>714</v>
      </c>
      <c r="D3607" s="119">
        <v>43208</v>
      </c>
      <c r="E3607" s="120" t="s">
        <v>7199</v>
      </c>
      <c r="F3607" s="120" t="s">
        <v>6</v>
      </c>
      <c r="G3607" s="120">
        <v>964653</v>
      </c>
      <c r="H3607" s="124"/>
      <c r="I3607" s="128" t="s">
        <v>8345</v>
      </c>
      <c r="J3607" s="124"/>
      <c r="K3607" s="124"/>
      <c r="L3607" s="124"/>
      <c r="M3607" s="124"/>
      <c r="N3607" s="211">
        <v>0</v>
      </c>
      <c r="O3607" s="211">
        <v>30000</v>
      </c>
      <c r="P3607" s="124" t="s">
        <v>1314</v>
      </c>
    </row>
    <row r="3608" spans="1:16" ht="102">
      <c r="A3608" s="262">
        <v>41</v>
      </c>
      <c r="B3608" s="124"/>
      <c r="C3608" s="125" t="s">
        <v>697</v>
      </c>
      <c r="D3608" s="119">
        <v>43208</v>
      </c>
      <c r="E3608" s="120" t="s">
        <v>7200</v>
      </c>
      <c r="F3608" s="120" t="s">
        <v>6</v>
      </c>
      <c r="G3608" s="120">
        <v>919051</v>
      </c>
      <c r="H3608" s="124"/>
      <c r="I3608" s="128" t="s">
        <v>8346</v>
      </c>
      <c r="J3608" s="124"/>
      <c r="K3608" s="124"/>
      <c r="L3608" s="124"/>
      <c r="M3608" s="124"/>
      <c r="N3608" s="211">
        <v>0</v>
      </c>
      <c r="O3608" s="211">
        <v>1376514</v>
      </c>
      <c r="P3608" s="124" t="s">
        <v>1314</v>
      </c>
    </row>
    <row r="3609" spans="1:16" ht="63.75">
      <c r="A3609" s="262">
        <v>513</v>
      </c>
      <c r="B3609" s="124"/>
      <c r="C3609" s="125" t="s">
        <v>201</v>
      </c>
      <c r="D3609" s="119">
        <v>43208</v>
      </c>
      <c r="E3609" s="120" t="s">
        <v>7201</v>
      </c>
      <c r="F3609" s="120" t="s">
        <v>15</v>
      </c>
      <c r="G3609" s="120">
        <v>714890</v>
      </c>
      <c r="H3609" s="124"/>
      <c r="I3609" s="128" t="s">
        <v>8347</v>
      </c>
      <c r="J3609" s="124"/>
      <c r="K3609" s="124"/>
      <c r="L3609" s="124"/>
      <c r="M3609" s="124"/>
      <c r="N3609" s="211">
        <v>50</v>
      </c>
      <c r="O3609" s="211">
        <v>0</v>
      </c>
      <c r="P3609" s="124" t="s">
        <v>1314</v>
      </c>
    </row>
    <row r="3610" spans="1:16" ht="63.75">
      <c r="A3610" s="262">
        <v>513</v>
      </c>
      <c r="B3610" s="124"/>
      <c r="C3610" s="125" t="s">
        <v>201</v>
      </c>
      <c r="D3610" s="119">
        <v>43208</v>
      </c>
      <c r="E3610" s="120" t="s">
        <v>7202</v>
      </c>
      <c r="F3610" s="120" t="s">
        <v>15</v>
      </c>
      <c r="G3610" s="120">
        <v>714892</v>
      </c>
      <c r="H3610" s="124"/>
      <c r="I3610" s="128" t="s">
        <v>5843</v>
      </c>
      <c r="J3610" s="124"/>
      <c r="K3610" s="124"/>
      <c r="L3610" s="124"/>
      <c r="M3610" s="124"/>
      <c r="N3610" s="211">
        <v>50</v>
      </c>
      <c r="O3610" s="211">
        <v>0</v>
      </c>
      <c r="P3610" s="124" t="s">
        <v>1314</v>
      </c>
    </row>
    <row r="3611" spans="1:16" ht="89.25">
      <c r="A3611" s="262">
        <v>594</v>
      </c>
      <c r="B3611" s="124"/>
      <c r="C3611" s="125" t="s">
        <v>113</v>
      </c>
      <c r="D3611" s="119">
        <v>43208</v>
      </c>
      <c r="E3611" s="120" t="s">
        <v>7203</v>
      </c>
      <c r="F3611" s="120" t="s">
        <v>15</v>
      </c>
      <c r="G3611" s="120">
        <v>4800</v>
      </c>
      <c r="H3611" s="124"/>
      <c r="I3611" s="128" t="s">
        <v>8348</v>
      </c>
      <c r="J3611" s="124"/>
      <c r="K3611" s="124"/>
      <c r="L3611" s="124"/>
      <c r="M3611" s="124"/>
      <c r="N3611" s="211">
        <v>272.54000000000002</v>
      </c>
      <c r="O3611" s="211">
        <v>0</v>
      </c>
      <c r="P3611" s="124" t="s">
        <v>1314</v>
      </c>
    </row>
    <row r="3612" spans="1:16" ht="89.25">
      <c r="A3612" s="262">
        <v>594</v>
      </c>
      <c r="B3612" s="124"/>
      <c r="C3612" s="125" t="s">
        <v>113</v>
      </c>
      <c r="D3612" s="119">
        <v>43208</v>
      </c>
      <c r="E3612" s="120" t="s">
        <v>7204</v>
      </c>
      <c r="F3612" s="120" t="s">
        <v>15</v>
      </c>
      <c r="G3612" s="120">
        <v>4799</v>
      </c>
      <c r="H3612" s="124"/>
      <c r="I3612" s="128" t="s">
        <v>8349</v>
      </c>
      <c r="J3612" s="124"/>
      <c r="K3612" s="124"/>
      <c r="L3612" s="124"/>
      <c r="M3612" s="124"/>
      <c r="N3612" s="211">
        <v>1556.25</v>
      </c>
      <c r="O3612" s="211">
        <v>0</v>
      </c>
      <c r="P3612" s="124" t="s">
        <v>1314</v>
      </c>
    </row>
    <row r="3613" spans="1:16" ht="89.25">
      <c r="A3613" s="262">
        <v>291</v>
      </c>
      <c r="B3613" s="124"/>
      <c r="C3613" s="125" t="s">
        <v>794</v>
      </c>
      <c r="D3613" s="119">
        <v>43208</v>
      </c>
      <c r="E3613" s="120" t="s">
        <v>7205</v>
      </c>
      <c r="F3613" s="120" t="s">
        <v>15</v>
      </c>
      <c r="G3613" s="120">
        <v>4796</v>
      </c>
      <c r="H3613" s="124"/>
      <c r="I3613" s="128" t="s">
        <v>8350</v>
      </c>
      <c r="J3613" s="124"/>
      <c r="K3613" s="124"/>
      <c r="L3613" s="124"/>
      <c r="M3613" s="124"/>
      <c r="N3613" s="211">
        <v>1386.33</v>
      </c>
      <c r="O3613" s="211">
        <v>0</v>
      </c>
      <c r="P3613" s="124" t="s">
        <v>1314</v>
      </c>
    </row>
    <row r="3614" spans="1:16" ht="89.25">
      <c r="A3614" s="262">
        <v>576</v>
      </c>
      <c r="B3614" s="124"/>
      <c r="C3614" s="125" t="s">
        <v>852</v>
      </c>
      <c r="D3614" s="119">
        <v>43208</v>
      </c>
      <c r="E3614" s="120" t="s">
        <v>7206</v>
      </c>
      <c r="F3614" s="120" t="s">
        <v>15</v>
      </c>
      <c r="G3614" s="120">
        <v>4802</v>
      </c>
      <c r="H3614" s="124"/>
      <c r="I3614" s="128" t="s">
        <v>8351</v>
      </c>
      <c r="J3614" s="124"/>
      <c r="K3614" s="124"/>
      <c r="L3614" s="124"/>
      <c r="M3614" s="124"/>
      <c r="N3614" s="211">
        <v>790.26</v>
      </c>
      <c r="O3614" s="211">
        <v>0</v>
      </c>
      <c r="P3614" s="124" t="s">
        <v>1314</v>
      </c>
    </row>
    <row r="3615" spans="1:16" ht="63.75">
      <c r="A3615" s="262">
        <v>287</v>
      </c>
      <c r="B3615" s="124"/>
      <c r="C3615" s="125" t="s">
        <v>790</v>
      </c>
      <c r="D3615" s="119">
        <v>43208</v>
      </c>
      <c r="E3615" s="120" t="s">
        <v>7207</v>
      </c>
      <c r="F3615" s="120" t="s">
        <v>11</v>
      </c>
      <c r="G3615" s="120">
        <v>715487</v>
      </c>
      <c r="H3615" s="124"/>
      <c r="I3615" s="128" t="s">
        <v>8352</v>
      </c>
      <c r="J3615" s="124"/>
      <c r="K3615" s="124"/>
      <c r="L3615" s="124"/>
      <c r="M3615" s="124"/>
      <c r="N3615" s="211">
        <v>50</v>
      </c>
      <c r="O3615" s="211">
        <v>0</v>
      </c>
      <c r="P3615" s="124" t="s">
        <v>1314</v>
      </c>
    </row>
    <row r="3616" spans="1:16" ht="51">
      <c r="A3616" s="262">
        <v>513</v>
      </c>
      <c r="B3616" s="124"/>
      <c r="C3616" s="125" t="s">
        <v>201</v>
      </c>
      <c r="D3616" s="119">
        <v>43208</v>
      </c>
      <c r="E3616" s="120" t="s">
        <v>7208</v>
      </c>
      <c r="F3616" s="120" t="s">
        <v>15</v>
      </c>
      <c r="G3616" s="120">
        <v>715564</v>
      </c>
      <c r="H3616" s="124"/>
      <c r="I3616" s="128" t="s">
        <v>8353</v>
      </c>
      <c r="J3616" s="124"/>
      <c r="K3616" s="124"/>
      <c r="L3616" s="124"/>
      <c r="M3616" s="124"/>
      <c r="N3616" s="211">
        <v>50</v>
      </c>
      <c r="O3616" s="211">
        <v>0</v>
      </c>
      <c r="P3616" s="124" t="s">
        <v>1314</v>
      </c>
    </row>
    <row r="3617" spans="1:16" ht="51">
      <c r="A3617" s="262" t="s">
        <v>619</v>
      </c>
      <c r="B3617" s="124"/>
      <c r="C3617" s="125" t="s">
        <v>713</v>
      </c>
      <c r="D3617" s="119">
        <v>43209</v>
      </c>
      <c r="E3617" s="120" t="s">
        <v>6499</v>
      </c>
      <c r="F3617" s="120" t="s">
        <v>3</v>
      </c>
      <c r="G3617" s="120">
        <v>1615224</v>
      </c>
      <c r="H3617" s="124"/>
      <c r="I3617" s="128" t="s">
        <v>7702</v>
      </c>
      <c r="J3617" s="124"/>
      <c r="K3617" s="124"/>
      <c r="L3617" s="124"/>
      <c r="M3617" s="124"/>
      <c r="N3617" s="211">
        <v>0</v>
      </c>
      <c r="O3617" s="211">
        <v>1125.27</v>
      </c>
      <c r="P3617" s="124" t="s">
        <v>1314</v>
      </c>
    </row>
    <row r="3618" spans="1:16" ht="63.75">
      <c r="A3618" s="262" t="s">
        <v>619</v>
      </c>
      <c r="B3618" s="124"/>
      <c r="C3618" s="125" t="s">
        <v>713</v>
      </c>
      <c r="D3618" s="119">
        <v>43209</v>
      </c>
      <c r="E3618" s="120" t="s">
        <v>6529</v>
      </c>
      <c r="F3618" s="120" t="s">
        <v>3</v>
      </c>
      <c r="G3618" s="120">
        <v>1615391</v>
      </c>
      <c r="H3618" s="124"/>
      <c r="I3618" s="128" t="s">
        <v>7729</v>
      </c>
      <c r="J3618" s="124"/>
      <c r="K3618" s="124"/>
      <c r="L3618" s="124"/>
      <c r="M3618" s="124"/>
      <c r="N3618" s="211">
        <v>0</v>
      </c>
      <c r="O3618" s="211">
        <v>17</v>
      </c>
      <c r="P3618" s="124" t="s">
        <v>1314</v>
      </c>
    </row>
    <row r="3619" spans="1:16" ht="63.75">
      <c r="A3619" s="262" t="s">
        <v>619</v>
      </c>
      <c r="B3619" s="124"/>
      <c r="C3619" s="125" t="s">
        <v>713</v>
      </c>
      <c r="D3619" s="119">
        <v>43209</v>
      </c>
      <c r="E3619" s="120" t="s">
        <v>6530</v>
      </c>
      <c r="F3619" s="120" t="s">
        <v>3</v>
      </c>
      <c r="G3619" s="120">
        <v>1615380</v>
      </c>
      <c r="H3619" s="124"/>
      <c r="I3619" s="128" t="s">
        <v>7730</v>
      </c>
      <c r="J3619" s="124"/>
      <c r="K3619" s="124"/>
      <c r="L3619" s="124"/>
      <c r="M3619" s="124"/>
      <c r="N3619" s="211">
        <v>0</v>
      </c>
      <c r="O3619" s="211">
        <v>217.61</v>
      </c>
      <c r="P3619" s="124" t="s">
        <v>1314</v>
      </c>
    </row>
    <row r="3620" spans="1:16" ht="63.75">
      <c r="A3620" s="262" t="s">
        <v>619</v>
      </c>
      <c r="B3620" s="124"/>
      <c r="C3620" s="125" t="s">
        <v>713</v>
      </c>
      <c r="D3620" s="119">
        <v>43209</v>
      </c>
      <c r="E3620" s="120" t="s">
        <v>6531</v>
      </c>
      <c r="F3620" s="120" t="s">
        <v>3</v>
      </c>
      <c r="G3620" s="120">
        <v>1615377</v>
      </c>
      <c r="H3620" s="124"/>
      <c r="I3620" s="128" t="s">
        <v>7731</v>
      </c>
      <c r="J3620" s="124"/>
      <c r="K3620" s="124"/>
      <c r="L3620" s="124"/>
      <c r="M3620" s="124"/>
      <c r="N3620" s="211">
        <v>0</v>
      </c>
      <c r="O3620" s="211">
        <v>402.35</v>
      </c>
      <c r="P3620" s="124" t="s">
        <v>1314</v>
      </c>
    </row>
    <row r="3621" spans="1:16" ht="63.75">
      <c r="A3621" s="262" t="s">
        <v>619</v>
      </c>
      <c r="B3621" s="124"/>
      <c r="C3621" s="125" t="s">
        <v>713</v>
      </c>
      <c r="D3621" s="119">
        <v>43209</v>
      </c>
      <c r="E3621" s="120" t="s">
        <v>6532</v>
      </c>
      <c r="F3621" s="120" t="s">
        <v>3</v>
      </c>
      <c r="G3621" s="120">
        <v>1615383</v>
      </c>
      <c r="H3621" s="124"/>
      <c r="I3621" s="128" t="s">
        <v>7732</v>
      </c>
      <c r="J3621" s="124"/>
      <c r="K3621" s="124"/>
      <c r="L3621" s="124"/>
      <c r="M3621" s="124"/>
      <c r="N3621" s="211">
        <v>0</v>
      </c>
      <c r="O3621" s="211">
        <v>536.61</v>
      </c>
      <c r="P3621" s="124" t="s">
        <v>1314</v>
      </c>
    </row>
    <row r="3622" spans="1:16" ht="63.75">
      <c r="A3622" s="262" t="s">
        <v>619</v>
      </c>
      <c r="B3622" s="124"/>
      <c r="C3622" s="125" t="s">
        <v>713</v>
      </c>
      <c r="D3622" s="119">
        <v>43209</v>
      </c>
      <c r="E3622" s="120" t="s">
        <v>6533</v>
      </c>
      <c r="F3622" s="120" t="s">
        <v>3</v>
      </c>
      <c r="G3622" s="120">
        <v>1615381</v>
      </c>
      <c r="H3622" s="124"/>
      <c r="I3622" s="128" t="s">
        <v>7733</v>
      </c>
      <c r="J3622" s="124"/>
      <c r="K3622" s="124"/>
      <c r="L3622" s="124"/>
      <c r="M3622" s="124"/>
      <c r="N3622" s="211">
        <v>0</v>
      </c>
      <c r="O3622" s="211">
        <v>1089.5</v>
      </c>
      <c r="P3622" s="124" t="s">
        <v>1314</v>
      </c>
    </row>
    <row r="3623" spans="1:16" ht="63.75">
      <c r="A3623" s="262" t="s">
        <v>619</v>
      </c>
      <c r="B3623" s="124"/>
      <c r="C3623" s="125" t="s">
        <v>713</v>
      </c>
      <c r="D3623" s="119">
        <v>43209</v>
      </c>
      <c r="E3623" s="120" t="s">
        <v>6534</v>
      </c>
      <c r="F3623" s="120" t="s">
        <v>3</v>
      </c>
      <c r="G3623" s="120">
        <v>1615379</v>
      </c>
      <c r="H3623" s="124"/>
      <c r="I3623" s="128" t="s">
        <v>7734</v>
      </c>
      <c r="J3623" s="124"/>
      <c r="K3623" s="124"/>
      <c r="L3623" s="124"/>
      <c r="M3623" s="124"/>
      <c r="N3623" s="211">
        <v>0</v>
      </c>
      <c r="O3623" s="211">
        <v>746</v>
      </c>
      <c r="P3623" s="124" t="s">
        <v>1314</v>
      </c>
    </row>
    <row r="3624" spans="1:16" ht="63.75">
      <c r="A3624" s="262" t="s">
        <v>619</v>
      </c>
      <c r="B3624" s="124"/>
      <c r="C3624" s="125" t="s">
        <v>713</v>
      </c>
      <c r="D3624" s="119">
        <v>43209</v>
      </c>
      <c r="E3624" s="120" t="s">
        <v>6535</v>
      </c>
      <c r="F3624" s="120" t="s">
        <v>3</v>
      </c>
      <c r="G3624" s="120">
        <v>1615387</v>
      </c>
      <c r="H3624" s="124"/>
      <c r="I3624" s="128" t="s">
        <v>7735</v>
      </c>
      <c r="J3624" s="124"/>
      <c r="K3624" s="124"/>
      <c r="L3624" s="124"/>
      <c r="M3624" s="124"/>
      <c r="N3624" s="211">
        <v>0</v>
      </c>
      <c r="O3624" s="211">
        <v>99</v>
      </c>
      <c r="P3624" s="124" t="s">
        <v>1314</v>
      </c>
    </row>
    <row r="3625" spans="1:16" ht="51">
      <c r="A3625" s="262" t="s">
        <v>619</v>
      </c>
      <c r="B3625" s="124"/>
      <c r="C3625" s="125" t="s">
        <v>713</v>
      </c>
      <c r="D3625" s="119">
        <v>43209</v>
      </c>
      <c r="E3625" s="120" t="s">
        <v>6579</v>
      </c>
      <c r="F3625" s="120" t="s">
        <v>3</v>
      </c>
      <c r="G3625" s="120">
        <v>1615373</v>
      </c>
      <c r="H3625" s="124"/>
      <c r="I3625" s="128" t="s">
        <v>4622</v>
      </c>
      <c r="J3625" s="124"/>
      <c r="K3625" s="124"/>
      <c r="L3625" s="124"/>
      <c r="M3625" s="124"/>
      <c r="N3625" s="211">
        <v>0</v>
      </c>
      <c r="O3625" s="211">
        <v>700</v>
      </c>
      <c r="P3625" s="124" t="s">
        <v>1314</v>
      </c>
    </row>
    <row r="3626" spans="1:16" ht="63.75">
      <c r="A3626" s="262" t="s">
        <v>619</v>
      </c>
      <c r="B3626" s="124"/>
      <c r="C3626" s="125" t="s">
        <v>713</v>
      </c>
      <c r="D3626" s="119">
        <v>43209</v>
      </c>
      <c r="E3626" s="120" t="s">
        <v>6637</v>
      </c>
      <c r="F3626" s="120" t="s">
        <v>3</v>
      </c>
      <c r="G3626" s="120">
        <v>1615178</v>
      </c>
      <c r="H3626" s="124"/>
      <c r="I3626" s="128" t="s">
        <v>7820</v>
      </c>
      <c r="J3626" s="124"/>
      <c r="K3626" s="124"/>
      <c r="L3626" s="124"/>
      <c r="M3626" s="124"/>
      <c r="N3626" s="211">
        <v>0</v>
      </c>
      <c r="O3626" s="211">
        <v>105</v>
      </c>
      <c r="P3626" s="124" t="s">
        <v>1314</v>
      </c>
    </row>
    <row r="3627" spans="1:16" ht="51">
      <c r="A3627" s="262">
        <v>86</v>
      </c>
      <c r="B3627" s="124"/>
      <c r="C3627" s="125" t="s">
        <v>710</v>
      </c>
      <c r="D3627" s="119">
        <v>43209</v>
      </c>
      <c r="E3627" s="120" t="s">
        <v>6641</v>
      </c>
      <c r="F3627" s="120" t="s">
        <v>3</v>
      </c>
      <c r="G3627" s="120">
        <v>1615259</v>
      </c>
      <c r="H3627" s="124"/>
      <c r="I3627" s="128" t="s">
        <v>7824</v>
      </c>
      <c r="J3627" s="124"/>
      <c r="K3627" s="124"/>
      <c r="L3627" s="124"/>
      <c r="M3627" s="124"/>
      <c r="N3627" s="211">
        <v>0</v>
      </c>
      <c r="O3627" s="211">
        <v>470</v>
      </c>
      <c r="P3627" s="124" t="s">
        <v>1314</v>
      </c>
    </row>
    <row r="3628" spans="1:16" ht="63.75">
      <c r="A3628" s="262">
        <v>10</v>
      </c>
      <c r="B3628" s="124"/>
      <c r="C3628" s="125" t="s">
        <v>690</v>
      </c>
      <c r="D3628" s="119">
        <v>43209</v>
      </c>
      <c r="E3628" s="120" t="s">
        <v>6646</v>
      </c>
      <c r="F3628" s="120" t="s">
        <v>3</v>
      </c>
      <c r="G3628" s="120">
        <v>1615320</v>
      </c>
      <c r="H3628" s="124"/>
      <c r="I3628" s="128" t="s">
        <v>7827</v>
      </c>
      <c r="J3628" s="124"/>
      <c r="K3628" s="124"/>
      <c r="L3628" s="124"/>
      <c r="M3628" s="124"/>
      <c r="N3628" s="211">
        <v>0</v>
      </c>
      <c r="O3628" s="211">
        <v>45</v>
      </c>
      <c r="P3628" s="124" t="s">
        <v>1314</v>
      </c>
    </row>
    <row r="3629" spans="1:16" ht="38.25">
      <c r="A3629" s="262">
        <v>20</v>
      </c>
      <c r="B3629" s="124"/>
      <c r="C3629" s="125" t="s">
        <v>693</v>
      </c>
      <c r="D3629" s="119">
        <v>43209</v>
      </c>
      <c r="E3629" s="120" t="s">
        <v>6647</v>
      </c>
      <c r="F3629" s="120" t="s">
        <v>3</v>
      </c>
      <c r="G3629" s="120">
        <v>1615343</v>
      </c>
      <c r="H3629" s="124"/>
      <c r="I3629" s="128" t="s">
        <v>7828</v>
      </c>
      <c r="J3629" s="124"/>
      <c r="K3629" s="124"/>
      <c r="L3629" s="124"/>
      <c r="M3629" s="124"/>
      <c r="N3629" s="211">
        <v>0</v>
      </c>
      <c r="O3629" s="211">
        <v>84</v>
      </c>
      <c r="P3629" s="124" t="s">
        <v>1314</v>
      </c>
    </row>
    <row r="3630" spans="1:16" ht="51">
      <c r="A3630" s="262" t="s">
        <v>619</v>
      </c>
      <c r="B3630" s="124"/>
      <c r="C3630" s="125" t="s">
        <v>713</v>
      </c>
      <c r="D3630" s="119">
        <v>43209</v>
      </c>
      <c r="E3630" s="120" t="s">
        <v>6737</v>
      </c>
      <c r="F3630" s="120" t="s">
        <v>3</v>
      </c>
      <c r="G3630" s="120">
        <v>1615365</v>
      </c>
      <c r="H3630" s="124"/>
      <c r="I3630" s="128" t="s">
        <v>7904</v>
      </c>
      <c r="J3630" s="124"/>
      <c r="K3630" s="124"/>
      <c r="L3630" s="124"/>
      <c r="M3630" s="124"/>
      <c r="N3630" s="211">
        <v>0</v>
      </c>
      <c r="O3630" s="211">
        <v>140</v>
      </c>
      <c r="P3630" s="124" t="s">
        <v>1314</v>
      </c>
    </row>
    <row r="3631" spans="1:16" ht="51">
      <c r="A3631" s="262">
        <v>373</v>
      </c>
      <c r="B3631" s="124"/>
      <c r="C3631" s="125" t="s">
        <v>1269</v>
      </c>
      <c r="D3631" s="119">
        <v>43209</v>
      </c>
      <c r="E3631" s="120" t="s">
        <v>7209</v>
      </c>
      <c r="F3631" s="120" t="s">
        <v>1315</v>
      </c>
      <c r="G3631" s="120">
        <v>17368868</v>
      </c>
      <c r="H3631" s="124"/>
      <c r="I3631" s="128" t="s">
        <v>8354</v>
      </c>
      <c r="J3631" s="124"/>
      <c r="K3631" s="124"/>
      <c r="L3631" s="124"/>
      <c r="M3631" s="124"/>
      <c r="N3631" s="211">
        <v>0</v>
      </c>
      <c r="O3631" s="211">
        <v>1148805.58</v>
      </c>
      <c r="P3631" s="124" t="s">
        <v>1314</v>
      </c>
    </row>
    <row r="3632" spans="1:16" ht="51">
      <c r="A3632" s="262">
        <v>373</v>
      </c>
      <c r="B3632" s="124"/>
      <c r="C3632" s="125" t="s">
        <v>1269</v>
      </c>
      <c r="D3632" s="119">
        <v>43209</v>
      </c>
      <c r="E3632" s="120" t="s">
        <v>7210</v>
      </c>
      <c r="F3632" s="120" t="s">
        <v>1315</v>
      </c>
      <c r="G3632" s="120">
        <v>17382594</v>
      </c>
      <c r="H3632" s="124"/>
      <c r="I3632" s="128" t="s">
        <v>8355</v>
      </c>
      <c r="J3632" s="124"/>
      <c r="K3632" s="124"/>
      <c r="L3632" s="124"/>
      <c r="M3632" s="124"/>
      <c r="N3632" s="211">
        <v>0</v>
      </c>
      <c r="O3632" s="211">
        <v>3829351.94</v>
      </c>
      <c r="P3632" s="124" t="s">
        <v>1314</v>
      </c>
    </row>
    <row r="3633" spans="1:16" ht="76.5">
      <c r="A3633" s="262" t="s">
        <v>620</v>
      </c>
      <c r="B3633" s="124"/>
      <c r="C3633" s="125" t="s">
        <v>714</v>
      </c>
      <c r="D3633" s="119">
        <v>43209</v>
      </c>
      <c r="E3633" s="120" t="s">
        <v>7211</v>
      </c>
      <c r="F3633" s="120" t="s">
        <v>6</v>
      </c>
      <c r="G3633" s="120">
        <v>965054</v>
      </c>
      <c r="H3633" s="124"/>
      <c r="I3633" s="128" t="s">
        <v>8356</v>
      </c>
      <c r="J3633" s="124"/>
      <c r="K3633" s="124"/>
      <c r="L3633" s="124"/>
      <c r="M3633" s="124"/>
      <c r="N3633" s="211">
        <v>0</v>
      </c>
      <c r="O3633" s="211">
        <v>254000</v>
      </c>
      <c r="P3633" s="124" t="s">
        <v>1314</v>
      </c>
    </row>
    <row r="3634" spans="1:16" ht="51">
      <c r="A3634" s="262" t="s">
        <v>619</v>
      </c>
      <c r="B3634" s="124"/>
      <c r="C3634" s="125" t="s">
        <v>713</v>
      </c>
      <c r="D3634" s="119">
        <v>43209</v>
      </c>
      <c r="E3634" s="120" t="s">
        <v>7212</v>
      </c>
      <c r="F3634" s="120" t="s">
        <v>6</v>
      </c>
      <c r="G3634" s="120">
        <v>919201</v>
      </c>
      <c r="H3634" s="124"/>
      <c r="I3634" s="128" t="s">
        <v>8357</v>
      </c>
      <c r="J3634" s="124"/>
      <c r="K3634" s="124"/>
      <c r="L3634" s="124"/>
      <c r="M3634" s="124"/>
      <c r="N3634" s="211">
        <v>0</v>
      </c>
      <c r="O3634" s="211">
        <v>172.33</v>
      </c>
      <c r="P3634" s="124" t="s">
        <v>1314</v>
      </c>
    </row>
    <row r="3635" spans="1:16" ht="76.5">
      <c r="A3635" s="262">
        <v>513</v>
      </c>
      <c r="B3635" s="124"/>
      <c r="C3635" s="125" t="s">
        <v>201</v>
      </c>
      <c r="D3635" s="119">
        <v>43209</v>
      </c>
      <c r="E3635" s="120" t="s">
        <v>7213</v>
      </c>
      <c r="F3635" s="120" t="s">
        <v>1315</v>
      </c>
      <c r="G3635" s="120">
        <v>17382617</v>
      </c>
      <c r="H3635" s="124"/>
      <c r="I3635" s="128" t="s">
        <v>8358</v>
      </c>
      <c r="J3635" s="124"/>
      <c r="K3635" s="124"/>
      <c r="L3635" s="124"/>
      <c r="M3635" s="124"/>
      <c r="N3635" s="211">
        <v>42256.6</v>
      </c>
      <c r="O3635" s="211">
        <v>0</v>
      </c>
      <c r="P3635" s="124" t="s">
        <v>1314</v>
      </c>
    </row>
    <row r="3636" spans="1:16" ht="76.5">
      <c r="A3636" s="262">
        <v>513</v>
      </c>
      <c r="B3636" s="124"/>
      <c r="C3636" s="125" t="s">
        <v>201</v>
      </c>
      <c r="D3636" s="119">
        <v>43209</v>
      </c>
      <c r="E3636" s="120" t="s">
        <v>7214</v>
      </c>
      <c r="F3636" s="120" t="s">
        <v>1315</v>
      </c>
      <c r="G3636" s="120">
        <v>17382703</v>
      </c>
      <c r="H3636" s="124"/>
      <c r="I3636" s="128" t="s">
        <v>8359</v>
      </c>
      <c r="J3636" s="124"/>
      <c r="K3636" s="124"/>
      <c r="L3636" s="124"/>
      <c r="M3636" s="124"/>
      <c r="N3636" s="211">
        <v>367327.8</v>
      </c>
      <c r="O3636" s="211">
        <v>0</v>
      </c>
      <c r="P3636" s="124" t="s">
        <v>1314</v>
      </c>
    </row>
    <row r="3637" spans="1:16" ht="76.5">
      <c r="A3637" s="262">
        <v>513</v>
      </c>
      <c r="B3637" s="124"/>
      <c r="C3637" s="125" t="s">
        <v>201</v>
      </c>
      <c r="D3637" s="119">
        <v>43209</v>
      </c>
      <c r="E3637" s="120" t="s">
        <v>7215</v>
      </c>
      <c r="F3637" s="120" t="s">
        <v>1315</v>
      </c>
      <c r="G3637" s="120">
        <v>17382709</v>
      </c>
      <c r="H3637" s="124"/>
      <c r="I3637" s="128" t="s">
        <v>8360</v>
      </c>
      <c r="J3637" s="124"/>
      <c r="K3637" s="124"/>
      <c r="L3637" s="124"/>
      <c r="M3637" s="124"/>
      <c r="N3637" s="211">
        <v>10884.42</v>
      </c>
      <c r="O3637" s="211">
        <v>0</v>
      </c>
      <c r="P3637" s="124" t="s">
        <v>1314</v>
      </c>
    </row>
    <row r="3638" spans="1:16" ht="89.25">
      <c r="A3638" s="262" t="s">
        <v>620</v>
      </c>
      <c r="B3638" s="124"/>
      <c r="C3638" s="125" t="s">
        <v>714</v>
      </c>
      <c r="D3638" s="119">
        <v>43209</v>
      </c>
      <c r="E3638" s="120" t="s">
        <v>7216</v>
      </c>
      <c r="F3638" s="120" t="s">
        <v>13</v>
      </c>
      <c r="G3638" s="120">
        <v>919219</v>
      </c>
      <c r="H3638" s="124"/>
      <c r="I3638" s="128" t="s">
        <v>8361</v>
      </c>
      <c r="J3638" s="124"/>
      <c r="K3638" s="124"/>
      <c r="L3638" s="124"/>
      <c r="M3638" s="124"/>
      <c r="N3638" s="211">
        <v>167706</v>
      </c>
      <c r="O3638" s="211">
        <v>0</v>
      </c>
      <c r="P3638" s="124" t="s">
        <v>1314</v>
      </c>
    </row>
    <row r="3639" spans="1:16" ht="76.5">
      <c r="A3639" s="262" t="s">
        <v>619</v>
      </c>
      <c r="B3639" s="124"/>
      <c r="C3639" s="125" t="s">
        <v>713</v>
      </c>
      <c r="D3639" s="119">
        <v>43209</v>
      </c>
      <c r="E3639" s="120" t="s">
        <v>7217</v>
      </c>
      <c r="F3639" s="120" t="s">
        <v>15</v>
      </c>
      <c r="G3639" s="120">
        <v>716044</v>
      </c>
      <c r="H3639" s="124"/>
      <c r="I3639" s="128" t="s">
        <v>8362</v>
      </c>
      <c r="J3639" s="124"/>
      <c r="K3639" s="124"/>
      <c r="L3639" s="124"/>
      <c r="M3639" s="124"/>
      <c r="N3639" s="211">
        <v>50</v>
      </c>
      <c r="O3639" s="211">
        <v>0</v>
      </c>
      <c r="P3639" s="124" t="s">
        <v>1314</v>
      </c>
    </row>
    <row r="3640" spans="1:16" ht="76.5">
      <c r="A3640" s="262">
        <v>10</v>
      </c>
      <c r="B3640" s="124"/>
      <c r="C3640" s="125" t="s">
        <v>690</v>
      </c>
      <c r="D3640" s="119">
        <v>43209</v>
      </c>
      <c r="E3640" s="120" t="s">
        <v>7218</v>
      </c>
      <c r="F3640" s="120" t="s">
        <v>15</v>
      </c>
      <c r="G3640" s="120">
        <v>4807</v>
      </c>
      <c r="H3640" s="124"/>
      <c r="I3640" s="128" t="s">
        <v>8363</v>
      </c>
      <c r="J3640" s="124"/>
      <c r="K3640" s="124"/>
      <c r="L3640" s="124"/>
      <c r="M3640" s="124"/>
      <c r="N3640" s="211">
        <v>2426.7800000000002</v>
      </c>
      <c r="O3640" s="211">
        <v>0</v>
      </c>
      <c r="P3640" s="124" t="s">
        <v>1314</v>
      </c>
    </row>
    <row r="3641" spans="1:16" ht="76.5">
      <c r="A3641" s="262">
        <v>10</v>
      </c>
      <c r="B3641" s="124"/>
      <c r="C3641" s="125" t="s">
        <v>690</v>
      </c>
      <c r="D3641" s="119">
        <v>43209</v>
      </c>
      <c r="E3641" s="120" t="s">
        <v>7219</v>
      </c>
      <c r="F3641" s="120" t="s">
        <v>15</v>
      </c>
      <c r="G3641" s="120">
        <v>4806</v>
      </c>
      <c r="H3641" s="124"/>
      <c r="I3641" s="128" t="s">
        <v>8364</v>
      </c>
      <c r="J3641" s="124"/>
      <c r="K3641" s="124"/>
      <c r="L3641" s="124"/>
      <c r="M3641" s="124"/>
      <c r="N3641" s="211">
        <v>711.72</v>
      </c>
      <c r="O3641" s="211">
        <v>0</v>
      </c>
      <c r="P3641" s="124" t="s">
        <v>1314</v>
      </c>
    </row>
    <row r="3642" spans="1:16" ht="76.5">
      <c r="A3642" s="262">
        <v>10</v>
      </c>
      <c r="B3642" s="124"/>
      <c r="C3642" s="125" t="s">
        <v>690</v>
      </c>
      <c r="D3642" s="119">
        <v>43209</v>
      </c>
      <c r="E3642" s="120" t="s">
        <v>7220</v>
      </c>
      <c r="F3642" s="120" t="s">
        <v>15</v>
      </c>
      <c r="G3642" s="120">
        <v>4805</v>
      </c>
      <c r="H3642" s="124"/>
      <c r="I3642" s="128" t="s">
        <v>8365</v>
      </c>
      <c r="J3642" s="124"/>
      <c r="K3642" s="124"/>
      <c r="L3642" s="124"/>
      <c r="M3642" s="124"/>
      <c r="N3642" s="211">
        <v>1299</v>
      </c>
      <c r="O3642" s="211">
        <v>0</v>
      </c>
      <c r="P3642" s="124" t="s">
        <v>1314</v>
      </c>
    </row>
    <row r="3643" spans="1:16" ht="51">
      <c r="A3643" s="262" t="s">
        <v>619</v>
      </c>
      <c r="B3643" s="124"/>
      <c r="C3643" s="125" t="s">
        <v>713</v>
      </c>
      <c r="D3643" s="119">
        <v>43209</v>
      </c>
      <c r="E3643" s="120" t="s">
        <v>7221</v>
      </c>
      <c r="F3643" s="120" t="s">
        <v>15</v>
      </c>
      <c r="G3643" s="120">
        <v>716469</v>
      </c>
      <c r="H3643" s="124"/>
      <c r="I3643" s="128" t="s">
        <v>8366</v>
      </c>
      <c r="J3643" s="124"/>
      <c r="K3643" s="124"/>
      <c r="L3643" s="124"/>
      <c r="M3643" s="124"/>
      <c r="N3643" s="211">
        <v>50</v>
      </c>
      <c r="O3643" s="211">
        <v>0</v>
      </c>
      <c r="P3643" s="124" t="s">
        <v>1314</v>
      </c>
    </row>
    <row r="3644" spans="1:16" ht="51">
      <c r="A3644" s="262">
        <v>513</v>
      </c>
      <c r="B3644" s="124"/>
      <c r="C3644" s="125" t="s">
        <v>201</v>
      </c>
      <c r="D3644" s="119">
        <v>43209</v>
      </c>
      <c r="E3644" s="120" t="s">
        <v>7222</v>
      </c>
      <c r="F3644" s="120" t="s">
        <v>15</v>
      </c>
      <c r="G3644" s="120">
        <v>716617</v>
      </c>
      <c r="H3644" s="124"/>
      <c r="I3644" s="128" t="s">
        <v>2526</v>
      </c>
      <c r="J3644" s="124"/>
      <c r="K3644" s="124"/>
      <c r="L3644" s="124"/>
      <c r="M3644" s="124"/>
      <c r="N3644" s="211">
        <v>50</v>
      </c>
      <c r="O3644" s="211">
        <v>0</v>
      </c>
      <c r="P3644" s="124" t="s">
        <v>1314</v>
      </c>
    </row>
    <row r="3645" spans="1:16" ht="51">
      <c r="A3645" s="262">
        <v>513</v>
      </c>
      <c r="B3645" s="124"/>
      <c r="C3645" s="125" t="s">
        <v>201</v>
      </c>
      <c r="D3645" s="119">
        <v>43209</v>
      </c>
      <c r="E3645" s="120" t="s">
        <v>7223</v>
      </c>
      <c r="F3645" s="120" t="s">
        <v>15</v>
      </c>
      <c r="G3645" s="120">
        <v>716620</v>
      </c>
      <c r="H3645" s="124"/>
      <c r="I3645" s="128" t="s">
        <v>6126</v>
      </c>
      <c r="J3645" s="124"/>
      <c r="K3645" s="124"/>
      <c r="L3645" s="124"/>
      <c r="M3645" s="124"/>
      <c r="N3645" s="211">
        <v>50</v>
      </c>
      <c r="O3645" s="211">
        <v>0</v>
      </c>
      <c r="P3645" s="124" t="s">
        <v>1314</v>
      </c>
    </row>
    <row r="3646" spans="1:16" ht="76.5">
      <c r="A3646" s="262">
        <v>25</v>
      </c>
      <c r="B3646" s="124"/>
      <c r="C3646" s="125" t="s">
        <v>694</v>
      </c>
      <c r="D3646" s="119">
        <v>43209</v>
      </c>
      <c r="E3646" s="120" t="s">
        <v>7224</v>
      </c>
      <c r="F3646" s="120" t="s">
        <v>1315</v>
      </c>
      <c r="G3646" s="120">
        <v>17368871</v>
      </c>
      <c r="H3646" s="124"/>
      <c r="I3646" s="128" t="s">
        <v>8367</v>
      </c>
      <c r="J3646" s="124"/>
      <c r="K3646" s="124"/>
      <c r="L3646" s="124"/>
      <c r="M3646" s="124"/>
      <c r="N3646" s="211">
        <v>240066.57</v>
      </c>
      <c r="O3646" s="211">
        <v>0</v>
      </c>
      <c r="P3646" s="124" t="s">
        <v>1314</v>
      </c>
    </row>
    <row r="3647" spans="1:16" ht="76.5">
      <c r="A3647" s="262">
        <v>25</v>
      </c>
      <c r="B3647" s="124"/>
      <c r="C3647" s="125" t="s">
        <v>694</v>
      </c>
      <c r="D3647" s="119">
        <v>43209</v>
      </c>
      <c r="E3647" s="120" t="s">
        <v>7225</v>
      </c>
      <c r="F3647" s="120" t="s">
        <v>1315</v>
      </c>
      <c r="G3647" s="120">
        <v>17368866</v>
      </c>
      <c r="H3647" s="124"/>
      <c r="I3647" s="128" t="s">
        <v>8368</v>
      </c>
      <c r="J3647" s="124"/>
      <c r="K3647" s="124"/>
      <c r="L3647" s="124"/>
      <c r="M3647" s="124"/>
      <c r="N3647" s="211">
        <v>1256581.51</v>
      </c>
      <c r="O3647" s="211">
        <v>0</v>
      </c>
      <c r="P3647" s="124" t="s">
        <v>1314</v>
      </c>
    </row>
    <row r="3648" spans="1:16" ht="76.5">
      <c r="A3648" s="262">
        <v>25</v>
      </c>
      <c r="B3648" s="124"/>
      <c r="C3648" s="125" t="s">
        <v>694</v>
      </c>
      <c r="D3648" s="119">
        <v>43209</v>
      </c>
      <c r="E3648" s="120" t="s">
        <v>7226</v>
      </c>
      <c r="F3648" s="120" t="s">
        <v>1315</v>
      </c>
      <c r="G3648" s="120">
        <v>17368850</v>
      </c>
      <c r="H3648" s="124"/>
      <c r="I3648" s="128" t="s">
        <v>8369</v>
      </c>
      <c r="J3648" s="124"/>
      <c r="K3648" s="124"/>
      <c r="L3648" s="124"/>
      <c r="M3648" s="124"/>
      <c r="N3648" s="211">
        <v>909894.82</v>
      </c>
      <c r="O3648" s="211">
        <v>0</v>
      </c>
      <c r="P3648" s="124" t="s">
        <v>1314</v>
      </c>
    </row>
    <row r="3649" spans="1:16" ht="76.5">
      <c r="A3649" s="262">
        <v>25</v>
      </c>
      <c r="B3649" s="124"/>
      <c r="C3649" s="125" t="s">
        <v>694</v>
      </c>
      <c r="D3649" s="119">
        <v>43209</v>
      </c>
      <c r="E3649" s="120" t="s">
        <v>7227</v>
      </c>
      <c r="F3649" s="120" t="s">
        <v>1315</v>
      </c>
      <c r="G3649" s="120">
        <v>17368028</v>
      </c>
      <c r="H3649" s="124"/>
      <c r="I3649" s="128" t="s">
        <v>8370</v>
      </c>
      <c r="J3649" s="124"/>
      <c r="K3649" s="124"/>
      <c r="L3649" s="124"/>
      <c r="M3649" s="124"/>
      <c r="N3649" s="211">
        <v>44867.58</v>
      </c>
      <c r="O3649" s="211">
        <v>0</v>
      </c>
      <c r="P3649" s="124" t="s">
        <v>1314</v>
      </c>
    </row>
    <row r="3650" spans="1:16" ht="76.5">
      <c r="A3650" s="262">
        <v>25</v>
      </c>
      <c r="B3650" s="124"/>
      <c r="C3650" s="125" t="s">
        <v>694</v>
      </c>
      <c r="D3650" s="119">
        <v>43209</v>
      </c>
      <c r="E3650" s="120" t="s">
        <v>7228</v>
      </c>
      <c r="F3650" s="120" t="s">
        <v>1315</v>
      </c>
      <c r="G3650" s="120">
        <v>17352428</v>
      </c>
      <c r="H3650" s="124"/>
      <c r="I3650" s="128" t="s">
        <v>8371</v>
      </c>
      <c r="J3650" s="124"/>
      <c r="K3650" s="124"/>
      <c r="L3650" s="124"/>
      <c r="M3650" s="124"/>
      <c r="N3650" s="211">
        <v>373781.23</v>
      </c>
      <c r="O3650" s="211">
        <v>0</v>
      </c>
      <c r="P3650" s="124" t="s">
        <v>1314</v>
      </c>
    </row>
    <row r="3651" spans="1:16" ht="76.5">
      <c r="A3651" s="262">
        <v>25</v>
      </c>
      <c r="B3651" s="124"/>
      <c r="C3651" s="125" t="s">
        <v>694</v>
      </c>
      <c r="D3651" s="119">
        <v>43209</v>
      </c>
      <c r="E3651" s="120" t="s">
        <v>7229</v>
      </c>
      <c r="F3651" s="120" t="s">
        <v>1315</v>
      </c>
      <c r="G3651" s="120">
        <v>17352427</v>
      </c>
      <c r="H3651" s="124"/>
      <c r="I3651" s="128" t="s">
        <v>8372</v>
      </c>
      <c r="J3651" s="124"/>
      <c r="K3651" s="124"/>
      <c r="L3651" s="124"/>
      <c r="M3651" s="124"/>
      <c r="N3651" s="211">
        <v>372460.53</v>
      </c>
      <c r="O3651" s="211">
        <v>0</v>
      </c>
      <c r="P3651" s="124" t="s">
        <v>1314</v>
      </c>
    </row>
    <row r="3652" spans="1:16" ht="76.5">
      <c r="A3652" s="262">
        <v>25</v>
      </c>
      <c r="B3652" s="124"/>
      <c r="C3652" s="125" t="s">
        <v>694</v>
      </c>
      <c r="D3652" s="119">
        <v>43209</v>
      </c>
      <c r="E3652" s="120" t="s">
        <v>7230</v>
      </c>
      <c r="F3652" s="120" t="s">
        <v>1315</v>
      </c>
      <c r="G3652" s="120">
        <v>17352426</v>
      </c>
      <c r="H3652" s="124"/>
      <c r="I3652" s="128" t="s">
        <v>8373</v>
      </c>
      <c r="J3652" s="124"/>
      <c r="K3652" s="124"/>
      <c r="L3652" s="124"/>
      <c r="M3652" s="124"/>
      <c r="N3652" s="211">
        <v>289865.25</v>
      </c>
      <c r="O3652" s="211">
        <v>0</v>
      </c>
      <c r="P3652" s="124" t="s">
        <v>1314</v>
      </c>
    </row>
    <row r="3653" spans="1:16" ht="76.5">
      <c r="A3653" s="262">
        <v>25</v>
      </c>
      <c r="B3653" s="124"/>
      <c r="C3653" s="125" t="s">
        <v>694</v>
      </c>
      <c r="D3653" s="119">
        <v>43209</v>
      </c>
      <c r="E3653" s="120" t="s">
        <v>7231</v>
      </c>
      <c r="F3653" s="120" t="s">
        <v>1315</v>
      </c>
      <c r="G3653" s="120">
        <v>17352425</v>
      </c>
      <c r="H3653" s="124"/>
      <c r="I3653" s="128" t="s">
        <v>8374</v>
      </c>
      <c r="J3653" s="124"/>
      <c r="K3653" s="124"/>
      <c r="L3653" s="124"/>
      <c r="M3653" s="124"/>
      <c r="N3653" s="211">
        <v>853454.91</v>
      </c>
      <c r="O3653" s="211">
        <v>0</v>
      </c>
      <c r="P3653" s="124" t="s">
        <v>1314</v>
      </c>
    </row>
    <row r="3654" spans="1:16" ht="76.5">
      <c r="A3654" s="262">
        <v>25</v>
      </c>
      <c r="B3654" s="124"/>
      <c r="C3654" s="125" t="s">
        <v>694</v>
      </c>
      <c r="D3654" s="119">
        <v>43209</v>
      </c>
      <c r="E3654" s="120" t="s">
        <v>7232</v>
      </c>
      <c r="F3654" s="120" t="s">
        <v>1315</v>
      </c>
      <c r="G3654" s="120">
        <v>17352424</v>
      </c>
      <c r="H3654" s="124"/>
      <c r="I3654" s="128" t="s">
        <v>8375</v>
      </c>
      <c r="J3654" s="124"/>
      <c r="K3654" s="124"/>
      <c r="L3654" s="124"/>
      <c r="M3654" s="124"/>
      <c r="N3654" s="211">
        <v>1531358.89</v>
      </c>
      <c r="O3654" s="211">
        <v>0</v>
      </c>
      <c r="P3654" s="124" t="s">
        <v>1314</v>
      </c>
    </row>
    <row r="3655" spans="1:16" ht="76.5">
      <c r="A3655" s="262">
        <v>25</v>
      </c>
      <c r="B3655" s="124"/>
      <c r="C3655" s="125" t="s">
        <v>694</v>
      </c>
      <c r="D3655" s="119">
        <v>43209</v>
      </c>
      <c r="E3655" s="120" t="s">
        <v>7233</v>
      </c>
      <c r="F3655" s="120" t="s">
        <v>1315</v>
      </c>
      <c r="G3655" s="120">
        <v>17352423</v>
      </c>
      <c r="H3655" s="124"/>
      <c r="I3655" s="128" t="s">
        <v>8376</v>
      </c>
      <c r="J3655" s="124"/>
      <c r="K3655" s="124"/>
      <c r="L3655" s="124"/>
      <c r="M3655" s="124"/>
      <c r="N3655" s="211">
        <v>1062364.48</v>
      </c>
      <c r="O3655" s="211">
        <v>0</v>
      </c>
      <c r="P3655" s="124" t="s">
        <v>1314</v>
      </c>
    </row>
    <row r="3656" spans="1:16" ht="76.5">
      <c r="A3656" s="262">
        <v>25</v>
      </c>
      <c r="B3656" s="124"/>
      <c r="C3656" s="125" t="s">
        <v>694</v>
      </c>
      <c r="D3656" s="119">
        <v>43209</v>
      </c>
      <c r="E3656" s="120" t="s">
        <v>7234</v>
      </c>
      <c r="F3656" s="120" t="s">
        <v>1315</v>
      </c>
      <c r="G3656" s="120">
        <v>17352422</v>
      </c>
      <c r="H3656" s="124"/>
      <c r="I3656" s="128" t="s">
        <v>8377</v>
      </c>
      <c r="J3656" s="124"/>
      <c r="K3656" s="124"/>
      <c r="L3656" s="124"/>
      <c r="M3656" s="124"/>
      <c r="N3656" s="211">
        <v>266233.13</v>
      </c>
      <c r="O3656" s="211">
        <v>0</v>
      </c>
      <c r="P3656" s="124" t="s">
        <v>1314</v>
      </c>
    </row>
    <row r="3657" spans="1:16" ht="76.5">
      <c r="A3657" s="262">
        <v>25</v>
      </c>
      <c r="B3657" s="124"/>
      <c r="C3657" s="125" t="s">
        <v>694</v>
      </c>
      <c r="D3657" s="119">
        <v>43209</v>
      </c>
      <c r="E3657" s="120" t="s">
        <v>7235</v>
      </c>
      <c r="F3657" s="120" t="s">
        <v>1315</v>
      </c>
      <c r="G3657" s="120">
        <v>17352421</v>
      </c>
      <c r="H3657" s="124"/>
      <c r="I3657" s="128" t="s">
        <v>8378</v>
      </c>
      <c r="J3657" s="124"/>
      <c r="K3657" s="124"/>
      <c r="L3657" s="124"/>
      <c r="M3657" s="124"/>
      <c r="N3657" s="211">
        <v>318252.26</v>
      </c>
      <c r="O3657" s="211">
        <v>0</v>
      </c>
      <c r="P3657" s="124" t="s">
        <v>1314</v>
      </c>
    </row>
    <row r="3658" spans="1:16" ht="76.5">
      <c r="A3658" s="262">
        <v>25</v>
      </c>
      <c r="B3658" s="124"/>
      <c r="C3658" s="125" t="s">
        <v>694</v>
      </c>
      <c r="D3658" s="119">
        <v>43209</v>
      </c>
      <c r="E3658" s="120" t="s">
        <v>7236</v>
      </c>
      <c r="F3658" s="120" t="s">
        <v>1315</v>
      </c>
      <c r="G3658" s="120">
        <v>17352420</v>
      </c>
      <c r="H3658" s="124"/>
      <c r="I3658" s="128" t="s">
        <v>8379</v>
      </c>
      <c r="J3658" s="124"/>
      <c r="K3658" s="124"/>
      <c r="L3658" s="124"/>
      <c r="M3658" s="124"/>
      <c r="N3658" s="211">
        <v>299986.73</v>
      </c>
      <c r="O3658" s="211">
        <v>0</v>
      </c>
      <c r="P3658" s="124" t="s">
        <v>1314</v>
      </c>
    </row>
    <row r="3659" spans="1:16" ht="76.5">
      <c r="A3659" s="262">
        <v>25</v>
      </c>
      <c r="B3659" s="124"/>
      <c r="C3659" s="125" t="s">
        <v>694</v>
      </c>
      <c r="D3659" s="119">
        <v>43209</v>
      </c>
      <c r="E3659" s="120" t="s">
        <v>7237</v>
      </c>
      <c r="F3659" s="120" t="s">
        <v>1315</v>
      </c>
      <c r="G3659" s="120">
        <v>17352419</v>
      </c>
      <c r="H3659" s="124"/>
      <c r="I3659" s="128" t="s">
        <v>8380</v>
      </c>
      <c r="J3659" s="124"/>
      <c r="K3659" s="124"/>
      <c r="L3659" s="124"/>
      <c r="M3659" s="124"/>
      <c r="N3659" s="211">
        <v>211544.32000000001</v>
      </c>
      <c r="O3659" s="211">
        <v>0</v>
      </c>
      <c r="P3659" s="124" t="s">
        <v>1314</v>
      </c>
    </row>
    <row r="3660" spans="1:16" ht="76.5">
      <c r="A3660" s="262">
        <v>25</v>
      </c>
      <c r="B3660" s="124"/>
      <c r="C3660" s="125" t="s">
        <v>694</v>
      </c>
      <c r="D3660" s="119">
        <v>43209</v>
      </c>
      <c r="E3660" s="120" t="s">
        <v>7238</v>
      </c>
      <c r="F3660" s="120" t="s">
        <v>1315</v>
      </c>
      <c r="G3660" s="120">
        <v>17352379</v>
      </c>
      <c r="H3660" s="124"/>
      <c r="I3660" s="128" t="s">
        <v>8381</v>
      </c>
      <c r="J3660" s="124"/>
      <c r="K3660" s="124"/>
      <c r="L3660" s="124"/>
      <c r="M3660" s="124"/>
      <c r="N3660" s="211">
        <v>132168.29999999999</v>
      </c>
      <c r="O3660" s="211">
        <v>0</v>
      </c>
      <c r="P3660" s="124" t="s">
        <v>1314</v>
      </c>
    </row>
    <row r="3661" spans="1:16" ht="76.5">
      <c r="A3661" s="262">
        <v>25</v>
      </c>
      <c r="B3661" s="124"/>
      <c r="C3661" s="125" t="s">
        <v>694</v>
      </c>
      <c r="D3661" s="119">
        <v>43209</v>
      </c>
      <c r="E3661" s="120" t="s">
        <v>7239</v>
      </c>
      <c r="F3661" s="120" t="s">
        <v>1315</v>
      </c>
      <c r="G3661" s="120">
        <v>17352378</v>
      </c>
      <c r="H3661" s="124"/>
      <c r="I3661" s="128" t="s">
        <v>8382</v>
      </c>
      <c r="J3661" s="124"/>
      <c r="K3661" s="124"/>
      <c r="L3661" s="124"/>
      <c r="M3661" s="124"/>
      <c r="N3661" s="211">
        <v>140799.06</v>
      </c>
      <c r="O3661" s="211">
        <v>0</v>
      </c>
      <c r="P3661" s="124" t="s">
        <v>1314</v>
      </c>
    </row>
    <row r="3662" spans="1:16" ht="76.5">
      <c r="A3662" s="262">
        <v>25</v>
      </c>
      <c r="B3662" s="124"/>
      <c r="C3662" s="125" t="s">
        <v>694</v>
      </c>
      <c r="D3662" s="119">
        <v>43209</v>
      </c>
      <c r="E3662" s="120" t="s">
        <v>7240</v>
      </c>
      <c r="F3662" s="120" t="s">
        <v>1315</v>
      </c>
      <c r="G3662" s="120">
        <v>17352264</v>
      </c>
      <c r="H3662" s="124"/>
      <c r="I3662" s="128" t="s">
        <v>8383</v>
      </c>
      <c r="J3662" s="124"/>
      <c r="K3662" s="124"/>
      <c r="L3662" s="124"/>
      <c r="M3662" s="124"/>
      <c r="N3662" s="211">
        <v>54516.58</v>
      </c>
      <c r="O3662" s="211">
        <v>0</v>
      </c>
      <c r="P3662" s="124" t="s">
        <v>1314</v>
      </c>
    </row>
    <row r="3663" spans="1:16" ht="76.5">
      <c r="A3663" s="262">
        <v>25</v>
      </c>
      <c r="B3663" s="124"/>
      <c r="C3663" s="125" t="s">
        <v>694</v>
      </c>
      <c r="D3663" s="119">
        <v>43209</v>
      </c>
      <c r="E3663" s="120" t="s">
        <v>7241</v>
      </c>
      <c r="F3663" s="120" t="s">
        <v>1315</v>
      </c>
      <c r="G3663" s="120">
        <v>17352263</v>
      </c>
      <c r="H3663" s="124"/>
      <c r="I3663" s="128" t="s">
        <v>8384</v>
      </c>
      <c r="J3663" s="124"/>
      <c r="K3663" s="124"/>
      <c r="L3663" s="124"/>
      <c r="M3663" s="124"/>
      <c r="N3663" s="211">
        <v>374304.84</v>
      </c>
      <c r="O3663" s="211">
        <v>0</v>
      </c>
      <c r="P3663" s="124" t="s">
        <v>1314</v>
      </c>
    </row>
    <row r="3664" spans="1:16" ht="76.5">
      <c r="A3664" s="262">
        <v>25</v>
      </c>
      <c r="B3664" s="124"/>
      <c r="C3664" s="125" t="s">
        <v>694</v>
      </c>
      <c r="D3664" s="119">
        <v>43209</v>
      </c>
      <c r="E3664" s="120" t="s">
        <v>7242</v>
      </c>
      <c r="F3664" s="120" t="s">
        <v>1315</v>
      </c>
      <c r="G3664" s="120">
        <v>17352262</v>
      </c>
      <c r="H3664" s="124"/>
      <c r="I3664" s="128" t="s">
        <v>8385</v>
      </c>
      <c r="J3664" s="124"/>
      <c r="K3664" s="124"/>
      <c r="L3664" s="124"/>
      <c r="M3664" s="124"/>
      <c r="N3664" s="211">
        <v>66860.86</v>
      </c>
      <c r="O3664" s="211">
        <v>0</v>
      </c>
      <c r="P3664" s="124" t="s">
        <v>1314</v>
      </c>
    </row>
    <row r="3665" spans="1:16" ht="76.5">
      <c r="A3665" s="262">
        <v>25</v>
      </c>
      <c r="B3665" s="124"/>
      <c r="C3665" s="125" t="s">
        <v>694</v>
      </c>
      <c r="D3665" s="119">
        <v>43209</v>
      </c>
      <c r="E3665" s="120" t="s">
        <v>7243</v>
      </c>
      <c r="F3665" s="120" t="s">
        <v>1315</v>
      </c>
      <c r="G3665" s="120">
        <v>17352229</v>
      </c>
      <c r="H3665" s="124"/>
      <c r="I3665" s="128" t="s">
        <v>8386</v>
      </c>
      <c r="J3665" s="124"/>
      <c r="K3665" s="124"/>
      <c r="L3665" s="124"/>
      <c r="M3665" s="124"/>
      <c r="N3665" s="211">
        <v>1495125.93</v>
      </c>
      <c r="O3665" s="211">
        <v>0</v>
      </c>
      <c r="P3665" s="124" t="s">
        <v>1314</v>
      </c>
    </row>
    <row r="3666" spans="1:16" ht="76.5">
      <c r="A3666" s="262">
        <v>25</v>
      </c>
      <c r="B3666" s="124"/>
      <c r="C3666" s="125" t="s">
        <v>694</v>
      </c>
      <c r="D3666" s="119">
        <v>43209</v>
      </c>
      <c r="E3666" s="120" t="s">
        <v>7244</v>
      </c>
      <c r="F3666" s="120" t="s">
        <v>1315</v>
      </c>
      <c r="G3666" s="120">
        <v>17332274</v>
      </c>
      <c r="H3666" s="124"/>
      <c r="I3666" s="128" t="s">
        <v>8387</v>
      </c>
      <c r="J3666" s="124"/>
      <c r="K3666" s="124"/>
      <c r="L3666" s="124"/>
      <c r="M3666" s="124"/>
      <c r="N3666" s="211">
        <v>158681.62</v>
      </c>
      <c r="O3666" s="211">
        <v>0</v>
      </c>
      <c r="P3666" s="124" t="s">
        <v>1314</v>
      </c>
    </row>
    <row r="3667" spans="1:16" ht="76.5">
      <c r="A3667" s="262">
        <v>25</v>
      </c>
      <c r="B3667" s="124"/>
      <c r="C3667" s="125" t="s">
        <v>694</v>
      </c>
      <c r="D3667" s="119">
        <v>43209</v>
      </c>
      <c r="E3667" s="120" t="s">
        <v>7245</v>
      </c>
      <c r="F3667" s="120" t="s">
        <v>1315</v>
      </c>
      <c r="G3667" s="120">
        <v>17368849</v>
      </c>
      <c r="H3667" s="124"/>
      <c r="I3667" s="128" t="s">
        <v>8388</v>
      </c>
      <c r="J3667" s="124"/>
      <c r="K3667" s="124"/>
      <c r="L3667" s="124"/>
      <c r="M3667" s="124"/>
      <c r="N3667" s="211">
        <v>295410.14</v>
      </c>
      <c r="O3667" s="211">
        <v>0</v>
      </c>
      <c r="P3667" s="124" t="s">
        <v>1314</v>
      </c>
    </row>
    <row r="3668" spans="1:16" ht="76.5">
      <c r="A3668" s="262">
        <v>25</v>
      </c>
      <c r="B3668" s="124"/>
      <c r="C3668" s="125" t="s">
        <v>694</v>
      </c>
      <c r="D3668" s="119">
        <v>43209</v>
      </c>
      <c r="E3668" s="120" t="s">
        <v>7246</v>
      </c>
      <c r="F3668" s="120" t="s">
        <v>1315</v>
      </c>
      <c r="G3668" s="120">
        <v>17368874</v>
      </c>
      <c r="H3668" s="124"/>
      <c r="I3668" s="128" t="s">
        <v>8389</v>
      </c>
      <c r="J3668" s="124"/>
      <c r="K3668" s="124"/>
      <c r="L3668" s="124"/>
      <c r="M3668" s="124"/>
      <c r="N3668" s="211">
        <v>122944.26</v>
      </c>
      <c r="O3668" s="211">
        <v>0</v>
      </c>
      <c r="P3668" s="124" t="s">
        <v>1314</v>
      </c>
    </row>
    <row r="3669" spans="1:16" ht="76.5">
      <c r="A3669" s="262">
        <v>25</v>
      </c>
      <c r="B3669" s="124"/>
      <c r="C3669" s="125" t="s">
        <v>694</v>
      </c>
      <c r="D3669" s="119">
        <v>43209</v>
      </c>
      <c r="E3669" s="120" t="s">
        <v>7247</v>
      </c>
      <c r="F3669" s="120" t="s">
        <v>1315</v>
      </c>
      <c r="G3669" s="120">
        <v>17368872</v>
      </c>
      <c r="H3669" s="124"/>
      <c r="I3669" s="128" t="s">
        <v>8390</v>
      </c>
      <c r="J3669" s="124"/>
      <c r="K3669" s="124"/>
      <c r="L3669" s="124"/>
      <c r="M3669" s="124"/>
      <c r="N3669" s="211">
        <v>533043.79</v>
      </c>
      <c r="O3669" s="211">
        <v>0</v>
      </c>
      <c r="P3669" s="124" t="s">
        <v>1314</v>
      </c>
    </row>
    <row r="3670" spans="1:16" ht="76.5">
      <c r="A3670" s="262">
        <v>25</v>
      </c>
      <c r="B3670" s="124"/>
      <c r="C3670" s="125" t="s">
        <v>694</v>
      </c>
      <c r="D3670" s="119">
        <v>43209</v>
      </c>
      <c r="E3670" s="120" t="s">
        <v>7248</v>
      </c>
      <c r="F3670" s="120" t="s">
        <v>1315</v>
      </c>
      <c r="G3670" s="120">
        <v>17368870</v>
      </c>
      <c r="H3670" s="124"/>
      <c r="I3670" s="128" t="s">
        <v>8391</v>
      </c>
      <c r="J3670" s="124"/>
      <c r="K3670" s="124"/>
      <c r="L3670" s="124"/>
      <c r="M3670" s="124"/>
      <c r="N3670" s="211">
        <v>29384.14</v>
      </c>
      <c r="O3670" s="211">
        <v>0</v>
      </c>
      <c r="P3670" s="124" t="s">
        <v>1314</v>
      </c>
    </row>
    <row r="3671" spans="1:16" ht="76.5">
      <c r="A3671" s="262">
        <v>25</v>
      </c>
      <c r="B3671" s="124"/>
      <c r="C3671" s="125" t="s">
        <v>694</v>
      </c>
      <c r="D3671" s="119">
        <v>43209</v>
      </c>
      <c r="E3671" s="120" t="s">
        <v>7249</v>
      </c>
      <c r="F3671" s="120" t="s">
        <v>1315</v>
      </c>
      <c r="G3671" s="120">
        <v>17368867</v>
      </c>
      <c r="H3671" s="124"/>
      <c r="I3671" s="128" t="s">
        <v>5537</v>
      </c>
      <c r="J3671" s="124"/>
      <c r="K3671" s="124"/>
      <c r="L3671" s="124"/>
      <c r="M3671" s="124"/>
      <c r="N3671" s="211">
        <v>71712.98</v>
      </c>
      <c r="O3671" s="211">
        <v>0</v>
      </c>
      <c r="P3671" s="124" t="s">
        <v>1314</v>
      </c>
    </row>
    <row r="3672" spans="1:16" ht="76.5">
      <c r="A3672" s="262">
        <v>25</v>
      </c>
      <c r="B3672" s="124"/>
      <c r="C3672" s="125" t="s">
        <v>694</v>
      </c>
      <c r="D3672" s="119">
        <v>43209</v>
      </c>
      <c r="E3672" s="120" t="s">
        <v>7250</v>
      </c>
      <c r="F3672" s="120" t="s">
        <v>1315</v>
      </c>
      <c r="G3672" s="120">
        <v>17368883</v>
      </c>
      <c r="H3672" s="124"/>
      <c r="I3672" s="128" t="s">
        <v>8392</v>
      </c>
      <c r="J3672" s="124"/>
      <c r="K3672" s="124"/>
      <c r="L3672" s="124"/>
      <c r="M3672" s="124"/>
      <c r="N3672" s="211">
        <v>283758.12</v>
      </c>
      <c r="O3672" s="211">
        <v>0</v>
      </c>
      <c r="P3672" s="124" t="s">
        <v>1314</v>
      </c>
    </row>
    <row r="3673" spans="1:16" ht="76.5">
      <c r="A3673" s="262">
        <v>25</v>
      </c>
      <c r="B3673" s="124"/>
      <c r="C3673" s="125" t="s">
        <v>694</v>
      </c>
      <c r="D3673" s="119">
        <v>43209</v>
      </c>
      <c r="E3673" s="120" t="s">
        <v>7251</v>
      </c>
      <c r="F3673" s="120" t="s">
        <v>1315</v>
      </c>
      <c r="G3673" s="120">
        <v>17368882</v>
      </c>
      <c r="H3673" s="124"/>
      <c r="I3673" s="128" t="s">
        <v>8393</v>
      </c>
      <c r="J3673" s="124"/>
      <c r="K3673" s="124"/>
      <c r="L3673" s="124"/>
      <c r="M3673" s="124"/>
      <c r="N3673" s="211">
        <v>240066.57</v>
      </c>
      <c r="O3673" s="211">
        <v>0</v>
      </c>
      <c r="P3673" s="124" t="s">
        <v>1314</v>
      </c>
    </row>
    <row r="3674" spans="1:16" ht="76.5">
      <c r="A3674" s="262">
        <v>25</v>
      </c>
      <c r="B3674" s="124"/>
      <c r="C3674" s="125" t="s">
        <v>694</v>
      </c>
      <c r="D3674" s="119">
        <v>43209</v>
      </c>
      <c r="E3674" s="120" t="s">
        <v>7252</v>
      </c>
      <c r="F3674" s="120" t="s">
        <v>1315</v>
      </c>
      <c r="G3674" s="120">
        <v>17368881</v>
      </c>
      <c r="H3674" s="124"/>
      <c r="I3674" s="128" t="s">
        <v>8394</v>
      </c>
      <c r="J3674" s="124"/>
      <c r="K3674" s="124"/>
      <c r="L3674" s="124"/>
      <c r="M3674" s="124"/>
      <c r="N3674" s="211">
        <v>454350.53</v>
      </c>
      <c r="O3674" s="211">
        <v>0</v>
      </c>
      <c r="P3674" s="124" t="s">
        <v>1314</v>
      </c>
    </row>
    <row r="3675" spans="1:16" ht="76.5">
      <c r="A3675" s="262">
        <v>25</v>
      </c>
      <c r="B3675" s="124"/>
      <c r="C3675" s="125" t="s">
        <v>694</v>
      </c>
      <c r="D3675" s="119">
        <v>43209</v>
      </c>
      <c r="E3675" s="120" t="s">
        <v>7253</v>
      </c>
      <c r="F3675" s="120" t="s">
        <v>1315</v>
      </c>
      <c r="G3675" s="120">
        <v>17368880</v>
      </c>
      <c r="H3675" s="124"/>
      <c r="I3675" s="128" t="s">
        <v>8395</v>
      </c>
      <c r="J3675" s="124"/>
      <c r="K3675" s="124"/>
      <c r="L3675" s="124"/>
      <c r="M3675" s="124"/>
      <c r="N3675" s="211">
        <v>389543.13</v>
      </c>
      <c r="O3675" s="211">
        <v>0</v>
      </c>
      <c r="P3675" s="124" t="s">
        <v>1314</v>
      </c>
    </row>
    <row r="3676" spans="1:16" ht="76.5">
      <c r="A3676" s="262">
        <v>25</v>
      </c>
      <c r="B3676" s="124"/>
      <c r="C3676" s="125" t="s">
        <v>694</v>
      </c>
      <c r="D3676" s="119">
        <v>43209</v>
      </c>
      <c r="E3676" s="120" t="s">
        <v>7254</v>
      </c>
      <c r="F3676" s="120" t="s">
        <v>1315</v>
      </c>
      <c r="G3676" s="120">
        <v>17368878</v>
      </c>
      <c r="H3676" s="124"/>
      <c r="I3676" s="128" t="s">
        <v>8396</v>
      </c>
      <c r="J3676" s="124"/>
      <c r="K3676" s="124"/>
      <c r="L3676" s="124"/>
      <c r="M3676" s="124"/>
      <c r="N3676" s="211">
        <v>129009.87</v>
      </c>
      <c r="O3676" s="211">
        <v>0</v>
      </c>
      <c r="P3676" s="124" t="s">
        <v>1314</v>
      </c>
    </row>
    <row r="3677" spans="1:16" ht="76.5">
      <c r="A3677" s="262">
        <v>25</v>
      </c>
      <c r="B3677" s="124"/>
      <c r="C3677" s="125" t="s">
        <v>694</v>
      </c>
      <c r="D3677" s="119">
        <v>43209</v>
      </c>
      <c r="E3677" s="120" t="s">
        <v>7255</v>
      </c>
      <c r="F3677" s="120" t="s">
        <v>1315</v>
      </c>
      <c r="G3677" s="120">
        <v>17368877</v>
      </c>
      <c r="H3677" s="124"/>
      <c r="I3677" s="128" t="s">
        <v>8397</v>
      </c>
      <c r="J3677" s="124"/>
      <c r="K3677" s="124"/>
      <c r="L3677" s="124"/>
      <c r="M3677" s="124"/>
      <c r="N3677" s="211">
        <v>132377.56</v>
      </c>
      <c r="O3677" s="211">
        <v>0</v>
      </c>
      <c r="P3677" s="124" t="s">
        <v>1314</v>
      </c>
    </row>
    <row r="3678" spans="1:16" ht="76.5">
      <c r="A3678" s="262">
        <v>25</v>
      </c>
      <c r="B3678" s="124"/>
      <c r="C3678" s="125" t="s">
        <v>694</v>
      </c>
      <c r="D3678" s="119">
        <v>43209</v>
      </c>
      <c r="E3678" s="120" t="s">
        <v>7256</v>
      </c>
      <c r="F3678" s="120" t="s">
        <v>1315</v>
      </c>
      <c r="G3678" s="120">
        <v>17368876</v>
      </c>
      <c r="H3678" s="124"/>
      <c r="I3678" s="128" t="s">
        <v>8398</v>
      </c>
      <c r="J3678" s="124"/>
      <c r="K3678" s="124"/>
      <c r="L3678" s="124"/>
      <c r="M3678" s="124"/>
      <c r="N3678" s="211">
        <v>208517.93</v>
      </c>
      <c r="O3678" s="211">
        <v>0</v>
      </c>
      <c r="P3678" s="124" t="s">
        <v>1314</v>
      </c>
    </row>
    <row r="3679" spans="1:16" ht="76.5">
      <c r="A3679" s="262">
        <v>25</v>
      </c>
      <c r="B3679" s="124"/>
      <c r="C3679" s="125" t="s">
        <v>694</v>
      </c>
      <c r="D3679" s="119">
        <v>43209</v>
      </c>
      <c r="E3679" s="120" t="s">
        <v>7257</v>
      </c>
      <c r="F3679" s="120" t="s">
        <v>1315</v>
      </c>
      <c r="G3679" s="120">
        <v>17368875</v>
      </c>
      <c r="H3679" s="124"/>
      <c r="I3679" s="128" t="s">
        <v>8399</v>
      </c>
      <c r="J3679" s="124"/>
      <c r="K3679" s="124"/>
      <c r="L3679" s="124"/>
      <c r="M3679" s="124"/>
      <c r="N3679" s="211">
        <v>135433.37</v>
      </c>
      <c r="O3679" s="211">
        <v>0</v>
      </c>
      <c r="P3679" s="124" t="s">
        <v>1314</v>
      </c>
    </row>
    <row r="3680" spans="1:16" ht="76.5">
      <c r="A3680" s="262">
        <v>25</v>
      </c>
      <c r="B3680" s="124"/>
      <c r="C3680" s="125" t="s">
        <v>694</v>
      </c>
      <c r="D3680" s="119">
        <v>43209</v>
      </c>
      <c r="E3680" s="120" t="s">
        <v>7258</v>
      </c>
      <c r="F3680" s="120" t="s">
        <v>1315</v>
      </c>
      <c r="G3680" s="120">
        <v>17368896</v>
      </c>
      <c r="H3680" s="124"/>
      <c r="I3680" s="128" t="s">
        <v>8400</v>
      </c>
      <c r="J3680" s="124"/>
      <c r="K3680" s="124"/>
      <c r="L3680" s="124"/>
      <c r="M3680" s="124"/>
      <c r="N3680" s="211">
        <v>363529.88</v>
      </c>
      <c r="O3680" s="211">
        <v>0</v>
      </c>
      <c r="P3680" s="124" t="s">
        <v>1314</v>
      </c>
    </row>
    <row r="3681" spans="1:16" ht="76.5">
      <c r="A3681" s="262">
        <v>25</v>
      </c>
      <c r="B3681" s="124"/>
      <c r="C3681" s="125" t="s">
        <v>694</v>
      </c>
      <c r="D3681" s="119">
        <v>43209</v>
      </c>
      <c r="E3681" s="120" t="s">
        <v>7259</v>
      </c>
      <c r="F3681" s="120" t="s">
        <v>1315</v>
      </c>
      <c r="G3681" s="120">
        <v>17368895</v>
      </c>
      <c r="H3681" s="124"/>
      <c r="I3681" s="128" t="s">
        <v>8401</v>
      </c>
      <c r="J3681" s="124"/>
      <c r="K3681" s="124"/>
      <c r="L3681" s="124"/>
      <c r="M3681" s="124"/>
      <c r="N3681" s="211">
        <v>234283.45</v>
      </c>
      <c r="O3681" s="211">
        <v>0</v>
      </c>
      <c r="P3681" s="124" t="s">
        <v>1314</v>
      </c>
    </row>
    <row r="3682" spans="1:16" ht="76.5">
      <c r="A3682" s="262">
        <v>25</v>
      </c>
      <c r="B3682" s="124"/>
      <c r="C3682" s="125" t="s">
        <v>694</v>
      </c>
      <c r="D3682" s="119">
        <v>43209</v>
      </c>
      <c r="E3682" s="120" t="s">
        <v>7260</v>
      </c>
      <c r="F3682" s="120" t="s">
        <v>1315</v>
      </c>
      <c r="G3682" s="120">
        <v>17368879</v>
      </c>
      <c r="H3682" s="124"/>
      <c r="I3682" s="128" t="s">
        <v>8402</v>
      </c>
      <c r="J3682" s="124"/>
      <c r="K3682" s="124"/>
      <c r="L3682" s="124"/>
      <c r="M3682" s="124"/>
      <c r="N3682" s="211">
        <v>797660.18</v>
      </c>
      <c r="O3682" s="211">
        <v>0</v>
      </c>
      <c r="P3682" s="124" t="s">
        <v>1314</v>
      </c>
    </row>
    <row r="3683" spans="1:16" ht="76.5">
      <c r="A3683" s="262">
        <v>25</v>
      </c>
      <c r="B3683" s="124"/>
      <c r="C3683" s="125" t="s">
        <v>694</v>
      </c>
      <c r="D3683" s="119">
        <v>43209</v>
      </c>
      <c r="E3683" s="120" t="s">
        <v>7261</v>
      </c>
      <c r="F3683" s="120" t="s">
        <v>1315</v>
      </c>
      <c r="G3683" s="120">
        <v>17368873</v>
      </c>
      <c r="H3683" s="124"/>
      <c r="I3683" s="128" t="s">
        <v>8403</v>
      </c>
      <c r="J3683" s="124"/>
      <c r="K3683" s="124"/>
      <c r="L3683" s="124"/>
      <c r="M3683" s="124"/>
      <c r="N3683" s="211">
        <v>214133.28</v>
      </c>
      <c r="O3683" s="211">
        <v>0</v>
      </c>
      <c r="P3683" s="124" t="s">
        <v>1314</v>
      </c>
    </row>
    <row r="3684" spans="1:16" ht="63.75">
      <c r="A3684" s="262">
        <v>86</v>
      </c>
      <c r="B3684" s="124"/>
      <c r="C3684" s="125" t="s">
        <v>710</v>
      </c>
      <c r="D3684" s="119">
        <v>43210</v>
      </c>
      <c r="E3684" s="120" t="s">
        <v>6388</v>
      </c>
      <c r="F3684" s="120" t="s">
        <v>3</v>
      </c>
      <c r="G3684" s="120">
        <v>1615708</v>
      </c>
      <c r="H3684" s="124"/>
      <c r="I3684" s="128" t="s">
        <v>7602</v>
      </c>
      <c r="J3684" s="124"/>
      <c r="K3684" s="124"/>
      <c r="L3684" s="124"/>
      <c r="M3684" s="124"/>
      <c r="N3684" s="211">
        <v>0</v>
      </c>
      <c r="O3684" s="211">
        <v>1872</v>
      </c>
      <c r="P3684" s="124" t="s">
        <v>1314</v>
      </c>
    </row>
    <row r="3685" spans="1:16" ht="51">
      <c r="A3685" s="262" t="s">
        <v>619</v>
      </c>
      <c r="B3685" s="124"/>
      <c r="C3685" s="125" t="s">
        <v>713</v>
      </c>
      <c r="D3685" s="119">
        <v>43210</v>
      </c>
      <c r="E3685" s="120" t="s">
        <v>6443</v>
      </c>
      <c r="F3685" s="120" t="s">
        <v>3</v>
      </c>
      <c r="G3685" s="120">
        <v>1615645</v>
      </c>
      <c r="H3685" s="124"/>
      <c r="I3685" s="128" t="s">
        <v>7656</v>
      </c>
      <c r="J3685" s="124"/>
      <c r="K3685" s="124"/>
      <c r="L3685" s="124"/>
      <c r="M3685" s="124"/>
      <c r="N3685" s="211">
        <v>0</v>
      </c>
      <c r="O3685" s="211">
        <v>5000</v>
      </c>
      <c r="P3685" s="124" t="s">
        <v>1314</v>
      </c>
    </row>
    <row r="3686" spans="1:16" ht="63.75">
      <c r="A3686" s="262" t="s">
        <v>619</v>
      </c>
      <c r="B3686" s="124"/>
      <c r="C3686" s="125" t="s">
        <v>713</v>
      </c>
      <c r="D3686" s="119">
        <v>43210</v>
      </c>
      <c r="E3686" s="120" t="s">
        <v>6448</v>
      </c>
      <c r="F3686" s="120" t="s">
        <v>3</v>
      </c>
      <c r="G3686" s="120">
        <v>1615878</v>
      </c>
      <c r="H3686" s="124"/>
      <c r="I3686" s="128" t="s">
        <v>7661</v>
      </c>
      <c r="J3686" s="124"/>
      <c r="K3686" s="124"/>
      <c r="L3686" s="124"/>
      <c r="M3686" s="124"/>
      <c r="N3686" s="211">
        <v>0</v>
      </c>
      <c r="O3686" s="211">
        <v>6798.06</v>
      </c>
      <c r="P3686" s="124" t="s">
        <v>1314</v>
      </c>
    </row>
    <row r="3687" spans="1:16" ht="51">
      <c r="A3687" s="262" t="s">
        <v>619</v>
      </c>
      <c r="B3687" s="124"/>
      <c r="C3687" s="125" t="s">
        <v>713</v>
      </c>
      <c r="D3687" s="119">
        <v>43210</v>
      </c>
      <c r="E3687" s="120" t="s">
        <v>6463</v>
      </c>
      <c r="F3687" s="120" t="s">
        <v>3</v>
      </c>
      <c r="G3687" s="120">
        <v>1615691</v>
      </c>
      <c r="H3687" s="124"/>
      <c r="I3687" s="128" t="s">
        <v>7674</v>
      </c>
      <c r="J3687" s="124"/>
      <c r="K3687" s="124"/>
      <c r="L3687" s="124"/>
      <c r="M3687" s="124"/>
      <c r="N3687" s="211">
        <v>0</v>
      </c>
      <c r="O3687" s="211">
        <v>220.26</v>
      </c>
      <c r="P3687" s="124" t="s">
        <v>1314</v>
      </c>
    </row>
    <row r="3688" spans="1:16" ht="51">
      <c r="A3688" s="262" t="s">
        <v>619</v>
      </c>
      <c r="B3688" s="124"/>
      <c r="C3688" s="125" t="s">
        <v>713</v>
      </c>
      <c r="D3688" s="119">
        <v>43210</v>
      </c>
      <c r="E3688" s="120" t="s">
        <v>6471</v>
      </c>
      <c r="F3688" s="120" t="s">
        <v>3</v>
      </c>
      <c r="G3688" s="120">
        <v>1615889</v>
      </c>
      <c r="H3688" s="124"/>
      <c r="I3688" s="128" t="s">
        <v>7682</v>
      </c>
      <c r="J3688" s="124"/>
      <c r="K3688" s="124"/>
      <c r="L3688" s="124"/>
      <c r="M3688" s="124"/>
      <c r="N3688" s="211">
        <v>0</v>
      </c>
      <c r="O3688" s="211">
        <v>1480.63</v>
      </c>
      <c r="P3688" s="124" t="s">
        <v>1314</v>
      </c>
    </row>
    <row r="3689" spans="1:16" ht="63.75">
      <c r="A3689" s="262" t="s">
        <v>619</v>
      </c>
      <c r="B3689" s="124"/>
      <c r="C3689" s="125" t="s">
        <v>713</v>
      </c>
      <c r="D3689" s="119">
        <v>43210</v>
      </c>
      <c r="E3689" s="120" t="s">
        <v>6505</v>
      </c>
      <c r="F3689" s="120" t="s">
        <v>3</v>
      </c>
      <c r="G3689" s="120">
        <v>1615833</v>
      </c>
      <c r="H3689" s="124"/>
      <c r="I3689" s="128" t="s">
        <v>7707</v>
      </c>
      <c r="J3689" s="124"/>
      <c r="K3689" s="124"/>
      <c r="L3689" s="124"/>
      <c r="M3689" s="124"/>
      <c r="N3689" s="211">
        <v>0</v>
      </c>
      <c r="O3689" s="211">
        <v>370</v>
      </c>
      <c r="P3689" s="124" t="s">
        <v>1314</v>
      </c>
    </row>
    <row r="3690" spans="1:16" ht="51">
      <c r="A3690" s="262" t="s">
        <v>619</v>
      </c>
      <c r="B3690" s="124"/>
      <c r="C3690" s="125" t="s">
        <v>713</v>
      </c>
      <c r="D3690" s="119">
        <v>43210</v>
      </c>
      <c r="E3690" s="120" t="s">
        <v>6597</v>
      </c>
      <c r="F3690" s="120" t="s">
        <v>3</v>
      </c>
      <c r="G3690" s="120">
        <v>1615577</v>
      </c>
      <c r="H3690" s="124"/>
      <c r="I3690" s="128" t="s">
        <v>7784</v>
      </c>
      <c r="J3690" s="124"/>
      <c r="K3690" s="124"/>
      <c r="L3690" s="124"/>
      <c r="M3690" s="124"/>
      <c r="N3690" s="211">
        <v>0</v>
      </c>
      <c r="O3690" s="211">
        <v>2325.8200000000002</v>
      </c>
      <c r="P3690" s="124" t="s">
        <v>1314</v>
      </c>
    </row>
    <row r="3691" spans="1:16" ht="63.75">
      <c r="A3691" s="262">
        <v>35</v>
      </c>
      <c r="B3691" s="124"/>
      <c r="C3691" s="125" t="s">
        <v>696</v>
      </c>
      <c r="D3691" s="119">
        <v>43210</v>
      </c>
      <c r="E3691" s="120" t="s">
        <v>6650</v>
      </c>
      <c r="F3691" s="120" t="s">
        <v>3</v>
      </c>
      <c r="G3691" s="120">
        <v>1615642</v>
      </c>
      <c r="H3691" s="124"/>
      <c r="I3691" s="128" t="s">
        <v>7832</v>
      </c>
      <c r="J3691" s="124"/>
      <c r="K3691" s="124"/>
      <c r="L3691" s="124"/>
      <c r="M3691" s="124"/>
      <c r="N3691" s="211">
        <v>0</v>
      </c>
      <c r="O3691" s="211">
        <v>300</v>
      </c>
      <c r="P3691" s="124" t="s">
        <v>1314</v>
      </c>
    </row>
    <row r="3692" spans="1:16" ht="63.75">
      <c r="A3692" s="262">
        <v>35</v>
      </c>
      <c r="B3692" s="124"/>
      <c r="C3692" s="125" t="s">
        <v>696</v>
      </c>
      <c r="D3692" s="119">
        <v>43210</v>
      </c>
      <c r="E3692" s="120" t="s">
        <v>6651</v>
      </c>
      <c r="F3692" s="120" t="s">
        <v>3</v>
      </c>
      <c r="G3692" s="120">
        <v>1615644</v>
      </c>
      <c r="H3692" s="124"/>
      <c r="I3692" s="128" t="s">
        <v>7833</v>
      </c>
      <c r="J3692" s="124"/>
      <c r="K3692" s="124"/>
      <c r="L3692" s="124"/>
      <c r="M3692" s="124"/>
      <c r="N3692" s="211">
        <v>0</v>
      </c>
      <c r="O3692" s="211">
        <v>300</v>
      </c>
      <c r="P3692" s="124" t="s">
        <v>1314</v>
      </c>
    </row>
    <row r="3693" spans="1:16" ht="63.75">
      <c r="A3693" s="262">
        <v>35</v>
      </c>
      <c r="B3693" s="124"/>
      <c r="C3693" s="125" t="s">
        <v>696</v>
      </c>
      <c r="D3693" s="119">
        <v>43210</v>
      </c>
      <c r="E3693" s="120" t="s">
        <v>6652</v>
      </c>
      <c r="F3693" s="120" t="s">
        <v>3</v>
      </c>
      <c r="G3693" s="120">
        <v>1615646</v>
      </c>
      <c r="H3693" s="124"/>
      <c r="I3693" s="128" t="s">
        <v>7834</v>
      </c>
      <c r="J3693" s="124"/>
      <c r="K3693" s="124"/>
      <c r="L3693" s="124"/>
      <c r="M3693" s="124"/>
      <c r="N3693" s="211">
        <v>0</v>
      </c>
      <c r="O3693" s="211">
        <v>5400</v>
      </c>
      <c r="P3693" s="124" t="s">
        <v>1314</v>
      </c>
    </row>
    <row r="3694" spans="1:16" ht="63.75">
      <c r="A3694" s="262">
        <v>35</v>
      </c>
      <c r="B3694" s="124"/>
      <c r="C3694" s="125" t="s">
        <v>696</v>
      </c>
      <c r="D3694" s="119">
        <v>43210</v>
      </c>
      <c r="E3694" s="120" t="s">
        <v>6653</v>
      </c>
      <c r="F3694" s="120" t="s">
        <v>3</v>
      </c>
      <c r="G3694" s="120">
        <v>1615648</v>
      </c>
      <c r="H3694" s="124"/>
      <c r="I3694" s="128" t="s">
        <v>7835</v>
      </c>
      <c r="J3694" s="124"/>
      <c r="K3694" s="124"/>
      <c r="L3694" s="124"/>
      <c r="M3694" s="124"/>
      <c r="N3694" s="211">
        <v>0</v>
      </c>
      <c r="O3694" s="211">
        <v>26550</v>
      </c>
      <c r="P3694" s="124" t="s">
        <v>1314</v>
      </c>
    </row>
    <row r="3695" spans="1:16" ht="51">
      <c r="A3695" s="262">
        <v>15</v>
      </c>
      <c r="B3695" s="124"/>
      <c r="C3695" s="125" t="s">
        <v>691</v>
      </c>
      <c r="D3695" s="119">
        <v>43210</v>
      </c>
      <c r="E3695" s="120" t="s">
        <v>6654</v>
      </c>
      <c r="F3695" s="120" t="s">
        <v>3</v>
      </c>
      <c r="G3695" s="120">
        <v>1615649</v>
      </c>
      <c r="H3695" s="124"/>
      <c r="I3695" s="128" t="s">
        <v>7836</v>
      </c>
      <c r="J3695" s="124"/>
      <c r="K3695" s="124"/>
      <c r="L3695" s="124"/>
      <c r="M3695" s="124"/>
      <c r="N3695" s="211">
        <v>0</v>
      </c>
      <c r="O3695" s="211">
        <v>21.3</v>
      </c>
      <c r="P3695" s="124" t="s">
        <v>1314</v>
      </c>
    </row>
    <row r="3696" spans="1:16" ht="63.75">
      <c r="A3696" s="262">
        <v>35</v>
      </c>
      <c r="B3696" s="124"/>
      <c r="C3696" s="125" t="s">
        <v>696</v>
      </c>
      <c r="D3696" s="119">
        <v>43210</v>
      </c>
      <c r="E3696" s="120" t="s">
        <v>6655</v>
      </c>
      <c r="F3696" s="120" t="s">
        <v>3</v>
      </c>
      <c r="G3696" s="120">
        <v>1615652</v>
      </c>
      <c r="H3696" s="124"/>
      <c r="I3696" s="128" t="s">
        <v>7837</v>
      </c>
      <c r="J3696" s="124"/>
      <c r="K3696" s="124"/>
      <c r="L3696" s="124"/>
      <c r="M3696" s="124"/>
      <c r="N3696" s="211">
        <v>0</v>
      </c>
      <c r="O3696" s="211">
        <v>11755</v>
      </c>
      <c r="P3696" s="124" t="s">
        <v>1314</v>
      </c>
    </row>
    <row r="3697" spans="1:16" ht="51">
      <c r="A3697" s="262">
        <v>15</v>
      </c>
      <c r="B3697" s="124"/>
      <c r="C3697" s="125" t="s">
        <v>691</v>
      </c>
      <c r="D3697" s="119">
        <v>43210</v>
      </c>
      <c r="E3697" s="120" t="s">
        <v>6656</v>
      </c>
      <c r="F3697" s="120" t="s">
        <v>3</v>
      </c>
      <c r="G3697" s="120">
        <v>1615655</v>
      </c>
      <c r="H3697" s="124"/>
      <c r="I3697" s="128" t="s">
        <v>7838</v>
      </c>
      <c r="J3697" s="124"/>
      <c r="K3697" s="124"/>
      <c r="L3697" s="124"/>
      <c r="M3697" s="124"/>
      <c r="N3697" s="211">
        <v>0</v>
      </c>
      <c r="O3697" s="211">
        <v>1026</v>
      </c>
      <c r="P3697" s="124" t="s">
        <v>1314</v>
      </c>
    </row>
    <row r="3698" spans="1:16" ht="51">
      <c r="A3698" s="262">
        <v>15</v>
      </c>
      <c r="B3698" s="124"/>
      <c r="C3698" s="125" t="s">
        <v>691</v>
      </c>
      <c r="D3698" s="119">
        <v>43210</v>
      </c>
      <c r="E3698" s="120" t="s">
        <v>6657</v>
      </c>
      <c r="F3698" s="120" t="s">
        <v>3</v>
      </c>
      <c r="G3698" s="120">
        <v>1615663</v>
      </c>
      <c r="H3698" s="124"/>
      <c r="I3698" s="128" t="s">
        <v>7839</v>
      </c>
      <c r="J3698" s="124"/>
      <c r="K3698" s="124"/>
      <c r="L3698" s="124"/>
      <c r="M3698" s="124"/>
      <c r="N3698" s="211">
        <v>0</v>
      </c>
      <c r="O3698" s="211">
        <v>1425</v>
      </c>
      <c r="P3698" s="124" t="s">
        <v>1314</v>
      </c>
    </row>
    <row r="3699" spans="1:16" ht="51">
      <c r="A3699" s="262">
        <v>15</v>
      </c>
      <c r="B3699" s="124"/>
      <c r="C3699" s="125" t="s">
        <v>691</v>
      </c>
      <c r="D3699" s="119">
        <v>43210</v>
      </c>
      <c r="E3699" s="120" t="s">
        <v>6658</v>
      </c>
      <c r="F3699" s="120" t="s">
        <v>3</v>
      </c>
      <c r="G3699" s="120">
        <v>1615664</v>
      </c>
      <c r="H3699" s="124"/>
      <c r="I3699" s="128" t="s">
        <v>7840</v>
      </c>
      <c r="J3699" s="124"/>
      <c r="K3699" s="124"/>
      <c r="L3699" s="124"/>
      <c r="M3699" s="124"/>
      <c r="N3699" s="211">
        <v>0</v>
      </c>
      <c r="O3699" s="211">
        <v>730</v>
      </c>
      <c r="P3699" s="124" t="s">
        <v>1314</v>
      </c>
    </row>
    <row r="3700" spans="1:16" ht="63.75">
      <c r="A3700" s="262">
        <v>222</v>
      </c>
      <c r="B3700" s="124"/>
      <c r="C3700" s="125" t="s">
        <v>764</v>
      </c>
      <c r="D3700" s="119">
        <v>43210</v>
      </c>
      <c r="E3700" s="120" t="s">
        <v>6659</v>
      </c>
      <c r="F3700" s="120" t="s">
        <v>3</v>
      </c>
      <c r="G3700" s="120">
        <v>1615690</v>
      </c>
      <c r="H3700" s="124"/>
      <c r="I3700" s="128" t="s">
        <v>7841</v>
      </c>
      <c r="J3700" s="124"/>
      <c r="K3700" s="124"/>
      <c r="L3700" s="124"/>
      <c r="M3700" s="124"/>
      <c r="N3700" s="211">
        <v>0</v>
      </c>
      <c r="O3700" s="211">
        <v>5259.11</v>
      </c>
      <c r="P3700" s="124" t="s">
        <v>1314</v>
      </c>
    </row>
    <row r="3701" spans="1:16" ht="63.75">
      <c r="A3701" s="262">
        <v>222</v>
      </c>
      <c r="B3701" s="124"/>
      <c r="C3701" s="125" t="s">
        <v>764</v>
      </c>
      <c r="D3701" s="119">
        <v>43210</v>
      </c>
      <c r="E3701" s="120" t="s">
        <v>6660</v>
      </c>
      <c r="F3701" s="120" t="s">
        <v>3</v>
      </c>
      <c r="G3701" s="120">
        <v>1615692</v>
      </c>
      <c r="H3701" s="124"/>
      <c r="I3701" s="128" t="s">
        <v>7842</v>
      </c>
      <c r="J3701" s="124"/>
      <c r="K3701" s="124"/>
      <c r="L3701" s="124"/>
      <c r="M3701" s="124"/>
      <c r="N3701" s="211">
        <v>0</v>
      </c>
      <c r="O3701" s="211">
        <v>8229.52</v>
      </c>
      <c r="P3701" s="124" t="s">
        <v>1314</v>
      </c>
    </row>
    <row r="3702" spans="1:16" ht="63.75">
      <c r="A3702" s="262">
        <v>86</v>
      </c>
      <c r="B3702" s="124"/>
      <c r="C3702" s="125" t="s">
        <v>710</v>
      </c>
      <c r="D3702" s="119">
        <v>43210</v>
      </c>
      <c r="E3702" s="120" t="s">
        <v>6661</v>
      </c>
      <c r="F3702" s="120" t="s">
        <v>3</v>
      </c>
      <c r="G3702" s="120">
        <v>1615707</v>
      </c>
      <c r="H3702" s="124"/>
      <c r="I3702" s="128" t="s">
        <v>7843</v>
      </c>
      <c r="J3702" s="124"/>
      <c r="K3702" s="124"/>
      <c r="L3702" s="124"/>
      <c r="M3702" s="124"/>
      <c r="N3702" s="211">
        <v>0</v>
      </c>
      <c r="O3702" s="211">
        <v>3855</v>
      </c>
      <c r="P3702" s="124" t="s">
        <v>1314</v>
      </c>
    </row>
    <row r="3703" spans="1:16" ht="51">
      <c r="A3703" s="262">
        <v>373</v>
      </c>
      <c r="B3703" s="124"/>
      <c r="C3703" s="125" t="s">
        <v>1269</v>
      </c>
      <c r="D3703" s="119">
        <v>43210</v>
      </c>
      <c r="E3703" s="120" t="s">
        <v>6663</v>
      </c>
      <c r="F3703" s="120" t="s">
        <v>3</v>
      </c>
      <c r="G3703" s="120">
        <v>1615668</v>
      </c>
      <c r="H3703" s="124"/>
      <c r="I3703" s="128" t="s">
        <v>7845</v>
      </c>
      <c r="J3703" s="124"/>
      <c r="K3703" s="124"/>
      <c r="L3703" s="124"/>
      <c r="M3703" s="124"/>
      <c r="N3703" s="211">
        <v>0</v>
      </c>
      <c r="O3703" s="211">
        <v>222</v>
      </c>
      <c r="P3703" s="124" t="s">
        <v>1314</v>
      </c>
    </row>
    <row r="3704" spans="1:16" ht="51">
      <c r="A3704" s="262">
        <v>155</v>
      </c>
      <c r="B3704" s="124"/>
      <c r="C3704" s="125" t="s">
        <v>744</v>
      </c>
      <c r="D3704" s="119">
        <v>43210</v>
      </c>
      <c r="E3704" s="120" t="s">
        <v>6664</v>
      </c>
      <c r="F3704" s="120" t="s">
        <v>3</v>
      </c>
      <c r="G3704" s="120">
        <v>1615671</v>
      </c>
      <c r="H3704" s="124"/>
      <c r="I3704" s="128" t="s">
        <v>7846</v>
      </c>
      <c r="J3704" s="124"/>
      <c r="K3704" s="124"/>
      <c r="L3704" s="124"/>
      <c r="M3704" s="124"/>
      <c r="N3704" s="211">
        <v>0</v>
      </c>
      <c r="O3704" s="211">
        <v>90</v>
      </c>
      <c r="P3704" s="124" t="s">
        <v>1314</v>
      </c>
    </row>
    <row r="3705" spans="1:16" ht="51">
      <c r="A3705" s="262">
        <v>130</v>
      </c>
      <c r="B3705" s="124"/>
      <c r="C3705" s="125" t="s">
        <v>727</v>
      </c>
      <c r="D3705" s="119">
        <v>43210</v>
      </c>
      <c r="E3705" s="120" t="s">
        <v>6665</v>
      </c>
      <c r="F3705" s="120" t="s">
        <v>3</v>
      </c>
      <c r="G3705" s="120">
        <v>1615701</v>
      </c>
      <c r="H3705" s="124"/>
      <c r="I3705" s="128" t="s">
        <v>7847</v>
      </c>
      <c r="J3705" s="124"/>
      <c r="K3705" s="124"/>
      <c r="L3705" s="124"/>
      <c r="M3705" s="124"/>
      <c r="N3705" s="211">
        <v>0</v>
      </c>
      <c r="O3705" s="211">
        <v>222</v>
      </c>
      <c r="P3705" s="124" t="s">
        <v>1314</v>
      </c>
    </row>
    <row r="3706" spans="1:16" ht="51">
      <c r="A3706" s="262" t="s">
        <v>619</v>
      </c>
      <c r="B3706" s="124"/>
      <c r="C3706" s="125" t="s">
        <v>713</v>
      </c>
      <c r="D3706" s="119">
        <v>43210</v>
      </c>
      <c r="E3706" s="120" t="s">
        <v>6680</v>
      </c>
      <c r="F3706" s="120" t="s">
        <v>3</v>
      </c>
      <c r="G3706" s="120">
        <v>1615643</v>
      </c>
      <c r="H3706" s="124"/>
      <c r="I3706" s="128" t="s">
        <v>7861</v>
      </c>
      <c r="J3706" s="124"/>
      <c r="K3706" s="124"/>
      <c r="L3706" s="124"/>
      <c r="M3706" s="124"/>
      <c r="N3706" s="211">
        <v>0</v>
      </c>
      <c r="O3706" s="211">
        <v>2000</v>
      </c>
      <c r="P3706" s="124" t="s">
        <v>1314</v>
      </c>
    </row>
    <row r="3707" spans="1:16" ht="76.5">
      <c r="A3707" s="262" t="s">
        <v>620</v>
      </c>
      <c r="B3707" s="124"/>
      <c r="C3707" s="125" t="s">
        <v>714</v>
      </c>
      <c r="D3707" s="119">
        <v>43210</v>
      </c>
      <c r="E3707" s="120" t="s">
        <v>7262</v>
      </c>
      <c r="F3707" s="120" t="s">
        <v>1256</v>
      </c>
      <c r="G3707" s="120">
        <v>17387056</v>
      </c>
      <c r="H3707" s="124"/>
      <c r="I3707" s="128" t="s">
        <v>4270</v>
      </c>
      <c r="J3707" s="124"/>
      <c r="K3707" s="124"/>
      <c r="L3707" s="124"/>
      <c r="M3707" s="124"/>
      <c r="N3707" s="211">
        <v>0</v>
      </c>
      <c r="O3707" s="211">
        <v>1047.93</v>
      </c>
      <c r="P3707" s="124" t="s">
        <v>1314</v>
      </c>
    </row>
    <row r="3708" spans="1:16" ht="76.5">
      <c r="A3708" s="262" t="s">
        <v>620</v>
      </c>
      <c r="B3708" s="124"/>
      <c r="C3708" s="125" t="s">
        <v>714</v>
      </c>
      <c r="D3708" s="119">
        <v>43210</v>
      </c>
      <c r="E3708" s="120" t="s">
        <v>7263</v>
      </c>
      <c r="F3708" s="120" t="s">
        <v>6</v>
      </c>
      <c r="G3708" s="120">
        <v>965655</v>
      </c>
      <c r="H3708" s="124"/>
      <c r="I3708" s="128" t="s">
        <v>8404</v>
      </c>
      <c r="J3708" s="124"/>
      <c r="K3708" s="124"/>
      <c r="L3708" s="124"/>
      <c r="M3708" s="124"/>
      <c r="N3708" s="211">
        <v>0</v>
      </c>
      <c r="O3708" s="211">
        <v>265000</v>
      </c>
      <c r="P3708" s="124" t="s">
        <v>1314</v>
      </c>
    </row>
    <row r="3709" spans="1:16" ht="63.75">
      <c r="A3709" s="262" t="s">
        <v>619</v>
      </c>
      <c r="B3709" s="124"/>
      <c r="C3709" s="125" t="s">
        <v>713</v>
      </c>
      <c r="D3709" s="119">
        <v>43210</v>
      </c>
      <c r="E3709" s="120" t="s">
        <v>7264</v>
      </c>
      <c r="F3709" s="120" t="s">
        <v>6</v>
      </c>
      <c r="G3709" s="120">
        <v>965689</v>
      </c>
      <c r="H3709" s="124"/>
      <c r="I3709" s="128" t="s">
        <v>8405</v>
      </c>
      <c r="J3709" s="124"/>
      <c r="K3709" s="124"/>
      <c r="L3709" s="124"/>
      <c r="M3709" s="124"/>
      <c r="N3709" s="211">
        <v>0</v>
      </c>
      <c r="O3709" s="211">
        <v>267967.84999999998</v>
      </c>
      <c r="P3709" s="124" t="s">
        <v>1314</v>
      </c>
    </row>
    <row r="3710" spans="1:16" ht="51">
      <c r="A3710" s="262" t="s">
        <v>619</v>
      </c>
      <c r="B3710" s="124"/>
      <c r="C3710" s="125" t="s">
        <v>713</v>
      </c>
      <c r="D3710" s="119">
        <v>43210</v>
      </c>
      <c r="E3710" s="120" t="s">
        <v>7265</v>
      </c>
      <c r="F3710" s="120" t="s">
        <v>6</v>
      </c>
      <c r="G3710" s="120">
        <v>965691</v>
      </c>
      <c r="H3710" s="124"/>
      <c r="I3710" s="128" t="s">
        <v>8406</v>
      </c>
      <c r="J3710" s="124"/>
      <c r="K3710" s="124"/>
      <c r="L3710" s="124"/>
      <c r="M3710" s="124"/>
      <c r="N3710" s="211">
        <v>0</v>
      </c>
      <c r="O3710" s="211">
        <v>8.51</v>
      </c>
      <c r="P3710" s="124" t="s">
        <v>1314</v>
      </c>
    </row>
    <row r="3711" spans="1:16" ht="63.75">
      <c r="A3711" s="262">
        <v>287</v>
      </c>
      <c r="B3711" s="124"/>
      <c r="C3711" s="125" t="s">
        <v>790</v>
      </c>
      <c r="D3711" s="119">
        <v>43210</v>
      </c>
      <c r="E3711" s="120" t="s">
        <v>7266</v>
      </c>
      <c r="F3711" s="120" t="s">
        <v>6</v>
      </c>
      <c r="G3711" s="120">
        <v>919255</v>
      </c>
      <c r="H3711" s="124"/>
      <c r="I3711" s="128" t="s">
        <v>8407</v>
      </c>
      <c r="J3711" s="124"/>
      <c r="K3711" s="124"/>
      <c r="L3711" s="124"/>
      <c r="M3711" s="124"/>
      <c r="N3711" s="211">
        <v>0</v>
      </c>
      <c r="O3711" s="211">
        <v>211718</v>
      </c>
      <c r="P3711" s="124" t="s">
        <v>1314</v>
      </c>
    </row>
    <row r="3712" spans="1:16" ht="76.5">
      <c r="A3712" s="262">
        <v>287</v>
      </c>
      <c r="B3712" s="124"/>
      <c r="C3712" s="125" t="s">
        <v>790</v>
      </c>
      <c r="D3712" s="119">
        <v>43210</v>
      </c>
      <c r="E3712" s="120" t="s">
        <v>7267</v>
      </c>
      <c r="F3712" s="120" t="s">
        <v>11</v>
      </c>
      <c r="G3712" s="120">
        <v>919255</v>
      </c>
      <c r="H3712" s="124"/>
      <c r="I3712" s="128" t="s">
        <v>8408</v>
      </c>
      <c r="J3712" s="124"/>
      <c r="K3712" s="124"/>
      <c r="L3712" s="124"/>
      <c r="M3712" s="124"/>
      <c r="N3712" s="211">
        <v>50</v>
      </c>
      <c r="O3712" s="211">
        <v>0</v>
      </c>
      <c r="P3712" s="124" t="s">
        <v>1314</v>
      </c>
    </row>
    <row r="3713" spans="1:16" ht="51">
      <c r="A3713" s="262">
        <v>513</v>
      </c>
      <c r="B3713" s="124"/>
      <c r="C3713" s="125" t="s">
        <v>201</v>
      </c>
      <c r="D3713" s="119">
        <v>43210</v>
      </c>
      <c r="E3713" s="120" t="s">
        <v>7268</v>
      </c>
      <c r="F3713" s="120" t="s">
        <v>11</v>
      </c>
      <c r="G3713" s="120">
        <v>919318</v>
      </c>
      <c r="H3713" s="124"/>
      <c r="I3713" s="128" t="s">
        <v>8409</v>
      </c>
      <c r="J3713" s="124"/>
      <c r="K3713" s="124"/>
      <c r="L3713" s="124"/>
      <c r="M3713" s="124"/>
      <c r="N3713" s="211">
        <v>50</v>
      </c>
      <c r="O3713" s="211">
        <v>0</v>
      </c>
      <c r="P3713" s="124" t="s">
        <v>1314</v>
      </c>
    </row>
    <row r="3714" spans="1:16" ht="51">
      <c r="A3714" s="262">
        <v>513</v>
      </c>
      <c r="B3714" s="124"/>
      <c r="C3714" s="125" t="s">
        <v>201</v>
      </c>
      <c r="D3714" s="119">
        <v>43210</v>
      </c>
      <c r="E3714" s="120" t="s">
        <v>7269</v>
      </c>
      <c r="F3714" s="120" t="s">
        <v>15</v>
      </c>
      <c r="G3714" s="120">
        <v>717197</v>
      </c>
      <c r="H3714" s="124"/>
      <c r="I3714" s="128" t="s">
        <v>6144</v>
      </c>
      <c r="J3714" s="124"/>
      <c r="K3714" s="124"/>
      <c r="L3714" s="124"/>
      <c r="M3714" s="124"/>
      <c r="N3714" s="211">
        <v>50</v>
      </c>
      <c r="O3714" s="211">
        <v>0</v>
      </c>
      <c r="P3714" s="124" t="s">
        <v>1314</v>
      </c>
    </row>
    <row r="3715" spans="1:16" ht="63.75">
      <c r="A3715" s="262" t="s">
        <v>619</v>
      </c>
      <c r="B3715" s="124"/>
      <c r="C3715" s="125" t="s">
        <v>713</v>
      </c>
      <c r="D3715" s="119">
        <v>43210</v>
      </c>
      <c r="E3715" s="120" t="s">
        <v>7270</v>
      </c>
      <c r="F3715" s="120" t="s">
        <v>15</v>
      </c>
      <c r="G3715" s="120">
        <v>717205</v>
      </c>
      <c r="H3715" s="124"/>
      <c r="I3715" s="128" t="s">
        <v>8410</v>
      </c>
      <c r="J3715" s="124"/>
      <c r="K3715" s="124"/>
      <c r="L3715" s="124"/>
      <c r="M3715" s="124"/>
      <c r="N3715" s="211">
        <v>50</v>
      </c>
      <c r="O3715" s="211">
        <v>0</v>
      </c>
      <c r="P3715" s="124" t="s">
        <v>1314</v>
      </c>
    </row>
    <row r="3716" spans="1:16" ht="102">
      <c r="A3716" s="262">
        <v>513</v>
      </c>
      <c r="B3716" s="124"/>
      <c r="C3716" s="125" t="s">
        <v>201</v>
      </c>
      <c r="D3716" s="119">
        <v>43210</v>
      </c>
      <c r="E3716" s="120" t="s">
        <v>7271</v>
      </c>
      <c r="F3716" s="120" t="s">
        <v>15</v>
      </c>
      <c r="G3716" s="120">
        <v>4816</v>
      </c>
      <c r="H3716" s="124"/>
      <c r="I3716" s="128" t="s">
        <v>8411</v>
      </c>
      <c r="J3716" s="124"/>
      <c r="K3716" s="124"/>
      <c r="L3716" s="124"/>
      <c r="M3716" s="124"/>
      <c r="N3716" s="211">
        <v>448.91</v>
      </c>
      <c r="O3716" s="211">
        <v>0</v>
      </c>
      <c r="P3716" s="124" t="s">
        <v>1314</v>
      </c>
    </row>
    <row r="3717" spans="1:16" ht="89.25">
      <c r="A3717" s="262">
        <v>25</v>
      </c>
      <c r="B3717" s="124"/>
      <c r="C3717" s="125" t="s">
        <v>694</v>
      </c>
      <c r="D3717" s="119">
        <v>43210</v>
      </c>
      <c r="E3717" s="120" t="s">
        <v>7272</v>
      </c>
      <c r="F3717" s="120" t="s">
        <v>15</v>
      </c>
      <c r="G3717" s="120">
        <v>4810</v>
      </c>
      <c r="H3717" s="124"/>
      <c r="I3717" s="128" t="s">
        <v>8412</v>
      </c>
      <c r="J3717" s="124"/>
      <c r="K3717" s="124"/>
      <c r="L3717" s="124"/>
      <c r="M3717" s="124"/>
      <c r="N3717" s="211">
        <v>318.57</v>
      </c>
      <c r="O3717" s="211">
        <v>0</v>
      </c>
      <c r="P3717" s="124" t="s">
        <v>1314</v>
      </c>
    </row>
    <row r="3718" spans="1:16" ht="89.25">
      <c r="A3718" s="262" t="s">
        <v>619</v>
      </c>
      <c r="B3718" s="124"/>
      <c r="C3718" s="125" t="s">
        <v>713</v>
      </c>
      <c r="D3718" s="119">
        <v>43210</v>
      </c>
      <c r="E3718" s="120" t="s">
        <v>7273</v>
      </c>
      <c r="F3718" s="120" t="s">
        <v>15</v>
      </c>
      <c r="G3718" s="120">
        <v>4813</v>
      </c>
      <c r="H3718" s="124"/>
      <c r="I3718" s="128" t="s">
        <v>8413</v>
      </c>
      <c r="J3718" s="124"/>
      <c r="K3718" s="124"/>
      <c r="L3718" s="124"/>
      <c r="M3718" s="124"/>
      <c r="N3718" s="211">
        <v>279.60000000000002</v>
      </c>
      <c r="O3718" s="211">
        <v>0</v>
      </c>
      <c r="P3718" s="124" t="s">
        <v>1314</v>
      </c>
    </row>
    <row r="3719" spans="1:16" ht="63.75">
      <c r="A3719" s="262">
        <v>513</v>
      </c>
      <c r="B3719" s="124"/>
      <c r="C3719" s="125" t="s">
        <v>201</v>
      </c>
      <c r="D3719" s="119">
        <v>43210</v>
      </c>
      <c r="E3719" s="120" t="s">
        <v>7274</v>
      </c>
      <c r="F3719" s="120" t="s">
        <v>15</v>
      </c>
      <c r="G3719" s="120">
        <v>717766</v>
      </c>
      <c r="H3719" s="124"/>
      <c r="I3719" s="128" t="s">
        <v>8414</v>
      </c>
      <c r="J3719" s="124"/>
      <c r="K3719" s="124"/>
      <c r="L3719" s="124"/>
      <c r="M3719" s="124"/>
      <c r="N3719" s="211">
        <v>50</v>
      </c>
      <c r="O3719" s="211">
        <v>0</v>
      </c>
      <c r="P3719" s="124" t="s">
        <v>1314</v>
      </c>
    </row>
    <row r="3720" spans="1:16" ht="51">
      <c r="A3720" s="262">
        <v>513</v>
      </c>
      <c r="B3720" s="124"/>
      <c r="C3720" s="125" t="s">
        <v>201</v>
      </c>
      <c r="D3720" s="119">
        <v>43210</v>
      </c>
      <c r="E3720" s="120" t="s">
        <v>7275</v>
      </c>
      <c r="F3720" s="120" t="s">
        <v>15</v>
      </c>
      <c r="G3720" s="120">
        <v>717778</v>
      </c>
      <c r="H3720" s="124"/>
      <c r="I3720" s="128" t="s">
        <v>8415</v>
      </c>
      <c r="J3720" s="124"/>
      <c r="K3720" s="124"/>
      <c r="L3720" s="124"/>
      <c r="M3720" s="124"/>
      <c r="N3720" s="211">
        <v>50</v>
      </c>
      <c r="O3720" s="211">
        <v>0</v>
      </c>
      <c r="P3720" s="124" t="s">
        <v>1314</v>
      </c>
    </row>
    <row r="3721" spans="1:16" ht="63.75">
      <c r="A3721" s="262" t="s">
        <v>619</v>
      </c>
      <c r="B3721" s="124"/>
      <c r="C3721" s="125" t="s">
        <v>713</v>
      </c>
      <c r="D3721" s="119">
        <v>43210</v>
      </c>
      <c r="E3721" s="120" t="s">
        <v>7276</v>
      </c>
      <c r="F3721" s="120" t="s">
        <v>15</v>
      </c>
      <c r="G3721" s="120">
        <v>717782</v>
      </c>
      <c r="H3721" s="124"/>
      <c r="I3721" s="128" t="s">
        <v>8416</v>
      </c>
      <c r="J3721" s="124"/>
      <c r="K3721" s="124"/>
      <c r="L3721" s="124"/>
      <c r="M3721" s="124"/>
      <c r="N3721" s="211">
        <v>50</v>
      </c>
      <c r="O3721" s="211">
        <v>0</v>
      </c>
      <c r="P3721" s="124" t="s">
        <v>1314</v>
      </c>
    </row>
    <row r="3722" spans="1:16" ht="51">
      <c r="A3722" s="262">
        <v>513</v>
      </c>
      <c r="B3722" s="124"/>
      <c r="C3722" s="125" t="s">
        <v>201</v>
      </c>
      <c r="D3722" s="119">
        <v>43210</v>
      </c>
      <c r="E3722" s="120" t="s">
        <v>7277</v>
      </c>
      <c r="F3722" s="120" t="s">
        <v>15</v>
      </c>
      <c r="G3722" s="120">
        <v>717784</v>
      </c>
      <c r="H3722" s="124"/>
      <c r="I3722" s="128" t="s">
        <v>6126</v>
      </c>
      <c r="J3722" s="124"/>
      <c r="K3722" s="124"/>
      <c r="L3722" s="124"/>
      <c r="M3722" s="124"/>
      <c r="N3722" s="211">
        <v>50</v>
      </c>
      <c r="O3722" s="211">
        <v>0</v>
      </c>
      <c r="P3722" s="124" t="s">
        <v>1314</v>
      </c>
    </row>
    <row r="3723" spans="1:16" ht="51">
      <c r="A3723" s="262" t="s">
        <v>626</v>
      </c>
      <c r="B3723" s="124"/>
      <c r="C3723" s="125" t="s">
        <v>1234</v>
      </c>
      <c r="D3723" s="119">
        <v>43213</v>
      </c>
      <c r="E3723" s="120" t="s">
        <v>6386</v>
      </c>
      <c r="F3723" s="120" t="s">
        <v>3</v>
      </c>
      <c r="G3723" s="120">
        <v>1616111</v>
      </c>
      <c r="H3723" s="124"/>
      <c r="I3723" s="128" t="s">
        <v>7600</v>
      </c>
      <c r="J3723" s="124"/>
      <c r="K3723" s="124"/>
      <c r="L3723" s="124"/>
      <c r="M3723" s="124"/>
      <c r="N3723" s="211">
        <v>0</v>
      </c>
      <c r="O3723" s="211">
        <v>499.5</v>
      </c>
      <c r="P3723" s="124" t="s">
        <v>1314</v>
      </c>
    </row>
    <row r="3724" spans="1:16" ht="63.75">
      <c r="A3724" s="262">
        <v>650</v>
      </c>
      <c r="B3724" s="124"/>
      <c r="C3724" s="125" t="s">
        <v>232</v>
      </c>
      <c r="D3724" s="119">
        <v>43213</v>
      </c>
      <c r="E3724" s="120" t="s">
        <v>6408</v>
      </c>
      <c r="F3724" s="120" t="s">
        <v>3</v>
      </c>
      <c r="G3724" s="120">
        <v>1616174</v>
      </c>
      <c r="H3724" s="124"/>
      <c r="I3724" s="128" t="s">
        <v>7622</v>
      </c>
      <c r="J3724" s="124"/>
      <c r="K3724" s="124"/>
      <c r="L3724" s="124"/>
      <c r="M3724" s="124"/>
      <c r="N3724" s="211">
        <v>0</v>
      </c>
      <c r="O3724" s="211">
        <v>16157.02</v>
      </c>
      <c r="P3724" s="124" t="s">
        <v>1314</v>
      </c>
    </row>
    <row r="3725" spans="1:16" ht="63.75">
      <c r="A3725" s="262" t="s">
        <v>619</v>
      </c>
      <c r="B3725" s="124"/>
      <c r="C3725" s="125" t="s">
        <v>713</v>
      </c>
      <c r="D3725" s="119">
        <v>43213</v>
      </c>
      <c r="E3725" s="120" t="s">
        <v>6410</v>
      </c>
      <c r="F3725" s="120" t="s">
        <v>3</v>
      </c>
      <c r="G3725" s="120">
        <v>1616157</v>
      </c>
      <c r="H3725" s="124"/>
      <c r="I3725" s="128" t="s">
        <v>7624</v>
      </c>
      <c r="J3725" s="124"/>
      <c r="K3725" s="124"/>
      <c r="L3725" s="124"/>
      <c r="M3725" s="124"/>
      <c r="N3725" s="211">
        <v>0</v>
      </c>
      <c r="O3725" s="211">
        <v>10965.06</v>
      </c>
      <c r="P3725" s="124" t="s">
        <v>1314</v>
      </c>
    </row>
    <row r="3726" spans="1:16" ht="51">
      <c r="A3726" s="262" t="s">
        <v>619</v>
      </c>
      <c r="B3726" s="124"/>
      <c r="C3726" s="125" t="s">
        <v>713</v>
      </c>
      <c r="D3726" s="119">
        <v>43213</v>
      </c>
      <c r="E3726" s="120" t="s">
        <v>6436</v>
      </c>
      <c r="F3726" s="120" t="s">
        <v>3</v>
      </c>
      <c r="G3726" s="120">
        <v>1616191</v>
      </c>
      <c r="H3726" s="124"/>
      <c r="I3726" s="128" t="s">
        <v>7650</v>
      </c>
      <c r="J3726" s="124"/>
      <c r="K3726" s="124"/>
      <c r="L3726" s="124"/>
      <c r="M3726" s="124"/>
      <c r="N3726" s="211">
        <v>0</v>
      </c>
      <c r="O3726" s="211">
        <v>3414.12</v>
      </c>
      <c r="P3726" s="124" t="s">
        <v>1314</v>
      </c>
    </row>
    <row r="3727" spans="1:16" ht="51">
      <c r="A3727" s="262" t="s">
        <v>619</v>
      </c>
      <c r="B3727" s="124"/>
      <c r="C3727" s="125" t="s">
        <v>713</v>
      </c>
      <c r="D3727" s="119">
        <v>43213</v>
      </c>
      <c r="E3727" s="120" t="s">
        <v>6466</v>
      </c>
      <c r="F3727" s="120" t="s">
        <v>3</v>
      </c>
      <c r="G3727" s="120">
        <v>1616167</v>
      </c>
      <c r="H3727" s="124"/>
      <c r="I3727" s="128" t="s">
        <v>7677</v>
      </c>
      <c r="J3727" s="124"/>
      <c r="K3727" s="124"/>
      <c r="L3727" s="124"/>
      <c r="M3727" s="124"/>
      <c r="N3727" s="211">
        <v>0</v>
      </c>
      <c r="O3727" s="211">
        <v>3404.31</v>
      </c>
      <c r="P3727" s="124" t="s">
        <v>1314</v>
      </c>
    </row>
    <row r="3728" spans="1:16" ht="51">
      <c r="A3728" s="262">
        <v>16</v>
      </c>
      <c r="B3728" s="124"/>
      <c r="C3728" s="125" t="s">
        <v>692</v>
      </c>
      <c r="D3728" s="119">
        <v>43213</v>
      </c>
      <c r="E3728" s="120" t="s">
        <v>6556</v>
      </c>
      <c r="F3728" s="120" t="s">
        <v>3</v>
      </c>
      <c r="G3728" s="120">
        <v>1616122</v>
      </c>
      <c r="H3728" s="124"/>
      <c r="I3728" s="128" t="s">
        <v>7753</v>
      </c>
      <c r="J3728" s="124"/>
      <c r="K3728" s="124"/>
      <c r="L3728" s="124"/>
      <c r="M3728" s="124"/>
      <c r="N3728" s="211">
        <v>0</v>
      </c>
      <c r="O3728" s="211">
        <v>1208.92</v>
      </c>
      <c r="P3728" s="124" t="s">
        <v>1314</v>
      </c>
    </row>
    <row r="3729" spans="1:16" ht="63.75">
      <c r="A3729" s="262" t="s">
        <v>619</v>
      </c>
      <c r="B3729" s="124"/>
      <c r="C3729" s="125" t="s">
        <v>713</v>
      </c>
      <c r="D3729" s="119">
        <v>43213</v>
      </c>
      <c r="E3729" s="120" t="s">
        <v>6583</v>
      </c>
      <c r="F3729" s="120" t="s">
        <v>3</v>
      </c>
      <c r="G3729" s="120">
        <v>1616202</v>
      </c>
      <c r="H3729" s="124"/>
      <c r="I3729" s="128" t="s">
        <v>7772</v>
      </c>
      <c r="J3729" s="124"/>
      <c r="K3729" s="124"/>
      <c r="L3729" s="124"/>
      <c r="M3729" s="124"/>
      <c r="N3729" s="211">
        <v>0</v>
      </c>
      <c r="O3729" s="211">
        <v>951.52</v>
      </c>
      <c r="P3729" s="124" t="s">
        <v>1314</v>
      </c>
    </row>
    <row r="3730" spans="1:16" ht="51">
      <c r="A3730" s="262" t="s">
        <v>619</v>
      </c>
      <c r="B3730" s="124"/>
      <c r="C3730" s="125" t="s">
        <v>713</v>
      </c>
      <c r="D3730" s="119">
        <v>43213</v>
      </c>
      <c r="E3730" s="120" t="s">
        <v>6606</v>
      </c>
      <c r="F3730" s="120" t="s">
        <v>3</v>
      </c>
      <c r="G3730" s="120">
        <v>1616273</v>
      </c>
      <c r="H3730" s="124"/>
      <c r="I3730" s="128" t="s">
        <v>7792</v>
      </c>
      <c r="J3730" s="124"/>
      <c r="K3730" s="124"/>
      <c r="L3730" s="124"/>
      <c r="M3730" s="124"/>
      <c r="N3730" s="211">
        <v>0</v>
      </c>
      <c r="O3730" s="211">
        <v>58.42</v>
      </c>
      <c r="P3730" s="124" t="s">
        <v>4737</v>
      </c>
    </row>
    <row r="3731" spans="1:16" ht="51">
      <c r="A3731" s="262" t="s">
        <v>619</v>
      </c>
      <c r="B3731" s="124"/>
      <c r="C3731" s="125" t="s">
        <v>713</v>
      </c>
      <c r="D3731" s="119">
        <v>43213</v>
      </c>
      <c r="E3731" s="120" t="s">
        <v>6640</v>
      </c>
      <c r="F3731" s="120" t="s">
        <v>3</v>
      </c>
      <c r="G3731" s="120">
        <v>1616182</v>
      </c>
      <c r="H3731" s="124"/>
      <c r="I3731" s="128" t="s">
        <v>7823</v>
      </c>
      <c r="J3731" s="124"/>
      <c r="K3731" s="124"/>
      <c r="L3731" s="124"/>
      <c r="M3731" s="124"/>
      <c r="N3731" s="211">
        <v>0</v>
      </c>
      <c r="O3731" s="211">
        <v>883.7</v>
      </c>
      <c r="P3731" s="124" t="s">
        <v>1314</v>
      </c>
    </row>
    <row r="3732" spans="1:16" ht="51">
      <c r="A3732" s="262">
        <v>46</v>
      </c>
      <c r="B3732" s="124"/>
      <c r="C3732" s="125" t="s">
        <v>698</v>
      </c>
      <c r="D3732" s="119">
        <v>43213</v>
      </c>
      <c r="E3732" s="120" t="s">
        <v>6662</v>
      </c>
      <c r="F3732" s="120" t="s">
        <v>3</v>
      </c>
      <c r="G3732" s="120">
        <v>1616199</v>
      </c>
      <c r="H3732" s="124"/>
      <c r="I3732" s="128" t="s">
        <v>7844</v>
      </c>
      <c r="J3732" s="124"/>
      <c r="K3732" s="124"/>
      <c r="L3732" s="124"/>
      <c r="M3732" s="124"/>
      <c r="N3732" s="211">
        <v>0</v>
      </c>
      <c r="O3732" s="211">
        <v>184484.94</v>
      </c>
      <c r="P3732" s="124" t="s">
        <v>1314</v>
      </c>
    </row>
    <row r="3733" spans="1:16" ht="63.75">
      <c r="A3733" s="262">
        <v>25</v>
      </c>
      <c r="B3733" s="124"/>
      <c r="C3733" s="125" t="s">
        <v>694</v>
      </c>
      <c r="D3733" s="119">
        <v>43213</v>
      </c>
      <c r="E3733" s="120" t="s">
        <v>6670</v>
      </c>
      <c r="F3733" s="120" t="s">
        <v>3</v>
      </c>
      <c r="G3733" s="120">
        <v>1616101</v>
      </c>
      <c r="H3733" s="124"/>
      <c r="I3733" s="128" t="s">
        <v>7851</v>
      </c>
      <c r="J3733" s="124"/>
      <c r="K3733" s="124"/>
      <c r="L3733" s="124"/>
      <c r="M3733" s="124"/>
      <c r="N3733" s="211">
        <v>0</v>
      </c>
      <c r="O3733" s="211">
        <v>909036.66</v>
      </c>
      <c r="P3733" s="124" t="s">
        <v>1314</v>
      </c>
    </row>
    <row r="3734" spans="1:16" ht="51">
      <c r="A3734" s="262">
        <v>25</v>
      </c>
      <c r="B3734" s="124"/>
      <c r="C3734" s="125" t="s">
        <v>694</v>
      </c>
      <c r="D3734" s="119">
        <v>43213</v>
      </c>
      <c r="E3734" s="120" t="s">
        <v>6671</v>
      </c>
      <c r="F3734" s="120" t="s">
        <v>3</v>
      </c>
      <c r="G3734" s="120">
        <v>1616103</v>
      </c>
      <c r="H3734" s="124"/>
      <c r="I3734" s="128" t="s">
        <v>7852</v>
      </c>
      <c r="J3734" s="124"/>
      <c r="K3734" s="124"/>
      <c r="L3734" s="124"/>
      <c r="M3734" s="124"/>
      <c r="N3734" s="211">
        <v>0</v>
      </c>
      <c r="O3734" s="211">
        <v>35374.589999999997</v>
      </c>
      <c r="P3734" s="124" t="s">
        <v>1314</v>
      </c>
    </row>
    <row r="3735" spans="1:16" ht="63.75">
      <c r="A3735" s="262" t="s">
        <v>619</v>
      </c>
      <c r="B3735" s="124"/>
      <c r="C3735" s="125" t="s">
        <v>713</v>
      </c>
      <c r="D3735" s="119">
        <v>43213</v>
      </c>
      <c r="E3735" s="120" t="s">
        <v>6673</v>
      </c>
      <c r="F3735" s="120" t="s">
        <v>3</v>
      </c>
      <c r="G3735" s="120">
        <v>1616144</v>
      </c>
      <c r="H3735" s="124"/>
      <c r="I3735" s="128" t="s">
        <v>7854</v>
      </c>
      <c r="J3735" s="124"/>
      <c r="K3735" s="124"/>
      <c r="L3735" s="124"/>
      <c r="M3735" s="124"/>
      <c r="N3735" s="211">
        <v>0</v>
      </c>
      <c r="O3735" s="211">
        <v>19862.29</v>
      </c>
      <c r="P3735" s="124" t="s">
        <v>1314</v>
      </c>
    </row>
    <row r="3736" spans="1:16" ht="51">
      <c r="A3736" s="262">
        <v>315</v>
      </c>
      <c r="B3736" s="124"/>
      <c r="C3736" s="125" t="s">
        <v>812</v>
      </c>
      <c r="D3736" s="119">
        <v>43213</v>
      </c>
      <c r="E3736" s="120" t="s">
        <v>6674</v>
      </c>
      <c r="F3736" s="120" t="s">
        <v>3</v>
      </c>
      <c r="G3736" s="120">
        <v>1616147</v>
      </c>
      <c r="H3736" s="124"/>
      <c r="I3736" s="128" t="s">
        <v>7855</v>
      </c>
      <c r="J3736" s="124"/>
      <c r="K3736" s="124"/>
      <c r="L3736" s="124"/>
      <c r="M3736" s="124"/>
      <c r="N3736" s="211">
        <v>0</v>
      </c>
      <c r="O3736" s="211">
        <v>3841.65</v>
      </c>
      <c r="P3736" s="124" t="s">
        <v>1314</v>
      </c>
    </row>
    <row r="3737" spans="1:16" ht="51">
      <c r="A3737" s="262">
        <v>81</v>
      </c>
      <c r="B3737" s="124"/>
      <c r="C3737" s="125" t="s">
        <v>709</v>
      </c>
      <c r="D3737" s="119">
        <v>43213</v>
      </c>
      <c r="E3737" s="120" t="s">
        <v>6675</v>
      </c>
      <c r="F3737" s="120" t="s">
        <v>3</v>
      </c>
      <c r="G3737" s="120">
        <v>1616154</v>
      </c>
      <c r="H3737" s="124"/>
      <c r="I3737" s="128" t="s">
        <v>7856</v>
      </c>
      <c r="J3737" s="124"/>
      <c r="K3737" s="124"/>
      <c r="L3737" s="124"/>
      <c r="M3737" s="124"/>
      <c r="N3737" s="211">
        <v>0</v>
      </c>
      <c r="O3737" s="211">
        <v>250.4</v>
      </c>
      <c r="P3737" s="124" t="s">
        <v>1314</v>
      </c>
    </row>
    <row r="3738" spans="1:16" ht="63.75">
      <c r="A3738" s="262" t="s">
        <v>619</v>
      </c>
      <c r="B3738" s="124"/>
      <c r="C3738" s="125" t="s">
        <v>713</v>
      </c>
      <c r="D3738" s="119">
        <v>43213</v>
      </c>
      <c r="E3738" s="120" t="s">
        <v>6677</v>
      </c>
      <c r="F3738" s="120" t="s">
        <v>3</v>
      </c>
      <c r="G3738" s="120">
        <v>1616184</v>
      </c>
      <c r="H3738" s="124"/>
      <c r="I3738" s="128" t="s">
        <v>7858</v>
      </c>
      <c r="J3738" s="124"/>
      <c r="K3738" s="124"/>
      <c r="L3738" s="124"/>
      <c r="M3738" s="124"/>
      <c r="N3738" s="211">
        <v>0</v>
      </c>
      <c r="O3738" s="211">
        <v>246</v>
      </c>
      <c r="P3738" s="124" t="s">
        <v>1314</v>
      </c>
    </row>
    <row r="3739" spans="1:16" ht="51">
      <c r="A3739" s="262">
        <v>513</v>
      </c>
      <c r="B3739" s="124"/>
      <c r="C3739" s="125" t="s">
        <v>201</v>
      </c>
      <c r="D3739" s="119">
        <v>43213</v>
      </c>
      <c r="E3739" s="120" t="s">
        <v>6678</v>
      </c>
      <c r="F3739" s="120" t="s">
        <v>3</v>
      </c>
      <c r="G3739" s="120">
        <v>1616186</v>
      </c>
      <c r="H3739" s="124"/>
      <c r="I3739" s="128" t="s">
        <v>7859</v>
      </c>
      <c r="J3739" s="124"/>
      <c r="K3739" s="124"/>
      <c r="L3739" s="124"/>
      <c r="M3739" s="124"/>
      <c r="N3739" s="211">
        <v>0</v>
      </c>
      <c r="O3739" s="211">
        <v>183717</v>
      </c>
      <c r="P3739" s="124" t="s">
        <v>1314</v>
      </c>
    </row>
    <row r="3740" spans="1:16" ht="51">
      <c r="A3740" s="262">
        <v>130</v>
      </c>
      <c r="B3740" s="124"/>
      <c r="C3740" s="125" t="s">
        <v>727</v>
      </c>
      <c r="D3740" s="119">
        <v>43213</v>
      </c>
      <c r="E3740" s="120" t="s">
        <v>6679</v>
      </c>
      <c r="F3740" s="120" t="s">
        <v>3</v>
      </c>
      <c r="G3740" s="120">
        <v>1616068</v>
      </c>
      <c r="H3740" s="124"/>
      <c r="I3740" s="128" t="s">
        <v>7860</v>
      </c>
      <c r="J3740" s="124"/>
      <c r="K3740" s="124"/>
      <c r="L3740" s="124"/>
      <c r="M3740" s="124"/>
      <c r="N3740" s="211">
        <v>0</v>
      </c>
      <c r="O3740" s="211">
        <v>7</v>
      </c>
      <c r="P3740" s="124" t="s">
        <v>1314</v>
      </c>
    </row>
    <row r="3741" spans="1:16" ht="51">
      <c r="A3741" s="262">
        <v>86</v>
      </c>
      <c r="B3741" s="124"/>
      <c r="C3741" s="125" t="s">
        <v>710</v>
      </c>
      <c r="D3741" s="119">
        <v>43213</v>
      </c>
      <c r="E3741" s="120" t="s">
        <v>6682</v>
      </c>
      <c r="F3741" s="120" t="s">
        <v>3</v>
      </c>
      <c r="G3741" s="120">
        <v>1616124</v>
      </c>
      <c r="H3741" s="124"/>
      <c r="I3741" s="128" t="s">
        <v>7863</v>
      </c>
      <c r="J3741" s="124"/>
      <c r="K3741" s="124"/>
      <c r="L3741" s="124"/>
      <c r="M3741" s="124"/>
      <c r="N3741" s="211">
        <v>0</v>
      </c>
      <c r="O3741" s="211">
        <v>300</v>
      </c>
      <c r="P3741" s="124" t="s">
        <v>1314</v>
      </c>
    </row>
    <row r="3742" spans="1:16" ht="63.75">
      <c r="A3742" s="262">
        <v>373</v>
      </c>
      <c r="B3742" s="124"/>
      <c r="C3742" s="125" t="s">
        <v>1269</v>
      </c>
      <c r="D3742" s="119">
        <v>43213</v>
      </c>
      <c r="E3742" s="120" t="s">
        <v>6688</v>
      </c>
      <c r="F3742" s="120" t="s">
        <v>3</v>
      </c>
      <c r="G3742" s="120">
        <v>1616212</v>
      </c>
      <c r="H3742" s="124"/>
      <c r="I3742" s="128" t="s">
        <v>7868</v>
      </c>
      <c r="J3742" s="124"/>
      <c r="K3742" s="124"/>
      <c r="L3742" s="124"/>
      <c r="M3742" s="124"/>
      <c r="N3742" s="211">
        <v>0</v>
      </c>
      <c r="O3742" s="211">
        <v>31481.7</v>
      </c>
      <c r="P3742" s="124" t="s">
        <v>1314</v>
      </c>
    </row>
    <row r="3743" spans="1:16" ht="51">
      <c r="A3743" s="262">
        <v>16</v>
      </c>
      <c r="B3743" s="124"/>
      <c r="C3743" s="125" t="s">
        <v>692</v>
      </c>
      <c r="D3743" s="119">
        <v>43213</v>
      </c>
      <c r="E3743" s="120" t="s">
        <v>6690</v>
      </c>
      <c r="F3743" s="120" t="s">
        <v>3</v>
      </c>
      <c r="G3743" s="120">
        <v>1616278</v>
      </c>
      <c r="H3743" s="124"/>
      <c r="I3743" s="128" t="s">
        <v>7870</v>
      </c>
      <c r="J3743" s="124"/>
      <c r="K3743" s="124"/>
      <c r="L3743" s="124"/>
      <c r="M3743" s="124"/>
      <c r="N3743" s="211">
        <v>0</v>
      </c>
      <c r="O3743" s="211">
        <v>220</v>
      </c>
      <c r="P3743" s="124" t="s">
        <v>4737</v>
      </c>
    </row>
    <row r="3744" spans="1:16" ht="51">
      <c r="A3744" s="262" t="s">
        <v>619</v>
      </c>
      <c r="B3744" s="124"/>
      <c r="C3744" s="125" t="s">
        <v>713</v>
      </c>
      <c r="D3744" s="119">
        <v>43213</v>
      </c>
      <c r="E3744" s="120" t="s">
        <v>6747</v>
      </c>
      <c r="F3744" s="120" t="s">
        <v>3</v>
      </c>
      <c r="G3744" s="120">
        <v>1616251</v>
      </c>
      <c r="H3744" s="124"/>
      <c r="I3744" s="128" t="s">
        <v>7914</v>
      </c>
      <c r="J3744" s="124"/>
      <c r="K3744" s="124"/>
      <c r="L3744" s="124"/>
      <c r="M3744" s="124"/>
      <c r="N3744" s="211">
        <v>0</v>
      </c>
      <c r="O3744" s="211">
        <v>4603.5</v>
      </c>
      <c r="P3744" s="124" t="s">
        <v>1314</v>
      </c>
    </row>
    <row r="3745" spans="1:16" ht="51">
      <c r="A3745" s="262">
        <v>10</v>
      </c>
      <c r="B3745" s="124"/>
      <c r="C3745" s="125" t="s">
        <v>690</v>
      </c>
      <c r="D3745" s="119">
        <v>43213</v>
      </c>
      <c r="E3745" s="120" t="s">
        <v>7278</v>
      </c>
      <c r="F3745" s="120" t="s">
        <v>6</v>
      </c>
      <c r="G3745" s="120">
        <v>718257</v>
      </c>
      <c r="H3745" s="124"/>
      <c r="I3745" s="128" t="s">
        <v>8417</v>
      </c>
      <c r="J3745" s="124"/>
      <c r="K3745" s="124"/>
      <c r="L3745" s="124"/>
      <c r="M3745" s="124"/>
      <c r="N3745" s="211">
        <v>0</v>
      </c>
      <c r="O3745" s="211">
        <v>30643.83</v>
      </c>
      <c r="P3745" s="124" t="s">
        <v>1314</v>
      </c>
    </row>
    <row r="3746" spans="1:16" ht="63.75">
      <c r="A3746" s="262">
        <v>340</v>
      </c>
      <c r="B3746" s="124"/>
      <c r="C3746" s="125" t="s">
        <v>814</v>
      </c>
      <c r="D3746" s="119">
        <v>43213</v>
      </c>
      <c r="E3746" s="120" t="s">
        <v>7279</v>
      </c>
      <c r="F3746" s="120" t="s">
        <v>6</v>
      </c>
      <c r="G3746" s="120">
        <v>718260</v>
      </c>
      <c r="H3746" s="124"/>
      <c r="I3746" s="128" t="s">
        <v>8418</v>
      </c>
      <c r="J3746" s="124"/>
      <c r="K3746" s="124"/>
      <c r="L3746" s="124"/>
      <c r="M3746" s="124"/>
      <c r="N3746" s="211">
        <v>0</v>
      </c>
      <c r="O3746" s="211">
        <v>76745.149999999994</v>
      </c>
      <c r="P3746" s="124" t="s">
        <v>1314</v>
      </c>
    </row>
    <row r="3747" spans="1:16" ht="76.5">
      <c r="A3747" s="262" t="s">
        <v>620</v>
      </c>
      <c r="B3747" s="124"/>
      <c r="C3747" s="125" t="s">
        <v>714</v>
      </c>
      <c r="D3747" s="119">
        <v>43213</v>
      </c>
      <c r="E3747" s="120" t="s">
        <v>7280</v>
      </c>
      <c r="F3747" s="120" t="s">
        <v>6</v>
      </c>
      <c r="G3747" s="120">
        <v>966260</v>
      </c>
      <c r="H3747" s="124"/>
      <c r="I3747" s="128" t="s">
        <v>8419</v>
      </c>
      <c r="J3747" s="124"/>
      <c r="K3747" s="124"/>
      <c r="L3747" s="124"/>
      <c r="M3747" s="124"/>
      <c r="N3747" s="211">
        <v>0</v>
      </c>
      <c r="O3747" s="211">
        <v>40000</v>
      </c>
      <c r="P3747" s="124" t="s">
        <v>1314</v>
      </c>
    </row>
    <row r="3748" spans="1:16" ht="89.25">
      <c r="A3748" s="262" t="s">
        <v>622</v>
      </c>
      <c r="B3748" s="124"/>
      <c r="C3748" s="125" t="s">
        <v>715</v>
      </c>
      <c r="D3748" s="119">
        <v>43213</v>
      </c>
      <c r="E3748" s="120" t="s">
        <v>7281</v>
      </c>
      <c r="F3748" s="120" t="s">
        <v>6</v>
      </c>
      <c r="G3748" s="120">
        <v>919471</v>
      </c>
      <c r="H3748" s="124"/>
      <c r="I3748" s="128" t="s">
        <v>8420</v>
      </c>
      <c r="J3748" s="124"/>
      <c r="K3748" s="124"/>
      <c r="L3748" s="124"/>
      <c r="M3748" s="124"/>
      <c r="N3748" s="211">
        <v>0</v>
      </c>
      <c r="O3748" s="211">
        <v>59359.83</v>
      </c>
      <c r="P3748" s="124" t="s">
        <v>1314</v>
      </c>
    </row>
    <row r="3749" spans="1:16" ht="63.75">
      <c r="A3749" s="262" t="s">
        <v>620</v>
      </c>
      <c r="B3749" s="124"/>
      <c r="C3749" s="125" t="s">
        <v>714</v>
      </c>
      <c r="D3749" s="119">
        <v>43213</v>
      </c>
      <c r="E3749" s="120" t="s">
        <v>7282</v>
      </c>
      <c r="F3749" s="120" t="s">
        <v>11</v>
      </c>
      <c r="G3749" s="120">
        <v>10637</v>
      </c>
      <c r="H3749" s="124"/>
      <c r="I3749" s="128" t="s">
        <v>8421</v>
      </c>
      <c r="J3749" s="124"/>
      <c r="K3749" s="124"/>
      <c r="L3749" s="124"/>
      <c r="M3749" s="124"/>
      <c r="N3749" s="211">
        <v>1453.14</v>
      </c>
      <c r="O3749" s="211">
        <v>0</v>
      </c>
      <c r="P3749" s="124" t="s">
        <v>1314</v>
      </c>
    </row>
    <row r="3750" spans="1:16" ht="89.25">
      <c r="A3750" s="262">
        <v>41</v>
      </c>
      <c r="B3750" s="124"/>
      <c r="C3750" s="125" t="s">
        <v>697</v>
      </c>
      <c r="D3750" s="119">
        <v>43213</v>
      </c>
      <c r="E3750" s="120" t="s">
        <v>7283</v>
      </c>
      <c r="F3750" s="120" t="s">
        <v>11</v>
      </c>
      <c r="G3750" s="120">
        <v>919479</v>
      </c>
      <c r="H3750" s="124"/>
      <c r="I3750" s="128" t="s">
        <v>8422</v>
      </c>
      <c r="J3750" s="124"/>
      <c r="K3750" s="124"/>
      <c r="L3750" s="124"/>
      <c r="M3750" s="124"/>
      <c r="N3750" s="211">
        <v>50</v>
      </c>
      <c r="O3750" s="211">
        <v>0</v>
      </c>
      <c r="P3750" s="124" t="s">
        <v>1314</v>
      </c>
    </row>
    <row r="3751" spans="1:16" ht="51">
      <c r="A3751" s="262">
        <v>513</v>
      </c>
      <c r="B3751" s="124"/>
      <c r="C3751" s="125" t="s">
        <v>201</v>
      </c>
      <c r="D3751" s="119">
        <v>43213</v>
      </c>
      <c r="E3751" s="120" t="s">
        <v>7284</v>
      </c>
      <c r="F3751" s="120" t="s">
        <v>15</v>
      </c>
      <c r="G3751" s="120">
        <v>718256</v>
      </c>
      <c r="H3751" s="124"/>
      <c r="I3751" s="128" t="s">
        <v>8423</v>
      </c>
      <c r="J3751" s="124"/>
      <c r="K3751" s="124"/>
      <c r="L3751" s="124"/>
      <c r="M3751" s="124"/>
      <c r="N3751" s="211">
        <v>50</v>
      </c>
      <c r="O3751" s="211">
        <v>0</v>
      </c>
      <c r="P3751" s="124" t="s">
        <v>1314</v>
      </c>
    </row>
    <row r="3752" spans="1:16" ht="51">
      <c r="A3752" s="262" t="s">
        <v>619</v>
      </c>
      <c r="B3752" s="124"/>
      <c r="C3752" s="125" t="s">
        <v>713</v>
      </c>
      <c r="D3752" s="119">
        <v>43213</v>
      </c>
      <c r="E3752" s="120" t="s">
        <v>7285</v>
      </c>
      <c r="F3752" s="120" t="s">
        <v>15</v>
      </c>
      <c r="G3752" s="120">
        <v>718258</v>
      </c>
      <c r="H3752" s="124"/>
      <c r="I3752" s="128" t="s">
        <v>8424</v>
      </c>
      <c r="J3752" s="124"/>
      <c r="K3752" s="124"/>
      <c r="L3752" s="124"/>
      <c r="M3752" s="124"/>
      <c r="N3752" s="211">
        <v>50</v>
      </c>
      <c r="O3752" s="211">
        <v>0</v>
      </c>
      <c r="P3752" s="124" t="s">
        <v>1314</v>
      </c>
    </row>
    <row r="3753" spans="1:16" ht="89.25">
      <c r="A3753" s="262">
        <v>291</v>
      </c>
      <c r="B3753" s="124"/>
      <c r="C3753" s="125" t="s">
        <v>794</v>
      </c>
      <c r="D3753" s="119">
        <v>43213</v>
      </c>
      <c r="E3753" s="120" t="s">
        <v>7286</v>
      </c>
      <c r="F3753" s="120" t="s">
        <v>15</v>
      </c>
      <c r="G3753" s="120">
        <v>4824</v>
      </c>
      <c r="H3753" s="124"/>
      <c r="I3753" s="128" t="s">
        <v>8425</v>
      </c>
      <c r="J3753" s="124"/>
      <c r="K3753" s="124"/>
      <c r="L3753" s="124"/>
      <c r="M3753" s="124"/>
      <c r="N3753" s="211">
        <v>298.81</v>
      </c>
      <c r="O3753" s="211">
        <v>0</v>
      </c>
      <c r="P3753" s="124" t="s">
        <v>1314</v>
      </c>
    </row>
    <row r="3754" spans="1:16" ht="63.75">
      <c r="A3754" s="262">
        <v>513</v>
      </c>
      <c r="B3754" s="124"/>
      <c r="C3754" s="125" t="s">
        <v>201</v>
      </c>
      <c r="D3754" s="119">
        <v>43213</v>
      </c>
      <c r="E3754" s="120" t="s">
        <v>7287</v>
      </c>
      <c r="F3754" s="120" t="s">
        <v>15</v>
      </c>
      <c r="G3754" s="120">
        <v>718389</v>
      </c>
      <c r="H3754" s="124"/>
      <c r="I3754" s="128" t="s">
        <v>8426</v>
      </c>
      <c r="J3754" s="124"/>
      <c r="K3754" s="124"/>
      <c r="L3754" s="124"/>
      <c r="M3754" s="124"/>
      <c r="N3754" s="211">
        <v>50</v>
      </c>
      <c r="O3754" s="211">
        <v>0</v>
      </c>
      <c r="P3754" s="124" t="s">
        <v>1314</v>
      </c>
    </row>
    <row r="3755" spans="1:16" ht="76.5">
      <c r="A3755" s="262">
        <v>10</v>
      </c>
      <c r="B3755" s="124"/>
      <c r="C3755" s="125" t="s">
        <v>690</v>
      </c>
      <c r="D3755" s="119">
        <v>43213</v>
      </c>
      <c r="E3755" s="120" t="s">
        <v>7288</v>
      </c>
      <c r="F3755" s="120" t="s">
        <v>15</v>
      </c>
      <c r="G3755" s="120">
        <v>4831</v>
      </c>
      <c r="H3755" s="124"/>
      <c r="I3755" s="128" t="s">
        <v>8427</v>
      </c>
      <c r="J3755" s="124"/>
      <c r="K3755" s="124"/>
      <c r="L3755" s="124"/>
      <c r="M3755" s="124"/>
      <c r="N3755" s="211">
        <v>672.96</v>
      </c>
      <c r="O3755" s="211">
        <v>0</v>
      </c>
      <c r="P3755" s="124" t="s">
        <v>1314</v>
      </c>
    </row>
    <row r="3756" spans="1:16" ht="76.5">
      <c r="A3756" s="262">
        <v>10</v>
      </c>
      <c r="B3756" s="124"/>
      <c r="C3756" s="125" t="s">
        <v>690</v>
      </c>
      <c r="D3756" s="119">
        <v>43213</v>
      </c>
      <c r="E3756" s="120" t="s">
        <v>7289</v>
      </c>
      <c r="F3756" s="120" t="s">
        <v>15</v>
      </c>
      <c r="G3756" s="120">
        <v>4832</v>
      </c>
      <c r="H3756" s="124"/>
      <c r="I3756" s="128" t="s">
        <v>8428</v>
      </c>
      <c r="J3756" s="124"/>
      <c r="K3756" s="124"/>
      <c r="L3756" s="124"/>
      <c r="M3756" s="124"/>
      <c r="N3756" s="211">
        <v>1122.6300000000001</v>
      </c>
      <c r="O3756" s="211">
        <v>0</v>
      </c>
      <c r="P3756" s="124" t="s">
        <v>1314</v>
      </c>
    </row>
    <row r="3757" spans="1:16" ht="89.25">
      <c r="A3757" s="262">
        <v>10</v>
      </c>
      <c r="B3757" s="124"/>
      <c r="C3757" s="125" t="s">
        <v>690</v>
      </c>
      <c r="D3757" s="119">
        <v>43213</v>
      </c>
      <c r="E3757" s="120" t="s">
        <v>7290</v>
      </c>
      <c r="F3757" s="120" t="s">
        <v>15</v>
      </c>
      <c r="G3757" s="120">
        <v>4833</v>
      </c>
      <c r="H3757" s="124"/>
      <c r="I3757" s="128" t="s">
        <v>8429</v>
      </c>
      <c r="J3757" s="124"/>
      <c r="K3757" s="124"/>
      <c r="L3757" s="124"/>
      <c r="M3757" s="124"/>
      <c r="N3757" s="211">
        <v>1527.23</v>
      </c>
      <c r="O3757" s="211">
        <v>0</v>
      </c>
      <c r="P3757" s="124" t="s">
        <v>1314</v>
      </c>
    </row>
    <row r="3758" spans="1:16" ht="89.25">
      <c r="A3758" s="262">
        <v>594</v>
      </c>
      <c r="B3758" s="124"/>
      <c r="C3758" s="125" t="s">
        <v>113</v>
      </c>
      <c r="D3758" s="119">
        <v>43213</v>
      </c>
      <c r="E3758" s="120" t="s">
        <v>7291</v>
      </c>
      <c r="F3758" s="120" t="s">
        <v>15</v>
      </c>
      <c r="G3758" s="120">
        <v>4828</v>
      </c>
      <c r="H3758" s="124"/>
      <c r="I3758" s="128" t="s">
        <v>8430</v>
      </c>
      <c r="J3758" s="124"/>
      <c r="K3758" s="124"/>
      <c r="L3758" s="124"/>
      <c r="M3758" s="124"/>
      <c r="N3758" s="211">
        <v>292.5</v>
      </c>
      <c r="O3758" s="211">
        <v>0</v>
      </c>
      <c r="P3758" s="124" t="s">
        <v>1314</v>
      </c>
    </row>
    <row r="3759" spans="1:16" ht="89.25">
      <c r="A3759" s="262">
        <v>41</v>
      </c>
      <c r="B3759" s="124"/>
      <c r="C3759" s="125" t="s">
        <v>697</v>
      </c>
      <c r="D3759" s="119">
        <v>43213</v>
      </c>
      <c r="E3759" s="120" t="s">
        <v>7292</v>
      </c>
      <c r="F3759" s="120" t="s">
        <v>13</v>
      </c>
      <c r="G3759" s="120">
        <v>919479</v>
      </c>
      <c r="H3759" s="124"/>
      <c r="I3759" s="128" t="s">
        <v>8431</v>
      </c>
      <c r="J3759" s="124"/>
      <c r="K3759" s="124"/>
      <c r="L3759" s="124"/>
      <c r="M3759" s="124"/>
      <c r="N3759" s="211">
        <v>171.08</v>
      </c>
      <c r="O3759" s="211">
        <v>0</v>
      </c>
      <c r="P3759" s="124" t="s">
        <v>1314</v>
      </c>
    </row>
    <row r="3760" spans="1:16" ht="63.75">
      <c r="A3760" s="262" t="s">
        <v>619</v>
      </c>
      <c r="B3760" s="124"/>
      <c r="C3760" s="125" t="s">
        <v>713</v>
      </c>
      <c r="D3760" s="119">
        <v>43214</v>
      </c>
      <c r="E3760" s="120" t="s">
        <v>6396</v>
      </c>
      <c r="F3760" s="120" t="s">
        <v>3</v>
      </c>
      <c r="G3760" s="120">
        <v>1616566</v>
      </c>
      <c r="H3760" s="124"/>
      <c r="I3760" s="128" t="s">
        <v>7610</v>
      </c>
      <c r="J3760" s="124"/>
      <c r="K3760" s="124"/>
      <c r="L3760" s="124"/>
      <c r="M3760" s="124"/>
      <c r="N3760" s="211">
        <v>0</v>
      </c>
      <c r="O3760" s="211">
        <v>3993.01</v>
      </c>
      <c r="P3760" s="124" t="s">
        <v>1314</v>
      </c>
    </row>
    <row r="3761" spans="1:16" ht="63.75">
      <c r="A3761" s="262" t="s">
        <v>619</v>
      </c>
      <c r="B3761" s="124"/>
      <c r="C3761" s="125" t="s">
        <v>713</v>
      </c>
      <c r="D3761" s="119">
        <v>43214</v>
      </c>
      <c r="E3761" s="120" t="s">
        <v>6449</v>
      </c>
      <c r="F3761" s="120" t="s">
        <v>3</v>
      </c>
      <c r="G3761" s="120">
        <v>1616533</v>
      </c>
      <c r="H3761" s="124"/>
      <c r="I3761" s="128" t="s">
        <v>7662</v>
      </c>
      <c r="J3761" s="124"/>
      <c r="K3761" s="124"/>
      <c r="L3761" s="124"/>
      <c r="M3761" s="124"/>
      <c r="N3761" s="211">
        <v>0</v>
      </c>
      <c r="O3761" s="211">
        <v>5912.27</v>
      </c>
      <c r="P3761" s="124" t="s">
        <v>1314</v>
      </c>
    </row>
    <row r="3762" spans="1:16" ht="51">
      <c r="A3762" s="262" t="s">
        <v>619</v>
      </c>
      <c r="B3762" s="124"/>
      <c r="C3762" s="125" t="s">
        <v>713</v>
      </c>
      <c r="D3762" s="119">
        <v>43214</v>
      </c>
      <c r="E3762" s="120" t="s">
        <v>6462</v>
      </c>
      <c r="F3762" s="120" t="s">
        <v>3</v>
      </c>
      <c r="G3762" s="120">
        <v>1616559</v>
      </c>
      <c r="H3762" s="124"/>
      <c r="I3762" s="128" t="s">
        <v>7673</v>
      </c>
      <c r="J3762" s="124"/>
      <c r="K3762" s="124"/>
      <c r="L3762" s="124"/>
      <c r="M3762" s="124"/>
      <c r="N3762" s="211">
        <v>0</v>
      </c>
      <c r="O3762" s="211">
        <v>534.89</v>
      </c>
      <c r="P3762" s="124" t="s">
        <v>1314</v>
      </c>
    </row>
    <row r="3763" spans="1:16" ht="51">
      <c r="A3763" s="262" t="s">
        <v>619</v>
      </c>
      <c r="B3763" s="124"/>
      <c r="C3763" s="125" t="s">
        <v>713</v>
      </c>
      <c r="D3763" s="119">
        <v>43214</v>
      </c>
      <c r="E3763" s="120" t="s">
        <v>6488</v>
      </c>
      <c r="F3763" s="120" t="s">
        <v>3</v>
      </c>
      <c r="G3763" s="120">
        <v>1616639</v>
      </c>
      <c r="H3763" s="124"/>
      <c r="I3763" s="128" t="s">
        <v>7692</v>
      </c>
      <c r="J3763" s="124"/>
      <c r="K3763" s="124"/>
      <c r="L3763" s="124"/>
      <c r="M3763" s="124"/>
      <c r="N3763" s="211">
        <v>0</v>
      </c>
      <c r="O3763" s="211">
        <v>140</v>
      </c>
      <c r="P3763" s="124" t="s">
        <v>1314</v>
      </c>
    </row>
    <row r="3764" spans="1:16" ht="51">
      <c r="A3764" s="262" t="s">
        <v>619</v>
      </c>
      <c r="B3764" s="124"/>
      <c r="C3764" s="125" t="s">
        <v>713</v>
      </c>
      <c r="D3764" s="119">
        <v>43214</v>
      </c>
      <c r="E3764" s="120" t="s">
        <v>6496</v>
      </c>
      <c r="F3764" s="120" t="s">
        <v>3</v>
      </c>
      <c r="G3764" s="120">
        <v>1616517</v>
      </c>
      <c r="H3764" s="124"/>
      <c r="I3764" s="128" t="s">
        <v>7699</v>
      </c>
      <c r="J3764" s="124"/>
      <c r="K3764" s="124"/>
      <c r="L3764" s="124"/>
      <c r="M3764" s="124"/>
      <c r="N3764" s="211">
        <v>0</v>
      </c>
      <c r="O3764" s="211">
        <v>1064</v>
      </c>
      <c r="P3764" s="124" t="s">
        <v>1314</v>
      </c>
    </row>
    <row r="3765" spans="1:16" ht="51">
      <c r="A3765" s="262" t="s">
        <v>619</v>
      </c>
      <c r="B3765" s="124"/>
      <c r="C3765" s="125" t="s">
        <v>713</v>
      </c>
      <c r="D3765" s="119">
        <v>43214</v>
      </c>
      <c r="E3765" s="120" t="s">
        <v>6553</v>
      </c>
      <c r="F3765" s="120" t="s">
        <v>3</v>
      </c>
      <c r="G3765" s="120">
        <v>1616662</v>
      </c>
      <c r="H3765" s="124"/>
      <c r="I3765" s="128" t="s">
        <v>7750</v>
      </c>
      <c r="J3765" s="124"/>
      <c r="K3765" s="124"/>
      <c r="L3765" s="124"/>
      <c r="M3765" s="124"/>
      <c r="N3765" s="211">
        <v>0</v>
      </c>
      <c r="O3765" s="211">
        <v>318</v>
      </c>
      <c r="P3765" s="124" t="s">
        <v>1314</v>
      </c>
    </row>
    <row r="3766" spans="1:16" ht="51">
      <c r="A3766" s="262" t="s">
        <v>619</v>
      </c>
      <c r="B3766" s="124"/>
      <c r="C3766" s="125" t="s">
        <v>713</v>
      </c>
      <c r="D3766" s="119">
        <v>43214</v>
      </c>
      <c r="E3766" s="120" t="s">
        <v>6617</v>
      </c>
      <c r="F3766" s="120" t="s">
        <v>3</v>
      </c>
      <c r="G3766" s="120">
        <v>1616534</v>
      </c>
      <c r="H3766" s="124"/>
      <c r="I3766" s="128" t="s">
        <v>7800</v>
      </c>
      <c r="J3766" s="124"/>
      <c r="K3766" s="124"/>
      <c r="L3766" s="124"/>
      <c r="M3766" s="124"/>
      <c r="N3766" s="211">
        <v>0</v>
      </c>
      <c r="O3766" s="211">
        <v>1551.6</v>
      </c>
      <c r="P3766" s="124" t="s">
        <v>1314</v>
      </c>
    </row>
    <row r="3767" spans="1:16" ht="51">
      <c r="A3767" s="262">
        <v>15</v>
      </c>
      <c r="B3767" s="124"/>
      <c r="C3767" s="125" t="s">
        <v>691</v>
      </c>
      <c r="D3767" s="119">
        <v>43214</v>
      </c>
      <c r="E3767" s="120" t="s">
        <v>6695</v>
      </c>
      <c r="F3767" s="120" t="s">
        <v>3</v>
      </c>
      <c r="G3767" s="120">
        <v>1616548</v>
      </c>
      <c r="H3767" s="124"/>
      <c r="I3767" s="128" t="s">
        <v>7874</v>
      </c>
      <c r="J3767" s="124"/>
      <c r="K3767" s="124"/>
      <c r="L3767" s="124"/>
      <c r="M3767" s="124"/>
      <c r="N3767" s="211">
        <v>0</v>
      </c>
      <c r="O3767" s="211">
        <v>651</v>
      </c>
      <c r="P3767" s="124" t="s">
        <v>1314</v>
      </c>
    </row>
    <row r="3768" spans="1:16" ht="51">
      <c r="A3768" s="262" t="s">
        <v>619</v>
      </c>
      <c r="B3768" s="124"/>
      <c r="C3768" s="125" t="s">
        <v>713</v>
      </c>
      <c r="D3768" s="119">
        <v>43214</v>
      </c>
      <c r="E3768" s="120" t="s">
        <v>6698</v>
      </c>
      <c r="F3768" s="120" t="s">
        <v>3</v>
      </c>
      <c r="G3768" s="120">
        <v>1616721</v>
      </c>
      <c r="H3768" s="124"/>
      <c r="I3768" s="128" t="s">
        <v>7876</v>
      </c>
      <c r="J3768" s="124"/>
      <c r="K3768" s="124"/>
      <c r="L3768" s="124"/>
      <c r="M3768" s="124"/>
      <c r="N3768" s="211">
        <v>0</v>
      </c>
      <c r="O3768" s="211">
        <v>225.33</v>
      </c>
      <c r="P3768" s="124" t="s">
        <v>1314</v>
      </c>
    </row>
    <row r="3769" spans="1:16" ht="51">
      <c r="A3769" s="262" t="s">
        <v>619</v>
      </c>
      <c r="B3769" s="124"/>
      <c r="C3769" s="125" t="s">
        <v>713</v>
      </c>
      <c r="D3769" s="119">
        <v>43214</v>
      </c>
      <c r="E3769" s="120" t="s">
        <v>6699</v>
      </c>
      <c r="F3769" s="120" t="s">
        <v>3</v>
      </c>
      <c r="G3769" s="120">
        <v>1616724</v>
      </c>
      <c r="H3769" s="124"/>
      <c r="I3769" s="128" t="s">
        <v>7876</v>
      </c>
      <c r="J3769" s="124"/>
      <c r="K3769" s="124"/>
      <c r="L3769" s="124"/>
      <c r="M3769" s="124"/>
      <c r="N3769" s="211">
        <v>0</v>
      </c>
      <c r="O3769" s="211">
        <v>225.33</v>
      </c>
      <c r="P3769" s="124" t="s">
        <v>1314</v>
      </c>
    </row>
    <row r="3770" spans="1:16" ht="51">
      <c r="A3770" s="262" t="s">
        <v>619</v>
      </c>
      <c r="B3770" s="124"/>
      <c r="C3770" s="125" t="s">
        <v>713</v>
      </c>
      <c r="D3770" s="119">
        <v>43214</v>
      </c>
      <c r="E3770" s="120" t="s">
        <v>6700</v>
      </c>
      <c r="F3770" s="120" t="s">
        <v>3</v>
      </c>
      <c r="G3770" s="120">
        <v>1616726</v>
      </c>
      <c r="H3770" s="124"/>
      <c r="I3770" s="128" t="s">
        <v>7876</v>
      </c>
      <c r="J3770" s="124"/>
      <c r="K3770" s="124"/>
      <c r="L3770" s="124"/>
      <c r="M3770" s="124"/>
      <c r="N3770" s="211">
        <v>0</v>
      </c>
      <c r="O3770" s="211">
        <v>225.33</v>
      </c>
      <c r="P3770" s="124" t="s">
        <v>1314</v>
      </c>
    </row>
    <row r="3771" spans="1:16" ht="51">
      <c r="A3771" s="262" t="s">
        <v>619</v>
      </c>
      <c r="B3771" s="124"/>
      <c r="C3771" s="125" t="s">
        <v>713</v>
      </c>
      <c r="D3771" s="119">
        <v>43214</v>
      </c>
      <c r="E3771" s="120" t="s">
        <v>6701</v>
      </c>
      <c r="F3771" s="120" t="s">
        <v>3</v>
      </c>
      <c r="G3771" s="120">
        <v>1616729</v>
      </c>
      <c r="H3771" s="124"/>
      <c r="I3771" s="128" t="s">
        <v>7876</v>
      </c>
      <c r="J3771" s="124"/>
      <c r="K3771" s="124"/>
      <c r="L3771" s="124"/>
      <c r="M3771" s="124"/>
      <c r="N3771" s="211">
        <v>0</v>
      </c>
      <c r="O3771" s="211">
        <v>225.33</v>
      </c>
      <c r="P3771" s="124" t="s">
        <v>1314</v>
      </c>
    </row>
    <row r="3772" spans="1:16" ht="63.75">
      <c r="A3772" s="262">
        <v>133</v>
      </c>
      <c r="B3772" s="124"/>
      <c r="C3772" s="125" t="s">
        <v>729</v>
      </c>
      <c r="D3772" s="119">
        <v>43214</v>
      </c>
      <c r="E3772" s="120" t="s">
        <v>6702</v>
      </c>
      <c r="F3772" s="120" t="s">
        <v>3</v>
      </c>
      <c r="G3772" s="120">
        <v>1616524</v>
      </c>
      <c r="H3772" s="124"/>
      <c r="I3772" s="128" t="s">
        <v>7877</v>
      </c>
      <c r="J3772" s="124"/>
      <c r="K3772" s="124"/>
      <c r="L3772" s="124"/>
      <c r="M3772" s="124"/>
      <c r="N3772" s="211">
        <v>0</v>
      </c>
      <c r="O3772" s="211">
        <v>465</v>
      </c>
      <c r="P3772" s="124" t="s">
        <v>1314</v>
      </c>
    </row>
    <row r="3773" spans="1:16" ht="51">
      <c r="A3773" s="262" t="s">
        <v>619</v>
      </c>
      <c r="B3773" s="124"/>
      <c r="C3773" s="125" t="s">
        <v>713</v>
      </c>
      <c r="D3773" s="119">
        <v>43214</v>
      </c>
      <c r="E3773" s="120" t="s">
        <v>6703</v>
      </c>
      <c r="F3773" s="120" t="s">
        <v>3</v>
      </c>
      <c r="G3773" s="120">
        <v>1616731</v>
      </c>
      <c r="H3773" s="124"/>
      <c r="I3773" s="128" t="s">
        <v>7876</v>
      </c>
      <c r="J3773" s="124"/>
      <c r="K3773" s="124"/>
      <c r="L3773" s="124"/>
      <c r="M3773" s="124"/>
      <c r="N3773" s="211">
        <v>0</v>
      </c>
      <c r="O3773" s="211">
        <v>225.33</v>
      </c>
      <c r="P3773" s="124" t="s">
        <v>1314</v>
      </c>
    </row>
    <row r="3774" spans="1:16" ht="51">
      <c r="A3774" s="262" t="s">
        <v>619</v>
      </c>
      <c r="B3774" s="124"/>
      <c r="C3774" s="125" t="s">
        <v>713</v>
      </c>
      <c r="D3774" s="119">
        <v>43214</v>
      </c>
      <c r="E3774" s="120" t="s">
        <v>6704</v>
      </c>
      <c r="F3774" s="120" t="s">
        <v>3</v>
      </c>
      <c r="G3774" s="120">
        <v>1616733</v>
      </c>
      <c r="H3774" s="124"/>
      <c r="I3774" s="128" t="s">
        <v>7876</v>
      </c>
      <c r="J3774" s="124"/>
      <c r="K3774" s="124"/>
      <c r="L3774" s="124"/>
      <c r="M3774" s="124"/>
      <c r="N3774" s="211">
        <v>0</v>
      </c>
      <c r="O3774" s="211">
        <v>225.33</v>
      </c>
      <c r="P3774" s="124" t="s">
        <v>1314</v>
      </c>
    </row>
    <row r="3775" spans="1:16" ht="51">
      <c r="A3775" s="262">
        <v>132</v>
      </c>
      <c r="B3775" s="124"/>
      <c r="C3775" s="125" t="s">
        <v>728</v>
      </c>
      <c r="D3775" s="119">
        <v>43214</v>
      </c>
      <c r="E3775" s="120" t="s">
        <v>6705</v>
      </c>
      <c r="F3775" s="120" t="s">
        <v>3</v>
      </c>
      <c r="G3775" s="120">
        <v>1616536</v>
      </c>
      <c r="H3775" s="124"/>
      <c r="I3775" s="128" t="s">
        <v>7878</v>
      </c>
      <c r="J3775" s="124"/>
      <c r="K3775" s="124"/>
      <c r="L3775" s="124"/>
      <c r="M3775" s="124"/>
      <c r="N3775" s="211">
        <v>0</v>
      </c>
      <c r="O3775" s="211">
        <v>92</v>
      </c>
      <c r="P3775" s="124" t="s">
        <v>1314</v>
      </c>
    </row>
    <row r="3776" spans="1:16" ht="51">
      <c r="A3776" s="262">
        <v>81</v>
      </c>
      <c r="B3776" s="124"/>
      <c r="C3776" s="125" t="s">
        <v>709</v>
      </c>
      <c r="D3776" s="119">
        <v>43214</v>
      </c>
      <c r="E3776" s="120" t="s">
        <v>6709</v>
      </c>
      <c r="F3776" s="120" t="s">
        <v>3</v>
      </c>
      <c r="G3776" s="120">
        <v>1616684</v>
      </c>
      <c r="H3776" s="124"/>
      <c r="I3776" s="128" t="s">
        <v>7881</v>
      </c>
      <c r="J3776" s="124"/>
      <c r="K3776" s="124"/>
      <c r="L3776" s="124"/>
      <c r="M3776" s="124"/>
      <c r="N3776" s="211">
        <v>0</v>
      </c>
      <c r="O3776" s="211">
        <v>100</v>
      </c>
      <c r="P3776" s="124" t="s">
        <v>1314</v>
      </c>
    </row>
    <row r="3777" spans="1:16" ht="51">
      <c r="A3777" s="262">
        <v>86</v>
      </c>
      <c r="B3777" s="124"/>
      <c r="C3777" s="125" t="s">
        <v>710</v>
      </c>
      <c r="D3777" s="119">
        <v>43214</v>
      </c>
      <c r="E3777" s="120" t="s">
        <v>6710</v>
      </c>
      <c r="F3777" s="120" t="s">
        <v>3</v>
      </c>
      <c r="G3777" s="120">
        <v>1616689</v>
      </c>
      <c r="H3777" s="124"/>
      <c r="I3777" s="128" t="s">
        <v>7882</v>
      </c>
      <c r="J3777" s="124"/>
      <c r="K3777" s="124"/>
      <c r="L3777" s="124"/>
      <c r="M3777" s="124"/>
      <c r="N3777" s="211">
        <v>0</v>
      </c>
      <c r="O3777" s="211">
        <v>239.67</v>
      </c>
      <c r="P3777" s="124" t="s">
        <v>1314</v>
      </c>
    </row>
    <row r="3778" spans="1:16" ht="51">
      <c r="A3778" s="262">
        <v>16</v>
      </c>
      <c r="B3778" s="124"/>
      <c r="C3778" s="125" t="s">
        <v>692</v>
      </c>
      <c r="D3778" s="119">
        <v>43214</v>
      </c>
      <c r="E3778" s="120" t="s">
        <v>6711</v>
      </c>
      <c r="F3778" s="120" t="s">
        <v>3</v>
      </c>
      <c r="G3778" s="120">
        <v>1616716</v>
      </c>
      <c r="H3778" s="124"/>
      <c r="I3778" s="128" t="s">
        <v>7883</v>
      </c>
      <c r="J3778" s="124"/>
      <c r="K3778" s="124"/>
      <c r="L3778" s="124"/>
      <c r="M3778" s="124"/>
      <c r="N3778" s="211">
        <v>0</v>
      </c>
      <c r="O3778" s="211">
        <v>2793.28</v>
      </c>
      <c r="P3778" s="124" t="s">
        <v>1314</v>
      </c>
    </row>
    <row r="3779" spans="1:16" ht="51">
      <c r="A3779" s="262" t="s">
        <v>619</v>
      </c>
      <c r="B3779" s="124"/>
      <c r="C3779" s="125" t="s">
        <v>713</v>
      </c>
      <c r="D3779" s="119">
        <v>43214</v>
      </c>
      <c r="E3779" s="120" t="s">
        <v>6720</v>
      </c>
      <c r="F3779" s="120" t="s">
        <v>3</v>
      </c>
      <c r="G3779" s="120">
        <v>1616723</v>
      </c>
      <c r="H3779" s="124"/>
      <c r="I3779" s="128" t="s">
        <v>7892</v>
      </c>
      <c r="J3779" s="124"/>
      <c r="K3779" s="124"/>
      <c r="L3779" s="124"/>
      <c r="M3779" s="124"/>
      <c r="N3779" s="211">
        <v>0</v>
      </c>
      <c r="O3779" s="211">
        <v>225.33</v>
      </c>
      <c r="P3779" s="124" t="s">
        <v>1314</v>
      </c>
    </row>
    <row r="3780" spans="1:16" ht="51">
      <c r="A3780" s="262" t="s">
        <v>619</v>
      </c>
      <c r="B3780" s="124"/>
      <c r="C3780" s="125" t="s">
        <v>713</v>
      </c>
      <c r="D3780" s="119">
        <v>43214</v>
      </c>
      <c r="E3780" s="120" t="s">
        <v>6721</v>
      </c>
      <c r="F3780" s="120" t="s">
        <v>3</v>
      </c>
      <c r="G3780" s="120">
        <v>1616725</v>
      </c>
      <c r="H3780" s="124"/>
      <c r="I3780" s="128" t="s">
        <v>7892</v>
      </c>
      <c r="J3780" s="124"/>
      <c r="K3780" s="124"/>
      <c r="L3780" s="124"/>
      <c r="M3780" s="124"/>
      <c r="N3780" s="211">
        <v>0</v>
      </c>
      <c r="O3780" s="211">
        <v>225.33</v>
      </c>
      <c r="P3780" s="124" t="s">
        <v>1314</v>
      </c>
    </row>
    <row r="3781" spans="1:16" ht="51">
      <c r="A3781" s="262" t="s">
        <v>619</v>
      </c>
      <c r="B3781" s="124"/>
      <c r="C3781" s="125" t="s">
        <v>713</v>
      </c>
      <c r="D3781" s="119">
        <v>43214</v>
      </c>
      <c r="E3781" s="120" t="s">
        <v>6722</v>
      </c>
      <c r="F3781" s="120" t="s">
        <v>3</v>
      </c>
      <c r="G3781" s="120">
        <v>1616728</v>
      </c>
      <c r="H3781" s="124"/>
      <c r="I3781" s="128" t="s">
        <v>7892</v>
      </c>
      <c r="J3781" s="124"/>
      <c r="K3781" s="124"/>
      <c r="L3781" s="124"/>
      <c r="M3781" s="124"/>
      <c r="N3781" s="211">
        <v>0</v>
      </c>
      <c r="O3781" s="211">
        <v>225.33</v>
      </c>
      <c r="P3781" s="124" t="s">
        <v>1314</v>
      </c>
    </row>
    <row r="3782" spans="1:16" ht="51">
      <c r="A3782" s="262">
        <v>86</v>
      </c>
      <c r="B3782" s="124"/>
      <c r="C3782" s="125" t="s">
        <v>710</v>
      </c>
      <c r="D3782" s="119">
        <v>43214</v>
      </c>
      <c r="E3782" s="120" t="s">
        <v>6723</v>
      </c>
      <c r="F3782" s="120" t="s">
        <v>3</v>
      </c>
      <c r="G3782" s="120">
        <v>1616750</v>
      </c>
      <c r="H3782" s="124"/>
      <c r="I3782" s="128" t="s">
        <v>7893</v>
      </c>
      <c r="J3782" s="124"/>
      <c r="K3782" s="124"/>
      <c r="L3782" s="124"/>
      <c r="M3782" s="124"/>
      <c r="N3782" s="211">
        <v>0</v>
      </c>
      <c r="O3782" s="211">
        <v>1200</v>
      </c>
      <c r="P3782" s="124" t="s">
        <v>1314</v>
      </c>
    </row>
    <row r="3783" spans="1:16" ht="51">
      <c r="A3783" s="262">
        <v>16</v>
      </c>
      <c r="B3783" s="124"/>
      <c r="C3783" s="125" t="s">
        <v>692</v>
      </c>
      <c r="D3783" s="119">
        <v>43214</v>
      </c>
      <c r="E3783" s="120" t="s">
        <v>6724</v>
      </c>
      <c r="F3783" s="120" t="s">
        <v>3</v>
      </c>
      <c r="G3783" s="120">
        <v>1616753</v>
      </c>
      <c r="H3783" s="124"/>
      <c r="I3783" s="128" t="s">
        <v>7894</v>
      </c>
      <c r="J3783" s="124"/>
      <c r="K3783" s="124"/>
      <c r="L3783" s="124"/>
      <c r="M3783" s="124"/>
      <c r="N3783" s="211">
        <v>0</v>
      </c>
      <c r="O3783" s="211">
        <v>3175</v>
      </c>
      <c r="P3783" s="124" t="s">
        <v>1314</v>
      </c>
    </row>
    <row r="3784" spans="1:16" ht="51">
      <c r="A3784" s="262" t="s">
        <v>619</v>
      </c>
      <c r="B3784" s="124"/>
      <c r="C3784" s="125" t="s">
        <v>713</v>
      </c>
      <c r="D3784" s="119">
        <v>43214</v>
      </c>
      <c r="E3784" s="120" t="s">
        <v>6726</v>
      </c>
      <c r="F3784" s="120" t="s">
        <v>3</v>
      </c>
      <c r="G3784" s="120">
        <v>1616730</v>
      </c>
      <c r="H3784" s="124"/>
      <c r="I3784" s="128" t="s">
        <v>7892</v>
      </c>
      <c r="J3784" s="124"/>
      <c r="K3784" s="124"/>
      <c r="L3784" s="124"/>
      <c r="M3784" s="124"/>
      <c r="N3784" s="211">
        <v>0</v>
      </c>
      <c r="O3784" s="211">
        <v>225.33</v>
      </c>
      <c r="P3784" s="124" t="s">
        <v>1314</v>
      </c>
    </row>
    <row r="3785" spans="1:16" ht="51">
      <c r="A3785" s="262" t="s">
        <v>619</v>
      </c>
      <c r="B3785" s="124"/>
      <c r="C3785" s="125" t="s">
        <v>713</v>
      </c>
      <c r="D3785" s="119">
        <v>43214</v>
      </c>
      <c r="E3785" s="120" t="s">
        <v>6727</v>
      </c>
      <c r="F3785" s="120" t="s">
        <v>3</v>
      </c>
      <c r="G3785" s="120">
        <v>1616732</v>
      </c>
      <c r="H3785" s="124"/>
      <c r="I3785" s="128" t="s">
        <v>7892</v>
      </c>
      <c r="J3785" s="124"/>
      <c r="K3785" s="124"/>
      <c r="L3785" s="124"/>
      <c r="M3785" s="124"/>
      <c r="N3785" s="211">
        <v>0</v>
      </c>
      <c r="O3785" s="211">
        <v>225.33</v>
      </c>
      <c r="P3785" s="124" t="s">
        <v>1314</v>
      </c>
    </row>
    <row r="3786" spans="1:16" ht="51">
      <c r="A3786" s="262" t="s">
        <v>619</v>
      </c>
      <c r="B3786" s="124"/>
      <c r="C3786" s="125" t="s">
        <v>713</v>
      </c>
      <c r="D3786" s="119">
        <v>43214</v>
      </c>
      <c r="E3786" s="120" t="s">
        <v>6728</v>
      </c>
      <c r="F3786" s="120" t="s">
        <v>3</v>
      </c>
      <c r="G3786" s="120">
        <v>1616734</v>
      </c>
      <c r="H3786" s="124"/>
      <c r="I3786" s="128" t="s">
        <v>7892</v>
      </c>
      <c r="J3786" s="124"/>
      <c r="K3786" s="124"/>
      <c r="L3786" s="124"/>
      <c r="M3786" s="124"/>
      <c r="N3786" s="211">
        <v>0</v>
      </c>
      <c r="O3786" s="211">
        <v>225.33</v>
      </c>
      <c r="P3786" s="124" t="s">
        <v>1314</v>
      </c>
    </row>
    <row r="3787" spans="1:16" ht="51">
      <c r="A3787" s="262" t="s">
        <v>619</v>
      </c>
      <c r="B3787" s="124"/>
      <c r="C3787" s="125" t="s">
        <v>713</v>
      </c>
      <c r="D3787" s="119">
        <v>43214</v>
      </c>
      <c r="E3787" s="120" t="s">
        <v>6729</v>
      </c>
      <c r="F3787" s="120" t="s">
        <v>3</v>
      </c>
      <c r="G3787" s="120">
        <v>1616543</v>
      </c>
      <c r="H3787" s="124"/>
      <c r="I3787" s="128" t="s">
        <v>7896</v>
      </c>
      <c r="J3787" s="124"/>
      <c r="K3787" s="124"/>
      <c r="L3787" s="124"/>
      <c r="M3787" s="124"/>
      <c r="N3787" s="211">
        <v>0</v>
      </c>
      <c r="O3787" s="211">
        <v>2231.52</v>
      </c>
      <c r="P3787" s="124" t="s">
        <v>1314</v>
      </c>
    </row>
    <row r="3788" spans="1:16" ht="51">
      <c r="A3788" s="262">
        <v>292</v>
      </c>
      <c r="B3788" s="124"/>
      <c r="C3788" s="125" t="s">
        <v>152</v>
      </c>
      <c r="D3788" s="119">
        <v>43214</v>
      </c>
      <c r="E3788" s="120" t="s">
        <v>6742</v>
      </c>
      <c r="F3788" s="120" t="s">
        <v>3</v>
      </c>
      <c r="G3788" s="120">
        <v>1616578</v>
      </c>
      <c r="H3788" s="124"/>
      <c r="I3788" s="128" t="s">
        <v>7909</v>
      </c>
      <c r="J3788" s="124"/>
      <c r="K3788" s="124"/>
      <c r="L3788" s="124"/>
      <c r="M3788" s="124"/>
      <c r="N3788" s="211">
        <v>0</v>
      </c>
      <c r="O3788" s="211">
        <v>2878.15</v>
      </c>
      <c r="P3788" s="124" t="s">
        <v>1314</v>
      </c>
    </row>
    <row r="3789" spans="1:16" ht="51">
      <c r="A3789" s="262" t="s">
        <v>619</v>
      </c>
      <c r="B3789" s="124"/>
      <c r="C3789" s="125" t="s">
        <v>713</v>
      </c>
      <c r="D3789" s="119">
        <v>43214</v>
      </c>
      <c r="E3789" s="120" t="s">
        <v>6746</v>
      </c>
      <c r="F3789" s="120" t="s">
        <v>3</v>
      </c>
      <c r="G3789" s="120">
        <v>1616736</v>
      </c>
      <c r="H3789" s="124"/>
      <c r="I3789" s="128" t="s">
        <v>7913</v>
      </c>
      <c r="J3789" s="124"/>
      <c r="K3789" s="124"/>
      <c r="L3789" s="124"/>
      <c r="M3789" s="124"/>
      <c r="N3789" s="211">
        <v>0</v>
      </c>
      <c r="O3789" s="211">
        <v>19200</v>
      </c>
      <c r="P3789" s="124" t="s">
        <v>1314</v>
      </c>
    </row>
    <row r="3790" spans="1:16" ht="51">
      <c r="A3790" s="262" t="s">
        <v>619</v>
      </c>
      <c r="B3790" s="124"/>
      <c r="C3790" s="125" t="s">
        <v>713</v>
      </c>
      <c r="D3790" s="119">
        <v>43214</v>
      </c>
      <c r="E3790" s="120" t="s">
        <v>6787</v>
      </c>
      <c r="F3790" s="120" t="s">
        <v>3</v>
      </c>
      <c r="G3790" s="120">
        <v>1616513</v>
      </c>
      <c r="H3790" s="124"/>
      <c r="I3790" s="128" t="s">
        <v>7953</v>
      </c>
      <c r="J3790" s="124"/>
      <c r="K3790" s="124"/>
      <c r="L3790" s="124"/>
      <c r="M3790" s="124"/>
      <c r="N3790" s="211">
        <v>0</v>
      </c>
      <c r="O3790" s="211">
        <v>382.56</v>
      </c>
      <c r="P3790" s="124" t="s">
        <v>1314</v>
      </c>
    </row>
    <row r="3791" spans="1:16" ht="51">
      <c r="A3791" s="262" t="s">
        <v>619</v>
      </c>
      <c r="B3791" s="124"/>
      <c r="C3791" s="125" t="s">
        <v>713</v>
      </c>
      <c r="D3791" s="119">
        <v>43214</v>
      </c>
      <c r="E3791" s="120" t="s">
        <v>7293</v>
      </c>
      <c r="F3791" s="120" t="s">
        <v>6</v>
      </c>
      <c r="G3791" s="120">
        <v>966565</v>
      </c>
      <c r="H3791" s="124"/>
      <c r="I3791" s="128" t="s">
        <v>8432</v>
      </c>
      <c r="J3791" s="124"/>
      <c r="K3791" s="124"/>
      <c r="L3791" s="124"/>
      <c r="M3791" s="124"/>
      <c r="N3791" s="211">
        <v>0</v>
      </c>
      <c r="O3791" s="211">
        <v>9333503.1300000008</v>
      </c>
      <c r="P3791" s="124" t="s">
        <v>1314</v>
      </c>
    </row>
    <row r="3792" spans="1:16" ht="76.5">
      <c r="A3792" s="262" t="s">
        <v>620</v>
      </c>
      <c r="B3792" s="124"/>
      <c r="C3792" s="125" t="s">
        <v>714</v>
      </c>
      <c r="D3792" s="119">
        <v>43214</v>
      </c>
      <c r="E3792" s="120" t="s">
        <v>7294</v>
      </c>
      <c r="F3792" s="120" t="s">
        <v>6</v>
      </c>
      <c r="G3792" s="120">
        <v>966718</v>
      </c>
      <c r="H3792" s="124"/>
      <c r="I3792" s="128" t="s">
        <v>8433</v>
      </c>
      <c r="J3792" s="124"/>
      <c r="K3792" s="124"/>
      <c r="L3792" s="124"/>
      <c r="M3792" s="124"/>
      <c r="N3792" s="211">
        <v>0</v>
      </c>
      <c r="O3792" s="211">
        <v>176000</v>
      </c>
      <c r="P3792" s="124" t="s">
        <v>1314</v>
      </c>
    </row>
    <row r="3793" spans="1:16" ht="25.5">
      <c r="A3793" s="262">
        <v>16</v>
      </c>
      <c r="B3793" s="124"/>
      <c r="C3793" s="125" t="s">
        <v>692</v>
      </c>
      <c r="D3793" s="119">
        <v>43214</v>
      </c>
      <c r="E3793" s="120" t="s">
        <v>7295</v>
      </c>
      <c r="F3793" s="120" t="s">
        <v>1315</v>
      </c>
      <c r="G3793" s="120">
        <v>17440003</v>
      </c>
      <c r="H3793" s="124"/>
      <c r="I3793" s="128" t="s">
        <v>8434</v>
      </c>
      <c r="J3793" s="124"/>
      <c r="K3793" s="124"/>
      <c r="L3793" s="124"/>
      <c r="M3793" s="124"/>
      <c r="N3793" s="211">
        <v>3000</v>
      </c>
      <c r="O3793" s="211">
        <v>0</v>
      </c>
      <c r="P3793" s="124" t="s">
        <v>1314</v>
      </c>
    </row>
    <row r="3794" spans="1:16" ht="76.5">
      <c r="A3794" s="262">
        <v>661</v>
      </c>
      <c r="B3794" s="124"/>
      <c r="C3794" s="125" t="s">
        <v>234</v>
      </c>
      <c r="D3794" s="119">
        <v>43214</v>
      </c>
      <c r="E3794" s="120" t="s">
        <v>7296</v>
      </c>
      <c r="F3794" s="120" t="s">
        <v>1315</v>
      </c>
      <c r="G3794" s="120">
        <v>17063551</v>
      </c>
      <c r="H3794" s="124"/>
      <c r="I3794" s="128" t="s">
        <v>8435</v>
      </c>
      <c r="J3794" s="124"/>
      <c r="K3794" s="124"/>
      <c r="L3794" s="124"/>
      <c r="M3794" s="124"/>
      <c r="N3794" s="211">
        <v>7417</v>
      </c>
      <c r="O3794" s="211">
        <v>0</v>
      </c>
      <c r="P3794" s="124" t="s">
        <v>1314</v>
      </c>
    </row>
    <row r="3795" spans="1:16" ht="76.5">
      <c r="A3795" s="262">
        <v>513</v>
      </c>
      <c r="B3795" s="124"/>
      <c r="C3795" s="125" t="s">
        <v>201</v>
      </c>
      <c r="D3795" s="119">
        <v>43214</v>
      </c>
      <c r="E3795" s="120" t="s">
        <v>7297</v>
      </c>
      <c r="F3795" s="120" t="s">
        <v>11</v>
      </c>
      <c r="G3795" s="120">
        <v>919561</v>
      </c>
      <c r="H3795" s="124"/>
      <c r="I3795" s="128" t="s">
        <v>8436</v>
      </c>
      <c r="J3795" s="124"/>
      <c r="K3795" s="124"/>
      <c r="L3795" s="124"/>
      <c r="M3795" s="124"/>
      <c r="N3795" s="211">
        <v>270</v>
      </c>
      <c r="O3795" s="211">
        <v>0</v>
      </c>
      <c r="P3795" s="124" t="s">
        <v>1314</v>
      </c>
    </row>
    <row r="3796" spans="1:16" ht="76.5">
      <c r="A3796" s="262">
        <v>513</v>
      </c>
      <c r="B3796" s="124"/>
      <c r="C3796" s="125" t="s">
        <v>201</v>
      </c>
      <c r="D3796" s="119">
        <v>43214</v>
      </c>
      <c r="E3796" s="120" t="s">
        <v>7298</v>
      </c>
      <c r="F3796" s="120" t="s">
        <v>11</v>
      </c>
      <c r="G3796" s="120">
        <v>919683</v>
      </c>
      <c r="H3796" s="124"/>
      <c r="I3796" s="128" t="s">
        <v>8437</v>
      </c>
      <c r="J3796" s="124"/>
      <c r="K3796" s="124"/>
      <c r="L3796" s="124"/>
      <c r="M3796" s="124"/>
      <c r="N3796" s="211">
        <v>50</v>
      </c>
      <c r="O3796" s="211">
        <v>0</v>
      </c>
      <c r="P3796" s="124" t="s">
        <v>1314</v>
      </c>
    </row>
    <row r="3797" spans="1:16" ht="63.75">
      <c r="A3797" s="262">
        <v>513</v>
      </c>
      <c r="B3797" s="124"/>
      <c r="C3797" s="125" t="s">
        <v>201</v>
      </c>
      <c r="D3797" s="119">
        <v>43214</v>
      </c>
      <c r="E3797" s="120" t="s">
        <v>7299</v>
      </c>
      <c r="F3797" s="120" t="s">
        <v>15</v>
      </c>
      <c r="G3797" s="120">
        <v>719371</v>
      </c>
      <c r="H3797" s="124"/>
      <c r="I3797" s="128" t="s">
        <v>8438</v>
      </c>
      <c r="J3797" s="124"/>
      <c r="K3797" s="124"/>
      <c r="L3797" s="124"/>
      <c r="M3797" s="124"/>
      <c r="N3797" s="211">
        <v>50</v>
      </c>
      <c r="O3797" s="211">
        <v>0</v>
      </c>
      <c r="P3797" s="124" t="s">
        <v>1314</v>
      </c>
    </row>
    <row r="3798" spans="1:16" ht="51">
      <c r="A3798" s="262">
        <v>513</v>
      </c>
      <c r="B3798" s="124"/>
      <c r="C3798" s="125" t="s">
        <v>201</v>
      </c>
      <c r="D3798" s="119">
        <v>43214</v>
      </c>
      <c r="E3798" s="120" t="s">
        <v>7300</v>
      </c>
      <c r="F3798" s="120" t="s">
        <v>15</v>
      </c>
      <c r="G3798" s="120">
        <v>719377</v>
      </c>
      <c r="H3798" s="124"/>
      <c r="I3798" s="128" t="s">
        <v>8439</v>
      </c>
      <c r="J3798" s="124"/>
      <c r="K3798" s="124"/>
      <c r="L3798" s="124"/>
      <c r="M3798" s="124"/>
      <c r="N3798" s="211">
        <v>50</v>
      </c>
      <c r="O3798" s="211">
        <v>0</v>
      </c>
      <c r="P3798" s="124" t="s">
        <v>1314</v>
      </c>
    </row>
    <row r="3799" spans="1:16" ht="63.75">
      <c r="A3799" s="262">
        <v>513</v>
      </c>
      <c r="B3799" s="124"/>
      <c r="C3799" s="125" t="s">
        <v>201</v>
      </c>
      <c r="D3799" s="119">
        <v>43214</v>
      </c>
      <c r="E3799" s="120" t="s">
        <v>7301</v>
      </c>
      <c r="F3799" s="120" t="s">
        <v>15</v>
      </c>
      <c r="G3799" s="120">
        <v>719497</v>
      </c>
      <c r="H3799" s="124"/>
      <c r="I3799" s="128" t="s">
        <v>8440</v>
      </c>
      <c r="J3799" s="124"/>
      <c r="K3799" s="124"/>
      <c r="L3799" s="124"/>
      <c r="M3799" s="124"/>
      <c r="N3799" s="211">
        <v>50</v>
      </c>
      <c r="O3799" s="211">
        <v>0</v>
      </c>
      <c r="P3799" s="124" t="s">
        <v>1314</v>
      </c>
    </row>
    <row r="3800" spans="1:16" ht="63.75">
      <c r="A3800" s="262" t="s">
        <v>620</v>
      </c>
      <c r="B3800" s="124"/>
      <c r="C3800" s="125" t="s">
        <v>714</v>
      </c>
      <c r="D3800" s="119">
        <v>43214</v>
      </c>
      <c r="E3800" s="120" t="s">
        <v>7302</v>
      </c>
      <c r="F3800" s="120" t="s">
        <v>11</v>
      </c>
      <c r="G3800" s="120">
        <v>10605</v>
      </c>
      <c r="H3800" s="124"/>
      <c r="I3800" s="128" t="s">
        <v>8441</v>
      </c>
      <c r="J3800" s="124"/>
      <c r="K3800" s="124"/>
      <c r="L3800" s="124"/>
      <c r="M3800" s="124"/>
      <c r="N3800" s="211">
        <v>473.47</v>
      </c>
      <c r="O3800" s="211">
        <v>0</v>
      </c>
      <c r="P3800" s="124" t="s">
        <v>1314</v>
      </c>
    </row>
    <row r="3801" spans="1:16" ht="63.75">
      <c r="A3801" s="262">
        <v>291</v>
      </c>
      <c r="B3801" s="124"/>
      <c r="C3801" s="125" t="s">
        <v>794</v>
      </c>
      <c r="D3801" s="119">
        <v>43214</v>
      </c>
      <c r="E3801" s="120" t="s">
        <v>7303</v>
      </c>
      <c r="F3801" s="120" t="s">
        <v>11</v>
      </c>
      <c r="G3801" s="120">
        <v>719625</v>
      </c>
      <c r="H3801" s="124"/>
      <c r="I3801" s="128" t="s">
        <v>8442</v>
      </c>
      <c r="J3801" s="124"/>
      <c r="K3801" s="124"/>
      <c r="L3801" s="124"/>
      <c r="M3801" s="124"/>
      <c r="N3801" s="211">
        <v>50</v>
      </c>
      <c r="O3801" s="211">
        <v>0</v>
      </c>
      <c r="P3801" s="124" t="s">
        <v>1314</v>
      </c>
    </row>
    <row r="3802" spans="1:16" ht="63.75">
      <c r="A3802" s="262">
        <v>291</v>
      </c>
      <c r="B3802" s="124"/>
      <c r="C3802" s="125" t="s">
        <v>794</v>
      </c>
      <c r="D3802" s="119">
        <v>43214</v>
      </c>
      <c r="E3802" s="120" t="s">
        <v>7304</v>
      </c>
      <c r="F3802" s="120" t="s">
        <v>11</v>
      </c>
      <c r="G3802" s="120">
        <v>719627</v>
      </c>
      <c r="H3802" s="124"/>
      <c r="I3802" s="128" t="s">
        <v>8443</v>
      </c>
      <c r="J3802" s="124"/>
      <c r="K3802" s="124"/>
      <c r="L3802" s="124"/>
      <c r="M3802" s="124"/>
      <c r="N3802" s="211">
        <v>50</v>
      </c>
      <c r="O3802" s="211">
        <v>0</v>
      </c>
      <c r="P3802" s="124" t="s">
        <v>1314</v>
      </c>
    </row>
    <row r="3803" spans="1:16" ht="63.75">
      <c r="A3803" s="262" t="s">
        <v>619</v>
      </c>
      <c r="B3803" s="124"/>
      <c r="C3803" s="125" t="s">
        <v>713</v>
      </c>
      <c r="D3803" s="119">
        <v>43214</v>
      </c>
      <c r="E3803" s="120" t="s">
        <v>7305</v>
      </c>
      <c r="F3803" s="120" t="s">
        <v>15</v>
      </c>
      <c r="G3803" s="120">
        <v>720057</v>
      </c>
      <c r="H3803" s="124"/>
      <c r="I3803" s="128" t="s">
        <v>8444</v>
      </c>
      <c r="J3803" s="124"/>
      <c r="K3803" s="124"/>
      <c r="L3803" s="124"/>
      <c r="M3803" s="124"/>
      <c r="N3803" s="211">
        <v>50</v>
      </c>
      <c r="O3803" s="211">
        <v>0</v>
      </c>
      <c r="P3803" s="124" t="s">
        <v>1314</v>
      </c>
    </row>
    <row r="3804" spans="1:16" ht="76.5">
      <c r="A3804" s="262">
        <v>25</v>
      </c>
      <c r="B3804" s="124"/>
      <c r="C3804" s="125" t="s">
        <v>694</v>
      </c>
      <c r="D3804" s="119">
        <v>43214</v>
      </c>
      <c r="E3804" s="120" t="s">
        <v>7306</v>
      </c>
      <c r="F3804" s="120" t="s">
        <v>1315</v>
      </c>
      <c r="G3804" s="120">
        <v>17418952</v>
      </c>
      <c r="H3804" s="124"/>
      <c r="I3804" s="128" t="s">
        <v>8445</v>
      </c>
      <c r="J3804" s="124"/>
      <c r="K3804" s="124"/>
      <c r="L3804" s="124"/>
      <c r="M3804" s="124"/>
      <c r="N3804" s="211">
        <v>530331.29</v>
      </c>
      <c r="O3804" s="211">
        <v>0</v>
      </c>
      <c r="P3804" s="124" t="s">
        <v>1314</v>
      </c>
    </row>
    <row r="3805" spans="1:16" ht="76.5">
      <c r="A3805" s="262">
        <v>25</v>
      </c>
      <c r="B3805" s="124"/>
      <c r="C3805" s="125" t="s">
        <v>694</v>
      </c>
      <c r="D3805" s="119">
        <v>43214</v>
      </c>
      <c r="E3805" s="120" t="s">
        <v>7307</v>
      </c>
      <c r="F3805" s="120" t="s">
        <v>1315</v>
      </c>
      <c r="G3805" s="120">
        <v>17418819</v>
      </c>
      <c r="H3805" s="124"/>
      <c r="I3805" s="128" t="s">
        <v>8446</v>
      </c>
      <c r="J3805" s="124"/>
      <c r="K3805" s="124"/>
      <c r="L3805" s="124"/>
      <c r="M3805" s="124"/>
      <c r="N3805" s="211">
        <v>223025.56</v>
      </c>
      <c r="O3805" s="211">
        <v>0</v>
      </c>
      <c r="P3805" s="124" t="s">
        <v>1314</v>
      </c>
    </row>
    <row r="3806" spans="1:16" ht="76.5">
      <c r="A3806" s="262">
        <v>25</v>
      </c>
      <c r="B3806" s="124"/>
      <c r="C3806" s="125" t="s">
        <v>694</v>
      </c>
      <c r="D3806" s="119">
        <v>43214</v>
      </c>
      <c r="E3806" s="120" t="s">
        <v>7308</v>
      </c>
      <c r="F3806" s="120" t="s">
        <v>1315</v>
      </c>
      <c r="G3806" s="120">
        <v>17418870</v>
      </c>
      <c r="H3806" s="124"/>
      <c r="I3806" s="128" t="s">
        <v>8447</v>
      </c>
      <c r="J3806" s="124"/>
      <c r="K3806" s="124"/>
      <c r="L3806" s="124"/>
      <c r="M3806" s="124"/>
      <c r="N3806" s="211">
        <v>649203.25</v>
      </c>
      <c r="O3806" s="211">
        <v>0</v>
      </c>
      <c r="P3806" s="124" t="s">
        <v>1314</v>
      </c>
    </row>
    <row r="3807" spans="1:16" ht="76.5">
      <c r="A3807" s="262">
        <v>25</v>
      </c>
      <c r="B3807" s="124"/>
      <c r="C3807" s="125" t="s">
        <v>694</v>
      </c>
      <c r="D3807" s="119">
        <v>43214</v>
      </c>
      <c r="E3807" s="120" t="s">
        <v>7309</v>
      </c>
      <c r="F3807" s="120" t="s">
        <v>1315</v>
      </c>
      <c r="G3807" s="120">
        <v>17418933</v>
      </c>
      <c r="H3807" s="124"/>
      <c r="I3807" s="128" t="s">
        <v>8448</v>
      </c>
      <c r="J3807" s="124"/>
      <c r="K3807" s="124"/>
      <c r="L3807" s="124"/>
      <c r="M3807" s="124"/>
      <c r="N3807" s="211">
        <v>985243.57</v>
      </c>
      <c r="O3807" s="211">
        <v>0</v>
      </c>
      <c r="P3807" s="124" t="s">
        <v>1314</v>
      </c>
    </row>
    <row r="3808" spans="1:16" ht="76.5">
      <c r="A3808" s="262">
        <v>25</v>
      </c>
      <c r="B3808" s="124"/>
      <c r="C3808" s="125" t="s">
        <v>694</v>
      </c>
      <c r="D3808" s="119">
        <v>43214</v>
      </c>
      <c r="E3808" s="120" t="s">
        <v>7310</v>
      </c>
      <c r="F3808" s="120" t="s">
        <v>1315</v>
      </c>
      <c r="G3808" s="120">
        <v>17418929</v>
      </c>
      <c r="H3808" s="124"/>
      <c r="I3808" s="128" t="s">
        <v>8449</v>
      </c>
      <c r="J3808" s="124"/>
      <c r="K3808" s="124"/>
      <c r="L3808" s="124"/>
      <c r="M3808" s="124"/>
      <c r="N3808" s="211">
        <v>398108.24</v>
      </c>
      <c r="O3808" s="211">
        <v>0</v>
      </c>
      <c r="P3808" s="124" t="s">
        <v>1314</v>
      </c>
    </row>
    <row r="3809" spans="1:16" ht="76.5">
      <c r="A3809" s="262">
        <v>25</v>
      </c>
      <c r="B3809" s="124"/>
      <c r="C3809" s="125" t="s">
        <v>694</v>
      </c>
      <c r="D3809" s="119">
        <v>43214</v>
      </c>
      <c r="E3809" s="120" t="s">
        <v>7311</v>
      </c>
      <c r="F3809" s="120" t="s">
        <v>1315</v>
      </c>
      <c r="G3809" s="120">
        <v>17419218</v>
      </c>
      <c r="H3809" s="124"/>
      <c r="I3809" s="128" t="s">
        <v>8450</v>
      </c>
      <c r="J3809" s="124"/>
      <c r="K3809" s="124"/>
      <c r="L3809" s="124"/>
      <c r="M3809" s="124"/>
      <c r="N3809" s="211">
        <v>445212.35</v>
      </c>
      <c r="O3809" s="211">
        <v>0</v>
      </c>
      <c r="P3809" s="124" t="s">
        <v>1314</v>
      </c>
    </row>
    <row r="3810" spans="1:16" ht="76.5">
      <c r="A3810" s="262">
        <v>25</v>
      </c>
      <c r="B3810" s="124"/>
      <c r="C3810" s="125" t="s">
        <v>694</v>
      </c>
      <c r="D3810" s="119">
        <v>43214</v>
      </c>
      <c r="E3810" s="120" t="s">
        <v>7312</v>
      </c>
      <c r="F3810" s="120" t="s">
        <v>1315</v>
      </c>
      <c r="G3810" s="120">
        <v>17419207</v>
      </c>
      <c r="H3810" s="124"/>
      <c r="I3810" s="128" t="s">
        <v>8451</v>
      </c>
      <c r="J3810" s="124"/>
      <c r="K3810" s="124"/>
      <c r="L3810" s="124"/>
      <c r="M3810" s="124"/>
      <c r="N3810" s="211">
        <v>99546.07</v>
      </c>
      <c r="O3810" s="211">
        <v>0</v>
      </c>
      <c r="P3810" s="124" t="s">
        <v>1314</v>
      </c>
    </row>
    <row r="3811" spans="1:16" ht="76.5">
      <c r="A3811" s="262">
        <v>25</v>
      </c>
      <c r="B3811" s="124"/>
      <c r="C3811" s="125" t="s">
        <v>694</v>
      </c>
      <c r="D3811" s="119">
        <v>43214</v>
      </c>
      <c r="E3811" s="120" t="s">
        <v>7313</v>
      </c>
      <c r="F3811" s="120" t="s">
        <v>1315</v>
      </c>
      <c r="G3811" s="120">
        <v>17419135</v>
      </c>
      <c r="H3811" s="124"/>
      <c r="I3811" s="128" t="s">
        <v>8452</v>
      </c>
      <c r="J3811" s="124"/>
      <c r="K3811" s="124"/>
      <c r="L3811" s="124"/>
      <c r="M3811" s="124"/>
      <c r="N3811" s="211">
        <v>615017.98</v>
      </c>
      <c r="O3811" s="211">
        <v>0</v>
      </c>
      <c r="P3811" s="124" t="s">
        <v>1314</v>
      </c>
    </row>
    <row r="3812" spans="1:16" ht="76.5">
      <c r="A3812" s="262">
        <v>25</v>
      </c>
      <c r="B3812" s="124"/>
      <c r="C3812" s="125" t="s">
        <v>694</v>
      </c>
      <c r="D3812" s="119">
        <v>43214</v>
      </c>
      <c r="E3812" s="120" t="s">
        <v>7314</v>
      </c>
      <c r="F3812" s="120" t="s">
        <v>1315</v>
      </c>
      <c r="G3812" s="120">
        <v>17419020</v>
      </c>
      <c r="H3812" s="124"/>
      <c r="I3812" s="128" t="s">
        <v>8453</v>
      </c>
      <c r="J3812" s="124"/>
      <c r="K3812" s="124"/>
      <c r="L3812" s="124"/>
      <c r="M3812" s="124"/>
      <c r="N3812" s="211">
        <v>783473.37</v>
      </c>
      <c r="O3812" s="211">
        <v>0</v>
      </c>
      <c r="P3812" s="124" t="s">
        <v>1314</v>
      </c>
    </row>
    <row r="3813" spans="1:16" ht="76.5">
      <c r="A3813" s="262">
        <v>25</v>
      </c>
      <c r="B3813" s="124"/>
      <c r="C3813" s="125" t="s">
        <v>694</v>
      </c>
      <c r="D3813" s="119">
        <v>43214</v>
      </c>
      <c r="E3813" s="120" t="s">
        <v>7315</v>
      </c>
      <c r="F3813" s="120" t="s">
        <v>1315</v>
      </c>
      <c r="G3813" s="120">
        <v>17419363</v>
      </c>
      <c r="H3813" s="124"/>
      <c r="I3813" s="128" t="s">
        <v>8454</v>
      </c>
      <c r="J3813" s="124"/>
      <c r="K3813" s="124"/>
      <c r="L3813" s="124"/>
      <c r="M3813" s="124"/>
      <c r="N3813" s="211">
        <v>573928.95999999996</v>
      </c>
      <c r="O3813" s="211">
        <v>0</v>
      </c>
      <c r="P3813" s="124" t="s">
        <v>1314</v>
      </c>
    </row>
    <row r="3814" spans="1:16" ht="76.5">
      <c r="A3814" s="262">
        <v>25</v>
      </c>
      <c r="B3814" s="124"/>
      <c r="C3814" s="125" t="s">
        <v>694</v>
      </c>
      <c r="D3814" s="119">
        <v>43214</v>
      </c>
      <c r="E3814" s="120" t="s">
        <v>7316</v>
      </c>
      <c r="F3814" s="120" t="s">
        <v>1315</v>
      </c>
      <c r="G3814" s="120">
        <v>17419358</v>
      </c>
      <c r="H3814" s="124"/>
      <c r="I3814" s="128" t="s">
        <v>8455</v>
      </c>
      <c r="J3814" s="124"/>
      <c r="K3814" s="124"/>
      <c r="L3814" s="124"/>
      <c r="M3814" s="124"/>
      <c r="N3814" s="211">
        <v>451865.69</v>
      </c>
      <c r="O3814" s="211">
        <v>0</v>
      </c>
      <c r="P3814" s="124" t="s">
        <v>1314</v>
      </c>
    </row>
    <row r="3815" spans="1:16" ht="76.5">
      <c r="A3815" s="262">
        <v>25</v>
      </c>
      <c r="B3815" s="124"/>
      <c r="C3815" s="125" t="s">
        <v>694</v>
      </c>
      <c r="D3815" s="119">
        <v>43214</v>
      </c>
      <c r="E3815" s="120" t="s">
        <v>7317</v>
      </c>
      <c r="F3815" s="120" t="s">
        <v>1315</v>
      </c>
      <c r="G3815" s="120">
        <v>17419236</v>
      </c>
      <c r="H3815" s="124"/>
      <c r="I3815" s="128" t="s">
        <v>8456</v>
      </c>
      <c r="J3815" s="124"/>
      <c r="K3815" s="124"/>
      <c r="L3815" s="124"/>
      <c r="M3815" s="124"/>
      <c r="N3815" s="211">
        <v>166663.70000000001</v>
      </c>
      <c r="O3815" s="211">
        <v>0</v>
      </c>
      <c r="P3815" s="124" t="s">
        <v>1314</v>
      </c>
    </row>
    <row r="3816" spans="1:16" ht="76.5">
      <c r="A3816" s="262">
        <v>25</v>
      </c>
      <c r="B3816" s="124"/>
      <c r="C3816" s="125" t="s">
        <v>694</v>
      </c>
      <c r="D3816" s="119">
        <v>43214</v>
      </c>
      <c r="E3816" s="120" t="s">
        <v>7318</v>
      </c>
      <c r="F3816" s="120" t="s">
        <v>1315</v>
      </c>
      <c r="G3816" s="120">
        <v>17418802</v>
      </c>
      <c r="H3816" s="124"/>
      <c r="I3816" s="128" t="s">
        <v>8457</v>
      </c>
      <c r="J3816" s="124"/>
      <c r="K3816" s="124"/>
      <c r="L3816" s="124"/>
      <c r="M3816" s="124"/>
      <c r="N3816" s="211">
        <v>1758696.13</v>
      </c>
      <c r="O3816" s="211">
        <v>0</v>
      </c>
      <c r="P3816" s="124" t="s">
        <v>1314</v>
      </c>
    </row>
    <row r="3817" spans="1:16" ht="76.5">
      <c r="A3817" s="262">
        <v>25</v>
      </c>
      <c r="B3817" s="124"/>
      <c r="C3817" s="125" t="s">
        <v>694</v>
      </c>
      <c r="D3817" s="119">
        <v>43214</v>
      </c>
      <c r="E3817" s="120" t="s">
        <v>7319</v>
      </c>
      <c r="F3817" s="120" t="s">
        <v>1315</v>
      </c>
      <c r="G3817" s="120">
        <v>17418756</v>
      </c>
      <c r="H3817" s="124"/>
      <c r="I3817" s="128" t="s">
        <v>8458</v>
      </c>
      <c r="J3817" s="124"/>
      <c r="K3817" s="124"/>
      <c r="L3817" s="124"/>
      <c r="M3817" s="124"/>
      <c r="N3817" s="211">
        <v>1385689.8</v>
      </c>
      <c r="O3817" s="211">
        <v>0</v>
      </c>
      <c r="P3817" s="124" t="s">
        <v>1314</v>
      </c>
    </row>
    <row r="3818" spans="1:16" ht="76.5">
      <c r="A3818" s="262">
        <v>25</v>
      </c>
      <c r="B3818" s="124"/>
      <c r="C3818" s="125" t="s">
        <v>694</v>
      </c>
      <c r="D3818" s="119">
        <v>43214</v>
      </c>
      <c r="E3818" s="120" t="s">
        <v>7320</v>
      </c>
      <c r="F3818" s="120" t="s">
        <v>1315</v>
      </c>
      <c r="G3818" s="120">
        <v>17419251</v>
      </c>
      <c r="H3818" s="124"/>
      <c r="I3818" s="128" t="s">
        <v>8459</v>
      </c>
      <c r="J3818" s="124"/>
      <c r="K3818" s="124"/>
      <c r="L3818" s="124"/>
      <c r="M3818" s="124"/>
      <c r="N3818" s="211">
        <v>621627.31999999995</v>
      </c>
      <c r="O3818" s="211">
        <v>0</v>
      </c>
      <c r="P3818" s="124" t="s">
        <v>1314</v>
      </c>
    </row>
    <row r="3819" spans="1:16" ht="76.5">
      <c r="A3819" s="262">
        <v>25</v>
      </c>
      <c r="B3819" s="124"/>
      <c r="C3819" s="125" t="s">
        <v>694</v>
      </c>
      <c r="D3819" s="119">
        <v>43214</v>
      </c>
      <c r="E3819" s="120" t="s">
        <v>7321</v>
      </c>
      <c r="F3819" s="120" t="s">
        <v>1315</v>
      </c>
      <c r="G3819" s="120">
        <v>17419225</v>
      </c>
      <c r="H3819" s="124"/>
      <c r="I3819" s="128" t="s">
        <v>8460</v>
      </c>
      <c r="J3819" s="124"/>
      <c r="K3819" s="124"/>
      <c r="L3819" s="124"/>
      <c r="M3819" s="124"/>
      <c r="N3819" s="211">
        <v>174951.24</v>
      </c>
      <c r="O3819" s="211">
        <v>0</v>
      </c>
      <c r="P3819" s="124" t="s">
        <v>1314</v>
      </c>
    </row>
    <row r="3820" spans="1:16" ht="76.5">
      <c r="A3820" s="262">
        <v>25</v>
      </c>
      <c r="B3820" s="124"/>
      <c r="C3820" s="125" t="s">
        <v>694</v>
      </c>
      <c r="D3820" s="119">
        <v>43214</v>
      </c>
      <c r="E3820" s="120" t="s">
        <v>7322</v>
      </c>
      <c r="F3820" s="120" t="s">
        <v>1315</v>
      </c>
      <c r="G3820" s="120">
        <v>17419005</v>
      </c>
      <c r="H3820" s="124"/>
      <c r="I3820" s="128" t="s">
        <v>8461</v>
      </c>
      <c r="J3820" s="124"/>
      <c r="K3820" s="124"/>
      <c r="L3820" s="124"/>
      <c r="M3820" s="124"/>
      <c r="N3820" s="211">
        <v>319995.52000000002</v>
      </c>
      <c r="O3820" s="211">
        <v>0</v>
      </c>
      <c r="P3820" s="124" t="s">
        <v>1314</v>
      </c>
    </row>
    <row r="3821" spans="1:16" ht="76.5">
      <c r="A3821" s="262">
        <v>25</v>
      </c>
      <c r="B3821" s="124"/>
      <c r="C3821" s="125" t="s">
        <v>694</v>
      </c>
      <c r="D3821" s="119">
        <v>43214</v>
      </c>
      <c r="E3821" s="120" t="s">
        <v>7323</v>
      </c>
      <c r="F3821" s="120" t="s">
        <v>1315</v>
      </c>
      <c r="G3821" s="120">
        <v>17419399</v>
      </c>
      <c r="H3821" s="124"/>
      <c r="I3821" s="128" t="s">
        <v>8462</v>
      </c>
      <c r="J3821" s="124"/>
      <c r="K3821" s="124"/>
      <c r="L3821" s="124"/>
      <c r="M3821" s="124"/>
      <c r="N3821" s="211">
        <v>101864.53</v>
      </c>
      <c r="O3821" s="211">
        <v>0</v>
      </c>
      <c r="P3821" s="124" t="s">
        <v>1314</v>
      </c>
    </row>
    <row r="3822" spans="1:16" ht="76.5">
      <c r="A3822" s="262">
        <v>25</v>
      </c>
      <c r="B3822" s="124"/>
      <c r="C3822" s="125" t="s">
        <v>694</v>
      </c>
      <c r="D3822" s="119">
        <v>43214</v>
      </c>
      <c r="E3822" s="120" t="s">
        <v>7324</v>
      </c>
      <c r="F3822" s="120" t="s">
        <v>1315</v>
      </c>
      <c r="G3822" s="120">
        <v>17419392</v>
      </c>
      <c r="H3822" s="124"/>
      <c r="I3822" s="128" t="s">
        <v>8463</v>
      </c>
      <c r="J3822" s="124"/>
      <c r="K3822" s="124"/>
      <c r="L3822" s="124"/>
      <c r="M3822" s="124"/>
      <c r="N3822" s="211">
        <v>442027.58</v>
      </c>
      <c r="O3822" s="211">
        <v>0</v>
      </c>
      <c r="P3822" s="124" t="s">
        <v>1314</v>
      </c>
    </row>
    <row r="3823" spans="1:16" ht="76.5">
      <c r="A3823" s="262">
        <v>25</v>
      </c>
      <c r="B3823" s="124"/>
      <c r="C3823" s="125" t="s">
        <v>694</v>
      </c>
      <c r="D3823" s="119">
        <v>43214</v>
      </c>
      <c r="E3823" s="120" t="s">
        <v>7325</v>
      </c>
      <c r="F3823" s="120" t="s">
        <v>1315</v>
      </c>
      <c r="G3823" s="120">
        <v>17419390</v>
      </c>
      <c r="H3823" s="124"/>
      <c r="I3823" s="128" t="s">
        <v>8464</v>
      </c>
      <c r="J3823" s="124"/>
      <c r="K3823" s="124"/>
      <c r="L3823" s="124"/>
      <c r="M3823" s="124"/>
      <c r="N3823" s="211">
        <v>218636.32</v>
      </c>
      <c r="O3823" s="211">
        <v>0</v>
      </c>
      <c r="P3823" s="124" t="s">
        <v>1314</v>
      </c>
    </row>
    <row r="3824" spans="1:16" ht="76.5">
      <c r="A3824" s="262">
        <v>25</v>
      </c>
      <c r="B3824" s="124"/>
      <c r="C3824" s="125" t="s">
        <v>694</v>
      </c>
      <c r="D3824" s="119">
        <v>43214</v>
      </c>
      <c r="E3824" s="120" t="s">
        <v>7326</v>
      </c>
      <c r="F3824" s="120" t="s">
        <v>1315</v>
      </c>
      <c r="G3824" s="120">
        <v>17419380</v>
      </c>
      <c r="H3824" s="124"/>
      <c r="I3824" s="128" t="s">
        <v>8465</v>
      </c>
      <c r="J3824" s="124"/>
      <c r="K3824" s="124"/>
      <c r="L3824" s="124"/>
      <c r="M3824" s="124"/>
      <c r="N3824" s="211">
        <v>392235.38</v>
      </c>
      <c r="O3824" s="211">
        <v>0</v>
      </c>
      <c r="P3824" s="124" t="s">
        <v>1314</v>
      </c>
    </row>
    <row r="3825" spans="1:16" ht="76.5">
      <c r="A3825" s="262">
        <v>25</v>
      </c>
      <c r="B3825" s="124"/>
      <c r="C3825" s="125" t="s">
        <v>694</v>
      </c>
      <c r="D3825" s="119">
        <v>43214</v>
      </c>
      <c r="E3825" s="120" t="s">
        <v>7327</v>
      </c>
      <c r="F3825" s="120" t="s">
        <v>1315</v>
      </c>
      <c r="G3825" s="120">
        <v>17419378</v>
      </c>
      <c r="H3825" s="124"/>
      <c r="I3825" s="128" t="s">
        <v>8466</v>
      </c>
      <c r="J3825" s="124"/>
      <c r="K3825" s="124"/>
      <c r="L3825" s="124"/>
      <c r="M3825" s="124"/>
      <c r="N3825" s="211">
        <v>72472.710000000006</v>
      </c>
      <c r="O3825" s="211">
        <v>0</v>
      </c>
      <c r="P3825" s="124" t="s">
        <v>1314</v>
      </c>
    </row>
    <row r="3826" spans="1:16" ht="76.5">
      <c r="A3826" s="262">
        <v>25</v>
      </c>
      <c r="B3826" s="124"/>
      <c r="C3826" s="125" t="s">
        <v>694</v>
      </c>
      <c r="D3826" s="119">
        <v>43214</v>
      </c>
      <c r="E3826" s="120" t="s">
        <v>7328</v>
      </c>
      <c r="F3826" s="120" t="s">
        <v>1315</v>
      </c>
      <c r="G3826" s="120">
        <v>17419364</v>
      </c>
      <c r="H3826" s="124"/>
      <c r="I3826" s="128" t="s">
        <v>8467</v>
      </c>
      <c r="J3826" s="124"/>
      <c r="K3826" s="124"/>
      <c r="L3826" s="124"/>
      <c r="M3826" s="124"/>
      <c r="N3826" s="211">
        <v>268085.25</v>
      </c>
      <c r="O3826" s="211">
        <v>0</v>
      </c>
      <c r="P3826" s="124" t="s">
        <v>1314</v>
      </c>
    </row>
    <row r="3827" spans="1:16" ht="76.5">
      <c r="A3827" s="262">
        <v>25</v>
      </c>
      <c r="B3827" s="124"/>
      <c r="C3827" s="125" t="s">
        <v>694</v>
      </c>
      <c r="D3827" s="119">
        <v>43214</v>
      </c>
      <c r="E3827" s="120" t="s">
        <v>7329</v>
      </c>
      <c r="F3827" s="120" t="s">
        <v>1315</v>
      </c>
      <c r="G3827" s="120">
        <v>17419362</v>
      </c>
      <c r="H3827" s="124"/>
      <c r="I3827" s="128" t="s">
        <v>8468</v>
      </c>
      <c r="J3827" s="124"/>
      <c r="K3827" s="124"/>
      <c r="L3827" s="124"/>
      <c r="M3827" s="124"/>
      <c r="N3827" s="211">
        <v>355746.28</v>
      </c>
      <c r="O3827" s="211">
        <v>0</v>
      </c>
      <c r="P3827" s="124" t="s">
        <v>1314</v>
      </c>
    </row>
    <row r="3828" spans="1:16" ht="76.5">
      <c r="A3828" s="262">
        <v>25</v>
      </c>
      <c r="B3828" s="124"/>
      <c r="C3828" s="125" t="s">
        <v>694</v>
      </c>
      <c r="D3828" s="119">
        <v>43214</v>
      </c>
      <c r="E3828" s="120" t="s">
        <v>7330</v>
      </c>
      <c r="F3828" s="120" t="s">
        <v>1315</v>
      </c>
      <c r="G3828" s="120">
        <v>17419357</v>
      </c>
      <c r="H3828" s="124"/>
      <c r="I3828" s="128" t="s">
        <v>8469</v>
      </c>
      <c r="J3828" s="124"/>
      <c r="K3828" s="124"/>
      <c r="L3828" s="124"/>
      <c r="M3828" s="124"/>
      <c r="N3828" s="211">
        <v>487923.49</v>
      </c>
      <c r="O3828" s="211">
        <v>0</v>
      </c>
      <c r="P3828" s="124" t="s">
        <v>1314</v>
      </c>
    </row>
    <row r="3829" spans="1:16" ht="76.5">
      <c r="A3829" s="262">
        <v>25</v>
      </c>
      <c r="B3829" s="124"/>
      <c r="C3829" s="125" t="s">
        <v>694</v>
      </c>
      <c r="D3829" s="119">
        <v>43214</v>
      </c>
      <c r="E3829" s="120" t="s">
        <v>7331</v>
      </c>
      <c r="F3829" s="120" t="s">
        <v>1315</v>
      </c>
      <c r="G3829" s="120">
        <v>17419449</v>
      </c>
      <c r="H3829" s="124"/>
      <c r="I3829" s="128" t="s">
        <v>8470</v>
      </c>
      <c r="J3829" s="124"/>
      <c r="K3829" s="124"/>
      <c r="L3829" s="124"/>
      <c r="M3829" s="124"/>
      <c r="N3829" s="211">
        <v>39124.89</v>
      </c>
      <c r="O3829" s="211">
        <v>0</v>
      </c>
      <c r="P3829" s="124" t="s">
        <v>1314</v>
      </c>
    </row>
    <row r="3830" spans="1:16" ht="76.5">
      <c r="A3830" s="262">
        <v>25</v>
      </c>
      <c r="B3830" s="124"/>
      <c r="C3830" s="125" t="s">
        <v>694</v>
      </c>
      <c r="D3830" s="119">
        <v>43214</v>
      </c>
      <c r="E3830" s="120" t="s">
        <v>7332</v>
      </c>
      <c r="F3830" s="120" t="s">
        <v>1315</v>
      </c>
      <c r="G3830" s="120">
        <v>17419439</v>
      </c>
      <c r="H3830" s="124"/>
      <c r="I3830" s="128" t="s">
        <v>8471</v>
      </c>
      <c r="J3830" s="124"/>
      <c r="K3830" s="124"/>
      <c r="L3830" s="124"/>
      <c r="M3830" s="124"/>
      <c r="N3830" s="211">
        <v>515264.34</v>
      </c>
      <c r="O3830" s="211">
        <v>0</v>
      </c>
      <c r="P3830" s="124" t="s">
        <v>1314</v>
      </c>
    </row>
    <row r="3831" spans="1:16" ht="76.5">
      <c r="A3831" s="262">
        <v>25</v>
      </c>
      <c r="B3831" s="124"/>
      <c r="C3831" s="125" t="s">
        <v>694</v>
      </c>
      <c r="D3831" s="119">
        <v>43214</v>
      </c>
      <c r="E3831" s="120" t="s">
        <v>7333</v>
      </c>
      <c r="F3831" s="120" t="s">
        <v>1315</v>
      </c>
      <c r="G3831" s="120">
        <v>17419432</v>
      </c>
      <c r="H3831" s="124"/>
      <c r="I3831" s="128" t="s">
        <v>8472</v>
      </c>
      <c r="J3831" s="124"/>
      <c r="K3831" s="124"/>
      <c r="L3831" s="124"/>
      <c r="M3831" s="124"/>
      <c r="N3831" s="211">
        <v>322087.44</v>
      </c>
      <c r="O3831" s="211">
        <v>0</v>
      </c>
      <c r="P3831" s="124" t="s">
        <v>1314</v>
      </c>
    </row>
    <row r="3832" spans="1:16" ht="76.5">
      <c r="A3832" s="262">
        <v>25</v>
      </c>
      <c r="B3832" s="124"/>
      <c r="C3832" s="125" t="s">
        <v>694</v>
      </c>
      <c r="D3832" s="119">
        <v>43214</v>
      </c>
      <c r="E3832" s="120" t="s">
        <v>7334</v>
      </c>
      <c r="F3832" s="120" t="s">
        <v>1315</v>
      </c>
      <c r="G3832" s="120">
        <v>17419429</v>
      </c>
      <c r="H3832" s="124"/>
      <c r="I3832" s="128" t="s">
        <v>8473</v>
      </c>
      <c r="J3832" s="124"/>
      <c r="K3832" s="124"/>
      <c r="L3832" s="124"/>
      <c r="M3832" s="124"/>
      <c r="N3832" s="211">
        <v>126633.88</v>
      </c>
      <c r="O3832" s="211">
        <v>0</v>
      </c>
      <c r="P3832" s="124" t="s">
        <v>1314</v>
      </c>
    </row>
    <row r="3833" spans="1:16" ht="76.5">
      <c r="A3833" s="262">
        <v>25</v>
      </c>
      <c r="B3833" s="124"/>
      <c r="C3833" s="125" t="s">
        <v>694</v>
      </c>
      <c r="D3833" s="119">
        <v>43214</v>
      </c>
      <c r="E3833" s="120" t="s">
        <v>7335</v>
      </c>
      <c r="F3833" s="120" t="s">
        <v>1315</v>
      </c>
      <c r="G3833" s="120">
        <v>17419427</v>
      </c>
      <c r="H3833" s="124"/>
      <c r="I3833" s="128" t="s">
        <v>8474</v>
      </c>
      <c r="J3833" s="124"/>
      <c r="K3833" s="124"/>
      <c r="L3833" s="124"/>
      <c r="M3833" s="124"/>
      <c r="N3833" s="211">
        <v>129983.15</v>
      </c>
      <c r="O3833" s="211">
        <v>0</v>
      </c>
      <c r="P3833" s="124" t="s">
        <v>1314</v>
      </c>
    </row>
    <row r="3834" spans="1:16" ht="51">
      <c r="A3834" s="262" t="s">
        <v>619</v>
      </c>
      <c r="B3834" s="124"/>
      <c r="C3834" s="125" t="s">
        <v>713</v>
      </c>
      <c r="D3834" s="119">
        <v>43215</v>
      </c>
      <c r="E3834" s="120" t="s">
        <v>6409</v>
      </c>
      <c r="F3834" s="120" t="s">
        <v>3</v>
      </c>
      <c r="G3834" s="120">
        <v>1616958</v>
      </c>
      <c r="H3834" s="124"/>
      <c r="I3834" s="128" t="s">
        <v>7623</v>
      </c>
      <c r="J3834" s="124"/>
      <c r="K3834" s="124"/>
      <c r="L3834" s="124"/>
      <c r="M3834" s="124"/>
      <c r="N3834" s="211">
        <v>0</v>
      </c>
      <c r="O3834" s="211">
        <v>2138.58</v>
      </c>
      <c r="P3834" s="124" t="s">
        <v>1314</v>
      </c>
    </row>
    <row r="3835" spans="1:16" ht="63.75">
      <c r="A3835" s="262" t="s">
        <v>619</v>
      </c>
      <c r="B3835" s="124"/>
      <c r="C3835" s="125" t="s">
        <v>713</v>
      </c>
      <c r="D3835" s="119">
        <v>43215</v>
      </c>
      <c r="E3835" s="120" t="s">
        <v>6425</v>
      </c>
      <c r="F3835" s="120" t="s">
        <v>3</v>
      </c>
      <c r="G3835" s="120">
        <v>1616928</v>
      </c>
      <c r="H3835" s="124"/>
      <c r="I3835" s="128" t="s">
        <v>7639</v>
      </c>
      <c r="J3835" s="124"/>
      <c r="K3835" s="124"/>
      <c r="L3835" s="124"/>
      <c r="M3835" s="124"/>
      <c r="N3835" s="211">
        <v>0</v>
      </c>
      <c r="O3835" s="211">
        <v>9110.74</v>
      </c>
      <c r="P3835" s="124" t="s">
        <v>1314</v>
      </c>
    </row>
    <row r="3836" spans="1:16" ht="51">
      <c r="A3836" s="262" t="s">
        <v>619</v>
      </c>
      <c r="B3836" s="124"/>
      <c r="C3836" s="125" t="s">
        <v>713</v>
      </c>
      <c r="D3836" s="119">
        <v>43215</v>
      </c>
      <c r="E3836" s="120" t="s">
        <v>6643</v>
      </c>
      <c r="F3836" s="120" t="s">
        <v>3</v>
      </c>
      <c r="G3836" s="120">
        <v>1616916</v>
      </c>
      <c r="H3836" s="124"/>
      <c r="I3836" s="128" t="s">
        <v>3104</v>
      </c>
      <c r="J3836" s="124"/>
      <c r="K3836" s="124"/>
      <c r="L3836" s="124"/>
      <c r="M3836" s="124"/>
      <c r="N3836" s="211">
        <v>0</v>
      </c>
      <c r="O3836" s="211">
        <v>647.59</v>
      </c>
      <c r="P3836" s="124" t="s">
        <v>1314</v>
      </c>
    </row>
    <row r="3837" spans="1:16" ht="63.75">
      <c r="A3837" s="262">
        <v>41</v>
      </c>
      <c r="B3837" s="124"/>
      <c r="C3837" s="125" t="s">
        <v>697</v>
      </c>
      <c r="D3837" s="119">
        <v>43215</v>
      </c>
      <c r="E3837" s="120" t="s">
        <v>6725</v>
      </c>
      <c r="F3837" s="120" t="s">
        <v>3</v>
      </c>
      <c r="G3837" s="120">
        <v>1616915</v>
      </c>
      <c r="H3837" s="124"/>
      <c r="I3837" s="128" t="s">
        <v>7895</v>
      </c>
      <c r="J3837" s="124"/>
      <c r="K3837" s="124"/>
      <c r="L3837" s="124"/>
      <c r="M3837" s="124"/>
      <c r="N3837" s="211">
        <v>0</v>
      </c>
      <c r="O3837" s="211">
        <v>50000</v>
      </c>
      <c r="P3837" s="124" t="s">
        <v>1314</v>
      </c>
    </row>
    <row r="3838" spans="1:16" ht="51">
      <c r="A3838" s="262">
        <v>212</v>
      </c>
      <c r="B3838" s="124"/>
      <c r="C3838" s="125" t="s">
        <v>761</v>
      </c>
      <c r="D3838" s="119">
        <v>43215</v>
      </c>
      <c r="E3838" s="120" t="s">
        <v>6735</v>
      </c>
      <c r="F3838" s="120" t="s">
        <v>3</v>
      </c>
      <c r="G3838" s="120">
        <v>1617070</v>
      </c>
      <c r="H3838" s="124"/>
      <c r="I3838" s="128" t="s">
        <v>7902</v>
      </c>
      <c r="J3838" s="124"/>
      <c r="K3838" s="124"/>
      <c r="L3838" s="124"/>
      <c r="M3838" s="124"/>
      <c r="N3838" s="211">
        <v>0</v>
      </c>
      <c r="O3838" s="211">
        <v>290</v>
      </c>
      <c r="P3838" s="124" t="s">
        <v>1314</v>
      </c>
    </row>
    <row r="3839" spans="1:16" ht="51">
      <c r="A3839" s="262">
        <v>86</v>
      </c>
      <c r="B3839" s="124"/>
      <c r="C3839" s="125" t="s">
        <v>710</v>
      </c>
      <c r="D3839" s="119">
        <v>43215</v>
      </c>
      <c r="E3839" s="120" t="s">
        <v>6736</v>
      </c>
      <c r="F3839" s="120" t="s">
        <v>3</v>
      </c>
      <c r="G3839" s="120">
        <v>1617084</v>
      </c>
      <c r="H3839" s="124"/>
      <c r="I3839" s="128" t="s">
        <v>7903</v>
      </c>
      <c r="J3839" s="124"/>
      <c r="K3839" s="124"/>
      <c r="L3839" s="124"/>
      <c r="M3839" s="124"/>
      <c r="N3839" s="211">
        <v>0</v>
      </c>
      <c r="O3839" s="211">
        <v>1209</v>
      </c>
      <c r="P3839" s="124" t="s">
        <v>1314</v>
      </c>
    </row>
    <row r="3840" spans="1:16" ht="63.75">
      <c r="A3840" s="262">
        <v>15</v>
      </c>
      <c r="B3840" s="124"/>
      <c r="C3840" s="125" t="s">
        <v>691</v>
      </c>
      <c r="D3840" s="119">
        <v>43215</v>
      </c>
      <c r="E3840" s="120" t="s">
        <v>6738</v>
      </c>
      <c r="F3840" s="120" t="s">
        <v>3</v>
      </c>
      <c r="G3840" s="120">
        <v>1617132</v>
      </c>
      <c r="H3840" s="124"/>
      <c r="I3840" s="128" t="s">
        <v>7905</v>
      </c>
      <c r="J3840" s="124"/>
      <c r="K3840" s="124"/>
      <c r="L3840" s="124"/>
      <c r="M3840" s="124"/>
      <c r="N3840" s="211">
        <v>0</v>
      </c>
      <c r="O3840" s="211">
        <v>3164.91</v>
      </c>
      <c r="P3840" s="124" t="s">
        <v>1314</v>
      </c>
    </row>
    <row r="3841" spans="1:16" ht="51">
      <c r="A3841" s="262" t="s">
        <v>619</v>
      </c>
      <c r="B3841" s="124"/>
      <c r="C3841" s="125" t="s">
        <v>713</v>
      </c>
      <c r="D3841" s="119">
        <v>43215</v>
      </c>
      <c r="E3841" s="120" t="s">
        <v>6789</v>
      </c>
      <c r="F3841" s="120" t="s">
        <v>3</v>
      </c>
      <c r="G3841" s="120">
        <v>1617063</v>
      </c>
      <c r="H3841" s="124"/>
      <c r="I3841" s="128" t="s">
        <v>7955</v>
      </c>
      <c r="J3841" s="124"/>
      <c r="K3841" s="124"/>
      <c r="L3841" s="124"/>
      <c r="M3841" s="124"/>
      <c r="N3841" s="211">
        <v>0</v>
      </c>
      <c r="O3841" s="211">
        <v>2157.71</v>
      </c>
      <c r="P3841" s="124" t="s">
        <v>1314</v>
      </c>
    </row>
    <row r="3842" spans="1:16" ht="63.75">
      <c r="A3842" s="262">
        <v>373</v>
      </c>
      <c r="B3842" s="124"/>
      <c r="C3842" s="125" t="s">
        <v>1269</v>
      </c>
      <c r="D3842" s="119">
        <v>43215</v>
      </c>
      <c r="E3842" s="120" t="s">
        <v>7336</v>
      </c>
      <c r="F3842" s="120" t="s">
        <v>1315</v>
      </c>
      <c r="G3842" s="120">
        <v>17422961</v>
      </c>
      <c r="H3842" s="124"/>
      <c r="I3842" s="128" t="s">
        <v>8475</v>
      </c>
      <c r="J3842" s="124"/>
      <c r="K3842" s="124"/>
      <c r="L3842" s="124"/>
      <c r="M3842" s="124"/>
      <c r="N3842" s="211">
        <v>0</v>
      </c>
      <c r="O3842" s="211">
        <v>1250342.78</v>
      </c>
      <c r="P3842" s="124" t="s">
        <v>1314</v>
      </c>
    </row>
    <row r="3843" spans="1:16" ht="76.5">
      <c r="A3843" s="262" t="s">
        <v>620</v>
      </c>
      <c r="B3843" s="124"/>
      <c r="C3843" s="125" t="s">
        <v>714</v>
      </c>
      <c r="D3843" s="119">
        <v>43215</v>
      </c>
      <c r="E3843" s="120" t="s">
        <v>7337</v>
      </c>
      <c r="F3843" s="120" t="s">
        <v>1256</v>
      </c>
      <c r="G3843" s="120">
        <v>17453864</v>
      </c>
      <c r="H3843" s="124"/>
      <c r="I3843" s="128" t="s">
        <v>4270</v>
      </c>
      <c r="J3843" s="124"/>
      <c r="K3843" s="124"/>
      <c r="L3843" s="124"/>
      <c r="M3843" s="124"/>
      <c r="N3843" s="211">
        <v>0</v>
      </c>
      <c r="O3843" s="211">
        <v>547.47</v>
      </c>
      <c r="P3843" s="124" t="s">
        <v>1314</v>
      </c>
    </row>
    <row r="3844" spans="1:16" ht="76.5">
      <c r="A3844" s="262">
        <v>41</v>
      </c>
      <c r="B3844" s="124"/>
      <c r="C3844" s="125" t="s">
        <v>697</v>
      </c>
      <c r="D3844" s="119">
        <v>43215</v>
      </c>
      <c r="E3844" s="120" t="s">
        <v>7338</v>
      </c>
      <c r="F3844" s="120" t="s">
        <v>1315</v>
      </c>
      <c r="G3844" s="120">
        <v>17440002</v>
      </c>
      <c r="H3844" s="124"/>
      <c r="I3844" s="128" t="s">
        <v>8476</v>
      </c>
      <c r="J3844" s="124"/>
      <c r="K3844" s="124"/>
      <c r="L3844" s="124"/>
      <c r="M3844" s="124"/>
      <c r="N3844" s="211">
        <v>0</v>
      </c>
      <c r="O3844" s="211">
        <v>40405.230000000003</v>
      </c>
      <c r="P3844" s="124" t="s">
        <v>1314</v>
      </c>
    </row>
    <row r="3845" spans="1:16" ht="76.5">
      <c r="A3845" s="262">
        <v>41</v>
      </c>
      <c r="B3845" s="124"/>
      <c r="C3845" s="125" t="s">
        <v>697</v>
      </c>
      <c r="D3845" s="119">
        <v>43215</v>
      </c>
      <c r="E3845" s="120" t="s">
        <v>7339</v>
      </c>
      <c r="F3845" s="120" t="s">
        <v>6</v>
      </c>
      <c r="G3845" s="120">
        <v>919828</v>
      </c>
      <c r="H3845" s="124"/>
      <c r="I3845" s="128" t="s">
        <v>8477</v>
      </c>
      <c r="J3845" s="124"/>
      <c r="K3845" s="124"/>
      <c r="L3845" s="124"/>
      <c r="M3845" s="124"/>
      <c r="N3845" s="211">
        <v>0</v>
      </c>
      <c r="O3845" s="211">
        <v>79083</v>
      </c>
      <c r="P3845" s="124" t="s">
        <v>1314</v>
      </c>
    </row>
    <row r="3846" spans="1:16" ht="76.5">
      <c r="A3846" s="262">
        <v>25</v>
      </c>
      <c r="B3846" s="124"/>
      <c r="C3846" s="125" t="s">
        <v>694</v>
      </c>
      <c r="D3846" s="119">
        <v>43215</v>
      </c>
      <c r="E3846" s="120" t="s">
        <v>7340</v>
      </c>
      <c r="F3846" s="120" t="s">
        <v>1315</v>
      </c>
      <c r="G3846" s="120">
        <v>17419430</v>
      </c>
      <c r="H3846" s="124"/>
      <c r="I3846" s="128" t="s">
        <v>8478</v>
      </c>
      <c r="J3846" s="124"/>
      <c r="K3846" s="124"/>
      <c r="L3846" s="124"/>
      <c r="M3846" s="124"/>
      <c r="N3846" s="211">
        <v>143726.51999999999</v>
      </c>
      <c r="O3846" s="211">
        <v>0</v>
      </c>
      <c r="P3846" s="124" t="s">
        <v>1314</v>
      </c>
    </row>
    <row r="3847" spans="1:16" ht="76.5">
      <c r="A3847" s="262">
        <v>25</v>
      </c>
      <c r="B3847" s="124"/>
      <c r="C3847" s="125" t="s">
        <v>694</v>
      </c>
      <c r="D3847" s="119">
        <v>43215</v>
      </c>
      <c r="E3847" s="120" t="s">
        <v>7341</v>
      </c>
      <c r="F3847" s="120" t="s">
        <v>1315</v>
      </c>
      <c r="G3847" s="120">
        <v>17419428</v>
      </c>
      <c r="H3847" s="124"/>
      <c r="I3847" s="128" t="s">
        <v>8479</v>
      </c>
      <c r="J3847" s="124"/>
      <c r="K3847" s="124"/>
      <c r="L3847" s="124"/>
      <c r="M3847" s="124"/>
      <c r="N3847" s="211">
        <v>331081.39</v>
      </c>
      <c r="O3847" s="211">
        <v>0</v>
      </c>
      <c r="P3847" s="124" t="s">
        <v>1314</v>
      </c>
    </row>
    <row r="3848" spans="1:16" ht="76.5">
      <c r="A3848" s="262">
        <v>25</v>
      </c>
      <c r="B3848" s="124"/>
      <c r="C3848" s="125" t="s">
        <v>694</v>
      </c>
      <c r="D3848" s="119">
        <v>43215</v>
      </c>
      <c r="E3848" s="120" t="s">
        <v>7342</v>
      </c>
      <c r="F3848" s="120" t="s">
        <v>1315</v>
      </c>
      <c r="G3848" s="120">
        <v>17419411</v>
      </c>
      <c r="H3848" s="124"/>
      <c r="I3848" s="128" t="s">
        <v>8480</v>
      </c>
      <c r="J3848" s="124"/>
      <c r="K3848" s="124"/>
      <c r="L3848" s="124"/>
      <c r="M3848" s="124"/>
      <c r="N3848" s="211">
        <v>700151.26</v>
      </c>
      <c r="O3848" s="211">
        <v>0</v>
      </c>
      <c r="P3848" s="124" t="s">
        <v>1314</v>
      </c>
    </row>
    <row r="3849" spans="1:16" ht="76.5">
      <c r="A3849" s="262">
        <v>25</v>
      </c>
      <c r="B3849" s="124"/>
      <c r="C3849" s="125" t="s">
        <v>694</v>
      </c>
      <c r="D3849" s="119">
        <v>43215</v>
      </c>
      <c r="E3849" s="120" t="s">
        <v>7343</v>
      </c>
      <c r="F3849" s="120" t="s">
        <v>1315</v>
      </c>
      <c r="G3849" s="120">
        <v>17419410</v>
      </c>
      <c r="H3849" s="124"/>
      <c r="I3849" s="128" t="s">
        <v>8481</v>
      </c>
      <c r="J3849" s="124"/>
      <c r="K3849" s="124"/>
      <c r="L3849" s="124"/>
      <c r="M3849" s="124"/>
      <c r="N3849" s="211">
        <v>296836.31</v>
      </c>
      <c r="O3849" s="211">
        <v>0</v>
      </c>
      <c r="P3849" s="124" t="s">
        <v>1314</v>
      </c>
    </row>
    <row r="3850" spans="1:16" ht="76.5">
      <c r="A3850" s="262">
        <v>25</v>
      </c>
      <c r="B3850" s="124"/>
      <c r="C3850" s="125" t="s">
        <v>694</v>
      </c>
      <c r="D3850" s="119">
        <v>43215</v>
      </c>
      <c r="E3850" s="120" t="s">
        <v>7344</v>
      </c>
      <c r="F3850" s="120" t="s">
        <v>1315</v>
      </c>
      <c r="G3850" s="120">
        <v>17419403</v>
      </c>
      <c r="H3850" s="124"/>
      <c r="I3850" s="128" t="s">
        <v>8482</v>
      </c>
      <c r="J3850" s="124"/>
      <c r="K3850" s="124"/>
      <c r="L3850" s="124"/>
      <c r="M3850" s="124"/>
      <c r="N3850" s="211">
        <v>169082.1</v>
      </c>
      <c r="O3850" s="211">
        <v>0</v>
      </c>
      <c r="P3850" s="124" t="s">
        <v>1314</v>
      </c>
    </row>
    <row r="3851" spans="1:16" ht="76.5">
      <c r="A3851" s="262">
        <v>25</v>
      </c>
      <c r="B3851" s="124"/>
      <c r="C3851" s="125" t="s">
        <v>694</v>
      </c>
      <c r="D3851" s="119">
        <v>43215</v>
      </c>
      <c r="E3851" s="120" t="s">
        <v>7345</v>
      </c>
      <c r="F3851" s="120" t="s">
        <v>1315</v>
      </c>
      <c r="G3851" s="120">
        <v>17419400</v>
      </c>
      <c r="H3851" s="124"/>
      <c r="I3851" s="128" t="s">
        <v>8483</v>
      </c>
      <c r="J3851" s="124"/>
      <c r="K3851" s="124"/>
      <c r="L3851" s="124"/>
      <c r="M3851" s="124"/>
      <c r="N3851" s="211">
        <v>259986.49</v>
      </c>
      <c r="O3851" s="211">
        <v>0</v>
      </c>
      <c r="P3851" s="124" t="s">
        <v>1314</v>
      </c>
    </row>
    <row r="3852" spans="1:16" ht="76.5">
      <c r="A3852" s="262">
        <v>25</v>
      </c>
      <c r="B3852" s="124"/>
      <c r="C3852" s="125" t="s">
        <v>694</v>
      </c>
      <c r="D3852" s="119">
        <v>43215</v>
      </c>
      <c r="E3852" s="120" t="s">
        <v>7346</v>
      </c>
      <c r="F3852" s="120" t="s">
        <v>1315</v>
      </c>
      <c r="G3852" s="120">
        <v>17419398</v>
      </c>
      <c r="H3852" s="124"/>
      <c r="I3852" s="128" t="s">
        <v>8484</v>
      </c>
      <c r="J3852" s="124"/>
      <c r="K3852" s="124"/>
      <c r="L3852" s="124"/>
      <c r="M3852" s="124"/>
      <c r="N3852" s="211">
        <v>450000.82</v>
      </c>
      <c r="O3852" s="211">
        <v>0</v>
      </c>
      <c r="P3852" s="124" t="s">
        <v>1314</v>
      </c>
    </row>
    <row r="3853" spans="1:16" ht="76.5">
      <c r="A3853" s="262">
        <v>25</v>
      </c>
      <c r="B3853" s="124"/>
      <c r="C3853" s="125" t="s">
        <v>694</v>
      </c>
      <c r="D3853" s="119">
        <v>43215</v>
      </c>
      <c r="E3853" s="120" t="s">
        <v>7347</v>
      </c>
      <c r="F3853" s="120" t="s">
        <v>1315</v>
      </c>
      <c r="G3853" s="120">
        <v>17419397</v>
      </c>
      <c r="H3853" s="124"/>
      <c r="I3853" s="128" t="s">
        <v>8485</v>
      </c>
      <c r="J3853" s="124"/>
      <c r="K3853" s="124"/>
      <c r="L3853" s="124"/>
      <c r="M3853" s="124"/>
      <c r="N3853" s="211">
        <v>407612.5</v>
      </c>
      <c r="O3853" s="211">
        <v>0</v>
      </c>
      <c r="P3853" s="124" t="s">
        <v>1314</v>
      </c>
    </row>
    <row r="3854" spans="1:16" ht="76.5">
      <c r="A3854" s="262">
        <v>25</v>
      </c>
      <c r="B3854" s="124"/>
      <c r="C3854" s="125" t="s">
        <v>694</v>
      </c>
      <c r="D3854" s="119">
        <v>43215</v>
      </c>
      <c r="E3854" s="120" t="s">
        <v>7348</v>
      </c>
      <c r="F3854" s="120" t="s">
        <v>1315</v>
      </c>
      <c r="G3854" s="120">
        <v>17436832</v>
      </c>
      <c r="H3854" s="124"/>
      <c r="I3854" s="128" t="s">
        <v>8486</v>
      </c>
      <c r="J3854" s="124"/>
      <c r="K3854" s="124"/>
      <c r="L3854" s="124"/>
      <c r="M3854" s="124"/>
      <c r="N3854" s="211">
        <v>747027.78</v>
      </c>
      <c r="O3854" s="211">
        <v>0</v>
      </c>
      <c r="P3854" s="124" t="s">
        <v>1314</v>
      </c>
    </row>
    <row r="3855" spans="1:16" ht="76.5">
      <c r="A3855" s="262">
        <v>25</v>
      </c>
      <c r="B3855" s="124"/>
      <c r="C3855" s="125" t="s">
        <v>694</v>
      </c>
      <c r="D3855" s="119">
        <v>43215</v>
      </c>
      <c r="E3855" s="120" t="s">
        <v>7349</v>
      </c>
      <c r="F3855" s="120" t="s">
        <v>1315</v>
      </c>
      <c r="G3855" s="120">
        <v>17436831</v>
      </c>
      <c r="H3855" s="124"/>
      <c r="I3855" s="128" t="s">
        <v>8487</v>
      </c>
      <c r="J3855" s="124"/>
      <c r="K3855" s="124"/>
      <c r="L3855" s="124"/>
      <c r="M3855" s="124"/>
      <c r="N3855" s="211">
        <v>184179.34</v>
      </c>
      <c r="O3855" s="211">
        <v>0</v>
      </c>
      <c r="P3855" s="124" t="s">
        <v>1314</v>
      </c>
    </row>
    <row r="3856" spans="1:16" ht="76.5">
      <c r="A3856" s="262">
        <v>25</v>
      </c>
      <c r="B3856" s="124"/>
      <c r="C3856" s="125" t="s">
        <v>694</v>
      </c>
      <c r="D3856" s="119">
        <v>43215</v>
      </c>
      <c r="E3856" s="120" t="s">
        <v>7350</v>
      </c>
      <c r="F3856" s="120" t="s">
        <v>1315</v>
      </c>
      <c r="G3856" s="120">
        <v>17436830</v>
      </c>
      <c r="H3856" s="124"/>
      <c r="I3856" s="128" t="s">
        <v>8488</v>
      </c>
      <c r="J3856" s="124"/>
      <c r="K3856" s="124"/>
      <c r="L3856" s="124"/>
      <c r="M3856" s="124"/>
      <c r="N3856" s="211">
        <v>169245.73</v>
      </c>
      <c r="O3856" s="211">
        <v>0</v>
      </c>
      <c r="P3856" s="124" t="s">
        <v>1314</v>
      </c>
    </row>
    <row r="3857" spans="1:16" ht="76.5">
      <c r="A3857" s="262">
        <v>25</v>
      </c>
      <c r="B3857" s="124"/>
      <c r="C3857" s="125" t="s">
        <v>694</v>
      </c>
      <c r="D3857" s="119">
        <v>43215</v>
      </c>
      <c r="E3857" s="120" t="s">
        <v>7351</v>
      </c>
      <c r="F3857" s="120" t="s">
        <v>1315</v>
      </c>
      <c r="G3857" s="120">
        <v>17436810</v>
      </c>
      <c r="H3857" s="124"/>
      <c r="I3857" s="128" t="s">
        <v>8489</v>
      </c>
      <c r="J3857" s="124"/>
      <c r="K3857" s="124"/>
      <c r="L3857" s="124"/>
      <c r="M3857" s="124"/>
      <c r="N3857" s="211">
        <v>1112858.8899999999</v>
      </c>
      <c r="O3857" s="211">
        <v>0</v>
      </c>
      <c r="P3857" s="124" t="s">
        <v>1314</v>
      </c>
    </row>
    <row r="3858" spans="1:16" ht="76.5">
      <c r="A3858" s="262">
        <v>25</v>
      </c>
      <c r="B3858" s="124"/>
      <c r="C3858" s="125" t="s">
        <v>694</v>
      </c>
      <c r="D3858" s="119">
        <v>43215</v>
      </c>
      <c r="E3858" s="120" t="s">
        <v>7352</v>
      </c>
      <c r="F3858" s="120" t="s">
        <v>1315</v>
      </c>
      <c r="G3858" s="120">
        <v>17436725</v>
      </c>
      <c r="H3858" s="124"/>
      <c r="I3858" s="128" t="s">
        <v>8032</v>
      </c>
      <c r="J3858" s="124"/>
      <c r="K3858" s="124"/>
      <c r="L3858" s="124"/>
      <c r="M3858" s="124"/>
      <c r="N3858" s="211">
        <v>3037612.54</v>
      </c>
      <c r="O3858" s="211">
        <v>0</v>
      </c>
      <c r="P3858" s="124" t="s">
        <v>1314</v>
      </c>
    </row>
    <row r="3859" spans="1:16" ht="89.25">
      <c r="A3859" s="262">
        <v>222</v>
      </c>
      <c r="B3859" s="124"/>
      <c r="C3859" s="125" t="s">
        <v>764</v>
      </c>
      <c r="D3859" s="119">
        <v>43215</v>
      </c>
      <c r="E3859" s="120" t="s">
        <v>7353</v>
      </c>
      <c r="F3859" s="120" t="s">
        <v>11</v>
      </c>
      <c r="G3859" s="120">
        <v>919829</v>
      </c>
      <c r="H3859" s="124"/>
      <c r="I3859" s="128" t="s">
        <v>8490</v>
      </c>
      <c r="J3859" s="124"/>
      <c r="K3859" s="124"/>
      <c r="L3859" s="124"/>
      <c r="M3859" s="124"/>
      <c r="N3859" s="211">
        <v>50</v>
      </c>
      <c r="O3859" s="211">
        <v>0</v>
      </c>
      <c r="P3859" s="124" t="s">
        <v>1314</v>
      </c>
    </row>
    <row r="3860" spans="1:16" ht="51">
      <c r="A3860" s="262">
        <v>513</v>
      </c>
      <c r="B3860" s="124"/>
      <c r="C3860" s="125" t="s">
        <v>201</v>
      </c>
      <c r="D3860" s="119">
        <v>43215</v>
      </c>
      <c r="E3860" s="120" t="s">
        <v>7354</v>
      </c>
      <c r="F3860" s="120" t="s">
        <v>15</v>
      </c>
      <c r="G3860" s="120">
        <v>720950</v>
      </c>
      <c r="H3860" s="124"/>
      <c r="I3860" s="128" t="s">
        <v>8491</v>
      </c>
      <c r="J3860" s="124"/>
      <c r="K3860" s="124"/>
      <c r="L3860" s="124"/>
      <c r="M3860" s="124"/>
      <c r="N3860" s="211">
        <v>50</v>
      </c>
      <c r="O3860" s="211">
        <v>0</v>
      </c>
      <c r="P3860" s="124" t="s">
        <v>1314</v>
      </c>
    </row>
    <row r="3861" spans="1:16" ht="51">
      <c r="A3861" s="262">
        <v>513</v>
      </c>
      <c r="B3861" s="124"/>
      <c r="C3861" s="125" t="s">
        <v>201</v>
      </c>
      <c r="D3861" s="119">
        <v>43215</v>
      </c>
      <c r="E3861" s="120" t="s">
        <v>7355</v>
      </c>
      <c r="F3861" s="120" t="s">
        <v>15</v>
      </c>
      <c r="G3861" s="120">
        <v>720958</v>
      </c>
      <c r="H3861" s="124"/>
      <c r="I3861" s="128" t="s">
        <v>8014</v>
      </c>
      <c r="J3861" s="124"/>
      <c r="K3861" s="124"/>
      <c r="L3861" s="124"/>
      <c r="M3861" s="124"/>
      <c r="N3861" s="211">
        <v>50</v>
      </c>
      <c r="O3861" s="211">
        <v>0</v>
      </c>
      <c r="P3861" s="124" t="s">
        <v>1314</v>
      </c>
    </row>
    <row r="3862" spans="1:16" ht="63.75">
      <c r="A3862" s="262">
        <v>513</v>
      </c>
      <c r="B3862" s="124"/>
      <c r="C3862" s="125" t="s">
        <v>201</v>
      </c>
      <c r="D3862" s="119">
        <v>43215</v>
      </c>
      <c r="E3862" s="120" t="s">
        <v>7356</v>
      </c>
      <c r="F3862" s="120" t="s">
        <v>15</v>
      </c>
      <c r="G3862" s="120">
        <v>720962</v>
      </c>
      <c r="H3862" s="124"/>
      <c r="I3862" s="128" t="s">
        <v>8492</v>
      </c>
      <c r="J3862" s="124"/>
      <c r="K3862" s="124"/>
      <c r="L3862" s="124"/>
      <c r="M3862" s="124"/>
      <c r="N3862" s="211">
        <v>50</v>
      </c>
      <c r="O3862" s="211">
        <v>0</v>
      </c>
      <c r="P3862" s="124" t="s">
        <v>1314</v>
      </c>
    </row>
    <row r="3863" spans="1:16" ht="89.25">
      <c r="A3863" s="262" t="s">
        <v>619</v>
      </c>
      <c r="B3863" s="124"/>
      <c r="C3863" s="125" t="s">
        <v>713</v>
      </c>
      <c r="D3863" s="119">
        <v>43215</v>
      </c>
      <c r="E3863" s="120" t="s">
        <v>7357</v>
      </c>
      <c r="F3863" s="120" t="s">
        <v>15</v>
      </c>
      <c r="G3863" s="120">
        <v>4841</v>
      </c>
      <c r="H3863" s="124"/>
      <c r="I3863" s="128" t="s">
        <v>8493</v>
      </c>
      <c r="J3863" s="124"/>
      <c r="K3863" s="124"/>
      <c r="L3863" s="124"/>
      <c r="M3863" s="124"/>
      <c r="N3863" s="211">
        <v>307.25</v>
      </c>
      <c r="O3863" s="211">
        <v>0</v>
      </c>
      <c r="P3863" s="124" t="s">
        <v>1314</v>
      </c>
    </row>
    <row r="3864" spans="1:16" ht="89.25">
      <c r="A3864" s="262">
        <v>35</v>
      </c>
      <c r="B3864" s="124"/>
      <c r="C3864" s="125" t="s">
        <v>696</v>
      </c>
      <c r="D3864" s="119">
        <v>43215</v>
      </c>
      <c r="E3864" s="120" t="s">
        <v>7358</v>
      </c>
      <c r="F3864" s="120" t="s">
        <v>15</v>
      </c>
      <c r="G3864" s="120">
        <v>4840</v>
      </c>
      <c r="H3864" s="124"/>
      <c r="I3864" s="128" t="s">
        <v>8494</v>
      </c>
      <c r="J3864" s="124"/>
      <c r="K3864" s="124"/>
      <c r="L3864" s="124"/>
      <c r="M3864" s="124"/>
      <c r="N3864" s="211">
        <v>295.11</v>
      </c>
      <c r="O3864" s="211">
        <v>0</v>
      </c>
      <c r="P3864" s="124" t="s">
        <v>1314</v>
      </c>
    </row>
    <row r="3865" spans="1:16" ht="63.75">
      <c r="A3865" s="262">
        <v>513</v>
      </c>
      <c r="B3865" s="124"/>
      <c r="C3865" s="125" t="s">
        <v>201</v>
      </c>
      <c r="D3865" s="119">
        <v>43215</v>
      </c>
      <c r="E3865" s="120" t="s">
        <v>7359</v>
      </c>
      <c r="F3865" s="120" t="s">
        <v>15</v>
      </c>
      <c r="G3865" s="120">
        <v>721275</v>
      </c>
      <c r="H3865" s="124"/>
      <c r="I3865" s="128" t="s">
        <v>8234</v>
      </c>
      <c r="J3865" s="124"/>
      <c r="K3865" s="124"/>
      <c r="L3865" s="124"/>
      <c r="M3865" s="124"/>
      <c r="N3865" s="211">
        <v>50</v>
      </c>
      <c r="O3865" s="211">
        <v>0</v>
      </c>
      <c r="P3865" s="124" t="s">
        <v>1314</v>
      </c>
    </row>
    <row r="3866" spans="1:16" ht="76.5">
      <c r="A3866" s="262">
        <v>25</v>
      </c>
      <c r="B3866" s="124"/>
      <c r="C3866" s="125" t="s">
        <v>694</v>
      </c>
      <c r="D3866" s="119">
        <v>43215</v>
      </c>
      <c r="E3866" s="120" t="s">
        <v>7360</v>
      </c>
      <c r="F3866" s="120" t="s">
        <v>1315</v>
      </c>
      <c r="G3866" s="120">
        <v>17422955</v>
      </c>
      <c r="H3866" s="124"/>
      <c r="I3866" s="128" t="s">
        <v>8495</v>
      </c>
      <c r="J3866" s="124"/>
      <c r="K3866" s="124"/>
      <c r="L3866" s="124"/>
      <c r="M3866" s="124"/>
      <c r="N3866" s="211">
        <v>712456.59</v>
      </c>
      <c r="O3866" s="211">
        <v>0</v>
      </c>
      <c r="P3866" s="124" t="s">
        <v>1314</v>
      </c>
    </row>
    <row r="3867" spans="1:16" ht="76.5">
      <c r="A3867" s="262">
        <v>25</v>
      </c>
      <c r="B3867" s="124"/>
      <c r="C3867" s="125" t="s">
        <v>694</v>
      </c>
      <c r="D3867" s="119">
        <v>43215</v>
      </c>
      <c r="E3867" s="120" t="s">
        <v>7361</v>
      </c>
      <c r="F3867" s="120" t="s">
        <v>1315</v>
      </c>
      <c r="G3867" s="120">
        <v>17422954</v>
      </c>
      <c r="H3867" s="124"/>
      <c r="I3867" s="128" t="s">
        <v>8496</v>
      </c>
      <c r="J3867" s="124"/>
      <c r="K3867" s="124"/>
      <c r="L3867" s="124"/>
      <c r="M3867" s="124"/>
      <c r="N3867" s="211">
        <v>7651.52</v>
      </c>
      <c r="O3867" s="211">
        <v>0</v>
      </c>
      <c r="P3867" s="124" t="s">
        <v>1314</v>
      </c>
    </row>
    <row r="3868" spans="1:16" ht="76.5">
      <c r="A3868" s="262">
        <v>25</v>
      </c>
      <c r="B3868" s="124"/>
      <c r="C3868" s="125" t="s">
        <v>694</v>
      </c>
      <c r="D3868" s="119">
        <v>43215</v>
      </c>
      <c r="E3868" s="120" t="s">
        <v>7362</v>
      </c>
      <c r="F3868" s="120" t="s">
        <v>1315</v>
      </c>
      <c r="G3868" s="120">
        <v>17422953</v>
      </c>
      <c r="H3868" s="124"/>
      <c r="I3868" s="128" t="s">
        <v>8497</v>
      </c>
      <c r="J3868" s="124"/>
      <c r="K3868" s="124"/>
      <c r="L3868" s="124"/>
      <c r="M3868" s="124"/>
      <c r="N3868" s="211">
        <v>147326.6</v>
      </c>
      <c r="O3868" s="211">
        <v>0</v>
      </c>
      <c r="P3868" s="124" t="s">
        <v>1314</v>
      </c>
    </row>
    <row r="3869" spans="1:16" ht="76.5">
      <c r="A3869" s="262">
        <v>25</v>
      </c>
      <c r="B3869" s="124"/>
      <c r="C3869" s="125" t="s">
        <v>694</v>
      </c>
      <c r="D3869" s="119">
        <v>43215</v>
      </c>
      <c r="E3869" s="120" t="s">
        <v>7363</v>
      </c>
      <c r="F3869" s="120" t="s">
        <v>1315</v>
      </c>
      <c r="G3869" s="120">
        <v>17422952</v>
      </c>
      <c r="H3869" s="124"/>
      <c r="I3869" s="128" t="s">
        <v>8498</v>
      </c>
      <c r="J3869" s="124"/>
      <c r="K3869" s="124"/>
      <c r="L3869" s="124"/>
      <c r="M3869" s="124"/>
      <c r="N3869" s="211">
        <v>139809.31</v>
      </c>
      <c r="O3869" s="211">
        <v>0</v>
      </c>
      <c r="P3869" s="124" t="s">
        <v>1314</v>
      </c>
    </row>
    <row r="3870" spans="1:16" ht="76.5">
      <c r="A3870" s="262">
        <v>25</v>
      </c>
      <c r="B3870" s="124"/>
      <c r="C3870" s="125" t="s">
        <v>694</v>
      </c>
      <c r="D3870" s="119">
        <v>43215</v>
      </c>
      <c r="E3870" s="120" t="s">
        <v>7364</v>
      </c>
      <c r="F3870" s="120" t="s">
        <v>1315</v>
      </c>
      <c r="G3870" s="120">
        <v>17422936</v>
      </c>
      <c r="H3870" s="124"/>
      <c r="I3870" s="128" t="s">
        <v>4261</v>
      </c>
      <c r="J3870" s="124"/>
      <c r="K3870" s="124"/>
      <c r="L3870" s="124"/>
      <c r="M3870" s="124"/>
      <c r="N3870" s="211">
        <v>93329.17</v>
      </c>
      <c r="O3870" s="211">
        <v>0</v>
      </c>
      <c r="P3870" s="124" t="s">
        <v>1314</v>
      </c>
    </row>
    <row r="3871" spans="1:16" ht="76.5">
      <c r="A3871" s="262">
        <v>25</v>
      </c>
      <c r="B3871" s="124"/>
      <c r="C3871" s="125" t="s">
        <v>694</v>
      </c>
      <c r="D3871" s="119">
        <v>43215</v>
      </c>
      <c r="E3871" s="120" t="s">
        <v>7365</v>
      </c>
      <c r="F3871" s="120" t="s">
        <v>1315</v>
      </c>
      <c r="G3871" s="120">
        <v>17422935</v>
      </c>
      <c r="H3871" s="124"/>
      <c r="I3871" s="128" t="s">
        <v>8499</v>
      </c>
      <c r="J3871" s="124"/>
      <c r="K3871" s="124"/>
      <c r="L3871" s="124"/>
      <c r="M3871" s="124"/>
      <c r="N3871" s="211">
        <v>108326.92</v>
      </c>
      <c r="O3871" s="211">
        <v>0</v>
      </c>
      <c r="P3871" s="124" t="s">
        <v>1314</v>
      </c>
    </row>
    <row r="3872" spans="1:16" ht="76.5">
      <c r="A3872" s="262">
        <v>25</v>
      </c>
      <c r="B3872" s="124"/>
      <c r="C3872" s="125" t="s">
        <v>694</v>
      </c>
      <c r="D3872" s="119">
        <v>43215</v>
      </c>
      <c r="E3872" s="120" t="s">
        <v>7366</v>
      </c>
      <c r="F3872" s="120" t="s">
        <v>1315</v>
      </c>
      <c r="G3872" s="120">
        <v>17422934</v>
      </c>
      <c r="H3872" s="124"/>
      <c r="I3872" s="128" t="s">
        <v>8500</v>
      </c>
      <c r="J3872" s="124"/>
      <c r="K3872" s="124"/>
      <c r="L3872" s="124"/>
      <c r="M3872" s="124"/>
      <c r="N3872" s="211">
        <v>617244.54</v>
      </c>
      <c r="O3872" s="211">
        <v>0</v>
      </c>
      <c r="P3872" s="124" t="s">
        <v>1314</v>
      </c>
    </row>
    <row r="3873" spans="1:16" ht="76.5">
      <c r="A3873" s="262">
        <v>25</v>
      </c>
      <c r="B3873" s="124"/>
      <c r="C3873" s="125" t="s">
        <v>694</v>
      </c>
      <c r="D3873" s="119">
        <v>43215</v>
      </c>
      <c r="E3873" s="120" t="s">
        <v>7367</v>
      </c>
      <c r="F3873" s="120" t="s">
        <v>1315</v>
      </c>
      <c r="G3873" s="120">
        <v>17422960</v>
      </c>
      <c r="H3873" s="124"/>
      <c r="I3873" s="128" t="s">
        <v>8501</v>
      </c>
      <c r="J3873" s="124"/>
      <c r="K3873" s="124"/>
      <c r="L3873" s="124"/>
      <c r="M3873" s="124"/>
      <c r="N3873" s="211">
        <v>519820.09</v>
      </c>
      <c r="O3873" s="211">
        <v>0</v>
      </c>
      <c r="P3873" s="124" t="s">
        <v>1314</v>
      </c>
    </row>
    <row r="3874" spans="1:16" ht="76.5">
      <c r="A3874" s="262">
        <v>25</v>
      </c>
      <c r="B3874" s="124"/>
      <c r="C3874" s="125" t="s">
        <v>694</v>
      </c>
      <c r="D3874" s="119">
        <v>43215</v>
      </c>
      <c r="E3874" s="120" t="s">
        <v>7368</v>
      </c>
      <c r="F3874" s="120" t="s">
        <v>1315</v>
      </c>
      <c r="G3874" s="120">
        <v>17422959</v>
      </c>
      <c r="H3874" s="124"/>
      <c r="I3874" s="128" t="s">
        <v>8502</v>
      </c>
      <c r="J3874" s="124"/>
      <c r="K3874" s="124"/>
      <c r="L3874" s="124"/>
      <c r="M3874" s="124"/>
      <c r="N3874" s="211">
        <v>162061.39000000001</v>
      </c>
      <c r="O3874" s="211">
        <v>0</v>
      </c>
      <c r="P3874" s="124" t="s">
        <v>1314</v>
      </c>
    </row>
    <row r="3875" spans="1:16" ht="76.5">
      <c r="A3875" s="262">
        <v>25</v>
      </c>
      <c r="B3875" s="124"/>
      <c r="C3875" s="125" t="s">
        <v>694</v>
      </c>
      <c r="D3875" s="119">
        <v>43215</v>
      </c>
      <c r="E3875" s="120" t="s">
        <v>7369</v>
      </c>
      <c r="F3875" s="120" t="s">
        <v>1315</v>
      </c>
      <c r="G3875" s="120">
        <v>17422931</v>
      </c>
      <c r="H3875" s="124"/>
      <c r="I3875" s="128" t="s">
        <v>8503</v>
      </c>
      <c r="J3875" s="124"/>
      <c r="K3875" s="124"/>
      <c r="L3875" s="124"/>
      <c r="M3875" s="124"/>
      <c r="N3875" s="211">
        <v>831153.59</v>
      </c>
      <c r="O3875" s="211">
        <v>0</v>
      </c>
      <c r="P3875" s="124" t="s">
        <v>1314</v>
      </c>
    </row>
    <row r="3876" spans="1:16" ht="76.5">
      <c r="A3876" s="262">
        <v>25</v>
      </c>
      <c r="B3876" s="124"/>
      <c r="C3876" s="125" t="s">
        <v>694</v>
      </c>
      <c r="D3876" s="119">
        <v>43215</v>
      </c>
      <c r="E3876" s="120" t="s">
        <v>7370</v>
      </c>
      <c r="F3876" s="120" t="s">
        <v>1315</v>
      </c>
      <c r="G3876" s="120">
        <v>17419394</v>
      </c>
      <c r="H3876" s="124"/>
      <c r="I3876" s="128" t="s">
        <v>8504</v>
      </c>
      <c r="J3876" s="124"/>
      <c r="K3876" s="124"/>
      <c r="L3876" s="124"/>
      <c r="M3876" s="124"/>
      <c r="N3876" s="211">
        <v>334547.58</v>
      </c>
      <c r="O3876" s="211">
        <v>0</v>
      </c>
      <c r="P3876" s="124" t="s">
        <v>1314</v>
      </c>
    </row>
    <row r="3877" spans="1:16" ht="76.5">
      <c r="A3877" s="262">
        <v>25</v>
      </c>
      <c r="B3877" s="124"/>
      <c r="C3877" s="125" t="s">
        <v>694</v>
      </c>
      <c r="D3877" s="119">
        <v>43215</v>
      </c>
      <c r="E3877" s="120" t="s">
        <v>7371</v>
      </c>
      <c r="F3877" s="120" t="s">
        <v>1315</v>
      </c>
      <c r="G3877" s="120">
        <v>17419389</v>
      </c>
      <c r="H3877" s="124"/>
      <c r="I3877" s="128" t="s">
        <v>8505</v>
      </c>
      <c r="J3877" s="124"/>
      <c r="K3877" s="124"/>
      <c r="L3877" s="124"/>
      <c r="M3877" s="124"/>
      <c r="N3877" s="211">
        <v>348100.78</v>
      </c>
      <c r="O3877" s="211">
        <v>0</v>
      </c>
      <c r="P3877" s="124" t="s">
        <v>1314</v>
      </c>
    </row>
    <row r="3878" spans="1:16" ht="76.5">
      <c r="A3878" s="262">
        <v>25</v>
      </c>
      <c r="B3878" s="124"/>
      <c r="C3878" s="125" t="s">
        <v>694</v>
      </c>
      <c r="D3878" s="119">
        <v>43215</v>
      </c>
      <c r="E3878" s="120" t="s">
        <v>7372</v>
      </c>
      <c r="F3878" s="120" t="s">
        <v>1315</v>
      </c>
      <c r="G3878" s="120">
        <v>17419383</v>
      </c>
      <c r="H3878" s="124"/>
      <c r="I3878" s="128" t="s">
        <v>8506</v>
      </c>
      <c r="J3878" s="124"/>
      <c r="K3878" s="124"/>
      <c r="L3878" s="124"/>
      <c r="M3878" s="124"/>
      <c r="N3878" s="211">
        <v>166434.19</v>
      </c>
      <c r="O3878" s="211">
        <v>0</v>
      </c>
      <c r="P3878" s="124" t="s">
        <v>1314</v>
      </c>
    </row>
    <row r="3879" spans="1:16" ht="76.5">
      <c r="A3879" s="262">
        <v>25</v>
      </c>
      <c r="B3879" s="124"/>
      <c r="C3879" s="125" t="s">
        <v>694</v>
      </c>
      <c r="D3879" s="119">
        <v>43215</v>
      </c>
      <c r="E3879" s="120" t="s">
        <v>7373</v>
      </c>
      <c r="F3879" s="120" t="s">
        <v>1315</v>
      </c>
      <c r="G3879" s="120">
        <v>17419381</v>
      </c>
      <c r="H3879" s="124"/>
      <c r="I3879" s="128" t="s">
        <v>8507</v>
      </c>
      <c r="J3879" s="124"/>
      <c r="K3879" s="124"/>
      <c r="L3879" s="124"/>
      <c r="M3879" s="124"/>
      <c r="N3879" s="211">
        <v>1116824.98</v>
      </c>
      <c r="O3879" s="211">
        <v>0</v>
      </c>
      <c r="P3879" s="124" t="s">
        <v>1314</v>
      </c>
    </row>
    <row r="3880" spans="1:16" ht="76.5">
      <c r="A3880" s="262">
        <v>25</v>
      </c>
      <c r="B3880" s="124"/>
      <c r="C3880" s="125" t="s">
        <v>694</v>
      </c>
      <c r="D3880" s="119">
        <v>43215</v>
      </c>
      <c r="E3880" s="120" t="s">
        <v>7374</v>
      </c>
      <c r="F3880" s="120" t="s">
        <v>1315</v>
      </c>
      <c r="G3880" s="120">
        <v>17419379</v>
      </c>
      <c r="H3880" s="124"/>
      <c r="I3880" s="128" t="s">
        <v>8508</v>
      </c>
      <c r="J3880" s="124"/>
      <c r="K3880" s="124"/>
      <c r="L3880" s="124"/>
      <c r="M3880" s="124"/>
      <c r="N3880" s="211">
        <v>428524.27</v>
      </c>
      <c r="O3880" s="211">
        <v>0</v>
      </c>
      <c r="P3880" s="124" t="s">
        <v>1314</v>
      </c>
    </row>
    <row r="3881" spans="1:16" ht="76.5">
      <c r="A3881" s="262">
        <v>25</v>
      </c>
      <c r="B3881" s="124"/>
      <c r="C3881" s="125" t="s">
        <v>694</v>
      </c>
      <c r="D3881" s="119">
        <v>43215</v>
      </c>
      <c r="E3881" s="120" t="s">
        <v>7375</v>
      </c>
      <c r="F3881" s="120" t="s">
        <v>1315</v>
      </c>
      <c r="G3881" s="120">
        <v>17419366</v>
      </c>
      <c r="H3881" s="124"/>
      <c r="I3881" s="128" t="s">
        <v>8509</v>
      </c>
      <c r="J3881" s="124"/>
      <c r="K3881" s="124"/>
      <c r="L3881" s="124"/>
      <c r="M3881" s="124"/>
      <c r="N3881" s="211">
        <v>633435.43999999994</v>
      </c>
      <c r="O3881" s="211">
        <v>0</v>
      </c>
      <c r="P3881" s="124" t="s">
        <v>1314</v>
      </c>
    </row>
    <row r="3882" spans="1:16" ht="76.5">
      <c r="A3882" s="262">
        <v>25</v>
      </c>
      <c r="B3882" s="124"/>
      <c r="C3882" s="125" t="s">
        <v>694</v>
      </c>
      <c r="D3882" s="119">
        <v>43215</v>
      </c>
      <c r="E3882" s="120" t="s">
        <v>7376</v>
      </c>
      <c r="F3882" s="120" t="s">
        <v>1315</v>
      </c>
      <c r="G3882" s="120">
        <v>17419382</v>
      </c>
      <c r="H3882" s="124"/>
      <c r="I3882" s="128" t="s">
        <v>8510</v>
      </c>
      <c r="J3882" s="124"/>
      <c r="K3882" s="124"/>
      <c r="L3882" s="124"/>
      <c r="M3882" s="124"/>
      <c r="N3882" s="211">
        <v>1290192.46</v>
      </c>
      <c r="O3882" s="211">
        <v>0</v>
      </c>
      <c r="P3882" s="124" t="s">
        <v>1314</v>
      </c>
    </row>
    <row r="3883" spans="1:16" ht="76.5">
      <c r="A3883" s="262">
        <v>25</v>
      </c>
      <c r="B3883" s="124"/>
      <c r="C3883" s="125" t="s">
        <v>694</v>
      </c>
      <c r="D3883" s="119">
        <v>43215</v>
      </c>
      <c r="E3883" s="120" t="s">
        <v>7377</v>
      </c>
      <c r="F3883" s="120" t="s">
        <v>1315</v>
      </c>
      <c r="G3883" s="120">
        <v>17419384</v>
      </c>
      <c r="H3883" s="124"/>
      <c r="I3883" s="128" t="s">
        <v>8511</v>
      </c>
      <c r="J3883" s="124"/>
      <c r="K3883" s="124"/>
      <c r="L3883" s="124"/>
      <c r="M3883" s="124"/>
      <c r="N3883" s="211">
        <v>376773.71</v>
      </c>
      <c r="O3883" s="211">
        <v>0</v>
      </c>
      <c r="P3883" s="124" t="s">
        <v>1314</v>
      </c>
    </row>
    <row r="3884" spans="1:16" ht="76.5">
      <c r="A3884" s="262">
        <v>25</v>
      </c>
      <c r="B3884" s="124"/>
      <c r="C3884" s="125" t="s">
        <v>694</v>
      </c>
      <c r="D3884" s="119">
        <v>43215</v>
      </c>
      <c r="E3884" s="120" t="s">
        <v>7378</v>
      </c>
      <c r="F3884" s="120" t="s">
        <v>1315</v>
      </c>
      <c r="G3884" s="120">
        <v>17419134</v>
      </c>
      <c r="H3884" s="124"/>
      <c r="I3884" s="128" t="s">
        <v>8512</v>
      </c>
      <c r="J3884" s="124"/>
      <c r="K3884" s="124"/>
      <c r="L3884" s="124"/>
      <c r="M3884" s="124"/>
      <c r="N3884" s="211">
        <v>256343.62</v>
      </c>
      <c r="O3884" s="211">
        <v>0</v>
      </c>
      <c r="P3884" s="124" t="s">
        <v>1314</v>
      </c>
    </row>
    <row r="3885" spans="1:16" ht="76.5">
      <c r="A3885" s="262">
        <v>25</v>
      </c>
      <c r="B3885" s="124"/>
      <c r="C3885" s="125" t="s">
        <v>694</v>
      </c>
      <c r="D3885" s="119">
        <v>43215</v>
      </c>
      <c r="E3885" s="120" t="s">
        <v>7379</v>
      </c>
      <c r="F3885" s="120" t="s">
        <v>1315</v>
      </c>
      <c r="G3885" s="120">
        <v>17422932</v>
      </c>
      <c r="H3885" s="124"/>
      <c r="I3885" s="128" t="s">
        <v>8513</v>
      </c>
      <c r="J3885" s="124"/>
      <c r="K3885" s="124"/>
      <c r="L3885" s="124"/>
      <c r="M3885" s="124"/>
      <c r="N3885" s="211">
        <v>405370.39</v>
      </c>
      <c r="O3885" s="211">
        <v>0</v>
      </c>
      <c r="P3885" s="124" t="s">
        <v>1314</v>
      </c>
    </row>
    <row r="3886" spans="1:16" ht="76.5">
      <c r="A3886" s="262">
        <v>41</v>
      </c>
      <c r="B3886" s="124"/>
      <c r="C3886" s="125" t="s">
        <v>697</v>
      </c>
      <c r="D3886" s="119">
        <v>43215</v>
      </c>
      <c r="E3886" s="120" t="s">
        <v>7380</v>
      </c>
      <c r="F3886" s="120" t="s">
        <v>1315</v>
      </c>
      <c r="G3886" s="120">
        <v>17387058</v>
      </c>
      <c r="H3886" s="124"/>
      <c r="I3886" s="128" t="s">
        <v>8514</v>
      </c>
      <c r="J3886" s="124"/>
      <c r="K3886" s="124"/>
      <c r="L3886" s="124"/>
      <c r="M3886" s="124"/>
      <c r="N3886" s="211">
        <v>7000</v>
      </c>
      <c r="O3886" s="211">
        <v>0</v>
      </c>
      <c r="P3886" s="124" t="s">
        <v>1314</v>
      </c>
    </row>
    <row r="3887" spans="1:16" ht="76.5">
      <c r="A3887" s="262">
        <v>25</v>
      </c>
      <c r="B3887" s="124"/>
      <c r="C3887" s="125" t="s">
        <v>694</v>
      </c>
      <c r="D3887" s="119">
        <v>43215</v>
      </c>
      <c r="E3887" s="120" t="s">
        <v>7381</v>
      </c>
      <c r="F3887" s="120" t="s">
        <v>1315</v>
      </c>
      <c r="G3887" s="120">
        <v>17419450</v>
      </c>
      <c r="H3887" s="124"/>
      <c r="I3887" s="128" t="s">
        <v>8515</v>
      </c>
      <c r="J3887" s="124"/>
      <c r="K3887" s="124"/>
      <c r="L3887" s="124"/>
      <c r="M3887" s="124"/>
      <c r="N3887" s="211">
        <v>691312.4</v>
      </c>
      <c r="O3887" s="211">
        <v>0</v>
      </c>
      <c r="P3887" s="124" t="s">
        <v>1314</v>
      </c>
    </row>
    <row r="3888" spans="1:16" ht="76.5">
      <c r="A3888" s="262">
        <v>25</v>
      </c>
      <c r="B3888" s="124"/>
      <c r="C3888" s="125" t="s">
        <v>694</v>
      </c>
      <c r="D3888" s="119">
        <v>43215</v>
      </c>
      <c r="E3888" s="120" t="s">
        <v>7382</v>
      </c>
      <c r="F3888" s="120" t="s">
        <v>1315</v>
      </c>
      <c r="G3888" s="120">
        <v>17419438</v>
      </c>
      <c r="H3888" s="124"/>
      <c r="I3888" s="128" t="s">
        <v>8516</v>
      </c>
      <c r="J3888" s="124"/>
      <c r="K3888" s="124"/>
      <c r="L3888" s="124"/>
      <c r="M3888" s="124"/>
      <c r="N3888" s="211">
        <v>275452.28000000003</v>
      </c>
      <c r="O3888" s="211">
        <v>0</v>
      </c>
      <c r="P3888" s="124" t="s">
        <v>1314</v>
      </c>
    </row>
    <row r="3889" spans="1:16" ht="76.5">
      <c r="A3889" s="262">
        <v>25</v>
      </c>
      <c r="B3889" s="124"/>
      <c r="C3889" s="125" t="s">
        <v>694</v>
      </c>
      <c r="D3889" s="119">
        <v>43215</v>
      </c>
      <c r="E3889" s="120" t="s">
        <v>7383</v>
      </c>
      <c r="F3889" s="120" t="s">
        <v>1315</v>
      </c>
      <c r="G3889" s="120">
        <v>17419448</v>
      </c>
      <c r="H3889" s="124"/>
      <c r="I3889" s="128" t="s">
        <v>8517</v>
      </c>
      <c r="J3889" s="124"/>
      <c r="K3889" s="124"/>
      <c r="L3889" s="124"/>
      <c r="M3889" s="124"/>
      <c r="N3889" s="211">
        <v>530627.30000000005</v>
      </c>
      <c r="O3889" s="211">
        <v>0</v>
      </c>
      <c r="P3889" s="124" t="s">
        <v>1314</v>
      </c>
    </row>
    <row r="3890" spans="1:16" ht="63.75">
      <c r="A3890" s="262">
        <v>16</v>
      </c>
      <c r="B3890" s="124"/>
      <c r="C3890" s="125" t="s">
        <v>692</v>
      </c>
      <c r="D3890" s="119">
        <v>43216</v>
      </c>
      <c r="E3890" s="120" t="s">
        <v>6404</v>
      </c>
      <c r="F3890" s="120" t="s">
        <v>3</v>
      </c>
      <c r="G3890" s="120">
        <v>1617352</v>
      </c>
      <c r="H3890" s="124"/>
      <c r="I3890" s="128" t="s">
        <v>7618</v>
      </c>
      <c r="J3890" s="124"/>
      <c r="K3890" s="124"/>
      <c r="L3890" s="124"/>
      <c r="M3890" s="124"/>
      <c r="N3890" s="211">
        <v>0</v>
      </c>
      <c r="O3890" s="211">
        <v>340</v>
      </c>
      <c r="P3890" s="124" t="s">
        <v>4737</v>
      </c>
    </row>
    <row r="3891" spans="1:16" ht="63.75">
      <c r="A3891" s="262" t="s">
        <v>619</v>
      </c>
      <c r="B3891" s="124"/>
      <c r="C3891" s="125" t="s">
        <v>713</v>
      </c>
      <c r="D3891" s="119">
        <v>43216</v>
      </c>
      <c r="E3891" s="120" t="s">
        <v>6423</v>
      </c>
      <c r="F3891" s="120" t="s">
        <v>3</v>
      </c>
      <c r="G3891" s="120">
        <v>1617342</v>
      </c>
      <c r="H3891" s="124"/>
      <c r="I3891" s="128" t="s">
        <v>7637</v>
      </c>
      <c r="J3891" s="124"/>
      <c r="K3891" s="124"/>
      <c r="L3891" s="124"/>
      <c r="M3891" s="124"/>
      <c r="N3891" s="211">
        <v>0</v>
      </c>
      <c r="O3891" s="211">
        <v>7240.5</v>
      </c>
      <c r="P3891" s="124" t="s">
        <v>1314</v>
      </c>
    </row>
    <row r="3892" spans="1:16" ht="51">
      <c r="A3892" s="262" t="s">
        <v>619</v>
      </c>
      <c r="B3892" s="124"/>
      <c r="C3892" s="125" t="s">
        <v>713</v>
      </c>
      <c r="D3892" s="119">
        <v>43216</v>
      </c>
      <c r="E3892" s="120" t="s">
        <v>6545</v>
      </c>
      <c r="F3892" s="120" t="s">
        <v>3</v>
      </c>
      <c r="G3892" s="120">
        <v>1617323</v>
      </c>
      <c r="H3892" s="124"/>
      <c r="I3892" s="128" t="s">
        <v>7742</v>
      </c>
      <c r="J3892" s="124"/>
      <c r="K3892" s="124"/>
      <c r="L3892" s="124"/>
      <c r="M3892" s="124"/>
      <c r="N3892" s="211">
        <v>0</v>
      </c>
      <c r="O3892" s="211">
        <v>15957.03</v>
      </c>
      <c r="P3892" s="124" t="s">
        <v>1314</v>
      </c>
    </row>
    <row r="3893" spans="1:16" ht="51">
      <c r="A3893" s="262" t="s">
        <v>619</v>
      </c>
      <c r="B3893" s="124"/>
      <c r="C3893" s="125" t="s">
        <v>713</v>
      </c>
      <c r="D3893" s="119">
        <v>43216</v>
      </c>
      <c r="E3893" s="120" t="s">
        <v>6561</v>
      </c>
      <c r="F3893" s="120" t="s">
        <v>3</v>
      </c>
      <c r="G3893" s="120">
        <v>1617273</v>
      </c>
      <c r="H3893" s="124"/>
      <c r="I3893" s="128" t="s">
        <v>7757</v>
      </c>
      <c r="J3893" s="124"/>
      <c r="K3893" s="124"/>
      <c r="L3893" s="124"/>
      <c r="M3893" s="124"/>
      <c r="N3893" s="211">
        <v>0</v>
      </c>
      <c r="O3893" s="211">
        <v>10000</v>
      </c>
      <c r="P3893" s="124" t="s">
        <v>1314</v>
      </c>
    </row>
    <row r="3894" spans="1:16" ht="51">
      <c r="A3894" s="262" t="s">
        <v>619</v>
      </c>
      <c r="B3894" s="124"/>
      <c r="C3894" s="125" t="s">
        <v>713</v>
      </c>
      <c r="D3894" s="119">
        <v>43216</v>
      </c>
      <c r="E3894" s="120" t="s">
        <v>6585</v>
      </c>
      <c r="F3894" s="120" t="s">
        <v>3</v>
      </c>
      <c r="G3894" s="120">
        <v>1617433</v>
      </c>
      <c r="H3894" s="124"/>
      <c r="I3894" s="128" t="s">
        <v>7774</v>
      </c>
      <c r="J3894" s="124"/>
      <c r="K3894" s="124"/>
      <c r="L3894" s="124"/>
      <c r="M3894" s="124"/>
      <c r="N3894" s="211">
        <v>0</v>
      </c>
      <c r="O3894" s="211">
        <v>636.85</v>
      </c>
      <c r="P3894" s="124" t="s">
        <v>1314</v>
      </c>
    </row>
    <row r="3895" spans="1:16" ht="51">
      <c r="A3895" s="262" t="s">
        <v>619</v>
      </c>
      <c r="B3895" s="124"/>
      <c r="C3895" s="125" t="s">
        <v>713</v>
      </c>
      <c r="D3895" s="119">
        <v>43216</v>
      </c>
      <c r="E3895" s="120" t="s">
        <v>6638</v>
      </c>
      <c r="F3895" s="120" t="s">
        <v>3</v>
      </c>
      <c r="G3895" s="120">
        <v>1617401</v>
      </c>
      <c r="H3895" s="124"/>
      <c r="I3895" s="128" t="s">
        <v>7821</v>
      </c>
      <c r="J3895" s="124"/>
      <c r="K3895" s="124"/>
      <c r="L3895" s="124"/>
      <c r="M3895" s="124"/>
      <c r="N3895" s="211">
        <v>0</v>
      </c>
      <c r="O3895" s="211">
        <v>371</v>
      </c>
      <c r="P3895" s="124" t="s">
        <v>1314</v>
      </c>
    </row>
    <row r="3896" spans="1:16" ht="63.75">
      <c r="A3896" s="262">
        <v>10</v>
      </c>
      <c r="B3896" s="124"/>
      <c r="C3896" s="125" t="s">
        <v>690</v>
      </c>
      <c r="D3896" s="119">
        <v>43216</v>
      </c>
      <c r="E3896" s="120" t="s">
        <v>6748</v>
      </c>
      <c r="F3896" s="120" t="s">
        <v>3</v>
      </c>
      <c r="G3896" s="120">
        <v>1617386</v>
      </c>
      <c r="H3896" s="124"/>
      <c r="I3896" s="128" t="s">
        <v>7915</v>
      </c>
      <c r="J3896" s="124"/>
      <c r="K3896" s="124"/>
      <c r="L3896" s="124"/>
      <c r="M3896" s="124"/>
      <c r="N3896" s="211">
        <v>0</v>
      </c>
      <c r="O3896" s="211">
        <v>357</v>
      </c>
      <c r="P3896" s="124" t="s">
        <v>1314</v>
      </c>
    </row>
    <row r="3897" spans="1:16" ht="63.75">
      <c r="A3897" s="262">
        <v>373</v>
      </c>
      <c r="B3897" s="124"/>
      <c r="C3897" s="125" t="s">
        <v>1269</v>
      </c>
      <c r="D3897" s="119">
        <v>43216</v>
      </c>
      <c r="E3897" s="120" t="s">
        <v>6749</v>
      </c>
      <c r="F3897" s="120" t="s">
        <v>3</v>
      </c>
      <c r="G3897" s="120">
        <v>1617391</v>
      </c>
      <c r="H3897" s="124"/>
      <c r="I3897" s="128" t="s">
        <v>7916</v>
      </c>
      <c r="J3897" s="124"/>
      <c r="K3897" s="124"/>
      <c r="L3897" s="124"/>
      <c r="M3897" s="124"/>
      <c r="N3897" s="211">
        <v>0</v>
      </c>
      <c r="O3897" s="211">
        <v>1153.8699999999999</v>
      </c>
      <c r="P3897" s="124" t="s">
        <v>1314</v>
      </c>
    </row>
    <row r="3898" spans="1:16" ht="63.75">
      <c r="A3898" s="262">
        <v>373</v>
      </c>
      <c r="B3898" s="124"/>
      <c r="C3898" s="125" t="s">
        <v>1269</v>
      </c>
      <c r="D3898" s="119">
        <v>43216</v>
      </c>
      <c r="E3898" s="120" t="s">
        <v>6750</v>
      </c>
      <c r="F3898" s="120" t="s">
        <v>3</v>
      </c>
      <c r="G3898" s="120">
        <v>1617393</v>
      </c>
      <c r="H3898" s="124"/>
      <c r="I3898" s="128" t="s">
        <v>7917</v>
      </c>
      <c r="J3898" s="124"/>
      <c r="K3898" s="124"/>
      <c r="L3898" s="124"/>
      <c r="M3898" s="124"/>
      <c r="N3898" s="211">
        <v>0</v>
      </c>
      <c r="O3898" s="211">
        <v>383.21</v>
      </c>
      <c r="P3898" s="124" t="s">
        <v>1314</v>
      </c>
    </row>
    <row r="3899" spans="1:16" ht="51">
      <c r="A3899" s="262">
        <v>46</v>
      </c>
      <c r="B3899" s="124"/>
      <c r="C3899" s="125" t="s">
        <v>698</v>
      </c>
      <c r="D3899" s="119">
        <v>43216</v>
      </c>
      <c r="E3899" s="120" t="s">
        <v>6754</v>
      </c>
      <c r="F3899" s="120" t="s">
        <v>3</v>
      </c>
      <c r="G3899" s="120">
        <v>1617443</v>
      </c>
      <c r="H3899" s="124"/>
      <c r="I3899" s="128" t="s">
        <v>7920</v>
      </c>
      <c r="J3899" s="124"/>
      <c r="K3899" s="124"/>
      <c r="L3899" s="124"/>
      <c r="M3899" s="124"/>
      <c r="N3899" s="211">
        <v>0</v>
      </c>
      <c r="O3899" s="211">
        <v>25.03</v>
      </c>
      <c r="P3899" s="124" t="s">
        <v>4737</v>
      </c>
    </row>
    <row r="3900" spans="1:16" ht="38.25">
      <c r="A3900" s="262">
        <v>47</v>
      </c>
      <c r="B3900" s="124"/>
      <c r="C3900" s="125" t="s">
        <v>699</v>
      </c>
      <c r="D3900" s="119">
        <v>43216</v>
      </c>
      <c r="E3900" s="120" t="s">
        <v>6755</v>
      </c>
      <c r="F3900" s="120" t="s">
        <v>3</v>
      </c>
      <c r="G3900" s="120">
        <v>1617454</v>
      </c>
      <c r="H3900" s="124"/>
      <c r="I3900" s="128" t="s">
        <v>7921</v>
      </c>
      <c r="J3900" s="124"/>
      <c r="K3900" s="124"/>
      <c r="L3900" s="124"/>
      <c r="M3900" s="124"/>
      <c r="N3900" s="211">
        <v>0</v>
      </c>
      <c r="O3900" s="211">
        <v>2527.52</v>
      </c>
      <c r="P3900" s="124" t="s">
        <v>1314</v>
      </c>
    </row>
    <row r="3901" spans="1:16" ht="63.75">
      <c r="A3901" s="262">
        <v>41</v>
      </c>
      <c r="B3901" s="124"/>
      <c r="C3901" s="125" t="s">
        <v>697</v>
      </c>
      <c r="D3901" s="119">
        <v>43216</v>
      </c>
      <c r="E3901" s="120" t="s">
        <v>7384</v>
      </c>
      <c r="F3901" s="120" t="s">
        <v>6</v>
      </c>
      <c r="G3901" s="120">
        <v>722508</v>
      </c>
      <c r="H3901" s="124"/>
      <c r="I3901" s="128" t="s">
        <v>8518</v>
      </c>
      <c r="J3901" s="124"/>
      <c r="K3901" s="124"/>
      <c r="L3901" s="124"/>
      <c r="M3901" s="124"/>
      <c r="N3901" s="211">
        <v>0</v>
      </c>
      <c r="O3901" s="211">
        <v>3499794.19</v>
      </c>
      <c r="P3901" s="124" t="s">
        <v>1314</v>
      </c>
    </row>
    <row r="3902" spans="1:16" ht="51">
      <c r="A3902" s="262">
        <v>340</v>
      </c>
      <c r="B3902" s="124"/>
      <c r="C3902" s="125" t="s">
        <v>814</v>
      </c>
      <c r="D3902" s="119">
        <v>43216</v>
      </c>
      <c r="E3902" s="120" t="s">
        <v>7385</v>
      </c>
      <c r="F3902" s="120" t="s">
        <v>6</v>
      </c>
      <c r="G3902" s="120">
        <v>967599</v>
      </c>
      <c r="H3902" s="124"/>
      <c r="I3902" s="128" t="s">
        <v>8519</v>
      </c>
      <c r="J3902" s="124"/>
      <c r="K3902" s="124"/>
      <c r="L3902" s="124"/>
      <c r="M3902" s="124"/>
      <c r="N3902" s="211">
        <v>0</v>
      </c>
      <c r="O3902" s="211">
        <v>184.86</v>
      </c>
      <c r="P3902" s="124" t="s">
        <v>1314</v>
      </c>
    </row>
    <row r="3903" spans="1:16" ht="51">
      <c r="A3903" s="262">
        <v>340</v>
      </c>
      <c r="B3903" s="124"/>
      <c r="C3903" s="125" t="s">
        <v>814</v>
      </c>
      <c r="D3903" s="119">
        <v>43216</v>
      </c>
      <c r="E3903" s="120" t="s">
        <v>7386</v>
      </c>
      <c r="F3903" s="120" t="s">
        <v>6</v>
      </c>
      <c r="G3903" s="120">
        <v>967602</v>
      </c>
      <c r="H3903" s="124"/>
      <c r="I3903" s="128" t="s">
        <v>8520</v>
      </c>
      <c r="J3903" s="124"/>
      <c r="K3903" s="124"/>
      <c r="L3903" s="124"/>
      <c r="M3903" s="124"/>
      <c r="N3903" s="211">
        <v>0</v>
      </c>
      <c r="O3903" s="211">
        <v>51.57</v>
      </c>
      <c r="P3903" s="124" t="s">
        <v>1314</v>
      </c>
    </row>
    <row r="3904" spans="1:16" ht="63.75">
      <c r="A3904" s="262">
        <v>514</v>
      </c>
      <c r="B3904" s="124"/>
      <c r="C3904" s="125" t="s">
        <v>841</v>
      </c>
      <c r="D3904" s="119">
        <v>43216</v>
      </c>
      <c r="E3904" s="120" t="s">
        <v>7387</v>
      </c>
      <c r="F3904" s="120" t="s">
        <v>6</v>
      </c>
      <c r="G3904" s="120">
        <v>967613</v>
      </c>
      <c r="H3904" s="124"/>
      <c r="I3904" s="128" t="s">
        <v>8521</v>
      </c>
      <c r="J3904" s="124"/>
      <c r="K3904" s="124"/>
      <c r="L3904" s="124"/>
      <c r="M3904" s="124"/>
      <c r="N3904" s="211">
        <v>0</v>
      </c>
      <c r="O3904" s="211">
        <v>21858289.309999999</v>
      </c>
      <c r="P3904" s="124" t="s">
        <v>1314</v>
      </c>
    </row>
    <row r="3905" spans="1:16" ht="51">
      <c r="A3905" s="262">
        <v>513</v>
      </c>
      <c r="B3905" s="124"/>
      <c r="C3905" s="125" t="s">
        <v>201</v>
      </c>
      <c r="D3905" s="119">
        <v>43216</v>
      </c>
      <c r="E3905" s="120" t="s">
        <v>7388</v>
      </c>
      <c r="F3905" s="120" t="s">
        <v>6</v>
      </c>
      <c r="G3905" s="120">
        <v>967620</v>
      </c>
      <c r="H3905" s="124"/>
      <c r="I3905" s="128" t="s">
        <v>8522</v>
      </c>
      <c r="J3905" s="124"/>
      <c r="K3905" s="124"/>
      <c r="L3905" s="124"/>
      <c r="M3905" s="124"/>
      <c r="N3905" s="211">
        <v>0</v>
      </c>
      <c r="O3905" s="211">
        <v>138066055.5</v>
      </c>
      <c r="P3905" s="124" t="s">
        <v>1314</v>
      </c>
    </row>
    <row r="3906" spans="1:16" ht="76.5">
      <c r="A3906" s="262" t="s">
        <v>620</v>
      </c>
      <c r="B3906" s="124"/>
      <c r="C3906" s="125" t="s">
        <v>714</v>
      </c>
      <c r="D3906" s="119">
        <v>43216</v>
      </c>
      <c r="E3906" s="120" t="s">
        <v>7389</v>
      </c>
      <c r="F3906" s="120" t="s">
        <v>6</v>
      </c>
      <c r="G3906" s="120">
        <v>967835</v>
      </c>
      <c r="H3906" s="124"/>
      <c r="I3906" s="128" t="s">
        <v>8523</v>
      </c>
      <c r="J3906" s="124"/>
      <c r="K3906" s="124"/>
      <c r="L3906" s="124"/>
      <c r="M3906" s="124"/>
      <c r="N3906" s="211">
        <v>0</v>
      </c>
      <c r="O3906" s="211">
        <v>140000</v>
      </c>
      <c r="P3906" s="124" t="s">
        <v>1314</v>
      </c>
    </row>
    <row r="3907" spans="1:16" ht="76.5">
      <c r="A3907" s="262">
        <v>25</v>
      </c>
      <c r="B3907" s="124"/>
      <c r="C3907" s="125" t="s">
        <v>694</v>
      </c>
      <c r="D3907" s="119">
        <v>43216</v>
      </c>
      <c r="E3907" s="120" t="s">
        <v>7390</v>
      </c>
      <c r="F3907" s="120" t="s">
        <v>1315</v>
      </c>
      <c r="G3907" s="120">
        <v>17440052</v>
      </c>
      <c r="H3907" s="124"/>
      <c r="I3907" s="128" t="s">
        <v>8524</v>
      </c>
      <c r="J3907" s="124"/>
      <c r="K3907" s="124"/>
      <c r="L3907" s="124"/>
      <c r="M3907" s="124"/>
      <c r="N3907" s="211">
        <v>184085.5</v>
      </c>
      <c r="O3907" s="211">
        <v>0</v>
      </c>
      <c r="P3907" s="124" t="s">
        <v>1314</v>
      </c>
    </row>
    <row r="3908" spans="1:16" ht="76.5">
      <c r="A3908" s="262">
        <v>25</v>
      </c>
      <c r="B3908" s="124"/>
      <c r="C3908" s="125" t="s">
        <v>694</v>
      </c>
      <c r="D3908" s="119">
        <v>43216</v>
      </c>
      <c r="E3908" s="120" t="s">
        <v>7391</v>
      </c>
      <c r="F3908" s="120" t="s">
        <v>1315</v>
      </c>
      <c r="G3908" s="120">
        <v>17440053</v>
      </c>
      <c r="H3908" s="124"/>
      <c r="I3908" s="128" t="s">
        <v>8525</v>
      </c>
      <c r="J3908" s="124"/>
      <c r="K3908" s="124"/>
      <c r="L3908" s="124"/>
      <c r="M3908" s="124"/>
      <c r="N3908" s="211">
        <v>111674.28</v>
      </c>
      <c r="O3908" s="211">
        <v>0</v>
      </c>
      <c r="P3908" s="124" t="s">
        <v>1314</v>
      </c>
    </row>
    <row r="3909" spans="1:16" ht="76.5">
      <c r="A3909" s="262">
        <v>25</v>
      </c>
      <c r="B3909" s="124"/>
      <c r="C3909" s="125" t="s">
        <v>694</v>
      </c>
      <c r="D3909" s="119">
        <v>43216</v>
      </c>
      <c r="E3909" s="120" t="s">
        <v>7392</v>
      </c>
      <c r="F3909" s="120" t="s">
        <v>1315</v>
      </c>
      <c r="G3909" s="120">
        <v>17440054</v>
      </c>
      <c r="H3909" s="124"/>
      <c r="I3909" s="128" t="s">
        <v>8526</v>
      </c>
      <c r="J3909" s="124"/>
      <c r="K3909" s="124"/>
      <c r="L3909" s="124"/>
      <c r="M3909" s="124"/>
      <c r="N3909" s="211">
        <v>106212.45</v>
      </c>
      <c r="O3909" s="211">
        <v>0</v>
      </c>
      <c r="P3909" s="124" t="s">
        <v>1314</v>
      </c>
    </row>
    <row r="3910" spans="1:16" ht="76.5">
      <c r="A3910" s="262">
        <v>25</v>
      </c>
      <c r="B3910" s="124"/>
      <c r="C3910" s="125" t="s">
        <v>694</v>
      </c>
      <c r="D3910" s="119">
        <v>43216</v>
      </c>
      <c r="E3910" s="120" t="s">
        <v>7393</v>
      </c>
      <c r="F3910" s="120" t="s">
        <v>1315</v>
      </c>
      <c r="G3910" s="120">
        <v>17440055</v>
      </c>
      <c r="H3910" s="124"/>
      <c r="I3910" s="128" t="s">
        <v>8527</v>
      </c>
      <c r="J3910" s="124"/>
      <c r="K3910" s="124"/>
      <c r="L3910" s="124"/>
      <c r="M3910" s="124"/>
      <c r="N3910" s="211">
        <v>68912.009999999995</v>
      </c>
      <c r="O3910" s="211">
        <v>0</v>
      </c>
      <c r="P3910" s="124" t="s">
        <v>1314</v>
      </c>
    </row>
    <row r="3911" spans="1:16" ht="63.75">
      <c r="A3911" s="262">
        <v>41</v>
      </c>
      <c r="B3911" s="124"/>
      <c r="C3911" s="125" t="s">
        <v>697</v>
      </c>
      <c r="D3911" s="119">
        <v>43216</v>
      </c>
      <c r="E3911" s="120" t="s">
        <v>7394</v>
      </c>
      <c r="F3911" s="120" t="s">
        <v>15</v>
      </c>
      <c r="G3911" s="120">
        <v>722509</v>
      </c>
      <c r="H3911" s="124"/>
      <c r="I3911" s="128" t="s">
        <v>8528</v>
      </c>
      <c r="J3911" s="124"/>
      <c r="K3911" s="124"/>
      <c r="L3911" s="124"/>
      <c r="M3911" s="124"/>
      <c r="N3911" s="211">
        <v>50</v>
      </c>
      <c r="O3911" s="211">
        <v>0</v>
      </c>
      <c r="P3911" s="124" t="s">
        <v>1314</v>
      </c>
    </row>
    <row r="3912" spans="1:16" ht="76.5">
      <c r="A3912" s="262">
        <v>25</v>
      </c>
      <c r="B3912" s="124"/>
      <c r="C3912" s="125" t="s">
        <v>694</v>
      </c>
      <c r="D3912" s="119">
        <v>43216</v>
      </c>
      <c r="E3912" s="120" t="s">
        <v>7395</v>
      </c>
      <c r="F3912" s="120" t="s">
        <v>1315</v>
      </c>
      <c r="G3912" s="120">
        <v>17436914</v>
      </c>
      <c r="H3912" s="124"/>
      <c r="I3912" s="128" t="s">
        <v>8529</v>
      </c>
      <c r="J3912" s="124"/>
      <c r="K3912" s="124"/>
      <c r="L3912" s="124"/>
      <c r="M3912" s="124"/>
      <c r="N3912" s="211">
        <v>152795.66</v>
      </c>
      <c r="O3912" s="211">
        <v>0</v>
      </c>
      <c r="P3912" s="124" t="s">
        <v>1314</v>
      </c>
    </row>
    <row r="3913" spans="1:16" ht="76.5">
      <c r="A3913" s="262">
        <v>25</v>
      </c>
      <c r="B3913" s="124"/>
      <c r="C3913" s="125" t="s">
        <v>694</v>
      </c>
      <c r="D3913" s="119">
        <v>43216</v>
      </c>
      <c r="E3913" s="120" t="s">
        <v>7396</v>
      </c>
      <c r="F3913" s="120" t="s">
        <v>1315</v>
      </c>
      <c r="G3913" s="120">
        <v>17436951</v>
      </c>
      <c r="H3913" s="124"/>
      <c r="I3913" s="128" t="s">
        <v>8530</v>
      </c>
      <c r="J3913" s="124"/>
      <c r="K3913" s="124"/>
      <c r="L3913" s="124"/>
      <c r="M3913" s="124"/>
      <c r="N3913" s="211">
        <v>225031.38</v>
      </c>
      <c r="O3913" s="211">
        <v>0</v>
      </c>
      <c r="P3913" s="124" t="s">
        <v>1314</v>
      </c>
    </row>
    <row r="3914" spans="1:16" ht="76.5">
      <c r="A3914" s="262">
        <v>25</v>
      </c>
      <c r="B3914" s="124"/>
      <c r="C3914" s="125" t="s">
        <v>694</v>
      </c>
      <c r="D3914" s="119">
        <v>43216</v>
      </c>
      <c r="E3914" s="120" t="s">
        <v>7397</v>
      </c>
      <c r="F3914" s="120" t="s">
        <v>1315</v>
      </c>
      <c r="G3914" s="120">
        <v>17437329</v>
      </c>
      <c r="H3914" s="124"/>
      <c r="I3914" s="128" t="s">
        <v>8531</v>
      </c>
      <c r="J3914" s="124"/>
      <c r="K3914" s="124"/>
      <c r="L3914" s="124"/>
      <c r="M3914" s="124"/>
      <c r="N3914" s="211">
        <v>259260.21</v>
      </c>
      <c r="O3914" s="211">
        <v>0</v>
      </c>
      <c r="P3914" s="124" t="s">
        <v>1314</v>
      </c>
    </row>
    <row r="3915" spans="1:16" ht="76.5">
      <c r="A3915" s="262">
        <v>25</v>
      </c>
      <c r="B3915" s="124"/>
      <c r="C3915" s="125" t="s">
        <v>694</v>
      </c>
      <c r="D3915" s="119">
        <v>43216</v>
      </c>
      <c r="E3915" s="120" t="s">
        <v>7398</v>
      </c>
      <c r="F3915" s="120" t="s">
        <v>1315</v>
      </c>
      <c r="G3915" s="120">
        <v>17437354</v>
      </c>
      <c r="H3915" s="124"/>
      <c r="I3915" s="128" t="s">
        <v>8532</v>
      </c>
      <c r="J3915" s="124"/>
      <c r="K3915" s="124"/>
      <c r="L3915" s="124"/>
      <c r="M3915" s="124"/>
      <c r="N3915" s="211">
        <v>47941</v>
      </c>
      <c r="O3915" s="211">
        <v>0</v>
      </c>
      <c r="P3915" s="124" t="s">
        <v>1314</v>
      </c>
    </row>
    <row r="3916" spans="1:16" ht="76.5">
      <c r="A3916" s="262">
        <v>25</v>
      </c>
      <c r="B3916" s="124"/>
      <c r="C3916" s="125" t="s">
        <v>694</v>
      </c>
      <c r="D3916" s="119">
        <v>43216</v>
      </c>
      <c r="E3916" s="120" t="s">
        <v>7399</v>
      </c>
      <c r="F3916" s="120" t="s">
        <v>1315</v>
      </c>
      <c r="G3916" s="120">
        <v>17437543</v>
      </c>
      <c r="H3916" s="124"/>
      <c r="I3916" s="128" t="s">
        <v>8533</v>
      </c>
      <c r="J3916" s="124"/>
      <c r="K3916" s="124"/>
      <c r="L3916" s="124"/>
      <c r="M3916" s="124"/>
      <c r="N3916" s="211">
        <v>115509.75</v>
      </c>
      <c r="O3916" s="211">
        <v>0</v>
      </c>
      <c r="P3916" s="124" t="s">
        <v>1314</v>
      </c>
    </row>
    <row r="3917" spans="1:16" ht="76.5">
      <c r="A3917" s="262">
        <v>25</v>
      </c>
      <c r="B3917" s="124"/>
      <c r="C3917" s="125" t="s">
        <v>694</v>
      </c>
      <c r="D3917" s="119">
        <v>43216</v>
      </c>
      <c r="E3917" s="120" t="s">
        <v>7400</v>
      </c>
      <c r="F3917" s="120" t="s">
        <v>1315</v>
      </c>
      <c r="G3917" s="120">
        <v>17437777</v>
      </c>
      <c r="H3917" s="124"/>
      <c r="I3917" s="128" t="s">
        <v>8534</v>
      </c>
      <c r="J3917" s="124"/>
      <c r="K3917" s="124"/>
      <c r="L3917" s="124"/>
      <c r="M3917" s="124"/>
      <c r="N3917" s="211">
        <v>106555.05</v>
      </c>
      <c r="O3917" s="211">
        <v>0</v>
      </c>
      <c r="P3917" s="124" t="s">
        <v>1314</v>
      </c>
    </row>
    <row r="3918" spans="1:16" ht="76.5">
      <c r="A3918" s="262">
        <v>25</v>
      </c>
      <c r="B3918" s="124"/>
      <c r="C3918" s="125" t="s">
        <v>694</v>
      </c>
      <c r="D3918" s="119">
        <v>43216</v>
      </c>
      <c r="E3918" s="120" t="s">
        <v>7401</v>
      </c>
      <c r="F3918" s="120" t="s">
        <v>1315</v>
      </c>
      <c r="G3918" s="120">
        <v>17438207</v>
      </c>
      <c r="H3918" s="124"/>
      <c r="I3918" s="128" t="s">
        <v>8535</v>
      </c>
      <c r="J3918" s="124"/>
      <c r="K3918" s="124"/>
      <c r="L3918" s="124"/>
      <c r="M3918" s="124"/>
      <c r="N3918" s="211">
        <v>81000.84</v>
      </c>
      <c r="O3918" s="211">
        <v>0</v>
      </c>
      <c r="P3918" s="124" t="s">
        <v>1314</v>
      </c>
    </row>
    <row r="3919" spans="1:16" ht="76.5">
      <c r="A3919" s="262">
        <v>25</v>
      </c>
      <c r="B3919" s="124"/>
      <c r="C3919" s="125" t="s">
        <v>694</v>
      </c>
      <c r="D3919" s="119">
        <v>43216</v>
      </c>
      <c r="E3919" s="120" t="s">
        <v>7402</v>
      </c>
      <c r="F3919" s="120" t="s">
        <v>1315</v>
      </c>
      <c r="G3919" s="120">
        <v>17453775</v>
      </c>
      <c r="H3919" s="124"/>
      <c r="I3919" s="128" t="s">
        <v>8536</v>
      </c>
      <c r="J3919" s="124"/>
      <c r="K3919" s="124"/>
      <c r="L3919" s="124"/>
      <c r="M3919" s="124"/>
      <c r="N3919" s="211">
        <v>29059.19</v>
      </c>
      <c r="O3919" s="211">
        <v>0</v>
      </c>
      <c r="P3919" s="124" t="s">
        <v>1314</v>
      </c>
    </row>
    <row r="3920" spans="1:16" ht="76.5">
      <c r="A3920" s="262">
        <v>25</v>
      </c>
      <c r="B3920" s="124"/>
      <c r="C3920" s="125" t="s">
        <v>694</v>
      </c>
      <c r="D3920" s="119">
        <v>43216</v>
      </c>
      <c r="E3920" s="120" t="s">
        <v>7403</v>
      </c>
      <c r="F3920" s="120" t="s">
        <v>1315</v>
      </c>
      <c r="G3920" s="120">
        <v>17453776</v>
      </c>
      <c r="H3920" s="124"/>
      <c r="I3920" s="128" t="s">
        <v>8537</v>
      </c>
      <c r="J3920" s="124"/>
      <c r="K3920" s="124"/>
      <c r="L3920" s="124"/>
      <c r="M3920" s="124"/>
      <c r="N3920" s="211">
        <v>355007.01</v>
      </c>
      <c r="O3920" s="211">
        <v>0</v>
      </c>
      <c r="P3920" s="124" t="s">
        <v>1314</v>
      </c>
    </row>
    <row r="3921" spans="1:16" ht="76.5">
      <c r="A3921" s="262">
        <v>25</v>
      </c>
      <c r="B3921" s="124"/>
      <c r="C3921" s="125" t="s">
        <v>694</v>
      </c>
      <c r="D3921" s="119">
        <v>43216</v>
      </c>
      <c r="E3921" s="120" t="s">
        <v>7404</v>
      </c>
      <c r="F3921" s="120" t="s">
        <v>1315</v>
      </c>
      <c r="G3921" s="120">
        <v>17454162</v>
      </c>
      <c r="H3921" s="124"/>
      <c r="I3921" s="128" t="s">
        <v>8538</v>
      </c>
      <c r="J3921" s="124"/>
      <c r="K3921" s="124"/>
      <c r="L3921" s="124"/>
      <c r="M3921" s="124"/>
      <c r="N3921" s="211">
        <v>120173.38</v>
      </c>
      <c r="O3921" s="211">
        <v>0</v>
      </c>
      <c r="P3921" s="124" t="s">
        <v>1314</v>
      </c>
    </row>
    <row r="3922" spans="1:16" ht="76.5">
      <c r="A3922" s="262">
        <v>25</v>
      </c>
      <c r="B3922" s="124"/>
      <c r="C3922" s="125" t="s">
        <v>694</v>
      </c>
      <c r="D3922" s="119">
        <v>43216</v>
      </c>
      <c r="E3922" s="120" t="s">
        <v>7405</v>
      </c>
      <c r="F3922" s="120" t="s">
        <v>1315</v>
      </c>
      <c r="G3922" s="120">
        <v>17454163</v>
      </c>
      <c r="H3922" s="124"/>
      <c r="I3922" s="128" t="s">
        <v>8539</v>
      </c>
      <c r="J3922" s="124"/>
      <c r="K3922" s="124"/>
      <c r="L3922" s="124"/>
      <c r="M3922" s="124"/>
      <c r="N3922" s="211">
        <v>68912.009999999995</v>
      </c>
      <c r="O3922" s="211">
        <v>0</v>
      </c>
      <c r="P3922" s="124" t="s">
        <v>1314</v>
      </c>
    </row>
    <row r="3923" spans="1:16" ht="76.5">
      <c r="A3923" s="262">
        <v>25</v>
      </c>
      <c r="B3923" s="124"/>
      <c r="C3923" s="125" t="s">
        <v>694</v>
      </c>
      <c r="D3923" s="119">
        <v>43216</v>
      </c>
      <c r="E3923" s="120" t="s">
        <v>7406</v>
      </c>
      <c r="F3923" s="120" t="s">
        <v>1315</v>
      </c>
      <c r="G3923" s="120">
        <v>17454164</v>
      </c>
      <c r="H3923" s="124"/>
      <c r="I3923" s="128" t="s">
        <v>8540</v>
      </c>
      <c r="J3923" s="124"/>
      <c r="K3923" s="124"/>
      <c r="L3923" s="124"/>
      <c r="M3923" s="124"/>
      <c r="N3923" s="211">
        <v>68912.009999999995</v>
      </c>
      <c r="O3923" s="211">
        <v>0</v>
      </c>
      <c r="P3923" s="124" t="s">
        <v>1314</v>
      </c>
    </row>
    <row r="3924" spans="1:16" ht="76.5">
      <c r="A3924" s="262">
        <v>25</v>
      </c>
      <c r="B3924" s="124"/>
      <c r="C3924" s="125" t="s">
        <v>694</v>
      </c>
      <c r="D3924" s="119">
        <v>43216</v>
      </c>
      <c r="E3924" s="120" t="s">
        <v>7407</v>
      </c>
      <c r="F3924" s="120" t="s">
        <v>1315</v>
      </c>
      <c r="G3924" s="120">
        <v>17440001</v>
      </c>
      <c r="H3924" s="124"/>
      <c r="I3924" s="128" t="s">
        <v>8541</v>
      </c>
      <c r="J3924" s="124"/>
      <c r="K3924" s="124"/>
      <c r="L3924" s="124"/>
      <c r="M3924" s="124"/>
      <c r="N3924" s="211">
        <v>187337.66</v>
      </c>
      <c r="O3924" s="211">
        <v>0</v>
      </c>
      <c r="P3924" s="124" t="s">
        <v>1314</v>
      </c>
    </row>
    <row r="3925" spans="1:16" ht="76.5">
      <c r="A3925" s="262">
        <v>25</v>
      </c>
      <c r="B3925" s="124"/>
      <c r="C3925" s="125" t="s">
        <v>694</v>
      </c>
      <c r="D3925" s="119">
        <v>43216</v>
      </c>
      <c r="E3925" s="120" t="s">
        <v>7408</v>
      </c>
      <c r="F3925" s="120" t="s">
        <v>1315</v>
      </c>
      <c r="G3925" s="120">
        <v>17440019</v>
      </c>
      <c r="H3925" s="124"/>
      <c r="I3925" s="128" t="s">
        <v>8542</v>
      </c>
      <c r="J3925" s="124"/>
      <c r="K3925" s="124"/>
      <c r="L3925" s="124"/>
      <c r="M3925" s="124"/>
      <c r="N3925" s="211">
        <v>105977.33</v>
      </c>
      <c r="O3925" s="211">
        <v>0</v>
      </c>
      <c r="P3925" s="124" t="s">
        <v>1314</v>
      </c>
    </row>
    <row r="3926" spans="1:16" ht="76.5">
      <c r="A3926" s="262">
        <v>25</v>
      </c>
      <c r="B3926" s="124"/>
      <c r="C3926" s="125" t="s">
        <v>694</v>
      </c>
      <c r="D3926" s="119">
        <v>43216</v>
      </c>
      <c r="E3926" s="120" t="s">
        <v>7409</v>
      </c>
      <c r="F3926" s="120" t="s">
        <v>1315</v>
      </c>
      <c r="G3926" s="120">
        <v>17440020</v>
      </c>
      <c r="H3926" s="124"/>
      <c r="I3926" s="128" t="s">
        <v>8543</v>
      </c>
      <c r="J3926" s="124"/>
      <c r="K3926" s="124"/>
      <c r="L3926" s="124"/>
      <c r="M3926" s="124"/>
      <c r="N3926" s="211">
        <v>68912.009999999995</v>
      </c>
      <c r="O3926" s="211">
        <v>0</v>
      </c>
      <c r="P3926" s="124" t="s">
        <v>1314</v>
      </c>
    </row>
    <row r="3927" spans="1:16" ht="76.5">
      <c r="A3927" s="262">
        <v>25</v>
      </c>
      <c r="B3927" s="124"/>
      <c r="C3927" s="125" t="s">
        <v>694</v>
      </c>
      <c r="D3927" s="119">
        <v>43216</v>
      </c>
      <c r="E3927" s="120" t="s">
        <v>7410</v>
      </c>
      <c r="F3927" s="120" t="s">
        <v>1315</v>
      </c>
      <c r="G3927" s="120">
        <v>17440021</v>
      </c>
      <c r="H3927" s="124"/>
      <c r="I3927" s="128" t="s">
        <v>8544</v>
      </c>
      <c r="J3927" s="124"/>
      <c r="K3927" s="124"/>
      <c r="L3927" s="124"/>
      <c r="M3927" s="124"/>
      <c r="N3927" s="211">
        <v>125804.84</v>
      </c>
      <c r="O3927" s="211">
        <v>0</v>
      </c>
      <c r="P3927" s="124" t="s">
        <v>1314</v>
      </c>
    </row>
    <row r="3928" spans="1:16" ht="76.5">
      <c r="A3928" s="262">
        <v>25</v>
      </c>
      <c r="B3928" s="124"/>
      <c r="C3928" s="125" t="s">
        <v>694</v>
      </c>
      <c r="D3928" s="119">
        <v>43216</v>
      </c>
      <c r="E3928" s="120" t="s">
        <v>7411</v>
      </c>
      <c r="F3928" s="120" t="s">
        <v>1315</v>
      </c>
      <c r="G3928" s="120">
        <v>17440022</v>
      </c>
      <c r="H3928" s="124"/>
      <c r="I3928" s="128" t="s">
        <v>8545</v>
      </c>
      <c r="J3928" s="124"/>
      <c r="K3928" s="124"/>
      <c r="L3928" s="124"/>
      <c r="M3928" s="124"/>
      <c r="N3928" s="211">
        <v>112816.28</v>
      </c>
      <c r="O3928" s="211">
        <v>0</v>
      </c>
      <c r="P3928" s="124" t="s">
        <v>1314</v>
      </c>
    </row>
    <row r="3929" spans="1:16" ht="76.5">
      <c r="A3929" s="262">
        <v>25</v>
      </c>
      <c r="B3929" s="124"/>
      <c r="C3929" s="125" t="s">
        <v>694</v>
      </c>
      <c r="D3929" s="119">
        <v>43216</v>
      </c>
      <c r="E3929" s="120" t="s">
        <v>7412</v>
      </c>
      <c r="F3929" s="120" t="s">
        <v>1315</v>
      </c>
      <c r="G3929" s="120">
        <v>17440045</v>
      </c>
      <c r="H3929" s="124"/>
      <c r="I3929" s="128" t="s">
        <v>8546</v>
      </c>
      <c r="J3929" s="124"/>
      <c r="K3929" s="124"/>
      <c r="L3929" s="124"/>
      <c r="M3929" s="124"/>
      <c r="N3929" s="211">
        <v>137674.63</v>
      </c>
      <c r="O3929" s="211">
        <v>0</v>
      </c>
      <c r="P3929" s="124" t="s">
        <v>1314</v>
      </c>
    </row>
    <row r="3930" spans="1:16" ht="76.5">
      <c r="A3930" s="262">
        <v>25</v>
      </c>
      <c r="B3930" s="124"/>
      <c r="C3930" s="125" t="s">
        <v>694</v>
      </c>
      <c r="D3930" s="119">
        <v>43216</v>
      </c>
      <c r="E3930" s="120" t="s">
        <v>7413</v>
      </c>
      <c r="F3930" s="120" t="s">
        <v>1315</v>
      </c>
      <c r="G3930" s="120">
        <v>17440049</v>
      </c>
      <c r="H3930" s="124"/>
      <c r="I3930" s="128" t="s">
        <v>8547</v>
      </c>
      <c r="J3930" s="124"/>
      <c r="K3930" s="124"/>
      <c r="L3930" s="124"/>
      <c r="M3930" s="124"/>
      <c r="N3930" s="211">
        <v>68912.009999999995</v>
      </c>
      <c r="O3930" s="211">
        <v>0</v>
      </c>
      <c r="P3930" s="124" t="s">
        <v>1314</v>
      </c>
    </row>
    <row r="3931" spans="1:16" ht="76.5">
      <c r="A3931" s="262">
        <v>25</v>
      </c>
      <c r="B3931" s="124"/>
      <c r="C3931" s="125" t="s">
        <v>694</v>
      </c>
      <c r="D3931" s="119">
        <v>43216</v>
      </c>
      <c r="E3931" s="120" t="s">
        <v>7414</v>
      </c>
      <c r="F3931" s="120" t="s">
        <v>1315</v>
      </c>
      <c r="G3931" s="120">
        <v>17440050</v>
      </c>
      <c r="H3931" s="124"/>
      <c r="I3931" s="128" t="s">
        <v>8548</v>
      </c>
      <c r="J3931" s="124"/>
      <c r="K3931" s="124"/>
      <c r="L3931" s="124"/>
      <c r="M3931" s="124"/>
      <c r="N3931" s="211">
        <v>68912.009999999995</v>
      </c>
      <c r="O3931" s="211">
        <v>0</v>
      </c>
      <c r="P3931" s="124" t="s">
        <v>1314</v>
      </c>
    </row>
    <row r="3932" spans="1:16" ht="76.5">
      <c r="A3932" s="262">
        <v>25</v>
      </c>
      <c r="B3932" s="124"/>
      <c r="C3932" s="125" t="s">
        <v>694</v>
      </c>
      <c r="D3932" s="119">
        <v>43216</v>
      </c>
      <c r="E3932" s="120" t="s">
        <v>7415</v>
      </c>
      <c r="F3932" s="120" t="s">
        <v>1315</v>
      </c>
      <c r="G3932" s="120">
        <v>17440051</v>
      </c>
      <c r="H3932" s="124"/>
      <c r="I3932" s="128" t="s">
        <v>8549</v>
      </c>
      <c r="J3932" s="124"/>
      <c r="K3932" s="124"/>
      <c r="L3932" s="124"/>
      <c r="M3932" s="124"/>
      <c r="N3932" s="211">
        <v>111970.92</v>
      </c>
      <c r="O3932" s="211">
        <v>0</v>
      </c>
      <c r="P3932" s="124" t="s">
        <v>1314</v>
      </c>
    </row>
    <row r="3933" spans="1:16" ht="51">
      <c r="A3933" s="262" t="s">
        <v>619</v>
      </c>
      <c r="B3933" s="124"/>
      <c r="C3933" s="125" t="s">
        <v>713</v>
      </c>
      <c r="D3933" s="119">
        <v>43217</v>
      </c>
      <c r="E3933" s="120" t="s">
        <v>6457</v>
      </c>
      <c r="F3933" s="120" t="s">
        <v>3</v>
      </c>
      <c r="G3933" s="120">
        <v>1617637</v>
      </c>
      <c r="H3933" s="124"/>
      <c r="I3933" s="128" t="s">
        <v>1371</v>
      </c>
      <c r="J3933" s="124"/>
      <c r="K3933" s="124"/>
      <c r="L3933" s="124"/>
      <c r="M3933" s="124"/>
      <c r="N3933" s="211">
        <v>0</v>
      </c>
      <c r="O3933" s="211">
        <v>545</v>
      </c>
      <c r="P3933" s="124" t="s">
        <v>1314</v>
      </c>
    </row>
    <row r="3934" spans="1:16" ht="51">
      <c r="A3934" s="262" t="s">
        <v>619</v>
      </c>
      <c r="B3934" s="124"/>
      <c r="C3934" s="125" t="s">
        <v>713</v>
      </c>
      <c r="D3934" s="119">
        <v>43217</v>
      </c>
      <c r="E3934" s="120" t="s">
        <v>6468</v>
      </c>
      <c r="F3934" s="120" t="s">
        <v>3</v>
      </c>
      <c r="G3934" s="120">
        <v>1617608</v>
      </c>
      <c r="H3934" s="124"/>
      <c r="I3934" s="128" t="s">
        <v>7679</v>
      </c>
      <c r="J3934" s="124"/>
      <c r="K3934" s="124"/>
      <c r="L3934" s="124"/>
      <c r="M3934" s="124"/>
      <c r="N3934" s="211">
        <v>0</v>
      </c>
      <c r="O3934" s="211">
        <v>50</v>
      </c>
      <c r="P3934" s="124" t="s">
        <v>1314</v>
      </c>
    </row>
    <row r="3935" spans="1:16" ht="38.25">
      <c r="A3935" s="262">
        <v>35</v>
      </c>
      <c r="B3935" s="124"/>
      <c r="C3935" s="125" t="s">
        <v>696</v>
      </c>
      <c r="D3935" s="119">
        <v>43217</v>
      </c>
      <c r="E3935" s="120" t="s">
        <v>6483</v>
      </c>
      <c r="F3935" s="120" t="s">
        <v>3</v>
      </c>
      <c r="G3935" s="120">
        <v>1617673</v>
      </c>
      <c r="H3935" s="124"/>
      <c r="I3935" s="128" t="s">
        <v>7689</v>
      </c>
      <c r="J3935" s="124"/>
      <c r="K3935" s="124"/>
      <c r="L3935" s="124"/>
      <c r="M3935" s="124"/>
      <c r="N3935" s="211">
        <v>0</v>
      </c>
      <c r="O3935" s="211">
        <v>535.5</v>
      </c>
      <c r="P3935" s="124" t="s">
        <v>1314</v>
      </c>
    </row>
    <row r="3936" spans="1:16" ht="51">
      <c r="A3936" s="262" t="s">
        <v>619</v>
      </c>
      <c r="B3936" s="124"/>
      <c r="C3936" s="125" t="s">
        <v>713</v>
      </c>
      <c r="D3936" s="119">
        <v>43217</v>
      </c>
      <c r="E3936" s="120" t="s">
        <v>6497</v>
      </c>
      <c r="F3936" s="120" t="s">
        <v>3</v>
      </c>
      <c r="G3936" s="120">
        <v>1617804</v>
      </c>
      <c r="H3936" s="124"/>
      <c r="I3936" s="128" t="s">
        <v>7700</v>
      </c>
      <c r="J3936" s="124"/>
      <c r="K3936" s="124"/>
      <c r="L3936" s="124"/>
      <c r="M3936" s="124"/>
      <c r="N3936" s="211">
        <v>0</v>
      </c>
      <c r="O3936" s="211">
        <v>2669.68</v>
      </c>
      <c r="P3936" s="124" t="s">
        <v>1314</v>
      </c>
    </row>
    <row r="3937" spans="1:16" ht="51">
      <c r="A3937" s="262" t="s">
        <v>619</v>
      </c>
      <c r="B3937" s="124"/>
      <c r="C3937" s="125" t="s">
        <v>713</v>
      </c>
      <c r="D3937" s="119">
        <v>43217</v>
      </c>
      <c r="E3937" s="120" t="s">
        <v>6510</v>
      </c>
      <c r="F3937" s="120" t="s">
        <v>3</v>
      </c>
      <c r="G3937" s="120">
        <v>1617799</v>
      </c>
      <c r="H3937" s="124"/>
      <c r="I3937" s="128" t="s">
        <v>7710</v>
      </c>
      <c r="J3937" s="124"/>
      <c r="K3937" s="124"/>
      <c r="L3937" s="124"/>
      <c r="M3937" s="124"/>
      <c r="N3937" s="211">
        <v>0</v>
      </c>
      <c r="O3937" s="211">
        <v>1085.58</v>
      </c>
      <c r="P3937" s="124" t="s">
        <v>1314</v>
      </c>
    </row>
    <row r="3938" spans="1:16" ht="51">
      <c r="A3938" s="262" t="s">
        <v>619</v>
      </c>
      <c r="B3938" s="124"/>
      <c r="C3938" s="125" t="s">
        <v>713</v>
      </c>
      <c r="D3938" s="119">
        <v>43217</v>
      </c>
      <c r="E3938" s="120" t="s">
        <v>6594</v>
      </c>
      <c r="F3938" s="120" t="s">
        <v>3</v>
      </c>
      <c r="G3938" s="120">
        <v>1617794</v>
      </c>
      <c r="H3938" s="124"/>
      <c r="I3938" s="128" t="s">
        <v>7783</v>
      </c>
      <c r="J3938" s="124"/>
      <c r="K3938" s="124"/>
      <c r="L3938" s="124"/>
      <c r="M3938" s="124"/>
      <c r="N3938" s="211">
        <v>0</v>
      </c>
      <c r="O3938" s="211">
        <v>1500</v>
      </c>
      <c r="P3938" s="124" t="s">
        <v>1314</v>
      </c>
    </row>
    <row r="3939" spans="1:16" ht="51">
      <c r="A3939" s="262">
        <v>35</v>
      </c>
      <c r="B3939" s="124"/>
      <c r="C3939" s="125" t="s">
        <v>696</v>
      </c>
      <c r="D3939" s="119">
        <v>43217</v>
      </c>
      <c r="E3939" s="120" t="s">
        <v>6649</v>
      </c>
      <c r="F3939" s="120" t="s">
        <v>3</v>
      </c>
      <c r="G3939" s="120">
        <v>1617631</v>
      </c>
      <c r="H3939" s="124"/>
      <c r="I3939" s="128" t="s">
        <v>7830</v>
      </c>
      <c r="J3939" s="124"/>
      <c r="K3939" s="124"/>
      <c r="L3939" s="124"/>
      <c r="M3939" s="124"/>
      <c r="N3939" s="211">
        <v>0</v>
      </c>
      <c r="O3939" s="211">
        <v>83</v>
      </c>
      <c r="P3939" s="124" t="s">
        <v>1314</v>
      </c>
    </row>
    <row r="3940" spans="1:16" ht="51">
      <c r="A3940" s="262" t="s">
        <v>619</v>
      </c>
      <c r="B3940" s="124"/>
      <c r="C3940" s="125" t="s">
        <v>713</v>
      </c>
      <c r="D3940" s="119">
        <v>43217</v>
      </c>
      <c r="E3940" s="120" t="s">
        <v>6687</v>
      </c>
      <c r="F3940" s="120" t="s">
        <v>3</v>
      </c>
      <c r="G3940" s="120">
        <v>1617727</v>
      </c>
      <c r="H3940" s="124"/>
      <c r="I3940" s="128" t="s">
        <v>7867</v>
      </c>
      <c r="J3940" s="124"/>
      <c r="K3940" s="124"/>
      <c r="L3940" s="124"/>
      <c r="M3940" s="124"/>
      <c r="N3940" s="211">
        <v>0</v>
      </c>
      <c r="O3940" s="211">
        <v>140</v>
      </c>
      <c r="P3940" s="124" t="s">
        <v>1314</v>
      </c>
    </row>
    <row r="3941" spans="1:16" ht="51">
      <c r="A3941" s="262" t="s">
        <v>619</v>
      </c>
      <c r="B3941" s="124"/>
      <c r="C3941" s="125" t="s">
        <v>713</v>
      </c>
      <c r="D3941" s="119">
        <v>43217</v>
      </c>
      <c r="E3941" s="120" t="s">
        <v>6745</v>
      </c>
      <c r="F3941" s="120" t="s">
        <v>3</v>
      </c>
      <c r="G3941" s="120">
        <v>1617849</v>
      </c>
      <c r="H3941" s="124"/>
      <c r="I3941" s="128" t="s">
        <v>7912</v>
      </c>
      <c r="J3941" s="124"/>
      <c r="K3941" s="124"/>
      <c r="L3941" s="124"/>
      <c r="M3941" s="124"/>
      <c r="N3941" s="211">
        <v>0</v>
      </c>
      <c r="O3941" s="211">
        <v>3366.83</v>
      </c>
      <c r="P3941" s="124" t="s">
        <v>1314</v>
      </c>
    </row>
    <row r="3942" spans="1:16" ht="51">
      <c r="A3942" s="262">
        <v>15</v>
      </c>
      <c r="B3942" s="124"/>
      <c r="C3942" s="125" t="s">
        <v>691</v>
      </c>
      <c r="D3942" s="119">
        <v>43217</v>
      </c>
      <c r="E3942" s="120" t="s">
        <v>6756</v>
      </c>
      <c r="F3942" s="120" t="s">
        <v>3</v>
      </c>
      <c r="G3942" s="120">
        <v>1617669</v>
      </c>
      <c r="H3942" s="124"/>
      <c r="I3942" s="128" t="s">
        <v>7922</v>
      </c>
      <c r="J3942" s="124"/>
      <c r="K3942" s="124"/>
      <c r="L3942" s="124"/>
      <c r="M3942" s="124"/>
      <c r="N3942" s="211">
        <v>0</v>
      </c>
      <c r="O3942" s="211">
        <v>1515</v>
      </c>
      <c r="P3942" s="124" t="s">
        <v>1314</v>
      </c>
    </row>
    <row r="3943" spans="1:16" ht="51">
      <c r="A3943" s="262">
        <v>15</v>
      </c>
      <c r="B3943" s="124"/>
      <c r="C3943" s="125" t="s">
        <v>691</v>
      </c>
      <c r="D3943" s="119">
        <v>43217</v>
      </c>
      <c r="E3943" s="120" t="s">
        <v>6757</v>
      </c>
      <c r="F3943" s="120" t="s">
        <v>3</v>
      </c>
      <c r="G3943" s="120">
        <v>1617671</v>
      </c>
      <c r="H3943" s="124"/>
      <c r="I3943" s="128" t="s">
        <v>7923</v>
      </c>
      <c r="J3943" s="124"/>
      <c r="K3943" s="124"/>
      <c r="L3943" s="124"/>
      <c r="M3943" s="124"/>
      <c r="N3943" s="211">
        <v>0</v>
      </c>
      <c r="O3943" s="211">
        <v>4000</v>
      </c>
      <c r="P3943" s="124" t="s">
        <v>1314</v>
      </c>
    </row>
    <row r="3944" spans="1:16" ht="51">
      <c r="A3944" s="262">
        <v>513</v>
      </c>
      <c r="B3944" s="124"/>
      <c r="C3944" s="125" t="s">
        <v>201</v>
      </c>
      <c r="D3944" s="119">
        <v>43217</v>
      </c>
      <c r="E3944" s="120" t="s">
        <v>6758</v>
      </c>
      <c r="F3944" s="120" t="s">
        <v>3</v>
      </c>
      <c r="G3944" s="120">
        <v>1617700</v>
      </c>
      <c r="H3944" s="124"/>
      <c r="I3944" s="128" t="s">
        <v>7924</v>
      </c>
      <c r="J3944" s="124"/>
      <c r="K3944" s="124"/>
      <c r="L3944" s="124"/>
      <c r="M3944" s="124"/>
      <c r="N3944" s="211">
        <v>0</v>
      </c>
      <c r="O3944" s="211">
        <v>774</v>
      </c>
      <c r="P3944" s="124" t="s">
        <v>1314</v>
      </c>
    </row>
    <row r="3945" spans="1:16" ht="51">
      <c r="A3945" s="262">
        <v>20</v>
      </c>
      <c r="B3945" s="124"/>
      <c r="C3945" s="125" t="s">
        <v>693</v>
      </c>
      <c r="D3945" s="119">
        <v>43217</v>
      </c>
      <c r="E3945" s="120" t="s">
        <v>6759</v>
      </c>
      <c r="F3945" s="120" t="s">
        <v>3</v>
      </c>
      <c r="G3945" s="120">
        <v>1617615</v>
      </c>
      <c r="H3945" s="124"/>
      <c r="I3945" s="128" t="s">
        <v>7925</v>
      </c>
      <c r="J3945" s="124"/>
      <c r="K3945" s="124"/>
      <c r="L3945" s="124"/>
      <c r="M3945" s="124"/>
      <c r="N3945" s="211">
        <v>0</v>
      </c>
      <c r="O3945" s="211">
        <v>74</v>
      </c>
      <c r="P3945" s="124" t="s">
        <v>1314</v>
      </c>
    </row>
    <row r="3946" spans="1:16" ht="51">
      <c r="A3946" s="262">
        <v>203</v>
      </c>
      <c r="B3946" s="124"/>
      <c r="C3946" s="125" t="s">
        <v>757</v>
      </c>
      <c r="D3946" s="119">
        <v>43217</v>
      </c>
      <c r="E3946" s="120" t="s">
        <v>6767</v>
      </c>
      <c r="F3946" s="120" t="s">
        <v>3</v>
      </c>
      <c r="G3946" s="120">
        <v>1617755</v>
      </c>
      <c r="H3946" s="124"/>
      <c r="I3946" s="128" t="s">
        <v>7933</v>
      </c>
      <c r="J3946" s="124"/>
      <c r="K3946" s="124"/>
      <c r="L3946" s="124"/>
      <c r="M3946" s="124"/>
      <c r="N3946" s="211">
        <v>0</v>
      </c>
      <c r="O3946" s="211">
        <v>15</v>
      </c>
      <c r="P3946" s="124" t="s">
        <v>1314</v>
      </c>
    </row>
    <row r="3947" spans="1:16" ht="51">
      <c r="A3947" s="262">
        <v>10</v>
      </c>
      <c r="B3947" s="124"/>
      <c r="C3947" s="125" t="s">
        <v>690</v>
      </c>
      <c r="D3947" s="119">
        <v>43217</v>
      </c>
      <c r="E3947" s="120" t="s">
        <v>6772</v>
      </c>
      <c r="F3947" s="120" t="s">
        <v>3</v>
      </c>
      <c r="G3947" s="120">
        <v>1617810</v>
      </c>
      <c r="H3947" s="124"/>
      <c r="I3947" s="128" t="s">
        <v>7938</v>
      </c>
      <c r="J3947" s="124"/>
      <c r="K3947" s="124"/>
      <c r="L3947" s="124"/>
      <c r="M3947" s="124"/>
      <c r="N3947" s="211">
        <v>0</v>
      </c>
      <c r="O3947" s="211">
        <v>35.840000000000003</v>
      </c>
      <c r="P3947" s="124" t="s">
        <v>1314</v>
      </c>
    </row>
    <row r="3948" spans="1:16" ht="51">
      <c r="A3948" s="262">
        <v>222</v>
      </c>
      <c r="B3948" s="124"/>
      <c r="C3948" s="125" t="s">
        <v>764</v>
      </c>
      <c r="D3948" s="119">
        <v>43217</v>
      </c>
      <c r="E3948" s="120" t="s">
        <v>6775</v>
      </c>
      <c r="F3948" s="120" t="s">
        <v>3</v>
      </c>
      <c r="G3948" s="120">
        <v>1617850</v>
      </c>
      <c r="H3948" s="124"/>
      <c r="I3948" s="128" t="s">
        <v>7941</v>
      </c>
      <c r="J3948" s="124"/>
      <c r="K3948" s="124"/>
      <c r="L3948" s="124"/>
      <c r="M3948" s="124"/>
      <c r="N3948" s="211">
        <v>0</v>
      </c>
      <c r="O3948" s="211">
        <v>0.54</v>
      </c>
      <c r="P3948" s="124" t="s">
        <v>4737</v>
      </c>
    </row>
    <row r="3949" spans="1:16" ht="51">
      <c r="A3949" s="262">
        <v>378</v>
      </c>
      <c r="B3949" s="124"/>
      <c r="C3949" s="125" t="s">
        <v>1274</v>
      </c>
      <c r="D3949" s="119">
        <v>43217</v>
      </c>
      <c r="E3949" s="120" t="s">
        <v>6776</v>
      </c>
      <c r="F3949" s="120" t="s">
        <v>3</v>
      </c>
      <c r="G3949" s="120">
        <v>1617912</v>
      </c>
      <c r="H3949" s="124"/>
      <c r="I3949" s="128" t="s">
        <v>7942</v>
      </c>
      <c r="J3949" s="124"/>
      <c r="K3949" s="124"/>
      <c r="L3949" s="124"/>
      <c r="M3949" s="124"/>
      <c r="N3949" s="211">
        <v>0</v>
      </c>
      <c r="O3949" s="211">
        <v>7.71</v>
      </c>
      <c r="P3949" s="124" t="s">
        <v>4737</v>
      </c>
    </row>
    <row r="3950" spans="1:16" ht="38.25">
      <c r="A3950" s="262">
        <v>373</v>
      </c>
      <c r="B3950" s="124"/>
      <c r="C3950" s="125" t="s">
        <v>1269</v>
      </c>
      <c r="D3950" s="119">
        <v>43217</v>
      </c>
      <c r="E3950" s="120" t="s">
        <v>7416</v>
      </c>
      <c r="F3950" s="120" t="s">
        <v>1315</v>
      </c>
      <c r="G3950" s="120">
        <v>17489816</v>
      </c>
      <c r="H3950" s="124"/>
      <c r="I3950" s="128" t="s">
        <v>8550</v>
      </c>
      <c r="J3950" s="124"/>
      <c r="K3950" s="124"/>
      <c r="L3950" s="124"/>
      <c r="M3950" s="124"/>
      <c r="N3950" s="211">
        <v>0</v>
      </c>
      <c r="O3950" s="211">
        <v>2731299.33</v>
      </c>
      <c r="P3950" s="124" t="s">
        <v>1314</v>
      </c>
    </row>
    <row r="3951" spans="1:16" ht="51">
      <c r="A3951" s="262">
        <v>373</v>
      </c>
      <c r="B3951" s="124"/>
      <c r="C3951" s="125" t="s">
        <v>1269</v>
      </c>
      <c r="D3951" s="119">
        <v>43217</v>
      </c>
      <c r="E3951" s="120" t="s">
        <v>7417</v>
      </c>
      <c r="F3951" s="120" t="s">
        <v>1315</v>
      </c>
      <c r="G3951" s="120">
        <v>17489815</v>
      </c>
      <c r="H3951" s="124"/>
      <c r="I3951" s="128" t="s">
        <v>8551</v>
      </c>
      <c r="J3951" s="124"/>
      <c r="K3951" s="124"/>
      <c r="L3951" s="124"/>
      <c r="M3951" s="124"/>
      <c r="N3951" s="211">
        <v>0</v>
      </c>
      <c r="O3951" s="211">
        <v>1434605.14</v>
      </c>
      <c r="P3951" s="124" t="s">
        <v>1314</v>
      </c>
    </row>
    <row r="3952" spans="1:16" ht="63.75">
      <c r="A3952" s="262" t="s">
        <v>619</v>
      </c>
      <c r="B3952" s="124"/>
      <c r="C3952" s="125" t="s">
        <v>713</v>
      </c>
      <c r="D3952" s="119">
        <v>43217</v>
      </c>
      <c r="E3952" s="120" t="s">
        <v>7418</v>
      </c>
      <c r="F3952" s="120" t="s">
        <v>1315</v>
      </c>
      <c r="G3952" s="120">
        <v>17475818</v>
      </c>
      <c r="H3952" s="124"/>
      <c r="I3952" s="128" t="s">
        <v>8552</v>
      </c>
      <c r="J3952" s="124"/>
      <c r="K3952" s="124"/>
      <c r="L3952" s="124"/>
      <c r="M3952" s="124"/>
      <c r="N3952" s="211">
        <v>0</v>
      </c>
      <c r="O3952" s="211">
        <v>27708.560000000001</v>
      </c>
      <c r="P3952" s="124" t="s">
        <v>1314</v>
      </c>
    </row>
    <row r="3953" spans="1:16" ht="51">
      <c r="A3953" s="262" t="s">
        <v>619</v>
      </c>
      <c r="B3953" s="124"/>
      <c r="C3953" s="125" t="s">
        <v>713</v>
      </c>
      <c r="D3953" s="119">
        <v>43217</v>
      </c>
      <c r="E3953" s="120" t="s">
        <v>7419</v>
      </c>
      <c r="F3953" s="120" t="s">
        <v>1315</v>
      </c>
      <c r="G3953" s="120">
        <v>17475813</v>
      </c>
      <c r="H3953" s="124"/>
      <c r="I3953" s="128" t="s">
        <v>8553</v>
      </c>
      <c r="J3953" s="124"/>
      <c r="K3953" s="124"/>
      <c r="L3953" s="124"/>
      <c r="M3953" s="124"/>
      <c r="N3953" s="211">
        <v>0</v>
      </c>
      <c r="O3953" s="211">
        <v>267167.09999999998</v>
      </c>
      <c r="P3953" s="124" t="s">
        <v>1314</v>
      </c>
    </row>
    <row r="3954" spans="1:16" ht="76.5">
      <c r="A3954" s="262" t="s">
        <v>626</v>
      </c>
      <c r="B3954" s="124"/>
      <c r="C3954" s="125" t="s">
        <v>1234</v>
      </c>
      <c r="D3954" s="119">
        <v>43217</v>
      </c>
      <c r="E3954" s="120" t="s">
        <v>7420</v>
      </c>
      <c r="F3954" s="120" t="s">
        <v>1315</v>
      </c>
      <c r="G3954" s="120">
        <v>17475811</v>
      </c>
      <c r="H3954" s="124"/>
      <c r="I3954" s="128" t="s">
        <v>8554</v>
      </c>
      <c r="J3954" s="124"/>
      <c r="K3954" s="124"/>
      <c r="L3954" s="124"/>
      <c r="M3954" s="124"/>
      <c r="N3954" s="211">
        <v>0</v>
      </c>
      <c r="O3954" s="211">
        <v>131412.09</v>
      </c>
      <c r="P3954" s="124" t="s">
        <v>1314</v>
      </c>
    </row>
    <row r="3955" spans="1:16" ht="76.5">
      <c r="A3955" s="262" t="s">
        <v>626</v>
      </c>
      <c r="B3955" s="124"/>
      <c r="C3955" s="125" t="s">
        <v>1234</v>
      </c>
      <c r="D3955" s="119">
        <v>43217</v>
      </c>
      <c r="E3955" s="120" t="s">
        <v>7421</v>
      </c>
      <c r="F3955" s="120" t="s">
        <v>1315</v>
      </c>
      <c r="G3955" s="120">
        <v>17475809</v>
      </c>
      <c r="H3955" s="124"/>
      <c r="I3955" s="128" t="s">
        <v>8555</v>
      </c>
      <c r="J3955" s="124"/>
      <c r="K3955" s="124"/>
      <c r="L3955" s="124"/>
      <c r="M3955" s="124"/>
      <c r="N3955" s="211">
        <v>0</v>
      </c>
      <c r="O3955" s="211">
        <v>110591.41</v>
      </c>
      <c r="P3955" s="124" t="s">
        <v>1314</v>
      </c>
    </row>
    <row r="3956" spans="1:16" ht="76.5">
      <c r="A3956" s="262">
        <v>35</v>
      </c>
      <c r="B3956" s="124"/>
      <c r="C3956" s="125" t="s">
        <v>696</v>
      </c>
      <c r="D3956" s="119">
        <v>43217</v>
      </c>
      <c r="E3956" s="120" t="s">
        <v>7422</v>
      </c>
      <c r="F3956" s="120" t="s">
        <v>1315</v>
      </c>
      <c r="G3956" s="120">
        <v>17475807</v>
      </c>
      <c r="H3956" s="124"/>
      <c r="I3956" s="128" t="s">
        <v>8556</v>
      </c>
      <c r="J3956" s="124"/>
      <c r="K3956" s="124"/>
      <c r="L3956" s="124"/>
      <c r="M3956" s="124"/>
      <c r="N3956" s="211">
        <v>0</v>
      </c>
      <c r="O3956" s="211">
        <v>10851.56</v>
      </c>
      <c r="P3956" s="124" t="s">
        <v>1314</v>
      </c>
    </row>
    <row r="3957" spans="1:16" ht="76.5">
      <c r="A3957" s="262">
        <v>35</v>
      </c>
      <c r="B3957" s="124"/>
      <c r="C3957" s="125" t="s">
        <v>696</v>
      </c>
      <c r="D3957" s="119">
        <v>43217</v>
      </c>
      <c r="E3957" s="120" t="s">
        <v>7423</v>
      </c>
      <c r="F3957" s="120" t="s">
        <v>1315</v>
      </c>
      <c r="G3957" s="120">
        <v>17475806</v>
      </c>
      <c r="H3957" s="124"/>
      <c r="I3957" s="128" t="s">
        <v>8557</v>
      </c>
      <c r="J3957" s="124"/>
      <c r="K3957" s="124"/>
      <c r="L3957" s="124"/>
      <c r="M3957" s="124"/>
      <c r="N3957" s="211">
        <v>0</v>
      </c>
      <c r="O3957" s="211">
        <v>4584.88</v>
      </c>
      <c r="P3957" s="124" t="s">
        <v>1314</v>
      </c>
    </row>
    <row r="3958" spans="1:16" ht="63.75">
      <c r="A3958" s="262" t="s">
        <v>622</v>
      </c>
      <c r="B3958" s="124"/>
      <c r="C3958" s="125" t="s">
        <v>715</v>
      </c>
      <c r="D3958" s="119">
        <v>43217</v>
      </c>
      <c r="E3958" s="120" t="s">
        <v>7424</v>
      </c>
      <c r="F3958" s="120" t="s">
        <v>1315</v>
      </c>
      <c r="G3958" s="120">
        <v>17475858</v>
      </c>
      <c r="H3958" s="124"/>
      <c r="I3958" s="128" t="s">
        <v>8558</v>
      </c>
      <c r="J3958" s="124"/>
      <c r="K3958" s="124"/>
      <c r="L3958" s="124"/>
      <c r="M3958" s="124"/>
      <c r="N3958" s="211">
        <v>0</v>
      </c>
      <c r="O3958" s="211">
        <v>84269.36</v>
      </c>
      <c r="P3958" s="124" t="s">
        <v>1314</v>
      </c>
    </row>
    <row r="3959" spans="1:16" ht="63.75">
      <c r="A3959" s="262" t="s">
        <v>622</v>
      </c>
      <c r="B3959" s="124"/>
      <c r="C3959" s="125" t="s">
        <v>715</v>
      </c>
      <c r="D3959" s="119">
        <v>43217</v>
      </c>
      <c r="E3959" s="120" t="s">
        <v>7425</v>
      </c>
      <c r="F3959" s="120" t="s">
        <v>1315</v>
      </c>
      <c r="G3959" s="120">
        <v>17475854</v>
      </c>
      <c r="H3959" s="124"/>
      <c r="I3959" s="128" t="s">
        <v>8559</v>
      </c>
      <c r="J3959" s="124"/>
      <c r="K3959" s="124"/>
      <c r="L3959" s="124"/>
      <c r="M3959" s="124"/>
      <c r="N3959" s="211">
        <v>0</v>
      </c>
      <c r="O3959" s="211">
        <v>3377.96</v>
      </c>
      <c r="P3959" s="124" t="s">
        <v>1314</v>
      </c>
    </row>
    <row r="3960" spans="1:16" ht="51">
      <c r="A3960" s="262">
        <v>513</v>
      </c>
      <c r="B3960" s="124"/>
      <c r="C3960" s="125" t="s">
        <v>201</v>
      </c>
      <c r="D3960" s="119">
        <v>43217</v>
      </c>
      <c r="E3960" s="120" t="s">
        <v>7426</v>
      </c>
      <c r="F3960" s="120" t="s">
        <v>6</v>
      </c>
      <c r="G3960" s="120">
        <v>968124</v>
      </c>
      <c r="H3960" s="124"/>
      <c r="I3960" s="128" t="s">
        <v>8560</v>
      </c>
      <c r="J3960" s="124"/>
      <c r="K3960" s="124"/>
      <c r="L3960" s="124"/>
      <c r="M3960" s="124"/>
      <c r="N3960" s="211">
        <v>0</v>
      </c>
      <c r="O3960" s="211">
        <v>77256000</v>
      </c>
      <c r="P3960" s="124" t="s">
        <v>1314</v>
      </c>
    </row>
    <row r="3961" spans="1:16" ht="51">
      <c r="A3961" s="262">
        <v>582</v>
      </c>
      <c r="B3961" s="124"/>
      <c r="C3961" s="125" t="s">
        <v>856</v>
      </c>
      <c r="D3961" s="119">
        <v>43217</v>
      </c>
      <c r="E3961" s="120" t="s">
        <v>7427</v>
      </c>
      <c r="F3961" s="120" t="s">
        <v>6</v>
      </c>
      <c r="G3961" s="120">
        <v>968181</v>
      </c>
      <c r="H3961" s="124"/>
      <c r="I3961" s="128" t="s">
        <v>8561</v>
      </c>
      <c r="J3961" s="124"/>
      <c r="K3961" s="124"/>
      <c r="L3961" s="124"/>
      <c r="M3961" s="124"/>
      <c r="N3961" s="211">
        <v>0</v>
      </c>
      <c r="O3961" s="211">
        <v>4053</v>
      </c>
      <c r="P3961" s="124" t="s">
        <v>1314</v>
      </c>
    </row>
    <row r="3962" spans="1:16" ht="76.5">
      <c r="A3962" s="262" t="s">
        <v>620</v>
      </c>
      <c r="B3962" s="124"/>
      <c r="C3962" s="125" t="s">
        <v>714</v>
      </c>
      <c r="D3962" s="119">
        <v>43217</v>
      </c>
      <c r="E3962" s="120" t="s">
        <v>7428</v>
      </c>
      <c r="F3962" s="120" t="s">
        <v>6</v>
      </c>
      <c r="G3962" s="120">
        <v>968341</v>
      </c>
      <c r="H3962" s="124"/>
      <c r="I3962" s="128" t="s">
        <v>8562</v>
      </c>
      <c r="J3962" s="124"/>
      <c r="K3962" s="124"/>
      <c r="L3962" s="124"/>
      <c r="M3962" s="124"/>
      <c r="N3962" s="211">
        <v>0</v>
      </c>
      <c r="O3962" s="211">
        <v>30000</v>
      </c>
      <c r="P3962" s="124" t="s">
        <v>1314</v>
      </c>
    </row>
    <row r="3963" spans="1:16" ht="76.5">
      <c r="A3963" s="262">
        <v>513</v>
      </c>
      <c r="B3963" s="124"/>
      <c r="C3963" s="125" t="s">
        <v>201</v>
      </c>
      <c r="D3963" s="119">
        <v>43217</v>
      </c>
      <c r="E3963" s="120" t="s">
        <v>7429</v>
      </c>
      <c r="F3963" s="120" t="s">
        <v>11</v>
      </c>
      <c r="G3963" s="120">
        <v>920182</v>
      </c>
      <c r="H3963" s="124"/>
      <c r="I3963" s="128" t="s">
        <v>8563</v>
      </c>
      <c r="J3963" s="124"/>
      <c r="K3963" s="124"/>
      <c r="L3963" s="124"/>
      <c r="M3963" s="124"/>
      <c r="N3963" s="211">
        <v>1019.11</v>
      </c>
      <c r="O3963" s="211">
        <v>0</v>
      </c>
      <c r="P3963" s="124" t="s">
        <v>1314</v>
      </c>
    </row>
    <row r="3964" spans="1:16" ht="51">
      <c r="A3964" s="262">
        <v>117</v>
      </c>
      <c r="B3964" s="124"/>
      <c r="C3964" s="125" t="s">
        <v>722</v>
      </c>
      <c r="D3964" s="119">
        <v>43217</v>
      </c>
      <c r="E3964" s="120" t="s">
        <v>7430</v>
      </c>
      <c r="F3964" s="120" t="s">
        <v>11</v>
      </c>
      <c r="G3964" s="120">
        <v>920244</v>
      </c>
      <c r="H3964" s="124"/>
      <c r="I3964" s="128" t="s">
        <v>8564</v>
      </c>
      <c r="J3964" s="124"/>
      <c r="K3964" s="124"/>
      <c r="L3964" s="124"/>
      <c r="M3964" s="124"/>
      <c r="N3964" s="211">
        <v>50</v>
      </c>
      <c r="O3964" s="211">
        <v>0</v>
      </c>
      <c r="P3964" s="124" t="s">
        <v>1314</v>
      </c>
    </row>
    <row r="3965" spans="1:16" ht="51">
      <c r="A3965" s="262">
        <v>513</v>
      </c>
      <c r="B3965" s="124"/>
      <c r="C3965" s="125" t="s">
        <v>201</v>
      </c>
      <c r="D3965" s="119">
        <v>43217</v>
      </c>
      <c r="E3965" s="120" t="s">
        <v>7431</v>
      </c>
      <c r="F3965" s="120" t="s">
        <v>11</v>
      </c>
      <c r="G3965" s="120">
        <v>920248</v>
      </c>
      <c r="H3965" s="124"/>
      <c r="I3965" s="128" t="s">
        <v>8565</v>
      </c>
      <c r="J3965" s="124"/>
      <c r="K3965" s="124"/>
      <c r="L3965" s="124"/>
      <c r="M3965" s="124"/>
      <c r="N3965" s="211">
        <v>50</v>
      </c>
      <c r="O3965" s="211">
        <v>0</v>
      </c>
      <c r="P3965" s="124" t="s">
        <v>1314</v>
      </c>
    </row>
    <row r="3966" spans="1:16" ht="51">
      <c r="A3966" s="262">
        <v>513</v>
      </c>
      <c r="B3966" s="124"/>
      <c r="C3966" s="125" t="s">
        <v>201</v>
      </c>
      <c r="D3966" s="119">
        <v>43217</v>
      </c>
      <c r="E3966" s="120" t="s">
        <v>7432</v>
      </c>
      <c r="F3966" s="120" t="s">
        <v>15</v>
      </c>
      <c r="G3966" s="120">
        <v>722893</v>
      </c>
      <c r="H3966" s="124"/>
      <c r="I3966" s="128" t="s">
        <v>8566</v>
      </c>
      <c r="J3966" s="124"/>
      <c r="K3966" s="124"/>
      <c r="L3966" s="124"/>
      <c r="M3966" s="124"/>
      <c r="N3966" s="211">
        <v>50</v>
      </c>
      <c r="O3966" s="211">
        <v>0</v>
      </c>
      <c r="P3966" s="124" t="s">
        <v>1314</v>
      </c>
    </row>
    <row r="3967" spans="1:16" ht="51">
      <c r="A3967" s="262">
        <v>513</v>
      </c>
      <c r="B3967" s="124"/>
      <c r="C3967" s="125" t="s">
        <v>201</v>
      </c>
      <c r="D3967" s="119">
        <v>43217</v>
      </c>
      <c r="E3967" s="120" t="s">
        <v>7433</v>
      </c>
      <c r="F3967" s="120" t="s">
        <v>15</v>
      </c>
      <c r="G3967" s="120">
        <v>722905</v>
      </c>
      <c r="H3967" s="124"/>
      <c r="I3967" s="128" t="s">
        <v>8567</v>
      </c>
      <c r="J3967" s="124"/>
      <c r="K3967" s="124"/>
      <c r="L3967" s="124"/>
      <c r="M3967" s="124"/>
      <c r="N3967" s="211">
        <v>50</v>
      </c>
      <c r="O3967" s="211">
        <v>0</v>
      </c>
      <c r="P3967" s="124" t="s">
        <v>1314</v>
      </c>
    </row>
    <row r="3968" spans="1:16" ht="89.25">
      <c r="A3968" s="262">
        <v>594</v>
      </c>
      <c r="B3968" s="124"/>
      <c r="C3968" s="125" t="s">
        <v>113</v>
      </c>
      <c r="D3968" s="119">
        <v>43217</v>
      </c>
      <c r="E3968" s="120" t="s">
        <v>7434</v>
      </c>
      <c r="F3968" s="120" t="s">
        <v>15</v>
      </c>
      <c r="G3968" s="120">
        <v>4852</v>
      </c>
      <c r="H3968" s="124"/>
      <c r="I3968" s="128" t="s">
        <v>8568</v>
      </c>
      <c r="J3968" s="124"/>
      <c r="K3968" s="124"/>
      <c r="L3968" s="124"/>
      <c r="M3968" s="124"/>
      <c r="N3968" s="211">
        <v>276.38</v>
      </c>
      <c r="O3968" s="211">
        <v>0</v>
      </c>
      <c r="P3968" s="124" t="s">
        <v>1314</v>
      </c>
    </row>
    <row r="3969" spans="1:16" ht="89.25">
      <c r="A3969" s="262">
        <v>594</v>
      </c>
      <c r="B3969" s="124"/>
      <c r="C3969" s="125" t="s">
        <v>113</v>
      </c>
      <c r="D3969" s="119">
        <v>43217</v>
      </c>
      <c r="E3969" s="120" t="s">
        <v>7435</v>
      </c>
      <c r="F3969" s="120" t="s">
        <v>15</v>
      </c>
      <c r="G3969" s="120">
        <v>4854</v>
      </c>
      <c r="H3969" s="124"/>
      <c r="I3969" s="128" t="s">
        <v>8569</v>
      </c>
      <c r="J3969" s="124"/>
      <c r="K3969" s="124"/>
      <c r="L3969" s="124"/>
      <c r="M3969" s="124"/>
      <c r="N3969" s="211">
        <v>272.54000000000002</v>
      </c>
      <c r="O3969" s="211">
        <v>0</v>
      </c>
      <c r="P3969" s="124" t="s">
        <v>1314</v>
      </c>
    </row>
    <row r="3970" spans="1:16" ht="51">
      <c r="A3970" s="262">
        <v>513</v>
      </c>
      <c r="B3970" s="124"/>
      <c r="C3970" s="125" t="s">
        <v>201</v>
      </c>
      <c r="D3970" s="119">
        <v>43217</v>
      </c>
      <c r="E3970" s="120" t="s">
        <v>7436</v>
      </c>
      <c r="F3970" s="120" t="s">
        <v>15</v>
      </c>
      <c r="G3970" s="120">
        <v>722923</v>
      </c>
      <c r="H3970" s="124"/>
      <c r="I3970" s="128" t="s">
        <v>8570</v>
      </c>
      <c r="J3970" s="124"/>
      <c r="K3970" s="124"/>
      <c r="L3970" s="124"/>
      <c r="M3970" s="124"/>
      <c r="N3970" s="211">
        <v>50</v>
      </c>
      <c r="O3970" s="211">
        <v>0</v>
      </c>
      <c r="P3970" s="124" t="s">
        <v>1314</v>
      </c>
    </row>
    <row r="3971" spans="1:16" ht="89.25">
      <c r="A3971" s="262">
        <v>576</v>
      </c>
      <c r="B3971" s="124"/>
      <c r="C3971" s="125" t="s">
        <v>852</v>
      </c>
      <c r="D3971" s="119">
        <v>43217</v>
      </c>
      <c r="E3971" s="120" t="s">
        <v>7437</v>
      </c>
      <c r="F3971" s="120" t="s">
        <v>15</v>
      </c>
      <c r="G3971" s="120">
        <v>4851</v>
      </c>
      <c r="H3971" s="124"/>
      <c r="I3971" s="128" t="s">
        <v>8571</v>
      </c>
      <c r="J3971" s="124"/>
      <c r="K3971" s="124"/>
      <c r="L3971" s="124"/>
      <c r="M3971" s="124"/>
      <c r="N3971" s="211">
        <v>754.11</v>
      </c>
      <c r="O3971" s="211">
        <v>0</v>
      </c>
      <c r="P3971" s="124" t="s">
        <v>1314</v>
      </c>
    </row>
    <row r="3972" spans="1:16" ht="51">
      <c r="A3972" s="262">
        <v>513</v>
      </c>
      <c r="B3972" s="124"/>
      <c r="C3972" s="125" t="s">
        <v>201</v>
      </c>
      <c r="D3972" s="119">
        <v>43217</v>
      </c>
      <c r="E3972" s="120" t="s">
        <v>7438</v>
      </c>
      <c r="F3972" s="120" t="s">
        <v>15</v>
      </c>
      <c r="G3972" s="120">
        <v>722931</v>
      </c>
      <c r="H3972" s="124"/>
      <c r="I3972" s="128" t="s">
        <v>8572</v>
      </c>
      <c r="J3972" s="124"/>
      <c r="K3972" s="124"/>
      <c r="L3972" s="124"/>
      <c r="M3972" s="124"/>
      <c r="N3972" s="211">
        <v>50</v>
      </c>
      <c r="O3972" s="211">
        <v>0</v>
      </c>
      <c r="P3972" s="124" t="s">
        <v>1314</v>
      </c>
    </row>
    <row r="3973" spans="1:16" ht="102">
      <c r="A3973" s="262">
        <v>513</v>
      </c>
      <c r="B3973" s="124"/>
      <c r="C3973" s="125" t="s">
        <v>201</v>
      </c>
      <c r="D3973" s="119">
        <v>43217</v>
      </c>
      <c r="E3973" s="120" t="s">
        <v>7439</v>
      </c>
      <c r="F3973" s="120" t="s">
        <v>15</v>
      </c>
      <c r="G3973" s="120">
        <v>4858</v>
      </c>
      <c r="H3973" s="124"/>
      <c r="I3973" s="128" t="s">
        <v>8573</v>
      </c>
      <c r="J3973" s="124"/>
      <c r="K3973" s="124"/>
      <c r="L3973" s="124"/>
      <c r="M3973" s="124"/>
      <c r="N3973" s="211">
        <v>296967.88</v>
      </c>
      <c r="O3973" s="211">
        <v>0</v>
      </c>
      <c r="P3973" s="124" t="s">
        <v>1314</v>
      </c>
    </row>
    <row r="3974" spans="1:16" ht="89.25">
      <c r="A3974" s="262">
        <v>25</v>
      </c>
      <c r="B3974" s="124"/>
      <c r="C3974" s="125" t="s">
        <v>694</v>
      </c>
      <c r="D3974" s="119">
        <v>43217</v>
      </c>
      <c r="E3974" s="120" t="s">
        <v>7440</v>
      </c>
      <c r="F3974" s="120" t="s">
        <v>15</v>
      </c>
      <c r="G3974" s="120">
        <v>4867</v>
      </c>
      <c r="H3974" s="124"/>
      <c r="I3974" s="128" t="s">
        <v>8574</v>
      </c>
      <c r="J3974" s="124"/>
      <c r="K3974" s="124"/>
      <c r="L3974" s="124"/>
      <c r="M3974" s="124"/>
      <c r="N3974" s="211">
        <v>613</v>
      </c>
      <c r="O3974" s="211">
        <v>0</v>
      </c>
      <c r="P3974" s="124" t="s">
        <v>1314</v>
      </c>
    </row>
    <row r="3975" spans="1:16" ht="89.25">
      <c r="A3975" s="262">
        <v>594</v>
      </c>
      <c r="B3975" s="124"/>
      <c r="C3975" s="125" t="s">
        <v>113</v>
      </c>
      <c r="D3975" s="119">
        <v>43217</v>
      </c>
      <c r="E3975" s="120" t="s">
        <v>7441</v>
      </c>
      <c r="F3975" s="120" t="s">
        <v>15</v>
      </c>
      <c r="G3975" s="120">
        <v>4853</v>
      </c>
      <c r="H3975" s="124"/>
      <c r="I3975" s="128" t="s">
        <v>8575</v>
      </c>
      <c r="J3975" s="124"/>
      <c r="K3975" s="124"/>
      <c r="L3975" s="124"/>
      <c r="M3975" s="124"/>
      <c r="N3975" s="211">
        <v>314.73</v>
      </c>
      <c r="O3975" s="211">
        <v>0</v>
      </c>
      <c r="P3975" s="124" t="s">
        <v>1314</v>
      </c>
    </row>
    <row r="3976" spans="1:16" ht="51">
      <c r="A3976" s="262">
        <v>513</v>
      </c>
      <c r="B3976" s="124"/>
      <c r="C3976" s="125" t="s">
        <v>201</v>
      </c>
      <c r="D3976" s="119">
        <v>43217</v>
      </c>
      <c r="E3976" s="120" t="s">
        <v>7442</v>
      </c>
      <c r="F3976" s="120" t="s">
        <v>15</v>
      </c>
      <c r="G3976" s="120">
        <v>723296</v>
      </c>
      <c r="H3976" s="124"/>
      <c r="I3976" s="128" t="s">
        <v>6144</v>
      </c>
      <c r="J3976" s="124"/>
      <c r="K3976" s="124"/>
      <c r="L3976" s="124"/>
      <c r="M3976" s="124"/>
      <c r="N3976" s="211">
        <v>50</v>
      </c>
      <c r="O3976" s="211">
        <v>0</v>
      </c>
      <c r="P3976" s="124" t="s">
        <v>1314</v>
      </c>
    </row>
    <row r="3977" spans="1:16" ht="51">
      <c r="A3977" s="262">
        <v>513</v>
      </c>
      <c r="B3977" s="124"/>
      <c r="C3977" s="125" t="s">
        <v>201</v>
      </c>
      <c r="D3977" s="119">
        <v>43217</v>
      </c>
      <c r="E3977" s="120" t="s">
        <v>7443</v>
      </c>
      <c r="F3977" s="120" t="s">
        <v>15</v>
      </c>
      <c r="G3977" s="120">
        <v>723841</v>
      </c>
      <c r="H3977" s="124"/>
      <c r="I3977" s="128" t="s">
        <v>1391</v>
      </c>
      <c r="J3977" s="124"/>
      <c r="K3977" s="124"/>
      <c r="L3977" s="124"/>
      <c r="M3977" s="124"/>
      <c r="N3977" s="211">
        <v>50</v>
      </c>
      <c r="O3977" s="211">
        <v>0</v>
      </c>
      <c r="P3977" s="124" t="s">
        <v>1314</v>
      </c>
    </row>
    <row r="3978" spans="1:16" ht="76.5">
      <c r="A3978" s="262">
        <v>25</v>
      </c>
      <c r="B3978" s="124"/>
      <c r="C3978" s="125" t="s">
        <v>694</v>
      </c>
      <c r="D3978" s="119">
        <v>43217</v>
      </c>
      <c r="E3978" s="120" t="s">
        <v>7444</v>
      </c>
      <c r="F3978" s="120" t="s">
        <v>1315</v>
      </c>
      <c r="G3978" s="120">
        <v>17475857</v>
      </c>
      <c r="H3978" s="124"/>
      <c r="I3978" s="128" t="s">
        <v>8576</v>
      </c>
      <c r="J3978" s="124"/>
      <c r="K3978" s="124"/>
      <c r="L3978" s="124"/>
      <c r="M3978" s="124"/>
      <c r="N3978" s="211">
        <v>176777.95</v>
      </c>
      <c r="O3978" s="211">
        <v>0</v>
      </c>
      <c r="P3978" s="124" t="s">
        <v>1314</v>
      </c>
    </row>
    <row r="3979" spans="1:16" ht="76.5">
      <c r="A3979" s="262">
        <v>25</v>
      </c>
      <c r="B3979" s="124"/>
      <c r="C3979" s="125" t="s">
        <v>694</v>
      </c>
      <c r="D3979" s="119">
        <v>43217</v>
      </c>
      <c r="E3979" s="120" t="s">
        <v>7445</v>
      </c>
      <c r="F3979" s="120" t="s">
        <v>1315</v>
      </c>
      <c r="G3979" s="120">
        <v>17475852</v>
      </c>
      <c r="H3979" s="124"/>
      <c r="I3979" s="128" t="s">
        <v>8577</v>
      </c>
      <c r="J3979" s="124"/>
      <c r="K3979" s="124"/>
      <c r="L3979" s="124"/>
      <c r="M3979" s="124"/>
      <c r="N3979" s="211">
        <v>313270.31</v>
      </c>
      <c r="O3979" s="211">
        <v>0</v>
      </c>
      <c r="P3979" s="124" t="s">
        <v>1314</v>
      </c>
    </row>
    <row r="3980" spans="1:16" ht="76.5">
      <c r="A3980" s="262">
        <v>25</v>
      </c>
      <c r="B3980" s="124"/>
      <c r="C3980" s="125" t="s">
        <v>694</v>
      </c>
      <c r="D3980" s="119">
        <v>43217</v>
      </c>
      <c r="E3980" s="120" t="s">
        <v>7446</v>
      </c>
      <c r="F3980" s="120" t="s">
        <v>1315</v>
      </c>
      <c r="G3980" s="120">
        <v>17475841</v>
      </c>
      <c r="H3980" s="124"/>
      <c r="I3980" s="128" t="s">
        <v>8578</v>
      </c>
      <c r="J3980" s="124"/>
      <c r="K3980" s="124"/>
      <c r="L3980" s="124"/>
      <c r="M3980" s="124"/>
      <c r="N3980" s="211">
        <v>303779.25</v>
      </c>
      <c r="O3980" s="211">
        <v>0</v>
      </c>
      <c r="P3980" s="124" t="s">
        <v>1314</v>
      </c>
    </row>
    <row r="3981" spans="1:16" ht="76.5">
      <c r="A3981" s="262">
        <v>25</v>
      </c>
      <c r="B3981" s="124"/>
      <c r="C3981" s="125" t="s">
        <v>694</v>
      </c>
      <c r="D3981" s="119">
        <v>43217</v>
      </c>
      <c r="E3981" s="120" t="s">
        <v>7447</v>
      </c>
      <c r="F3981" s="120" t="s">
        <v>1315</v>
      </c>
      <c r="G3981" s="120">
        <v>17475817</v>
      </c>
      <c r="H3981" s="124"/>
      <c r="I3981" s="128" t="s">
        <v>8579</v>
      </c>
      <c r="J3981" s="124"/>
      <c r="K3981" s="124"/>
      <c r="L3981" s="124"/>
      <c r="M3981" s="124"/>
      <c r="N3981" s="211">
        <v>823066.54</v>
      </c>
      <c r="O3981" s="211">
        <v>0</v>
      </c>
      <c r="P3981" s="124" t="s">
        <v>1314</v>
      </c>
    </row>
    <row r="3982" spans="1:16" ht="76.5">
      <c r="A3982" s="262">
        <v>25</v>
      </c>
      <c r="B3982" s="124"/>
      <c r="C3982" s="125" t="s">
        <v>694</v>
      </c>
      <c r="D3982" s="119">
        <v>43217</v>
      </c>
      <c r="E3982" s="120" t="s">
        <v>7448</v>
      </c>
      <c r="F3982" s="120" t="s">
        <v>1315</v>
      </c>
      <c r="G3982" s="120">
        <v>17471260</v>
      </c>
      <c r="H3982" s="124"/>
      <c r="I3982" s="128" t="s">
        <v>8580</v>
      </c>
      <c r="J3982" s="124"/>
      <c r="K3982" s="124"/>
      <c r="L3982" s="124"/>
      <c r="M3982" s="124"/>
      <c r="N3982" s="211">
        <v>406444</v>
      </c>
      <c r="O3982" s="211">
        <v>0</v>
      </c>
      <c r="P3982" s="124" t="s">
        <v>1314</v>
      </c>
    </row>
    <row r="3983" spans="1:16" ht="76.5">
      <c r="A3983" s="262">
        <v>25</v>
      </c>
      <c r="B3983" s="124"/>
      <c r="C3983" s="125" t="s">
        <v>694</v>
      </c>
      <c r="D3983" s="119">
        <v>43217</v>
      </c>
      <c r="E3983" s="120" t="s">
        <v>7449</v>
      </c>
      <c r="F3983" s="120" t="s">
        <v>1315</v>
      </c>
      <c r="G3983" s="120">
        <v>17457556</v>
      </c>
      <c r="H3983" s="124"/>
      <c r="I3983" s="128" t="s">
        <v>8581</v>
      </c>
      <c r="J3983" s="124"/>
      <c r="K3983" s="124"/>
      <c r="L3983" s="124"/>
      <c r="M3983" s="124"/>
      <c r="N3983" s="211">
        <v>593906.11</v>
      </c>
      <c r="O3983" s="211">
        <v>0</v>
      </c>
      <c r="P3983" s="124" t="s">
        <v>1314</v>
      </c>
    </row>
    <row r="3984" spans="1:16" ht="76.5">
      <c r="A3984" s="262">
        <v>25</v>
      </c>
      <c r="B3984" s="124"/>
      <c r="C3984" s="125" t="s">
        <v>694</v>
      </c>
      <c r="D3984" s="119">
        <v>43217</v>
      </c>
      <c r="E3984" s="120" t="s">
        <v>7450</v>
      </c>
      <c r="F3984" s="120" t="s">
        <v>1315</v>
      </c>
      <c r="G3984" s="120">
        <v>17475330</v>
      </c>
      <c r="H3984" s="124"/>
      <c r="I3984" s="128" t="s">
        <v>8582</v>
      </c>
      <c r="J3984" s="124"/>
      <c r="K3984" s="124"/>
      <c r="L3984" s="124"/>
      <c r="M3984" s="124"/>
      <c r="N3984" s="211">
        <v>50720.23</v>
      </c>
      <c r="O3984" s="211">
        <v>0</v>
      </c>
      <c r="P3984" s="124" t="s">
        <v>1314</v>
      </c>
    </row>
    <row r="3985" spans="1:16" ht="76.5">
      <c r="A3985" s="262">
        <v>25</v>
      </c>
      <c r="B3985" s="124"/>
      <c r="C3985" s="125" t="s">
        <v>694</v>
      </c>
      <c r="D3985" s="119">
        <v>43217</v>
      </c>
      <c r="E3985" s="120" t="s">
        <v>7451</v>
      </c>
      <c r="F3985" s="120" t="s">
        <v>1315</v>
      </c>
      <c r="G3985" s="120">
        <v>17475331</v>
      </c>
      <c r="H3985" s="124"/>
      <c r="I3985" s="128" t="s">
        <v>8583</v>
      </c>
      <c r="J3985" s="124"/>
      <c r="K3985" s="124"/>
      <c r="L3985" s="124"/>
      <c r="M3985" s="124"/>
      <c r="N3985" s="211">
        <v>97400.05</v>
      </c>
      <c r="O3985" s="211">
        <v>0</v>
      </c>
      <c r="P3985" s="124" t="s">
        <v>1314</v>
      </c>
    </row>
    <row r="3986" spans="1:16" ht="76.5">
      <c r="A3986" s="262">
        <v>25</v>
      </c>
      <c r="B3986" s="124"/>
      <c r="C3986" s="125" t="s">
        <v>694</v>
      </c>
      <c r="D3986" s="119">
        <v>43217</v>
      </c>
      <c r="E3986" s="120" t="s">
        <v>7452</v>
      </c>
      <c r="F3986" s="120" t="s">
        <v>1315</v>
      </c>
      <c r="G3986" s="120">
        <v>17475308</v>
      </c>
      <c r="H3986" s="124"/>
      <c r="I3986" s="128" t="s">
        <v>8584</v>
      </c>
      <c r="J3986" s="124"/>
      <c r="K3986" s="124"/>
      <c r="L3986" s="124"/>
      <c r="M3986" s="124"/>
      <c r="N3986" s="211">
        <v>110070.6</v>
      </c>
      <c r="O3986" s="211">
        <v>0</v>
      </c>
      <c r="P3986" s="124" t="s">
        <v>1314</v>
      </c>
    </row>
    <row r="3987" spans="1:16" ht="76.5">
      <c r="A3987" s="262">
        <v>25</v>
      </c>
      <c r="B3987" s="124"/>
      <c r="C3987" s="125" t="s">
        <v>694</v>
      </c>
      <c r="D3987" s="119">
        <v>43217</v>
      </c>
      <c r="E3987" s="120" t="s">
        <v>7453</v>
      </c>
      <c r="F3987" s="120" t="s">
        <v>1315</v>
      </c>
      <c r="G3987" s="120">
        <v>17475313</v>
      </c>
      <c r="H3987" s="124"/>
      <c r="I3987" s="128" t="s">
        <v>8585</v>
      </c>
      <c r="J3987" s="124"/>
      <c r="K3987" s="124"/>
      <c r="L3987" s="124"/>
      <c r="M3987" s="124"/>
      <c r="N3987" s="211">
        <v>137393.51</v>
      </c>
      <c r="O3987" s="211">
        <v>0</v>
      </c>
      <c r="P3987" s="124" t="s">
        <v>1314</v>
      </c>
    </row>
    <row r="3988" spans="1:16" ht="38.25">
      <c r="A3988" s="262">
        <v>291</v>
      </c>
      <c r="B3988" s="124"/>
      <c r="C3988" s="125" t="s">
        <v>794</v>
      </c>
      <c r="D3988" s="119">
        <v>43220</v>
      </c>
      <c r="E3988" s="120" t="s">
        <v>6435</v>
      </c>
      <c r="F3988" s="120" t="s">
        <v>3</v>
      </c>
      <c r="G3988" s="120">
        <v>1618142</v>
      </c>
      <c r="H3988" s="124"/>
      <c r="I3988" s="128" t="s">
        <v>7649</v>
      </c>
      <c r="J3988" s="124"/>
      <c r="K3988" s="124"/>
      <c r="L3988" s="124"/>
      <c r="M3988" s="124"/>
      <c r="N3988" s="211">
        <v>0</v>
      </c>
      <c r="O3988" s="211">
        <v>81</v>
      </c>
      <c r="P3988" s="124" t="s">
        <v>1314</v>
      </c>
    </row>
    <row r="3989" spans="1:16" ht="51">
      <c r="A3989" s="262">
        <v>681</v>
      </c>
      <c r="B3989" s="124"/>
      <c r="C3989" s="125" t="s">
        <v>237</v>
      </c>
      <c r="D3989" s="119">
        <v>43220</v>
      </c>
      <c r="E3989" s="120" t="s">
        <v>6666</v>
      </c>
      <c r="F3989" s="120" t="s">
        <v>3</v>
      </c>
      <c r="G3989" s="120">
        <v>1618258</v>
      </c>
      <c r="H3989" s="124"/>
      <c r="I3989" s="128" t="s">
        <v>7848</v>
      </c>
      <c r="J3989" s="124"/>
      <c r="K3989" s="124"/>
      <c r="L3989" s="124"/>
      <c r="M3989" s="124"/>
      <c r="N3989" s="211">
        <v>0</v>
      </c>
      <c r="O3989" s="211">
        <v>147.1</v>
      </c>
      <c r="P3989" s="124" t="s">
        <v>1314</v>
      </c>
    </row>
    <row r="3990" spans="1:16" ht="51">
      <c r="A3990" s="262" t="s">
        <v>619</v>
      </c>
      <c r="B3990" s="124"/>
      <c r="C3990" s="125" t="s">
        <v>713</v>
      </c>
      <c r="D3990" s="119">
        <v>43220</v>
      </c>
      <c r="E3990" s="120" t="s">
        <v>6697</v>
      </c>
      <c r="F3990" s="120" t="s">
        <v>3</v>
      </c>
      <c r="G3990" s="120">
        <v>1618095</v>
      </c>
      <c r="H3990" s="124"/>
      <c r="I3990" s="128" t="s">
        <v>7875</v>
      </c>
      <c r="J3990" s="124"/>
      <c r="K3990" s="124"/>
      <c r="L3990" s="124"/>
      <c r="M3990" s="124"/>
      <c r="N3990" s="211">
        <v>0</v>
      </c>
      <c r="O3990" s="211">
        <v>371</v>
      </c>
      <c r="P3990" s="124" t="s">
        <v>1314</v>
      </c>
    </row>
    <row r="3991" spans="1:16" ht="51">
      <c r="A3991" s="262">
        <v>574</v>
      </c>
      <c r="B3991" s="124"/>
      <c r="C3991" s="125" t="s">
        <v>850</v>
      </c>
      <c r="D3991" s="119">
        <v>43220</v>
      </c>
      <c r="E3991" s="120" t="s">
        <v>6777</v>
      </c>
      <c r="F3991" s="120" t="s">
        <v>3</v>
      </c>
      <c r="G3991" s="120">
        <v>1618057</v>
      </c>
      <c r="H3991" s="124"/>
      <c r="I3991" s="128" t="s">
        <v>7943</v>
      </c>
      <c r="J3991" s="124"/>
      <c r="K3991" s="124"/>
      <c r="L3991" s="124"/>
      <c r="M3991" s="124"/>
      <c r="N3991" s="211">
        <v>0</v>
      </c>
      <c r="O3991" s="211">
        <v>834</v>
      </c>
      <c r="P3991" s="124" t="s">
        <v>11638</v>
      </c>
    </row>
    <row r="3992" spans="1:16" ht="51">
      <c r="A3992" s="262">
        <v>574</v>
      </c>
      <c r="B3992" s="124"/>
      <c r="C3992" s="125" t="s">
        <v>850</v>
      </c>
      <c r="D3992" s="119">
        <v>43220</v>
      </c>
      <c r="E3992" s="120" t="s">
        <v>6778</v>
      </c>
      <c r="F3992" s="120" t="s">
        <v>3</v>
      </c>
      <c r="G3992" s="120">
        <v>1618064</v>
      </c>
      <c r="H3992" s="124"/>
      <c r="I3992" s="128" t="s">
        <v>7944</v>
      </c>
      <c r="J3992" s="124"/>
      <c r="K3992" s="124"/>
      <c r="L3992" s="124"/>
      <c r="M3992" s="124"/>
      <c r="N3992" s="211">
        <v>0</v>
      </c>
      <c r="O3992" s="211">
        <v>7795.65</v>
      </c>
      <c r="P3992" s="124" t="s">
        <v>11638</v>
      </c>
    </row>
    <row r="3993" spans="1:16" ht="51">
      <c r="A3993" s="262">
        <v>130</v>
      </c>
      <c r="B3993" s="124"/>
      <c r="C3993" s="125" t="s">
        <v>727</v>
      </c>
      <c r="D3993" s="119">
        <v>43220</v>
      </c>
      <c r="E3993" s="120" t="s">
        <v>6779</v>
      </c>
      <c r="F3993" s="120" t="s">
        <v>3</v>
      </c>
      <c r="G3993" s="120">
        <v>1618077</v>
      </c>
      <c r="H3993" s="124"/>
      <c r="I3993" s="128" t="s">
        <v>7945</v>
      </c>
      <c r="J3993" s="124"/>
      <c r="K3993" s="124"/>
      <c r="L3993" s="124"/>
      <c r="M3993" s="124"/>
      <c r="N3993" s="211">
        <v>0</v>
      </c>
      <c r="O3993" s="211">
        <v>145812.57999999999</v>
      </c>
      <c r="P3993" s="124" t="s">
        <v>1314</v>
      </c>
    </row>
    <row r="3994" spans="1:16" ht="51">
      <c r="A3994" s="262">
        <v>373</v>
      </c>
      <c r="B3994" s="124"/>
      <c r="C3994" s="125" t="s">
        <v>1269</v>
      </c>
      <c r="D3994" s="119">
        <v>43220</v>
      </c>
      <c r="E3994" s="120" t="s">
        <v>6782</v>
      </c>
      <c r="F3994" s="120" t="s">
        <v>3</v>
      </c>
      <c r="G3994" s="120">
        <v>1618031</v>
      </c>
      <c r="H3994" s="124"/>
      <c r="I3994" s="128" t="s">
        <v>7948</v>
      </c>
      <c r="J3994" s="124"/>
      <c r="K3994" s="124"/>
      <c r="L3994" s="124"/>
      <c r="M3994" s="124"/>
      <c r="N3994" s="211">
        <v>0</v>
      </c>
      <c r="O3994" s="211">
        <v>982</v>
      </c>
      <c r="P3994" s="124" t="s">
        <v>1314</v>
      </c>
    </row>
    <row r="3995" spans="1:16" ht="38.25">
      <c r="A3995" s="262">
        <v>291</v>
      </c>
      <c r="B3995" s="124"/>
      <c r="C3995" s="125" t="s">
        <v>794</v>
      </c>
      <c r="D3995" s="119">
        <v>43220</v>
      </c>
      <c r="E3995" s="120" t="s">
        <v>6786</v>
      </c>
      <c r="F3995" s="120" t="s">
        <v>3</v>
      </c>
      <c r="G3995" s="120">
        <v>1618144</v>
      </c>
      <c r="H3995" s="124"/>
      <c r="I3995" s="128" t="s">
        <v>7952</v>
      </c>
      <c r="J3995" s="124"/>
      <c r="K3995" s="124"/>
      <c r="L3995" s="124"/>
      <c r="M3995" s="124"/>
      <c r="N3995" s="211">
        <v>0</v>
      </c>
      <c r="O3995" s="211">
        <v>49</v>
      </c>
      <c r="P3995" s="124" t="s">
        <v>1314</v>
      </c>
    </row>
    <row r="3996" spans="1:16" ht="76.5">
      <c r="A3996" s="262">
        <v>582</v>
      </c>
      <c r="B3996" s="124"/>
      <c r="C3996" s="125" t="s">
        <v>856</v>
      </c>
      <c r="D3996" s="119">
        <v>43220</v>
      </c>
      <c r="E3996" s="120" t="s">
        <v>7454</v>
      </c>
      <c r="F3996" s="120" t="s">
        <v>1315</v>
      </c>
      <c r="G3996" s="120">
        <v>17493663</v>
      </c>
      <c r="H3996" s="124"/>
      <c r="I3996" s="128" t="s">
        <v>8586</v>
      </c>
      <c r="J3996" s="124"/>
      <c r="K3996" s="124"/>
      <c r="L3996" s="124"/>
      <c r="M3996" s="124"/>
      <c r="N3996" s="211">
        <v>0</v>
      </c>
      <c r="O3996" s="211">
        <v>1756</v>
      </c>
      <c r="P3996" s="124" t="s">
        <v>1314</v>
      </c>
    </row>
    <row r="3997" spans="1:16" ht="76.5">
      <c r="A3997" s="262">
        <v>212</v>
      </c>
      <c r="B3997" s="124"/>
      <c r="C3997" s="125" t="s">
        <v>761</v>
      </c>
      <c r="D3997" s="119">
        <v>43220</v>
      </c>
      <c r="E3997" s="120" t="s">
        <v>7455</v>
      </c>
      <c r="F3997" s="120" t="s">
        <v>1315</v>
      </c>
      <c r="G3997" s="120">
        <v>17493674</v>
      </c>
      <c r="H3997" s="124"/>
      <c r="I3997" s="128" t="s">
        <v>8587</v>
      </c>
      <c r="J3997" s="124"/>
      <c r="K3997" s="124"/>
      <c r="L3997" s="124"/>
      <c r="M3997" s="124"/>
      <c r="N3997" s="211">
        <v>0</v>
      </c>
      <c r="O3997" s="211">
        <v>1448</v>
      </c>
      <c r="P3997" s="124" t="s">
        <v>1314</v>
      </c>
    </row>
    <row r="3998" spans="1:16" ht="76.5">
      <c r="A3998" s="262" t="s">
        <v>619</v>
      </c>
      <c r="B3998" s="124"/>
      <c r="C3998" s="125" t="s">
        <v>713</v>
      </c>
      <c r="D3998" s="119">
        <v>43220</v>
      </c>
      <c r="E3998" s="120" t="s">
        <v>7456</v>
      </c>
      <c r="F3998" s="120" t="s">
        <v>1315</v>
      </c>
      <c r="G3998" s="120">
        <v>17493677</v>
      </c>
      <c r="H3998" s="124"/>
      <c r="I3998" s="128" t="s">
        <v>8588</v>
      </c>
      <c r="J3998" s="124"/>
      <c r="K3998" s="124"/>
      <c r="L3998" s="124"/>
      <c r="M3998" s="124"/>
      <c r="N3998" s="211">
        <v>0</v>
      </c>
      <c r="O3998" s="211">
        <v>5949</v>
      </c>
      <c r="P3998" s="124" t="s">
        <v>1314</v>
      </c>
    </row>
    <row r="3999" spans="1:16" ht="76.5">
      <c r="A3999" s="262">
        <v>292</v>
      </c>
      <c r="B3999" s="124"/>
      <c r="C3999" s="125" t="s">
        <v>152</v>
      </c>
      <c r="D3999" s="119">
        <v>43220</v>
      </c>
      <c r="E3999" s="120" t="s">
        <v>7457</v>
      </c>
      <c r="F3999" s="120" t="s">
        <v>1315</v>
      </c>
      <c r="G3999" s="120">
        <v>17493678</v>
      </c>
      <c r="H3999" s="124"/>
      <c r="I3999" s="128" t="s">
        <v>8589</v>
      </c>
      <c r="J3999" s="124"/>
      <c r="K3999" s="124"/>
      <c r="L3999" s="124"/>
      <c r="M3999" s="124"/>
      <c r="N3999" s="211">
        <v>0</v>
      </c>
      <c r="O3999" s="211">
        <v>1833</v>
      </c>
      <c r="P3999" s="124" t="s">
        <v>1314</v>
      </c>
    </row>
    <row r="4000" spans="1:16" ht="76.5">
      <c r="A4000" s="262">
        <v>373</v>
      </c>
      <c r="B4000" s="124"/>
      <c r="C4000" s="125" t="s">
        <v>1269</v>
      </c>
      <c r="D4000" s="119">
        <v>43220</v>
      </c>
      <c r="E4000" s="120" t="s">
        <v>7458</v>
      </c>
      <c r="F4000" s="120" t="s">
        <v>1315</v>
      </c>
      <c r="G4000" s="120">
        <v>17512510</v>
      </c>
      <c r="H4000" s="124"/>
      <c r="I4000" s="128" t="s">
        <v>8590</v>
      </c>
      <c r="J4000" s="124"/>
      <c r="K4000" s="124"/>
      <c r="L4000" s="124"/>
      <c r="M4000" s="124"/>
      <c r="N4000" s="211">
        <v>0</v>
      </c>
      <c r="O4000" s="211">
        <v>8391500.3900000006</v>
      </c>
      <c r="P4000" s="124" t="s">
        <v>1314</v>
      </c>
    </row>
    <row r="4001" spans="1:16" ht="51">
      <c r="A4001" s="262" t="s">
        <v>619</v>
      </c>
      <c r="B4001" s="124"/>
      <c r="C4001" s="125" t="s">
        <v>713</v>
      </c>
      <c r="D4001" s="119">
        <v>43220</v>
      </c>
      <c r="E4001" s="120" t="s">
        <v>7459</v>
      </c>
      <c r="F4001" s="120" t="s">
        <v>6</v>
      </c>
      <c r="G4001" s="120">
        <v>969182</v>
      </c>
      <c r="H4001" s="124"/>
      <c r="I4001" s="128" t="s">
        <v>8591</v>
      </c>
      <c r="J4001" s="124"/>
      <c r="K4001" s="124"/>
      <c r="L4001" s="124"/>
      <c r="M4001" s="124"/>
      <c r="N4001" s="211">
        <v>0</v>
      </c>
      <c r="O4001" s="211">
        <v>3215.31</v>
      </c>
      <c r="P4001" s="124" t="s">
        <v>1314</v>
      </c>
    </row>
    <row r="4002" spans="1:16">
      <c r="A4002" s="262" t="s">
        <v>1368</v>
      </c>
      <c r="B4002" s="124"/>
      <c r="C4002" s="125" t="s">
        <v>1368</v>
      </c>
      <c r="D4002" s="119">
        <v>43220</v>
      </c>
      <c r="E4002" s="120" t="s">
        <v>7460</v>
      </c>
      <c r="F4002" s="120" t="s">
        <v>13</v>
      </c>
      <c r="G4002" s="120">
        <v>381910</v>
      </c>
      <c r="H4002" s="124"/>
      <c r="I4002" s="128" t="s">
        <v>1393</v>
      </c>
      <c r="J4002" s="124"/>
      <c r="K4002" s="124"/>
      <c r="L4002" s="124"/>
      <c r="M4002" s="124"/>
      <c r="N4002" s="211">
        <v>5335659.0199999996</v>
      </c>
      <c r="O4002" s="211">
        <v>0</v>
      </c>
      <c r="P4002" s="124" t="s">
        <v>1314</v>
      </c>
    </row>
    <row r="4003" spans="1:16">
      <c r="A4003" s="262" t="s">
        <v>1368</v>
      </c>
      <c r="B4003" s="124"/>
      <c r="C4003" s="125" t="s">
        <v>1368</v>
      </c>
      <c r="D4003" s="119">
        <v>43220</v>
      </c>
      <c r="E4003" s="120" t="s">
        <v>7461</v>
      </c>
      <c r="F4003" s="120" t="s">
        <v>13</v>
      </c>
      <c r="G4003" s="120">
        <v>381912</v>
      </c>
      <c r="H4003" s="124"/>
      <c r="I4003" s="128" t="s">
        <v>1393</v>
      </c>
      <c r="J4003" s="124"/>
      <c r="K4003" s="124"/>
      <c r="L4003" s="124"/>
      <c r="M4003" s="124"/>
      <c r="N4003" s="211">
        <v>5335659.0199999996</v>
      </c>
      <c r="O4003" s="211">
        <v>0</v>
      </c>
      <c r="P4003" s="124" t="s">
        <v>1314</v>
      </c>
    </row>
    <row r="4004" spans="1:16">
      <c r="A4004" s="262" t="s">
        <v>1368</v>
      </c>
      <c r="B4004" s="124"/>
      <c r="C4004" s="125" t="s">
        <v>1368</v>
      </c>
      <c r="D4004" s="119">
        <v>43220</v>
      </c>
      <c r="E4004" s="120" t="s">
        <v>7462</v>
      </c>
      <c r="F4004" s="120" t="s">
        <v>13</v>
      </c>
      <c r="G4004" s="120">
        <v>381914</v>
      </c>
      <c r="H4004" s="124"/>
      <c r="I4004" s="128" t="s">
        <v>1393</v>
      </c>
      <c r="J4004" s="124"/>
      <c r="K4004" s="124"/>
      <c r="L4004" s="124"/>
      <c r="M4004" s="124"/>
      <c r="N4004" s="211">
        <v>5335659.0199999996</v>
      </c>
      <c r="O4004" s="211">
        <v>0</v>
      </c>
      <c r="P4004" s="124" t="s">
        <v>1314</v>
      </c>
    </row>
    <row r="4005" spans="1:16">
      <c r="A4005" s="262" t="s">
        <v>1368</v>
      </c>
      <c r="B4005" s="124"/>
      <c r="C4005" s="125" t="s">
        <v>1368</v>
      </c>
      <c r="D4005" s="119">
        <v>43220</v>
      </c>
      <c r="E4005" s="120" t="s">
        <v>7463</v>
      </c>
      <c r="F4005" s="120" t="s">
        <v>13</v>
      </c>
      <c r="G4005" s="120">
        <v>381916</v>
      </c>
      <c r="H4005" s="124"/>
      <c r="I4005" s="128" t="s">
        <v>1393</v>
      </c>
      <c r="J4005" s="124"/>
      <c r="K4005" s="124"/>
      <c r="L4005" s="124"/>
      <c r="M4005" s="124"/>
      <c r="N4005" s="211">
        <v>5335659.0199999996</v>
      </c>
      <c r="O4005" s="211">
        <v>0</v>
      </c>
      <c r="P4005" s="124" t="s">
        <v>1314</v>
      </c>
    </row>
    <row r="4006" spans="1:16">
      <c r="A4006" s="262" t="s">
        <v>1368</v>
      </c>
      <c r="B4006" s="124"/>
      <c r="C4006" s="125" t="s">
        <v>1368</v>
      </c>
      <c r="D4006" s="119">
        <v>43220</v>
      </c>
      <c r="E4006" s="120" t="s">
        <v>7464</v>
      </c>
      <c r="F4006" s="120" t="s">
        <v>13</v>
      </c>
      <c r="G4006" s="120">
        <v>381918</v>
      </c>
      <c r="H4006" s="124"/>
      <c r="I4006" s="128" t="s">
        <v>1393</v>
      </c>
      <c r="J4006" s="124"/>
      <c r="K4006" s="124"/>
      <c r="L4006" s="124"/>
      <c r="M4006" s="124"/>
      <c r="N4006" s="211">
        <v>5335659.0199999996</v>
      </c>
      <c r="O4006" s="211">
        <v>0</v>
      </c>
      <c r="P4006" s="124" t="s">
        <v>1314</v>
      </c>
    </row>
    <row r="4007" spans="1:16">
      <c r="A4007" s="262" t="s">
        <v>1368</v>
      </c>
      <c r="B4007" s="124"/>
      <c r="C4007" s="125" t="s">
        <v>1368</v>
      </c>
      <c r="D4007" s="119">
        <v>43220</v>
      </c>
      <c r="E4007" s="120" t="s">
        <v>7465</v>
      </c>
      <c r="F4007" s="120" t="s">
        <v>13</v>
      </c>
      <c r="G4007" s="120">
        <v>381920</v>
      </c>
      <c r="H4007" s="124"/>
      <c r="I4007" s="128" t="s">
        <v>1393</v>
      </c>
      <c r="J4007" s="124"/>
      <c r="K4007" s="124"/>
      <c r="L4007" s="124"/>
      <c r="M4007" s="124"/>
      <c r="N4007" s="211">
        <v>14655014.300000001</v>
      </c>
      <c r="O4007" s="211">
        <v>0</v>
      </c>
      <c r="P4007" s="124" t="s">
        <v>1314</v>
      </c>
    </row>
    <row r="4008" spans="1:16">
      <c r="A4008" s="262" t="s">
        <v>1368</v>
      </c>
      <c r="B4008" s="124"/>
      <c r="C4008" s="125" t="s">
        <v>1368</v>
      </c>
      <c r="D4008" s="119">
        <v>43220</v>
      </c>
      <c r="E4008" s="120" t="s">
        <v>7466</v>
      </c>
      <c r="F4008" s="120" t="s">
        <v>13</v>
      </c>
      <c r="G4008" s="120">
        <v>381922</v>
      </c>
      <c r="H4008" s="124"/>
      <c r="I4008" s="128" t="s">
        <v>1393</v>
      </c>
      <c r="J4008" s="124"/>
      <c r="K4008" s="124"/>
      <c r="L4008" s="124"/>
      <c r="M4008" s="124"/>
      <c r="N4008" s="211">
        <v>14655014.300000001</v>
      </c>
      <c r="O4008" s="211">
        <v>0</v>
      </c>
      <c r="P4008" s="124" t="s">
        <v>1314</v>
      </c>
    </row>
    <row r="4009" spans="1:16">
      <c r="A4009" s="262" t="s">
        <v>1368</v>
      </c>
      <c r="B4009" s="124"/>
      <c r="C4009" s="125" t="s">
        <v>1368</v>
      </c>
      <c r="D4009" s="119">
        <v>43220</v>
      </c>
      <c r="E4009" s="120" t="s">
        <v>7467</v>
      </c>
      <c r="F4009" s="120" t="s">
        <v>13</v>
      </c>
      <c r="G4009" s="120">
        <v>381924</v>
      </c>
      <c r="H4009" s="124"/>
      <c r="I4009" s="128" t="s">
        <v>1393</v>
      </c>
      <c r="J4009" s="124"/>
      <c r="K4009" s="124"/>
      <c r="L4009" s="124"/>
      <c r="M4009" s="124"/>
      <c r="N4009" s="211">
        <v>14655014.300000001</v>
      </c>
      <c r="O4009" s="211">
        <v>0</v>
      </c>
      <c r="P4009" s="124" t="s">
        <v>1314</v>
      </c>
    </row>
    <row r="4010" spans="1:16">
      <c r="A4010" s="262" t="s">
        <v>1368</v>
      </c>
      <c r="B4010" s="124"/>
      <c r="C4010" s="125" t="s">
        <v>1368</v>
      </c>
      <c r="D4010" s="119">
        <v>43220</v>
      </c>
      <c r="E4010" s="120" t="s">
        <v>7468</v>
      </c>
      <c r="F4010" s="120" t="s">
        <v>13</v>
      </c>
      <c r="G4010" s="120">
        <v>381926</v>
      </c>
      <c r="H4010" s="124"/>
      <c r="I4010" s="128" t="s">
        <v>1393</v>
      </c>
      <c r="J4010" s="124"/>
      <c r="K4010" s="124"/>
      <c r="L4010" s="124"/>
      <c r="M4010" s="124"/>
      <c r="N4010" s="211">
        <v>14655014.300000001</v>
      </c>
      <c r="O4010" s="211">
        <v>0</v>
      </c>
      <c r="P4010" s="124" t="s">
        <v>1314</v>
      </c>
    </row>
    <row r="4011" spans="1:16">
      <c r="A4011" s="262" t="s">
        <v>1368</v>
      </c>
      <c r="B4011" s="124"/>
      <c r="C4011" s="125" t="s">
        <v>1368</v>
      </c>
      <c r="D4011" s="119">
        <v>43220</v>
      </c>
      <c r="E4011" s="120" t="s">
        <v>7469</v>
      </c>
      <c r="F4011" s="120" t="s">
        <v>13</v>
      </c>
      <c r="G4011" s="120">
        <v>381928</v>
      </c>
      <c r="H4011" s="124"/>
      <c r="I4011" s="128" t="s">
        <v>1393</v>
      </c>
      <c r="J4011" s="124"/>
      <c r="K4011" s="124"/>
      <c r="L4011" s="124"/>
      <c r="M4011" s="124"/>
      <c r="N4011" s="211">
        <v>14655014.300000001</v>
      </c>
      <c r="O4011" s="211">
        <v>0</v>
      </c>
      <c r="P4011" s="124" t="s">
        <v>1314</v>
      </c>
    </row>
    <row r="4012" spans="1:16">
      <c r="A4012" s="262" t="s">
        <v>1368</v>
      </c>
      <c r="B4012" s="124"/>
      <c r="C4012" s="125" t="s">
        <v>1368</v>
      </c>
      <c r="D4012" s="119">
        <v>43220</v>
      </c>
      <c r="E4012" s="120" t="s">
        <v>7470</v>
      </c>
      <c r="F4012" s="120" t="s">
        <v>13</v>
      </c>
      <c r="G4012" s="120">
        <v>381930</v>
      </c>
      <c r="H4012" s="124"/>
      <c r="I4012" s="128" t="s">
        <v>1393</v>
      </c>
      <c r="J4012" s="124"/>
      <c r="K4012" s="124"/>
      <c r="L4012" s="124"/>
      <c r="M4012" s="124"/>
      <c r="N4012" s="211">
        <v>2696240.68</v>
      </c>
      <c r="O4012" s="211">
        <v>0</v>
      </c>
      <c r="P4012" s="124" t="s">
        <v>1314</v>
      </c>
    </row>
    <row r="4013" spans="1:16">
      <c r="A4013" s="262" t="s">
        <v>1368</v>
      </c>
      <c r="B4013" s="124"/>
      <c r="C4013" s="125" t="s">
        <v>1368</v>
      </c>
      <c r="D4013" s="119">
        <v>43220</v>
      </c>
      <c r="E4013" s="120" t="s">
        <v>7471</v>
      </c>
      <c r="F4013" s="120" t="s">
        <v>13</v>
      </c>
      <c r="G4013" s="120">
        <v>381932</v>
      </c>
      <c r="H4013" s="124"/>
      <c r="I4013" s="128" t="s">
        <v>1393</v>
      </c>
      <c r="J4013" s="124"/>
      <c r="K4013" s="124"/>
      <c r="L4013" s="124"/>
      <c r="M4013" s="124"/>
      <c r="N4013" s="211">
        <v>2696240.68</v>
      </c>
      <c r="O4013" s="211">
        <v>0</v>
      </c>
      <c r="P4013" s="124" t="s">
        <v>1314</v>
      </c>
    </row>
    <row r="4014" spans="1:16">
      <c r="A4014" s="262" t="s">
        <v>1368</v>
      </c>
      <c r="B4014" s="124"/>
      <c r="C4014" s="125" t="s">
        <v>1368</v>
      </c>
      <c r="D4014" s="119">
        <v>43220</v>
      </c>
      <c r="E4014" s="120" t="s">
        <v>7472</v>
      </c>
      <c r="F4014" s="120" t="s">
        <v>13</v>
      </c>
      <c r="G4014" s="120">
        <v>381934</v>
      </c>
      <c r="H4014" s="124"/>
      <c r="I4014" s="128" t="s">
        <v>1393</v>
      </c>
      <c r="J4014" s="124"/>
      <c r="K4014" s="124"/>
      <c r="L4014" s="124"/>
      <c r="M4014" s="124"/>
      <c r="N4014" s="211">
        <v>2696240.68</v>
      </c>
      <c r="O4014" s="211">
        <v>0</v>
      </c>
      <c r="P4014" s="124" t="s">
        <v>1314</v>
      </c>
    </row>
    <row r="4015" spans="1:16">
      <c r="A4015" s="262" t="s">
        <v>1368</v>
      </c>
      <c r="B4015" s="124"/>
      <c r="C4015" s="125" t="s">
        <v>1368</v>
      </c>
      <c r="D4015" s="119">
        <v>43220</v>
      </c>
      <c r="E4015" s="120" t="s">
        <v>7473</v>
      </c>
      <c r="F4015" s="120" t="s">
        <v>13</v>
      </c>
      <c r="G4015" s="120">
        <v>381936</v>
      </c>
      <c r="H4015" s="124"/>
      <c r="I4015" s="128" t="s">
        <v>1393</v>
      </c>
      <c r="J4015" s="124"/>
      <c r="K4015" s="124"/>
      <c r="L4015" s="124"/>
      <c r="M4015" s="124"/>
      <c r="N4015" s="211">
        <v>2696240.68</v>
      </c>
      <c r="O4015" s="211">
        <v>0</v>
      </c>
      <c r="P4015" s="124" t="s">
        <v>1314</v>
      </c>
    </row>
    <row r="4016" spans="1:16">
      <c r="A4016" s="262" t="s">
        <v>1368</v>
      </c>
      <c r="B4016" s="124"/>
      <c r="C4016" s="125" t="s">
        <v>1368</v>
      </c>
      <c r="D4016" s="119">
        <v>43220</v>
      </c>
      <c r="E4016" s="120" t="s">
        <v>7474</v>
      </c>
      <c r="F4016" s="120" t="s">
        <v>13</v>
      </c>
      <c r="G4016" s="120">
        <v>381938</v>
      </c>
      <c r="H4016" s="124"/>
      <c r="I4016" s="128" t="s">
        <v>1393</v>
      </c>
      <c r="J4016" s="124"/>
      <c r="K4016" s="124"/>
      <c r="L4016" s="124"/>
      <c r="M4016" s="124"/>
      <c r="N4016" s="211">
        <v>2696240.68</v>
      </c>
      <c r="O4016" s="211">
        <v>0</v>
      </c>
      <c r="P4016" s="124" t="s">
        <v>1314</v>
      </c>
    </row>
    <row r="4017" spans="1:16">
      <c r="A4017" s="262" t="s">
        <v>1368</v>
      </c>
      <c r="B4017" s="124"/>
      <c r="C4017" s="125" t="s">
        <v>1368</v>
      </c>
      <c r="D4017" s="119">
        <v>43220</v>
      </c>
      <c r="E4017" s="120" t="s">
        <v>7475</v>
      </c>
      <c r="F4017" s="120" t="s">
        <v>13</v>
      </c>
      <c r="G4017" s="120">
        <v>381940</v>
      </c>
      <c r="H4017" s="124"/>
      <c r="I4017" s="128" t="s">
        <v>1393</v>
      </c>
      <c r="J4017" s="124"/>
      <c r="K4017" s="124"/>
      <c r="L4017" s="124"/>
      <c r="M4017" s="124"/>
      <c r="N4017" s="211">
        <v>1460305.62</v>
      </c>
      <c r="O4017" s="211">
        <v>0</v>
      </c>
      <c r="P4017" s="124" t="s">
        <v>1314</v>
      </c>
    </row>
    <row r="4018" spans="1:16">
      <c r="A4018" s="262" t="s">
        <v>1368</v>
      </c>
      <c r="B4018" s="124"/>
      <c r="C4018" s="125" t="s">
        <v>1368</v>
      </c>
      <c r="D4018" s="119">
        <v>43220</v>
      </c>
      <c r="E4018" s="120" t="s">
        <v>7476</v>
      </c>
      <c r="F4018" s="120" t="s">
        <v>13</v>
      </c>
      <c r="G4018" s="120">
        <v>381942</v>
      </c>
      <c r="H4018" s="124"/>
      <c r="I4018" s="128" t="s">
        <v>1393</v>
      </c>
      <c r="J4018" s="124"/>
      <c r="K4018" s="124"/>
      <c r="L4018" s="124"/>
      <c r="M4018" s="124"/>
      <c r="N4018" s="211">
        <v>174617.87</v>
      </c>
      <c r="O4018" s="211">
        <v>0</v>
      </c>
      <c r="P4018" s="124" t="s">
        <v>1314</v>
      </c>
    </row>
    <row r="4019" spans="1:16">
      <c r="A4019" s="262" t="s">
        <v>1368</v>
      </c>
      <c r="B4019" s="124"/>
      <c r="C4019" s="125" t="s">
        <v>1368</v>
      </c>
      <c r="D4019" s="119">
        <v>43220</v>
      </c>
      <c r="E4019" s="120" t="s">
        <v>7477</v>
      </c>
      <c r="F4019" s="120" t="s">
        <v>13</v>
      </c>
      <c r="G4019" s="120">
        <v>381944</v>
      </c>
      <c r="H4019" s="124"/>
      <c r="I4019" s="128" t="s">
        <v>1393</v>
      </c>
      <c r="J4019" s="124"/>
      <c r="K4019" s="124"/>
      <c r="L4019" s="124"/>
      <c r="M4019" s="124"/>
      <c r="N4019" s="211">
        <v>2336031.62</v>
      </c>
      <c r="O4019" s="211">
        <v>0</v>
      </c>
      <c r="P4019" s="124" t="s">
        <v>1314</v>
      </c>
    </row>
    <row r="4020" spans="1:16">
      <c r="A4020" s="262" t="s">
        <v>1368</v>
      </c>
      <c r="B4020" s="124"/>
      <c r="C4020" s="125" t="s">
        <v>1368</v>
      </c>
      <c r="D4020" s="119">
        <v>43220</v>
      </c>
      <c r="E4020" s="120" t="s">
        <v>7478</v>
      </c>
      <c r="F4020" s="120" t="s">
        <v>13</v>
      </c>
      <c r="G4020" s="120">
        <v>381946</v>
      </c>
      <c r="H4020" s="124"/>
      <c r="I4020" s="128" t="s">
        <v>1393</v>
      </c>
      <c r="J4020" s="124"/>
      <c r="K4020" s="124"/>
      <c r="L4020" s="124"/>
      <c r="M4020" s="124"/>
      <c r="N4020" s="211">
        <v>615571.26</v>
      </c>
      <c r="O4020" s="211">
        <v>0</v>
      </c>
      <c r="P4020" s="124" t="s">
        <v>1314</v>
      </c>
    </row>
    <row r="4021" spans="1:16">
      <c r="A4021" s="262" t="s">
        <v>1368</v>
      </c>
      <c r="B4021" s="124"/>
      <c r="C4021" s="125" t="s">
        <v>1368</v>
      </c>
      <c r="D4021" s="119">
        <v>43220</v>
      </c>
      <c r="E4021" s="120" t="s">
        <v>7479</v>
      </c>
      <c r="F4021" s="120" t="s">
        <v>13</v>
      </c>
      <c r="G4021" s="120">
        <v>381948</v>
      </c>
      <c r="H4021" s="124"/>
      <c r="I4021" s="128" t="s">
        <v>1393</v>
      </c>
      <c r="J4021" s="124"/>
      <c r="K4021" s="124"/>
      <c r="L4021" s="124"/>
      <c r="M4021" s="124"/>
      <c r="N4021" s="211">
        <v>4010900.96</v>
      </c>
      <c r="O4021" s="211">
        <v>0</v>
      </c>
      <c r="P4021" s="124" t="s">
        <v>1314</v>
      </c>
    </row>
    <row r="4022" spans="1:16">
      <c r="A4022" s="262" t="s">
        <v>1368</v>
      </c>
      <c r="B4022" s="124"/>
      <c r="C4022" s="125" t="s">
        <v>1368</v>
      </c>
      <c r="D4022" s="119">
        <v>43220</v>
      </c>
      <c r="E4022" s="120" t="s">
        <v>7480</v>
      </c>
      <c r="F4022" s="120" t="s">
        <v>13</v>
      </c>
      <c r="G4022" s="120">
        <v>381950</v>
      </c>
      <c r="H4022" s="124"/>
      <c r="I4022" s="128" t="s">
        <v>1393</v>
      </c>
      <c r="J4022" s="124"/>
      <c r="K4022" s="124"/>
      <c r="L4022" s="124"/>
      <c r="M4022" s="124"/>
      <c r="N4022" s="211">
        <v>1690738.72</v>
      </c>
      <c r="O4022" s="211">
        <v>0</v>
      </c>
      <c r="P4022" s="124" t="s">
        <v>1314</v>
      </c>
    </row>
    <row r="4023" spans="1:16">
      <c r="A4023" s="262" t="s">
        <v>1368</v>
      </c>
      <c r="B4023" s="124"/>
      <c r="C4023" s="125" t="s">
        <v>1368</v>
      </c>
      <c r="D4023" s="119">
        <v>43220</v>
      </c>
      <c r="E4023" s="120" t="s">
        <v>7481</v>
      </c>
      <c r="F4023" s="120" t="s">
        <v>13</v>
      </c>
      <c r="G4023" s="120">
        <v>381952</v>
      </c>
      <c r="H4023" s="124"/>
      <c r="I4023" s="128" t="s">
        <v>1393</v>
      </c>
      <c r="J4023" s="124"/>
      <c r="K4023" s="124"/>
      <c r="L4023" s="124"/>
      <c r="M4023" s="124"/>
      <c r="N4023" s="211">
        <v>6416185.2999999998</v>
      </c>
      <c r="O4023" s="211">
        <v>0</v>
      </c>
      <c r="P4023" s="124" t="s">
        <v>1314</v>
      </c>
    </row>
    <row r="4024" spans="1:16">
      <c r="A4024" s="262" t="s">
        <v>1368</v>
      </c>
      <c r="B4024" s="124"/>
      <c r="C4024" s="125" t="s">
        <v>1368</v>
      </c>
      <c r="D4024" s="119">
        <v>43220</v>
      </c>
      <c r="E4024" s="120" t="s">
        <v>7482</v>
      </c>
      <c r="F4024" s="120" t="s">
        <v>13</v>
      </c>
      <c r="G4024" s="120">
        <v>381954</v>
      </c>
      <c r="H4024" s="124"/>
      <c r="I4024" s="128" t="s">
        <v>1393</v>
      </c>
      <c r="J4024" s="124"/>
      <c r="K4024" s="124"/>
      <c r="L4024" s="124"/>
      <c r="M4024" s="124"/>
      <c r="N4024" s="211">
        <v>5435166.96</v>
      </c>
      <c r="O4024" s="211">
        <v>0</v>
      </c>
      <c r="P4024" s="124" t="s">
        <v>1314</v>
      </c>
    </row>
    <row r="4025" spans="1:16">
      <c r="A4025" s="262" t="s">
        <v>1368</v>
      </c>
      <c r="B4025" s="124"/>
      <c r="C4025" s="125" t="s">
        <v>1368</v>
      </c>
      <c r="D4025" s="119">
        <v>43220</v>
      </c>
      <c r="E4025" s="120" t="s">
        <v>7483</v>
      </c>
      <c r="F4025" s="120" t="s">
        <v>13</v>
      </c>
      <c r="G4025" s="120">
        <v>381956</v>
      </c>
      <c r="H4025" s="124"/>
      <c r="I4025" s="128" t="s">
        <v>1393</v>
      </c>
      <c r="J4025" s="124"/>
      <c r="K4025" s="124"/>
      <c r="L4025" s="124"/>
      <c r="M4025" s="124"/>
      <c r="N4025" s="211">
        <v>3933785.43</v>
      </c>
      <c r="O4025" s="211">
        <v>0</v>
      </c>
      <c r="P4025" s="124" t="s">
        <v>1314</v>
      </c>
    </row>
    <row r="4026" spans="1:16">
      <c r="A4026" s="262" t="s">
        <v>1368</v>
      </c>
      <c r="B4026" s="124"/>
      <c r="C4026" s="125" t="s">
        <v>1368</v>
      </c>
      <c r="D4026" s="119">
        <v>43220</v>
      </c>
      <c r="E4026" s="120" t="s">
        <v>7484</v>
      </c>
      <c r="F4026" s="120" t="s">
        <v>13</v>
      </c>
      <c r="G4026" s="120">
        <v>381958</v>
      </c>
      <c r="H4026" s="124"/>
      <c r="I4026" s="128" t="s">
        <v>1393</v>
      </c>
      <c r="J4026" s="124"/>
      <c r="K4026" s="124"/>
      <c r="L4026" s="124"/>
      <c r="M4026" s="124"/>
      <c r="N4026" s="211">
        <v>205302.1</v>
      </c>
      <c r="O4026" s="211">
        <v>0</v>
      </c>
      <c r="P4026" s="124" t="s">
        <v>1314</v>
      </c>
    </row>
    <row r="4027" spans="1:16">
      <c r="A4027" s="262" t="s">
        <v>1368</v>
      </c>
      <c r="B4027" s="124"/>
      <c r="C4027" s="125" t="s">
        <v>1368</v>
      </c>
      <c r="D4027" s="119">
        <v>43220</v>
      </c>
      <c r="E4027" s="120" t="s">
        <v>7485</v>
      </c>
      <c r="F4027" s="120" t="s">
        <v>13</v>
      </c>
      <c r="G4027" s="120">
        <v>381960</v>
      </c>
      <c r="H4027" s="124"/>
      <c r="I4027" s="128" t="s">
        <v>1393</v>
      </c>
      <c r="J4027" s="124"/>
      <c r="K4027" s="124"/>
      <c r="L4027" s="124"/>
      <c r="M4027" s="124"/>
      <c r="N4027" s="211">
        <v>1677691.96</v>
      </c>
      <c r="O4027" s="211">
        <v>0</v>
      </c>
      <c r="P4027" s="124" t="s">
        <v>1314</v>
      </c>
    </row>
    <row r="4028" spans="1:16">
      <c r="A4028" s="262" t="s">
        <v>1368</v>
      </c>
      <c r="B4028" s="124"/>
      <c r="C4028" s="125" t="s">
        <v>1368</v>
      </c>
      <c r="D4028" s="119">
        <v>43220</v>
      </c>
      <c r="E4028" s="120" t="s">
        <v>7486</v>
      </c>
      <c r="F4028" s="120" t="s">
        <v>13</v>
      </c>
      <c r="G4028" s="120">
        <v>381962</v>
      </c>
      <c r="H4028" s="124"/>
      <c r="I4028" s="128" t="s">
        <v>1393</v>
      </c>
      <c r="J4028" s="124"/>
      <c r="K4028" s="124"/>
      <c r="L4028" s="124"/>
      <c r="M4028" s="124"/>
      <c r="N4028" s="211">
        <v>3903429.93</v>
      </c>
      <c r="O4028" s="211">
        <v>0</v>
      </c>
      <c r="P4028" s="124" t="s">
        <v>1314</v>
      </c>
    </row>
    <row r="4029" spans="1:16">
      <c r="A4029" s="262" t="s">
        <v>1368</v>
      </c>
      <c r="B4029" s="124"/>
      <c r="C4029" s="125" t="s">
        <v>1368</v>
      </c>
      <c r="D4029" s="119">
        <v>43220</v>
      </c>
      <c r="E4029" s="120" t="s">
        <v>7487</v>
      </c>
      <c r="F4029" s="120" t="s">
        <v>13</v>
      </c>
      <c r="G4029" s="120">
        <v>381964</v>
      </c>
      <c r="H4029" s="124"/>
      <c r="I4029" s="128" t="s">
        <v>1393</v>
      </c>
      <c r="J4029" s="124"/>
      <c r="K4029" s="124"/>
      <c r="L4029" s="124"/>
      <c r="M4029" s="124"/>
      <c r="N4029" s="211">
        <v>5322984.76</v>
      </c>
      <c r="O4029" s="211">
        <v>0</v>
      </c>
      <c r="P4029" s="124" t="s">
        <v>1314</v>
      </c>
    </row>
    <row r="4030" spans="1:16">
      <c r="A4030" s="262" t="s">
        <v>1368</v>
      </c>
      <c r="B4030" s="124"/>
      <c r="C4030" s="125" t="s">
        <v>1368</v>
      </c>
      <c r="D4030" s="119">
        <v>43220</v>
      </c>
      <c r="E4030" s="120" t="s">
        <v>7488</v>
      </c>
      <c r="F4030" s="120" t="s">
        <v>13</v>
      </c>
      <c r="G4030" s="120">
        <v>381966</v>
      </c>
      <c r="H4030" s="124"/>
      <c r="I4030" s="128" t="s">
        <v>1393</v>
      </c>
      <c r="J4030" s="124"/>
      <c r="K4030" s="124"/>
      <c r="L4030" s="124"/>
      <c r="M4030" s="124"/>
      <c r="N4030" s="211">
        <v>979326.74</v>
      </c>
      <c r="O4030" s="211">
        <v>0</v>
      </c>
      <c r="P4030" s="124" t="s">
        <v>1314</v>
      </c>
    </row>
    <row r="4031" spans="1:16">
      <c r="A4031" s="262" t="s">
        <v>1368</v>
      </c>
      <c r="B4031" s="124"/>
      <c r="C4031" s="125" t="s">
        <v>1368</v>
      </c>
      <c r="D4031" s="119">
        <v>43220</v>
      </c>
      <c r="E4031" s="120" t="s">
        <v>7489</v>
      </c>
      <c r="F4031" s="120" t="s">
        <v>13</v>
      </c>
      <c r="G4031" s="120">
        <v>381968</v>
      </c>
      <c r="H4031" s="124"/>
      <c r="I4031" s="128" t="s">
        <v>1393</v>
      </c>
      <c r="J4031" s="124"/>
      <c r="K4031" s="124"/>
      <c r="L4031" s="124"/>
      <c r="M4031" s="124"/>
      <c r="N4031" s="211">
        <v>8475013.1699999999</v>
      </c>
      <c r="O4031" s="211">
        <v>0</v>
      </c>
      <c r="P4031" s="124" t="s">
        <v>1314</v>
      </c>
    </row>
    <row r="4032" spans="1:16">
      <c r="A4032" s="262" t="s">
        <v>1368</v>
      </c>
      <c r="B4032" s="124"/>
      <c r="C4032" s="125" t="s">
        <v>1368</v>
      </c>
      <c r="D4032" s="119">
        <v>43220</v>
      </c>
      <c r="E4032" s="120" t="s">
        <v>7490</v>
      </c>
      <c r="F4032" s="120" t="s">
        <v>13</v>
      </c>
      <c r="G4032" s="120">
        <v>381970</v>
      </c>
      <c r="H4032" s="124"/>
      <c r="I4032" s="128" t="s">
        <v>1393</v>
      </c>
      <c r="J4032" s="124"/>
      <c r="K4032" s="124"/>
      <c r="L4032" s="124"/>
      <c r="M4032" s="124"/>
      <c r="N4032" s="211">
        <v>9735.3700000000008</v>
      </c>
      <c r="O4032" s="211">
        <v>0</v>
      </c>
      <c r="P4032" s="124" t="s">
        <v>1314</v>
      </c>
    </row>
    <row r="4033" spans="1:16">
      <c r="A4033" s="262" t="s">
        <v>1368</v>
      </c>
      <c r="B4033" s="124"/>
      <c r="C4033" s="125" t="s">
        <v>1368</v>
      </c>
      <c r="D4033" s="119">
        <v>43220</v>
      </c>
      <c r="E4033" s="120" t="s">
        <v>7491</v>
      </c>
      <c r="F4033" s="120" t="s">
        <v>13</v>
      </c>
      <c r="G4033" s="120">
        <v>381972</v>
      </c>
      <c r="H4033" s="124"/>
      <c r="I4033" s="128" t="s">
        <v>1393</v>
      </c>
      <c r="J4033" s="124"/>
      <c r="K4033" s="124"/>
      <c r="L4033" s="124"/>
      <c r="M4033" s="124"/>
      <c r="N4033" s="211">
        <v>15288.4</v>
      </c>
      <c r="O4033" s="211">
        <v>0</v>
      </c>
      <c r="P4033" s="124" t="s">
        <v>1314</v>
      </c>
    </row>
    <row r="4034" spans="1:16">
      <c r="A4034" s="262" t="s">
        <v>1368</v>
      </c>
      <c r="B4034" s="124"/>
      <c r="C4034" s="125" t="s">
        <v>1368</v>
      </c>
      <c r="D4034" s="119">
        <v>43220</v>
      </c>
      <c r="E4034" s="120" t="s">
        <v>7492</v>
      </c>
      <c r="F4034" s="120" t="s">
        <v>13</v>
      </c>
      <c r="G4034" s="120">
        <v>381974</v>
      </c>
      <c r="H4034" s="124"/>
      <c r="I4034" s="128" t="s">
        <v>1393</v>
      </c>
      <c r="J4034" s="124"/>
      <c r="K4034" s="124"/>
      <c r="L4034" s="124"/>
      <c r="M4034" s="124"/>
      <c r="N4034" s="211">
        <v>292188.12</v>
      </c>
      <c r="O4034" s="211">
        <v>0</v>
      </c>
      <c r="P4034" s="124" t="s">
        <v>1314</v>
      </c>
    </row>
    <row r="4035" spans="1:16">
      <c r="A4035" s="262" t="s">
        <v>1368</v>
      </c>
      <c r="B4035" s="124"/>
      <c r="C4035" s="125" t="s">
        <v>1368</v>
      </c>
      <c r="D4035" s="119">
        <v>43220</v>
      </c>
      <c r="E4035" s="120" t="s">
        <v>7493</v>
      </c>
      <c r="F4035" s="120" t="s">
        <v>13</v>
      </c>
      <c r="G4035" s="120">
        <v>381976</v>
      </c>
      <c r="H4035" s="124"/>
      <c r="I4035" s="128" t="s">
        <v>1393</v>
      </c>
      <c r="J4035" s="124"/>
      <c r="K4035" s="124"/>
      <c r="L4035" s="124"/>
      <c r="M4035" s="124"/>
      <c r="N4035" s="211">
        <v>1450.41</v>
      </c>
      <c r="O4035" s="211">
        <v>0</v>
      </c>
      <c r="P4035" s="124" t="s">
        <v>1314</v>
      </c>
    </row>
    <row r="4036" spans="1:16">
      <c r="A4036" s="262" t="s">
        <v>1368</v>
      </c>
      <c r="B4036" s="124"/>
      <c r="C4036" s="125" t="s">
        <v>1368</v>
      </c>
      <c r="D4036" s="119">
        <v>43220</v>
      </c>
      <c r="E4036" s="120" t="s">
        <v>7494</v>
      </c>
      <c r="F4036" s="120" t="s">
        <v>13</v>
      </c>
      <c r="G4036" s="120">
        <v>381978</v>
      </c>
      <c r="H4036" s="124"/>
      <c r="I4036" s="128" t="s">
        <v>1393</v>
      </c>
      <c r="J4036" s="124"/>
      <c r="K4036" s="124"/>
      <c r="L4036" s="124"/>
      <c r="M4036" s="124"/>
      <c r="N4036" s="211">
        <v>5403.28</v>
      </c>
      <c r="O4036" s="211">
        <v>0</v>
      </c>
      <c r="P4036" s="124" t="s">
        <v>1314</v>
      </c>
    </row>
    <row r="4037" spans="1:16">
      <c r="A4037" s="262" t="s">
        <v>1368</v>
      </c>
      <c r="B4037" s="124"/>
      <c r="C4037" s="125" t="s">
        <v>1368</v>
      </c>
      <c r="D4037" s="119">
        <v>43220</v>
      </c>
      <c r="E4037" s="120" t="s">
        <v>7495</v>
      </c>
      <c r="F4037" s="120" t="s">
        <v>13</v>
      </c>
      <c r="G4037" s="120">
        <v>381980</v>
      </c>
      <c r="H4037" s="124"/>
      <c r="I4037" s="128" t="s">
        <v>1393</v>
      </c>
      <c r="J4037" s="124"/>
      <c r="K4037" s="124"/>
      <c r="L4037" s="124"/>
      <c r="M4037" s="124"/>
      <c r="N4037" s="211">
        <v>3197.38</v>
      </c>
      <c r="O4037" s="211">
        <v>0</v>
      </c>
      <c r="P4037" s="124" t="s">
        <v>1314</v>
      </c>
    </row>
    <row r="4038" spans="1:16">
      <c r="A4038" s="262" t="s">
        <v>1368</v>
      </c>
      <c r="B4038" s="124"/>
      <c r="C4038" s="125" t="s">
        <v>1368</v>
      </c>
      <c r="D4038" s="119">
        <v>43220</v>
      </c>
      <c r="E4038" s="120" t="s">
        <v>7496</v>
      </c>
      <c r="F4038" s="120" t="s">
        <v>13</v>
      </c>
      <c r="G4038" s="120">
        <v>381982</v>
      </c>
      <c r="H4038" s="124"/>
      <c r="I4038" s="128" t="s">
        <v>1393</v>
      </c>
      <c r="J4038" s="124"/>
      <c r="K4038" s="124"/>
      <c r="L4038" s="124"/>
      <c r="M4038" s="124"/>
      <c r="N4038" s="211">
        <v>41991.43</v>
      </c>
      <c r="O4038" s="211">
        <v>0</v>
      </c>
      <c r="P4038" s="124" t="s">
        <v>1314</v>
      </c>
    </row>
    <row r="4039" spans="1:16">
      <c r="A4039" s="262" t="s">
        <v>1368</v>
      </c>
      <c r="B4039" s="124"/>
      <c r="C4039" s="125" t="s">
        <v>1368</v>
      </c>
      <c r="D4039" s="119">
        <v>43220</v>
      </c>
      <c r="E4039" s="120" t="s">
        <v>7497</v>
      </c>
      <c r="F4039" s="120" t="s">
        <v>13</v>
      </c>
      <c r="G4039" s="120">
        <v>381984</v>
      </c>
      <c r="H4039" s="124"/>
      <c r="I4039" s="128" t="s">
        <v>1393</v>
      </c>
      <c r="J4039" s="124"/>
      <c r="K4039" s="124"/>
      <c r="L4039" s="124"/>
      <c r="M4039" s="124"/>
      <c r="N4039" s="211">
        <v>4991.88</v>
      </c>
      <c r="O4039" s="211">
        <v>0</v>
      </c>
      <c r="P4039" s="124" t="s">
        <v>1314</v>
      </c>
    </row>
    <row r="4040" spans="1:16">
      <c r="A4040" s="262" t="s">
        <v>1368</v>
      </c>
      <c r="B4040" s="124"/>
      <c r="C4040" s="125" t="s">
        <v>1368</v>
      </c>
      <c r="D4040" s="119">
        <v>43220</v>
      </c>
      <c r="E4040" s="120" t="s">
        <v>7498</v>
      </c>
      <c r="F4040" s="120" t="s">
        <v>13</v>
      </c>
      <c r="G4040" s="120">
        <v>381986</v>
      </c>
      <c r="H4040" s="124"/>
      <c r="I4040" s="128" t="s">
        <v>1393</v>
      </c>
      <c r="J4040" s="124"/>
      <c r="K4040" s="124"/>
      <c r="L4040" s="124"/>
      <c r="M4040" s="124"/>
      <c r="N4040" s="211">
        <v>5553.03</v>
      </c>
      <c r="O4040" s="211">
        <v>0</v>
      </c>
      <c r="P4040" s="124" t="s">
        <v>1314</v>
      </c>
    </row>
    <row r="4041" spans="1:16">
      <c r="A4041" s="262" t="s">
        <v>1368</v>
      </c>
      <c r="B4041" s="124"/>
      <c r="C4041" s="125" t="s">
        <v>1368</v>
      </c>
      <c r="D4041" s="119">
        <v>43220</v>
      </c>
      <c r="E4041" s="120" t="s">
        <v>7499</v>
      </c>
      <c r="F4041" s="120" t="s">
        <v>13</v>
      </c>
      <c r="G4041" s="120">
        <v>381988</v>
      </c>
      <c r="H4041" s="124"/>
      <c r="I4041" s="128" t="s">
        <v>1393</v>
      </c>
      <c r="J4041" s="124"/>
      <c r="K4041" s="124"/>
      <c r="L4041" s="124"/>
      <c r="M4041" s="124"/>
      <c r="N4041" s="211">
        <v>38794.050000000003</v>
      </c>
      <c r="O4041" s="211">
        <v>0</v>
      </c>
      <c r="P4041" s="124" t="s">
        <v>1314</v>
      </c>
    </row>
    <row r="4042" spans="1:16">
      <c r="A4042" s="262" t="s">
        <v>1368</v>
      </c>
      <c r="B4042" s="124"/>
      <c r="C4042" s="125" t="s">
        <v>1368</v>
      </c>
      <c r="D4042" s="119">
        <v>43220</v>
      </c>
      <c r="E4042" s="120" t="s">
        <v>7500</v>
      </c>
      <c r="F4042" s="120" t="s">
        <v>13</v>
      </c>
      <c r="G4042" s="120">
        <v>381991</v>
      </c>
      <c r="H4042" s="124"/>
      <c r="I4042" s="128" t="s">
        <v>1393</v>
      </c>
      <c r="J4042" s="124"/>
      <c r="K4042" s="124"/>
      <c r="L4042" s="124"/>
      <c r="M4042" s="124"/>
      <c r="N4042" s="211">
        <v>479608.53</v>
      </c>
      <c r="O4042" s="211">
        <v>0</v>
      </c>
      <c r="P4042" s="124" t="s">
        <v>1314</v>
      </c>
    </row>
    <row r="4043" spans="1:16">
      <c r="A4043" s="262" t="s">
        <v>1368</v>
      </c>
      <c r="B4043" s="124"/>
      <c r="C4043" s="125" t="s">
        <v>1368</v>
      </c>
      <c r="D4043" s="119">
        <v>43220</v>
      </c>
      <c r="E4043" s="120" t="s">
        <v>7501</v>
      </c>
      <c r="F4043" s="120" t="s">
        <v>13</v>
      </c>
      <c r="G4043" s="120">
        <v>381993</v>
      </c>
      <c r="H4043" s="124"/>
      <c r="I4043" s="128" t="s">
        <v>1393</v>
      </c>
      <c r="J4043" s="124"/>
      <c r="K4043" s="124"/>
      <c r="L4043" s="124"/>
      <c r="M4043" s="124"/>
      <c r="N4043" s="211">
        <v>1432229.09</v>
      </c>
      <c r="O4043" s="211">
        <v>0</v>
      </c>
      <c r="P4043" s="124" t="s">
        <v>1314</v>
      </c>
    </row>
    <row r="4044" spans="1:16">
      <c r="A4044" s="262" t="s">
        <v>1368</v>
      </c>
      <c r="B4044" s="124"/>
      <c r="C4044" s="125" t="s">
        <v>1368</v>
      </c>
      <c r="D4044" s="119">
        <v>43220</v>
      </c>
      <c r="E4044" s="120" t="s">
        <v>7502</v>
      </c>
      <c r="F4044" s="120" t="s">
        <v>13</v>
      </c>
      <c r="G4044" s="120">
        <v>381995</v>
      </c>
      <c r="H4044" s="124"/>
      <c r="I4044" s="128" t="s">
        <v>1393</v>
      </c>
      <c r="J4044" s="124"/>
      <c r="K4044" s="124"/>
      <c r="L4044" s="124"/>
      <c r="M4044" s="124"/>
      <c r="N4044" s="211">
        <v>3397644.47</v>
      </c>
      <c r="O4044" s="211">
        <v>0</v>
      </c>
      <c r="P4044" s="124" t="s">
        <v>1314</v>
      </c>
    </row>
    <row r="4045" spans="1:16">
      <c r="A4045" s="262" t="s">
        <v>1368</v>
      </c>
      <c r="B4045" s="124"/>
      <c r="C4045" s="125" t="s">
        <v>1368</v>
      </c>
      <c r="D4045" s="119">
        <v>43220</v>
      </c>
      <c r="E4045" s="120" t="s">
        <v>7503</v>
      </c>
      <c r="F4045" s="120" t="s">
        <v>13</v>
      </c>
      <c r="G4045" s="120">
        <v>381997</v>
      </c>
      <c r="H4045" s="124"/>
      <c r="I4045" s="128" t="s">
        <v>1393</v>
      </c>
      <c r="J4045" s="124"/>
      <c r="K4045" s="124"/>
      <c r="L4045" s="124"/>
      <c r="M4045" s="124"/>
      <c r="N4045" s="211">
        <v>406277.6</v>
      </c>
      <c r="O4045" s="211">
        <v>0</v>
      </c>
      <c r="P4045" s="124" t="s">
        <v>1314</v>
      </c>
    </row>
    <row r="4046" spans="1:16">
      <c r="A4046" s="262" t="s">
        <v>1368</v>
      </c>
      <c r="B4046" s="124"/>
      <c r="C4046" s="125" t="s">
        <v>1368</v>
      </c>
      <c r="D4046" s="119">
        <v>43220</v>
      </c>
      <c r="E4046" s="120" t="s">
        <v>7504</v>
      </c>
      <c r="F4046" s="120" t="s">
        <v>13</v>
      </c>
      <c r="G4046" s="120">
        <v>381999</v>
      </c>
      <c r="H4046" s="124"/>
      <c r="I4046" s="128" t="s">
        <v>1393</v>
      </c>
      <c r="J4046" s="124"/>
      <c r="K4046" s="124"/>
      <c r="L4046" s="124"/>
      <c r="M4046" s="124"/>
      <c r="N4046" s="211">
        <v>1115889.1000000001</v>
      </c>
      <c r="O4046" s="211">
        <v>0</v>
      </c>
      <c r="P4046" s="124" t="s">
        <v>1314</v>
      </c>
    </row>
    <row r="4047" spans="1:16">
      <c r="A4047" s="262" t="s">
        <v>1368</v>
      </c>
      <c r="B4047" s="124"/>
      <c r="C4047" s="125" t="s">
        <v>1368</v>
      </c>
      <c r="D4047" s="119">
        <v>43220</v>
      </c>
      <c r="E4047" s="120" t="s">
        <v>7505</v>
      </c>
      <c r="F4047" s="120" t="s">
        <v>13</v>
      </c>
      <c r="G4047" s="120">
        <v>382001</v>
      </c>
      <c r="H4047" s="124"/>
      <c r="I4047" s="128" t="s">
        <v>1393</v>
      </c>
      <c r="J4047" s="124"/>
      <c r="K4047" s="124"/>
      <c r="L4047" s="124"/>
      <c r="M4047" s="124"/>
      <c r="N4047" s="211">
        <v>14928324.52</v>
      </c>
      <c r="O4047" s="211">
        <v>0</v>
      </c>
      <c r="P4047" s="124" t="s">
        <v>1314</v>
      </c>
    </row>
    <row r="4048" spans="1:16">
      <c r="A4048" s="262" t="s">
        <v>1368</v>
      </c>
      <c r="B4048" s="124"/>
      <c r="C4048" s="125" t="s">
        <v>1368</v>
      </c>
      <c r="D4048" s="119">
        <v>43220</v>
      </c>
      <c r="E4048" s="120" t="s">
        <v>7506</v>
      </c>
      <c r="F4048" s="120" t="s">
        <v>13</v>
      </c>
      <c r="G4048" s="120">
        <v>382003</v>
      </c>
      <c r="H4048" s="124"/>
      <c r="I4048" s="128" t="s">
        <v>1393</v>
      </c>
      <c r="J4048" s="124"/>
      <c r="K4048" s="124"/>
      <c r="L4048" s="124"/>
      <c r="M4048" s="124"/>
      <c r="N4048" s="211">
        <v>9332029.6099999994</v>
      </c>
      <c r="O4048" s="211">
        <v>0</v>
      </c>
      <c r="P4048" s="124" t="s">
        <v>1314</v>
      </c>
    </row>
    <row r="4049" spans="1:16">
      <c r="A4049" s="262" t="s">
        <v>1368</v>
      </c>
      <c r="B4049" s="124"/>
      <c r="C4049" s="125" t="s">
        <v>1368</v>
      </c>
      <c r="D4049" s="119">
        <v>43220</v>
      </c>
      <c r="E4049" s="120" t="s">
        <v>7507</v>
      </c>
      <c r="F4049" s="120" t="s">
        <v>13</v>
      </c>
      <c r="G4049" s="120">
        <v>382005</v>
      </c>
      <c r="H4049" s="124"/>
      <c r="I4049" s="128" t="s">
        <v>1393</v>
      </c>
      <c r="J4049" s="124"/>
      <c r="K4049" s="124"/>
      <c r="L4049" s="124"/>
      <c r="M4049" s="124"/>
      <c r="N4049" s="211">
        <v>2746524.48</v>
      </c>
      <c r="O4049" s="211">
        <v>0</v>
      </c>
      <c r="P4049" s="124" t="s">
        <v>1314</v>
      </c>
    </row>
    <row r="4050" spans="1:16">
      <c r="A4050" s="262" t="s">
        <v>1368</v>
      </c>
      <c r="B4050" s="124"/>
      <c r="C4050" s="125" t="s">
        <v>1368</v>
      </c>
      <c r="D4050" s="119">
        <v>43220</v>
      </c>
      <c r="E4050" s="120" t="s">
        <v>7508</v>
      </c>
      <c r="F4050" s="120" t="s">
        <v>13</v>
      </c>
      <c r="G4050" s="120">
        <v>382007</v>
      </c>
      <c r="H4050" s="124"/>
      <c r="I4050" s="128" t="s">
        <v>1393</v>
      </c>
      <c r="J4050" s="124"/>
      <c r="K4050" s="124"/>
      <c r="L4050" s="124"/>
      <c r="M4050" s="124"/>
      <c r="N4050" s="211">
        <v>723740.84</v>
      </c>
      <c r="O4050" s="211">
        <v>0</v>
      </c>
      <c r="P4050" s="124" t="s">
        <v>1314</v>
      </c>
    </row>
    <row r="4051" spans="1:16">
      <c r="A4051" s="262" t="s">
        <v>1368</v>
      </c>
      <c r="B4051" s="124"/>
      <c r="C4051" s="125" t="s">
        <v>1368</v>
      </c>
      <c r="D4051" s="119">
        <v>43220</v>
      </c>
      <c r="E4051" s="120" t="s">
        <v>7509</v>
      </c>
      <c r="F4051" s="120" t="s">
        <v>13</v>
      </c>
      <c r="G4051" s="120">
        <v>382009</v>
      </c>
      <c r="H4051" s="124"/>
      <c r="I4051" s="128" t="s">
        <v>1393</v>
      </c>
      <c r="J4051" s="124"/>
      <c r="K4051" s="124"/>
      <c r="L4051" s="124"/>
      <c r="M4051" s="124"/>
      <c r="N4051" s="211">
        <v>1716913.87</v>
      </c>
      <c r="O4051" s="211">
        <v>0</v>
      </c>
      <c r="P4051" s="124" t="s">
        <v>1314</v>
      </c>
    </row>
    <row r="4052" spans="1:16">
      <c r="A4052" s="262" t="s">
        <v>1368</v>
      </c>
      <c r="B4052" s="124"/>
      <c r="C4052" s="125" t="s">
        <v>1368</v>
      </c>
      <c r="D4052" s="119">
        <v>43220</v>
      </c>
      <c r="E4052" s="120" t="s">
        <v>7510</v>
      </c>
      <c r="F4052" s="120" t="s">
        <v>13</v>
      </c>
      <c r="G4052" s="120">
        <v>382011</v>
      </c>
      <c r="H4052" s="124"/>
      <c r="I4052" s="128" t="s">
        <v>1393</v>
      </c>
      <c r="J4052" s="124"/>
      <c r="K4052" s="124"/>
      <c r="L4052" s="124"/>
      <c r="M4052" s="124"/>
      <c r="N4052" s="211">
        <v>2118645.35</v>
      </c>
      <c r="O4052" s="211">
        <v>0</v>
      </c>
      <c r="P4052" s="124" t="s">
        <v>1314</v>
      </c>
    </row>
    <row r="4053" spans="1:16">
      <c r="A4053" s="262" t="s">
        <v>1368</v>
      </c>
      <c r="B4053" s="124"/>
      <c r="C4053" s="125" t="s">
        <v>1368</v>
      </c>
      <c r="D4053" s="119">
        <v>43220</v>
      </c>
      <c r="E4053" s="120" t="s">
        <v>7511</v>
      </c>
      <c r="F4053" s="120" t="s">
        <v>13</v>
      </c>
      <c r="G4053" s="120">
        <v>382013</v>
      </c>
      <c r="H4053" s="124"/>
      <c r="I4053" s="128" t="s">
        <v>1393</v>
      </c>
      <c r="J4053" s="124"/>
      <c r="K4053" s="124"/>
      <c r="L4053" s="124"/>
      <c r="M4053" s="124"/>
      <c r="N4053" s="211">
        <v>832957.53</v>
      </c>
      <c r="O4053" s="211">
        <v>0</v>
      </c>
      <c r="P4053" s="124" t="s">
        <v>1314</v>
      </c>
    </row>
    <row r="4054" spans="1:16">
      <c r="A4054" s="262" t="s">
        <v>1368</v>
      </c>
      <c r="B4054" s="124"/>
      <c r="C4054" s="125" t="s">
        <v>1368</v>
      </c>
      <c r="D4054" s="119">
        <v>43220</v>
      </c>
      <c r="E4054" s="120" t="s">
        <v>7512</v>
      </c>
      <c r="F4054" s="120" t="s">
        <v>13</v>
      </c>
      <c r="G4054" s="120">
        <v>382015</v>
      </c>
      <c r="H4054" s="124"/>
      <c r="I4054" s="128" t="s">
        <v>1393</v>
      </c>
      <c r="J4054" s="124"/>
      <c r="K4054" s="124"/>
      <c r="L4054" s="124"/>
      <c r="M4054" s="124"/>
      <c r="N4054" s="211">
        <v>4607978</v>
      </c>
      <c r="O4054" s="211">
        <v>0</v>
      </c>
      <c r="P4054" s="124" t="s">
        <v>1314</v>
      </c>
    </row>
    <row r="4055" spans="1:16">
      <c r="A4055" s="262" t="s">
        <v>1368</v>
      </c>
      <c r="B4055" s="124"/>
      <c r="C4055" s="125" t="s">
        <v>1368</v>
      </c>
      <c r="D4055" s="119">
        <v>43220</v>
      </c>
      <c r="E4055" s="120" t="s">
        <v>7513</v>
      </c>
      <c r="F4055" s="120" t="s">
        <v>13</v>
      </c>
      <c r="G4055" s="120">
        <v>382017</v>
      </c>
      <c r="H4055" s="124"/>
      <c r="I4055" s="128" t="s">
        <v>1393</v>
      </c>
      <c r="J4055" s="124"/>
      <c r="K4055" s="124"/>
      <c r="L4055" s="124"/>
      <c r="M4055" s="124"/>
      <c r="N4055" s="211">
        <v>2287815.7599999998</v>
      </c>
      <c r="O4055" s="211">
        <v>0</v>
      </c>
      <c r="P4055" s="124" t="s">
        <v>1314</v>
      </c>
    </row>
    <row r="4056" spans="1:16" ht="89.25">
      <c r="A4056" s="262">
        <v>597</v>
      </c>
      <c r="B4056" s="124"/>
      <c r="C4056" s="125" t="s">
        <v>4141</v>
      </c>
      <c r="D4056" s="119">
        <v>43220</v>
      </c>
      <c r="E4056" s="120" t="s">
        <v>7514</v>
      </c>
      <c r="F4056" s="120" t="s">
        <v>11</v>
      </c>
      <c r="G4056" s="120">
        <v>920296</v>
      </c>
      <c r="H4056" s="124"/>
      <c r="I4056" s="128" t="s">
        <v>8592</v>
      </c>
      <c r="J4056" s="124"/>
      <c r="K4056" s="124"/>
      <c r="L4056" s="124"/>
      <c r="M4056" s="124"/>
      <c r="N4056" s="211">
        <v>24561.599999999999</v>
      </c>
      <c r="O4056" s="211">
        <v>0</v>
      </c>
      <c r="P4056" s="124" t="s">
        <v>1314</v>
      </c>
    </row>
    <row r="4057" spans="1:16" ht="38.25">
      <c r="A4057" s="262">
        <v>117</v>
      </c>
      <c r="B4057" s="124"/>
      <c r="C4057" s="125" t="s">
        <v>722</v>
      </c>
      <c r="D4057" s="119">
        <v>43220</v>
      </c>
      <c r="E4057" s="120" t="s">
        <v>7515</v>
      </c>
      <c r="F4057" s="120" t="s">
        <v>11</v>
      </c>
      <c r="G4057" s="120">
        <v>920388</v>
      </c>
      <c r="H4057" s="124"/>
      <c r="I4057" s="128" t="s">
        <v>8593</v>
      </c>
      <c r="J4057" s="124"/>
      <c r="K4057" s="124"/>
      <c r="L4057" s="124"/>
      <c r="M4057" s="124"/>
      <c r="N4057" s="211">
        <v>50</v>
      </c>
      <c r="O4057" s="211">
        <v>0</v>
      </c>
      <c r="P4057" s="124" t="s">
        <v>1314</v>
      </c>
    </row>
    <row r="4058" spans="1:16" ht="63.75">
      <c r="A4058" s="262">
        <v>117</v>
      </c>
      <c r="B4058" s="124"/>
      <c r="C4058" s="125" t="s">
        <v>722</v>
      </c>
      <c r="D4058" s="119">
        <v>43220</v>
      </c>
      <c r="E4058" s="120" t="s">
        <v>7516</v>
      </c>
      <c r="F4058" s="120" t="s">
        <v>11</v>
      </c>
      <c r="G4058" s="120">
        <v>920408</v>
      </c>
      <c r="H4058" s="124"/>
      <c r="I4058" s="128" t="s">
        <v>8594</v>
      </c>
      <c r="J4058" s="124"/>
      <c r="K4058" s="124"/>
      <c r="L4058" s="124"/>
      <c r="M4058" s="124"/>
      <c r="N4058" s="211">
        <v>50</v>
      </c>
      <c r="O4058" s="211">
        <v>0</v>
      </c>
      <c r="P4058" s="124" t="s">
        <v>1314</v>
      </c>
    </row>
    <row r="4059" spans="1:16" ht="38.25">
      <c r="A4059" s="262">
        <v>117</v>
      </c>
      <c r="B4059" s="124"/>
      <c r="C4059" s="125" t="s">
        <v>722</v>
      </c>
      <c r="D4059" s="119">
        <v>43220</v>
      </c>
      <c r="E4059" s="120" t="s">
        <v>7517</v>
      </c>
      <c r="F4059" s="120" t="s">
        <v>11</v>
      </c>
      <c r="G4059" s="120">
        <v>920428</v>
      </c>
      <c r="H4059" s="124"/>
      <c r="I4059" s="128" t="s">
        <v>8595</v>
      </c>
      <c r="J4059" s="124"/>
      <c r="K4059" s="124"/>
      <c r="L4059" s="124"/>
      <c r="M4059" s="124"/>
      <c r="N4059" s="211">
        <v>50</v>
      </c>
      <c r="O4059" s="211">
        <v>0</v>
      </c>
      <c r="P4059" s="124" t="s">
        <v>1314</v>
      </c>
    </row>
    <row r="4060" spans="1:16" ht="51">
      <c r="A4060" s="262">
        <v>513</v>
      </c>
      <c r="B4060" s="124"/>
      <c r="C4060" s="125" t="s">
        <v>201</v>
      </c>
      <c r="D4060" s="119">
        <v>43220</v>
      </c>
      <c r="E4060" s="120" t="s">
        <v>7518</v>
      </c>
      <c r="F4060" s="120" t="s">
        <v>11</v>
      </c>
      <c r="G4060" s="120">
        <v>920446</v>
      </c>
      <c r="H4060" s="124"/>
      <c r="I4060" s="128" t="s">
        <v>8596</v>
      </c>
      <c r="J4060" s="124"/>
      <c r="K4060" s="124"/>
      <c r="L4060" s="124"/>
      <c r="M4060" s="124"/>
      <c r="N4060" s="211">
        <v>50</v>
      </c>
      <c r="O4060" s="211">
        <v>0</v>
      </c>
      <c r="P4060" s="124" t="s">
        <v>1314</v>
      </c>
    </row>
    <row r="4061" spans="1:16" ht="63.75">
      <c r="A4061" s="262" t="s">
        <v>622</v>
      </c>
      <c r="B4061" s="124"/>
      <c r="C4061" s="125" t="s">
        <v>715</v>
      </c>
      <c r="D4061" s="119">
        <v>43220</v>
      </c>
      <c r="E4061" s="120" t="s">
        <v>7519</v>
      </c>
      <c r="F4061" s="120" t="s">
        <v>11</v>
      </c>
      <c r="G4061" s="120">
        <v>920464</v>
      </c>
      <c r="H4061" s="124"/>
      <c r="I4061" s="128" t="s">
        <v>8597</v>
      </c>
      <c r="J4061" s="124"/>
      <c r="K4061" s="124"/>
      <c r="L4061" s="124"/>
      <c r="M4061" s="124"/>
      <c r="N4061" s="211">
        <v>50</v>
      </c>
      <c r="O4061" s="211">
        <v>0</v>
      </c>
      <c r="P4061" s="124" t="s">
        <v>1314</v>
      </c>
    </row>
    <row r="4062" spans="1:16">
      <c r="A4062" s="262" t="s">
        <v>1368</v>
      </c>
      <c r="B4062" s="124"/>
      <c r="C4062" s="125" t="s">
        <v>1368</v>
      </c>
      <c r="D4062" s="119">
        <v>43220</v>
      </c>
      <c r="E4062" s="120" t="s">
        <v>7520</v>
      </c>
      <c r="F4062" s="120" t="s">
        <v>13</v>
      </c>
      <c r="G4062" s="120">
        <v>381808</v>
      </c>
      <c r="H4062" s="124"/>
      <c r="I4062" s="128" t="s">
        <v>1393</v>
      </c>
      <c r="J4062" s="124"/>
      <c r="K4062" s="124"/>
      <c r="L4062" s="124"/>
      <c r="M4062" s="124"/>
      <c r="N4062" s="211">
        <v>5819108.2599999998</v>
      </c>
      <c r="O4062" s="211">
        <v>0</v>
      </c>
      <c r="P4062" s="124" t="s">
        <v>1314</v>
      </c>
    </row>
    <row r="4063" spans="1:16">
      <c r="A4063" s="262" t="s">
        <v>1368</v>
      </c>
      <c r="B4063" s="124"/>
      <c r="C4063" s="125" t="s">
        <v>1368</v>
      </c>
      <c r="D4063" s="119">
        <v>43220</v>
      </c>
      <c r="E4063" s="120" t="s">
        <v>7521</v>
      </c>
      <c r="F4063" s="120" t="s">
        <v>13</v>
      </c>
      <c r="G4063" s="120">
        <v>381810</v>
      </c>
      <c r="H4063" s="124"/>
      <c r="I4063" s="128" t="s">
        <v>1393</v>
      </c>
      <c r="J4063" s="124"/>
      <c r="K4063" s="124"/>
      <c r="L4063" s="124"/>
      <c r="M4063" s="124"/>
      <c r="N4063" s="211">
        <v>4929381.49</v>
      </c>
      <c r="O4063" s="211">
        <v>0</v>
      </c>
      <c r="P4063" s="124" t="s">
        <v>1314</v>
      </c>
    </row>
    <row r="4064" spans="1:16">
      <c r="A4064" s="262" t="s">
        <v>1368</v>
      </c>
      <c r="B4064" s="124"/>
      <c r="C4064" s="125" t="s">
        <v>1368</v>
      </c>
      <c r="D4064" s="119">
        <v>43220</v>
      </c>
      <c r="E4064" s="120" t="s">
        <v>7522</v>
      </c>
      <c r="F4064" s="120" t="s">
        <v>13</v>
      </c>
      <c r="G4064" s="120">
        <v>381812</v>
      </c>
      <c r="H4064" s="124"/>
      <c r="I4064" s="128" t="s">
        <v>1393</v>
      </c>
      <c r="J4064" s="124"/>
      <c r="K4064" s="124"/>
      <c r="L4064" s="124"/>
      <c r="M4064" s="124"/>
      <c r="N4064" s="211">
        <v>1938014.62</v>
      </c>
      <c r="O4064" s="211">
        <v>0</v>
      </c>
      <c r="P4064" s="124" t="s">
        <v>1314</v>
      </c>
    </row>
    <row r="4065" spans="1:16">
      <c r="A4065" s="262" t="s">
        <v>1368</v>
      </c>
      <c r="B4065" s="124"/>
      <c r="C4065" s="125" t="s">
        <v>1368</v>
      </c>
      <c r="D4065" s="119">
        <v>43220</v>
      </c>
      <c r="E4065" s="120" t="s">
        <v>7523</v>
      </c>
      <c r="F4065" s="120" t="s">
        <v>13</v>
      </c>
      <c r="G4065" s="120">
        <v>381814</v>
      </c>
      <c r="H4065" s="124"/>
      <c r="I4065" s="128" t="s">
        <v>1393</v>
      </c>
      <c r="J4065" s="124"/>
      <c r="K4065" s="124"/>
      <c r="L4065" s="124"/>
      <c r="M4065" s="124"/>
      <c r="N4065" s="211">
        <v>13539125.189999999</v>
      </c>
      <c r="O4065" s="211">
        <v>0</v>
      </c>
      <c r="P4065" s="124" t="s">
        <v>1314</v>
      </c>
    </row>
    <row r="4066" spans="1:16">
      <c r="A4066" s="262" t="s">
        <v>1368</v>
      </c>
      <c r="B4066" s="124"/>
      <c r="C4066" s="125" t="s">
        <v>1368</v>
      </c>
      <c r="D4066" s="119">
        <v>43220</v>
      </c>
      <c r="E4066" s="120" t="s">
        <v>7524</v>
      </c>
      <c r="F4066" s="120" t="s">
        <v>13</v>
      </c>
      <c r="G4066" s="120">
        <v>381816</v>
      </c>
      <c r="H4066" s="124"/>
      <c r="I4066" s="128" t="s">
        <v>1393</v>
      </c>
      <c r="J4066" s="124"/>
      <c r="K4066" s="124"/>
      <c r="L4066" s="124"/>
      <c r="M4066" s="124"/>
      <c r="N4066" s="211">
        <v>10721228.859999999</v>
      </c>
      <c r="O4066" s="211">
        <v>0</v>
      </c>
      <c r="P4066" s="124" t="s">
        <v>1314</v>
      </c>
    </row>
    <row r="4067" spans="1:16">
      <c r="A4067" s="262" t="s">
        <v>1368</v>
      </c>
      <c r="B4067" s="124"/>
      <c r="C4067" s="125" t="s">
        <v>1368</v>
      </c>
      <c r="D4067" s="119">
        <v>43220</v>
      </c>
      <c r="E4067" s="120" t="s">
        <v>7525</v>
      </c>
      <c r="F4067" s="120" t="s">
        <v>13</v>
      </c>
      <c r="G4067" s="120">
        <v>381818</v>
      </c>
      <c r="H4067" s="124"/>
      <c r="I4067" s="128" t="s">
        <v>1393</v>
      </c>
      <c r="J4067" s="124"/>
      <c r="K4067" s="124"/>
      <c r="L4067" s="124"/>
      <c r="M4067" s="124"/>
      <c r="N4067" s="211">
        <v>1972499.84</v>
      </c>
      <c r="O4067" s="211">
        <v>0</v>
      </c>
      <c r="P4067" s="124" t="s">
        <v>1314</v>
      </c>
    </row>
    <row r="4068" spans="1:16">
      <c r="A4068" s="262" t="s">
        <v>1368</v>
      </c>
      <c r="B4068" s="124"/>
      <c r="C4068" s="125" t="s">
        <v>1368</v>
      </c>
      <c r="D4068" s="119">
        <v>43220</v>
      </c>
      <c r="E4068" s="120" t="s">
        <v>7526</v>
      </c>
      <c r="F4068" s="120" t="s">
        <v>13</v>
      </c>
      <c r="G4068" s="120">
        <v>381820</v>
      </c>
      <c r="H4068" s="124"/>
      <c r="I4068" s="128" t="s">
        <v>1393</v>
      </c>
      <c r="J4068" s="124"/>
      <c r="K4068" s="124"/>
      <c r="L4068" s="124"/>
      <c r="M4068" s="124"/>
      <c r="N4068" s="211">
        <v>2490938.5099999998</v>
      </c>
      <c r="O4068" s="211">
        <v>0</v>
      </c>
      <c r="P4068" s="124" t="s">
        <v>1314</v>
      </c>
    </row>
    <row r="4069" spans="1:16">
      <c r="A4069" s="262" t="s">
        <v>1368</v>
      </c>
      <c r="B4069" s="124"/>
      <c r="C4069" s="125" t="s">
        <v>1368</v>
      </c>
      <c r="D4069" s="119">
        <v>43220</v>
      </c>
      <c r="E4069" s="120" t="s">
        <v>7527</v>
      </c>
      <c r="F4069" s="120" t="s">
        <v>13</v>
      </c>
      <c r="G4069" s="120">
        <v>381822</v>
      </c>
      <c r="H4069" s="124"/>
      <c r="I4069" s="128" t="s">
        <v>1393</v>
      </c>
      <c r="J4069" s="124"/>
      <c r="K4069" s="124"/>
      <c r="L4069" s="124"/>
      <c r="M4069" s="124"/>
      <c r="N4069" s="211">
        <v>17501136.710000001</v>
      </c>
      <c r="O4069" s="211">
        <v>0</v>
      </c>
      <c r="P4069" s="124" t="s">
        <v>1314</v>
      </c>
    </row>
    <row r="4070" spans="1:16">
      <c r="A4070" s="262" t="s">
        <v>1368</v>
      </c>
      <c r="B4070" s="124"/>
      <c r="C4070" s="125" t="s">
        <v>1368</v>
      </c>
      <c r="D4070" s="119">
        <v>43220</v>
      </c>
      <c r="E4070" s="120" t="s">
        <v>7528</v>
      </c>
      <c r="F4070" s="120" t="s">
        <v>13</v>
      </c>
      <c r="G4070" s="120">
        <v>381824</v>
      </c>
      <c r="H4070" s="124"/>
      <c r="I4070" s="128" t="s">
        <v>1393</v>
      </c>
      <c r="J4070" s="124"/>
      <c r="K4070" s="124"/>
      <c r="L4070" s="124"/>
      <c r="M4070" s="124"/>
      <c r="N4070" s="211">
        <v>17159638.850000001</v>
      </c>
      <c r="O4070" s="211">
        <v>0</v>
      </c>
      <c r="P4070" s="124" t="s">
        <v>1314</v>
      </c>
    </row>
    <row r="4071" spans="1:16">
      <c r="A4071" s="262" t="s">
        <v>1368</v>
      </c>
      <c r="B4071" s="124"/>
      <c r="C4071" s="125" t="s">
        <v>1368</v>
      </c>
      <c r="D4071" s="119">
        <v>43220</v>
      </c>
      <c r="E4071" s="120" t="s">
        <v>7529</v>
      </c>
      <c r="F4071" s="120" t="s">
        <v>13</v>
      </c>
      <c r="G4071" s="120">
        <v>381826</v>
      </c>
      <c r="H4071" s="124"/>
      <c r="I4071" s="128" t="s">
        <v>1393</v>
      </c>
      <c r="J4071" s="124"/>
      <c r="K4071" s="124"/>
      <c r="L4071" s="124"/>
      <c r="M4071" s="124"/>
      <c r="N4071" s="211">
        <v>22004545.199999999</v>
      </c>
      <c r="O4071" s="211">
        <v>0</v>
      </c>
      <c r="P4071" s="124" t="s">
        <v>1314</v>
      </c>
    </row>
    <row r="4072" spans="1:16">
      <c r="A4072" s="262" t="s">
        <v>1368</v>
      </c>
      <c r="B4072" s="124"/>
      <c r="C4072" s="125" t="s">
        <v>1368</v>
      </c>
      <c r="D4072" s="119">
        <v>43220</v>
      </c>
      <c r="E4072" s="120" t="s">
        <v>7530</v>
      </c>
      <c r="F4072" s="120" t="s">
        <v>13</v>
      </c>
      <c r="G4072" s="120">
        <v>381828</v>
      </c>
      <c r="H4072" s="124"/>
      <c r="I4072" s="128" t="s">
        <v>1393</v>
      </c>
      <c r="J4072" s="124"/>
      <c r="K4072" s="124"/>
      <c r="L4072" s="124"/>
      <c r="M4072" s="124"/>
      <c r="N4072" s="211">
        <v>101973663.33</v>
      </c>
      <c r="O4072" s="211">
        <v>0</v>
      </c>
      <c r="P4072" s="124" t="s">
        <v>1314</v>
      </c>
    </row>
    <row r="4073" spans="1:16">
      <c r="A4073" s="262" t="s">
        <v>1368</v>
      </c>
      <c r="B4073" s="124"/>
      <c r="C4073" s="125" t="s">
        <v>1368</v>
      </c>
      <c r="D4073" s="119">
        <v>43220</v>
      </c>
      <c r="E4073" s="120" t="s">
        <v>7531</v>
      </c>
      <c r="F4073" s="120" t="s">
        <v>13</v>
      </c>
      <c r="G4073" s="120">
        <v>381830</v>
      </c>
      <c r="H4073" s="124"/>
      <c r="I4073" s="128" t="s">
        <v>1393</v>
      </c>
      <c r="J4073" s="124"/>
      <c r="K4073" s="124"/>
      <c r="L4073" s="124"/>
      <c r="M4073" s="124"/>
      <c r="N4073" s="211">
        <v>43828221.969999999</v>
      </c>
      <c r="O4073" s="211">
        <v>0</v>
      </c>
      <c r="P4073" s="124" t="s">
        <v>1314</v>
      </c>
    </row>
    <row r="4074" spans="1:16">
      <c r="A4074" s="262" t="s">
        <v>1368</v>
      </c>
      <c r="B4074" s="124"/>
      <c r="C4074" s="125" t="s">
        <v>1368</v>
      </c>
      <c r="D4074" s="119">
        <v>43220</v>
      </c>
      <c r="E4074" s="120" t="s">
        <v>7532</v>
      </c>
      <c r="F4074" s="120" t="s">
        <v>13</v>
      </c>
      <c r="G4074" s="120">
        <v>381832</v>
      </c>
      <c r="H4074" s="124"/>
      <c r="I4074" s="128" t="s">
        <v>1393</v>
      </c>
      <c r="J4074" s="124"/>
      <c r="K4074" s="124"/>
      <c r="L4074" s="124"/>
      <c r="M4074" s="124"/>
      <c r="N4074" s="211">
        <v>7521978.54</v>
      </c>
      <c r="O4074" s="211">
        <v>0</v>
      </c>
      <c r="P4074" s="124" t="s">
        <v>1314</v>
      </c>
    </row>
    <row r="4075" spans="1:16">
      <c r="A4075" s="262" t="s">
        <v>1368</v>
      </c>
      <c r="B4075" s="124"/>
      <c r="C4075" s="125" t="s">
        <v>1368</v>
      </c>
      <c r="D4075" s="119">
        <v>43220</v>
      </c>
      <c r="E4075" s="120" t="s">
        <v>7533</v>
      </c>
      <c r="F4075" s="120" t="s">
        <v>13</v>
      </c>
      <c r="G4075" s="120">
        <v>381834</v>
      </c>
      <c r="H4075" s="124"/>
      <c r="I4075" s="128" t="s">
        <v>1393</v>
      </c>
      <c r="J4075" s="124"/>
      <c r="K4075" s="124"/>
      <c r="L4075" s="124"/>
      <c r="M4075" s="124"/>
      <c r="N4075" s="211">
        <v>15573.57</v>
      </c>
      <c r="O4075" s="211">
        <v>0</v>
      </c>
      <c r="P4075" s="124" t="s">
        <v>1314</v>
      </c>
    </row>
    <row r="4076" spans="1:16">
      <c r="A4076" s="262" t="s">
        <v>1368</v>
      </c>
      <c r="B4076" s="124"/>
      <c r="C4076" s="125" t="s">
        <v>1368</v>
      </c>
      <c r="D4076" s="119">
        <v>43220</v>
      </c>
      <c r="E4076" s="120" t="s">
        <v>7534</v>
      </c>
      <c r="F4076" s="120" t="s">
        <v>13</v>
      </c>
      <c r="G4076" s="120">
        <v>381836</v>
      </c>
      <c r="H4076" s="124"/>
      <c r="I4076" s="128" t="s">
        <v>1393</v>
      </c>
      <c r="J4076" s="124"/>
      <c r="K4076" s="124"/>
      <c r="L4076" s="124"/>
      <c r="M4076" s="124"/>
      <c r="N4076" s="211">
        <v>1164.1400000000001</v>
      </c>
      <c r="O4076" s="211">
        <v>0</v>
      </c>
      <c r="P4076" s="124" t="s">
        <v>1314</v>
      </c>
    </row>
    <row r="4077" spans="1:16">
      <c r="A4077" s="262" t="s">
        <v>1368</v>
      </c>
      <c r="B4077" s="124"/>
      <c r="C4077" s="125" t="s">
        <v>1368</v>
      </c>
      <c r="D4077" s="119">
        <v>43220</v>
      </c>
      <c r="E4077" s="120" t="s">
        <v>7535</v>
      </c>
      <c r="F4077" s="120" t="s">
        <v>13</v>
      </c>
      <c r="G4077" s="120">
        <v>381838</v>
      </c>
      <c r="H4077" s="124"/>
      <c r="I4077" s="128" t="s">
        <v>1393</v>
      </c>
      <c r="J4077" s="124"/>
      <c r="K4077" s="124"/>
      <c r="L4077" s="124"/>
      <c r="M4077" s="124"/>
      <c r="N4077" s="211">
        <v>4103.79</v>
      </c>
      <c r="O4077" s="211">
        <v>0</v>
      </c>
      <c r="P4077" s="124" t="s">
        <v>1314</v>
      </c>
    </row>
    <row r="4078" spans="1:16">
      <c r="A4078" s="262" t="s">
        <v>1368</v>
      </c>
      <c r="B4078" s="124"/>
      <c r="C4078" s="125" t="s">
        <v>1368</v>
      </c>
      <c r="D4078" s="119">
        <v>43220</v>
      </c>
      <c r="E4078" s="120" t="s">
        <v>7536</v>
      </c>
      <c r="F4078" s="120" t="s">
        <v>13</v>
      </c>
      <c r="G4078" s="120">
        <v>381840</v>
      </c>
      <c r="H4078" s="124"/>
      <c r="I4078" s="128" t="s">
        <v>1393</v>
      </c>
      <c r="J4078" s="124"/>
      <c r="K4078" s="124"/>
      <c r="L4078" s="124"/>
      <c r="M4078" s="124"/>
      <c r="N4078" s="211">
        <v>15288.4</v>
      </c>
      <c r="O4078" s="211">
        <v>0</v>
      </c>
      <c r="P4078" s="124" t="s">
        <v>1314</v>
      </c>
    </row>
    <row r="4079" spans="1:16">
      <c r="A4079" s="262" t="s">
        <v>1368</v>
      </c>
      <c r="B4079" s="124"/>
      <c r="C4079" s="125" t="s">
        <v>1368</v>
      </c>
      <c r="D4079" s="119">
        <v>43220</v>
      </c>
      <c r="E4079" s="120" t="s">
        <v>7537</v>
      </c>
      <c r="F4079" s="120" t="s">
        <v>13</v>
      </c>
      <c r="G4079" s="120">
        <v>381842</v>
      </c>
      <c r="H4079" s="124"/>
      <c r="I4079" s="128" t="s">
        <v>1393</v>
      </c>
      <c r="J4079" s="124"/>
      <c r="K4079" s="124"/>
      <c r="L4079" s="124"/>
      <c r="M4079" s="124"/>
      <c r="N4079" s="211">
        <v>15288.4</v>
      </c>
      <c r="O4079" s="211">
        <v>0</v>
      </c>
      <c r="P4079" s="124" t="s">
        <v>1314</v>
      </c>
    </row>
    <row r="4080" spans="1:16">
      <c r="A4080" s="262" t="s">
        <v>1368</v>
      </c>
      <c r="B4080" s="124"/>
      <c r="C4080" s="125" t="s">
        <v>1368</v>
      </c>
      <c r="D4080" s="119">
        <v>43220</v>
      </c>
      <c r="E4080" s="120" t="s">
        <v>7538</v>
      </c>
      <c r="F4080" s="120" t="s">
        <v>13</v>
      </c>
      <c r="G4080" s="120">
        <v>381844</v>
      </c>
      <c r="H4080" s="124"/>
      <c r="I4080" s="128" t="s">
        <v>1393</v>
      </c>
      <c r="J4080" s="124"/>
      <c r="K4080" s="124"/>
      <c r="L4080" s="124"/>
      <c r="M4080" s="124"/>
      <c r="N4080" s="211">
        <v>15288.4</v>
      </c>
      <c r="O4080" s="211">
        <v>0</v>
      </c>
      <c r="P4080" s="124" t="s">
        <v>1314</v>
      </c>
    </row>
    <row r="4081" spans="1:16">
      <c r="A4081" s="262" t="s">
        <v>1368</v>
      </c>
      <c r="B4081" s="124"/>
      <c r="C4081" s="125" t="s">
        <v>1368</v>
      </c>
      <c r="D4081" s="119">
        <v>43220</v>
      </c>
      <c r="E4081" s="120" t="s">
        <v>7539</v>
      </c>
      <c r="F4081" s="120" t="s">
        <v>13</v>
      </c>
      <c r="G4081" s="120">
        <v>381846</v>
      </c>
      <c r="H4081" s="124"/>
      <c r="I4081" s="128" t="s">
        <v>1393</v>
      </c>
      <c r="J4081" s="124"/>
      <c r="K4081" s="124"/>
      <c r="L4081" s="124"/>
      <c r="M4081" s="124"/>
      <c r="N4081" s="211">
        <v>15288.4</v>
      </c>
      <c r="O4081" s="211">
        <v>0</v>
      </c>
      <c r="P4081" s="124" t="s">
        <v>1314</v>
      </c>
    </row>
    <row r="4082" spans="1:16">
      <c r="A4082" s="262" t="s">
        <v>1368</v>
      </c>
      <c r="B4082" s="124"/>
      <c r="C4082" s="125" t="s">
        <v>1368</v>
      </c>
      <c r="D4082" s="119">
        <v>43220</v>
      </c>
      <c r="E4082" s="120" t="s">
        <v>7540</v>
      </c>
      <c r="F4082" s="120" t="s">
        <v>13</v>
      </c>
      <c r="G4082" s="120">
        <v>381848</v>
      </c>
      <c r="H4082" s="124"/>
      <c r="I4082" s="128" t="s">
        <v>1393</v>
      </c>
      <c r="J4082" s="124"/>
      <c r="K4082" s="124"/>
      <c r="L4082" s="124"/>
      <c r="M4082" s="124"/>
      <c r="N4082" s="211">
        <v>5504.05</v>
      </c>
      <c r="O4082" s="211">
        <v>0</v>
      </c>
      <c r="P4082" s="124" t="s">
        <v>1314</v>
      </c>
    </row>
    <row r="4083" spans="1:16">
      <c r="A4083" s="262" t="s">
        <v>1368</v>
      </c>
      <c r="B4083" s="124"/>
      <c r="C4083" s="125" t="s">
        <v>1368</v>
      </c>
      <c r="D4083" s="119">
        <v>43220</v>
      </c>
      <c r="E4083" s="120" t="s">
        <v>7541</v>
      </c>
      <c r="F4083" s="120" t="s">
        <v>13</v>
      </c>
      <c r="G4083" s="120">
        <v>381850</v>
      </c>
      <c r="H4083" s="124"/>
      <c r="I4083" s="128" t="s">
        <v>1393</v>
      </c>
      <c r="J4083" s="124"/>
      <c r="K4083" s="124"/>
      <c r="L4083" s="124"/>
      <c r="M4083" s="124"/>
      <c r="N4083" s="211">
        <v>3440.7</v>
      </c>
      <c r="O4083" s="211">
        <v>0</v>
      </c>
      <c r="P4083" s="124" t="s">
        <v>1314</v>
      </c>
    </row>
    <row r="4084" spans="1:16">
      <c r="A4084" s="262" t="s">
        <v>1368</v>
      </c>
      <c r="B4084" s="124"/>
      <c r="C4084" s="125" t="s">
        <v>1368</v>
      </c>
      <c r="D4084" s="119">
        <v>43220</v>
      </c>
      <c r="E4084" s="120" t="s">
        <v>7542</v>
      </c>
      <c r="F4084" s="120" t="s">
        <v>13</v>
      </c>
      <c r="G4084" s="120">
        <v>381852</v>
      </c>
      <c r="H4084" s="124"/>
      <c r="I4084" s="128" t="s">
        <v>1393</v>
      </c>
      <c r="J4084" s="124"/>
      <c r="K4084" s="124"/>
      <c r="L4084" s="124"/>
      <c r="M4084" s="124"/>
      <c r="N4084" s="211">
        <v>411.39</v>
      </c>
      <c r="O4084" s="211">
        <v>0</v>
      </c>
      <c r="P4084" s="124" t="s">
        <v>1314</v>
      </c>
    </row>
    <row r="4085" spans="1:16">
      <c r="A4085" s="262" t="s">
        <v>1368</v>
      </c>
      <c r="B4085" s="124"/>
      <c r="C4085" s="125" t="s">
        <v>1368</v>
      </c>
      <c r="D4085" s="119">
        <v>43220</v>
      </c>
      <c r="E4085" s="120" t="s">
        <v>7543</v>
      </c>
      <c r="F4085" s="120" t="s">
        <v>13</v>
      </c>
      <c r="G4085" s="120">
        <v>381854</v>
      </c>
      <c r="H4085" s="124"/>
      <c r="I4085" s="128" t="s">
        <v>1393</v>
      </c>
      <c r="J4085" s="124"/>
      <c r="K4085" s="124"/>
      <c r="L4085" s="124"/>
      <c r="M4085" s="124"/>
      <c r="N4085" s="211">
        <v>5403.28</v>
      </c>
      <c r="O4085" s="211">
        <v>0</v>
      </c>
      <c r="P4085" s="124" t="s">
        <v>1314</v>
      </c>
    </row>
    <row r="4086" spans="1:16">
      <c r="A4086" s="262" t="s">
        <v>1368</v>
      </c>
      <c r="B4086" s="124"/>
      <c r="C4086" s="125" t="s">
        <v>1368</v>
      </c>
      <c r="D4086" s="119">
        <v>43220</v>
      </c>
      <c r="E4086" s="120" t="s">
        <v>7544</v>
      </c>
      <c r="F4086" s="120" t="s">
        <v>13</v>
      </c>
      <c r="G4086" s="120">
        <v>381856</v>
      </c>
      <c r="H4086" s="124"/>
      <c r="I4086" s="128" t="s">
        <v>1393</v>
      </c>
      <c r="J4086" s="124"/>
      <c r="K4086" s="124"/>
      <c r="L4086" s="124"/>
      <c r="M4086" s="124"/>
      <c r="N4086" s="211">
        <v>5403.28</v>
      </c>
      <c r="O4086" s="211">
        <v>0</v>
      </c>
      <c r="P4086" s="124" t="s">
        <v>1314</v>
      </c>
    </row>
    <row r="4087" spans="1:16">
      <c r="A4087" s="262" t="s">
        <v>1368</v>
      </c>
      <c r="B4087" s="124"/>
      <c r="C4087" s="125" t="s">
        <v>1368</v>
      </c>
      <c r="D4087" s="119">
        <v>43220</v>
      </c>
      <c r="E4087" s="120" t="s">
        <v>7545</v>
      </c>
      <c r="F4087" s="120" t="s">
        <v>13</v>
      </c>
      <c r="G4087" s="120">
        <v>381858</v>
      </c>
      <c r="H4087" s="124"/>
      <c r="I4087" s="128" t="s">
        <v>1393</v>
      </c>
      <c r="J4087" s="124"/>
      <c r="K4087" s="124"/>
      <c r="L4087" s="124"/>
      <c r="M4087" s="124"/>
      <c r="N4087" s="211">
        <v>5403.28</v>
      </c>
      <c r="O4087" s="211">
        <v>0</v>
      </c>
      <c r="P4087" s="124" t="s">
        <v>1314</v>
      </c>
    </row>
    <row r="4088" spans="1:16">
      <c r="A4088" s="262" t="s">
        <v>1368</v>
      </c>
      <c r="B4088" s="124"/>
      <c r="C4088" s="125" t="s">
        <v>1368</v>
      </c>
      <c r="D4088" s="119">
        <v>43220</v>
      </c>
      <c r="E4088" s="120" t="s">
        <v>7546</v>
      </c>
      <c r="F4088" s="120" t="s">
        <v>13</v>
      </c>
      <c r="G4088" s="120">
        <v>381860</v>
      </c>
      <c r="H4088" s="124"/>
      <c r="I4088" s="128" t="s">
        <v>1393</v>
      </c>
      <c r="J4088" s="124"/>
      <c r="K4088" s="124"/>
      <c r="L4088" s="124"/>
      <c r="M4088" s="124"/>
      <c r="N4088" s="211">
        <v>5403.28</v>
      </c>
      <c r="O4088" s="211">
        <v>0</v>
      </c>
      <c r="P4088" s="124" t="s">
        <v>1314</v>
      </c>
    </row>
    <row r="4089" spans="1:16">
      <c r="A4089" s="262" t="s">
        <v>1368</v>
      </c>
      <c r="B4089" s="124"/>
      <c r="C4089" s="125" t="s">
        <v>1368</v>
      </c>
      <c r="D4089" s="119">
        <v>43220</v>
      </c>
      <c r="E4089" s="120" t="s">
        <v>7547</v>
      </c>
      <c r="F4089" s="120" t="s">
        <v>13</v>
      </c>
      <c r="G4089" s="120">
        <v>381862</v>
      </c>
      <c r="H4089" s="124"/>
      <c r="I4089" s="128" t="s">
        <v>1393</v>
      </c>
      <c r="J4089" s="124"/>
      <c r="K4089" s="124"/>
      <c r="L4089" s="124"/>
      <c r="M4089" s="124"/>
      <c r="N4089" s="211">
        <v>42774.57</v>
      </c>
      <c r="O4089" s="211">
        <v>0</v>
      </c>
      <c r="P4089" s="124" t="s">
        <v>1314</v>
      </c>
    </row>
    <row r="4090" spans="1:16">
      <c r="A4090" s="262" t="s">
        <v>1368</v>
      </c>
      <c r="B4090" s="124"/>
      <c r="C4090" s="125" t="s">
        <v>1368</v>
      </c>
      <c r="D4090" s="119">
        <v>43220</v>
      </c>
      <c r="E4090" s="120" t="s">
        <v>7548</v>
      </c>
      <c r="F4090" s="120" t="s">
        <v>13</v>
      </c>
      <c r="G4090" s="120">
        <v>381864</v>
      </c>
      <c r="H4090" s="124"/>
      <c r="I4090" s="128" t="s">
        <v>1393</v>
      </c>
      <c r="J4090" s="124"/>
      <c r="K4090" s="124"/>
      <c r="L4090" s="124"/>
      <c r="M4090" s="124"/>
      <c r="N4090" s="211">
        <v>26739.32</v>
      </c>
      <c r="O4090" s="211">
        <v>0</v>
      </c>
      <c r="P4090" s="124" t="s">
        <v>1314</v>
      </c>
    </row>
    <row r="4091" spans="1:16">
      <c r="A4091" s="262" t="s">
        <v>1368</v>
      </c>
      <c r="B4091" s="124"/>
      <c r="C4091" s="125" t="s">
        <v>1368</v>
      </c>
      <c r="D4091" s="119">
        <v>43220</v>
      </c>
      <c r="E4091" s="120" t="s">
        <v>7549</v>
      </c>
      <c r="F4091" s="120" t="s">
        <v>13</v>
      </c>
      <c r="G4091" s="120">
        <v>381866</v>
      </c>
      <c r="H4091" s="124"/>
      <c r="I4091" s="128" t="s">
        <v>1393</v>
      </c>
      <c r="J4091" s="124"/>
      <c r="K4091" s="124"/>
      <c r="L4091" s="124"/>
      <c r="M4091" s="124"/>
      <c r="N4091" s="211">
        <v>11271.6</v>
      </c>
      <c r="O4091" s="211">
        <v>0</v>
      </c>
      <c r="P4091" s="124" t="s">
        <v>1314</v>
      </c>
    </row>
    <row r="4092" spans="1:16">
      <c r="A4092" s="262" t="s">
        <v>1368</v>
      </c>
      <c r="B4092" s="124"/>
      <c r="C4092" s="125" t="s">
        <v>1368</v>
      </c>
      <c r="D4092" s="119">
        <v>43220</v>
      </c>
      <c r="E4092" s="120" t="s">
        <v>7550</v>
      </c>
      <c r="F4092" s="120" t="s">
        <v>13</v>
      </c>
      <c r="G4092" s="120">
        <v>381868</v>
      </c>
      <c r="H4092" s="124"/>
      <c r="I4092" s="128" t="s">
        <v>1393</v>
      </c>
      <c r="J4092" s="124"/>
      <c r="K4092" s="124"/>
      <c r="L4092" s="124"/>
      <c r="M4092" s="124"/>
      <c r="N4092" s="211">
        <v>41991.43</v>
      </c>
      <c r="O4092" s="211">
        <v>0</v>
      </c>
      <c r="P4092" s="124" t="s">
        <v>1314</v>
      </c>
    </row>
    <row r="4093" spans="1:16">
      <c r="A4093" s="262" t="s">
        <v>1368</v>
      </c>
      <c r="B4093" s="124"/>
      <c r="C4093" s="125" t="s">
        <v>1368</v>
      </c>
      <c r="D4093" s="119">
        <v>43220</v>
      </c>
      <c r="E4093" s="120" t="s">
        <v>7551</v>
      </c>
      <c r="F4093" s="120" t="s">
        <v>13</v>
      </c>
      <c r="G4093" s="120">
        <v>381870</v>
      </c>
      <c r="H4093" s="124"/>
      <c r="I4093" s="128" t="s">
        <v>1393</v>
      </c>
      <c r="J4093" s="124"/>
      <c r="K4093" s="124"/>
      <c r="L4093" s="124"/>
      <c r="M4093" s="124"/>
      <c r="N4093" s="211">
        <v>41991.43</v>
      </c>
      <c r="O4093" s="211">
        <v>0</v>
      </c>
      <c r="P4093" s="124" t="s">
        <v>1314</v>
      </c>
    </row>
    <row r="4094" spans="1:16">
      <c r="A4094" s="262" t="s">
        <v>1368</v>
      </c>
      <c r="B4094" s="124"/>
      <c r="C4094" s="125" t="s">
        <v>1368</v>
      </c>
      <c r="D4094" s="119">
        <v>43220</v>
      </c>
      <c r="E4094" s="120" t="s">
        <v>7552</v>
      </c>
      <c r="F4094" s="120" t="s">
        <v>13</v>
      </c>
      <c r="G4094" s="120">
        <v>381872</v>
      </c>
      <c r="H4094" s="124"/>
      <c r="I4094" s="128" t="s">
        <v>1393</v>
      </c>
      <c r="J4094" s="124"/>
      <c r="K4094" s="124"/>
      <c r="L4094" s="124"/>
      <c r="M4094" s="124"/>
      <c r="N4094" s="211">
        <v>41991.43</v>
      </c>
      <c r="O4094" s="211">
        <v>0</v>
      </c>
      <c r="P4094" s="124" t="s">
        <v>1314</v>
      </c>
    </row>
    <row r="4095" spans="1:16">
      <c r="A4095" s="262" t="s">
        <v>1368</v>
      </c>
      <c r="B4095" s="124"/>
      <c r="C4095" s="125" t="s">
        <v>1368</v>
      </c>
      <c r="D4095" s="119">
        <v>43220</v>
      </c>
      <c r="E4095" s="120" t="s">
        <v>7553</v>
      </c>
      <c r="F4095" s="120" t="s">
        <v>13</v>
      </c>
      <c r="G4095" s="120">
        <v>381874</v>
      </c>
      <c r="H4095" s="124"/>
      <c r="I4095" s="128" t="s">
        <v>1393</v>
      </c>
      <c r="J4095" s="124"/>
      <c r="K4095" s="124"/>
      <c r="L4095" s="124"/>
      <c r="M4095" s="124"/>
      <c r="N4095" s="211">
        <v>41991.43</v>
      </c>
      <c r="O4095" s="211">
        <v>0</v>
      </c>
      <c r="P4095" s="124" t="s">
        <v>1314</v>
      </c>
    </row>
    <row r="4096" spans="1:16">
      <c r="A4096" s="262" t="s">
        <v>1368</v>
      </c>
      <c r="B4096" s="124"/>
      <c r="C4096" s="125" t="s">
        <v>1368</v>
      </c>
      <c r="D4096" s="119">
        <v>43220</v>
      </c>
      <c r="E4096" s="120" t="s">
        <v>7554</v>
      </c>
      <c r="F4096" s="120" t="s">
        <v>13</v>
      </c>
      <c r="G4096" s="120">
        <v>381876</v>
      </c>
      <c r="H4096" s="124"/>
      <c r="I4096" s="128" t="s">
        <v>1393</v>
      </c>
      <c r="J4096" s="124"/>
      <c r="K4096" s="124"/>
      <c r="L4096" s="124"/>
      <c r="M4096" s="124"/>
      <c r="N4096" s="211">
        <v>50146.53</v>
      </c>
      <c r="O4096" s="211">
        <v>0</v>
      </c>
      <c r="P4096" s="124" t="s">
        <v>1314</v>
      </c>
    </row>
    <row r="4097" spans="1:16">
      <c r="A4097" s="262" t="s">
        <v>1368</v>
      </c>
      <c r="B4097" s="124"/>
      <c r="C4097" s="125" t="s">
        <v>1368</v>
      </c>
      <c r="D4097" s="119">
        <v>43220</v>
      </c>
      <c r="E4097" s="120" t="s">
        <v>7555</v>
      </c>
      <c r="F4097" s="120" t="s">
        <v>13</v>
      </c>
      <c r="G4097" s="120">
        <v>381878</v>
      </c>
      <c r="H4097" s="124"/>
      <c r="I4097" s="128" t="s">
        <v>1393</v>
      </c>
      <c r="J4097" s="124"/>
      <c r="K4097" s="124"/>
      <c r="L4097" s="124"/>
      <c r="M4097" s="124"/>
      <c r="N4097" s="211">
        <v>3952.94</v>
      </c>
      <c r="O4097" s="211">
        <v>0</v>
      </c>
      <c r="P4097" s="124" t="s">
        <v>1314</v>
      </c>
    </row>
    <row r="4098" spans="1:16">
      <c r="A4098" s="262" t="s">
        <v>1368</v>
      </c>
      <c r="B4098" s="124"/>
      <c r="C4098" s="125" t="s">
        <v>1368</v>
      </c>
      <c r="D4098" s="119">
        <v>43220</v>
      </c>
      <c r="E4098" s="120" t="s">
        <v>7556</v>
      </c>
      <c r="F4098" s="120" t="s">
        <v>13</v>
      </c>
      <c r="G4098" s="120">
        <v>381880</v>
      </c>
      <c r="H4098" s="124"/>
      <c r="I4098" s="128" t="s">
        <v>1393</v>
      </c>
      <c r="J4098" s="124"/>
      <c r="K4098" s="124"/>
      <c r="L4098" s="124"/>
      <c r="M4098" s="124"/>
      <c r="N4098" s="211">
        <v>1962.58</v>
      </c>
      <c r="O4098" s="211">
        <v>0</v>
      </c>
      <c r="P4098" s="124" t="s">
        <v>1314</v>
      </c>
    </row>
    <row r="4099" spans="1:16">
      <c r="A4099" s="262" t="s">
        <v>1368</v>
      </c>
      <c r="B4099" s="124"/>
      <c r="C4099" s="125" t="s">
        <v>1368</v>
      </c>
      <c r="D4099" s="119">
        <v>43220</v>
      </c>
      <c r="E4099" s="120" t="s">
        <v>7557</v>
      </c>
      <c r="F4099" s="120" t="s">
        <v>13</v>
      </c>
      <c r="G4099" s="120">
        <v>381882</v>
      </c>
      <c r="H4099" s="124"/>
      <c r="I4099" s="128" t="s">
        <v>1393</v>
      </c>
      <c r="J4099" s="124"/>
      <c r="K4099" s="124"/>
      <c r="L4099" s="124"/>
      <c r="M4099" s="124"/>
      <c r="N4099" s="211">
        <v>14124.33</v>
      </c>
      <c r="O4099" s="211">
        <v>0</v>
      </c>
      <c r="P4099" s="124" t="s">
        <v>1314</v>
      </c>
    </row>
    <row r="4100" spans="1:16">
      <c r="A4100" s="262" t="s">
        <v>1368</v>
      </c>
      <c r="B4100" s="124"/>
      <c r="C4100" s="125" t="s">
        <v>1368</v>
      </c>
      <c r="D4100" s="119">
        <v>43220</v>
      </c>
      <c r="E4100" s="120" t="s">
        <v>7558</v>
      </c>
      <c r="F4100" s="120" t="s">
        <v>13</v>
      </c>
      <c r="G4100" s="120">
        <v>381884</v>
      </c>
      <c r="H4100" s="124"/>
      <c r="I4100" s="128" t="s">
        <v>1393</v>
      </c>
      <c r="J4100" s="124"/>
      <c r="K4100" s="124"/>
      <c r="L4100" s="124"/>
      <c r="M4100" s="124"/>
      <c r="N4100" s="211">
        <v>11184.61</v>
      </c>
      <c r="O4100" s="211">
        <v>0</v>
      </c>
      <c r="P4100" s="124" t="s">
        <v>1314</v>
      </c>
    </row>
    <row r="4101" spans="1:16">
      <c r="A4101" s="262" t="s">
        <v>1368</v>
      </c>
      <c r="B4101" s="124"/>
      <c r="C4101" s="125" t="s">
        <v>1368</v>
      </c>
      <c r="D4101" s="119">
        <v>43220</v>
      </c>
      <c r="E4101" s="120" t="s">
        <v>7559</v>
      </c>
      <c r="F4101" s="120" t="s">
        <v>13</v>
      </c>
      <c r="G4101" s="120">
        <v>381886</v>
      </c>
      <c r="H4101" s="124"/>
      <c r="I4101" s="128" t="s">
        <v>1393</v>
      </c>
      <c r="J4101" s="124"/>
      <c r="K4101" s="124"/>
      <c r="L4101" s="124"/>
      <c r="M4101" s="124"/>
      <c r="N4101" s="211">
        <v>15252.11</v>
      </c>
      <c r="O4101" s="211">
        <v>0</v>
      </c>
      <c r="P4101" s="124" t="s">
        <v>1314</v>
      </c>
    </row>
    <row r="4102" spans="1:16">
      <c r="A4102" s="262" t="s">
        <v>1368</v>
      </c>
      <c r="B4102" s="124"/>
      <c r="C4102" s="125" t="s">
        <v>1368</v>
      </c>
      <c r="D4102" s="119">
        <v>43220</v>
      </c>
      <c r="E4102" s="120" t="s">
        <v>7560</v>
      </c>
      <c r="F4102" s="120" t="s">
        <v>13</v>
      </c>
      <c r="G4102" s="120">
        <v>381888</v>
      </c>
      <c r="H4102" s="124"/>
      <c r="I4102" s="128" t="s">
        <v>1393</v>
      </c>
      <c r="J4102" s="124"/>
      <c r="K4102" s="124"/>
      <c r="L4102" s="124"/>
      <c r="M4102" s="124"/>
      <c r="N4102" s="211">
        <v>30719.83</v>
      </c>
      <c r="O4102" s="211">
        <v>0</v>
      </c>
      <c r="P4102" s="124" t="s">
        <v>1314</v>
      </c>
    </row>
    <row r="4103" spans="1:16">
      <c r="A4103" s="262" t="s">
        <v>1368</v>
      </c>
      <c r="B4103" s="124"/>
      <c r="C4103" s="125" t="s">
        <v>1368</v>
      </c>
      <c r="D4103" s="119">
        <v>43220</v>
      </c>
      <c r="E4103" s="120" t="s">
        <v>7561</v>
      </c>
      <c r="F4103" s="120" t="s">
        <v>13</v>
      </c>
      <c r="G4103" s="120">
        <v>381890</v>
      </c>
      <c r="H4103" s="124"/>
      <c r="I4103" s="128" t="s">
        <v>1393</v>
      </c>
      <c r="J4103" s="124"/>
      <c r="K4103" s="124"/>
      <c r="L4103" s="124"/>
      <c r="M4103" s="124"/>
      <c r="N4103" s="211">
        <v>2293263.2200000002</v>
      </c>
      <c r="O4103" s="211">
        <v>0</v>
      </c>
      <c r="P4103" s="124" t="s">
        <v>1314</v>
      </c>
    </row>
    <row r="4104" spans="1:16">
      <c r="A4104" s="262" t="s">
        <v>1368</v>
      </c>
      <c r="B4104" s="124"/>
      <c r="C4104" s="125" t="s">
        <v>1368</v>
      </c>
      <c r="D4104" s="119">
        <v>43220</v>
      </c>
      <c r="E4104" s="120" t="s">
        <v>7562</v>
      </c>
      <c r="F4104" s="120" t="s">
        <v>13</v>
      </c>
      <c r="G4104" s="120">
        <v>381892</v>
      </c>
      <c r="H4104" s="124"/>
      <c r="I4104" s="128" t="s">
        <v>1393</v>
      </c>
      <c r="J4104" s="124"/>
      <c r="K4104" s="124"/>
      <c r="L4104" s="124"/>
      <c r="M4104" s="124"/>
      <c r="N4104" s="211">
        <v>2293263.2200000002</v>
      </c>
      <c r="O4104" s="211">
        <v>0</v>
      </c>
      <c r="P4104" s="124" t="s">
        <v>1314</v>
      </c>
    </row>
    <row r="4105" spans="1:16">
      <c r="A4105" s="262" t="s">
        <v>1368</v>
      </c>
      <c r="B4105" s="124"/>
      <c r="C4105" s="125" t="s">
        <v>1368</v>
      </c>
      <c r="D4105" s="119">
        <v>43220</v>
      </c>
      <c r="E4105" s="120" t="s">
        <v>7563</v>
      </c>
      <c r="F4105" s="120" t="s">
        <v>13</v>
      </c>
      <c r="G4105" s="120">
        <v>381894</v>
      </c>
      <c r="H4105" s="124"/>
      <c r="I4105" s="128" t="s">
        <v>1393</v>
      </c>
      <c r="J4105" s="124"/>
      <c r="K4105" s="124"/>
      <c r="L4105" s="124"/>
      <c r="M4105" s="124"/>
      <c r="N4105" s="211">
        <v>2293263.2200000002</v>
      </c>
      <c r="O4105" s="211">
        <v>0</v>
      </c>
      <c r="P4105" s="124" t="s">
        <v>1314</v>
      </c>
    </row>
    <row r="4106" spans="1:16">
      <c r="A4106" s="262" t="s">
        <v>1368</v>
      </c>
      <c r="B4106" s="124"/>
      <c r="C4106" s="125" t="s">
        <v>1368</v>
      </c>
      <c r="D4106" s="119">
        <v>43220</v>
      </c>
      <c r="E4106" s="120" t="s">
        <v>7564</v>
      </c>
      <c r="F4106" s="120" t="s">
        <v>13</v>
      </c>
      <c r="G4106" s="120">
        <v>381896</v>
      </c>
      <c r="H4106" s="124"/>
      <c r="I4106" s="128" t="s">
        <v>1393</v>
      </c>
      <c r="J4106" s="124"/>
      <c r="K4106" s="124"/>
      <c r="L4106" s="124"/>
      <c r="M4106" s="124"/>
      <c r="N4106" s="211">
        <v>2293263.2200000002</v>
      </c>
      <c r="O4106" s="211">
        <v>0</v>
      </c>
      <c r="P4106" s="124" t="s">
        <v>1314</v>
      </c>
    </row>
    <row r="4107" spans="1:16">
      <c r="A4107" s="262" t="s">
        <v>1368</v>
      </c>
      <c r="B4107" s="124"/>
      <c r="C4107" s="125" t="s">
        <v>1368</v>
      </c>
      <c r="D4107" s="119">
        <v>43220</v>
      </c>
      <c r="E4107" s="120" t="s">
        <v>7565</v>
      </c>
      <c r="F4107" s="120" t="s">
        <v>13</v>
      </c>
      <c r="G4107" s="120">
        <v>381898</v>
      </c>
      <c r="H4107" s="124"/>
      <c r="I4107" s="128" t="s">
        <v>1393</v>
      </c>
      <c r="J4107" s="124"/>
      <c r="K4107" s="124"/>
      <c r="L4107" s="124"/>
      <c r="M4107" s="124"/>
      <c r="N4107" s="211">
        <v>2293263.2200000002</v>
      </c>
      <c r="O4107" s="211">
        <v>0</v>
      </c>
      <c r="P4107" s="124" t="s">
        <v>1314</v>
      </c>
    </row>
    <row r="4108" spans="1:16">
      <c r="A4108" s="262" t="s">
        <v>1368</v>
      </c>
      <c r="B4108" s="124"/>
      <c r="C4108" s="125" t="s">
        <v>1368</v>
      </c>
      <c r="D4108" s="119">
        <v>43220</v>
      </c>
      <c r="E4108" s="120" t="s">
        <v>7566</v>
      </c>
      <c r="F4108" s="120" t="s">
        <v>13</v>
      </c>
      <c r="G4108" s="120">
        <v>381900</v>
      </c>
      <c r="H4108" s="124"/>
      <c r="I4108" s="128" t="s">
        <v>1393</v>
      </c>
      <c r="J4108" s="124"/>
      <c r="K4108" s="124"/>
      <c r="L4108" s="124"/>
      <c r="M4108" s="124"/>
      <c r="N4108" s="211">
        <v>6298716.79</v>
      </c>
      <c r="O4108" s="211">
        <v>0</v>
      </c>
      <c r="P4108" s="124" t="s">
        <v>1314</v>
      </c>
    </row>
    <row r="4109" spans="1:16">
      <c r="A4109" s="262" t="s">
        <v>1368</v>
      </c>
      <c r="B4109" s="124"/>
      <c r="C4109" s="125" t="s">
        <v>1368</v>
      </c>
      <c r="D4109" s="119">
        <v>43220</v>
      </c>
      <c r="E4109" s="120" t="s">
        <v>7567</v>
      </c>
      <c r="F4109" s="120" t="s">
        <v>13</v>
      </c>
      <c r="G4109" s="120">
        <v>381902</v>
      </c>
      <c r="H4109" s="124"/>
      <c r="I4109" s="128" t="s">
        <v>1393</v>
      </c>
      <c r="J4109" s="124"/>
      <c r="K4109" s="124"/>
      <c r="L4109" s="124"/>
      <c r="M4109" s="124"/>
      <c r="N4109" s="211">
        <v>6298716.79</v>
      </c>
      <c r="O4109" s="211">
        <v>0</v>
      </c>
      <c r="P4109" s="124" t="s">
        <v>1314</v>
      </c>
    </row>
    <row r="4110" spans="1:16">
      <c r="A4110" s="262" t="s">
        <v>1368</v>
      </c>
      <c r="B4110" s="124"/>
      <c r="C4110" s="125" t="s">
        <v>1368</v>
      </c>
      <c r="D4110" s="119">
        <v>43220</v>
      </c>
      <c r="E4110" s="120" t="s">
        <v>7568</v>
      </c>
      <c r="F4110" s="120" t="s">
        <v>13</v>
      </c>
      <c r="G4110" s="120">
        <v>381904</v>
      </c>
      <c r="H4110" s="124"/>
      <c r="I4110" s="128" t="s">
        <v>1393</v>
      </c>
      <c r="J4110" s="124"/>
      <c r="K4110" s="124"/>
      <c r="L4110" s="124"/>
      <c r="M4110" s="124"/>
      <c r="N4110" s="211">
        <v>6298716.79</v>
      </c>
      <c r="O4110" s="211">
        <v>0</v>
      </c>
      <c r="P4110" s="124" t="s">
        <v>1314</v>
      </c>
    </row>
    <row r="4111" spans="1:16">
      <c r="A4111" s="262" t="s">
        <v>1368</v>
      </c>
      <c r="B4111" s="124"/>
      <c r="C4111" s="125" t="s">
        <v>1368</v>
      </c>
      <c r="D4111" s="119">
        <v>43220</v>
      </c>
      <c r="E4111" s="120" t="s">
        <v>7569</v>
      </c>
      <c r="F4111" s="120" t="s">
        <v>13</v>
      </c>
      <c r="G4111" s="120">
        <v>381906</v>
      </c>
      <c r="H4111" s="124"/>
      <c r="I4111" s="128" t="s">
        <v>1393</v>
      </c>
      <c r="J4111" s="124"/>
      <c r="K4111" s="124"/>
      <c r="L4111" s="124"/>
      <c r="M4111" s="124"/>
      <c r="N4111" s="211">
        <v>6298716.79</v>
      </c>
      <c r="O4111" s="211">
        <v>0</v>
      </c>
      <c r="P4111" s="124" t="s">
        <v>1314</v>
      </c>
    </row>
    <row r="4112" spans="1:16">
      <c r="A4112" s="262" t="s">
        <v>1368</v>
      </c>
      <c r="B4112" s="124"/>
      <c r="C4112" s="125" t="s">
        <v>1368</v>
      </c>
      <c r="D4112" s="119">
        <v>43220</v>
      </c>
      <c r="E4112" s="120" t="s">
        <v>7570</v>
      </c>
      <c r="F4112" s="120" t="s">
        <v>13</v>
      </c>
      <c r="G4112" s="120">
        <v>381908</v>
      </c>
      <c r="H4112" s="124"/>
      <c r="I4112" s="128" t="s">
        <v>1393</v>
      </c>
      <c r="J4112" s="124"/>
      <c r="K4112" s="124"/>
      <c r="L4112" s="124"/>
      <c r="M4112" s="124"/>
      <c r="N4112" s="211">
        <v>6298716.79</v>
      </c>
      <c r="O4112" s="211">
        <v>0</v>
      </c>
      <c r="P4112" s="124" t="s">
        <v>1314</v>
      </c>
    </row>
    <row r="4113" spans="1:16" ht="63.75">
      <c r="A4113" s="262">
        <v>513</v>
      </c>
      <c r="B4113" s="124"/>
      <c r="C4113" s="125" t="s">
        <v>201</v>
      </c>
      <c r="D4113" s="119">
        <v>43220</v>
      </c>
      <c r="E4113" s="120" t="s">
        <v>7571</v>
      </c>
      <c r="F4113" s="120" t="s">
        <v>15</v>
      </c>
      <c r="G4113" s="120">
        <v>724290</v>
      </c>
      <c r="H4113" s="124"/>
      <c r="I4113" s="128" t="s">
        <v>8598</v>
      </c>
      <c r="J4113" s="124"/>
      <c r="K4113" s="124"/>
      <c r="L4113" s="124"/>
      <c r="M4113" s="124"/>
      <c r="N4113" s="211">
        <v>50</v>
      </c>
      <c r="O4113" s="211">
        <v>0</v>
      </c>
      <c r="P4113" s="124" t="s">
        <v>1314</v>
      </c>
    </row>
    <row r="4114" spans="1:16" ht="63.75">
      <c r="A4114" s="262">
        <v>513</v>
      </c>
      <c r="B4114" s="124"/>
      <c r="C4114" s="125" t="s">
        <v>201</v>
      </c>
      <c r="D4114" s="119">
        <v>43220</v>
      </c>
      <c r="E4114" s="120" t="s">
        <v>7572</v>
      </c>
      <c r="F4114" s="120" t="s">
        <v>15</v>
      </c>
      <c r="G4114" s="120">
        <v>724295</v>
      </c>
      <c r="H4114" s="124"/>
      <c r="I4114" s="128" t="s">
        <v>8599</v>
      </c>
      <c r="J4114" s="124"/>
      <c r="K4114" s="124"/>
      <c r="L4114" s="124"/>
      <c r="M4114" s="124"/>
      <c r="N4114" s="211">
        <v>50</v>
      </c>
      <c r="O4114" s="211">
        <v>0</v>
      </c>
      <c r="P4114" s="124" t="s">
        <v>1314</v>
      </c>
    </row>
    <row r="4115" spans="1:16" ht="63.75">
      <c r="A4115" s="262">
        <v>513</v>
      </c>
      <c r="B4115" s="124"/>
      <c r="C4115" s="125" t="s">
        <v>201</v>
      </c>
      <c r="D4115" s="119">
        <v>43220</v>
      </c>
      <c r="E4115" s="120" t="s">
        <v>7573</v>
      </c>
      <c r="F4115" s="120" t="s">
        <v>15</v>
      </c>
      <c r="G4115" s="120">
        <v>724312</v>
      </c>
      <c r="H4115" s="124"/>
      <c r="I4115" s="128" t="s">
        <v>8600</v>
      </c>
      <c r="J4115" s="124"/>
      <c r="K4115" s="124"/>
      <c r="L4115" s="124"/>
      <c r="M4115" s="124"/>
      <c r="N4115" s="211">
        <v>50</v>
      </c>
      <c r="O4115" s="211">
        <v>0</v>
      </c>
      <c r="P4115" s="124" t="s">
        <v>1314</v>
      </c>
    </row>
    <row r="4116" spans="1:16" ht="63.75">
      <c r="A4116" s="262">
        <v>291</v>
      </c>
      <c r="B4116" s="124"/>
      <c r="C4116" s="125" t="s">
        <v>794</v>
      </c>
      <c r="D4116" s="119">
        <v>43220</v>
      </c>
      <c r="E4116" s="120" t="s">
        <v>7574</v>
      </c>
      <c r="F4116" s="120" t="s">
        <v>11</v>
      </c>
      <c r="G4116" s="120">
        <v>724465</v>
      </c>
      <c r="H4116" s="124"/>
      <c r="I4116" s="128" t="s">
        <v>8601</v>
      </c>
      <c r="J4116" s="124"/>
      <c r="K4116" s="124"/>
      <c r="L4116" s="124"/>
      <c r="M4116" s="124"/>
      <c r="N4116" s="211">
        <v>50</v>
      </c>
      <c r="O4116" s="211">
        <v>0</v>
      </c>
      <c r="P4116" s="124" t="s">
        <v>1314</v>
      </c>
    </row>
    <row r="4117" spans="1:16" ht="63.75">
      <c r="A4117" s="262">
        <v>291</v>
      </c>
      <c r="B4117" s="124"/>
      <c r="C4117" s="125" t="s">
        <v>794</v>
      </c>
      <c r="D4117" s="119">
        <v>43220</v>
      </c>
      <c r="E4117" s="120" t="s">
        <v>7575</v>
      </c>
      <c r="F4117" s="120" t="s">
        <v>11</v>
      </c>
      <c r="G4117" s="120">
        <v>724466</v>
      </c>
      <c r="H4117" s="124"/>
      <c r="I4117" s="128" t="s">
        <v>8602</v>
      </c>
      <c r="J4117" s="124"/>
      <c r="K4117" s="124"/>
      <c r="L4117" s="124"/>
      <c r="M4117" s="124"/>
      <c r="N4117" s="211">
        <v>50</v>
      </c>
      <c r="O4117" s="211">
        <v>0</v>
      </c>
      <c r="P4117" s="124" t="s">
        <v>1314</v>
      </c>
    </row>
    <row r="4118" spans="1:16" ht="89.25">
      <c r="A4118" s="262">
        <v>25</v>
      </c>
      <c r="B4118" s="124"/>
      <c r="C4118" s="125" t="s">
        <v>694</v>
      </c>
      <c r="D4118" s="119">
        <v>43220</v>
      </c>
      <c r="E4118" s="120" t="s">
        <v>7576</v>
      </c>
      <c r="F4118" s="120" t="s">
        <v>15</v>
      </c>
      <c r="G4118" s="120">
        <v>4873</v>
      </c>
      <c r="H4118" s="124"/>
      <c r="I4118" s="128" t="s">
        <v>8603</v>
      </c>
      <c r="J4118" s="124"/>
      <c r="K4118" s="124"/>
      <c r="L4118" s="124"/>
      <c r="M4118" s="124"/>
      <c r="N4118" s="211">
        <v>312.12</v>
      </c>
      <c r="O4118" s="211">
        <v>0</v>
      </c>
      <c r="P4118" s="124" t="s">
        <v>1314</v>
      </c>
    </row>
    <row r="4119" spans="1:16" ht="102">
      <c r="A4119" s="262">
        <v>513</v>
      </c>
      <c r="B4119" s="124"/>
      <c r="C4119" s="125" t="s">
        <v>201</v>
      </c>
      <c r="D4119" s="119">
        <v>43220</v>
      </c>
      <c r="E4119" s="120" t="s">
        <v>7577</v>
      </c>
      <c r="F4119" s="120" t="s">
        <v>15</v>
      </c>
      <c r="G4119" s="120">
        <v>4876</v>
      </c>
      <c r="H4119" s="124"/>
      <c r="I4119" s="128" t="s">
        <v>8604</v>
      </c>
      <c r="J4119" s="124"/>
      <c r="K4119" s="124"/>
      <c r="L4119" s="124"/>
      <c r="M4119" s="124"/>
      <c r="N4119" s="211">
        <v>410.63</v>
      </c>
      <c r="O4119" s="211">
        <v>0</v>
      </c>
      <c r="P4119" s="124" t="s">
        <v>1314</v>
      </c>
    </row>
    <row r="4120" spans="1:16" ht="89.25">
      <c r="A4120" s="262">
        <v>149</v>
      </c>
      <c r="B4120" s="124"/>
      <c r="C4120" s="125" t="s">
        <v>740</v>
      </c>
      <c r="D4120" s="119">
        <v>43220</v>
      </c>
      <c r="E4120" s="120" t="s">
        <v>7578</v>
      </c>
      <c r="F4120" s="120" t="s">
        <v>15</v>
      </c>
      <c r="G4120" s="120">
        <v>4874</v>
      </c>
      <c r="H4120" s="124"/>
      <c r="I4120" s="128" t="s">
        <v>8605</v>
      </c>
      <c r="J4120" s="124"/>
      <c r="K4120" s="124"/>
      <c r="L4120" s="124"/>
      <c r="M4120" s="124"/>
      <c r="N4120" s="211">
        <v>293.05</v>
      </c>
      <c r="O4120" s="211">
        <v>0</v>
      </c>
      <c r="P4120" s="124" t="s">
        <v>1314</v>
      </c>
    </row>
    <row r="4121" spans="1:16" ht="89.25">
      <c r="A4121" s="262">
        <v>594</v>
      </c>
      <c r="B4121" s="124"/>
      <c r="C4121" s="125" t="s">
        <v>113</v>
      </c>
      <c r="D4121" s="119">
        <v>43220</v>
      </c>
      <c r="E4121" s="120" t="s">
        <v>7579</v>
      </c>
      <c r="F4121" s="120" t="s">
        <v>15</v>
      </c>
      <c r="G4121" s="120">
        <v>4875</v>
      </c>
      <c r="H4121" s="124"/>
      <c r="I4121" s="128" t="s">
        <v>8606</v>
      </c>
      <c r="J4121" s="124"/>
      <c r="K4121" s="124"/>
      <c r="L4121" s="124"/>
      <c r="M4121" s="124"/>
      <c r="N4121" s="211">
        <v>1404.3</v>
      </c>
      <c r="O4121" s="211">
        <v>0</v>
      </c>
      <c r="P4121" s="124" t="s">
        <v>1314</v>
      </c>
    </row>
    <row r="4122" spans="1:16" ht="89.25">
      <c r="A4122" s="262" t="s">
        <v>619</v>
      </c>
      <c r="B4122" s="124"/>
      <c r="C4122" s="125" t="s">
        <v>713</v>
      </c>
      <c r="D4122" s="119">
        <v>43220</v>
      </c>
      <c r="E4122" s="120" t="s">
        <v>7580</v>
      </c>
      <c r="F4122" s="120" t="s">
        <v>15</v>
      </c>
      <c r="G4122" s="120">
        <v>4872</v>
      </c>
      <c r="H4122" s="124"/>
      <c r="I4122" s="128" t="s">
        <v>8607</v>
      </c>
      <c r="J4122" s="124"/>
      <c r="K4122" s="124"/>
      <c r="L4122" s="124"/>
      <c r="M4122" s="124"/>
      <c r="N4122" s="211">
        <v>306.29000000000002</v>
      </c>
      <c r="O4122" s="211">
        <v>0</v>
      </c>
      <c r="P4122" s="124" t="s">
        <v>1314</v>
      </c>
    </row>
    <row r="4123" spans="1:16" ht="76.5">
      <c r="A4123" s="262">
        <v>513</v>
      </c>
      <c r="B4123" s="124"/>
      <c r="C4123" s="125" t="s">
        <v>201</v>
      </c>
      <c r="D4123" s="119">
        <v>43220</v>
      </c>
      <c r="E4123" s="120" t="s">
        <v>7581</v>
      </c>
      <c r="F4123" s="120" t="s">
        <v>1315</v>
      </c>
      <c r="G4123" s="120">
        <v>17507838</v>
      </c>
      <c r="H4123" s="124"/>
      <c r="I4123" s="128" t="s">
        <v>8608</v>
      </c>
      <c r="J4123" s="124"/>
      <c r="K4123" s="124"/>
      <c r="L4123" s="124"/>
      <c r="M4123" s="124"/>
      <c r="N4123" s="211">
        <v>42487.7</v>
      </c>
      <c r="O4123" s="211">
        <v>0</v>
      </c>
      <c r="P4123" s="124" t="s">
        <v>1314</v>
      </c>
    </row>
    <row r="4124" spans="1:16" ht="76.5">
      <c r="A4124" s="262">
        <v>25</v>
      </c>
      <c r="B4124" s="124"/>
      <c r="C4124" s="125" t="s">
        <v>694</v>
      </c>
      <c r="D4124" s="119">
        <v>43220</v>
      </c>
      <c r="E4124" s="120" t="s">
        <v>7582</v>
      </c>
      <c r="F4124" s="120" t="s">
        <v>1315</v>
      </c>
      <c r="G4124" s="120">
        <v>17475826</v>
      </c>
      <c r="H4124" s="124"/>
      <c r="I4124" s="128" t="s">
        <v>8609</v>
      </c>
      <c r="J4124" s="124"/>
      <c r="K4124" s="124"/>
      <c r="L4124" s="124"/>
      <c r="M4124" s="124"/>
      <c r="N4124" s="211">
        <v>541635.6</v>
      </c>
      <c r="O4124" s="211">
        <v>0</v>
      </c>
      <c r="P4124" s="124" t="s">
        <v>1314</v>
      </c>
    </row>
    <row r="4125" spans="1:16" ht="76.5">
      <c r="A4125" s="262">
        <v>25</v>
      </c>
      <c r="B4125" s="124"/>
      <c r="C4125" s="125" t="s">
        <v>694</v>
      </c>
      <c r="D4125" s="119">
        <v>43220</v>
      </c>
      <c r="E4125" s="120" t="s">
        <v>7583</v>
      </c>
      <c r="F4125" s="120" t="s">
        <v>1315</v>
      </c>
      <c r="G4125" s="120">
        <v>17475820</v>
      </c>
      <c r="H4125" s="124"/>
      <c r="I4125" s="128" t="s">
        <v>8610</v>
      </c>
      <c r="J4125" s="124"/>
      <c r="K4125" s="124"/>
      <c r="L4125" s="124"/>
      <c r="M4125" s="124"/>
      <c r="N4125" s="211">
        <v>345662.73</v>
      </c>
      <c r="O4125" s="211">
        <v>0</v>
      </c>
      <c r="P4125" s="124" t="s">
        <v>1314</v>
      </c>
    </row>
    <row r="4126" spans="1:16" ht="76.5">
      <c r="A4126" s="262">
        <v>25</v>
      </c>
      <c r="B4126" s="124"/>
      <c r="C4126" s="125" t="s">
        <v>694</v>
      </c>
      <c r="D4126" s="119">
        <v>43220</v>
      </c>
      <c r="E4126" s="120" t="s">
        <v>7584</v>
      </c>
      <c r="F4126" s="120" t="s">
        <v>1315</v>
      </c>
      <c r="G4126" s="120">
        <v>17475815</v>
      </c>
      <c r="H4126" s="124"/>
      <c r="I4126" s="128" t="s">
        <v>8611</v>
      </c>
      <c r="J4126" s="124"/>
      <c r="K4126" s="124"/>
      <c r="L4126" s="124"/>
      <c r="M4126" s="124"/>
      <c r="N4126" s="211">
        <v>257002.93</v>
      </c>
      <c r="O4126" s="211">
        <v>0</v>
      </c>
      <c r="P4126" s="124" t="s">
        <v>1314</v>
      </c>
    </row>
    <row r="4127" spans="1:16" ht="76.5">
      <c r="A4127" s="262">
        <v>25</v>
      </c>
      <c r="B4127" s="124"/>
      <c r="C4127" s="125" t="s">
        <v>694</v>
      </c>
      <c r="D4127" s="119">
        <v>43220</v>
      </c>
      <c r="E4127" s="120" t="s">
        <v>7585</v>
      </c>
      <c r="F4127" s="120" t="s">
        <v>1315</v>
      </c>
      <c r="G4127" s="120">
        <v>17475840</v>
      </c>
      <c r="H4127" s="124"/>
      <c r="I4127" s="128" t="s">
        <v>8612</v>
      </c>
      <c r="J4127" s="124"/>
      <c r="K4127" s="124"/>
      <c r="L4127" s="124"/>
      <c r="M4127" s="124"/>
      <c r="N4127" s="211">
        <v>1017852.64</v>
      </c>
      <c r="O4127" s="211">
        <v>0</v>
      </c>
      <c r="P4127" s="124" t="s">
        <v>1314</v>
      </c>
    </row>
    <row r="4128" spans="1:16" ht="76.5">
      <c r="A4128" s="262">
        <v>25</v>
      </c>
      <c r="B4128" s="124"/>
      <c r="C4128" s="125" t="s">
        <v>694</v>
      </c>
      <c r="D4128" s="119">
        <v>43220</v>
      </c>
      <c r="E4128" s="120" t="s">
        <v>7586</v>
      </c>
      <c r="F4128" s="120" t="s">
        <v>1315</v>
      </c>
      <c r="G4128" s="120">
        <v>17475812</v>
      </c>
      <c r="H4128" s="124"/>
      <c r="I4128" s="128" t="s">
        <v>8613</v>
      </c>
      <c r="J4128" s="124"/>
      <c r="K4128" s="124"/>
      <c r="L4128" s="124"/>
      <c r="M4128" s="124"/>
      <c r="N4128" s="211">
        <v>854047.74</v>
      </c>
      <c r="O4128" s="211">
        <v>0</v>
      </c>
      <c r="P4128" s="124" t="s">
        <v>1314</v>
      </c>
    </row>
    <row r="4129" spans="1:16" ht="51">
      <c r="A4129" s="262">
        <v>224</v>
      </c>
      <c r="B4129" s="124"/>
      <c r="C4129" s="125" t="s">
        <v>120</v>
      </c>
      <c r="D4129" s="119">
        <v>43222</v>
      </c>
      <c r="E4129" s="120" t="s">
        <v>8665</v>
      </c>
      <c r="F4129" s="120" t="s">
        <v>3</v>
      </c>
      <c r="G4129" s="120">
        <v>1618436</v>
      </c>
      <c r="H4129" s="124"/>
      <c r="I4129" s="128" t="s">
        <v>10255</v>
      </c>
      <c r="J4129" s="124"/>
      <c r="K4129" s="124"/>
      <c r="L4129" s="124"/>
      <c r="M4129" s="124"/>
      <c r="N4129" s="211">
        <v>0</v>
      </c>
      <c r="O4129" s="211">
        <v>85</v>
      </c>
      <c r="P4129" s="124" t="s">
        <v>1314</v>
      </c>
    </row>
    <row r="4130" spans="1:16" ht="51">
      <c r="A4130" s="262" t="s">
        <v>619</v>
      </c>
      <c r="B4130" s="124"/>
      <c r="C4130" s="125" t="s">
        <v>713</v>
      </c>
      <c r="D4130" s="119">
        <v>43222</v>
      </c>
      <c r="E4130" s="120" t="s">
        <v>8666</v>
      </c>
      <c r="F4130" s="120" t="s">
        <v>3</v>
      </c>
      <c r="G4130" s="120">
        <v>1618462</v>
      </c>
      <c r="H4130" s="124"/>
      <c r="I4130" s="128" t="s">
        <v>1372</v>
      </c>
      <c r="J4130" s="124"/>
      <c r="K4130" s="124"/>
      <c r="L4130" s="124"/>
      <c r="M4130" s="124"/>
      <c r="N4130" s="211">
        <v>0</v>
      </c>
      <c r="O4130" s="211">
        <v>1000</v>
      </c>
      <c r="P4130" s="124" t="s">
        <v>1314</v>
      </c>
    </row>
    <row r="4131" spans="1:16" ht="51">
      <c r="A4131" s="262">
        <v>373</v>
      </c>
      <c r="B4131" s="124"/>
      <c r="C4131" s="125" t="s">
        <v>1269</v>
      </c>
      <c r="D4131" s="119">
        <v>43222</v>
      </c>
      <c r="E4131" s="120" t="s">
        <v>8667</v>
      </c>
      <c r="F4131" s="120" t="s">
        <v>3</v>
      </c>
      <c r="G4131" s="120">
        <v>1618618</v>
      </c>
      <c r="H4131" s="124"/>
      <c r="I4131" s="128" t="s">
        <v>10256</v>
      </c>
      <c r="J4131" s="124"/>
      <c r="K4131" s="124"/>
      <c r="L4131" s="124"/>
      <c r="M4131" s="124"/>
      <c r="N4131" s="211">
        <v>0</v>
      </c>
      <c r="O4131" s="211">
        <v>2881.14</v>
      </c>
      <c r="P4131" s="124" t="s">
        <v>1314</v>
      </c>
    </row>
    <row r="4132" spans="1:16" ht="51">
      <c r="A4132" s="262" t="s">
        <v>619</v>
      </c>
      <c r="B4132" s="124"/>
      <c r="C4132" s="125" t="s">
        <v>713</v>
      </c>
      <c r="D4132" s="119">
        <v>43222</v>
      </c>
      <c r="E4132" s="120" t="s">
        <v>8668</v>
      </c>
      <c r="F4132" s="120" t="s">
        <v>3</v>
      </c>
      <c r="G4132" s="120">
        <v>1618637</v>
      </c>
      <c r="H4132" s="124"/>
      <c r="I4132" s="128" t="s">
        <v>10257</v>
      </c>
      <c r="J4132" s="124"/>
      <c r="K4132" s="124"/>
      <c r="L4132" s="124"/>
      <c r="M4132" s="124"/>
      <c r="N4132" s="211">
        <v>0</v>
      </c>
      <c r="O4132" s="211">
        <v>10</v>
      </c>
      <c r="P4132" s="124" t="s">
        <v>1314</v>
      </c>
    </row>
    <row r="4133" spans="1:16" ht="51">
      <c r="A4133" s="262">
        <v>41</v>
      </c>
      <c r="B4133" s="124"/>
      <c r="C4133" s="125" t="s">
        <v>697</v>
      </c>
      <c r="D4133" s="119">
        <v>43222</v>
      </c>
      <c r="E4133" s="120" t="s">
        <v>8669</v>
      </c>
      <c r="F4133" s="120" t="s">
        <v>3</v>
      </c>
      <c r="G4133" s="120">
        <v>1618674</v>
      </c>
      <c r="H4133" s="124"/>
      <c r="I4133" s="128" t="s">
        <v>10258</v>
      </c>
      <c r="J4133" s="124"/>
      <c r="K4133" s="124"/>
      <c r="L4133" s="124"/>
      <c r="M4133" s="124"/>
      <c r="N4133" s="211">
        <v>0</v>
      </c>
      <c r="O4133" s="211">
        <v>135</v>
      </c>
      <c r="P4133" s="124" t="s">
        <v>1314</v>
      </c>
    </row>
    <row r="4134" spans="1:16" ht="51">
      <c r="A4134" s="262">
        <v>592</v>
      </c>
      <c r="B4134" s="124"/>
      <c r="C4134" s="125" t="s">
        <v>862</v>
      </c>
      <c r="D4134" s="119">
        <v>43222</v>
      </c>
      <c r="E4134" s="120" t="s">
        <v>8670</v>
      </c>
      <c r="F4134" s="120" t="s">
        <v>3</v>
      </c>
      <c r="G4134" s="120">
        <v>1618677</v>
      </c>
      <c r="H4134" s="124"/>
      <c r="I4134" s="128" t="s">
        <v>10259</v>
      </c>
      <c r="J4134" s="124"/>
      <c r="K4134" s="124"/>
      <c r="L4134" s="124"/>
      <c r="M4134" s="124"/>
      <c r="N4134" s="211">
        <v>0</v>
      </c>
      <c r="O4134" s="211">
        <v>304</v>
      </c>
      <c r="P4134" s="124" t="s">
        <v>1314</v>
      </c>
    </row>
    <row r="4135" spans="1:16" ht="63.75">
      <c r="A4135" s="262">
        <v>592</v>
      </c>
      <c r="B4135" s="124"/>
      <c r="C4135" s="125" t="s">
        <v>862</v>
      </c>
      <c r="D4135" s="119">
        <v>43222</v>
      </c>
      <c r="E4135" s="120" t="s">
        <v>8671</v>
      </c>
      <c r="F4135" s="120" t="s">
        <v>3</v>
      </c>
      <c r="G4135" s="120">
        <v>1618681</v>
      </c>
      <c r="H4135" s="124"/>
      <c r="I4135" s="128" t="s">
        <v>10260</v>
      </c>
      <c r="J4135" s="124"/>
      <c r="K4135" s="124"/>
      <c r="L4135" s="124"/>
      <c r="M4135" s="124"/>
      <c r="N4135" s="211">
        <v>0</v>
      </c>
      <c r="O4135" s="211">
        <v>401</v>
      </c>
      <c r="P4135" s="124" t="s">
        <v>1314</v>
      </c>
    </row>
    <row r="4136" spans="1:16" ht="51">
      <c r="A4136" s="262" t="s">
        <v>619</v>
      </c>
      <c r="B4136" s="124"/>
      <c r="C4136" s="125" t="s">
        <v>713</v>
      </c>
      <c r="D4136" s="119">
        <v>43222</v>
      </c>
      <c r="E4136" s="120" t="s">
        <v>8672</v>
      </c>
      <c r="F4136" s="120" t="s">
        <v>3</v>
      </c>
      <c r="G4136" s="120">
        <v>1618511</v>
      </c>
      <c r="H4136" s="124"/>
      <c r="I4136" s="128" t="s">
        <v>10261</v>
      </c>
      <c r="J4136" s="124"/>
      <c r="K4136" s="124"/>
      <c r="L4136" s="124"/>
      <c r="M4136" s="124"/>
      <c r="N4136" s="211">
        <v>0</v>
      </c>
      <c r="O4136" s="211">
        <v>1054.8499999999999</v>
      </c>
      <c r="P4136" s="124" t="s">
        <v>1314</v>
      </c>
    </row>
    <row r="4137" spans="1:16" ht="51">
      <c r="A4137" s="262" t="s">
        <v>619</v>
      </c>
      <c r="B4137" s="124"/>
      <c r="C4137" s="125" t="s">
        <v>713</v>
      </c>
      <c r="D4137" s="119">
        <v>43222</v>
      </c>
      <c r="E4137" s="120" t="s">
        <v>8673</v>
      </c>
      <c r="F4137" s="120" t="s">
        <v>3</v>
      </c>
      <c r="G4137" s="120">
        <v>1618515</v>
      </c>
      <c r="H4137" s="124"/>
      <c r="I4137" s="128" t="s">
        <v>10262</v>
      </c>
      <c r="J4137" s="124"/>
      <c r="K4137" s="124"/>
      <c r="L4137" s="124"/>
      <c r="M4137" s="124"/>
      <c r="N4137" s="211">
        <v>0</v>
      </c>
      <c r="O4137" s="211">
        <v>430.61</v>
      </c>
      <c r="P4137" s="124" t="s">
        <v>1314</v>
      </c>
    </row>
    <row r="4138" spans="1:16" ht="51">
      <c r="A4138" s="262" t="s">
        <v>619</v>
      </c>
      <c r="B4138" s="124"/>
      <c r="C4138" s="125" t="s">
        <v>713</v>
      </c>
      <c r="D4138" s="119">
        <v>43222</v>
      </c>
      <c r="E4138" s="120" t="s">
        <v>8674</v>
      </c>
      <c r="F4138" s="120" t="s">
        <v>3</v>
      </c>
      <c r="G4138" s="120">
        <v>1618516</v>
      </c>
      <c r="H4138" s="124"/>
      <c r="I4138" s="128" t="s">
        <v>1398</v>
      </c>
      <c r="J4138" s="124"/>
      <c r="K4138" s="124"/>
      <c r="L4138" s="124"/>
      <c r="M4138" s="124"/>
      <c r="N4138" s="211">
        <v>0</v>
      </c>
      <c r="O4138" s="211">
        <v>703.59</v>
      </c>
      <c r="P4138" s="124" t="s">
        <v>1314</v>
      </c>
    </row>
    <row r="4139" spans="1:16" ht="51">
      <c r="A4139" s="262" t="s">
        <v>619</v>
      </c>
      <c r="B4139" s="124"/>
      <c r="C4139" s="125" t="s">
        <v>713</v>
      </c>
      <c r="D4139" s="119">
        <v>43222</v>
      </c>
      <c r="E4139" s="120" t="s">
        <v>8675</v>
      </c>
      <c r="F4139" s="120" t="s">
        <v>3</v>
      </c>
      <c r="G4139" s="120">
        <v>1618517</v>
      </c>
      <c r="H4139" s="124"/>
      <c r="I4139" s="128" t="s">
        <v>1376</v>
      </c>
      <c r="J4139" s="124"/>
      <c r="K4139" s="124"/>
      <c r="L4139" s="124"/>
      <c r="M4139" s="124"/>
      <c r="N4139" s="211">
        <v>0</v>
      </c>
      <c r="O4139" s="211">
        <v>1944.51</v>
      </c>
      <c r="P4139" s="124" t="s">
        <v>1314</v>
      </c>
    </row>
    <row r="4140" spans="1:16" ht="51">
      <c r="A4140" s="262" t="s">
        <v>619</v>
      </c>
      <c r="B4140" s="124"/>
      <c r="C4140" s="125" t="s">
        <v>713</v>
      </c>
      <c r="D4140" s="119">
        <v>43222</v>
      </c>
      <c r="E4140" s="120" t="s">
        <v>8676</v>
      </c>
      <c r="F4140" s="120" t="s">
        <v>3</v>
      </c>
      <c r="G4140" s="120">
        <v>1618518</v>
      </c>
      <c r="H4140" s="124"/>
      <c r="I4140" s="128" t="s">
        <v>1386</v>
      </c>
      <c r="J4140" s="124"/>
      <c r="K4140" s="124"/>
      <c r="L4140" s="124"/>
      <c r="M4140" s="124"/>
      <c r="N4140" s="211">
        <v>0</v>
      </c>
      <c r="O4140" s="211">
        <v>916.17000000000007</v>
      </c>
      <c r="P4140" s="124" t="s">
        <v>1314</v>
      </c>
    </row>
    <row r="4141" spans="1:16" ht="51">
      <c r="A4141" s="262">
        <v>373</v>
      </c>
      <c r="B4141" s="124"/>
      <c r="C4141" s="125" t="s">
        <v>1269</v>
      </c>
      <c r="D4141" s="119">
        <v>43222</v>
      </c>
      <c r="E4141" s="120" t="s">
        <v>8677</v>
      </c>
      <c r="F4141" s="120" t="s">
        <v>3</v>
      </c>
      <c r="G4141" s="120">
        <v>1618523</v>
      </c>
      <c r="H4141" s="124"/>
      <c r="I4141" s="128" t="s">
        <v>10263</v>
      </c>
      <c r="J4141" s="124"/>
      <c r="K4141" s="124"/>
      <c r="L4141" s="124"/>
      <c r="M4141" s="124"/>
      <c r="N4141" s="211">
        <v>0</v>
      </c>
      <c r="O4141" s="211">
        <v>8445.06</v>
      </c>
      <c r="P4141" s="124" t="s">
        <v>1314</v>
      </c>
    </row>
    <row r="4142" spans="1:16" ht="51">
      <c r="A4142" s="262">
        <v>190</v>
      </c>
      <c r="B4142" s="124"/>
      <c r="C4142" s="125" t="s">
        <v>107</v>
      </c>
      <c r="D4142" s="119">
        <v>43222</v>
      </c>
      <c r="E4142" s="120" t="s">
        <v>8678</v>
      </c>
      <c r="F4142" s="120" t="s">
        <v>3</v>
      </c>
      <c r="G4142" s="120">
        <v>1618529</v>
      </c>
      <c r="H4142" s="124"/>
      <c r="I4142" s="128" t="s">
        <v>10264</v>
      </c>
      <c r="J4142" s="124"/>
      <c r="K4142" s="124"/>
      <c r="L4142" s="124"/>
      <c r="M4142" s="124"/>
      <c r="N4142" s="211">
        <v>0</v>
      </c>
      <c r="O4142" s="211">
        <v>394.97</v>
      </c>
      <c r="P4142" s="124" t="s">
        <v>1314</v>
      </c>
    </row>
    <row r="4143" spans="1:16" ht="63.75">
      <c r="A4143" s="262">
        <v>48</v>
      </c>
      <c r="B4143" s="124"/>
      <c r="C4143" s="125" t="s">
        <v>700</v>
      </c>
      <c r="D4143" s="119">
        <v>43222</v>
      </c>
      <c r="E4143" s="120" t="s">
        <v>8679</v>
      </c>
      <c r="F4143" s="120" t="s">
        <v>3</v>
      </c>
      <c r="G4143" s="120">
        <v>1618530</v>
      </c>
      <c r="H4143" s="124"/>
      <c r="I4143" s="128" t="s">
        <v>10265</v>
      </c>
      <c r="J4143" s="124"/>
      <c r="K4143" s="124"/>
      <c r="L4143" s="124"/>
      <c r="M4143" s="124"/>
      <c r="N4143" s="211">
        <v>0</v>
      </c>
      <c r="O4143" s="211">
        <v>6</v>
      </c>
      <c r="P4143" s="124" t="s">
        <v>4737</v>
      </c>
    </row>
    <row r="4144" spans="1:16" ht="63.75">
      <c r="A4144" s="262" t="s">
        <v>619</v>
      </c>
      <c r="B4144" s="124"/>
      <c r="C4144" s="125" t="s">
        <v>713</v>
      </c>
      <c r="D4144" s="119">
        <v>43222</v>
      </c>
      <c r="E4144" s="120" t="s">
        <v>8680</v>
      </c>
      <c r="F4144" s="120" t="s">
        <v>3</v>
      </c>
      <c r="G4144" s="120">
        <v>1618564</v>
      </c>
      <c r="H4144" s="124"/>
      <c r="I4144" s="128" t="s">
        <v>10266</v>
      </c>
      <c r="J4144" s="124"/>
      <c r="K4144" s="124"/>
      <c r="L4144" s="124"/>
      <c r="M4144" s="124"/>
      <c r="N4144" s="211">
        <v>0</v>
      </c>
      <c r="O4144" s="211">
        <v>7800.45</v>
      </c>
      <c r="P4144" s="124" t="s">
        <v>1314</v>
      </c>
    </row>
    <row r="4145" spans="1:16" ht="51">
      <c r="A4145" s="262" t="s">
        <v>619</v>
      </c>
      <c r="B4145" s="124"/>
      <c r="C4145" s="125" t="s">
        <v>713</v>
      </c>
      <c r="D4145" s="119">
        <v>43222</v>
      </c>
      <c r="E4145" s="120" t="s">
        <v>8681</v>
      </c>
      <c r="F4145" s="120" t="s">
        <v>3</v>
      </c>
      <c r="G4145" s="120">
        <v>1618583</v>
      </c>
      <c r="H4145" s="124"/>
      <c r="I4145" s="128" t="s">
        <v>10267</v>
      </c>
      <c r="J4145" s="124"/>
      <c r="K4145" s="124"/>
      <c r="L4145" s="124"/>
      <c r="M4145" s="124"/>
      <c r="N4145" s="211">
        <v>0</v>
      </c>
      <c r="O4145" s="211">
        <v>1154</v>
      </c>
      <c r="P4145" s="124" t="s">
        <v>1314</v>
      </c>
    </row>
    <row r="4146" spans="1:16" ht="51">
      <c r="A4146" s="262" t="s">
        <v>619</v>
      </c>
      <c r="B4146" s="124"/>
      <c r="C4146" s="125" t="s">
        <v>713</v>
      </c>
      <c r="D4146" s="119">
        <v>43222</v>
      </c>
      <c r="E4146" s="120" t="s">
        <v>8682</v>
      </c>
      <c r="F4146" s="120" t="s">
        <v>3</v>
      </c>
      <c r="G4146" s="120">
        <v>1618585</v>
      </c>
      <c r="H4146" s="124"/>
      <c r="I4146" s="128" t="s">
        <v>10268</v>
      </c>
      <c r="J4146" s="124"/>
      <c r="K4146" s="124"/>
      <c r="L4146" s="124"/>
      <c r="M4146" s="124"/>
      <c r="N4146" s="211">
        <v>0</v>
      </c>
      <c r="O4146" s="211">
        <v>1154</v>
      </c>
      <c r="P4146" s="124" t="s">
        <v>1314</v>
      </c>
    </row>
    <row r="4147" spans="1:16" ht="51">
      <c r="A4147" s="262" t="s">
        <v>619</v>
      </c>
      <c r="B4147" s="124"/>
      <c r="C4147" s="125" t="s">
        <v>713</v>
      </c>
      <c r="D4147" s="119">
        <v>43222</v>
      </c>
      <c r="E4147" s="120" t="s">
        <v>8683</v>
      </c>
      <c r="F4147" s="120" t="s">
        <v>3</v>
      </c>
      <c r="G4147" s="120">
        <v>1618587</v>
      </c>
      <c r="H4147" s="124"/>
      <c r="I4147" s="128" t="s">
        <v>1409</v>
      </c>
      <c r="J4147" s="124"/>
      <c r="K4147" s="124"/>
      <c r="L4147" s="124"/>
      <c r="M4147" s="124"/>
      <c r="N4147" s="211">
        <v>0</v>
      </c>
      <c r="O4147" s="211">
        <v>695</v>
      </c>
      <c r="P4147" s="124" t="s">
        <v>1314</v>
      </c>
    </row>
    <row r="4148" spans="1:16" ht="63.75">
      <c r="A4148" s="262">
        <v>86</v>
      </c>
      <c r="B4148" s="124"/>
      <c r="C4148" s="125" t="s">
        <v>710</v>
      </c>
      <c r="D4148" s="119">
        <v>43222</v>
      </c>
      <c r="E4148" s="120" t="s">
        <v>8684</v>
      </c>
      <c r="F4148" s="120" t="s">
        <v>3</v>
      </c>
      <c r="G4148" s="120">
        <v>1618488</v>
      </c>
      <c r="H4148" s="124"/>
      <c r="I4148" s="128" t="s">
        <v>10270</v>
      </c>
      <c r="J4148" s="124"/>
      <c r="K4148" s="124"/>
      <c r="L4148" s="124"/>
      <c r="M4148" s="124"/>
      <c r="N4148" s="211">
        <v>0</v>
      </c>
      <c r="O4148" s="211">
        <v>8169.13</v>
      </c>
      <c r="P4148" s="124" t="s">
        <v>1314</v>
      </c>
    </row>
    <row r="4149" spans="1:16" ht="63.75">
      <c r="A4149" s="262" t="s">
        <v>622</v>
      </c>
      <c r="B4149" s="124"/>
      <c r="C4149" s="125" t="s">
        <v>715</v>
      </c>
      <c r="D4149" s="119">
        <v>43222</v>
      </c>
      <c r="E4149" s="120" t="s">
        <v>8685</v>
      </c>
      <c r="F4149" s="120" t="s">
        <v>1315</v>
      </c>
      <c r="G4149" s="120">
        <v>17512519</v>
      </c>
      <c r="H4149" s="124"/>
      <c r="I4149" s="128" t="s">
        <v>10271</v>
      </c>
      <c r="J4149" s="124"/>
      <c r="K4149" s="124"/>
      <c r="L4149" s="124"/>
      <c r="M4149" s="124"/>
      <c r="N4149" s="211">
        <v>0</v>
      </c>
      <c r="O4149" s="211">
        <v>153.61000000000001</v>
      </c>
      <c r="P4149" s="124" t="s">
        <v>1314</v>
      </c>
    </row>
    <row r="4150" spans="1:16" ht="63.75">
      <c r="A4150" s="262" t="s">
        <v>622</v>
      </c>
      <c r="B4150" s="124"/>
      <c r="C4150" s="125" t="s">
        <v>715</v>
      </c>
      <c r="D4150" s="119">
        <v>43222</v>
      </c>
      <c r="E4150" s="120" t="s">
        <v>8686</v>
      </c>
      <c r="F4150" s="120" t="s">
        <v>1315</v>
      </c>
      <c r="G4150" s="120">
        <v>17512517</v>
      </c>
      <c r="H4150" s="124"/>
      <c r="I4150" s="128" t="s">
        <v>10272</v>
      </c>
      <c r="J4150" s="124"/>
      <c r="K4150" s="124"/>
      <c r="L4150" s="124"/>
      <c r="M4150" s="124"/>
      <c r="N4150" s="211">
        <v>0</v>
      </c>
      <c r="O4150" s="211">
        <v>225.07</v>
      </c>
      <c r="P4150" s="124" t="s">
        <v>1314</v>
      </c>
    </row>
    <row r="4151" spans="1:16" ht="63.75">
      <c r="A4151" s="262" t="s">
        <v>622</v>
      </c>
      <c r="B4151" s="124"/>
      <c r="C4151" s="125" t="s">
        <v>715</v>
      </c>
      <c r="D4151" s="119">
        <v>43222</v>
      </c>
      <c r="E4151" s="120" t="s">
        <v>8687</v>
      </c>
      <c r="F4151" s="120" t="s">
        <v>1315</v>
      </c>
      <c r="G4151" s="120">
        <v>17512515</v>
      </c>
      <c r="H4151" s="124"/>
      <c r="I4151" s="128" t="s">
        <v>10273</v>
      </c>
      <c r="J4151" s="124"/>
      <c r="K4151" s="124"/>
      <c r="L4151" s="124"/>
      <c r="M4151" s="124"/>
      <c r="N4151" s="211">
        <v>0</v>
      </c>
      <c r="O4151" s="211">
        <v>12544.4</v>
      </c>
      <c r="P4151" s="124" t="s">
        <v>1314</v>
      </c>
    </row>
    <row r="4152" spans="1:16" ht="63.75">
      <c r="A4152" s="262" t="s">
        <v>622</v>
      </c>
      <c r="B4152" s="124"/>
      <c r="C4152" s="125" t="s">
        <v>715</v>
      </c>
      <c r="D4152" s="119">
        <v>43222</v>
      </c>
      <c r="E4152" s="120" t="s">
        <v>8688</v>
      </c>
      <c r="F4152" s="120" t="s">
        <v>1315</v>
      </c>
      <c r="G4152" s="120">
        <v>17512513</v>
      </c>
      <c r="H4152" s="124"/>
      <c r="I4152" s="128" t="s">
        <v>10274</v>
      </c>
      <c r="J4152" s="124"/>
      <c r="K4152" s="124"/>
      <c r="L4152" s="124"/>
      <c r="M4152" s="124"/>
      <c r="N4152" s="211">
        <v>0</v>
      </c>
      <c r="O4152" s="211">
        <v>63824.61</v>
      </c>
      <c r="P4152" s="124" t="s">
        <v>1314</v>
      </c>
    </row>
    <row r="4153" spans="1:16" ht="63.75">
      <c r="A4153" s="262" t="s">
        <v>622</v>
      </c>
      <c r="B4153" s="124"/>
      <c r="C4153" s="125" t="s">
        <v>715</v>
      </c>
      <c r="D4153" s="119">
        <v>43222</v>
      </c>
      <c r="E4153" s="120" t="s">
        <v>8689</v>
      </c>
      <c r="F4153" s="120" t="s">
        <v>1315</v>
      </c>
      <c r="G4153" s="120">
        <v>17512511</v>
      </c>
      <c r="H4153" s="124"/>
      <c r="I4153" s="128" t="s">
        <v>10275</v>
      </c>
      <c r="J4153" s="124"/>
      <c r="K4153" s="124"/>
      <c r="L4153" s="124"/>
      <c r="M4153" s="124"/>
      <c r="N4153" s="211">
        <v>0</v>
      </c>
      <c r="O4153" s="211">
        <v>6063.81</v>
      </c>
      <c r="P4153" s="124" t="s">
        <v>1314</v>
      </c>
    </row>
    <row r="4154" spans="1:16" ht="63.75">
      <c r="A4154" s="262" t="s">
        <v>622</v>
      </c>
      <c r="B4154" s="124"/>
      <c r="C4154" s="125" t="s">
        <v>715</v>
      </c>
      <c r="D4154" s="119">
        <v>43222</v>
      </c>
      <c r="E4154" s="120" t="s">
        <v>8690</v>
      </c>
      <c r="F4154" s="120" t="s">
        <v>1315</v>
      </c>
      <c r="G4154" s="120">
        <v>17511833</v>
      </c>
      <c r="H4154" s="124"/>
      <c r="I4154" s="128" t="s">
        <v>10276</v>
      </c>
      <c r="J4154" s="124"/>
      <c r="K4154" s="124"/>
      <c r="L4154" s="124"/>
      <c r="M4154" s="124"/>
      <c r="N4154" s="211">
        <v>0</v>
      </c>
      <c r="O4154" s="211">
        <v>1520.69</v>
      </c>
      <c r="P4154" s="124" t="s">
        <v>1314</v>
      </c>
    </row>
    <row r="4155" spans="1:16" ht="63.75">
      <c r="A4155" s="262" t="s">
        <v>622</v>
      </c>
      <c r="B4155" s="124"/>
      <c r="C4155" s="125" t="s">
        <v>715</v>
      </c>
      <c r="D4155" s="119">
        <v>43222</v>
      </c>
      <c r="E4155" s="120" t="s">
        <v>8691</v>
      </c>
      <c r="F4155" s="120" t="s">
        <v>1315</v>
      </c>
      <c r="G4155" s="120">
        <v>17511815</v>
      </c>
      <c r="H4155" s="124"/>
      <c r="I4155" s="128" t="s">
        <v>10277</v>
      </c>
      <c r="J4155" s="124"/>
      <c r="K4155" s="124"/>
      <c r="L4155" s="124"/>
      <c r="M4155" s="124"/>
      <c r="N4155" s="211">
        <v>0</v>
      </c>
      <c r="O4155" s="211">
        <v>78467.490000000005</v>
      </c>
      <c r="P4155" s="124" t="s">
        <v>1314</v>
      </c>
    </row>
    <row r="4156" spans="1:16" ht="63.75">
      <c r="A4156" s="262" t="s">
        <v>622</v>
      </c>
      <c r="B4156" s="124"/>
      <c r="C4156" s="125" t="s">
        <v>715</v>
      </c>
      <c r="D4156" s="119">
        <v>43222</v>
      </c>
      <c r="E4156" s="120" t="s">
        <v>8692</v>
      </c>
      <c r="F4156" s="120" t="s">
        <v>1315</v>
      </c>
      <c r="G4156" s="120">
        <v>17511791</v>
      </c>
      <c r="H4156" s="124"/>
      <c r="I4156" s="128" t="s">
        <v>10278</v>
      </c>
      <c r="J4156" s="124"/>
      <c r="K4156" s="124"/>
      <c r="L4156" s="124"/>
      <c r="M4156" s="124"/>
      <c r="N4156" s="211">
        <v>0</v>
      </c>
      <c r="O4156" s="211">
        <v>4718.03</v>
      </c>
      <c r="P4156" s="124" t="s">
        <v>1314</v>
      </c>
    </row>
    <row r="4157" spans="1:16" ht="63.75">
      <c r="A4157" s="262" t="s">
        <v>622</v>
      </c>
      <c r="B4157" s="124"/>
      <c r="C4157" s="125" t="s">
        <v>715</v>
      </c>
      <c r="D4157" s="119">
        <v>43222</v>
      </c>
      <c r="E4157" s="120" t="s">
        <v>8693</v>
      </c>
      <c r="F4157" s="120" t="s">
        <v>1315</v>
      </c>
      <c r="G4157" s="120">
        <v>17511778</v>
      </c>
      <c r="H4157" s="124"/>
      <c r="I4157" s="128" t="s">
        <v>10279</v>
      </c>
      <c r="J4157" s="124"/>
      <c r="K4157" s="124"/>
      <c r="L4157" s="124"/>
      <c r="M4157" s="124"/>
      <c r="N4157" s="211">
        <v>0</v>
      </c>
      <c r="O4157" s="211">
        <v>1831.91</v>
      </c>
      <c r="P4157" s="124" t="s">
        <v>1314</v>
      </c>
    </row>
    <row r="4158" spans="1:16" ht="63.75">
      <c r="A4158" s="262" t="s">
        <v>622</v>
      </c>
      <c r="B4158" s="124"/>
      <c r="C4158" s="125" t="s">
        <v>715</v>
      </c>
      <c r="D4158" s="119">
        <v>43222</v>
      </c>
      <c r="E4158" s="120" t="s">
        <v>8694</v>
      </c>
      <c r="F4158" s="120" t="s">
        <v>1315</v>
      </c>
      <c r="G4158" s="120">
        <v>17511768</v>
      </c>
      <c r="H4158" s="124"/>
      <c r="I4158" s="128" t="s">
        <v>10280</v>
      </c>
      <c r="J4158" s="124"/>
      <c r="K4158" s="124"/>
      <c r="L4158" s="124"/>
      <c r="M4158" s="124"/>
      <c r="N4158" s="211">
        <v>0</v>
      </c>
      <c r="O4158" s="211">
        <v>286181.96999999997</v>
      </c>
      <c r="P4158" s="124" t="s">
        <v>1314</v>
      </c>
    </row>
    <row r="4159" spans="1:16" ht="63.75">
      <c r="A4159" s="262" t="s">
        <v>622</v>
      </c>
      <c r="B4159" s="124"/>
      <c r="C4159" s="125" t="s">
        <v>715</v>
      </c>
      <c r="D4159" s="119">
        <v>43222</v>
      </c>
      <c r="E4159" s="120" t="s">
        <v>8695</v>
      </c>
      <c r="F4159" s="120" t="s">
        <v>1315</v>
      </c>
      <c r="G4159" s="120">
        <v>17511754</v>
      </c>
      <c r="H4159" s="124"/>
      <c r="I4159" s="128" t="s">
        <v>10281</v>
      </c>
      <c r="J4159" s="124"/>
      <c r="K4159" s="124"/>
      <c r="L4159" s="124"/>
      <c r="M4159" s="124"/>
      <c r="N4159" s="211">
        <v>0</v>
      </c>
      <c r="O4159" s="211">
        <v>143211.51</v>
      </c>
      <c r="P4159" s="124" t="s">
        <v>1314</v>
      </c>
    </row>
    <row r="4160" spans="1:16" ht="63.75">
      <c r="A4160" s="262" t="s">
        <v>622</v>
      </c>
      <c r="B4160" s="124"/>
      <c r="C4160" s="125" t="s">
        <v>715</v>
      </c>
      <c r="D4160" s="119">
        <v>43222</v>
      </c>
      <c r="E4160" s="120" t="s">
        <v>8696</v>
      </c>
      <c r="F4160" s="120" t="s">
        <v>1315</v>
      </c>
      <c r="G4160" s="120">
        <v>17511743</v>
      </c>
      <c r="H4160" s="124"/>
      <c r="I4160" s="128" t="s">
        <v>10282</v>
      </c>
      <c r="J4160" s="124"/>
      <c r="K4160" s="124"/>
      <c r="L4160" s="124"/>
      <c r="M4160" s="124"/>
      <c r="N4160" s="211">
        <v>0</v>
      </c>
      <c r="O4160" s="211">
        <v>117147.61</v>
      </c>
      <c r="P4160" s="124" t="s">
        <v>1314</v>
      </c>
    </row>
    <row r="4161" spans="1:16" ht="63.75">
      <c r="A4161" s="262" t="s">
        <v>622</v>
      </c>
      <c r="B4161" s="124"/>
      <c r="C4161" s="125" t="s">
        <v>715</v>
      </c>
      <c r="D4161" s="119">
        <v>43222</v>
      </c>
      <c r="E4161" s="120" t="s">
        <v>8697</v>
      </c>
      <c r="F4161" s="120" t="s">
        <v>1315</v>
      </c>
      <c r="G4161" s="120">
        <v>17493648</v>
      </c>
      <c r="H4161" s="124"/>
      <c r="I4161" s="128" t="s">
        <v>10282</v>
      </c>
      <c r="J4161" s="124"/>
      <c r="K4161" s="124"/>
      <c r="L4161" s="124"/>
      <c r="M4161" s="124"/>
      <c r="N4161" s="211">
        <v>0</v>
      </c>
      <c r="O4161" s="211">
        <v>333813.59999999998</v>
      </c>
      <c r="P4161" s="124" t="s">
        <v>1314</v>
      </c>
    </row>
    <row r="4162" spans="1:16" ht="63.75">
      <c r="A4162" s="262">
        <v>41</v>
      </c>
      <c r="B4162" s="124"/>
      <c r="C4162" s="125" t="s">
        <v>697</v>
      </c>
      <c r="D4162" s="119">
        <v>43222</v>
      </c>
      <c r="E4162" s="120" t="s">
        <v>8698</v>
      </c>
      <c r="F4162" s="120" t="s">
        <v>6</v>
      </c>
      <c r="G4162" s="120">
        <v>920567</v>
      </c>
      <c r="H4162" s="124"/>
      <c r="I4162" s="128" t="s">
        <v>10283</v>
      </c>
      <c r="J4162" s="124"/>
      <c r="K4162" s="124"/>
      <c r="L4162" s="124"/>
      <c r="M4162" s="124"/>
      <c r="N4162" s="211">
        <v>0</v>
      </c>
      <c r="O4162" s="211">
        <v>161298</v>
      </c>
      <c r="P4162" s="124" t="s">
        <v>1314</v>
      </c>
    </row>
    <row r="4163" spans="1:16" ht="76.5">
      <c r="A4163" s="262">
        <v>25</v>
      </c>
      <c r="B4163" s="124"/>
      <c r="C4163" s="125" t="s">
        <v>694</v>
      </c>
      <c r="D4163" s="119">
        <v>43222</v>
      </c>
      <c r="E4163" s="120" t="s">
        <v>8699</v>
      </c>
      <c r="F4163" s="120" t="s">
        <v>1315</v>
      </c>
      <c r="G4163" s="120">
        <v>17526772</v>
      </c>
      <c r="H4163" s="124"/>
      <c r="I4163" s="128" t="s">
        <v>10284</v>
      </c>
      <c r="J4163" s="124"/>
      <c r="K4163" s="124"/>
      <c r="L4163" s="124"/>
      <c r="M4163" s="124"/>
      <c r="N4163" s="211">
        <v>337564.31</v>
      </c>
      <c r="O4163" s="211">
        <v>0</v>
      </c>
      <c r="P4163" s="124" t="s">
        <v>1314</v>
      </c>
    </row>
    <row r="4164" spans="1:16" ht="76.5">
      <c r="A4164" s="262">
        <v>25</v>
      </c>
      <c r="B4164" s="124"/>
      <c r="C4164" s="125" t="s">
        <v>694</v>
      </c>
      <c r="D4164" s="119">
        <v>43222</v>
      </c>
      <c r="E4164" s="120" t="s">
        <v>8700</v>
      </c>
      <c r="F4164" s="120" t="s">
        <v>1315</v>
      </c>
      <c r="G4164" s="120">
        <v>17526766</v>
      </c>
      <c r="H4164" s="124"/>
      <c r="I4164" s="128" t="s">
        <v>10285</v>
      </c>
      <c r="J4164" s="124"/>
      <c r="K4164" s="124"/>
      <c r="L4164" s="124"/>
      <c r="M4164" s="124"/>
      <c r="N4164" s="211">
        <v>121673.15</v>
      </c>
      <c r="O4164" s="211">
        <v>0</v>
      </c>
      <c r="P4164" s="124" t="s">
        <v>1314</v>
      </c>
    </row>
    <row r="4165" spans="1:16" ht="76.5">
      <c r="A4165" s="262">
        <v>25</v>
      </c>
      <c r="B4165" s="124"/>
      <c r="C4165" s="125" t="s">
        <v>694</v>
      </c>
      <c r="D4165" s="119">
        <v>43222</v>
      </c>
      <c r="E4165" s="120" t="s">
        <v>8701</v>
      </c>
      <c r="F4165" s="120" t="s">
        <v>1315</v>
      </c>
      <c r="G4165" s="120">
        <v>17526740</v>
      </c>
      <c r="H4165" s="124"/>
      <c r="I4165" s="128" t="s">
        <v>10286</v>
      </c>
      <c r="J4165" s="124"/>
      <c r="K4165" s="124"/>
      <c r="L4165" s="124"/>
      <c r="M4165" s="124"/>
      <c r="N4165" s="211">
        <v>704729.35</v>
      </c>
      <c r="O4165" s="211">
        <v>0</v>
      </c>
      <c r="P4165" s="124" t="s">
        <v>1314</v>
      </c>
    </row>
    <row r="4166" spans="1:16" ht="76.5">
      <c r="A4166" s="262">
        <v>25</v>
      </c>
      <c r="B4166" s="124"/>
      <c r="C4166" s="125" t="s">
        <v>694</v>
      </c>
      <c r="D4166" s="119">
        <v>43222</v>
      </c>
      <c r="E4166" s="120" t="s">
        <v>8702</v>
      </c>
      <c r="F4166" s="120" t="s">
        <v>1315</v>
      </c>
      <c r="G4166" s="120">
        <v>17526736</v>
      </c>
      <c r="H4166" s="124"/>
      <c r="I4166" s="128" t="s">
        <v>10287</v>
      </c>
      <c r="J4166" s="124"/>
      <c r="K4166" s="124"/>
      <c r="L4166" s="124"/>
      <c r="M4166" s="124"/>
      <c r="N4166" s="211">
        <v>1163566.3</v>
      </c>
      <c r="O4166" s="211">
        <v>0</v>
      </c>
      <c r="P4166" s="124" t="s">
        <v>1314</v>
      </c>
    </row>
    <row r="4167" spans="1:16" ht="76.5">
      <c r="A4167" s="262">
        <v>25</v>
      </c>
      <c r="B4167" s="124"/>
      <c r="C4167" s="125" t="s">
        <v>694</v>
      </c>
      <c r="D4167" s="119">
        <v>43222</v>
      </c>
      <c r="E4167" s="120" t="s">
        <v>8703</v>
      </c>
      <c r="F4167" s="120" t="s">
        <v>1315</v>
      </c>
      <c r="G4167" s="120">
        <v>17526712</v>
      </c>
      <c r="H4167" s="124"/>
      <c r="I4167" s="128" t="s">
        <v>10288</v>
      </c>
      <c r="J4167" s="124"/>
      <c r="K4167" s="124"/>
      <c r="L4167" s="124"/>
      <c r="M4167" s="124"/>
      <c r="N4167" s="211">
        <v>1074175.3500000001</v>
      </c>
      <c r="O4167" s="211">
        <v>0</v>
      </c>
      <c r="P4167" s="124" t="s">
        <v>1314</v>
      </c>
    </row>
    <row r="4168" spans="1:16" ht="76.5">
      <c r="A4168" s="262">
        <v>25</v>
      </c>
      <c r="B4168" s="124"/>
      <c r="C4168" s="125" t="s">
        <v>694</v>
      </c>
      <c r="D4168" s="119">
        <v>43222</v>
      </c>
      <c r="E4168" s="120" t="s">
        <v>8704</v>
      </c>
      <c r="F4168" s="120" t="s">
        <v>1315</v>
      </c>
      <c r="G4168" s="120">
        <v>17526718</v>
      </c>
      <c r="H4168" s="124"/>
      <c r="I4168" s="128" t="s">
        <v>10289</v>
      </c>
      <c r="J4168" s="124"/>
      <c r="K4168" s="124"/>
      <c r="L4168" s="124"/>
      <c r="M4168" s="124"/>
      <c r="N4168" s="211">
        <v>1066972.8999999999</v>
      </c>
      <c r="O4168" s="211">
        <v>0</v>
      </c>
      <c r="P4168" s="124" t="s">
        <v>1314</v>
      </c>
    </row>
    <row r="4169" spans="1:16" ht="76.5">
      <c r="A4169" s="262">
        <v>25</v>
      </c>
      <c r="B4169" s="124"/>
      <c r="C4169" s="125" t="s">
        <v>694</v>
      </c>
      <c r="D4169" s="119">
        <v>43222</v>
      </c>
      <c r="E4169" s="120" t="s">
        <v>8705</v>
      </c>
      <c r="F4169" s="120" t="s">
        <v>1315</v>
      </c>
      <c r="G4169" s="120">
        <v>17526294</v>
      </c>
      <c r="H4169" s="124"/>
      <c r="I4169" s="128" t="s">
        <v>10290</v>
      </c>
      <c r="J4169" s="124"/>
      <c r="K4169" s="124"/>
      <c r="L4169" s="124"/>
      <c r="M4169" s="124"/>
      <c r="N4169" s="211">
        <v>234602.08</v>
      </c>
      <c r="O4169" s="211">
        <v>0</v>
      </c>
      <c r="P4169" s="124" t="s">
        <v>1314</v>
      </c>
    </row>
    <row r="4170" spans="1:16" ht="76.5">
      <c r="A4170" s="262">
        <v>25</v>
      </c>
      <c r="B4170" s="124"/>
      <c r="C4170" s="125" t="s">
        <v>694</v>
      </c>
      <c r="D4170" s="119">
        <v>43222</v>
      </c>
      <c r="E4170" s="120" t="s">
        <v>8706</v>
      </c>
      <c r="F4170" s="120" t="s">
        <v>1315</v>
      </c>
      <c r="G4170" s="120">
        <v>17526641</v>
      </c>
      <c r="H4170" s="124"/>
      <c r="I4170" s="128" t="s">
        <v>10291</v>
      </c>
      <c r="J4170" s="124"/>
      <c r="K4170" s="124"/>
      <c r="L4170" s="124"/>
      <c r="M4170" s="124"/>
      <c r="N4170" s="211">
        <v>253078.71</v>
      </c>
      <c r="O4170" s="211">
        <v>0</v>
      </c>
      <c r="P4170" s="124" t="s">
        <v>1314</v>
      </c>
    </row>
    <row r="4171" spans="1:16" ht="76.5">
      <c r="A4171" s="262">
        <v>25</v>
      </c>
      <c r="B4171" s="124"/>
      <c r="C4171" s="125" t="s">
        <v>694</v>
      </c>
      <c r="D4171" s="119">
        <v>43222</v>
      </c>
      <c r="E4171" s="120" t="s">
        <v>8707</v>
      </c>
      <c r="F4171" s="120" t="s">
        <v>1315</v>
      </c>
      <c r="G4171" s="120">
        <v>17526635</v>
      </c>
      <c r="H4171" s="124"/>
      <c r="I4171" s="128" t="s">
        <v>10292</v>
      </c>
      <c r="J4171" s="124"/>
      <c r="K4171" s="124"/>
      <c r="L4171" s="124"/>
      <c r="M4171" s="124"/>
      <c r="N4171" s="211">
        <v>981481.87</v>
      </c>
      <c r="O4171" s="211">
        <v>0</v>
      </c>
      <c r="P4171" s="124" t="s">
        <v>1314</v>
      </c>
    </row>
    <row r="4172" spans="1:16" ht="76.5">
      <c r="A4172" s="262">
        <v>25</v>
      </c>
      <c r="B4172" s="124"/>
      <c r="C4172" s="125" t="s">
        <v>694</v>
      </c>
      <c r="D4172" s="119">
        <v>43222</v>
      </c>
      <c r="E4172" s="120" t="s">
        <v>8708</v>
      </c>
      <c r="F4172" s="120" t="s">
        <v>1315</v>
      </c>
      <c r="G4172" s="120">
        <v>17526604</v>
      </c>
      <c r="H4172" s="124"/>
      <c r="I4172" s="128" t="s">
        <v>10293</v>
      </c>
      <c r="J4172" s="124"/>
      <c r="K4172" s="124"/>
      <c r="L4172" s="124"/>
      <c r="M4172" s="124"/>
      <c r="N4172" s="211">
        <v>384863.97</v>
      </c>
      <c r="O4172" s="211">
        <v>0</v>
      </c>
      <c r="P4172" s="124" t="s">
        <v>1314</v>
      </c>
    </row>
    <row r="4173" spans="1:16" ht="76.5">
      <c r="A4173" s="262">
        <v>25</v>
      </c>
      <c r="B4173" s="124"/>
      <c r="C4173" s="125" t="s">
        <v>694</v>
      </c>
      <c r="D4173" s="119">
        <v>43222</v>
      </c>
      <c r="E4173" s="120" t="s">
        <v>8709</v>
      </c>
      <c r="F4173" s="120" t="s">
        <v>1315</v>
      </c>
      <c r="G4173" s="120">
        <v>17526398</v>
      </c>
      <c r="H4173" s="124"/>
      <c r="I4173" s="128" t="s">
        <v>10294</v>
      </c>
      <c r="J4173" s="124"/>
      <c r="K4173" s="124"/>
      <c r="L4173" s="124"/>
      <c r="M4173" s="124"/>
      <c r="N4173" s="211">
        <v>352893.03</v>
      </c>
      <c r="O4173" s="211">
        <v>0</v>
      </c>
      <c r="P4173" s="124" t="s">
        <v>1314</v>
      </c>
    </row>
    <row r="4174" spans="1:16" ht="76.5">
      <c r="A4174" s="262">
        <v>25</v>
      </c>
      <c r="B4174" s="124"/>
      <c r="C4174" s="125" t="s">
        <v>694</v>
      </c>
      <c r="D4174" s="119">
        <v>43222</v>
      </c>
      <c r="E4174" s="120" t="s">
        <v>8710</v>
      </c>
      <c r="F4174" s="120" t="s">
        <v>1315</v>
      </c>
      <c r="G4174" s="120">
        <v>17526371</v>
      </c>
      <c r="H4174" s="124"/>
      <c r="I4174" s="128" t="s">
        <v>10295</v>
      </c>
      <c r="J4174" s="124"/>
      <c r="K4174" s="124"/>
      <c r="L4174" s="124"/>
      <c r="M4174" s="124"/>
      <c r="N4174" s="211">
        <v>333426.69</v>
      </c>
      <c r="O4174" s="211">
        <v>0</v>
      </c>
      <c r="P4174" s="124" t="s">
        <v>1314</v>
      </c>
    </row>
    <row r="4175" spans="1:16" ht="76.5">
      <c r="A4175" s="262">
        <v>25</v>
      </c>
      <c r="B4175" s="124"/>
      <c r="C4175" s="125" t="s">
        <v>694</v>
      </c>
      <c r="D4175" s="119">
        <v>43222</v>
      </c>
      <c r="E4175" s="120" t="s">
        <v>8711</v>
      </c>
      <c r="F4175" s="120" t="s">
        <v>1315</v>
      </c>
      <c r="G4175" s="120">
        <v>17526733</v>
      </c>
      <c r="H4175" s="124"/>
      <c r="I4175" s="128" t="s">
        <v>10296</v>
      </c>
      <c r="J4175" s="124"/>
      <c r="K4175" s="124"/>
      <c r="L4175" s="124"/>
      <c r="M4175" s="124"/>
      <c r="N4175" s="211">
        <v>1152467.3899999999</v>
      </c>
      <c r="O4175" s="211">
        <v>0</v>
      </c>
      <c r="P4175" s="124" t="s">
        <v>1314</v>
      </c>
    </row>
    <row r="4176" spans="1:16" ht="76.5">
      <c r="A4176" s="262">
        <v>25</v>
      </c>
      <c r="B4176" s="124"/>
      <c r="C4176" s="125" t="s">
        <v>694</v>
      </c>
      <c r="D4176" s="119">
        <v>43222</v>
      </c>
      <c r="E4176" s="120" t="s">
        <v>8712</v>
      </c>
      <c r="F4176" s="120" t="s">
        <v>1315</v>
      </c>
      <c r="G4176" s="120">
        <v>17526717</v>
      </c>
      <c r="H4176" s="124"/>
      <c r="I4176" s="128" t="s">
        <v>10297</v>
      </c>
      <c r="J4176" s="124"/>
      <c r="K4176" s="124"/>
      <c r="L4176" s="124"/>
      <c r="M4176" s="124"/>
      <c r="N4176" s="211">
        <v>2563323.56</v>
      </c>
      <c r="O4176" s="211">
        <v>0</v>
      </c>
      <c r="P4176" s="124" t="s">
        <v>1314</v>
      </c>
    </row>
    <row r="4177" spans="1:16" ht="76.5">
      <c r="A4177" s="262">
        <v>25</v>
      </c>
      <c r="B4177" s="124"/>
      <c r="C4177" s="125" t="s">
        <v>694</v>
      </c>
      <c r="D4177" s="119">
        <v>43222</v>
      </c>
      <c r="E4177" s="120" t="s">
        <v>8713</v>
      </c>
      <c r="F4177" s="120" t="s">
        <v>1315</v>
      </c>
      <c r="G4177" s="120">
        <v>17526710</v>
      </c>
      <c r="H4177" s="124"/>
      <c r="I4177" s="128" t="s">
        <v>10298</v>
      </c>
      <c r="J4177" s="124"/>
      <c r="K4177" s="124"/>
      <c r="L4177" s="124"/>
      <c r="M4177" s="124"/>
      <c r="N4177" s="211">
        <v>221891.94</v>
      </c>
      <c r="O4177" s="211">
        <v>0</v>
      </c>
      <c r="P4177" s="124" t="s">
        <v>1314</v>
      </c>
    </row>
    <row r="4178" spans="1:16" ht="76.5">
      <c r="A4178" s="262">
        <v>25</v>
      </c>
      <c r="B4178" s="124"/>
      <c r="C4178" s="125" t="s">
        <v>694</v>
      </c>
      <c r="D4178" s="119">
        <v>43222</v>
      </c>
      <c r="E4178" s="120" t="s">
        <v>8714</v>
      </c>
      <c r="F4178" s="120" t="s">
        <v>1315</v>
      </c>
      <c r="G4178" s="120">
        <v>17526642</v>
      </c>
      <c r="H4178" s="124"/>
      <c r="I4178" s="128" t="s">
        <v>10299</v>
      </c>
      <c r="J4178" s="124"/>
      <c r="K4178" s="124"/>
      <c r="L4178" s="124"/>
      <c r="M4178" s="124"/>
      <c r="N4178" s="211">
        <v>140326.32</v>
      </c>
      <c r="O4178" s="211">
        <v>0</v>
      </c>
      <c r="P4178" s="124" t="s">
        <v>1314</v>
      </c>
    </row>
    <row r="4179" spans="1:16" ht="76.5">
      <c r="A4179" s="262">
        <v>25</v>
      </c>
      <c r="B4179" s="124"/>
      <c r="C4179" s="125" t="s">
        <v>694</v>
      </c>
      <c r="D4179" s="119">
        <v>43222</v>
      </c>
      <c r="E4179" s="120" t="s">
        <v>8715</v>
      </c>
      <c r="F4179" s="120" t="s">
        <v>1315</v>
      </c>
      <c r="G4179" s="120">
        <v>17526630</v>
      </c>
      <c r="H4179" s="124"/>
      <c r="I4179" s="128" t="s">
        <v>10300</v>
      </c>
      <c r="J4179" s="124"/>
      <c r="K4179" s="124"/>
      <c r="L4179" s="124"/>
      <c r="M4179" s="124"/>
      <c r="N4179" s="211">
        <v>704246.17</v>
      </c>
      <c r="O4179" s="211">
        <v>0</v>
      </c>
      <c r="P4179" s="124" t="s">
        <v>1314</v>
      </c>
    </row>
    <row r="4180" spans="1:16" ht="76.5">
      <c r="A4180" s="262">
        <v>25</v>
      </c>
      <c r="B4180" s="124"/>
      <c r="C4180" s="125" t="s">
        <v>694</v>
      </c>
      <c r="D4180" s="119">
        <v>43222</v>
      </c>
      <c r="E4180" s="120" t="s">
        <v>8716</v>
      </c>
      <c r="F4180" s="120" t="s">
        <v>1315</v>
      </c>
      <c r="G4180" s="120">
        <v>17475808</v>
      </c>
      <c r="H4180" s="124"/>
      <c r="I4180" s="128" t="s">
        <v>10301</v>
      </c>
      <c r="J4180" s="124"/>
      <c r="K4180" s="124"/>
      <c r="L4180" s="124"/>
      <c r="M4180" s="124"/>
      <c r="N4180" s="211">
        <v>107380.66</v>
      </c>
      <c r="O4180" s="211">
        <v>0</v>
      </c>
      <c r="P4180" s="124" t="s">
        <v>1314</v>
      </c>
    </row>
    <row r="4181" spans="1:16" ht="76.5">
      <c r="A4181" s="262">
        <v>25</v>
      </c>
      <c r="B4181" s="124"/>
      <c r="C4181" s="125" t="s">
        <v>694</v>
      </c>
      <c r="D4181" s="119">
        <v>43222</v>
      </c>
      <c r="E4181" s="120" t="s">
        <v>8717</v>
      </c>
      <c r="F4181" s="120" t="s">
        <v>1315</v>
      </c>
      <c r="G4181" s="120">
        <v>17475805</v>
      </c>
      <c r="H4181" s="124"/>
      <c r="I4181" s="128" t="s">
        <v>10302</v>
      </c>
      <c r="J4181" s="124"/>
      <c r="K4181" s="124"/>
      <c r="L4181" s="124"/>
      <c r="M4181" s="124"/>
      <c r="N4181" s="211">
        <v>73242.22</v>
      </c>
      <c r="O4181" s="211">
        <v>0</v>
      </c>
      <c r="P4181" s="124" t="s">
        <v>1314</v>
      </c>
    </row>
    <row r="4182" spans="1:16" ht="76.5">
      <c r="A4182" s="262">
        <v>25</v>
      </c>
      <c r="B4182" s="124"/>
      <c r="C4182" s="125" t="s">
        <v>694</v>
      </c>
      <c r="D4182" s="119">
        <v>43222</v>
      </c>
      <c r="E4182" s="120" t="s">
        <v>8718</v>
      </c>
      <c r="F4182" s="120" t="s">
        <v>1315</v>
      </c>
      <c r="G4182" s="120">
        <v>17475803</v>
      </c>
      <c r="H4182" s="124"/>
      <c r="I4182" s="128" t="s">
        <v>10303</v>
      </c>
      <c r="J4182" s="124"/>
      <c r="K4182" s="124"/>
      <c r="L4182" s="124"/>
      <c r="M4182" s="124"/>
      <c r="N4182" s="211">
        <v>309153.82</v>
      </c>
      <c r="O4182" s="211">
        <v>0</v>
      </c>
      <c r="P4182" s="124" t="s">
        <v>1314</v>
      </c>
    </row>
    <row r="4183" spans="1:16" ht="76.5">
      <c r="A4183" s="262">
        <v>25</v>
      </c>
      <c r="B4183" s="124"/>
      <c r="C4183" s="125" t="s">
        <v>694</v>
      </c>
      <c r="D4183" s="119">
        <v>43222</v>
      </c>
      <c r="E4183" s="120" t="s">
        <v>8719</v>
      </c>
      <c r="F4183" s="120" t="s">
        <v>1315</v>
      </c>
      <c r="G4183" s="120">
        <v>17475842</v>
      </c>
      <c r="H4183" s="124"/>
      <c r="I4183" s="128" t="s">
        <v>10304</v>
      </c>
      <c r="J4183" s="124"/>
      <c r="K4183" s="124"/>
      <c r="L4183" s="124"/>
      <c r="M4183" s="124"/>
      <c r="N4183" s="211">
        <v>103655.76</v>
      </c>
      <c r="O4183" s="211">
        <v>0</v>
      </c>
      <c r="P4183" s="124" t="s">
        <v>1314</v>
      </c>
    </row>
    <row r="4184" spans="1:16" ht="76.5">
      <c r="A4184" s="262">
        <v>25</v>
      </c>
      <c r="B4184" s="124"/>
      <c r="C4184" s="125" t="s">
        <v>694</v>
      </c>
      <c r="D4184" s="119">
        <v>43222</v>
      </c>
      <c r="E4184" s="120" t="s">
        <v>8720</v>
      </c>
      <c r="F4184" s="120" t="s">
        <v>1315</v>
      </c>
      <c r="G4184" s="120">
        <v>17493659</v>
      </c>
      <c r="H4184" s="124"/>
      <c r="I4184" s="128" t="s">
        <v>10305</v>
      </c>
      <c r="J4184" s="124"/>
      <c r="K4184" s="124"/>
      <c r="L4184" s="124"/>
      <c r="M4184" s="124"/>
      <c r="N4184" s="211">
        <v>311577.37</v>
      </c>
      <c r="O4184" s="211">
        <v>0</v>
      </c>
      <c r="P4184" s="124" t="s">
        <v>1314</v>
      </c>
    </row>
    <row r="4185" spans="1:16" ht="76.5">
      <c r="A4185" s="262">
        <v>25</v>
      </c>
      <c r="B4185" s="124"/>
      <c r="C4185" s="125" t="s">
        <v>694</v>
      </c>
      <c r="D4185" s="119">
        <v>43222</v>
      </c>
      <c r="E4185" s="120" t="s">
        <v>8721</v>
      </c>
      <c r="F4185" s="120" t="s">
        <v>1315</v>
      </c>
      <c r="G4185" s="120">
        <v>17493621</v>
      </c>
      <c r="H4185" s="124"/>
      <c r="I4185" s="128" t="s">
        <v>10306</v>
      </c>
      <c r="J4185" s="124"/>
      <c r="K4185" s="124"/>
      <c r="L4185" s="124"/>
      <c r="M4185" s="124"/>
      <c r="N4185" s="211">
        <v>398975.39</v>
      </c>
      <c r="O4185" s="211">
        <v>0</v>
      </c>
      <c r="P4185" s="124" t="s">
        <v>1314</v>
      </c>
    </row>
    <row r="4186" spans="1:16" ht="76.5">
      <c r="A4186" s="262">
        <v>25</v>
      </c>
      <c r="B4186" s="124"/>
      <c r="C4186" s="125" t="s">
        <v>694</v>
      </c>
      <c r="D4186" s="119">
        <v>43222</v>
      </c>
      <c r="E4186" s="120" t="s">
        <v>8722</v>
      </c>
      <c r="F4186" s="120" t="s">
        <v>1315</v>
      </c>
      <c r="G4186" s="120">
        <v>17493618</v>
      </c>
      <c r="H4186" s="124"/>
      <c r="I4186" s="128" t="s">
        <v>10307</v>
      </c>
      <c r="J4186" s="124"/>
      <c r="K4186" s="124"/>
      <c r="L4186" s="124"/>
      <c r="M4186" s="124"/>
      <c r="N4186" s="211">
        <v>156946.26999999999</v>
      </c>
      <c r="O4186" s="211">
        <v>0</v>
      </c>
      <c r="P4186" s="124" t="s">
        <v>1314</v>
      </c>
    </row>
    <row r="4187" spans="1:16" ht="76.5">
      <c r="A4187" s="262">
        <v>25</v>
      </c>
      <c r="B4187" s="124"/>
      <c r="C4187" s="125" t="s">
        <v>694</v>
      </c>
      <c r="D4187" s="119">
        <v>43222</v>
      </c>
      <c r="E4187" s="120" t="s">
        <v>8723</v>
      </c>
      <c r="F4187" s="120" t="s">
        <v>1315</v>
      </c>
      <c r="G4187" s="120">
        <v>17493620</v>
      </c>
      <c r="H4187" s="124"/>
      <c r="I4187" s="128" t="s">
        <v>10308</v>
      </c>
      <c r="J4187" s="124"/>
      <c r="K4187" s="124"/>
      <c r="L4187" s="124"/>
      <c r="M4187" s="124"/>
      <c r="N4187" s="211">
        <v>218263.77</v>
      </c>
      <c r="O4187" s="211">
        <v>0</v>
      </c>
      <c r="P4187" s="124" t="s">
        <v>1314</v>
      </c>
    </row>
    <row r="4188" spans="1:16" ht="76.5">
      <c r="A4188" s="262">
        <v>25</v>
      </c>
      <c r="B4188" s="124"/>
      <c r="C4188" s="125" t="s">
        <v>694</v>
      </c>
      <c r="D4188" s="119">
        <v>43222</v>
      </c>
      <c r="E4188" s="120" t="s">
        <v>8724</v>
      </c>
      <c r="F4188" s="120" t="s">
        <v>1315</v>
      </c>
      <c r="G4188" s="120">
        <v>17493616</v>
      </c>
      <c r="H4188" s="124"/>
      <c r="I4188" s="128" t="s">
        <v>10309</v>
      </c>
      <c r="J4188" s="124"/>
      <c r="K4188" s="124"/>
      <c r="L4188" s="124"/>
      <c r="M4188" s="124"/>
      <c r="N4188" s="211">
        <v>45497.95</v>
      </c>
      <c r="O4188" s="211">
        <v>0</v>
      </c>
      <c r="P4188" s="124" t="s">
        <v>1314</v>
      </c>
    </row>
    <row r="4189" spans="1:16" ht="76.5">
      <c r="A4189" s="262">
        <v>25</v>
      </c>
      <c r="B4189" s="124"/>
      <c r="C4189" s="125" t="s">
        <v>694</v>
      </c>
      <c r="D4189" s="119">
        <v>43222</v>
      </c>
      <c r="E4189" s="120" t="s">
        <v>8725</v>
      </c>
      <c r="F4189" s="120" t="s">
        <v>1315</v>
      </c>
      <c r="G4189" s="120">
        <v>17493194</v>
      </c>
      <c r="H4189" s="124"/>
      <c r="I4189" s="128" t="s">
        <v>10310</v>
      </c>
      <c r="J4189" s="124"/>
      <c r="K4189" s="124"/>
      <c r="L4189" s="124"/>
      <c r="M4189" s="124"/>
      <c r="N4189" s="211">
        <v>381313.9</v>
      </c>
      <c r="O4189" s="211">
        <v>0</v>
      </c>
      <c r="P4189" s="124" t="s">
        <v>1314</v>
      </c>
    </row>
    <row r="4190" spans="1:16" ht="76.5">
      <c r="A4190" s="262">
        <v>25</v>
      </c>
      <c r="B4190" s="124"/>
      <c r="C4190" s="125" t="s">
        <v>694</v>
      </c>
      <c r="D4190" s="119">
        <v>43222</v>
      </c>
      <c r="E4190" s="120" t="s">
        <v>8726</v>
      </c>
      <c r="F4190" s="120" t="s">
        <v>1315</v>
      </c>
      <c r="G4190" s="120">
        <v>17493191</v>
      </c>
      <c r="H4190" s="124"/>
      <c r="I4190" s="128" t="s">
        <v>10311</v>
      </c>
      <c r="J4190" s="124"/>
      <c r="K4190" s="124"/>
      <c r="L4190" s="124"/>
      <c r="M4190" s="124"/>
      <c r="N4190" s="211">
        <v>166942.54</v>
      </c>
      <c r="O4190" s="211">
        <v>0</v>
      </c>
      <c r="P4190" s="124" t="s">
        <v>1314</v>
      </c>
    </row>
    <row r="4191" spans="1:16" ht="76.5">
      <c r="A4191" s="262">
        <v>25</v>
      </c>
      <c r="B4191" s="124"/>
      <c r="C4191" s="125" t="s">
        <v>694</v>
      </c>
      <c r="D4191" s="119">
        <v>43222</v>
      </c>
      <c r="E4191" s="120" t="s">
        <v>8727</v>
      </c>
      <c r="F4191" s="120" t="s">
        <v>1315</v>
      </c>
      <c r="G4191" s="120">
        <v>17493189</v>
      </c>
      <c r="H4191" s="124"/>
      <c r="I4191" s="128" t="s">
        <v>10312</v>
      </c>
      <c r="J4191" s="124"/>
      <c r="K4191" s="124"/>
      <c r="L4191" s="124"/>
      <c r="M4191" s="124"/>
      <c r="N4191" s="211">
        <v>104.13</v>
      </c>
      <c r="O4191" s="211">
        <v>0</v>
      </c>
      <c r="P4191" s="124" t="s">
        <v>1314</v>
      </c>
    </row>
    <row r="4192" spans="1:16" ht="76.5">
      <c r="A4192" s="262">
        <v>25</v>
      </c>
      <c r="B4192" s="124"/>
      <c r="C4192" s="125" t="s">
        <v>694</v>
      </c>
      <c r="D4192" s="119">
        <v>43222</v>
      </c>
      <c r="E4192" s="120" t="s">
        <v>8728</v>
      </c>
      <c r="F4192" s="120" t="s">
        <v>1315</v>
      </c>
      <c r="G4192" s="120">
        <v>17493187</v>
      </c>
      <c r="H4192" s="124"/>
      <c r="I4192" s="128" t="s">
        <v>10313</v>
      </c>
      <c r="J4192" s="124"/>
      <c r="K4192" s="124"/>
      <c r="L4192" s="124"/>
      <c r="M4192" s="124"/>
      <c r="N4192" s="211">
        <v>281552.15999999997</v>
      </c>
      <c r="O4192" s="211">
        <v>0</v>
      </c>
      <c r="P4192" s="124" t="s">
        <v>1314</v>
      </c>
    </row>
    <row r="4193" spans="1:16" ht="76.5">
      <c r="A4193" s="262">
        <v>25</v>
      </c>
      <c r="B4193" s="124"/>
      <c r="C4193" s="125" t="s">
        <v>694</v>
      </c>
      <c r="D4193" s="119">
        <v>43222</v>
      </c>
      <c r="E4193" s="120" t="s">
        <v>8729</v>
      </c>
      <c r="F4193" s="120" t="s">
        <v>1315</v>
      </c>
      <c r="G4193" s="120">
        <v>17493137</v>
      </c>
      <c r="H4193" s="124"/>
      <c r="I4193" s="128" t="s">
        <v>10314</v>
      </c>
      <c r="J4193" s="124"/>
      <c r="K4193" s="124"/>
      <c r="L4193" s="124"/>
      <c r="M4193" s="124"/>
      <c r="N4193" s="211">
        <v>384671.4</v>
      </c>
      <c r="O4193" s="211">
        <v>0</v>
      </c>
      <c r="P4193" s="124" t="s">
        <v>1314</v>
      </c>
    </row>
    <row r="4194" spans="1:16" ht="76.5">
      <c r="A4194" s="262">
        <v>25</v>
      </c>
      <c r="B4194" s="124"/>
      <c r="C4194" s="125" t="s">
        <v>694</v>
      </c>
      <c r="D4194" s="119">
        <v>43222</v>
      </c>
      <c r="E4194" s="120" t="s">
        <v>8730</v>
      </c>
      <c r="F4194" s="120" t="s">
        <v>1315</v>
      </c>
      <c r="G4194" s="120">
        <v>17492970</v>
      </c>
      <c r="H4194" s="124"/>
      <c r="I4194" s="128" t="s">
        <v>10315</v>
      </c>
      <c r="J4194" s="124"/>
      <c r="K4194" s="124"/>
      <c r="L4194" s="124"/>
      <c r="M4194" s="124"/>
      <c r="N4194" s="211">
        <v>433272.29</v>
      </c>
      <c r="O4194" s="211">
        <v>0</v>
      </c>
      <c r="P4194" s="124" t="s">
        <v>1314</v>
      </c>
    </row>
    <row r="4195" spans="1:16" ht="76.5">
      <c r="A4195" s="262">
        <v>25</v>
      </c>
      <c r="B4195" s="124"/>
      <c r="C4195" s="125" t="s">
        <v>694</v>
      </c>
      <c r="D4195" s="119">
        <v>43222</v>
      </c>
      <c r="E4195" s="120" t="s">
        <v>8731</v>
      </c>
      <c r="F4195" s="120" t="s">
        <v>1315</v>
      </c>
      <c r="G4195" s="120">
        <v>17492873</v>
      </c>
      <c r="H4195" s="124"/>
      <c r="I4195" s="128" t="s">
        <v>10316</v>
      </c>
      <c r="J4195" s="124"/>
      <c r="K4195" s="124"/>
      <c r="L4195" s="124"/>
      <c r="M4195" s="124"/>
      <c r="N4195" s="211">
        <v>1151988.98</v>
      </c>
      <c r="O4195" s="211">
        <v>0</v>
      </c>
      <c r="P4195" s="124" t="s">
        <v>1314</v>
      </c>
    </row>
    <row r="4196" spans="1:16" ht="76.5">
      <c r="A4196" s="262">
        <v>25</v>
      </c>
      <c r="B4196" s="124"/>
      <c r="C4196" s="125" t="s">
        <v>694</v>
      </c>
      <c r="D4196" s="119">
        <v>43222</v>
      </c>
      <c r="E4196" s="120" t="s">
        <v>8732</v>
      </c>
      <c r="F4196" s="120" t="s">
        <v>1315</v>
      </c>
      <c r="G4196" s="120">
        <v>17492745</v>
      </c>
      <c r="H4196" s="124"/>
      <c r="I4196" s="128" t="s">
        <v>10317</v>
      </c>
      <c r="J4196" s="124"/>
      <c r="K4196" s="124"/>
      <c r="L4196" s="124"/>
      <c r="M4196" s="124"/>
      <c r="N4196" s="211">
        <v>162043.29999999999</v>
      </c>
      <c r="O4196" s="211">
        <v>0</v>
      </c>
      <c r="P4196" s="124" t="s">
        <v>1314</v>
      </c>
    </row>
    <row r="4197" spans="1:16" ht="76.5">
      <c r="A4197" s="262">
        <v>25</v>
      </c>
      <c r="B4197" s="124"/>
      <c r="C4197" s="125" t="s">
        <v>694</v>
      </c>
      <c r="D4197" s="119">
        <v>43222</v>
      </c>
      <c r="E4197" s="120" t="s">
        <v>8733</v>
      </c>
      <c r="F4197" s="120" t="s">
        <v>1315</v>
      </c>
      <c r="G4197" s="120">
        <v>17492735</v>
      </c>
      <c r="H4197" s="124"/>
      <c r="I4197" s="128" t="s">
        <v>10318</v>
      </c>
      <c r="J4197" s="124"/>
      <c r="K4197" s="124"/>
      <c r="L4197" s="124"/>
      <c r="M4197" s="124"/>
      <c r="N4197" s="211">
        <v>1326176.6399999999</v>
      </c>
      <c r="O4197" s="211">
        <v>0</v>
      </c>
      <c r="P4197" s="124" t="s">
        <v>1314</v>
      </c>
    </row>
    <row r="4198" spans="1:16" ht="76.5">
      <c r="A4198" s="262">
        <v>25</v>
      </c>
      <c r="B4198" s="124"/>
      <c r="C4198" s="125" t="s">
        <v>694</v>
      </c>
      <c r="D4198" s="119">
        <v>43222</v>
      </c>
      <c r="E4198" s="120" t="s">
        <v>8734</v>
      </c>
      <c r="F4198" s="120" t="s">
        <v>1315</v>
      </c>
      <c r="G4198" s="120">
        <v>17492725</v>
      </c>
      <c r="H4198" s="124"/>
      <c r="I4198" s="128" t="s">
        <v>10319</v>
      </c>
      <c r="J4198" s="124"/>
      <c r="K4198" s="124"/>
      <c r="L4198" s="124"/>
      <c r="M4198" s="124"/>
      <c r="N4198" s="211">
        <v>716654.13</v>
      </c>
      <c r="O4198" s="211">
        <v>0</v>
      </c>
      <c r="P4198" s="124" t="s">
        <v>1314</v>
      </c>
    </row>
    <row r="4199" spans="1:16" ht="76.5">
      <c r="A4199" s="262">
        <v>513</v>
      </c>
      <c r="B4199" s="124"/>
      <c r="C4199" s="125" t="s">
        <v>201</v>
      </c>
      <c r="D4199" s="119">
        <v>43222</v>
      </c>
      <c r="E4199" s="120" t="s">
        <v>8735</v>
      </c>
      <c r="F4199" s="120" t="s">
        <v>1315</v>
      </c>
      <c r="G4199" s="120">
        <v>17512495</v>
      </c>
      <c r="H4199" s="124"/>
      <c r="I4199" s="128" t="s">
        <v>10320</v>
      </c>
      <c r="J4199" s="124"/>
      <c r="K4199" s="124"/>
      <c r="L4199" s="124"/>
      <c r="M4199" s="124"/>
      <c r="N4199" s="211">
        <v>37500</v>
      </c>
      <c r="O4199" s="211">
        <v>0</v>
      </c>
      <c r="P4199" s="124" t="s">
        <v>1314</v>
      </c>
    </row>
    <row r="4200" spans="1:16" ht="76.5">
      <c r="A4200" s="262">
        <v>513</v>
      </c>
      <c r="B4200" s="124"/>
      <c r="C4200" s="125" t="s">
        <v>201</v>
      </c>
      <c r="D4200" s="119">
        <v>43222</v>
      </c>
      <c r="E4200" s="120" t="s">
        <v>8736</v>
      </c>
      <c r="F4200" s="120" t="s">
        <v>1315</v>
      </c>
      <c r="G4200" s="120">
        <v>17507925</v>
      </c>
      <c r="H4200" s="124"/>
      <c r="I4200" s="128" t="s">
        <v>10321</v>
      </c>
      <c r="J4200" s="124"/>
      <c r="K4200" s="124"/>
      <c r="L4200" s="124"/>
      <c r="M4200" s="124"/>
      <c r="N4200" s="211">
        <v>52615.67</v>
      </c>
      <c r="O4200" s="211">
        <v>0</v>
      </c>
      <c r="P4200" s="124" t="s">
        <v>1314</v>
      </c>
    </row>
    <row r="4201" spans="1:16" ht="76.5">
      <c r="A4201" s="262">
        <v>513</v>
      </c>
      <c r="B4201" s="124"/>
      <c r="C4201" s="125" t="s">
        <v>201</v>
      </c>
      <c r="D4201" s="119">
        <v>43222</v>
      </c>
      <c r="E4201" s="120" t="s">
        <v>8737</v>
      </c>
      <c r="F4201" s="120" t="s">
        <v>1315</v>
      </c>
      <c r="G4201" s="120">
        <v>17507916</v>
      </c>
      <c r="H4201" s="124"/>
      <c r="I4201" s="128" t="s">
        <v>10322</v>
      </c>
      <c r="J4201" s="124"/>
      <c r="K4201" s="124"/>
      <c r="L4201" s="124"/>
      <c r="M4201" s="124"/>
      <c r="N4201" s="211">
        <v>43321.68</v>
      </c>
      <c r="O4201" s="211">
        <v>0</v>
      </c>
      <c r="P4201" s="124" t="s">
        <v>1314</v>
      </c>
    </row>
    <row r="4202" spans="1:16" ht="76.5">
      <c r="A4202" s="262">
        <v>25</v>
      </c>
      <c r="B4202" s="124"/>
      <c r="C4202" s="125" t="s">
        <v>694</v>
      </c>
      <c r="D4202" s="119">
        <v>43222</v>
      </c>
      <c r="E4202" s="120" t="s">
        <v>8738</v>
      </c>
      <c r="F4202" s="120" t="s">
        <v>1315</v>
      </c>
      <c r="G4202" s="120">
        <v>17475846</v>
      </c>
      <c r="H4202" s="124"/>
      <c r="I4202" s="128" t="s">
        <v>10323</v>
      </c>
      <c r="J4202" s="124"/>
      <c r="K4202" s="124"/>
      <c r="L4202" s="124"/>
      <c r="M4202" s="124"/>
      <c r="N4202" s="211">
        <v>60939.7</v>
      </c>
      <c r="O4202" s="211">
        <v>0</v>
      </c>
      <c r="P4202" s="124" t="s">
        <v>1314</v>
      </c>
    </row>
    <row r="4203" spans="1:16" ht="76.5">
      <c r="A4203" s="262">
        <v>25</v>
      </c>
      <c r="B4203" s="124"/>
      <c r="C4203" s="125" t="s">
        <v>694</v>
      </c>
      <c r="D4203" s="119">
        <v>43222</v>
      </c>
      <c r="E4203" s="120" t="s">
        <v>8739</v>
      </c>
      <c r="F4203" s="120" t="s">
        <v>1315</v>
      </c>
      <c r="G4203" s="120">
        <v>17475848</v>
      </c>
      <c r="H4203" s="124"/>
      <c r="I4203" s="128" t="s">
        <v>10324</v>
      </c>
      <c r="J4203" s="124"/>
      <c r="K4203" s="124"/>
      <c r="L4203" s="124"/>
      <c r="M4203" s="124"/>
      <c r="N4203" s="211">
        <v>5.0199999999999996</v>
      </c>
      <c r="O4203" s="211">
        <v>0</v>
      </c>
      <c r="P4203" s="124" t="s">
        <v>1314</v>
      </c>
    </row>
    <row r="4204" spans="1:16" ht="76.5">
      <c r="A4204" s="262">
        <v>25</v>
      </c>
      <c r="B4204" s="124"/>
      <c r="C4204" s="125" t="s">
        <v>694</v>
      </c>
      <c r="D4204" s="119">
        <v>43222</v>
      </c>
      <c r="E4204" s="120" t="s">
        <v>8740</v>
      </c>
      <c r="F4204" s="120" t="s">
        <v>1315</v>
      </c>
      <c r="G4204" s="120">
        <v>17475850</v>
      </c>
      <c r="H4204" s="124"/>
      <c r="I4204" s="128" t="s">
        <v>10325</v>
      </c>
      <c r="J4204" s="124"/>
      <c r="K4204" s="124"/>
      <c r="L4204" s="124"/>
      <c r="M4204" s="124"/>
      <c r="N4204" s="211">
        <v>485513.13</v>
      </c>
      <c r="O4204" s="211">
        <v>0</v>
      </c>
      <c r="P4204" s="124" t="s">
        <v>1314</v>
      </c>
    </row>
    <row r="4205" spans="1:16" ht="76.5">
      <c r="A4205" s="262">
        <v>25</v>
      </c>
      <c r="B4205" s="124"/>
      <c r="C4205" s="125" t="s">
        <v>694</v>
      </c>
      <c r="D4205" s="119">
        <v>43222</v>
      </c>
      <c r="E4205" s="120" t="s">
        <v>8741</v>
      </c>
      <c r="F4205" s="120" t="s">
        <v>1315</v>
      </c>
      <c r="G4205" s="120">
        <v>17489928</v>
      </c>
      <c r="H4205" s="124"/>
      <c r="I4205" s="128" t="s">
        <v>10326</v>
      </c>
      <c r="J4205" s="124"/>
      <c r="K4205" s="124"/>
      <c r="L4205" s="124"/>
      <c r="M4205" s="124"/>
      <c r="N4205" s="211">
        <v>230223.97</v>
      </c>
      <c r="O4205" s="211">
        <v>0</v>
      </c>
      <c r="P4205" s="124" t="s">
        <v>1314</v>
      </c>
    </row>
    <row r="4206" spans="1:16" ht="76.5">
      <c r="A4206" s="262">
        <v>25</v>
      </c>
      <c r="B4206" s="124"/>
      <c r="C4206" s="125" t="s">
        <v>694</v>
      </c>
      <c r="D4206" s="119">
        <v>43222</v>
      </c>
      <c r="E4206" s="120" t="s">
        <v>8742</v>
      </c>
      <c r="F4206" s="120" t="s">
        <v>1315</v>
      </c>
      <c r="G4206" s="120">
        <v>17527630</v>
      </c>
      <c r="H4206" s="124"/>
      <c r="I4206" s="128" t="s">
        <v>10327</v>
      </c>
      <c r="J4206" s="124"/>
      <c r="K4206" s="124"/>
      <c r="L4206" s="124"/>
      <c r="M4206" s="124"/>
      <c r="N4206" s="211">
        <v>600000</v>
      </c>
      <c r="O4206" s="211">
        <v>0</v>
      </c>
      <c r="P4206" s="124" t="s">
        <v>1314</v>
      </c>
    </row>
    <row r="4207" spans="1:16" ht="76.5">
      <c r="A4207" s="262">
        <v>25</v>
      </c>
      <c r="B4207" s="124"/>
      <c r="C4207" s="125" t="s">
        <v>694</v>
      </c>
      <c r="D4207" s="119">
        <v>43222</v>
      </c>
      <c r="E4207" s="120" t="s">
        <v>8743</v>
      </c>
      <c r="F4207" s="120" t="s">
        <v>1315</v>
      </c>
      <c r="G4207" s="120">
        <v>17526803</v>
      </c>
      <c r="H4207" s="124"/>
      <c r="I4207" s="128" t="s">
        <v>10328</v>
      </c>
      <c r="J4207" s="124"/>
      <c r="K4207" s="124"/>
      <c r="L4207" s="124"/>
      <c r="M4207" s="124"/>
      <c r="N4207" s="211">
        <v>652163.31999999995</v>
      </c>
      <c r="O4207" s="211">
        <v>0</v>
      </c>
      <c r="P4207" s="124" t="s">
        <v>1314</v>
      </c>
    </row>
    <row r="4208" spans="1:16" ht="76.5">
      <c r="A4208" s="262">
        <v>25</v>
      </c>
      <c r="B4208" s="124"/>
      <c r="C4208" s="125" t="s">
        <v>694</v>
      </c>
      <c r="D4208" s="119">
        <v>43222</v>
      </c>
      <c r="E4208" s="120" t="s">
        <v>8744</v>
      </c>
      <c r="F4208" s="120" t="s">
        <v>1315</v>
      </c>
      <c r="G4208" s="120">
        <v>17526800</v>
      </c>
      <c r="H4208" s="124"/>
      <c r="I4208" s="128" t="s">
        <v>10329</v>
      </c>
      <c r="J4208" s="124"/>
      <c r="K4208" s="124"/>
      <c r="L4208" s="124"/>
      <c r="M4208" s="124"/>
      <c r="N4208" s="211">
        <v>394629.39</v>
      </c>
      <c r="O4208" s="211">
        <v>0</v>
      </c>
      <c r="P4208" s="124" t="s">
        <v>1314</v>
      </c>
    </row>
    <row r="4209" spans="1:16" ht="76.5">
      <c r="A4209" s="262">
        <v>25</v>
      </c>
      <c r="B4209" s="124"/>
      <c r="C4209" s="125" t="s">
        <v>694</v>
      </c>
      <c r="D4209" s="119">
        <v>43222</v>
      </c>
      <c r="E4209" s="120" t="s">
        <v>8745</v>
      </c>
      <c r="F4209" s="120" t="s">
        <v>1315</v>
      </c>
      <c r="G4209" s="120">
        <v>17526776</v>
      </c>
      <c r="H4209" s="124"/>
      <c r="I4209" s="128" t="s">
        <v>10330</v>
      </c>
      <c r="J4209" s="124"/>
      <c r="K4209" s="124"/>
      <c r="L4209" s="124"/>
      <c r="M4209" s="124"/>
      <c r="N4209" s="211">
        <v>558171.98</v>
      </c>
      <c r="O4209" s="211">
        <v>0</v>
      </c>
      <c r="P4209" s="124" t="s">
        <v>1314</v>
      </c>
    </row>
    <row r="4210" spans="1:16" ht="89.25">
      <c r="A4210" s="262">
        <v>513</v>
      </c>
      <c r="B4210" s="124"/>
      <c r="C4210" s="125" t="s">
        <v>201</v>
      </c>
      <c r="D4210" s="119">
        <v>43222</v>
      </c>
      <c r="E4210" s="120" t="s">
        <v>8746</v>
      </c>
      <c r="F4210" s="120" t="s">
        <v>15</v>
      </c>
      <c r="G4210" s="120">
        <v>4888</v>
      </c>
      <c r="H4210" s="124"/>
      <c r="I4210" s="128" t="s">
        <v>10331</v>
      </c>
      <c r="J4210" s="124"/>
      <c r="K4210" s="124"/>
      <c r="L4210" s="124"/>
      <c r="M4210" s="124"/>
      <c r="N4210" s="211">
        <v>50</v>
      </c>
      <c r="O4210" s="211">
        <v>0</v>
      </c>
      <c r="P4210" s="124" t="s">
        <v>1314</v>
      </c>
    </row>
    <row r="4211" spans="1:16" ht="102">
      <c r="A4211" s="262">
        <v>197</v>
      </c>
      <c r="B4211" s="124"/>
      <c r="C4211" s="125" t="s">
        <v>754</v>
      </c>
      <c r="D4211" s="119">
        <v>43222</v>
      </c>
      <c r="E4211" s="120" t="s">
        <v>8747</v>
      </c>
      <c r="F4211" s="120" t="s">
        <v>1257</v>
      </c>
      <c r="G4211" s="120">
        <v>4879</v>
      </c>
      <c r="H4211" s="124"/>
      <c r="I4211" s="128" t="s">
        <v>10332</v>
      </c>
      <c r="J4211" s="124"/>
      <c r="K4211" s="124"/>
      <c r="L4211" s="124"/>
      <c r="M4211" s="124"/>
      <c r="N4211" s="211">
        <v>274.17</v>
      </c>
      <c r="O4211" s="211">
        <v>0</v>
      </c>
      <c r="P4211" s="124" t="s">
        <v>1314</v>
      </c>
    </row>
    <row r="4212" spans="1:16" ht="89.25">
      <c r="A4212" s="262">
        <v>197</v>
      </c>
      <c r="B4212" s="124"/>
      <c r="C4212" s="125" t="s">
        <v>754</v>
      </c>
      <c r="D4212" s="119">
        <v>43222</v>
      </c>
      <c r="E4212" s="120" t="s">
        <v>8748</v>
      </c>
      <c r="F4212" s="120" t="s">
        <v>15</v>
      </c>
      <c r="G4212" s="120">
        <v>4879</v>
      </c>
      <c r="H4212" s="124"/>
      <c r="I4212" s="128" t="s">
        <v>10333</v>
      </c>
      <c r="J4212" s="124"/>
      <c r="K4212" s="124"/>
      <c r="L4212" s="124"/>
      <c r="M4212" s="124"/>
      <c r="N4212" s="211">
        <v>295.66000000000003</v>
      </c>
      <c r="O4212" s="211">
        <v>0</v>
      </c>
      <c r="P4212" s="124" t="s">
        <v>1314</v>
      </c>
    </row>
    <row r="4213" spans="1:16" ht="89.25">
      <c r="A4213" s="262">
        <v>25</v>
      </c>
      <c r="B4213" s="124"/>
      <c r="C4213" s="125" t="s">
        <v>694</v>
      </c>
      <c r="D4213" s="119">
        <v>43222</v>
      </c>
      <c r="E4213" s="120" t="s">
        <v>8749</v>
      </c>
      <c r="F4213" s="120" t="s">
        <v>15</v>
      </c>
      <c r="G4213" s="120">
        <v>4877</v>
      </c>
      <c r="H4213" s="124"/>
      <c r="I4213" s="128" t="s">
        <v>10334</v>
      </c>
      <c r="J4213" s="124"/>
      <c r="K4213" s="124"/>
      <c r="L4213" s="124"/>
      <c r="M4213" s="124"/>
      <c r="N4213" s="211">
        <v>323.23</v>
      </c>
      <c r="O4213" s="211">
        <v>0</v>
      </c>
      <c r="P4213" s="124" t="s">
        <v>1314</v>
      </c>
    </row>
    <row r="4214" spans="1:16" ht="76.5">
      <c r="A4214" s="262">
        <v>25</v>
      </c>
      <c r="B4214" s="124"/>
      <c r="C4214" s="125" t="s">
        <v>694</v>
      </c>
      <c r="D4214" s="119">
        <v>43222</v>
      </c>
      <c r="E4214" s="120" t="s">
        <v>8750</v>
      </c>
      <c r="F4214" s="120" t="s">
        <v>1315</v>
      </c>
      <c r="G4214" s="120">
        <v>17493617</v>
      </c>
      <c r="H4214" s="124"/>
      <c r="I4214" s="128" t="s">
        <v>10335</v>
      </c>
      <c r="J4214" s="124"/>
      <c r="K4214" s="124"/>
      <c r="L4214" s="124"/>
      <c r="M4214" s="124"/>
      <c r="N4214" s="211">
        <v>680109.37</v>
      </c>
      <c r="O4214" s="211">
        <v>0</v>
      </c>
      <c r="P4214" s="124" t="s">
        <v>1314</v>
      </c>
    </row>
    <row r="4215" spans="1:16" ht="76.5">
      <c r="A4215" s="262">
        <v>25</v>
      </c>
      <c r="B4215" s="124"/>
      <c r="C4215" s="125" t="s">
        <v>694</v>
      </c>
      <c r="D4215" s="119">
        <v>43222</v>
      </c>
      <c r="E4215" s="120" t="s">
        <v>8751</v>
      </c>
      <c r="F4215" s="120" t="s">
        <v>1315</v>
      </c>
      <c r="G4215" s="120">
        <v>17493452</v>
      </c>
      <c r="H4215" s="124"/>
      <c r="I4215" s="128" t="s">
        <v>10336</v>
      </c>
      <c r="J4215" s="124"/>
      <c r="K4215" s="124"/>
      <c r="L4215" s="124"/>
      <c r="M4215" s="124"/>
      <c r="N4215" s="211">
        <v>402120.94</v>
      </c>
      <c r="O4215" s="211">
        <v>0</v>
      </c>
      <c r="P4215" s="124" t="s">
        <v>1314</v>
      </c>
    </row>
    <row r="4216" spans="1:16" ht="76.5">
      <c r="A4216" s="262">
        <v>25</v>
      </c>
      <c r="B4216" s="124"/>
      <c r="C4216" s="125" t="s">
        <v>694</v>
      </c>
      <c r="D4216" s="119">
        <v>43222</v>
      </c>
      <c r="E4216" s="120" t="s">
        <v>8752</v>
      </c>
      <c r="F4216" s="120" t="s">
        <v>1315</v>
      </c>
      <c r="G4216" s="120">
        <v>17493193</v>
      </c>
      <c r="H4216" s="124"/>
      <c r="I4216" s="128" t="s">
        <v>10337</v>
      </c>
      <c r="J4216" s="124"/>
      <c r="K4216" s="124"/>
      <c r="L4216" s="124"/>
      <c r="M4216" s="124"/>
      <c r="N4216" s="211">
        <v>492070.61</v>
      </c>
      <c r="O4216" s="211">
        <v>0</v>
      </c>
      <c r="P4216" s="124" t="s">
        <v>1314</v>
      </c>
    </row>
    <row r="4217" spans="1:16" ht="76.5">
      <c r="A4217" s="262">
        <v>25</v>
      </c>
      <c r="B4217" s="124"/>
      <c r="C4217" s="125" t="s">
        <v>694</v>
      </c>
      <c r="D4217" s="119">
        <v>43222</v>
      </c>
      <c r="E4217" s="120" t="s">
        <v>8753</v>
      </c>
      <c r="F4217" s="120" t="s">
        <v>1315</v>
      </c>
      <c r="G4217" s="120">
        <v>17493188</v>
      </c>
      <c r="H4217" s="124"/>
      <c r="I4217" s="128" t="s">
        <v>10338</v>
      </c>
      <c r="J4217" s="124"/>
      <c r="K4217" s="124"/>
      <c r="L4217" s="124"/>
      <c r="M4217" s="124"/>
      <c r="N4217" s="211">
        <v>505199.8</v>
      </c>
      <c r="O4217" s="211">
        <v>0</v>
      </c>
      <c r="P4217" s="124" t="s">
        <v>1314</v>
      </c>
    </row>
    <row r="4218" spans="1:16" ht="76.5">
      <c r="A4218" s="262">
        <v>25</v>
      </c>
      <c r="B4218" s="124"/>
      <c r="C4218" s="125" t="s">
        <v>694</v>
      </c>
      <c r="D4218" s="119">
        <v>43222</v>
      </c>
      <c r="E4218" s="120" t="s">
        <v>8754</v>
      </c>
      <c r="F4218" s="120" t="s">
        <v>1315</v>
      </c>
      <c r="G4218" s="120">
        <v>17489813</v>
      </c>
      <c r="H4218" s="124"/>
      <c r="I4218" s="128" t="s">
        <v>10339</v>
      </c>
      <c r="J4218" s="124"/>
      <c r="K4218" s="124"/>
      <c r="L4218" s="124"/>
      <c r="M4218" s="124"/>
      <c r="N4218" s="211">
        <v>184990.97</v>
      </c>
      <c r="O4218" s="211">
        <v>0</v>
      </c>
      <c r="P4218" s="124" t="s">
        <v>1314</v>
      </c>
    </row>
    <row r="4219" spans="1:16" ht="76.5">
      <c r="A4219" s="262">
        <v>25</v>
      </c>
      <c r="B4219" s="124"/>
      <c r="C4219" s="125" t="s">
        <v>694</v>
      </c>
      <c r="D4219" s="119">
        <v>43222</v>
      </c>
      <c r="E4219" s="120" t="s">
        <v>8755</v>
      </c>
      <c r="F4219" s="120" t="s">
        <v>1315</v>
      </c>
      <c r="G4219" s="120">
        <v>17489814</v>
      </c>
      <c r="H4219" s="124"/>
      <c r="I4219" s="128" t="s">
        <v>10340</v>
      </c>
      <c r="J4219" s="124"/>
      <c r="K4219" s="124"/>
      <c r="L4219" s="124"/>
      <c r="M4219" s="124"/>
      <c r="N4219" s="211">
        <v>2346278.35</v>
      </c>
      <c r="O4219" s="211">
        <v>0</v>
      </c>
      <c r="P4219" s="124" t="s">
        <v>1314</v>
      </c>
    </row>
    <row r="4220" spans="1:16" ht="76.5">
      <c r="A4220" s="262">
        <v>25</v>
      </c>
      <c r="B4220" s="124"/>
      <c r="C4220" s="125" t="s">
        <v>694</v>
      </c>
      <c r="D4220" s="119">
        <v>43222</v>
      </c>
      <c r="E4220" s="120" t="s">
        <v>8756</v>
      </c>
      <c r="F4220" s="120" t="s">
        <v>1315</v>
      </c>
      <c r="G4220" s="120">
        <v>17489793</v>
      </c>
      <c r="H4220" s="124"/>
      <c r="I4220" s="128" t="s">
        <v>10341</v>
      </c>
      <c r="J4220" s="124"/>
      <c r="K4220" s="124"/>
      <c r="L4220" s="124"/>
      <c r="M4220" s="124"/>
      <c r="N4220" s="211">
        <v>170541.2</v>
      </c>
      <c r="O4220" s="211">
        <v>0</v>
      </c>
      <c r="P4220" s="124" t="s">
        <v>1314</v>
      </c>
    </row>
    <row r="4221" spans="1:16" ht="76.5">
      <c r="A4221" s="262">
        <v>25</v>
      </c>
      <c r="B4221" s="124"/>
      <c r="C4221" s="125" t="s">
        <v>694</v>
      </c>
      <c r="D4221" s="119">
        <v>43222</v>
      </c>
      <c r="E4221" s="120" t="s">
        <v>8757</v>
      </c>
      <c r="F4221" s="120" t="s">
        <v>1315</v>
      </c>
      <c r="G4221" s="120">
        <v>17489731</v>
      </c>
      <c r="H4221" s="124"/>
      <c r="I4221" s="128" t="s">
        <v>10342</v>
      </c>
      <c r="J4221" s="124"/>
      <c r="K4221" s="124"/>
      <c r="L4221" s="124"/>
      <c r="M4221" s="124"/>
      <c r="N4221" s="211">
        <v>188580.77</v>
      </c>
      <c r="O4221" s="211">
        <v>0</v>
      </c>
      <c r="P4221" s="124" t="s">
        <v>1314</v>
      </c>
    </row>
    <row r="4222" spans="1:16" ht="76.5">
      <c r="A4222" s="262">
        <v>25</v>
      </c>
      <c r="B4222" s="124"/>
      <c r="C4222" s="125" t="s">
        <v>694</v>
      </c>
      <c r="D4222" s="119">
        <v>43222</v>
      </c>
      <c r="E4222" s="120" t="s">
        <v>8758</v>
      </c>
      <c r="F4222" s="120" t="s">
        <v>1315</v>
      </c>
      <c r="G4222" s="120">
        <v>17489635</v>
      </c>
      <c r="H4222" s="124"/>
      <c r="I4222" s="128" t="s">
        <v>10343</v>
      </c>
      <c r="J4222" s="124"/>
      <c r="K4222" s="124"/>
      <c r="L4222" s="124"/>
      <c r="M4222" s="124"/>
      <c r="N4222" s="211">
        <v>459052.55</v>
      </c>
      <c r="O4222" s="211">
        <v>0</v>
      </c>
      <c r="P4222" s="124" t="s">
        <v>1314</v>
      </c>
    </row>
    <row r="4223" spans="1:16" ht="76.5">
      <c r="A4223" s="262">
        <v>25</v>
      </c>
      <c r="B4223" s="124"/>
      <c r="C4223" s="125" t="s">
        <v>694</v>
      </c>
      <c r="D4223" s="119">
        <v>43222</v>
      </c>
      <c r="E4223" s="120" t="s">
        <v>8759</v>
      </c>
      <c r="F4223" s="120" t="s">
        <v>1315</v>
      </c>
      <c r="G4223" s="120">
        <v>17489629</v>
      </c>
      <c r="H4223" s="124"/>
      <c r="I4223" s="128" t="s">
        <v>10344</v>
      </c>
      <c r="J4223" s="124"/>
      <c r="K4223" s="124"/>
      <c r="L4223" s="124"/>
      <c r="M4223" s="124"/>
      <c r="N4223" s="211">
        <v>952449.12</v>
      </c>
      <c r="O4223" s="211">
        <v>0</v>
      </c>
      <c r="P4223" s="124" t="s">
        <v>1314</v>
      </c>
    </row>
    <row r="4224" spans="1:16" ht="76.5">
      <c r="A4224" s="262">
        <v>25</v>
      </c>
      <c r="B4224" s="124"/>
      <c r="C4224" s="125" t="s">
        <v>694</v>
      </c>
      <c r="D4224" s="119">
        <v>43222</v>
      </c>
      <c r="E4224" s="120" t="s">
        <v>8760</v>
      </c>
      <c r="F4224" s="120" t="s">
        <v>1315</v>
      </c>
      <c r="G4224" s="120">
        <v>17489628</v>
      </c>
      <c r="H4224" s="124"/>
      <c r="I4224" s="128" t="s">
        <v>10345</v>
      </c>
      <c r="J4224" s="124"/>
      <c r="K4224" s="124"/>
      <c r="L4224" s="124"/>
      <c r="M4224" s="124"/>
      <c r="N4224" s="211">
        <v>257413.22</v>
      </c>
      <c r="O4224" s="211">
        <v>0</v>
      </c>
      <c r="P4224" s="124" t="s">
        <v>1314</v>
      </c>
    </row>
    <row r="4225" spans="1:16" ht="76.5">
      <c r="A4225" s="262">
        <v>25</v>
      </c>
      <c r="B4225" s="124"/>
      <c r="C4225" s="125" t="s">
        <v>694</v>
      </c>
      <c r="D4225" s="119">
        <v>43222</v>
      </c>
      <c r="E4225" s="120" t="s">
        <v>8761</v>
      </c>
      <c r="F4225" s="120" t="s">
        <v>1315</v>
      </c>
      <c r="G4225" s="120">
        <v>17489604</v>
      </c>
      <c r="H4225" s="124"/>
      <c r="I4225" s="128" t="s">
        <v>10346</v>
      </c>
      <c r="J4225" s="124"/>
      <c r="K4225" s="124"/>
      <c r="L4225" s="124"/>
      <c r="M4225" s="124"/>
      <c r="N4225" s="211">
        <v>323141.84999999998</v>
      </c>
      <c r="O4225" s="211">
        <v>0</v>
      </c>
      <c r="P4225" s="124" t="s">
        <v>1314</v>
      </c>
    </row>
    <row r="4226" spans="1:16" ht="76.5">
      <c r="A4226" s="262">
        <v>25</v>
      </c>
      <c r="B4226" s="124"/>
      <c r="C4226" s="125" t="s">
        <v>694</v>
      </c>
      <c r="D4226" s="119">
        <v>43222</v>
      </c>
      <c r="E4226" s="120" t="s">
        <v>8762</v>
      </c>
      <c r="F4226" s="120" t="s">
        <v>1315</v>
      </c>
      <c r="G4226" s="120">
        <v>17475863</v>
      </c>
      <c r="H4226" s="124"/>
      <c r="I4226" s="128" t="s">
        <v>10347</v>
      </c>
      <c r="J4226" s="124"/>
      <c r="K4226" s="124"/>
      <c r="L4226" s="124"/>
      <c r="M4226" s="124"/>
      <c r="N4226" s="211">
        <v>372.42</v>
      </c>
      <c r="O4226" s="211">
        <v>0</v>
      </c>
      <c r="P4226" s="124" t="s">
        <v>1314</v>
      </c>
    </row>
    <row r="4227" spans="1:16" ht="76.5">
      <c r="A4227" s="262">
        <v>25</v>
      </c>
      <c r="B4227" s="124"/>
      <c r="C4227" s="125" t="s">
        <v>694</v>
      </c>
      <c r="D4227" s="119">
        <v>43222</v>
      </c>
      <c r="E4227" s="120" t="s">
        <v>8763</v>
      </c>
      <c r="F4227" s="120" t="s">
        <v>1315</v>
      </c>
      <c r="G4227" s="120">
        <v>17475855</v>
      </c>
      <c r="H4227" s="124"/>
      <c r="I4227" s="128" t="s">
        <v>10348</v>
      </c>
      <c r="J4227" s="124"/>
      <c r="K4227" s="124"/>
      <c r="L4227" s="124"/>
      <c r="M4227" s="124"/>
      <c r="N4227" s="211">
        <v>261295.9</v>
      </c>
      <c r="O4227" s="211">
        <v>0</v>
      </c>
      <c r="P4227" s="124" t="s">
        <v>1314</v>
      </c>
    </row>
    <row r="4228" spans="1:16" ht="76.5">
      <c r="A4228" s="262">
        <v>25</v>
      </c>
      <c r="B4228" s="124"/>
      <c r="C4228" s="125" t="s">
        <v>694</v>
      </c>
      <c r="D4228" s="119">
        <v>43222</v>
      </c>
      <c r="E4228" s="120" t="s">
        <v>8764</v>
      </c>
      <c r="F4228" s="120" t="s">
        <v>1315</v>
      </c>
      <c r="G4228" s="120">
        <v>17475849</v>
      </c>
      <c r="H4228" s="124"/>
      <c r="I4228" s="128" t="s">
        <v>10349</v>
      </c>
      <c r="J4228" s="124"/>
      <c r="K4228" s="124"/>
      <c r="L4228" s="124"/>
      <c r="M4228" s="124"/>
      <c r="N4228" s="211">
        <v>267060.27</v>
      </c>
      <c r="O4228" s="211">
        <v>0</v>
      </c>
      <c r="P4228" s="124" t="s">
        <v>1314</v>
      </c>
    </row>
    <row r="4229" spans="1:16" ht="76.5">
      <c r="A4229" s="262">
        <v>25</v>
      </c>
      <c r="B4229" s="124"/>
      <c r="C4229" s="125" t="s">
        <v>694</v>
      </c>
      <c r="D4229" s="119">
        <v>43222</v>
      </c>
      <c r="E4229" s="120" t="s">
        <v>8765</v>
      </c>
      <c r="F4229" s="120" t="s">
        <v>1315</v>
      </c>
      <c r="G4229" s="120">
        <v>17490068</v>
      </c>
      <c r="H4229" s="124"/>
      <c r="I4229" s="128" t="s">
        <v>10350</v>
      </c>
      <c r="J4229" s="124"/>
      <c r="K4229" s="124"/>
      <c r="L4229" s="124"/>
      <c r="M4229" s="124"/>
      <c r="N4229" s="211">
        <v>20.95</v>
      </c>
      <c r="O4229" s="211">
        <v>0</v>
      </c>
      <c r="P4229" s="124" t="s">
        <v>1314</v>
      </c>
    </row>
    <row r="4230" spans="1:16" ht="76.5">
      <c r="A4230" s="262">
        <v>25</v>
      </c>
      <c r="B4230" s="124"/>
      <c r="C4230" s="125" t="s">
        <v>694</v>
      </c>
      <c r="D4230" s="119">
        <v>43222</v>
      </c>
      <c r="E4230" s="120" t="s">
        <v>8766</v>
      </c>
      <c r="F4230" s="120" t="s">
        <v>1315</v>
      </c>
      <c r="G4230" s="120">
        <v>17489927</v>
      </c>
      <c r="H4230" s="124"/>
      <c r="I4230" s="128" t="s">
        <v>10351</v>
      </c>
      <c r="J4230" s="124"/>
      <c r="K4230" s="124"/>
      <c r="L4230" s="124"/>
      <c r="M4230" s="124"/>
      <c r="N4230" s="211">
        <v>43861.66</v>
      </c>
      <c r="O4230" s="211">
        <v>0</v>
      </c>
      <c r="P4230" s="124" t="s">
        <v>1314</v>
      </c>
    </row>
    <row r="4231" spans="1:16" ht="76.5">
      <c r="A4231" s="262">
        <v>25</v>
      </c>
      <c r="B4231" s="124"/>
      <c r="C4231" s="125" t="s">
        <v>694</v>
      </c>
      <c r="D4231" s="119">
        <v>43222</v>
      </c>
      <c r="E4231" s="120" t="s">
        <v>8767</v>
      </c>
      <c r="F4231" s="120" t="s">
        <v>1315</v>
      </c>
      <c r="G4231" s="120">
        <v>17489890</v>
      </c>
      <c r="H4231" s="124"/>
      <c r="I4231" s="128" t="s">
        <v>10352</v>
      </c>
      <c r="J4231" s="124"/>
      <c r="K4231" s="124"/>
      <c r="L4231" s="124"/>
      <c r="M4231" s="124"/>
      <c r="N4231" s="211">
        <v>972511.55</v>
      </c>
      <c r="O4231" s="211">
        <v>0</v>
      </c>
      <c r="P4231" s="124" t="s">
        <v>1314</v>
      </c>
    </row>
    <row r="4232" spans="1:16" ht="76.5">
      <c r="A4232" s="262">
        <v>25</v>
      </c>
      <c r="B4232" s="124"/>
      <c r="C4232" s="125" t="s">
        <v>694</v>
      </c>
      <c r="D4232" s="119">
        <v>43222</v>
      </c>
      <c r="E4232" s="120" t="s">
        <v>8768</v>
      </c>
      <c r="F4232" s="120" t="s">
        <v>1315</v>
      </c>
      <c r="G4232" s="120">
        <v>17489885</v>
      </c>
      <c r="H4232" s="124"/>
      <c r="I4232" s="128" t="s">
        <v>10353</v>
      </c>
      <c r="J4232" s="124"/>
      <c r="K4232" s="124"/>
      <c r="L4232" s="124"/>
      <c r="M4232" s="124"/>
      <c r="N4232" s="211">
        <v>684183.84</v>
      </c>
      <c r="O4232" s="211">
        <v>0</v>
      </c>
      <c r="P4232" s="124" t="s">
        <v>1314</v>
      </c>
    </row>
    <row r="4233" spans="1:16" ht="76.5">
      <c r="A4233" s="262">
        <v>25</v>
      </c>
      <c r="B4233" s="124"/>
      <c r="C4233" s="125" t="s">
        <v>694</v>
      </c>
      <c r="D4233" s="119">
        <v>43222</v>
      </c>
      <c r="E4233" s="120" t="s">
        <v>8769</v>
      </c>
      <c r="F4233" s="120" t="s">
        <v>1315</v>
      </c>
      <c r="G4233" s="120">
        <v>17491939</v>
      </c>
      <c r="H4233" s="124"/>
      <c r="I4233" s="128" t="s">
        <v>10354</v>
      </c>
      <c r="J4233" s="124"/>
      <c r="K4233" s="124"/>
      <c r="L4233" s="124"/>
      <c r="M4233" s="124"/>
      <c r="N4233" s="211">
        <v>276376.06</v>
      </c>
      <c r="O4233" s="211">
        <v>0</v>
      </c>
      <c r="P4233" s="124" t="s">
        <v>1314</v>
      </c>
    </row>
    <row r="4234" spans="1:16" ht="76.5">
      <c r="A4234" s="262">
        <v>25</v>
      </c>
      <c r="B4234" s="124"/>
      <c r="C4234" s="125" t="s">
        <v>694</v>
      </c>
      <c r="D4234" s="119">
        <v>43222</v>
      </c>
      <c r="E4234" s="120" t="s">
        <v>8770</v>
      </c>
      <c r="F4234" s="120" t="s">
        <v>1315</v>
      </c>
      <c r="G4234" s="120">
        <v>17490678</v>
      </c>
      <c r="H4234" s="124"/>
      <c r="I4234" s="128" t="s">
        <v>10355</v>
      </c>
      <c r="J4234" s="124"/>
      <c r="K4234" s="124"/>
      <c r="L4234" s="124"/>
      <c r="M4234" s="124"/>
      <c r="N4234" s="211">
        <v>107034.73</v>
      </c>
      <c r="O4234" s="211">
        <v>0</v>
      </c>
      <c r="P4234" s="124" t="s">
        <v>1314</v>
      </c>
    </row>
    <row r="4235" spans="1:16" ht="76.5">
      <c r="A4235" s="262">
        <v>25</v>
      </c>
      <c r="B4235" s="124"/>
      <c r="C4235" s="125" t="s">
        <v>694</v>
      </c>
      <c r="D4235" s="119">
        <v>43222</v>
      </c>
      <c r="E4235" s="120" t="s">
        <v>8771</v>
      </c>
      <c r="F4235" s="120" t="s">
        <v>1315</v>
      </c>
      <c r="G4235" s="120">
        <v>17475851</v>
      </c>
      <c r="H4235" s="124"/>
      <c r="I4235" s="128" t="s">
        <v>10356</v>
      </c>
      <c r="J4235" s="124"/>
      <c r="K4235" s="124"/>
      <c r="L4235" s="124"/>
      <c r="M4235" s="124"/>
      <c r="N4235" s="211">
        <v>294213.46999999997</v>
      </c>
      <c r="O4235" s="211">
        <v>0</v>
      </c>
      <c r="P4235" s="124" t="s">
        <v>1314</v>
      </c>
    </row>
    <row r="4236" spans="1:16" ht="76.5">
      <c r="A4236" s="262">
        <v>25</v>
      </c>
      <c r="B4236" s="124"/>
      <c r="C4236" s="125" t="s">
        <v>694</v>
      </c>
      <c r="D4236" s="119">
        <v>43222</v>
      </c>
      <c r="E4236" s="120" t="s">
        <v>8772</v>
      </c>
      <c r="F4236" s="120" t="s">
        <v>1315</v>
      </c>
      <c r="G4236" s="120">
        <v>17475847</v>
      </c>
      <c r="H4236" s="124"/>
      <c r="I4236" s="128" t="s">
        <v>10357</v>
      </c>
      <c r="J4236" s="124"/>
      <c r="K4236" s="124"/>
      <c r="L4236" s="124"/>
      <c r="M4236" s="124"/>
      <c r="N4236" s="211">
        <v>755061.42</v>
      </c>
      <c r="O4236" s="211">
        <v>0</v>
      </c>
      <c r="P4236" s="124" t="s">
        <v>1314</v>
      </c>
    </row>
    <row r="4237" spans="1:16" ht="76.5">
      <c r="A4237" s="262">
        <v>25</v>
      </c>
      <c r="B4237" s="124"/>
      <c r="C4237" s="125" t="s">
        <v>694</v>
      </c>
      <c r="D4237" s="119">
        <v>43222</v>
      </c>
      <c r="E4237" s="120" t="s">
        <v>8773</v>
      </c>
      <c r="F4237" s="120" t="s">
        <v>1315</v>
      </c>
      <c r="G4237" s="120">
        <v>17475845</v>
      </c>
      <c r="H4237" s="124"/>
      <c r="I4237" s="128" t="s">
        <v>10358</v>
      </c>
      <c r="J4237" s="124"/>
      <c r="K4237" s="124"/>
      <c r="L4237" s="124"/>
      <c r="M4237" s="124"/>
      <c r="N4237" s="211">
        <v>394376.62</v>
      </c>
      <c r="O4237" s="211">
        <v>0</v>
      </c>
      <c r="P4237" s="124" t="s">
        <v>1314</v>
      </c>
    </row>
    <row r="4238" spans="1:16" ht="76.5">
      <c r="A4238" s="262">
        <v>25</v>
      </c>
      <c r="B4238" s="124"/>
      <c r="C4238" s="125" t="s">
        <v>694</v>
      </c>
      <c r="D4238" s="119">
        <v>43222</v>
      </c>
      <c r="E4238" s="120" t="s">
        <v>8774</v>
      </c>
      <c r="F4238" s="120" t="s">
        <v>1315</v>
      </c>
      <c r="G4238" s="120">
        <v>17475839</v>
      </c>
      <c r="H4238" s="124"/>
      <c r="I4238" s="128" t="s">
        <v>10359</v>
      </c>
      <c r="J4238" s="124"/>
      <c r="K4238" s="124"/>
      <c r="L4238" s="124"/>
      <c r="M4238" s="124"/>
      <c r="N4238" s="211">
        <v>31954.76</v>
      </c>
      <c r="O4238" s="211">
        <v>0</v>
      </c>
      <c r="P4238" s="124" t="s">
        <v>1314</v>
      </c>
    </row>
    <row r="4239" spans="1:16" ht="76.5">
      <c r="A4239" s="262">
        <v>25</v>
      </c>
      <c r="B4239" s="124"/>
      <c r="C4239" s="125" t="s">
        <v>694</v>
      </c>
      <c r="D4239" s="119">
        <v>43222</v>
      </c>
      <c r="E4239" s="120" t="s">
        <v>8775</v>
      </c>
      <c r="F4239" s="120" t="s">
        <v>1315</v>
      </c>
      <c r="G4239" s="120">
        <v>17475823</v>
      </c>
      <c r="H4239" s="124"/>
      <c r="I4239" s="128" t="s">
        <v>10360</v>
      </c>
      <c r="J4239" s="124"/>
      <c r="K4239" s="124"/>
      <c r="L4239" s="124"/>
      <c r="M4239" s="124"/>
      <c r="N4239" s="211">
        <v>3618.19</v>
      </c>
      <c r="O4239" s="211">
        <v>0</v>
      </c>
      <c r="P4239" s="124" t="s">
        <v>1314</v>
      </c>
    </row>
    <row r="4240" spans="1:16" ht="76.5">
      <c r="A4240" s="262">
        <v>25</v>
      </c>
      <c r="B4240" s="124"/>
      <c r="C4240" s="125" t="s">
        <v>694</v>
      </c>
      <c r="D4240" s="119">
        <v>43222</v>
      </c>
      <c r="E4240" s="120" t="s">
        <v>8776</v>
      </c>
      <c r="F4240" s="120" t="s">
        <v>1315</v>
      </c>
      <c r="G4240" s="120">
        <v>17475822</v>
      </c>
      <c r="H4240" s="124"/>
      <c r="I4240" s="128" t="s">
        <v>10361</v>
      </c>
      <c r="J4240" s="124"/>
      <c r="K4240" s="124"/>
      <c r="L4240" s="124"/>
      <c r="M4240" s="124"/>
      <c r="N4240" s="211">
        <v>331224.61</v>
      </c>
      <c r="O4240" s="211">
        <v>0</v>
      </c>
      <c r="P4240" s="124" t="s">
        <v>1314</v>
      </c>
    </row>
    <row r="4241" spans="1:16" ht="76.5">
      <c r="A4241" s="262">
        <v>25</v>
      </c>
      <c r="B4241" s="124"/>
      <c r="C4241" s="125" t="s">
        <v>694</v>
      </c>
      <c r="D4241" s="119">
        <v>43222</v>
      </c>
      <c r="E4241" s="120" t="s">
        <v>8777</v>
      </c>
      <c r="F4241" s="120" t="s">
        <v>1315</v>
      </c>
      <c r="G4241" s="120">
        <v>17475819</v>
      </c>
      <c r="H4241" s="124"/>
      <c r="I4241" s="128" t="s">
        <v>10362</v>
      </c>
      <c r="J4241" s="124"/>
      <c r="K4241" s="124"/>
      <c r="L4241" s="124"/>
      <c r="M4241" s="124"/>
      <c r="N4241" s="211">
        <v>138283</v>
      </c>
      <c r="O4241" s="211">
        <v>0</v>
      </c>
      <c r="P4241" s="124" t="s">
        <v>1314</v>
      </c>
    </row>
    <row r="4242" spans="1:16" ht="76.5">
      <c r="A4242" s="262">
        <v>25</v>
      </c>
      <c r="B4242" s="124"/>
      <c r="C4242" s="125" t="s">
        <v>694</v>
      </c>
      <c r="D4242" s="119">
        <v>43222</v>
      </c>
      <c r="E4242" s="120" t="s">
        <v>8778</v>
      </c>
      <c r="F4242" s="120" t="s">
        <v>1315</v>
      </c>
      <c r="G4242" s="120">
        <v>17475816</v>
      </c>
      <c r="H4242" s="124"/>
      <c r="I4242" s="128" t="s">
        <v>10363</v>
      </c>
      <c r="J4242" s="124"/>
      <c r="K4242" s="124"/>
      <c r="L4242" s="124"/>
      <c r="M4242" s="124"/>
      <c r="N4242" s="211">
        <v>230502.68</v>
      </c>
      <c r="O4242" s="211">
        <v>0</v>
      </c>
      <c r="P4242" s="124" t="s">
        <v>1314</v>
      </c>
    </row>
    <row r="4243" spans="1:16" ht="76.5">
      <c r="A4243" s="262">
        <v>25</v>
      </c>
      <c r="B4243" s="124"/>
      <c r="C4243" s="125" t="s">
        <v>694</v>
      </c>
      <c r="D4243" s="119">
        <v>43222</v>
      </c>
      <c r="E4243" s="120" t="s">
        <v>8779</v>
      </c>
      <c r="F4243" s="120" t="s">
        <v>1315</v>
      </c>
      <c r="G4243" s="120">
        <v>17475814</v>
      </c>
      <c r="H4243" s="124"/>
      <c r="I4243" s="128" t="s">
        <v>10364</v>
      </c>
      <c r="J4243" s="124"/>
      <c r="K4243" s="124"/>
      <c r="L4243" s="124"/>
      <c r="M4243" s="124"/>
      <c r="N4243" s="211">
        <v>433114.85</v>
      </c>
      <c r="O4243" s="211">
        <v>0</v>
      </c>
      <c r="P4243" s="124" t="s">
        <v>1314</v>
      </c>
    </row>
    <row r="4244" spans="1:16" ht="76.5">
      <c r="A4244" s="262">
        <v>25</v>
      </c>
      <c r="B4244" s="124"/>
      <c r="C4244" s="125" t="s">
        <v>694</v>
      </c>
      <c r="D4244" s="119">
        <v>43222</v>
      </c>
      <c r="E4244" s="120" t="s">
        <v>8780</v>
      </c>
      <c r="F4244" s="120" t="s">
        <v>1315</v>
      </c>
      <c r="G4244" s="120">
        <v>17475810</v>
      </c>
      <c r="H4244" s="124"/>
      <c r="I4244" s="128" t="s">
        <v>10365</v>
      </c>
      <c r="J4244" s="124"/>
      <c r="K4244" s="124"/>
      <c r="L4244" s="124"/>
      <c r="M4244" s="124"/>
      <c r="N4244" s="211">
        <v>319218.45</v>
      </c>
      <c r="O4244" s="211">
        <v>0</v>
      </c>
      <c r="P4244" s="124" t="s">
        <v>1314</v>
      </c>
    </row>
    <row r="4245" spans="1:16" ht="38.25">
      <c r="A4245" s="262">
        <v>35</v>
      </c>
      <c r="B4245" s="124"/>
      <c r="C4245" s="125" t="s">
        <v>696</v>
      </c>
      <c r="D4245" s="119">
        <v>43223</v>
      </c>
      <c r="E4245" s="120" t="s">
        <v>8781</v>
      </c>
      <c r="F4245" s="120" t="s">
        <v>3</v>
      </c>
      <c r="G4245" s="120">
        <v>1619017</v>
      </c>
      <c r="H4245" s="124"/>
      <c r="I4245" s="128" t="s">
        <v>10366</v>
      </c>
      <c r="J4245" s="124"/>
      <c r="K4245" s="124"/>
      <c r="L4245" s="124"/>
      <c r="M4245" s="124"/>
      <c r="N4245" s="211">
        <v>0</v>
      </c>
      <c r="O4245" s="211">
        <v>1278</v>
      </c>
      <c r="P4245" s="124" t="s">
        <v>1314</v>
      </c>
    </row>
    <row r="4246" spans="1:16" ht="51">
      <c r="A4246" s="262" t="s">
        <v>619</v>
      </c>
      <c r="B4246" s="124"/>
      <c r="C4246" s="125" t="s">
        <v>713</v>
      </c>
      <c r="D4246" s="119">
        <v>43223</v>
      </c>
      <c r="E4246" s="120" t="s">
        <v>8782</v>
      </c>
      <c r="F4246" s="120" t="s">
        <v>3</v>
      </c>
      <c r="G4246" s="120">
        <v>1619016</v>
      </c>
      <c r="H4246" s="124"/>
      <c r="I4246" s="128" t="s">
        <v>10367</v>
      </c>
      <c r="J4246" s="124"/>
      <c r="K4246" s="124"/>
      <c r="L4246" s="124"/>
      <c r="M4246" s="124"/>
      <c r="N4246" s="211">
        <v>0</v>
      </c>
      <c r="O4246" s="211">
        <v>4726.6000000000004</v>
      </c>
      <c r="P4246" s="124" t="s">
        <v>1314</v>
      </c>
    </row>
    <row r="4247" spans="1:16" ht="63.75">
      <c r="A4247" s="262" t="s">
        <v>619</v>
      </c>
      <c r="B4247" s="124"/>
      <c r="C4247" s="125" t="s">
        <v>713</v>
      </c>
      <c r="D4247" s="119">
        <v>43223</v>
      </c>
      <c r="E4247" s="120" t="s">
        <v>8783</v>
      </c>
      <c r="F4247" s="120" t="s">
        <v>3</v>
      </c>
      <c r="G4247" s="120">
        <v>1619013</v>
      </c>
      <c r="H4247" s="124"/>
      <c r="I4247" s="128" t="s">
        <v>10368</v>
      </c>
      <c r="J4247" s="124"/>
      <c r="K4247" s="124"/>
      <c r="L4247" s="124"/>
      <c r="M4247" s="124"/>
      <c r="N4247" s="211">
        <v>0</v>
      </c>
      <c r="O4247" s="211">
        <v>1206.51</v>
      </c>
      <c r="P4247" s="124" t="s">
        <v>1314</v>
      </c>
    </row>
    <row r="4248" spans="1:16" ht="51">
      <c r="A4248" s="262">
        <v>20</v>
      </c>
      <c r="B4248" s="124"/>
      <c r="C4248" s="125" t="s">
        <v>693</v>
      </c>
      <c r="D4248" s="119">
        <v>43223</v>
      </c>
      <c r="E4248" s="120" t="s">
        <v>8784</v>
      </c>
      <c r="F4248" s="120" t="s">
        <v>3</v>
      </c>
      <c r="G4248" s="120">
        <v>1618998</v>
      </c>
      <c r="H4248" s="124"/>
      <c r="I4248" s="128" t="s">
        <v>10369</v>
      </c>
      <c r="J4248" s="124"/>
      <c r="K4248" s="124"/>
      <c r="L4248" s="124"/>
      <c r="M4248" s="124"/>
      <c r="N4248" s="211">
        <v>0</v>
      </c>
      <c r="O4248" s="211">
        <v>20</v>
      </c>
      <c r="P4248" s="124" t="s">
        <v>1314</v>
      </c>
    </row>
    <row r="4249" spans="1:16" ht="51">
      <c r="A4249" s="262">
        <v>155</v>
      </c>
      <c r="B4249" s="124"/>
      <c r="C4249" s="125" t="s">
        <v>744</v>
      </c>
      <c r="D4249" s="119">
        <v>43223</v>
      </c>
      <c r="E4249" s="120" t="s">
        <v>8785</v>
      </c>
      <c r="F4249" s="120" t="s">
        <v>3</v>
      </c>
      <c r="G4249" s="120">
        <v>1618968</v>
      </c>
      <c r="H4249" s="124"/>
      <c r="I4249" s="128" t="s">
        <v>10370</v>
      </c>
      <c r="J4249" s="124"/>
      <c r="K4249" s="124"/>
      <c r="L4249" s="124"/>
      <c r="M4249" s="124"/>
      <c r="N4249" s="211">
        <v>0</v>
      </c>
      <c r="O4249" s="211">
        <v>1000</v>
      </c>
      <c r="P4249" s="124" t="s">
        <v>1314</v>
      </c>
    </row>
    <row r="4250" spans="1:16" ht="38.25">
      <c r="A4250" s="262">
        <v>86</v>
      </c>
      <c r="B4250" s="124"/>
      <c r="C4250" s="125" t="s">
        <v>710</v>
      </c>
      <c r="D4250" s="119">
        <v>43223</v>
      </c>
      <c r="E4250" s="120" t="s">
        <v>8786</v>
      </c>
      <c r="F4250" s="120" t="s">
        <v>3</v>
      </c>
      <c r="G4250" s="120">
        <v>1618966</v>
      </c>
      <c r="H4250" s="124"/>
      <c r="I4250" s="128" t="s">
        <v>10371</v>
      </c>
      <c r="J4250" s="124"/>
      <c r="K4250" s="124"/>
      <c r="L4250" s="124"/>
      <c r="M4250" s="124"/>
      <c r="N4250" s="211">
        <v>0</v>
      </c>
      <c r="O4250" s="211">
        <v>0.01</v>
      </c>
      <c r="P4250" s="124" t="s">
        <v>1314</v>
      </c>
    </row>
    <row r="4251" spans="1:16" ht="51">
      <c r="A4251" s="262">
        <v>6</v>
      </c>
      <c r="B4251" s="124"/>
      <c r="C4251" s="125" t="s">
        <v>689</v>
      </c>
      <c r="D4251" s="119">
        <v>43223</v>
      </c>
      <c r="E4251" s="120" t="s">
        <v>8787</v>
      </c>
      <c r="F4251" s="120" t="s">
        <v>3</v>
      </c>
      <c r="G4251" s="120">
        <v>1618960</v>
      </c>
      <c r="H4251" s="124"/>
      <c r="I4251" s="128" t="s">
        <v>10372</v>
      </c>
      <c r="J4251" s="124"/>
      <c r="K4251" s="124"/>
      <c r="L4251" s="124"/>
      <c r="M4251" s="124"/>
      <c r="N4251" s="211">
        <v>0</v>
      </c>
      <c r="O4251" s="211">
        <v>742</v>
      </c>
      <c r="P4251" s="124" t="s">
        <v>1314</v>
      </c>
    </row>
    <row r="4252" spans="1:16" ht="51">
      <c r="A4252" s="262" t="s">
        <v>619</v>
      </c>
      <c r="B4252" s="124"/>
      <c r="C4252" s="125" t="s">
        <v>713</v>
      </c>
      <c r="D4252" s="119">
        <v>43223</v>
      </c>
      <c r="E4252" s="120" t="s">
        <v>8788</v>
      </c>
      <c r="F4252" s="120" t="s">
        <v>3</v>
      </c>
      <c r="G4252" s="120">
        <v>1619031</v>
      </c>
      <c r="H4252" s="124"/>
      <c r="I4252" s="128" t="s">
        <v>10373</v>
      </c>
      <c r="J4252" s="124"/>
      <c r="K4252" s="124"/>
      <c r="L4252" s="124"/>
      <c r="M4252" s="124"/>
      <c r="N4252" s="211">
        <v>0</v>
      </c>
      <c r="O4252" s="211">
        <v>699.09</v>
      </c>
      <c r="P4252" s="124" t="s">
        <v>1314</v>
      </c>
    </row>
    <row r="4253" spans="1:16" ht="51">
      <c r="A4253" s="262" t="s">
        <v>619</v>
      </c>
      <c r="B4253" s="124"/>
      <c r="C4253" s="125" t="s">
        <v>713</v>
      </c>
      <c r="D4253" s="119">
        <v>43223</v>
      </c>
      <c r="E4253" s="120" t="s">
        <v>8789</v>
      </c>
      <c r="F4253" s="120" t="s">
        <v>3</v>
      </c>
      <c r="G4253" s="120">
        <v>1619055</v>
      </c>
      <c r="H4253" s="124"/>
      <c r="I4253" s="128" t="s">
        <v>10374</v>
      </c>
      <c r="J4253" s="124"/>
      <c r="K4253" s="124"/>
      <c r="L4253" s="124"/>
      <c r="M4253" s="124"/>
      <c r="N4253" s="211">
        <v>0</v>
      </c>
      <c r="O4253" s="211">
        <v>84.5</v>
      </c>
      <c r="P4253" s="124" t="s">
        <v>1314</v>
      </c>
    </row>
    <row r="4254" spans="1:16" ht="38.25">
      <c r="A4254" s="262">
        <v>35</v>
      </c>
      <c r="B4254" s="124"/>
      <c r="C4254" s="125" t="s">
        <v>696</v>
      </c>
      <c r="D4254" s="119">
        <v>43223</v>
      </c>
      <c r="E4254" s="120" t="s">
        <v>8790</v>
      </c>
      <c r="F4254" s="120" t="s">
        <v>3</v>
      </c>
      <c r="G4254" s="120">
        <v>1618823</v>
      </c>
      <c r="H4254" s="124"/>
      <c r="I4254" s="128" t="s">
        <v>10375</v>
      </c>
      <c r="J4254" s="124"/>
      <c r="K4254" s="124"/>
      <c r="L4254" s="124"/>
      <c r="M4254" s="124"/>
      <c r="N4254" s="211">
        <v>0</v>
      </c>
      <c r="O4254" s="211">
        <v>20</v>
      </c>
      <c r="P4254" s="124" t="s">
        <v>1314</v>
      </c>
    </row>
    <row r="4255" spans="1:16" ht="51">
      <c r="A4255" s="262" t="s">
        <v>619</v>
      </c>
      <c r="B4255" s="124"/>
      <c r="C4255" s="125" t="s">
        <v>713</v>
      </c>
      <c r="D4255" s="119">
        <v>43223</v>
      </c>
      <c r="E4255" s="120" t="s">
        <v>8791</v>
      </c>
      <c r="F4255" s="120" t="s">
        <v>3</v>
      </c>
      <c r="G4255" s="120">
        <v>1618863</v>
      </c>
      <c r="H4255" s="124"/>
      <c r="I4255" s="128" t="s">
        <v>10376</v>
      </c>
      <c r="J4255" s="124"/>
      <c r="K4255" s="124"/>
      <c r="L4255" s="124"/>
      <c r="M4255" s="124"/>
      <c r="N4255" s="211">
        <v>0</v>
      </c>
      <c r="O4255" s="211">
        <v>0.2</v>
      </c>
      <c r="P4255" s="124" t="s">
        <v>4737</v>
      </c>
    </row>
    <row r="4256" spans="1:16" ht="51">
      <c r="A4256" s="262" t="s">
        <v>619</v>
      </c>
      <c r="B4256" s="124"/>
      <c r="C4256" s="125" t="s">
        <v>713</v>
      </c>
      <c r="D4256" s="119">
        <v>43223</v>
      </c>
      <c r="E4256" s="120" t="s">
        <v>8792</v>
      </c>
      <c r="F4256" s="120" t="s">
        <v>3</v>
      </c>
      <c r="G4256" s="120">
        <v>1618865</v>
      </c>
      <c r="H4256" s="124"/>
      <c r="I4256" s="128" t="s">
        <v>10377</v>
      </c>
      <c r="J4256" s="124"/>
      <c r="K4256" s="124"/>
      <c r="L4256" s="124"/>
      <c r="M4256" s="124"/>
      <c r="N4256" s="211">
        <v>0</v>
      </c>
      <c r="O4256" s="211">
        <v>2075</v>
      </c>
      <c r="P4256" s="124" t="s">
        <v>1314</v>
      </c>
    </row>
    <row r="4257" spans="1:16" ht="51">
      <c r="A4257" s="262">
        <v>20</v>
      </c>
      <c r="B4257" s="124"/>
      <c r="C4257" s="125" t="s">
        <v>693</v>
      </c>
      <c r="D4257" s="119">
        <v>43223</v>
      </c>
      <c r="E4257" s="120" t="s">
        <v>8793</v>
      </c>
      <c r="F4257" s="120" t="s">
        <v>3</v>
      </c>
      <c r="G4257" s="120">
        <v>1618927</v>
      </c>
      <c r="H4257" s="124"/>
      <c r="I4257" s="128" t="s">
        <v>10378</v>
      </c>
      <c r="J4257" s="124"/>
      <c r="K4257" s="124"/>
      <c r="L4257" s="124"/>
      <c r="M4257" s="124"/>
      <c r="N4257" s="211">
        <v>0</v>
      </c>
      <c r="O4257" s="211">
        <v>400</v>
      </c>
      <c r="P4257" s="124" t="s">
        <v>1314</v>
      </c>
    </row>
    <row r="4258" spans="1:16" ht="63.75">
      <c r="A4258" s="262">
        <v>47</v>
      </c>
      <c r="B4258" s="124"/>
      <c r="C4258" s="125" t="s">
        <v>699</v>
      </c>
      <c r="D4258" s="119">
        <v>43223</v>
      </c>
      <c r="E4258" s="120" t="s">
        <v>8794</v>
      </c>
      <c r="F4258" s="120" t="s">
        <v>3</v>
      </c>
      <c r="G4258" s="120">
        <v>1619116</v>
      </c>
      <c r="H4258" s="124"/>
      <c r="I4258" s="128" t="s">
        <v>10379</v>
      </c>
      <c r="J4258" s="124"/>
      <c r="K4258" s="124"/>
      <c r="L4258" s="124"/>
      <c r="M4258" s="124"/>
      <c r="N4258" s="211">
        <v>0</v>
      </c>
      <c r="O4258" s="211">
        <v>222</v>
      </c>
      <c r="P4258" s="124" t="s">
        <v>1314</v>
      </c>
    </row>
    <row r="4259" spans="1:16" ht="63.75">
      <c r="A4259" s="262">
        <v>47</v>
      </c>
      <c r="B4259" s="124"/>
      <c r="C4259" s="125" t="s">
        <v>699</v>
      </c>
      <c r="D4259" s="119">
        <v>43223</v>
      </c>
      <c r="E4259" s="120" t="s">
        <v>8795</v>
      </c>
      <c r="F4259" s="120" t="s">
        <v>3</v>
      </c>
      <c r="G4259" s="120">
        <v>1619121</v>
      </c>
      <c r="H4259" s="124"/>
      <c r="I4259" s="128" t="s">
        <v>10380</v>
      </c>
      <c r="J4259" s="124"/>
      <c r="K4259" s="124"/>
      <c r="L4259" s="124"/>
      <c r="M4259" s="124"/>
      <c r="N4259" s="211">
        <v>0</v>
      </c>
      <c r="O4259" s="211">
        <v>888</v>
      </c>
      <c r="P4259" s="124" t="s">
        <v>1314</v>
      </c>
    </row>
    <row r="4260" spans="1:16" ht="51">
      <c r="A4260" s="262" t="s">
        <v>619</v>
      </c>
      <c r="B4260" s="124"/>
      <c r="C4260" s="125" t="s">
        <v>713</v>
      </c>
      <c r="D4260" s="119">
        <v>43223</v>
      </c>
      <c r="E4260" s="120" t="s">
        <v>8796</v>
      </c>
      <c r="F4260" s="120" t="s">
        <v>3</v>
      </c>
      <c r="G4260" s="120">
        <v>1619139</v>
      </c>
      <c r="H4260" s="124"/>
      <c r="I4260" s="128" t="s">
        <v>10381</v>
      </c>
      <c r="J4260" s="124"/>
      <c r="K4260" s="124"/>
      <c r="L4260" s="124"/>
      <c r="M4260" s="124"/>
      <c r="N4260" s="211">
        <v>0</v>
      </c>
      <c r="O4260" s="211">
        <v>2000</v>
      </c>
      <c r="P4260" s="124" t="s">
        <v>1314</v>
      </c>
    </row>
    <row r="4261" spans="1:16" ht="51">
      <c r="A4261" s="262" t="s">
        <v>619</v>
      </c>
      <c r="B4261" s="124"/>
      <c r="C4261" s="125" t="s">
        <v>713</v>
      </c>
      <c r="D4261" s="119">
        <v>43223</v>
      </c>
      <c r="E4261" s="120" t="s">
        <v>8797</v>
      </c>
      <c r="F4261" s="120" t="s">
        <v>3</v>
      </c>
      <c r="G4261" s="120">
        <v>1619144</v>
      </c>
      <c r="H4261" s="124"/>
      <c r="I4261" s="128" t="s">
        <v>10382</v>
      </c>
      <c r="J4261" s="124"/>
      <c r="K4261" s="124"/>
      <c r="L4261" s="124"/>
      <c r="M4261" s="124"/>
      <c r="N4261" s="211">
        <v>0</v>
      </c>
      <c r="O4261" s="211">
        <v>668.82</v>
      </c>
      <c r="P4261" s="124" t="s">
        <v>1314</v>
      </c>
    </row>
    <row r="4262" spans="1:16" ht="63.75">
      <c r="A4262" s="262">
        <v>291</v>
      </c>
      <c r="B4262" s="124"/>
      <c r="C4262" s="125" t="s">
        <v>794</v>
      </c>
      <c r="D4262" s="119">
        <v>43223</v>
      </c>
      <c r="E4262" s="120" t="s">
        <v>8798</v>
      </c>
      <c r="F4262" s="120" t="s">
        <v>3</v>
      </c>
      <c r="G4262" s="120">
        <v>1619149</v>
      </c>
      <c r="H4262" s="124"/>
      <c r="I4262" s="128" t="s">
        <v>10383</v>
      </c>
      <c r="J4262" s="124"/>
      <c r="K4262" s="124"/>
      <c r="L4262" s="124"/>
      <c r="M4262" s="124"/>
      <c r="N4262" s="211">
        <v>0</v>
      </c>
      <c r="O4262" s="211">
        <v>7031.5</v>
      </c>
      <c r="P4262" s="124" t="s">
        <v>1314</v>
      </c>
    </row>
    <row r="4263" spans="1:16" ht="38.25">
      <c r="A4263" s="262">
        <v>212</v>
      </c>
      <c r="B4263" s="124"/>
      <c r="C4263" s="125" t="s">
        <v>761</v>
      </c>
      <c r="D4263" s="119">
        <v>43223</v>
      </c>
      <c r="E4263" s="120" t="s">
        <v>8799</v>
      </c>
      <c r="F4263" s="120" t="s">
        <v>3</v>
      </c>
      <c r="G4263" s="120">
        <v>1619056</v>
      </c>
      <c r="H4263" s="124"/>
      <c r="I4263" s="128" t="s">
        <v>10384</v>
      </c>
      <c r="J4263" s="124"/>
      <c r="K4263" s="124"/>
      <c r="L4263" s="124"/>
      <c r="M4263" s="124"/>
      <c r="N4263" s="211">
        <v>0</v>
      </c>
      <c r="O4263" s="211">
        <v>150</v>
      </c>
      <c r="P4263" s="124" t="s">
        <v>1314</v>
      </c>
    </row>
    <row r="4264" spans="1:16" ht="51">
      <c r="A4264" s="262" t="s">
        <v>619</v>
      </c>
      <c r="B4264" s="124"/>
      <c r="C4264" s="125" t="s">
        <v>713</v>
      </c>
      <c r="D4264" s="119">
        <v>43223</v>
      </c>
      <c r="E4264" s="120" t="s">
        <v>8800</v>
      </c>
      <c r="F4264" s="120" t="s">
        <v>3</v>
      </c>
      <c r="G4264" s="120">
        <v>1619063</v>
      </c>
      <c r="H4264" s="124"/>
      <c r="I4264" s="128" t="s">
        <v>10385</v>
      </c>
      <c r="J4264" s="124"/>
      <c r="K4264" s="124"/>
      <c r="L4264" s="124"/>
      <c r="M4264" s="124"/>
      <c r="N4264" s="211">
        <v>0</v>
      </c>
      <c r="O4264" s="211">
        <v>1168.17</v>
      </c>
      <c r="P4264" s="124" t="s">
        <v>1314</v>
      </c>
    </row>
    <row r="4265" spans="1:16" ht="51">
      <c r="A4265" s="262" t="s">
        <v>619</v>
      </c>
      <c r="B4265" s="124"/>
      <c r="C4265" s="125" t="s">
        <v>713</v>
      </c>
      <c r="D4265" s="119">
        <v>43223</v>
      </c>
      <c r="E4265" s="120" t="s">
        <v>8801</v>
      </c>
      <c r="F4265" s="120" t="s">
        <v>3</v>
      </c>
      <c r="G4265" s="120">
        <v>1619067</v>
      </c>
      <c r="H4265" s="124"/>
      <c r="I4265" s="128" t="s">
        <v>10386</v>
      </c>
      <c r="J4265" s="124"/>
      <c r="K4265" s="124"/>
      <c r="L4265" s="124"/>
      <c r="M4265" s="124"/>
      <c r="N4265" s="211">
        <v>0</v>
      </c>
      <c r="O4265" s="211">
        <v>140</v>
      </c>
      <c r="P4265" s="124" t="s">
        <v>1314</v>
      </c>
    </row>
    <row r="4266" spans="1:16" ht="38.25">
      <c r="A4266" s="262">
        <v>373</v>
      </c>
      <c r="B4266" s="124"/>
      <c r="C4266" s="125" t="s">
        <v>1269</v>
      </c>
      <c r="D4266" s="119">
        <v>43223</v>
      </c>
      <c r="E4266" s="120" t="s">
        <v>8802</v>
      </c>
      <c r="F4266" s="120" t="s">
        <v>3</v>
      </c>
      <c r="G4266" s="120">
        <v>1619072</v>
      </c>
      <c r="H4266" s="124"/>
      <c r="I4266" s="128" t="s">
        <v>10387</v>
      </c>
      <c r="J4266" s="124"/>
      <c r="K4266" s="124"/>
      <c r="L4266" s="124"/>
      <c r="M4266" s="124"/>
      <c r="N4266" s="211">
        <v>0</v>
      </c>
      <c r="O4266" s="211">
        <v>2082.67</v>
      </c>
      <c r="P4266" s="124" t="s">
        <v>1314</v>
      </c>
    </row>
    <row r="4267" spans="1:16" ht="51">
      <c r="A4267" s="262" t="s">
        <v>619</v>
      </c>
      <c r="B4267" s="124"/>
      <c r="C4267" s="125" t="s">
        <v>713</v>
      </c>
      <c r="D4267" s="119">
        <v>43223</v>
      </c>
      <c r="E4267" s="120" t="s">
        <v>8803</v>
      </c>
      <c r="F4267" s="120" t="s">
        <v>3</v>
      </c>
      <c r="G4267" s="120">
        <v>1619079</v>
      </c>
      <c r="H4267" s="124"/>
      <c r="I4267" s="128" t="s">
        <v>10388</v>
      </c>
      <c r="J4267" s="124"/>
      <c r="K4267" s="124"/>
      <c r="L4267" s="124"/>
      <c r="M4267" s="124"/>
      <c r="N4267" s="211">
        <v>0</v>
      </c>
      <c r="O4267" s="211">
        <v>816.30000000000007</v>
      </c>
      <c r="P4267" s="124" t="s">
        <v>1314</v>
      </c>
    </row>
    <row r="4268" spans="1:16" ht="51">
      <c r="A4268" s="262" t="s">
        <v>619</v>
      </c>
      <c r="B4268" s="124"/>
      <c r="C4268" s="125" t="s">
        <v>713</v>
      </c>
      <c r="D4268" s="119">
        <v>43223</v>
      </c>
      <c r="E4268" s="120" t="s">
        <v>8804</v>
      </c>
      <c r="F4268" s="120" t="s">
        <v>3</v>
      </c>
      <c r="G4268" s="120">
        <v>1619095</v>
      </c>
      <c r="H4268" s="124"/>
      <c r="I4268" s="128" t="s">
        <v>1383</v>
      </c>
      <c r="J4268" s="124"/>
      <c r="K4268" s="124"/>
      <c r="L4268" s="124"/>
      <c r="M4268" s="124"/>
      <c r="N4268" s="211">
        <v>0</v>
      </c>
      <c r="O4268" s="211">
        <v>9497.2000000000007</v>
      </c>
      <c r="P4268" s="124" t="s">
        <v>1314</v>
      </c>
    </row>
    <row r="4269" spans="1:16" ht="63.75">
      <c r="A4269" s="262">
        <v>47</v>
      </c>
      <c r="B4269" s="124"/>
      <c r="C4269" s="125" t="s">
        <v>699</v>
      </c>
      <c r="D4269" s="119">
        <v>43223</v>
      </c>
      <c r="E4269" s="120" t="s">
        <v>8805</v>
      </c>
      <c r="F4269" s="120" t="s">
        <v>3</v>
      </c>
      <c r="G4269" s="120">
        <v>1619107</v>
      </c>
      <c r="H4269" s="124"/>
      <c r="I4269" s="128" t="s">
        <v>10389</v>
      </c>
      <c r="J4269" s="124"/>
      <c r="K4269" s="124"/>
      <c r="L4269" s="124"/>
      <c r="M4269" s="124"/>
      <c r="N4269" s="211">
        <v>0</v>
      </c>
      <c r="O4269" s="211">
        <v>1000</v>
      </c>
      <c r="P4269" s="124" t="s">
        <v>1314</v>
      </c>
    </row>
    <row r="4270" spans="1:16" ht="63.75">
      <c r="A4270" s="262">
        <v>47</v>
      </c>
      <c r="B4270" s="124"/>
      <c r="C4270" s="125" t="s">
        <v>699</v>
      </c>
      <c r="D4270" s="119">
        <v>43223</v>
      </c>
      <c r="E4270" s="120" t="s">
        <v>8806</v>
      </c>
      <c r="F4270" s="120" t="s">
        <v>3</v>
      </c>
      <c r="G4270" s="120">
        <v>1619110</v>
      </c>
      <c r="H4270" s="124"/>
      <c r="I4270" s="128" t="s">
        <v>10390</v>
      </c>
      <c r="J4270" s="124"/>
      <c r="K4270" s="124"/>
      <c r="L4270" s="124"/>
      <c r="M4270" s="124"/>
      <c r="N4270" s="211">
        <v>0</v>
      </c>
      <c r="O4270" s="211">
        <v>222</v>
      </c>
      <c r="P4270" s="124" t="s">
        <v>1314</v>
      </c>
    </row>
    <row r="4271" spans="1:16" ht="63.75">
      <c r="A4271" s="262">
        <v>47</v>
      </c>
      <c r="B4271" s="124"/>
      <c r="C4271" s="125" t="s">
        <v>699</v>
      </c>
      <c r="D4271" s="119">
        <v>43223</v>
      </c>
      <c r="E4271" s="120" t="s">
        <v>8807</v>
      </c>
      <c r="F4271" s="120" t="s">
        <v>3</v>
      </c>
      <c r="G4271" s="120">
        <v>1619114</v>
      </c>
      <c r="H4271" s="124"/>
      <c r="I4271" s="128" t="s">
        <v>10391</v>
      </c>
      <c r="J4271" s="124"/>
      <c r="K4271" s="124"/>
      <c r="L4271" s="124"/>
      <c r="M4271" s="124"/>
      <c r="N4271" s="211">
        <v>0</v>
      </c>
      <c r="O4271" s="211">
        <v>222</v>
      </c>
      <c r="P4271" s="124" t="s">
        <v>1314</v>
      </c>
    </row>
    <row r="4272" spans="1:16" ht="51">
      <c r="A4272" s="262" t="s">
        <v>619</v>
      </c>
      <c r="B4272" s="124"/>
      <c r="C4272" s="125" t="s">
        <v>713</v>
      </c>
      <c r="D4272" s="119">
        <v>43223</v>
      </c>
      <c r="E4272" s="120" t="s">
        <v>8808</v>
      </c>
      <c r="F4272" s="120" t="s">
        <v>3</v>
      </c>
      <c r="G4272" s="120">
        <v>1618915</v>
      </c>
      <c r="H4272" s="124"/>
      <c r="I4272" s="128" t="s">
        <v>10392</v>
      </c>
      <c r="J4272" s="124"/>
      <c r="K4272" s="124"/>
      <c r="L4272" s="124"/>
      <c r="M4272" s="124"/>
      <c r="N4272" s="211">
        <v>0</v>
      </c>
      <c r="O4272" s="211">
        <v>2000</v>
      </c>
      <c r="P4272" s="124" t="s">
        <v>1314</v>
      </c>
    </row>
    <row r="4273" spans="1:16" ht="51">
      <c r="A4273" s="262">
        <v>16</v>
      </c>
      <c r="B4273" s="124"/>
      <c r="C4273" s="125" t="s">
        <v>692</v>
      </c>
      <c r="D4273" s="119">
        <v>43223</v>
      </c>
      <c r="E4273" s="120" t="s">
        <v>8809</v>
      </c>
      <c r="F4273" s="120" t="s">
        <v>3</v>
      </c>
      <c r="G4273" s="120">
        <v>1618946</v>
      </c>
      <c r="H4273" s="124"/>
      <c r="I4273" s="128" t="s">
        <v>10393</v>
      </c>
      <c r="J4273" s="124"/>
      <c r="K4273" s="124"/>
      <c r="L4273" s="124"/>
      <c r="M4273" s="124"/>
      <c r="N4273" s="211">
        <v>0</v>
      </c>
      <c r="O4273" s="211">
        <v>360</v>
      </c>
      <c r="P4273" s="124" t="s">
        <v>1314</v>
      </c>
    </row>
    <row r="4274" spans="1:16" ht="51">
      <c r="A4274" s="262" t="s">
        <v>619</v>
      </c>
      <c r="B4274" s="124"/>
      <c r="C4274" s="125" t="s">
        <v>713</v>
      </c>
      <c r="D4274" s="119">
        <v>43223</v>
      </c>
      <c r="E4274" s="120" t="s">
        <v>8810</v>
      </c>
      <c r="F4274" s="120" t="s">
        <v>3</v>
      </c>
      <c r="G4274" s="120">
        <v>1618969</v>
      </c>
      <c r="H4274" s="124"/>
      <c r="I4274" s="128" t="s">
        <v>10394</v>
      </c>
      <c r="J4274" s="124"/>
      <c r="K4274" s="124"/>
      <c r="L4274" s="124"/>
      <c r="M4274" s="124"/>
      <c r="N4274" s="211">
        <v>0</v>
      </c>
      <c r="O4274" s="211">
        <v>856.78</v>
      </c>
      <c r="P4274" s="124" t="s">
        <v>1314</v>
      </c>
    </row>
    <row r="4275" spans="1:16" ht="51">
      <c r="A4275" s="262">
        <v>670</v>
      </c>
      <c r="B4275" s="124"/>
      <c r="C4275" s="125" t="s">
        <v>235</v>
      </c>
      <c r="D4275" s="119">
        <v>43223</v>
      </c>
      <c r="E4275" s="120" t="s">
        <v>8811</v>
      </c>
      <c r="F4275" s="120" t="s">
        <v>3</v>
      </c>
      <c r="G4275" s="120">
        <v>1618833</v>
      </c>
      <c r="H4275" s="124"/>
      <c r="I4275" s="128" t="s">
        <v>10395</v>
      </c>
      <c r="J4275" s="124"/>
      <c r="K4275" s="124"/>
      <c r="L4275" s="124"/>
      <c r="M4275" s="124"/>
      <c r="N4275" s="211">
        <v>0</v>
      </c>
      <c r="O4275" s="211">
        <v>5115.83</v>
      </c>
      <c r="P4275" s="124" t="s">
        <v>1314</v>
      </c>
    </row>
    <row r="4276" spans="1:16" ht="51">
      <c r="A4276" s="262">
        <v>20</v>
      </c>
      <c r="B4276" s="124"/>
      <c r="C4276" s="125" t="s">
        <v>693</v>
      </c>
      <c r="D4276" s="119">
        <v>43223</v>
      </c>
      <c r="E4276" s="120" t="s">
        <v>8812</v>
      </c>
      <c r="F4276" s="120" t="s">
        <v>3</v>
      </c>
      <c r="G4276" s="120">
        <v>1618879</v>
      </c>
      <c r="H4276" s="124"/>
      <c r="I4276" s="128" t="s">
        <v>10396</v>
      </c>
      <c r="J4276" s="124"/>
      <c r="K4276" s="124"/>
      <c r="L4276" s="124"/>
      <c r="M4276" s="124"/>
      <c r="N4276" s="211">
        <v>0</v>
      </c>
      <c r="O4276" s="211">
        <v>36.800000000000004</v>
      </c>
      <c r="P4276" s="124" t="s">
        <v>4737</v>
      </c>
    </row>
    <row r="4277" spans="1:16" ht="63.75">
      <c r="A4277" s="262">
        <v>20</v>
      </c>
      <c r="B4277" s="124"/>
      <c r="C4277" s="125" t="s">
        <v>693</v>
      </c>
      <c r="D4277" s="119">
        <v>43223</v>
      </c>
      <c r="E4277" s="120" t="s">
        <v>8813</v>
      </c>
      <c r="F4277" s="120" t="s">
        <v>3</v>
      </c>
      <c r="G4277" s="120">
        <v>1618885</v>
      </c>
      <c r="H4277" s="124"/>
      <c r="I4277" s="128" t="s">
        <v>10397</v>
      </c>
      <c r="J4277" s="124"/>
      <c r="K4277" s="124"/>
      <c r="L4277" s="124"/>
      <c r="M4277" s="124"/>
      <c r="N4277" s="211">
        <v>0</v>
      </c>
      <c r="O4277" s="211">
        <v>6245.81</v>
      </c>
      <c r="P4277" s="124" t="s">
        <v>1314</v>
      </c>
    </row>
    <row r="4278" spans="1:16" ht="51">
      <c r="A4278" s="262">
        <v>20</v>
      </c>
      <c r="B4278" s="124"/>
      <c r="C4278" s="125" t="s">
        <v>693</v>
      </c>
      <c r="D4278" s="119">
        <v>43223</v>
      </c>
      <c r="E4278" s="120" t="s">
        <v>8814</v>
      </c>
      <c r="F4278" s="120" t="s">
        <v>3</v>
      </c>
      <c r="G4278" s="120">
        <v>1618888</v>
      </c>
      <c r="H4278" s="124"/>
      <c r="I4278" s="128" t="s">
        <v>10398</v>
      </c>
      <c r="J4278" s="124"/>
      <c r="K4278" s="124"/>
      <c r="L4278" s="124"/>
      <c r="M4278" s="124"/>
      <c r="N4278" s="211">
        <v>0</v>
      </c>
      <c r="O4278" s="211">
        <v>195000</v>
      </c>
      <c r="P4278" s="124" t="s">
        <v>1314</v>
      </c>
    </row>
    <row r="4279" spans="1:16" ht="63.75">
      <c r="A4279" s="262">
        <v>20</v>
      </c>
      <c r="B4279" s="124"/>
      <c r="C4279" s="125" t="s">
        <v>693</v>
      </c>
      <c r="D4279" s="119">
        <v>43223</v>
      </c>
      <c r="E4279" s="120" t="s">
        <v>8815</v>
      </c>
      <c r="F4279" s="120" t="s">
        <v>3</v>
      </c>
      <c r="G4279" s="120">
        <v>1618891</v>
      </c>
      <c r="H4279" s="124"/>
      <c r="I4279" s="128" t="s">
        <v>10399</v>
      </c>
      <c r="J4279" s="124"/>
      <c r="K4279" s="124"/>
      <c r="L4279" s="124"/>
      <c r="M4279" s="124"/>
      <c r="N4279" s="211">
        <v>0</v>
      </c>
      <c r="O4279" s="211">
        <v>18730</v>
      </c>
      <c r="P4279" s="124" t="s">
        <v>1314</v>
      </c>
    </row>
    <row r="4280" spans="1:16" ht="63.75">
      <c r="A4280" s="262">
        <v>20</v>
      </c>
      <c r="B4280" s="124"/>
      <c r="C4280" s="125" t="s">
        <v>693</v>
      </c>
      <c r="D4280" s="119">
        <v>43223</v>
      </c>
      <c r="E4280" s="120" t="s">
        <v>8816</v>
      </c>
      <c r="F4280" s="120" t="s">
        <v>3</v>
      </c>
      <c r="G4280" s="120">
        <v>1618895</v>
      </c>
      <c r="H4280" s="124"/>
      <c r="I4280" s="128" t="s">
        <v>10400</v>
      </c>
      <c r="J4280" s="124"/>
      <c r="K4280" s="124"/>
      <c r="L4280" s="124"/>
      <c r="M4280" s="124"/>
      <c r="N4280" s="211">
        <v>0</v>
      </c>
      <c r="O4280" s="211">
        <v>30280.799999999999</v>
      </c>
      <c r="P4280" s="124" t="s">
        <v>1314</v>
      </c>
    </row>
    <row r="4281" spans="1:16" ht="51">
      <c r="A4281" s="262">
        <v>20</v>
      </c>
      <c r="B4281" s="124"/>
      <c r="C4281" s="125" t="s">
        <v>693</v>
      </c>
      <c r="D4281" s="119">
        <v>43223</v>
      </c>
      <c r="E4281" s="120" t="s">
        <v>8817</v>
      </c>
      <c r="F4281" s="120" t="s">
        <v>3</v>
      </c>
      <c r="G4281" s="120">
        <v>1618897</v>
      </c>
      <c r="H4281" s="124"/>
      <c r="I4281" s="128" t="s">
        <v>10401</v>
      </c>
      <c r="J4281" s="124"/>
      <c r="K4281" s="124"/>
      <c r="L4281" s="124"/>
      <c r="M4281" s="124"/>
      <c r="N4281" s="211">
        <v>0</v>
      </c>
      <c r="O4281" s="211">
        <v>165</v>
      </c>
      <c r="P4281" s="124" t="s">
        <v>4737</v>
      </c>
    </row>
    <row r="4282" spans="1:16" ht="51">
      <c r="A4282" s="262">
        <v>20</v>
      </c>
      <c r="B4282" s="124"/>
      <c r="C4282" s="125" t="s">
        <v>693</v>
      </c>
      <c r="D4282" s="119">
        <v>43223</v>
      </c>
      <c r="E4282" s="120" t="s">
        <v>8818</v>
      </c>
      <c r="F4282" s="120" t="s">
        <v>3</v>
      </c>
      <c r="G4282" s="120">
        <v>1618900</v>
      </c>
      <c r="H4282" s="124"/>
      <c r="I4282" s="128" t="s">
        <v>10402</v>
      </c>
      <c r="J4282" s="124"/>
      <c r="K4282" s="124"/>
      <c r="L4282" s="124"/>
      <c r="M4282" s="124"/>
      <c r="N4282" s="211">
        <v>0</v>
      </c>
      <c r="O4282" s="211">
        <v>80</v>
      </c>
      <c r="P4282" s="124" t="s">
        <v>4737</v>
      </c>
    </row>
    <row r="4283" spans="1:16" ht="51">
      <c r="A4283" s="262">
        <v>20</v>
      </c>
      <c r="B4283" s="124"/>
      <c r="C4283" s="125" t="s">
        <v>693</v>
      </c>
      <c r="D4283" s="119">
        <v>43223</v>
      </c>
      <c r="E4283" s="120" t="s">
        <v>8819</v>
      </c>
      <c r="F4283" s="120" t="s">
        <v>3</v>
      </c>
      <c r="G4283" s="120">
        <v>1619023</v>
      </c>
      <c r="H4283" s="124"/>
      <c r="I4283" s="128" t="s">
        <v>10403</v>
      </c>
      <c r="J4283" s="124"/>
      <c r="K4283" s="124"/>
      <c r="L4283" s="124"/>
      <c r="M4283" s="124"/>
      <c r="N4283" s="211">
        <v>0</v>
      </c>
      <c r="O4283" s="211">
        <v>48372</v>
      </c>
      <c r="P4283" s="124" t="s">
        <v>1314</v>
      </c>
    </row>
    <row r="4284" spans="1:16" ht="76.5">
      <c r="A4284" s="262">
        <v>25</v>
      </c>
      <c r="B4284" s="124"/>
      <c r="C4284" s="125" t="s">
        <v>694</v>
      </c>
      <c r="D4284" s="119">
        <v>43223</v>
      </c>
      <c r="E4284" s="120" t="s">
        <v>8820</v>
      </c>
      <c r="F4284" s="120" t="s">
        <v>1256</v>
      </c>
      <c r="G4284" s="120">
        <v>17531924</v>
      </c>
      <c r="H4284" s="124"/>
      <c r="I4284" s="128" t="s">
        <v>10404</v>
      </c>
      <c r="J4284" s="124"/>
      <c r="K4284" s="124"/>
      <c r="L4284" s="124"/>
      <c r="M4284" s="124"/>
      <c r="N4284" s="211">
        <v>0</v>
      </c>
      <c r="O4284" s="211">
        <v>183606.33</v>
      </c>
      <c r="P4284" s="124" t="s">
        <v>1314</v>
      </c>
    </row>
    <row r="4285" spans="1:16" ht="76.5">
      <c r="A4285" s="262">
        <v>25</v>
      </c>
      <c r="B4285" s="124"/>
      <c r="C4285" s="125" t="s">
        <v>694</v>
      </c>
      <c r="D4285" s="119">
        <v>43223</v>
      </c>
      <c r="E4285" s="120" t="s">
        <v>8821</v>
      </c>
      <c r="F4285" s="120" t="s">
        <v>1256</v>
      </c>
      <c r="G4285" s="120">
        <v>17531458</v>
      </c>
      <c r="H4285" s="124"/>
      <c r="I4285" s="128" t="s">
        <v>10405</v>
      </c>
      <c r="J4285" s="124"/>
      <c r="K4285" s="124"/>
      <c r="L4285" s="124"/>
      <c r="M4285" s="124"/>
      <c r="N4285" s="211">
        <v>0</v>
      </c>
      <c r="O4285" s="211">
        <v>942404.11</v>
      </c>
      <c r="P4285" s="124" t="s">
        <v>1314</v>
      </c>
    </row>
    <row r="4286" spans="1:16" ht="76.5">
      <c r="A4286" s="262">
        <v>25</v>
      </c>
      <c r="B4286" s="124"/>
      <c r="C4286" s="125" t="s">
        <v>694</v>
      </c>
      <c r="D4286" s="119">
        <v>43223</v>
      </c>
      <c r="E4286" s="120" t="s">
        <v>8822</v>
      </c>
      <c r="F4286" s="120" t="s">
        <v>1256</v>
      </c>
      <c r="G4286" s="120">
        <v>17531926</v>
      </c>
      <c r="H4286" s="124"/>
      <c r="I4286" s="128" t="s">
        <v>10406</v>
      </c>
      <c r="J4286" s="124"/>
      <c r="K4286" s="124"/>
      <c r="L4286" s="124"/>
      <c r="M4286" s="124"/>
      <c r="N4286" s="211">
        <v>0</v>
      </c>
      <c r="O4286" s="211">
        <v>399992.75</v>
      </c>
      <c r="P4286" s="124" t="s">
        <v>1314</v>
      </c>
    </row>
    <row r="4287" spans="1:16" ht="76.5">
      <c r="A4287" s="262">
        <v>594</v>
      </c>
      <c r="B4287" s="124"/>
      <c r="C4287" s="125" t="s">
        <v>113</v>
      </c>
      <c r="D4287" s="119">
        <v>43223</v>
      </c>
      <c r="E4287" s="120" t="s">
        <v>8823</v>
      </c>
      <c r="F4287" s="120" t="s">
        <v>6</v>
      </c>
      <c r="G4287" s="120">
        <v>920668</v>
      </c>
      <c r="H4287" s="124"/>
      <c r="I4287" s="128" t="s">
        <v>10407</v>
      </c>
      <c r="J4287" s="124"/>
      <c r="K4287" s="124"/>
      <c r="L4287" s="124"/>
      <c r="M4287" s="124"/>
      <c r="N4287" s="211">
        <v>0</v>
      </c>
      <c r="O4287" s="211">
        <v>10925562.73</v>
      </c>
      <c r="P4287" s="124" t="s">
        <v>1314</v>
      </c>
    </row>
    <row r="4288" spans="1:16" ht="76.5">
      <c r="A4288" s="262">
        <v>25</v>
      </c>
      <c r="B4288" s="124"/>
      <c r="C4288" s="125" t="s">
        <v>694</v>
      </c>
      <c r="D4288" s="119">
        <v>43223</v>
      </c>
      <c r="E4288" s="120" t="s">
        <v>8824</v>
      </c>
      <c r="F4288" s="120" t="s">
        <v>1315</v>
      </c>
      <c r="G4288" s="120">
        <v>17545824</v>
      </c>
      <c r="H4288" s="124"/>
      <c r="I4288" s="128" t="s">
        <v>10408</v>
      </c>
      <c r="J4288" s="124"/>
      <c r="K4288" s="124"/>
      <c r="L4288" s="124"/>
      <c r="M4288" s="124"/>
      <c r="N4288" s="211">
        <v>1315618.04</v>
      </c>
      <c r="O4288" s="211">
        <v>0</v>
      </c>
      <c r="P4288" s="124" t="s">
        <v>1314</v>
      </c>
    </row>
    <row r="4289" spans="1:16" ht="76.5">
      <c r="A4289" s="262">
        <v>25</v>
      </c>
      <c r="B4289" s="124"/>
      <c r="C4289" s="125" t="s">
        <v>694</v>
      </c>
      <c r="D4289" s="119">
        <v>43223</v>
      </c>
      <c r="E4289" s="120" t="s">
        <v>8825</v>
      </c>
      <c r="F4289" s="120" t="s">
        <v>1315</v>
      </c>
      <c r="G4289" s="120">
        <v>17548463</v>
      </c>
      <c r="H4289" s="124"/>
      <c r="I4289" s="128" t="s">
        <v>10409</v>
      </c>
      <c r="J4289" s="124"/>
      <c r="K4289" s="124"/>
      <c r="L4289" s="124"/>
      <c r="M4289" s="124"/>
      <c r="N4289" s="211">
        <v>381487.18</v>
      </c>
      <c r="O4289" s="211">
        <v>0</v>
      </c>
      <c r="P4289" s="124" t="s">
        <v>1314</v>
      </c>
    </row>
    <row r="4290" spans="1:16" ht="76.5">
      <c r="A4290" s="262">
        <v>25</v>
      </c>
      <c r="B4290" s="124"/>
      <c r="C4290" s="125" t="s">
        <v>694</v>
      </c>
      <c r="D4290" s="119">
        <v>43223</v>
      </c>
      <c r="E4290" s="120" t="s">
        <v>8826</v>
      </c>
      <c r="F4290" s="120" t="s">
        <v>1315</v>
      </c>
      <c r="G4290" s="120">
        <v>17548341</v>
      </c>
      <c r="H4290" s="124"/>
      <c r="I4290" s="128" t="s">
        <v>10410</v>
      </c>
      <c r="J4290" s="124"/>
      <c r="K4290" s="124"/>
      <c r="L4290" s="124"/>
      <c r="M4290" s="124"/>
      <c r="N4290" s="211">
        <v>450060.02</v>
      </c>
      <c r="O4290" s="211">
        <v>0</v>
      </c>
      <c r="P4290" s="124" t="s">
        <v>1314</v>
      </c>
    </row>
    <row r="4291" spans="1:16" ht="76.5">
      <c r="A4291" s="262">
        <v>25</v>
      </c>
      <c r="B4291" s="124"/>
      <c r="C4291" s="125" t="s">
        <v>694</v>
      </c>
      <c r="D4291" s="119">
        <v>43223</v>
      </c>
      <c r="E4291" s="120" t="s">
        <v>8827</v>
      </c>
      <c r="F4291" s="120" t="s">
        <v>1315</v>
      </c>
      <c r="G4291" s="120">
        <v>17548335</v>
      </c>
      <c r="H4291" s="124"/>
      <c r="I4291" s="128" t="s">
        <v>10411</v>
      </c>
      <c r="J4291" s="124"/>
      <c r="K4291" s="124"/>
      <c r="L4291" s="124"/>
      <c r="M4291" s="124"/>
      <c r="N4291" s="211">
        <v>1019400.43</v>
      </c>
      <c r="O4291" s="211">
        <v>0</v>
      </c>
      <c r="P4291" s="124" t="s">
        <v>1314</v>
      </c>
    </row>
    <row r="4292" spans="1:16" ht="76.5">
      <c r="A4292" s="262">
        <v>25</v>
      </c>
      <c r="B4292" s="124"/>
      <c r="C4292" s="125" t="s">
        <v>694</v>
      </c>
      <c r="D4292" s="119">
        <v>43223</v>
      </c>
      <c r="E4292" s="120" t="s">
        <v>8828</v>
      </c>
      <c r="F4292" s="120" t="s">
        <v>1315</v>
      </c>
      <c r="G4292" s="120">
        <v>17548342</v>
      </c>
      <c r="H4292" s="124"/>
      <c r="I4292" s="128" t="s">
        <v>10412</v>
      </c>
      <c r="J4292" s="124"/>
      <c r="K4292" s="124"/>
      <c r="L4292" s="124"/>
      <c r="M4292" s="124"/>
      <c r="N4292" s="211">
        <v>1103601.21</v>
      </c>
      <c r="O4292" s="211">
        <v>0</v>
      </c>
      <c r="P4292" s="124" t="s">
        <v>1314</v>
      </c>
    </row>
    <row r="4293" spans="1:16" ht="76.5">
      <c r="A4293" s="262">
        <v>25</v>
      </c>
      <c r="B4293" s="124"/>
      <c r="C4293" s="125" t="s">
        <v>694</v>
      </c>
      <c r="D4293" s="119">
        <v>43223</v>
      </c>
      <c r="E4293" s="120" t="s">
        <v>8829</v>
      </c>
      <c r="F4293" s="120" t="s">
        <v>1315</v>
      </c>
      <c r="G4293" s="120">
        <v>17548339</v>
      </c>
      <c r="H4293" s="124"/>
      <c r="I4293" s="128" t="s">
        <v>10413</v>
      </c>
      <c r="J4293" s="124"/>
      <c r="K4293" s="124"/>
      <c r="L4293" s="124"/>
      <c r="M4293" s="124"/>
      <c r="N4293" s="211">
        <v>1291451.77</v>
      </c>
      <c r="O4293" s="211">
        <v>0</v>
      </c>
      <c r="P4293" s="124" t="s">
        <v>1314</v>
      </c>
    </row>
    <row r="4294" spans="1:16" ht="76.5">
      <c r="A4294" s="262">
        <v>25</v>
      </c>
      <c r="B4294" s="124"/>
      <c r="C4294" s="125" t="s">
        <v>694</v>
      </c>
      <c r="D4294" s="119">
        <v>43223</v>
      </c>
      <c r="E4294" s="120" t="s">
        <v>8830</v>
      </c>
      <c r="F4294" s="120" t="s">
        <v>1315</v>
      </c>
      <c r="G4294" s="120">
        <v>17546890</v>
      </c>
      <c r="H4294" s="124"/>
      <c r="I4294" s="128" t="s">
        <v>10414</v>
      </c>
      <c r="J4294" s="124"/>
      <c r="K4294" s="124"/>
      <c r="L4294" s="124"/>
      <c r="M4294" s="124"/>
      <c r="N4294" s="211">
        <v>95718.37</v>
      </c>
      <c r="O4294" s="211">
        <v>0</v>
      </c>
      <c r="P4294" s="124" t="s">
        <v>1314</v>
      </c>
    </row>
    <row r="4295" spans="1:16" ht="76.5">
      <c r="A4295" s="262">
        <v>25</v>
      </c>
      <c r="B4295" s="124"/>
      <c r="C4295" s="125" t="s">
        <v>694</v>
      </c>
      <c r="D4295" s="119">
        <v>43223</v>
      </c>
      <c r="E4295" s="120" t="s">
        <v>8831</v>
      </c>
      <c r="F4295" s="120" t="s">
        <v>1315</v>
      </c>
      <c r="G4295" s="120">
        <v>17532047</v>
      </c>
      <c r="H4295" s="124"/>
      <c r="I4295" s="128" t="s">
        <v>10415</v>
      </c>
      <c r="J4295" s="124"/>
      <c r="K4295" s="124"/>
      <c r="L4295" s="124"/>
      <c r="M4295" s="124"/>
      <c r="N4295" s="211">
        <v>915758.88</v>
      </c>
      <c r="O4295" s="211">
        <v>0</v>
      </c>
      <c r="P4295" s="124" t="s">
        <v>1314</v>
      </c>
    </row>
    <row r="4296" spans="1:16" ht="63.75">
      <c r="A4296" s="262">
        <v>117</v>
      </c>
      <c r="B4296" s="124"/>
      <c r="C4296" s="125" t="s">
        <v>722</v>
      </c>
      <c r="D4296" s="119">
        <v>43223</v>
      </c>
      <c r="E4296" s="120" t="s">
        <v>8832</v>
      </c>
      <c r="F4296" s="120" t="s">
        <v>11</v>
      </c>
      <c r="G4296" s="120">
        <v>920639</v>
      </c>
      <c r="H4296" s="124"/>
      <c r="I4296" s="128" t="s">
        <v>10416</v>
      </c>
      <c r="J4296" s="124"/>
      <c r="K4296" s="124"/>
      <c r="L4296" s="124"/>
      <c r="M4296" s="124"/>
      <c r="N4296" s="211">
        <v>50</v>
      </c>
      <c r="O4296" s="211">
        <v>0</v>
      </c>
      <c r="P4296" s="124" t="s">
        <v>1314</v>
      </c>
    </row>
    <row r="4297" spans="1:16" ht="76.5">
      <c r="A4297" s="262">
        <v>117</v>
      </c>
      <c r="B4297" s="124"/>
      <c r="C4297" s="125" t="s">
        <v>722</v>
      </c>
      <c r="D4297" s="119">
        <v>43223</v>
      </c>
      <c r="E4297" s="120" t="s">
        <v>8833</v>
      </c>
      <c r="F4297" s="120" t="s">
        <v>11</v>
      </c>
      <c r="G4297" s="120">
        <v>920658</v>
      </c>
      <c r="H4297" s="124"/>
      <c r="I4297" s="128" t="s">
        <v>10417</v>
      </c>
      <c r="J4297" s="124"/>
      <c r="K4297" s="124"/>
      <c r="L4297" s="124"/>
      <c r="M4297" s="124"/>
      <c r="N4297" s="211">
        <v>50</v>
      </c>
      <c r="O4297" s="211">
        <v>0</v>
      </c>
      <c r="P4297" s="124" t="s">
        <v>1314</v>
      </c>
    </row>
    <row r="4298" spans="1:16" ht="76.5">
      <c r="A4298" s="262">
        <v>117</v>
      </c>
      <c r="B4298" s="124"/>
      <c r="C4298" s="125" t="s">
        <v>722</v>
      </c>
      <c r="D4298" s="119">
        <v>43223</v>
      </c>
      <c r="E4298" s="120" t="s">
        <v>8834</v>
      </c>
      <c r="F4298" s="120" t="s">
        <v>11</v>
      </c>
      <c r="G4298" s="120">
        <v>920660</v>
      </c>
      <c r="H4298" s="124"/>
      <c r="I4298" s="128" t="s">
        <v>10418</v>
      </c>
      <c r="J4298" s="124"/>
      <c r="K4298" s="124"/>
      <c r="L4298" s="124"/>
      <c r="M4298" s="124"/>
      <c r="N4298" s="211">
        <v>50</v>
      </c>
      <c r="O4298" s="211">
        <v>0</v>
      </c>
      <c r="P4298" s="124" t="s">
        <v>1314</v>
      </c>
    </row>
    <row r="4299" spans="1:16" ht="89.25">
      <c r="A4299" s="262">
        <v>574</v>
      </c>
      <c r="B4299" s="124"/>
      <c r="C4299" s="125" t="s">
        <v>850</v>
      </c>
      <c r="D4299" s="119">
        <v>43223</v>
      </c>
      <c r="E4299" s="120" t="s">
        <v>8835</v>
      </c>
      <c r="F4299" s="120" t="s">
        <v>15</v>
      </c>
      <c r="G4299" s="120">
        <v>4889</v>
      </c>
      <c r="H4299" s="124"/>
      <c r="I4299" s="128" t="s">
        <v>10419</v>
      </c>
      <c r="J4299" s="124"/>
      <c r="K4299" s="124"/>
      <c r="L4299" s="124"/>
      <c r="M4299" s="124"/>
      <c r="N4299" s="211">
        <v>603.33000000000004</v>
      </c>
      <c r="O4299" s="211">
        <v>0</v>
      </c>
      <c r="P4299" s="124" t="s">
        <v>1314</v>
      </c>
    </row>
    <row r="4300" spans="1:16" ht="51">
      <c r="A4300" s="262">
        <v>513</v>
      </c>
      <c r="B4300" s="124"/>
      <c r="C4300" s="125" t="s">
        <v>201</v>
      </c>
      <c r="D4300" s="119">
        <v>43223</v>
      </c>
      <c r="E4300" s="120" t="s">
        <v>8836</v>
      </c>
      <c r="F4300" s="120" t="s">
        <v>15</v>
      </c>
      <c r="G4300" s="120">
        <v>726928</v>
      </c>
      <c r="H4300" s="124"/>
      <c r="I4300" s="128" t="s">
        <v>6144</v>
      </c>
      <c r="J4300" s="124"/>
      <c r="K4300" s="124"/>
      <c r="L4300" s="124"/>
      <c r="M4300" s="124"/>
      <c r="N4300" s="211">
        <v>50</v>
      </c>
      <c r="O4300" s="211">
        <v>0</v>
      </c>
      <c r="P4300" s="124" t="s">
        <v>1314</v>
      </c>
    </row>
    <row r="4301" spans="1:16" ht="63.75">
      <c r="A4301" s="262">
        <v>513</v>
      </c>
      <c r="B4301" s="124"/>
      <c r="C4301" s="125" t="s">
        <v>201</v>
      </c>
      <c r="D4301" s="119">
        <v>43223</v>
      </c>
      <c r="E4301" s="120" t="s">
        <v>8837</v>
      </c>
      <c r="F4301" s="120" t="s">
        <v>15</v>
      </c>
      <c r="G4301" s="120">
        <v>726934</v>
      </c>
      <c r="H4301" s="124"/>
      <c r="I4301" s="128" t="s">
        <v>10420</v>
      </c>
      <c r="J4301" s="124"/>
      <c r="K4301" s="124"/>
      <c r="L4301" s="124"/>
      <c r="M4301" s="124"/>
      <c r="N4301" s="211">
        <v>50</v>
      </c>
      <c r="O4301" s="211">
        <v>0</v>
      </c>
      <c r="P4301" s="124" t="s">
        <v>1314</v>
      </c>
    </row>
    <row r="4302" spans="1:16" ht="51">
      <c r="A4302" s="262">
        <v>513</v>
      </c>
      <c r="B4302" s="124"/>
      <c r="C4302" s="125" t="s">
        <v>201</v>
      </c>
      <c r="D4302" s="119">
        <v>43223</v>
      </c>
      <c r="E4302" s="120" t="s">
        <v>8838</v>
      </c>
      <c r="F4302" s="120" t="s">
        <v>15</v>
      </c>
      <c r="G4302" s="120">
        <v>726936</v>
      </c>
      <c r="H4302" s="124"/>
      <c r="I4302" s="128" t="s">
        <v>8491</v>
      </c>
      <c r="J4302" s="124"/>
      <c r="K4302" s="124"/>
      <c r="L4302" s="124"/>
      <c r="M4302" s="124"/>
      <c r="N4302" s="211">
        <v>50</v>
      </c>
      <c r="O4302" s="211">
        <v>0</v>
      </c>
      <c r="P4302" s="124" t="s">
        <v>1314</v>
      </c>
    </row>
    <row r="4303" spans="1:16" ht="89.25">
      <c r="A4303" s="262">
        <v>25</v>
      </c>
      <c r="B4303" s="124"/>
      <c r="C4303" s="125" t="s">
        <v>694</v>
      </c>
      <c r="D4303" s="119">
        <v>43223</v>
      </c>
      <c r="E4303" s="120" t="s">
        <v>8839</v>
      </c>
      <c r="F4303" s="120" t="s">
        <v>15</v>
      </c>
      <c r="G4303" s="120">
        <v>4896</v>
      </c>
      <c r="H4303" s="124"/>
      <c r="I4303" s="128" t="s">
        <v>10421</v>
      </c>
      <c r="J4303" s="124"/>
      <c r="K4303" s="124"/>
      <c r="L4303" s="124"/>
      <c r="M4303" s="124"/>
      <c r="N4303" s="211">
        <v>630.77</v>
      </c>
      <c r="O4303" s="211">
        <v>0</v>
      </c>
      <c r="P4303" s="124" t="s">
        <v>1314</v>
      </c>
    </row>
    <row r="4304" spans="1:16" ht="89.25">
      <c r="A4304" s="262">
        <v>25</v>
      </c>
      <c r="B4304" s="124"/>
      <c r="C4304" s="125" t="s">
        <v>694</v>
      </c>
      <c r="D4304" s="119">
        <v>43223</v>
      </c>
      <c r="E4304" s="120" t="s">
        <v>8840</v>
      </c>
      <c r="F4304" s="120" t="s">
        <v>15</v>
      </c>
      <c r="G4304" s="120">
        <v>4897</v>
      </c>
      <c r="H4304" s="124"/>
      <c r="I4304" s="128" t="s">
        <v>10422</v>
      </c>
      <c r="J4304" s="124"/>
      <c r="K4304" s="124"/>
      <c r="L4304" s="124"/>
      <c r="M4304" s="124"/>
      <c r="N4304" s="211">
        <v>284.61</v>
      </c>
      <c r="O4304" s="211">
        <v>0</v>
      </c>
      <c r="P4304" s="124" t="s">
        <v>1314</v>
      </c>
    </row>
    <row r="4305" spans="1:16" ht="102">
      <c r="A4305" s="262">
        <v>25</v>
      </c>
      <c r="B4305" s="124"/>
      <c r="C4305" s="125" t="s">
        <v>694</v>
      </c>
      <c r="D4305" s="119">
        <v>43223</v>
      </c>
      <c r="E4305" s="120" t="s">
        <v>8841</v>
      </c>
      <c r="F4305" s="120" t="s">
        <v>15</v>
      </c>
      <c r="G4305" s="120">
        <v>4894</v>
      </c>
      <c r="H4305" s="124"/>
      <c r="I4305" s="128" t="s">
        <v>10423</v>
      </c>
      <c r="J4305" s="124"/>
      <c r="K4305" s="124"/>
      <c r="L4305" s="124"/>
      <c r="M4305" s="124"/>
      <c r="N4305" s="211">
        <v>574.16999999999996</v>
      </c>
      <c r="O4305" s="211">
        <v>0</v>
      </c>
      <c r="P4305" s="124" t="s">
        <v>1314</v>
      </c>
    </row>
    <row r="4306" spans="1:16" ht="89.25">
      <c r="A4306" s="262">
        <v>25</v>
      </c>
      <c r="B4306" s="124"/>
      <c r="C4306" s="125" t="s">
        <v>694</v>
      </c>
      <c r="D4306" s="119">
        <v>43223</v>
      </c>
      <c r="E4306" s="120" t="s">
        <v>8842</v>
      </c>
      <c r="F4306" s="120" t="s">
        <v>15</v>
      </c>
      <c r="G4306" s="120">
        <v>4893</v>
      </c>
      <c r="H4306" s="124"/>
      <c r="I4306" s="128" t="s">
        <v>10424</v>
      </c>
      <c r="J4306" s="124"/>
      <c r="K4306" s="124"/>
      <c r="L4306" s="124"/>
      <c r="M4306" s="124"/>
      <c r="N4306" s="211">
        <v>343.4</v>
      </c>
      <c r="O4306" s="211">
        <v>0</v>
      </c>
      <c r="P4306" s="124" t="s">
        <v>1314</v>
      </c>
    </row>
    <row r="4307" spans="1:16" ht="89.25">
      <c r="A4307" s="262">
        <v>25</v>
      </c>
      <c r="B4307" s="124"/>
      <c r="C4307" s="125" t="s">
        <v>694</v>
      </c>
      <c r="D4307" s="119">
        <v>43223</v>
      </c>
      <c r="E4307" s="120" t="s">
        <v>8843</v>
      </c>
      <c r="F4307" s="120" t="s">
        <v>15</v>
      </c>
      <c r="G4307" s="120">
        <v>4895</v>
      </c>
      <c r="H4307" s="124"/>
      <c r="I4307" s="128" t="s">
        <v>10425</v>
      </c>
      <c r="J4307" s="124"/>
      <c r="K4307" s="124"/>
      <c r="L4307" s="124"/>
      <c r="M4307" s="124"/>
      <c r="N4307" s="211">
        <v>422.98</v>
      </c>
      <c r="O4307" s="211">
        <v>0</v>
      </c>
      <c r="P4307" s="124" t="s">
        <v>1314</v>
      </c>
    </row>
    <row r="4308" spans="1:16" ht="63.75">
      <c r="A4308" s="262">
        <v>15</v>
      </c>
      <c r="B4308" s="124"/>
      <c r="C4308" s="125" t="s">
        <v>691</v>
      </c>
      <c r="D4308" s="119">
        <v>43223</v>
      </c>
      <c r="E4308" s="120" t="s">
        <v>8844</v>
      </c>
      <c r="F4308" s="120" t="s">
        <v>15</v>
      </c>
      <c r="G4308" s="120">
        <v>727390</v>
      </c>
      <c r="H4308" s="124"/>
      <c r="I4308" s="128" t="s">
        <v>10426</v>
      </c>
      <c r="J4308" s="124"/>
      <c r="K4308" s="124"/>
      <c r="L4308" s="124"/>
      <c r="M4308" s="124"/>
      <c r="N4308" s="211">
        <v>50</v>
      </c>
      <c r="O4308" s="211">
        <v>0</v>
      </c>
      <c r="P4308" s="124" t="s">
        <v>1314</v>
      </c>
    </row>
    <row r="4309" spans="1:16" ht="76.5">
      <c r="A4309" s="262">
        <v>25</v>
      </c>
      <c r="B4309" s="124"/>
      <c r="C4309" s="125" t="s">
        <v>694</v>
      </c>
      <c r="D4309" s="119">
        <v>43223</v>
      </c>
      <c r="E4309" s="120" t="s">
        <v>8845</v>
      </c>
      <c r="F4309" s="120" t="s">
        <v>1315</v>
      </c>
      <c r="G4309" s="120">
        <v>17532054</v>
      </c>
      <c r="H4309" s="124"/>
      <c r="I4309" s="128" t="s">
        <v>10427</v>
      </c>
      <c r="J4309" s="124"/>
      <c r="K4309" s="124"/>
      <c r="L4309" s="124"/>
      <c r="M4309" s="124"/>
      <c r="N4309" s="211">
        <v>1714367.52</v>
      </c>
      <c r="O4309" s="211">
        <v>0</v>
      </c>
      <c r="P4309" s="124" t="s">
        <v>1314</v>
      </c>
    </row>
    <row r="4310" spans="1:16" ht="76.5">
      <c r="A4310" s="262">
        <v>25</v>
      </c>
      <c r="B4310" s="124"/>
      <c r="C4310" s="125" t="s">
        <v>694</v>
      </c>
      <c r="D4310" s="119">
        <v>43223</v>
      </c>
      <c r="E4310" s="120" t="s">
        <v>8846</v>
      </c>
      <c r="F4310" s="120" t="s">
        <v>1315</v>
      </c>
      <c r="G4310" s="120">
        <v>17532052</v>
      </c>
      <c r="H4310" s="124"/>
      <c r="I4310" s="128" t="s">
        <v>10428</v>
      </c>
      <c r="J4310" s="124"/>
      <c r="K4310" s="124"/>
      <c r="L4310" s="124"/>
      <c r="M4310" s="124"/>
      <c r="N4310" s="211">
        <v>1399280.08</v>
      </c>
      <c r="O4310" s="211">
        <v>0</v>
      </c>
      <c r="P4310" s="124" t="s">
        <v>1314</v>
      </c>
    </row>
    <row r="4311" spans="1:16" ht="76.5">
      <c r="A4311" s="262">
        <v>25</v>
      </c>
      <c r="B4311" s="124"/>
      <c r="C4311" s="125" t="s">
        <v>694</v>
      </c>
      <c r="D4311" s="119">
        <v>43223</v>
      </c>
      <c r="E4311" s="120" t="s">
        <v>8847</v>
      </c>
      <c r="F4311" s="120" t="s">
        <v>1315</v>
      </c>
      <c r="G4311" s="120">
        <v>17532051</v>
      </c>
      <c r="H4311" s="124"/>
      <c r="I4311" s="128" t="s">
        <v>4153</v>
      </c>
      <c r="J4311" s="124"/>
      <c r="K4311" s="124"/>
      <c r="L4311" s="124"/>
      <c r="M4311" s="124"/>
      <c r="N4311" s="211">
        <v>141197.45000000001</v>
      </c>
      <c r="O4311" s="211">
        <v>0</v>
      </c>
      <c r="P4311" s="124" t="s">
        <v>1314</v>
      </c>
    </row>
    <row r="4312" spans="1:16" ht="76.5">
      <c r="A4312" s="262">
        <v>25</v>
      </c>
      <c r="B4312" s="124"/>
      <c r="C4312" s="125" t="s">
        <v>694</v>
      </c>
      <c r="D4312" s="119">
        <v>43223</v>
      </c>
      <c r="E4312" s="120" t="s">
        <v>8848</v>
      </c>
      <c r="F4312" s="120" t="s">
        <v>1315</v>
      </c>
      <c r="G4312" s="120">
        <v>17532050</v>
      </c>
      <c r="H4312" s="124"/>
      <c r="I4312" s="128" t="s">
        <v>10429</v>
      </c>
      <c r="J4312" s="124"/>
      <c r="K4312" s="124"/>
      <c r="L4312" s="124"/>
      <c r="M4312" s="124"/>
      <c r="N4312" s="211">
        <v>448412.37</v>
      </c>
      <c r="O4312" s="211">
        <v>0</v>
      </c>
      <c r="P4312" s="124" t="s">
        <v>1314</v>
      </c>
    </row>
    <row r="4313" spans="1:16" ht="76.5">
      <c r="A4313" s="262">
        <v>25</v>
      </c>
      <c r="B4313" s="124"/>
      <c r="C4313" s="125" t="s">
        <v>694</v>
      </c>
      <c r="D4313" s="119">
        <v>43223</v>
      </c>
      <c r="E4313" s="120" t="s">
        <v>8849</v>
      </c>
      <c r="F4313" s="120" t="s">
        <v>1315</v>
      </c>
      <c r="G4313" s="120">
        <v>17532049</v>
      </c>
      <c r="H4313" s="124"/>
      <c r="I4313" s="128" t="s">
        <v>10430</v>
      </c>
      <c r="J4313" s="124"/>
      <c r="K4313" s="124"/>
      <c r="L4313" s="124"/>
      <c r="M4313" s="124"/>
      <c r="N4313" s="211">
        <v>84162.15</v>
      </c>
      <c r="O4313" s="211">
        <v>0</v>
      </c>
      <c r="P4313" s="124" t="s">
        <v>1314</v>
      </c>
    </row>
    <row r="4314" spans="1:16" ht="76.5">
      <c r="A4314" s="262">
        <v>25</v>
      </c>
      <c r="B4314" s="124"/>
      <c r="C4314" s="125" t="s">
        <v>694</v>
      </c>
      <c r="D4314" s="119">
        <v>43223</v>
      </c>
      <c r="E4314" s="120" t="s">
        <v>8850</v>
      </c>
      <c r="F4314" s="120" t="s">
        <v>1315</v>
      </c>
      <c r="G4314" s="120">
        <v>17532048</v>
      </c>
      <c r="H4314" s="124"/>
      <c r="I4314" s="128" t="s">
        <v>10431</v>
      </c>
      <c r="J4314" s="124"/>
      <c r="K4314" s="124"/>
      <c r="L4314" s="124"/>
      <c r="M4314" s="124"/>
      <c r="N4314" s="211">
        <v>299533.98</v>
      </c>
      <c r="O4314" s="211">
        <v>0</v>
      </c>
      <c r="P4314" s="124" t="s">
        <v>1314</v>
      </c>
    </row>
    <row r="4315" spans="1:16" ht="76.5">
      <c r="A4315" s="262">
        <v>25</v>
      </c>
      <c r="B4315" s="124"/>
      <c r="C4315" s="125" t="s">
        <v>694</v>
      </c>
      <c r="D4315" s="119">
        <v>43223</v>
      </c>
      <c r="E4315" s="120" t="s">
        <v>8851</v>
      </c>
      <c r="F4315" s="120" t="s">
        <v>1315</v>
      </c>
      <c r="G4315" s="120">
        <v>17532033</v>
      </c>
      <c r="H4315" s="124"/>
      <c r="I4315" s="128" t="s">
        <v>10432</v>
      </c>
      <c r="J4315" s="124"/>
      <c r="K4315" s="124"/>
      <c r="L4315" s="124"/>
      <c r="M4315" s="124"/>
      <c r="N4315" s="211">
        <v>381391.82</v>
      </c>
      <c r="O4315" s="211">
        <v>0</v>
      </c>
      <c r="P4315" s="124" t="s">
        <v>1314</v>
      </c>
    </row>
    <row r="4316" spans="1:16" ht="76.5">
      <c r="A4316" s="262">
        <v>25</v>
      </c>
      <c r="B4316" s="124"/>
      <c r="C4316" s="125" t="s">
        <v>694</v>
      </c>
      <c r="D4316" s="119">
        <v>43223</v>
      </c>
      <c r="E4316" s="120" t="s">
        <v>8852</v>
      </c>
      <c r="F4316" s="120" t="s">
        <v>1315</v>
      </c>
      <c r="G4316" s="120">
        <v>17532032</v>
      </c>
      <c r="H4316" s="124"/>
      <c r="I4316" s="128" t="s">
        <v>10433</v>
      </c>
      <c r="J4316" s="124"/>
      <c r="K4316" s="124"/>
      <c r="L4316" s="124"/>
      <c r="M4316" s="124"/>
      <c r="N4316" s="211">
        <v>2388493.7799999998</v>
      </c>
      <c r="O4316" s="211">
        <v>0</v>
      </c>
      <c r="P4316" s="124" t="s">
        <v>1314</v>
      </c>
    </row>
    <row r="4317" spans="1:16" ht="76.5">
      <c r="A4317" s="262">
        <v>25</v>
      </c>
      <c r="B4317" s="124"/>
      <c r="C4317" s="125" t="s">
        <v>694</v>
      </c>
      <c r="D4317" s="119">
        <v>43223</v>
      </c>
      <c r="E4317" s="120" t="s">
        <v>8853</v>
      </c>
      <c r="F4317" s="120" t="s">
        <v>1315</v>
      </c>
      <c r="G4317" s="120">
        <v>17527539</v>
      </c>
      <c r="H4317" s="124"/>
      <c r="I4317" s="128" t="s">
        <v>10434</v>
      </c>
      <c r="J4317" s="124"/>
      <c r="K4317" s="124"/>
      <c r="L4317" s="124"/>
      <c r="M4317" s="124"/>
      <c r="N4317" s="211">
        <v>230426</v>
      </c>
      <c r="O4317" s="211">
        <v>0</v>
      </c>
      <c r="P4317" s="124" t="s">
        <v>1314</v>
      </c>
    </row>
    <row r="4318" spans="1:16" ht="76.5">
      <c r="A4318" s="262">
        <v>25</v>
      </c>
      <c r="B4318" s="124"/>
      <c r="C4318" s="125" t="s">
        <v>694</v>
      </c>
      <c r="D4318" s="119">
        <v>43223</v>
      </c>
      <c r="E4318" s="120" t="s">
        <v>8854</v>
      </c>
      <c r="F4318" s="120" t="s">
        <v>1315</v>
      </c>
      <c r="G4318" s="120">
        <v>17526806</v>
      </c>
      <c r="H4318" s="124"/>
      <c r="I4318" s="128" t="s">
        <v>10435</v>
      </c>
      <c r="J4318" s="124"/>
      <c r="K4318" s="124"/>
      <c r="L4318" s="124"/>
      <c r="M4318" s="124"/>
      <c r="N4318" s="211">
        <v>34079.5</v>
      </c>
      <c r="O4318" s="211">
        <v>0</v>
      </c>
      <c r="P4318" s="124" t="s">
        <v>1314</v>
      </c>
    </row>
    <row r="4319" spans="1:16" ht="76.5">
      <c r="A4319" s="262">
        <v>25</v>
      </c>
      <c r="B4319" s="124"/>
      <c r="C4319" s="125" t="s">
        <v>694</v>
      </c>
      <c r="D4319" s="119">
        <v>43223</v>
      </c>
      <c r="E4319" s="120" t="s">
        <v>8855</v>
      </c>
      <c r="F4319" s="120" t="s">
        <v>1315</v>
      </c>
      <c r="G4319" s="120">
        <v>17526769</v>
      </c>
      <c r="H4319" s="124"/>
      <c r="I4319" s="128" t="s">
        <v>10436</v>
      </c>
      <c r="J4319" s="124"/>
      <c r="K4319" s="124"/>
      <c r="L4319" s="124"/>
      <c r="M4319" s="124"/>
      <c r="N4319" s="211">
        <v>60069.22</v>
      </c>
      <c r="O4319" s="211">
        <v>0</v>
      </c>
      <c r="P4319" s="124" t="s">
        <v>1314</v>
      </c>
    </row>
    <row r="4320" spans="1:16" ht="76.5">
      <c r="A4320" s="262">
        <v>25</v>
      </c>
      <c r="B4320" s="124"/>
      <c r="C4320" s="125" t="s">
        <v>694</v>
      </c>
      <c r="D4320" s="119">
        <v>43223</v>
      </c>
      <c r="E4320" s="120" t="s">
        <v>8856</v>
      </c>
      <c r="F4320" s="120" t="s">
        <v>1315</v>
      </c>
      <c r="G4320" s="120">
        <v>17526742</v>
      </c>
      <c r="H4320" s="124"/>
      <c r="I4320" s="128" t="s">
        <v>10437</v>
      </c>
      <c r="J4320" s="124"/>
      <c r="K4320" s="124"/>
      <c r="L4320" s="124"/>
      <c r="M4320" s="124"/>
      <c r="N4320" s="211">
        <v>204070.24</v>
      </c>
      <c r="O4320" s="211">
        <v>0</v>
      </c>
      <c r="P4320" s="124" t="s">
        <v>1314</v>
      </c>
    </row>
    <row r="4321" spans="1:16" ht="76.5">
      <c r="A4321" s="262">
        <v>25</v>
      </c>
      <c r="B4321" s="124"/>
      <c r="C4321" s="125" t="s">
        <v>694</v>
      </c>
      <c r="D4321" s="119">
        <v>43223</v>
      </c>
      <c r="E4321" s="120" t="s">
        <v>8857</v>
      </c>
      <c r="F4321" s="120" t="s">
        <v>1315</v>
      </c>
      <c r="G4321" s="120">
        <v>17526735</v>
      </c>
      <c r="H4321" s="124"/>
      <c r="I4321" s="128" t="s">
        <v>10438</v>
      </c>
      <c r="J4321" s="124"/>
      <c r="K4321" s="124"/>
      <c r="L4321" s="124"/>
      <c r="M4321" s="124"/>
      <c r="N4321" s="211">
        <v>571547.43999999994</v>
      </c>
      <c r="O4321" s="211">
        <v>0</v>
      </c>
      <c r="P4321" s="124" t="s">
        <v>1314</v>
      </c>
    </row>
    <row r="4322" spans="1:16" ht="51">
      <c r="A4322" s="262" t="s">
        <v>619</v>
      </c>
      <c r="B4322" s="124"/>
      <c r="C4322" s="125" t="s">
        <v>713</v>
      </c>
      <c r="D4322" s="119">
        <v>43224</v>
      </c>
      <c r="E4322" s="120" t="s">
        <v>8858</v>
      </c>
      <c r="F4322" s="120" t="s">
        <v>3</v>
      </c>
      <c r="G4322" s="120">
        <v>1619503</v>
      </c>
      <c r="H4322" s="124"/>
      <c r="I4322" s="128" t="s">
        <v>10439</v>
      </c>
      <c r="J4322" s="124"/>
      <c r="K4322" s="124"/>
      <c r="L4322" s="124"/>
      <c r="M4322" s="124"/>
      <c r="N4322" s="211">
        <v>0</v>
      </c>
      <c r="O4322" s="211">
        <v>5507.42</v>
      </c>
      <c r="P4322" s="124" t="s">
        <v>1314</v>
      </c>
    </row>
    <row r="4323" spans="1:16" ht="51">
      <c r="A4323" s="262" t="s">
        <v>619</v>
      </c>
      <c r="B4323" s="124"/>
      <c r="C4323" s="125" t="s">
        <v>713</v>
      </c>
      <c r="D4323" s="119">
        <v>43224</v>
      </c>
      <c r="E4323" s="120" t="s">
        <v>8859</v>
      </c>
      <c r="F4323" s="120" t="s">
        <v>3</v>
      </c>
      <c r="G4323" s="120">
        <v>1619513</v>
      </c>
      <c r="H4323" s="124"/>
      <c r="I4323" s="128" t="s">
        <v>10440</v>
      </c>
      <c r="J4323" s="124"/>
      <c r="K4323" s="124"/>
      <c r="L4323" s="124"/>
      <c r="M4323" s="124"/>
      <c r="N4323" s="211">
        <v>0</v>
      </c>
      <c r="O4323" s="211">
        <v>2064.1999999999998</v>
      </c>
      <c r="P4323" s="124" t="s">
        <v>1314</v>
      </c>
    </row>
    <row r="4324" spans="1:16" ht="51">
      <c r="A4324" s="262" t="s">
        <v>619</v>
      </c>
      <c r="B4324" s="124"/>
      <c r="C4324" s="125" t="s">
        <v>713</v>
      </c>
      <c r="D4324" s="119">
        <v>43224</v>
      </c>
      <c r="E4324" s="120" t="s">
        <v>8860</v>
      </c>
      <c r="F4324" s="120" t="s">
        <v>3</v>
      </c>
      <c r="G4324" s="120">
        <v>1619518</v>
      </c>
      <c r="H4324" s="124"/>
      <c r="I4324" s="128" t="s">
        <v>10441</v>
      </c>
      <c r="J4324" s="124"/>
      <c r="K4324" s="124"/>
      <c r="L4324" s="124"/>
      <c r="M4324" s="124"/>
      <c r="N4324" s="211">
        <v>0</v>
      </c>
      <c r="O4324" s="211">
        <v>1730.63</v>
      </c>
      <c r="P4324" s="124" t="s">
        <v>1314</v>
      </c>
    </row>
    <row r="4325" spans="1:16" ht="51">
      <c r="A4325" s="262" t="s">
        <v>619</v>
      </c>
      <c r="B4325" s="124"/>
      <c r="C4325" s="125" t="s">
        <v>713</v>
      </c>
      <c r="D4325" s="119">
        <v>43224</v>
      </c>
      <c r="E4325" s="120" t="s">
        <v>8861</v>
      </c>
      <c r="F4325" s="120" t="s">
        <v>3</v>
      </c>
      <c r="G4325" s="120">
        <v>1619520</v>
      </c>
      <c r="H4325" s="124"/>
      <c r="I4325" s="128" t="s">
        <v>10442</v>
      </c>
      <c r="J4325" s="124"/>
      <c r="K4325" s="124"/>
      <c r="L4325" s="124"/>
      <c r="M4325" s="124"/>
      <c r="N4325" s="211">
        <v>0</v>
      </c>
      <c r="O4325" s="211">
        <v>694.42</v>
      </c>
      <c r="P4325" s="124" t="s">
        <v>1314</v>
      </c>
    </row>
    <row r="4326" spans="1:16" ht="51">
      <c r="A4326" s="262" t="s">
        <v>619</v>
      </c>
      <c r="B4326" s="124"/>
      <c r="C4326" s="125" t="s">
        <v>713</v>
      </c>
      <c r="D4326" s="119">
        <v>43224</v>
      </c>
      <c r="E4326" s="120" t="s">
        <v>8862</v>
      </c>
      <c r="F4326" s="120" t="s">
        <v>3</v>
      </c>
      <c r="G4326" s="120">
        <v>1619522</v>
      </c>
      <c r="H4326" s="124"/>
      <c r="I4326" s="128" t="s">
        <v>10443</v>
      </c>
      <c r="J4326" s="124"/>
      <c r="K4326" s="124"/>
      <c r="L4326" s="124"/>
      <c r="M4326" s="124"/>
      <c r="N4326" s="211">
        <v>0</v>
      </c>
      <c r="O4326" s="211">
        <v>247.08</v>
      </c>
      <c r="P4326" s="124" t="s">
        <v>1314</v>
      </c>
    </row>
    <row r="4327" spans="1:16" ht="51">
      <c r="A4327" s="262" t="s">
        <v>619</v>
      </c>
      <c r="B4327" s="124"/>
      <c r="C4327" s="125" t="s">
        <v>713</v>
      </c>
      <c r="D4327" s="119">
        <v>43224</v>
      </c>
      <c r="E4327" s="120" t="s">
        <v>8863</v>
      </c>
      <c r="F4327" s="120" t="s">
        <v>3</v>
      </c>
      <c r="G4327" s="120">
        <v>1619523</v>
      </c>
      <c r="H4327" s="124"/>
      <c r="I4327" s="128" t="s">
        <v>10444</v>
      </c>
      <c r="J4327" s="124"/>
      <c r="K4327" s="124"/>
      <c r="L4327" s="124"/>
      <c r="M4327" s="124"/>
      <c r="N4327" s="211">
        <v>0</v>
      </c>
      <c r="O4327" s="211">
        <v>23.11</v>
      </c>
      <c r="P4327" s="124" t="s">
        <v>1314</v>
      </c>
    </row>
    <row r="4328" spans="1:16" ht="51">
      <c r="A4328" s="262" t="s">
        <v>619</v>
      </c>
      <c r="B4328" s="124"/>
      <c r="C4328" s="125" t="s">
        <v>713</v>
      </c>
      <c r="D4328" s="119">
        <v>43224</v>
      </c>
      <c r="E4328" s="120" t="s">
        <v>8864</v>
      </c>
      <c r="F4328" s="120" t="s">
        <v>3</v>
      </c>
      <c r="G4328" s="120">
        <v>1619524</v>
      </c>
      <c r="H4328" s="124"/>
      <c r="I4328" s="128" t="s">
        <v>10445</v>
      </c>
      <c r="J4328" s="124"/>
      <c r="K4328" s="124"/>
      <c r="L4328" s="124"/>
      <c r="M4328" s="124"/>
      <c r="N4328" s="211">
        <v>0</v>
      </c>
      <c r="O4328" s="211">
        <v>6353.58</v>
      </c>
      <c r="P4328" s="124" t="s">
        <v>1314</v>
      </c>
    </row>
    <row r="4329" spans="1:16" ht="63.75">
      <c r="A4329" s="262" t="s">
        <v>619</v>
      </c>
      <c r="B4329" s="124"/>
      <c r="C4329" s="125" t="s">
        <v>713</v>
      </c>
      <c r="D4329" s="119">
        <v>43224</v>
      </c>
      <c r="E4329" s="120" t="s">
        <v>8865</v>
      </c>
      <c r="F4329" s="120" t="s">
        <v>3</v>
      </c>
      <c r="G4329" s="120">
        <v>1619540</v>
      </c>
      <c r="H4329" s="124"/>
      <c r="I4329" s="128" t="s">
        <v>10446</v>
      </c>
      <c r="J4329" s="124"/>
      <c r="K4329" s="124"/>
      <c r="L4329" s="124"/>
      <c r="M4329" s="124"/>
      <c r="N4329" s="211">
        <v>0</v>
      </c>
      <c r="O4329" s="211">
        <v>674</v>
      </c>
      <c r="P4329" s="124" t="s">
        <v>1314</v>
      </c>
    </row>
    <row r="4330" spans="1:16" ht="51">
      <c r="A4330" s="262" t="s">
        <v>619</v>
      </c>
      <c r="B4330" s="124"/>
      <c r="C4330" s="125" t="s">
        <v>713</v>
      </c>
      <c r="D4330" s="119">
        <v>43224</v>
      </c>
      <c r="E4330" s="120" t="s">
        <v>8866</v>
      </c>
      <c r="F4330" s="120" t="s">
        <v>3</v>
      </c>
      <c r="G4330" s="120">
        <v>1619545</v>
      </c>
      <c r="H4330" s="124"/>
      <c r="I4330" s="128" t="s">
        <v>7784</v>
      </c>
      <c r="J4330" s="124"/>
      <c r="K4330" s="124"/>
      <c r="L4330" s="124"/>
      <c r="M4330" s="124"/>
      <c r="N4330" s="211">
        <v>0</v>
      </c>
      <c r="O4330" s="211">
        <v>195.64000000000001</v>
      </c>
      <c r="P4330" s="124" t="s">
        <v>1314</v>
      </c>
    </row>
    <row r="4331" spans="1:16" ht="51">
      <c r="A4331" s="262" t="s">
        <v>619</v>
      </c>
      <c r="B4331" s="124"/>
      <c r="C4331" s="125" t="s">
        <v>713</v>
      </c>
      <c r="D4331" s="119">
        <v>43224</v>
      </c>
      <c r="E4331" s="120" t="s">
        <v>8867</v>
      </c>
      <c r="F4331" s="120" t="s">
        <v>3</v>
      </c>
      <c r="G4331" s="120">
        <v>1619568</v>
      </c>
      <c r="H4331" s="124"/>
      <c r="I4331" s="128" t="s">
        <v>1387</v>
      </c>
      <c r="J4331" s="124"/>
      <c r="K4331" s="124"/>
      <c r="L4331" s="124"/>
      <c r="M4331" s="124"/>
      <c r="N4331" s="211">
        <v>0</v>
      </c>
      <c r="O4331" s="211">
        <v>800</v>
      </c>
      <c r="P4331" s="124" t="s">
        <v>1314</v>
      </c>
    </row>
    <row r="4332" spans="1:16" ht="51">
      <c r="A4332" s="262" t="s">
        <v>619</v>
      </c>
      <c r="B4332" s="124"/>
      <c r="C4332" s="125" t="s">
        <v>713</v>
      </c>
      <c r="D4332" s="119">
        <v>43224</v>
      </c>
      <c r="E4332" s="120" t="s">
        <v>8868</v>
      </c>
      <c r="F4332" s="120" t="s">
        <v>3</v>
      </c>
      <c r="G4332" s="120">
        <v>1619588</v>
      </c>
      <c r="H4332" s="124"/>
      <c r="I4332" s="128" t="s">
        <v>10447</v>
      </c>
      <c r="J4332" s="124"/>
      <c r="K4332" s="124"/>
      <c r="L4332" s="124"/>
      <c r="M4332" s="124"/>
      <c r="N4332" s="211">
        <v>0</v>
      </c>
      <c r="O4332" s="211">
        <v>1095.72</v>
      </c>
      <c r="P4332" s="124" t="s">
        <v>1314</v>
      </c>
    </row>
    <row r="4333" spans="1:16" ht="51">
      <c r="A4333" s="262" t="s">
        <v>619</v>
      </c>
      <c r="B4333" s="124"/>
      <c r="C4333" s="125" t="s">
        <v>713</v>
      </c>
      <c r="D4333" s="119">
        <v>43224</v>
      </c>
      <c r="E4333" s="120" t="s">
        <v>8869</v>
      </c>
      <c r="F4333" s="120" t="s">
        <v>3</v>
      </c>
      <c r="G4333" s="120">
        <v>1619401</v>
      </c>
      <c r="H4333" s="124"/>
      <c r="I4333" s="128" t="s">
        <v>1374</v>
      </c>
      <c r="J4333" s="124"/>
      <c r="K4333" s="124"/>
      <c r="L4333" s="124"/>
      <c r="M4333" s="124"/>
      <c r="N4333" s="211">
        <v>0</v>
      </c>
      <c r="O4333" s="211">
        <v>1713</v>
      </c>
      <c r="P4333" s="124" t="s">
        <v>1314</v>
      </c>
    </row>
    <row r="4334" spans="1:16" ht="51">
      <c r="A4334" s="262" t="s">
        <v>619</v>
      </c>
      <c r="B4334" s="124"/>
      <c r="C4334" s="125" t="s">
        <v>713</v>
      </c>
      <c r="D4334" s="119">
        <v>43224</v>
      </c>
      <c r="E4334" s="120" t="s">
        <v>8870</v>
      </c>
      <c r="F4334" s="120" t="s">
        <v>3</v>
      </c>
      <c r="G4334" s="120">
        <v>1619456</v>
      </c>
      <c r="H4334" s="124"/>
      <c r="I4334" s="128" t="s">
        <v>10448</v>
      </c>
      <c r="J4334" s="124"/>
      <c r="K4334" s="124"/>
      <c r="L4334" s="124"/>
      <c r="M4334" s="124"/>
      <c r="N4334" s="211">
        <v>0</v>
      </c>
      <c r="O4334" s="211">
        <v>7882</v>
      </c>
      <c r="P4334" s="124" t="s">
        <v>1314</v>
      </c>
    </row>
    <row r="4335" spans="1:16" ht="51">
      <c r="A4335" s="262" t="s">
        <v>619</v>
      </c>
      <c r="B4335" s="124"/>
      <c r="C4335" s="125" t="s">
        <v>713</v>
      </c>
      <c r="D4335" s="119">
        <v>43224</v>
      </c>
      <c r="E4335" s="120" t="s">
        <v>8871</v>
      </c>
      <c r="F4335" s="120" t="s">
        <v>3</v>
      </c>
      <c r="G4335" s="120">
        <v>1619459</v>
      </c>
      <c r="H4335" s="124"/>
      <c r="I4335" s="128" t="s">
        <v>10449</v>
      </c>
      <c r="J4335" s="124"/>
      <c r="K4335" s="124"/>
      <c r="L4335" s="124"/>
      <c r="M4335" s="124"/>
      <c r="N4335" s="211">
        <v>0</v>
      </c>
      <c r="O4335" s="211">
        <v>595</v>
      </c>
      <c r="P4335" s="124" t="s">
        <v>1314</v>
      </c>
    </row>
    <row r="4336" spans="1:16" ht="51">
      <c r="A4336" s="262" t="s">
        <v>619</v>
      </c>
      <c r="B4336" s="124"/>
      <c r="C4336" s="125" t="s">
        <v>713</v>
      </c>
      <c r="D4336" s="119">
        <v>43224</v>
      </c>
      <c r="E4336" s="120" t="s">
        <v>8872</v>
      </c>
      <c r="F4336" s="120" t="s">
        <v>3</v>
      </c>
      <c r="G4336" s="120">
        <v>1619465</v>
      </c>
      <c r="H4336" s="124"/>
      <c r="I4336" s="128" t="s">
        <v>1373</v>
      </c>
      <c r="J4336" s="124"/>
      <c r="K4336" s="124"/>
      <c r="L4336" s="124"/>
      <c r="M4336" s="124"/>
      <c r="N4336" s="211">
        <v>0</v>
      </c>
      <c r="O4336" s="211">
        <v>711.18000000000006</v>
      </c>
      <c r="P4336" s="124" t="s">
        <v>1314</v>
      </c>
    </row>
    <row r="4337" spans="1:16" ht="51">
      <c r="A4337" s="262" t="s">
        <v>619</v>
      </c>
      <c r="B4337" s="124"/>
      <c r="C4337" s="125" t="s">
        <v>713</v>
      </c>
      <c r="D4337" s="119">
        <v>43224</v>
      </c>
      <c r="E4337" s="120" t="s">
        <v>8873</v>
      </c>
      <c r="F4337" s="120" t="s">
        <v>3</v>
      </c>
      <c r="G4337" s="120">
        <v>1619472</v>
      </c>
      <c r="H4337" s="124"/>
      <c r="I4337" s="128" t="s">
        <v>3000</v>
      </c>
      <c r="J4337" s="124"/>
      <c r="K4337" s="124"/>
      <c r="L4337" s="124"/>
      <c r="M4337" s="124"/>
      <c r="N4337" s="211">
        <v>0</v>
      </c>
      <c r="O4337" s="211">
        <v>800</v>
      </c>
      <c r="P4337" s="124" t="s">
        <v>1314</v>
      </c>
    </row>
    <row r="4338" spans="1:16" ht="51">
      <c r="A4338" s="262" t="s">
        <v>619</v>
      </c>
      <c r="B4338" s="124"/>
      <c r="C4338" s="125" t="s">
        <v>713</v>
      </c>
      <c r="D4338" s="119">
        <v>43224</v>
      </c>
      <c r="E4338" s="120" t="s">
        <v>8874</v>
      </c>
      <c r="F4338" s="120" t="s">
        <v>3</v>
      </c>
      <c r="G4338" s="120">
        <v>1619484</v>
      </c>
      <c r="H4338" s="124"/>
      <c r="I4338" s="128" t="s">
        <v>10450</v>
      </c>
      <c r="J4338" s="124"/>
      <c r="K4338" s="124"/>
      <c r="L4338" s="124"/>
      <c r="M4338" s="124"/>
      <c r="N4338" s="211">
        <v>0</v>
      </c>
      <c r="O4338" s="211">
        <v>856.93000000000006</v>
      </c>
      <c r="P4338" s="124" t="s">
        <v>1314</v>
      </c>
    </row>
    <row r="4339" spans="1:16" ht="51">
      <c r="A4339" s="262" t="s">
        <v>619</v>
      </c>
      <c r="B4339" s="124"/>
      <c r="C4339" s="125" t="s">
        <v>713</v>
      </c>
      <c r="D4339" s="119">
        <v>43224</v>
      </c>
      <c r="E4339" s="120" t="s">
        <v>8875</v>
      </c>
      <c r="F4339" s="120" t="s">
        <v>3</v>
      </c>
      <c r="G4339" s="120">
        <v>1619486</v>
      </c>
      <c r="H4339" s="124"/>
      <c r="I4339" s="128" t="s">
        <v>10451</v>
      </c>
      <c r="J4339" s="124"/>
      <c r="K4339" s="124"/>
      <c r="L4339" s="124"/>
      <c r="M4339" s="124"/>
      <c r="N4339" s="211">
        <v>0</v>
      </c>
      <c r="O4339" s="211">
        <v>1144</v>
      </c>
      <c r="P4339" s="124" t="s">
        <v>1314</v>
      </c>
    </row>
    <row r="4340" spans="1:16" ht="51">
      <c r="A4340" s="262" t="s">
        <v>619</v>
      </c>
      <c r="B4340" s="124"/>
      <c r="C4340" s="125" t="s">
        <v>713</v>
      </c>
      <c r="D4340" s="119">
        <v>43224</v>
      </c>
      <c r="E4340" s="120" t="s">
        <v>8876</v>
      </c>
      <c r="F4340" s="120" t="s">
        <v>3</v>
      </c>
      <c r="G4340" s="120">
        <v>1619593</v>
      </c>
      <c r="H4340" s="124"/>
      <c r="I4340" s="128" t="s">
        <v>10452</v>
      </c>
      <c r="J4340" s="124"/>
      <c r="K4340" s="124"/>
      <c r="L4340" s="124"/>
      <c r="M4340" s="124"/>
      <c r="N4340" s="211">
        <v>0</v>
      </c>
      <c r="O4340" s="211">
        <v>400</v>
      </c>
      <c r="P4340" s="124" t="s">
        <v>1314</v>
      </c>
    </row>
    <row r="4341" spans="1:16" ht="51">
      <c r="A4341" s="262" t="s">
        <v>619</v>
      </c>
      <c r="B4341" s="124"/>
      <c r="C4341" s="125" t="s">
        <v>713</v>
      </c>
      <c r="D4341" s="119">
        <v>43224</v>
      </c>
      <c r="E4341" s="120" t="s">
        <v>8877</v>
      </c>
      <c r="F4341" s="120" t="s">
        <v>3</v>
      </c>
      <c r="G4341" s="120">
        <v>1619596</v>
      </c>
      <c r="H4341" s="124"/>
      <c r="I4341" s="128" t="s">
        <v>10453</v>
      </c>
      <c r="J4341" s="124"/>
      <c r="K4341" s="124"/>
      <c r="L4341" s="124"/>
      <c r="M4341" s="124"/>
      <c r="N4341" s="211">
        <v>0</v>
      </c>
      <c r="O4341" s="211">
        <v>1000</v>
      </c>
      <c r="P4341" s="124" t="s">
        <v>1314</v>
      </c>
    </row>
    <row r="4342" spans="1:16" ht="51">
      <c r="A4342" s="262" t="s">
        <v>619</v>
      </c>
      <c r="B4342" s="124"/>
      <c r="C4342" s="125" t="s">
        <v>713</v>
      </c>
      <c r="D4342" s="119">
        <v>43224</v>
      </c>
      <c r="E4342" s="120" t="s">
        <v>8878</v>
      </c>
      <c r="F4342" s="120" t="s">
        <v>3</v>
      </c>
      <c r="G4342" s="120">
        <v>1619597</v>
      </c>
      <c r="H4342" s="124"/>
      <c r="I4342" s="128" t="s">
        <v>10454</v>
      </c>
      <c r="J4342" s="124"/>
      <c r="K4342" s="124"/>
      <c r="L4342" s="124"/>
      <c r="M4342" s="124"/>
      <c r="N4342" s="211">
        <v>0</v>
      </c>
      <c r="O4342" s="211">
        <v>2186.62</v>
      </c>
      <c r="P4342" s="124" t="s">
        <v>1314</v>
      </c>
    </row>
    <row r="4343" spans="1:16" ht="51">
      <c r="A4343" s="262" t="s">
        <v>619</v>
      </c>
      <c r="B4343" s="124"/>
      <c r="C4343" s="125" t="s">
        <v>713</v>
      </c>
      <c r="D4343" s="119">
        <v>43224</v>
      </c>
      <c r="E4343" s="120" t="s">
        <v>8879</v>
      </c>
      <c r="F4343" s="120" t="s">
        <v>3</v>
      </c>
      <c r="G4343" s="120">
        <v>1619628</v>
      </c>
      <c r="H4343" s="124"/>
      <c r="I4343" s="128" t="s">
        <v>10455</v>
      </c>
      <c r="J4343" s="124"/>
      <c r="K4343" s="124"/>
      <c r="L4343" s="124"/>
      <c r="M4343" s="124"/>
      <c r="N4343" s="211">
        <v>0</v>
      </c>
      <c r="O4343" s="211">
        <v>37</v>
      </c>
      <c r="P4343" s="124" t="s">
        <v>1314</v>
      </c>
    </row>
    <row r="4344" spans="1:16" ht="51">
      <c r="A4344" s="262" t="s">
        <v>619</v>
      </c>
      <c r="B4344" s="124"/>
      <c r="C4344" s="125" t="s">
        <v>713</v>
      </c>
      <c r="D4344" s="119">
        <v>43224</v>
      </c>
      <c r="E4344" s="120" t="s">
        <v>8880</v>
      </c>
      <c r="F4344" s="120" t="s">
        <v>3</v>
      </c>
      <c r="G4344" s="120">
        <v>1619630</v>
      </c>
      <c r="H4344" s="124"/>
      <c r="I4344" s="128" t="s">
        <v>10456</v>
      </c>
      <c r="J4344" s="124"/>
      <c r="K4344" s="124"/>
      <c r="L4344" s="124"/>
      <c r="M4344" s="124"/>
      <c r="N4344" s="211">
        <v>0</v>
      </c>
      <c r="O4344" s="211">
        <v>102</v>
      </c>
      <c r="P4344" s="124" t="s">
        <v>1314</v>
      </c>
    </row>
    <row r="4345" spans="1:16" ht="51">
      <c r="A4345" s="262">
        <v>201</v>
      </c>
      <c r="B4345" s="124"/>
      <c r="C4345" s="125" t="s">
        <v>756</v>
      </c>
      <c r="D4345" s="119">
        <v>43224</v>
      </c>
      <c r="E4345" s="120" t="s">
        <v>8881</v>
      </c>
      <c r="F4345" s="120" t="s">
        <v>3</v>
      </c>
      <c r="G4345" s="120">
        <v>1619682</v>
      </c>
      <c r="H4345" s="124"/>
      <c r="I4345" s="128" t="s">
        <v>10457</v>
      </c>
      <c r="J4345" s="124"/>
      <c r="K4345" s="124"/>
      <c r="L4345" s="124"/>
      <c r="M4345" s="124"/>
      <c r="N4345" s="211">
        <v>0</v>
      </c>
      <c r="O4345" s="211">
        <v>627</v>
      </c>
      <c r="P4345" s="124" t="s">
        <v>1314</v>
      </c>
    </row>
    <row r="4346" spans="1:16" ht="38.25">
      <c r="A4346" s="262">
        <v>47</v>
      </c>
      <c r="B4346" s="124"/>
      <c r="C4346" s="125" t="s">
        <v>699</v>
      </c>
      <c r="D4346" s="119">
        <v>43224</v>
      </c>
      <c r="E4346" s="120" t="s">
        <v>8882</v>
      </c>
      <c r="F4346" s="120" t="s">
        <v>3</v>
      </c>
      <c r="G4346" s="120">
        <v>1619695</v>
      </c>
      <c r="H4346" s="124"/>
      <c r="I4346" s="128" t="s">
        <v>10458</v>
      </c>
      <c r="J4346" s="124"/>
      <c r="K4346" s="124"/>
      <c r="L4346" s="124"/>
      <c r="M4346" s="124"/>
      <c r="N4346" s="211">
        <v>0</v>
      </c>
      <c r="O4346" s="211">
        <v>1043.53</v>
      </c>
      <c r="P4346" s="124" t="s">
        <v>1314</v>
      </c>
    </row>
    <row r="4347" spans="1:16" ht="63.75">
      <c r="A4347" s="262">
        <v>20</v>
      </c>
      <c r="B4347" s="124"/>
      <c r="C4347" s="125" t="s">
        <v>693</v>
      </c>
      <c r="D4347" s="119">
        <v>43224</v>
      </c>
      <c r="E4347" s="120" t="s">
        <v>8883</v>
      </c>
      <c r="F4347" s="120" t="s">
        <v>3</v>
      </c>
      <c r="G4347" s="120">
        <v>1619501</v>
      </c>
      <c r="H4347" s="124"/>
      <c r="I4347" s="128" t="s">
        <v>10459</v>
      </c>
      <c r="J4347" s="124"/>
      <c r="K4347" s="124"/>
      <c r="L4347" s="124"/>
      <c r="M4347" s="124"/>
      <c r="N4347" s="211">
        <v>0</v>
      </c>
      <c r="O4347" s="211">
        <v>132367</v>
      </c>
      <c r="P4347" s="124" t="s">
        <v>1314</v>
      </c>
    </row>
    <row r="4348" spans="1:16" ht="63.75">
      <c r="A4348" s="262">
        <v>20</v>
      </c>
      <c r="B4348" s="124"/>
      <c r="C4348" s="125" t="s">
        <v>693</v>
      </c>
      <c r="D4348" s="119">
        <v>43224</v>
      </c>
      <c r="E4348" s="120" t="s">
        <v>8884</v>
      </c>
      <c r="F4348" s="120" t="s">
        <v>3</v>
      </c>
      <c r="G4348" s="120">
        <v>1619502</v>
      </c>
      <c r="H4348" s="124"/>
      <c r="I4348" s="128" t="s">
        <v>10460</v>
      </c>
      <c r="J4348" s="124"/>
      <c r="K4348" s="124"/>
      <c r="L4348" s="124"/>
      <c r="M4348" s="124"/>
      <c r="N4348" s="211">
        <v>0</v>
      </c>
      <c r="O4348" s="211">
        <v>653781.32999999996</v>
      </c>
      <c r="P4348" s="124" t="s">
        <v>1314</v>
      </c>
    </row>
    <row r="4349" spans="1:16" ht="63.75">
      <c r="A4349" s="262">
        <v>221</v>
      </c>
      <c r="B4349" s="124"/>
      <c r="C4349" s="125" t="s">
        <v>763</v>
      </c>
      <c r="D4349" s="119">
        <v>43224</v>
      </c>
      <c r="E4349" s="120" t="s">
        <v>8885</v>
      </c>
      <c r="F4349" s="120" t="s">
        <v>3</v>
      </c>
      <c r="G4349" s="120">
        <v>1619339</v>
      </c>
      <c r="H4349" s="124"/>
      <c r="I4349" s="128" t="s">
        <v>10461</v>
      </c>
      <c r="J4349" s="124"/>
      <c r="K4349" s="124"/>
      <c r="L4349" s="124"/>
      <c r="M4349" s="124"/>
      <c r="N4349" s="211">
        <v>0</v>
      </c>
      <c r="O4349" s="211">
        <v>28993</v>
      </c>
      <c r="P4349" s="124" t="s">
        <v>1314</v>
      </c>
    </row>
    <row r="4350" spans="1:16" ht="51">
      <c r="A4350" s="262" t="s">
        <v>619</v>
      </c>
      <c r="B4350" s="124"/>
      <c r="C4350" s="125" t="s">
        <v>713</v>
      </c>
      <c r="D4350" s="119">
        <v>43224</v>
      </c>
      <c r="E4350" s="120" t="s">
        <v>8886</v>
      </c>
      <c r="F4350" s="120" t="s">
        <v>3</v>
      </c>
      <c r="G4350" s="120">
        <v>1619362</v>
      </c>
      <c r="H4350" s="124"/>
      <c r="I4350" s="128" t="s">
        <v>10462</v>
      </c>
      <c r="J4350" s="124"/>
      <c r="K4350" s="124"/>
      <c r="L4350" s="124"/>
      <c r="M4350" s="124"/>
      <c r="N4350" s="211">
        <v>0</v>
      </c>
      <c r="O4350" s="211">
        <v>847.74</v>
      </c>
      <c r="P4350" s="124" t="s">
        <v>1314</v>
      </c>
    </row>
    <row r="4351" spans="1:16" ht="51">
      <c r="A4351" s="262" t="s">
        <v>619</v>
      </c>
      <c r="B4351" s="124"/>
      <c r="C4351" s="125" t="s">
        <v>713</v>
      </c>
      <c r="D4351" s="119">
        <v>43224</v>
      </c>
      <c r="E4351" s="120" t="s">
        <v>8887</v>
      </c>
      <c r="F4351" s="120" t="s">
        <v>3</v>
      </c>
      <c r="G4351" s="120">
        <v>1619363</v>
      </c>
      <c r="H4351" s="124"/>
      <c r="I4351" s="128" t="s">
        <v>10463</v>
      </c>
      <c r="J4351" s="124"/>
      <c r="K4351" s="124"/>
      <c r="L4351" s="124"/>
      <c r="M4351" s="124"/>
      <c r="N4351" s="211">
        <v>0</v>
      </c>
      <c r="O4351" s="211">
        <v>307.7</v>
      </c>
      <c r="P4351" s="124" t="s">
        <v>1314</v>
      </c>
    </row>
    <row r="4352" spans="1:16" ht="63.75">
      <c r="A4352" s="262" t="s">
        <v>619</v>
      </c>
      <c r="B4352" s="124"/>
      <c r="C4352" s="125" t="s">
        <v>713</v>
      </c>
      <c r="D4352" s="119">
        <v>43224</v>
      </c>
      <c r="E4352" s="120" t="s">
        <v>8888</v>
      </c>
      <c r="F4352" s="120" t="s">
        <v>3</v>
      </c>
      <c r="G4352" s="120">
        <v>1619451</v>
      </c>
      <c r="H4352" s="124"/>
      <c r="I4352" s="128" t="s">
        <v>10464</v>
      </c>
      <c r="J4352" s="124"/>
      <c r="K4352" s="124"/>
      <c r="L4352" s="124"/>
      <c r="M4352" s="124"/>
      <c r="N4352" s="211">
        <v>0</v>
      </c>
      <c r="O4352" s="211">
        <v>61649.98</v>
      </c>
      <c r="P4352" s="124" t="s">
        <v>1314</v>
      </c>
    </row>
    <row r="4353" spans="1:16" ht="63.75">
      <c r="A4353" s="262" t="s">
        <v>619</v>
      </c>
      <c r="B4353" s="124"/>
      <c r="C4353" s="125" t="s">
        <v>713</v>
      </c>
      <c r="D4353" s="119">
        <v>43224</v>
      </c>
      <c r="E4353" s="120" t="s">
        <v>8889</v>
      </c>
      <c r="F4353" s="120" t="s">
        <v>3</v>
      </c>
      <c r="G4353" s="120">
        <v>1619461</v>
      </c>
      <c r="H4353" s="124"/>
      <c r="I4353" s="128" t="s">
        <v>10465</v>
      </c>
      <c r="J4353" s="124"/>
      <c r="K4353" s="124"/>
      <c r="L4353" s="124"/>
      <c r="M4353" s="124"/>
      <c r="N4353" s="211">
        <v>0</v>
      </c>
      <c r="O4353" s="211">
        <v>1134</v>
      </c>
      <c r="P4353" s="124" t="s">
        <v>1314</v>
      </c>
    </row>
    <row r="4354" spans="1:16" ht="51">
      <c r="A4354" s="262">
        <v>292</v>
      </c>
      <c r="B4354" s="124"/>
      <c r="C4354" s="125" t="s">
        <v>152</v>
      </c>
      <c r="D4354" s="119">
        <v>43224</v>
      </c>
      <c r="E4354" s="120" t="s">
        <v>8890</v>
      </c>
      <c r="F4354" s="120" t="s">
        <v>3</v>
      </c>
      <c r="G4354" s="120">
        <v>1619470</v>
      </c>
      <c r="H4354" s="124"/>
      <c r="I4354" s="128" t="s">
        <v>10466</v>
      </c>
      <c r="J4354" s="124"/>
      <c r="K4354" s="124"/>
      <c r="L4354" s="124"/>
      <c r="M4354" s="124"/>
      <c r="N4354" s="211">
        <v>0</v>
      </c>
      <c r="O4354" s="211">
        <v>54</v>
      </c>
      <c r="P4354" s="124" t="s">
        <v>1314</v>
      </c>
    </row>
    <row r="4355" spans="1:16" ht="63.75">
      <c r="A4355" s="262">
        <v>661</v>
      </c>
      <c r="B4355" s="124"/>
      <c r="C4355" s="125" t="s">
        <v>234</v>
      </c>
      <c r="D4355" s="119">
        <v>43224</v>
      </c>
      <c r="E4355" s="120" t="s">
        <v>8891</v>
      </c>
      <c r="F4355" s="120" t="s">
        <v>3</v>
      </c>
      <c r="G4355" s="120">
        <v>1619480</v>
      </c>
      <c r="H4355" s="124"/>
      <c r="I4355" s="128" t="s">
        <v>10467</v>
      </c>
      <c r="J4355" s="124"/>
      <c r="K4355" s="124"/>
      <c r="L4355" s="124"/>
      <c r="M4355" s="124"/>
      <c r="N4355" s="211">
        <v>0</v>
      </c>
      <c r="O4355" s="211">
        <v>15456.9</v>
      </c>
      <c r="P4355" s="124" t="s">
        <v>1314</v>
      </c>
    </row>
    <row r="4356" spans="1:16" ht="51">
      <c r="A4356" s="262" t="s">
        <v>619</v>
      </c>
      <c r="B4356" s="124"/>
      <c r="C4356" s="125" t="s">
        <v>713</v>
      </c>
      <c r="D4356" s="119">
        <v>43224</v>
      </c>
      <c r="E4356" s="120" t="s">
        <v>8892</v>
      </c>
      <c r="F4356" s="120" t="s">
        <v>3</v>
      </c>
      <c r="G4356" s="120">
        <v>1619482</v>
      </c>
      <c r="H4356" s="124"/>
      <c r="I4356" s="128" t="s">
        <v>10468</v>
      </c>
      <c r="J4356" s="124"/>
      <c r="K4356" s="124"/>
      <c r="L4356" s="124"/>
      <c r="M4356" s="124"/>
      <c r="N4356" s="211">
        <v>0</v>
      </c>
      <c r="O4356" s="211">
        <v>2507.4</v>
      </c>
      <c r="P4356" s="124" t="s">
        <v>1314</v>
      </c>
    </row>
    <row r="4357" spans="1:16" ht="63.75">
      <c r="A4357" s="262">
        <v>597</v>
      </c>
      <c r="B4357" s="124"/>
      <c r="C4357" s="125" t="s">
        <v>4141</v>
      </c>
      <c r="D4357" s="119">
        <v>43224</v>
      </c>
      <c r="E4357" s="120" t="s">
        <v>8893</v>
      </c>
      <c r="F4357" s="120" t="s">
        <v>3</v>
      </c>
      <c r="G4357" s="120">
        <v>1619483</v>
      </c>
      <c r="H4357" s="124"/>
      <c r="I4357" s="128" t="s">
        <v>10469</v>
      </c>
      <c r="J4357" s="124"/>
      <c r="K4357" s="124"/>
      <c r="L4357" s="124"/>
      <c r="M4357" s="124"/>
      <c r="N4357" s="211">
        <v>0</v>
      </c>
      <c r="O4357" s="211">
        <v>3397.38</v>
      </c>
      <c r="P4357" s="124" t="s">
        <v>1314</v>
      </c>
    </row>
    <row r="4358" spans="1:16" ht="63.75">
      <c r="A4358" s="262">
        <v>597</v>
      </c>
      <c r="B4358" s="124"/>
      <c r="C4358" s="125" t="s">
        <v>4141</v>
      </c>
      <c r="D4358" s="119">
        <v>43224</v>
      </c>
      <c r="E4358" s="120" t="s">
        <v>8894</v>
      </c>
      <c r="F4358" s="120" t="s">
        <v>3</v>
      </c>
      <c r="G4358" s="120">
        <v>1619485</v>
      </c>
      <c r="H4358" s="124"/>
      <c r="I4358" s="128" t="s">
        <v>10470</v>
      </c>
      <c r="J4358" s="124"/>
      <c r="K4358" s="124"/>
      <c r="L4358" s="124"/>
      <c r="M4358" s="124"/>
      <c r="N4358" s="211">
        <v>0</v>
      </c>
      <c r="O4358" s="211">
        <v>6244.55</v>
      </c>
      <c r="P4358" s="124" t="s">
        <v>1314</v>
      </c>
    </row>
    <row r="4359" spans="1:16" ht="51">
      <c r="A4359" s="262" t="s">
        <v>619</v>
      </c>
      <c r="B4359" s="124"/>
      <c r="C4359" s="125" t="s">
        <v>713</v>
      </c>
      <c r="D4359" s="119">
        <v>43224</v>
      </c>
      <c r="E4359" s="120" t="s">
        <v>8895</v>
      </c>
      <c r="F4359" s="120" t="s">
        <v>3</v>
      </c>
      <c r="G4359" s="120">
        <v>1619344</v>
      </c>
      <c r="H4359" s="124"/>
      <c r="I4359" s="128" t="s">
        <v>10471</v>
      </c>
      <c r="J4359" s="124"/>
      <c r="K4359" s="124"/>
      <c r="L4359" s="124"/>
      <c r="M4359" s="124"/>
      <c r="N4359" s="211">
        <v>0</v>
      </c>
      <c r="O4359" s="211">
        <v>25</v>
      </c>
      <c r="P4359" s="124" t="s">
        <v>1314</v>
      </c>
    </row>
    <row r="4360" spans="1:16" ht="51">
      <c r="A4360" s="262" t="s">
        <v>619</v>
      </c>
      <c r="B4360" s="124"/>
      <c r="C4360" s="125" t="s">
        <v>713</v>
      </c>
      <c r="D4360" s="119">
        <v>43224</v>
      </c>
      <c r="E4360" s="120" t="s">
        <v>8896</v>
      </c>
      <c r="F4360" s="120" t="s">
        <v>3</v>
      </c>
      <c r="G4360" s="120">
        <v>1619353</v>
      </c>
      <c r="H4360" s="124"/>
      <c r="I4360" s="128" t="s">
        <v>10472</v>
      </c>
      <c r="J4360" s="124"/>
      <c r="K4360" s="124"/>
      <c r="L4360" s="124"/>
      <c r="M4360" s="124"/>
      <c r="N4360" s="211">
        <v>0</v>
      </c>
      <c r="O4360" s="211">
        <v>946.07</v>
      </c>
      <c r="P4360" s="124" t="s">
        <v>1314</v>
      </c>
    </row>
    <row r="4361" spans="1:16" ht="38.25">
      <c r="A4361" s="262">
        <v>35</v>
      </c>
      <c r="B4361" s="124"/>
      <c r="C4361" s="125" t="s">
        <v>696</v>
      </c>
      <c r="D4361" s="119">
        <v>43224</v>
      </c>
      <c r="E4361" s="120" t="s">
        <v>8897</v>
      </c>
      <c r="F4361" s="120" t="s">
        <v>3</v>
      </c>
      <c r="G4361" s="120">
        <v>1619356</v>
      </c>
      <c r="H4361" s="124"/>
      <c r="I4361" s="128" t="s">
        <v>10473</v>
      </c>
      <c r="J4361" s="124"/>
      <c r="K4361" s="124"/>
      <c r="L4361" s="124"/>
      <c r="M4361" s="124"/>
      <c r="N4361" s="211">
        <v>0</v>
      </c>
      <c r="O4361" s="211">
        <v>460</v>
      </c>
      <c r="P4361" s="124" t="s">
        <v>1314</v>
      </c>
    </row>
    <row r="4362" spans="1:16" ht="51">
      <c r="A4362" s="262" t="s">
        <v>619</v>
      </c>
      <c r="B4362" s="124"/>
      <c r="C4362" s="125" t="s">
        <v>713</v>
      </c>
      <c r="D4362" s="119">
        <v>43224</v>
      </c>
      <c r="E4362" s="120" t="s">
        <v>8898</v>
      </c>
      <c r="F4362" s="120" t="s">
        <v>3</v>
      </c>
      <c r="G4362" s="120">
        <v>1619360</v>
      </c>
      <c r="H4362" s="124"/>
      <c r="I4362" s="128" t="s">
        <v>10474</v>
      </c>
      <c r="J4362" s="124"/>
      <c r="K4362" s="124"/>
      <c r="L4362" s="124"/>
      <c r="M4362" s="124"/>
      <c r="N4362" s="211">
        <v>0</v>
      </c>
      <c r="O4362" s="211">
        <v>390</v>
      </c>
      <c r="P4362" s="124" t="s">
        <v>1314</v>
      </c>
    </row>
    <row r="4363" spans="1:16" ht="51">
      <c r="A4363" s="262" t="s">
        <v>619</v>
      </c>
      <c r="B4363" s="124"/>
      <c r="C4363" s="125" t="s">
        <v>713</v>
      </c>
      <c r="D4363" s="119">
        <v>43224</v>
      </c>
      <c r="E4363" s="120" t="s">
        <v>8899</v>
      </c>
      <c r="F4363" s="120" t="s">
        <v>3</v>
      </c>
      <c r="G4363" s="120">
        <v>1619364</v>
      </c>
      <c r="H4363" s="124"/>
      <c r="I4363" s="128" t="s">
        <v>10475</v>
      </c>
      <c r="J4363" s="124"/>
      <c r="K4363" s="124"/>
      <c r="L4363" s="124"/>
      <c r="M4363" s="124"/>
      <c r="N4363" s="211">
        <v>0</v>
      </c>
      <c r="O4363" s="211">
        <v>6200</v>
      </c>
      <c r="P4363" s="124" t="s">
        <v>1314</v>
      </c>
    </row>
    <row r="4364" spans="1:16" ht="51">
      <c r="A4364" s="262" t="s">
        <v>619</v>
      </c>
      <c r="B4364" s="124"/>
      <c r="C4364" s="125" t="s">
        <v>713</v>
      </c>
      <c r="D4364" s="119">
        <v>43224</v>
      </c>
      <c r="E4364" s="120" t="s">
        <v>8900</v>
      </c>
      <c r="F4364" s="120" t="s">
        <v>3</v>
      </c>
      <c r="G4364" s="120">
        <v>1619365</v>
      </c>
      <c r="H4364" s="124"/>
      <c r="I4364" s="128" t="s">
        <v>10476</v>
      </c>
      <c r="J4364" s="124"/>
      <c r="K4364" s="124"/>
      <c r="L4364" s="124"/>
      <c r="M4364" s="124"/>
      <c r="N4364" s="211">
        <v>0</v>
      </c>
      <c r="O4364" s="211">
        <v>5000</v>
      </c>
      <c r="P4364" s="124" t="s">
        <v>1314</v>
      </c>
    </row>
    <row r="4365" spans="1:16" ht="51">
      <c r="A4365" s="262" t="s">
        <v>619</v>
      </c>
      <c r="B4365" s="124"/>
      <c r="C4365" s="125" t="s">
        <v>713</v>
      </c>
      <c r="D4365" s="119">
        <v>43224</v>
      </c>
      <c r="E4365" s="120" t="s">
        <v>8901</v>
      </c>
      <c r="F4365" s="120" t="s">
        <v>3</v>
      </c>
      <c r="G4365" s="120">
        <v>1619366</v>
      </c>
      <c r="H4365" s="124"/>
      <c r="I4365" s="128" t="s">
        <v>4440</v>
      </c>
      <c r="J4365" s="124"/>
      <c r="K4365" s="124"/>
      <c r="L4365" s="124"/>
      <c r="M4365" s="124"/>
      <c r="N4365" s="211">
        <v>0</v>
      </c>
      <c r="O4365" s="211">
        <v>150</v>
      </c>
      <c r="P4365" s="124" t="s">
        <v>1314</v>
      </c>
    </row>
    <row r="4366" spans="1:16" ht="51">
      <c r="A4366" s="262" t="s">
        <v>619</v>
      </c>
      <c r="B4366" s="124"/>
      <c r="C4366" s="125" t="s">
        <v>713</v>
      </c>
      <c r="D4366" s="119">
        <v>43224</v>
      </c>
      <c r="E4366" s="120" t="s">
        <v>8902</v>
      </c>
      <c r="F4366" s="120" t="s">
        <v>3</v>
      </c>
      <c r="G4366" s="120">
        <v>1619383</v>
      </c>
      <c r="H4366" s="124"/>
      <c r="I4366" s="128" t="s">
        <v>10477</v>
      </c>
      <c r="J4366" s="124"/>
      <c r="K4366" s="124"/>
      <c r="L4366" s="124"/>
      <c r="M4366" s="124"/>
      <c r="N4366" s="211">
        <v>0</v>
      </c>
      <c r="O4366" s="211">
        <v>260</v>
      </c>
      <c r="P4366" s="124" t="s">
        <v>1314</v>
      </c>
    </row>
    <row r="4367" spans="1:16" ht="51">
      <c r="A4367" s="262" t="s">
        <v>619</v>
      </c>
      <c r="B4367" s="124"/>
      <c r="C4367" s="125" t="s">
        <v>713</v>
      </c>
      <c r="D4367" s="119">
        <v>43224</v>
      </c>
      <c r="E4367" s="120" t="s">
        <v>8903</v>
      </c>
      <c r="F4367" s="120" t="s">
        <v>3</v>
      </c>
      <c r="G4367" s="120">
        <v>1619340</v>
      </c>
      <c r="H4367" s="124"/>
      <c r="I4367" s="128" t="s">
        <v>10478</v>
      </c>
      <c r="J4367" s="124"/>
      <c r="K4367" s="124"/>
      <c r="L4367" s="124"/>
      <c r="M4367" s="124"/>
      <c r="N4367" s="211">
        <v>0</v>
      </c>
      <c r="O4367" s="211">
        <v>2857</v>
      </c>
      <c r="P4367" s="124" t="s">
        <v>1314</v>
      </c>
    </row>
    <row r="4368" spans="1:16" ht="51">
      <c r="A4368" s="262" t="s">
        <v>619</v>
      </c>
      <c r="B4368" s="124"/>
      <c r="C4368" s="125" t="s">
        <v>713</v>
      </c>
      <c r="D4368" s="119">
        <v>43224</v>
      </c>
      <c r="E4368" s="120" t="s">
        <v>8904</v>
      </c>
      <c r="F4368" s="120" t="s">
        <v>3</v>
      </c>
      <c r="G4368" s="120">
        <v>1619328</v>
      </c>
      <c r="H4368" s="124"/>
      <c r="I4368" s="128" t="s">
        <v>10479</v>
      </c>
      <c r="J4368" s="124"/>
      <c r="K4368" s="124"/>
      <c r="L4368" s="124"/>
      <c r="M4368" s="124"/>
      <c r="N4368" s="211">
        <v>0</v>
      </c>
      <c r="O4368" s="211">
        <v>1903.53</v>
      </c>
      <c r="P4368" s="124" t="s">
        <v>1314</v>
      </c>
    </row>
    <row r="4369" spans="1:16" ht="63.75">
      <c r="A4369" s="262">
        <v>86</v>
      </c>
      <c r="B4369" s="124"/>
      <c r="C4369" s="125" t="s">
        <v>710</v>
      </c>
      <c r="D4369" s="119">
        <v>43224</v>
      </c>
      <c r="E4369" s="120" t="s">
        <v>8905</v>
      </c>
      <c r="F4369" s="120" t="s">
        <v>6</v>
      </c>
      <c r="G4369" s="120">
        <v>728113</v>
      </c>
      <c r="H4369" s="124"/>
      <c r="I4369" s="128" t="s">
        <v>10480</v>
      </c>
      <c r="J4369" s="124"/>
      <c r="K4369" s="124"/>
      <c r="L4369" s="124"/>
      <c r="M4369" s="124"/>
      <c r="N4369" s="211">
        <v>0</v>
      </c>
      <c r="O4369" s="211">
        <v>1953213.5</v>
      </c>
      <c r="P4369" s="124" t="s">
        <v>1314</v>
      </c>
    </row>
    <row r="4370" spans="1:16" ht="63.75">
      <c r="A4370" s="262">
        <v>86</v>
      </c>
      <c r="B4370" s="124"/>
      <c r="C4370" s="125" t="s">
        <v>710</v>
      </c>
      <c r="D4370" s="119">
        <v>43224</v>
      </c>
      <c r="E4370" s="120" t="s">
        <v>8906</v>
      </c>
      <c r="F4370" s="120" t="s">
        <v>15</v>
      </c>
      <c r="G4370" s="120">
        <v>728114</v>
      </c>
      <c r="H4370" s="124"/>
      <c r="I4370" s="128" t="s">
        <v>10481</v>
      </c>
      <c r="J4370" s="124"/>
      <c r="K4370" s="124"/>
      <c r="L4370" s="124"/>
      <c r="M4370" s="124"/>
      <c r="N4370" s="211">
        <v>50</v>
      </c>
      <c r="O4370" s="211">
        <v>0</v>
      </c>
      <c r="P4370" s="124" t="s">
        <v>1314</v>
      </c>
    </row>
    <row r="4371" spans="1:16" ht="51">
      <c r="A4371" s="262">
        <v>513</v>
      </c>
      <c r="B4371" s="124"/>
      <c r="C4371" s="125" t="s">
        <v>201</v>
      </c>
      <c r="D4371" s="119">
        <v>43224</v>
      </c>
      <c r="E4371" s="120" t="s">
        <v>8907</v>
      </c>
      <c r="F4371" s="120" t="s">
        <v>15</v>
      </c>
      <c r="G4371" s="120">
        <v>728108</v>
      </c>
      <c r="H4371" s="124"/>
      <c r="I4371" s="128" t="s">
        <v>10482</v>
      </c>
      <c r="J4371" s="124"/>
      <c r="K4371" s="124"/>
      <c r="L4371" s="124"/>
      <c r="M4371" s="124"/>
      <c r="N4371" s="211">
        <v>50</v>
      </c>
      <c r="O4371" s="211">
        <v>0</v>
      </c>
      <c r="P4371" s="124" t="s">
        <v>1314</v>
      </c>
    </row>
    <row r="4372" spans="1:16" ht="63.75">
      <c r="A4372" s="262">
        <v>513</v>
      </c>
      <c r="B4372" s="124"/>
      <c r="C4372" s="125" t="s">
        <v>201</v>
      </c>
      <c r="D4372" s="119">
        <v>43224</v>
      </c>
      <c r="E4372" s="120" t="s">
        <v>8908</v>
      </c>
      <c r="F4372" s="120" t="s">
        <v>15</v>
      </c>
      <c r="G4372" s="120">
        <v>728104</v>
      </c>
      <c r="H4372" s="124"/>
      <c r="I4372" s="128" t="s">
        <v>10483</v>
      </c>
      <c r="J4372" s="124"/>
      <c r="K4372" s="124"/>
      <c r="L4372" s="124"/>
      <c r="M4372" s="124"/>
      <c r="N4372" s="211">
        <v>50</v>
      </c>
      <c r="O4372" s="211">
        <v>0</v>
      </c>
      <c r="P4372" s="124" t="s">
        <v>1314</v>
      </c>
    </row>
    <row r="4373" spans="1:16" ht="63.75">
      <c r="A4373" s="262">
        <v>513</v>
      </c>
      <c r="B4373" s="124"/>
      <c r="C4373" s="125" t="s">
        <v>201</v>
      </c>
      <c r="D4373" s="119">
        <v>43224</v>
      </c>
      <c r="E4373" s="120" t="s">
        <v>8909</v>
      </c>
      <c r="F4373" s="120" t="s">
        <v>15</v>
      </c>
      <c r="G4373" s="120">
        <v>728120</v>
      </c>
      <c r="H4373" s="124"/>
      <c r="I4373" s="128" t="s">
        <v>5843</v>
      </c>
      <c r="J4373" s="124"/>
      <c r="K4373" s="124"/>
      <c r="L4373" s="124"/>
      <c r="M4373" s="124"/>
      <c r="N4373" s="211">
        <v>50</v>
      </c>
      <c r="O4373" s="211">
        <v>0</v>
      </c>
      <c r="P4373" s="124" t="s">
        <v>1314</v>
      </c>
    </row>
    <row r="4374" spans="1:16" ht="76.5">
      <c r="A4374" s="262">
        <v>25</v>
      </c>
      <c r="B4374" s="124"/>
      <c r="C4374" s="125" t="s">
        <v>694</v>
      </c>
      <c r="D4374" s="119">
        <v>43224</v>
      </c>
      <c r="E4374" s="120" t="s">
        <v>8910</v>
      </c>
      <c r="F4374" s="120" t="s">
        <v>1315</v>
      </c>
      <c r="G4374" s="120">
        <v>17545887</v>
      </c>
      <c r="H4374" s="124"/>
      <c r="I4374" s="128" t="s">
        <v>10484</v>
      </c>
      <c r="J4374" s="124"/>
      <c r="K4374" s="124"/>
      <c r="L4374" s="124"/>
      <c r="M4374" s="124"/>
      <c r="N4374" s="211">
        <v>2430610.56</v>
      </c>
      <c r="O4374" s="211">
        <v>0</v>
      </c>
      <c r="P4374" s="124" t="s">
        <v>1314</v>
      </c>
    </row>
    <row r="4375" spans="1:16" ht="76.5">
      <c r="A4375" s="262">
        <v>25</v>
      </c>
      <c r="B4375" s="124"/>
      <c r="C4375" s="125" t="s">
        <v>694</v>
      </c>
      <c r="D4375" s="119">
        <v>43224</v>
      </c>
      <c r="E4375" s="120" t="s">
        <v>8911</v>
      </c>
      <c r="F4375" s="120" t="s">
        <v>1315</v>
      </c>
      <c r="G4375" s="120">
        <v>17545909</v>
      </c>
      <c r="H4375" s="124"/>
      <c r="I4375" s="128" t="s">
        <v>10485</v>
      </c>
      <c r="J4375" s="124"/>
      <c r="K4375" s="124"/>
      <c r="L4375" s="124"/>
      <c r="M4375" s="124"/>
      <c r="N4375" s="211">
        <v>504912.65</v>
      </c>
      <c r="O4375" s="211">
        <v>0</v>
      </c>
      <c r="P4375" s="124" t="s">
        <v>1314</v>
      </c>
    </row>
    <row r="4376" spans="1:16" ht="76.5">
      <c r="A4376" s="262">
        <v>25</v>
      </c>
      <c r="B4376" s="124"/>
      <c r="C4376" s="125" t="s">
        <v>694</v>
      </c>
      <c r="D4376" s="119">
        <v>43224</v>
      </c>
      <c r="E4376" s="120" t="s">
        <v>8912</v>
      </c>
      <c r="F4376" s="120" t="s">
        <v>1315</v>
      </c>
      <c r="G4376" s="120">
        <v>17546078</v>
      </c>
      <c r="H4376" s="124"/>
      <c r="I4376" s="128" t="s">
        <v>10486</v>
      </c>
      <c r="J4376" s="124"/>
      <c r="K4376" s="124"/>
      <c r="L4376" s="124"/>
      <c r="M4376" s="124"/>
      <c r="N4376" s="211">
        <v>900214.92</v>
      </c>
      <c r="O4376" s="211">
        <v>0</v>
      </c>
      <c r="P4376" s="124" t="s">
        <v>1314</v>
      </c>
    </row>
    <row r="4377" spans="1:16" ht="76.5">
      <c r="A4377" s="262">
        <v>25</v>
      </c>
      <c r="B4377" s="124"/>
      <c r="C4377" s="125" t="s">
        <v>694</v>
      </c>
      <c r="D4377" s="119">
        <v>43224</v>
      </c>
      <c r="E4377" s="120" t="s">
        <v>8913</v>
      </c>
      <c r="F4377" s="120" t="s">
        <v>1315</v>
      </c>
      <c r="G4377" s="120">
        <v>17546819</v>
      </c>
      <c r="H4377" s="124"/>
      <c r="I4377" s="128" t="s">
        <v>10487</v>
      </c>
      <c r="J4377" s="124"/>
      <c r="K4377" s="124"/>
      <c r="L4377" s="124"/>
      <c r="M4377" s="124"/>
      <c r="N4377" s="211">
        <v>820598.55</v>
      </c>
      <c r="O4377" s="211">
        <v>0</v>
      </c>
      <c r="P4377" s="124" t="s">
        <v>1314</v>
      </c>
    </row>
    <row r="4378" spans="1:16" ht="76.5">
      <c r="A4378" s="262">
        <v>25</v>
      </c>
      <c r="B4378" s="124"/>
      <c r="C4378" s="125" t="s">
        <v>694</v>
      </c>
      <c r="D4378" s="119">
        <v>43224</v>
      </c>
      <c r="E4378" s="120" t="s">
        <v>8914</v>
      </c>
      <c r="F4378" s="120" t="s">
        <v>1315</v>
      </c>
      <c r="G4378" s="120">
        <v>17545829</v>
      </c>
      <c r="H4378" s="124"/>
      <c r="I4378" s="128" t="s">
        <v>8022</v>
      </c>
      <c r="J4378" s="124"/>
      <c r="K4378" s="124"/>
      <c r="L4378" s="124"/>
      <c r="M4378" s="124"/>
      <c r="N4378" s="211">
        <v>177273.02</v>
      </c>
      <c r="O4378" s="211">
        <v>0</v>
      </c>
      <c r="P4378" s="124" t="s">
        <v>1314</v>
      </c>
    </row>
    <row r="4379" spans="1:16" ht="76.5">
      <c r="A4379" s="262">
        <v>25</v>
      </c>
      <c r="B4379" s="124"/>
      <c r="C4379" s="125" t="s">
        <v>694</v>
      </c>
      <c r="D4379" s="119">
        <v>43224</v>
      </c>
      <c r="E4379" s="120" t="s">
        <v>8915</v>
      </c>
      <c r="F4379" s="120" t="s">
        <v>1315</v>
      </c>
      <c r="G4379" s="120">
        <v>17545851</v>
      </c>
      <c r="H4379" s="124"/>
      <c r="I4379" s="128" t="s">
        <v>10488</v>
      </c>
      <c r="J4379" s="124"/>
      <c r="K4379" s="124"/>
      <c r="L4379" s="124"/>
      <c r="M4379" s="124"/>
      <c r="N4379" s="211">
        <v>554565.91</v>
      </c>
      <c r="O4379" s="211">
        <v>0</v>
      </c>
      <c r="P4379" s="124" t="s">
        <v>1314</v>
      </c>
    </row>
    <row r="4380" spans="1:16" ht="76.5">
      <c r="A4380" s="262" t="s">
        <v>620</v>
      </c>
      <c r="B4380" s="124"/>
      <c r="C4380" s="125" t="s">
        <v>714</v>
      </c>
      <c r="D4380" s="119">
        <v>43224</v>
      </c>
      <c r="E4380" s="120" t="s">
        <v>8916</v>
      </c>
      <c r="F4380" s="120" t="s">
        <v>6</v>
      </c>
      <c r="G4380" s="120">
        <v>970930</v>
      </c>
      <c r="H4380" s="124"/>
      <c r="I4380" s="128" t="s">
        <v>10489</v>
      </c>
      <c r="J4380" s="124"/>
      <c r="K4380" s="124"/>
      <c r="L4380" s="124"/>
      <c r="M4380" s="124"/>
      <c r="N4380" s="211">
        <v>0</v>
      </c>
      <c r="O4380" s="211">
        <v>20000</v>
      </c>
      <c r="P4380" s="124" t="s">
        <v>1314</v>
      </c>
    </row>
    <row r="4381" spans="1:16" ht="63.75">
      <c r="A4381" s="262">
        <v>513</v>
      </c>
      <c r="B4381" s="124"/>
      <c r="C4381" s="125" t="s">
        <v>201</v>
      </c>
      <c r="D4381" s="119">
        <v>43224</v>
      </c>
      <c r="E4381" s="120" t="s">
        <v>8917</v>
      </c>
      <c r="F4381" s="120" t="s">
        <v>15</v>
      </c>
      <c r="G4381" s="120">
        <v>728711</v>
      </c>
      <c r="H4381" s="124"/>
      <c r="I4381" s="128" t="s">
        <v>10490</v>
      </c>
      <c r="J4381" s="124"/>
      <c r="K4381" s="124"/>
      <c r="L4381" s="124"/>
      <c r="M4381" s="124"/>
      <c r="N4381" s="211">
        <v>50</v>
      </c>
      <c r="O4381" s="211">
        <v>0</v>
      </c>
      <c r="P4381" s="124" t="s">
        <v>1314</v>
      </c>
    </row>
    <row r="4382" spans="1:16" ht="63.75">
      <c r="A4382" s="262">
        <v>513</v>
      </c>
      <c r="B4382" s="124"/>
      <c r="C4382" s="125" t="s">
        <v>201</v>
      </c>
      <c r="D4382" s="119">
        <v>43224</v>
      </c>
      <c r="E4382" s="120" t="s">
        <v>8918</v>
      </c>
      <c r="F4382" s="120" t="s">
        <v>15</v>
      </c>
      <c r="G4382" s="120">
        <v>728822</v>
      </c>
      <c r="H4382" s="124"/>
      <c r="I4382" s="128" t="s">
        <v>10491</v>
      </c>
      <c r="J4382" s="124"/>
      <c r="K4382" s="124"/>
      <c r="L4382" s="124"/>
      <c r="M4382" s="124"/>
      <c r="N4382" s="211">
        <v>50</v>
      </c>
      <c r="O4382" s="211">
        <v>0</v>
      </c>
      <c r="P4382" s="124" t="s">
        <v>1314</v>
      </c>
    </row>
    <row r="4383" spans="1:16" ht="76.5">
      <c r="A4383" s="262">
        <v>25</v>
      </c>
      <c r="B4383" s="124"/>
      <c r="C4383" s="125" t="s">
        <v>694</v>
      </c>
      <c r="D4383" s="119">
        <v>43224</v>
      </c>
      <c r="E4383" s="120" t="s">
        <v>8919</v>
      </c>
      <c r="F4383" s="120" t="s">
        <v>1315</v>
      </c>
      <c r="G4383" s="120">
        <v>17549195</v>
      </c>
      <c r="H4383" s="124"/>
      <c r="I4383" s="128" t="s">
        <v>10492</v>
      </c>
      <c r="J4383" s="124"/>
      <c r="K4383" s="124"/>
      <c r="L4383" s="124"/>
      <c r="M4383" s="124"/>
      <c r="N4383" s="211">
        <v>502348.79999999999</v>
      </c>
      <c r="O4383" s="211">
        <v>0</v>
      </c>
      <c r="P4383" s="124" t="s">
        <v>1314</v>
      </c>
    </row>
    <row r="4384" spans="1:16" ht="51">
      <c r="A4384" s="262">
        <v>513</v>
      </c>
      <c r="B4384" s="124"/>
      <c r="C4384" s="125" t="s">
        <v>201</v>
      </c>
      <c r="D4384" s="119">
        <v>43224</v>
      </c>
      <c r="E4384" s="120" t="s">
        <v>8920</v>
      </c>
      <c r="F4384" s="120" t="s">
        <v>15</v>
      </c>
      <c r="G4384" s="120">
        <v>728829</v>
      </c>
      <c r="H4384" s="124"/>
      <c r="I4384" s="128" t="s">
        <v>1391</v>
      </c>
      <c r="J4384" s="124"/>
      <c r="K4384" s="124"/>
      <c r="L4384" s="124"/>
      <c r="M4384" s="124"/>
      <c r="N4384" s="211">
        <v>50</v>
      </c>
      <c r="O4384" s="211">
        <v>0</v>
      </c>
      <c r="P4384" s="124" t="s">
        <v>1314</v>
      </c>
    </row>
    <row r="4385" spans="1:16" ht="76.5">
      <c r="A4385" s="262">
        <v>25</v>
      </c>
      <c r="B4385" s="124"/>
      <c r="C4385" s="125" t="s">
        <v>694</v>
      </c>
      <c r="D4385" s="119">
        <v>43224</v>
      </c>
      <c r="E4385" s="120" t="s">
        <v>8921</v>
      </c>
      <c r="F4385" s="120" t="s">
        <v>1315</v>
      </c>
      <c r="G4385" s="120">
        <v>17549234</v>
      </c>
      <c r="H4385" s="124"/>
      <c r="I4385" s="128" t="s">
        <v>10493</v>
      </c>
      <c r="J4385" s="124"/>
      <c r="K4385" s="124"/>
      <c r="L4385" s="124"/>
      <c r="M4385" s="124"/>
      <c r="N4385" s="211">
        <v>1277643.75</v>
      </c>
      <c r="O4385" s="211">
        <v>0</v>
      </c>
      <c r="P4385" s="124" t="s">
        <v>1314</v>
      </c>
    </row>
    <row r="4386" spans="1:16" ht="76.5">
      <c r="A4386" s="262">
        <v>25</v>
      </c>
      <c r="B4386" s="124"/>
      <c r="C4386" s="125" t="s">
        <v>694</v>
      </c>
      <c r="D4386" s="119">
        <v>43224</v>
      </c>
      <c r="E4386" s="120" t="s">
        <v>8922</v>
      </c>
      <c r="F4386" s="120" t="s">
        <v>1315</v>
      </c>
      <c r="G4386" s="120">
        <v>17549197</v>
      </c>
      <c r="H4386" s="124"/>
      <c r="I4386" s="128" t="s">
        <v>10494</v>
      </c>
      <c r="J4386" s="124"/>
      <c r="K4386" s="124"/>
      <c r="L4386" s="124"/>
      <c r="M4386" s="124"/>
      <c r="N4386" s="211">
        <v>872700</v>
      </c>
      <c r="O4386" s="211">
        <v>0</v>
      </c>
      <c r="P4386" s="124" t="s">
        <v>1314</v>
      </c>
    </row>
    <row r="4387" spans="1:16" ht="76.5">
      <c r="A4387" s="262">
        <v>25</v>
      </c>
      <c r="B4387" s="124"/>
      <c r="C4387" s="125" t="s">
        <v>694</v>
      </c>
      <c r="D4387" s="119">
        <v>43224</v>
      </c>
      <c r="E4387" s="120" t="s">
        <v>8923</v>
      </c>
      <c r="F4387" s="120" t="s">
        <v>1315</v>
      </c>
      <c r="G4387" s="120">
        <v>17549196</v>
      </c>
      <c r="H4387" s="124"/>
      <c r="I4387" s="128" t="s">
        <v>10495</v>
      </c>
      <c r="J4387" s="124"/>
      <c r="K4387" s="124"/>
      <c r="L4387" s="124"/>
      <c r="M4387" s="124"/>
      <c r="N4387" s="211">
        <v>1403114.31</v>
      </c>
      <c r="O4387" s="211">
        <v>0</v>
      </c>
      <c r="P4387" s="124" t="s">
        <v>1314</v>
      </c>
    </row>
    <row r="4388" spans="1:16" ht="51">
      <c r="A4388" s="262">
        <v>513</v>
      </c>
      <c r="B4388" s="124"/>
      <c r="C4388" s="125" t="s">
        <v>201</v>
      </c>
      <c r="D4388" s="119">
        <v>43224</v>
      </c>
      <c r="E4388" s="120" t="s">
        <v>8924</v>
      </c>
      <c r="F4388" s="120" t="s">
        <v>15</v>
      </c>
      <c r="G4388" s="120">
        <v>728827</v>
      </c>
      <c r="H4388" s="124"/>
      <c r="I4388" s="128" t="s">
        <v>1391</v>
      </c>
      <c r="J4388" s="124"/>
      <c r="K4388" s="124"/>
      <c r="L4388" s="124"/>
      <c r="M4388" s="124"/>
      <c r="N4388" s="211">
        <v>50</v>
      </c>
      <c r="O4388" s="211">
        <v>0</v>
      </c>
      <c r="P4388" s="124" t="s">
        <v>1314</v>
      </c>
    </row>
    <row r="4389" spans="1:16" ht="76.5">
      <c r="A4389" s="262">
        <v>16</v>
      </c>
      <c r="B4389" s="124"/>
      <c r="C4389" s="125" t="s">
        <v>692</v>
      </c>
      <c r="D4389" s="119">
        <v>43224</v>
      </c>
      <c r="E4389" s="120" t="s">
        <v>8925</v>
      </c>
      <c r="F4389" s="120" t="s">
        <v>11</v>
      </c>
      <c r="G4389" s="120">
        <v>920775</v>
      </c>
      <c r="H4389" s="124"/>
      <c r="I4389" s="128" t="s">
        <v>10496</v>
      </c>
      <c r="J4389" s="124"/>
      <c r="K4389" s="124"/>
      <c r="L4389" s="124"/>
      <c r="M4389" s="124"/>
      <c r="N4389" s="211">
        <v>50</v>
      </c>
      <c r="O4389" s="211">
        <v>0</v>
      </c>
      <c r="P4389" s="124" t="s">
        <v>1314</v>
      </c>
    </row>
    <row r="4390" spans="1:16" ht="76.5">
      <c r="A4390" s="262">
        <v>16</v>
      </c>
      <c r="B4390" s="124"/>
      <c r="C4390" s="125" t="s">
        <v>692</v>
      </c>
      <c r="D4390" s="119">
        <v>43224</v>
      </c>
      <c r="E4390" s="120" t="s">
        <v>8926</v>
      </c>
      <c r="F4390" s="120" t="s">
        <v>13</v>
      </c>
      <c r="G4390" s="120">
        <v>920775</v>
      </c>
      <c r="H4390" s="124"/>
      <c r="I4390" s="128" t="s">
        <v>10497</v>
      </c>
      <c r="J4390" s="124"/>
      <c r="K4390" s="124"/>
      <c r="L4390" s="124"/>
      <c r="M4390" s="124"/>
      <c r="N4390" s="211">
        <v>41.69</v>
      </c>
      <c r="O4390" s="211">
        <v>0</v>
      </c>
      <c r="P4390" s="124" t="s">
        <v>1314</v>
      </c>
    </row>
    <row r="4391" spans="1:16" ht="76.5">
      <c r="A4391" s="262">
        <v>16</v>
      </c>
      <c r="B4391" s="124"/>
      <c r="C4391" s="125" t="s">
        <v>692</v>
      </c>
      <c r="D4391" s="119">
        <v>43224</v>
      </c>
      <c r="E4391" s="120" t="s">
        <v>8927</v>
      </c>
      <c r="F4391" s="120" t="s">
        <v>13</v>
      </c>
      <c r="G4391" s="120">
        <v>920773</v>
      </c>
      <c r="H4391" s="124"/>
      <c r="I4391" s="128" t="s">
        <v>10498</v>
      </c>
      <c r="J4391" s="124"/>
      <c r="K4391" s="124"/>
      <c r="L4391" s="124"/>
      <c r="M4391" s="124"/>
      <c r="N4391" s="211">
        <v>41.69</v>
      </c>
      <c r="O4391" s="211">
        <v>0</v>
      </c>
      <c r="P4391" s="124" t="s">
        <v>1314</v>
      </c>
    </row>
    <row r="4392" spans="1:16" ht="76.5">
      <c r="A4392" s="262">
        <v>16</v>
      </c>
      <c r="B4392" s="124"/>
      <c r="C4392" s="125" t="s">
        <v>692</v>
      </c>
      <c r="D4392" s="119">
        <v>43224</v>
      </c>
      <c r="E4392" s="120" t="s">
        <v>8928</v>
      </c>
      <c r="F4392" s="120" t="s">
        <v>11</v>
      </c>
      <c r="G4392" s="120">
        <v>920773</v>
      </c>
      <c r="H4392" s="124"/>
      <c r="I4392" s="128" t="s">
        <v>10499</v>
      </c>
      <c r="J4392" s="124"/>
      <c r="K4392" s="124"/>
      <c r="L4392" s="124"/>
      <c r="M4392" s="124"/>
      <c r="N4392" s="211">
        <v>50</v>
      </c>
      <c r="O4392" s="211">
        <v>0</v>
      </c>
      <c r="P4392" s="124" t="s">
        <v>1314</v>
      </c>
    </row>
    <row r="4393" spans="1:16" ht="51">
      <c r="A4393" s="262" t="s">
        <v>619</v>
      </c>
      <c r="B4393" s="124"/>
      <c r="C4393" s="125" t="s">
        <v>713</v>
      </c>
      <c r="D4393" s="119">
        <v>43227</v>
      </c>
      <c r="E4393" s="120" t="s">
        <v>8929</v>
      </c>
      <c r="F4393" s="120" t="s">
        <v>3</v>
      </c>
      <c r="G4393" s="120">
        <v>1619969</v>
      </c>
      <c r="H4393" s="124"/>
      <c r="I4393" s="128" t="s">
        <v>10500</v>
      </c>
      <c r="J4393" s="124"/>
      <c r="K4393" s="124"/>
      <c r="L4393" s="124"/>
      <c r="M4393" s="124"/>
      <c r="N4393" s="211">
        <v>0</v>
      </c>
      <c r="O4393" s="211">
        <v>100</v>
      </c>
      <c r="P4393" s="124" t="s">
        <v>1314</v>
      </c>
    </row>
    <row r="4394" spans="1:16" ht="51">
      <c r="A4394" s="262" t="s">
        <v>619</v>
      </c>
      <c r="B4394" s="124"/>
      <c r="C4394" s="125" t="s">
        <v>713</v>
      </c>
      <c r="D4394" s="119">
        <v>43227</v>
      </c>
      <c r="E4394" s="120" t="s">
        <v>8930</v>
      </c>
      <c r="F4394" s="120" t="s">
        <v>3</v>
      </c>
      <c r="G4394" s="120">
        <v>1619994</v>
      </c>
      <c r="H4394" s="124"/>
      <c r="I4394" s="128" t="s">
        <v>10501</v>
      </c>
      <c r="J4394" s="124"/>
      <c r="K4394" s="124"/>
      <c r="L4394" s="124"/>
      <c r="M4394" s="124"/>
      <c r="N4394" s="211">
        <v>0</v>
      </c>
      <c r="O4394" s="211">
        <v>1018</v>
      </c>
      <c r="P4394" s="124" t="s">
        <v>1314</v>
      </c>
    </row>
    <row r="4395" spans="1:16" ht="51">
      <c r="A4395" s="262">
        <v>373</v>
      </c>
      <c r="B4395" s="124"/>
      <c r="C4395" s="125" t="s">
        <v>1269</v>
      </c>
      <c r="D4395" s="119">
        <v>43227</v>
      </c>
      <c r="E4395" s="120" t="s">
        <v>8931</v>
      </c>
      <c r="F4395" s="120" t="s">
        <v>3</v>
      </c>
      <c r="G4395" s="120">
        <v>1620018</v>
      </c>
      <c r="H4395" s="124"/>
      <c r="I4395" s="128" t="s">
        <v>10502</v>
      </c>
      <c r="J4395" s="124"/>
      <c r="K4395" s="124"/>
      <c r="L4395" s="124"/>
      <c r="M4395" s="124"/>
      <c r="N4395" s="211">
        <v>0</v>
      </c>
      <c r="O4395" s="211">
        <v>115.62</v>
      </c>
      <c r="P4395" s="124" t="s">
        <v>1314</v>
      </c>
    </row>
    <row r="4396" spans="1:16" ht="51">
      <c r="A4396" s="262" t="s">
        <v>619</v>
      </c>
      <c r="B4396" s="124"/>
      <c r="C4396" s="125" t="s">
        <v>713</v>
      </c>
      <c r="D4396" s="119">
        <v>43227</v>
      </c>
      <c r="E4396" s="120" t="s">
        <v>8932</v>
      </c>
      <c r="F4396" s="120" t="s">
        <v>3</v>
      </c>
      <c r="G4396" s="120">
        <v>1620019</v>
      </c>
      <c r="H4396" s="124"/>
      <c r="I4396" s="128" t="s">
        <v>10503</v>
      </c>
      <c r="J4396" s="124"/>
      <c r="K4396" s="124"/>
      <c r="L4396" s="124"/>
      <c r="M4396" s="124"/>
      <c r="N4396" s="211">
        <v>0</v>
      </c>
      <c r="O4396" s="211">
        <v>691.04</v>
      </c>
      <c r="P4396" s="124" t="s">
        <v>1314</v>
      </c>
    </row>
    <row r="4397" spans="1:16" ht="51">
      <c r="A4397" s="262" t="s">
        <v>619</v>
      </c>
      <c r="B4397" s="124"/>
      <c r="C4397" s="125" t="s">
        <v>713</v>
      </c>
      <c r="D4397" s="119">
        <v>43227</v>
      </c>
      <c r="E4397" s="120" t="s">
        <v>8933</v>
      </c>
      <c r="F4397" s="120" t="s">
        <v>3</v>
      </c>
      <c r="G4397" s="120">
        <v>1619881</v>
      </c>
      <c r="H4397" s="124"/>
      <c r="I4397" s="128" t="s">
        <v>10504</v>
      </c>
      <c r="J4397" s="124"/>
      <c r="K4397" s="124"/>
      <c r="L4397" s="124"/>
      <c r="M4397" s="124"/>
      <c r="N4397" s="211">
        <v>0</v>
      </c>
      <c r="O4397" s="211">
        <v>3519.6</v>
      </c>
      <c r="P4397" s="124" t="s">
        <v>1314</v>
      </c>
    </row>
    <row r="4398" spans="1:16" ht="51">
      <c r="A4398" s="262" t="s">
        <v>619</v>
      </c>
      <c r="B4398" s="124"/>
      <c r="C4398" s="125" t="s">
        <v>713</v>
      </c>
      <c r="D4398" s="119">
        <v>43227</v>
      </c>
      <c r="E4398" s="120" t="s">
        <v>8934</v>
      </c>
      <c r="F4398" s="120" t="s">
        <v>3</v>
      </c>
      <c r="G4398" s="120">
        <v>1619890</v>
      </c>
      <c r="H4398" s="124"/>
      <c r="I4398" s="128" t="s">
        <v>10505</v>
      </c>
      <c r="J4398" s="124"/>
      <c r="K4398" s="124"/>
      <c r="L4398" s="124"/>
      <c r="M4398" s="124"/>
      <c r="N4398" s="211">
        <v>0</v>
      </c>
      <c r="O4398" s="211">
        <v>3321.19</v>
      </c>
      <c r="P4398" s="124" t="s">
        <v>1314</v>
      </c>
    </row>
    <row r="4399" spans="1:16" ht="51">
      <c r="A4399" s="262" t="s">
        <v>619</v>
      </c>
      <c r="B4399" s="124"/>
      <c r="C4399" s="125" t="s">
        <v>713</v>
      </c>
      <c r="D4399" s="119">
        <v>43227</v>
      </c>
      <c r="E4399" s="120" t="s">
        <v>8935</v>
      </c>
      <c r="F4399" s="120" t="s">
        <v>3</v>
      </c>
      <c r="G4399" s="120">
        <v>1619908</v>
      </c>
      <c r="H4399" s="124"/>
      <c r="I4399" s="128" t="s">
        <v>10506</v>
      </c>
      <c r="J4399" s="124"/>
      <c r="K4399" s="124"/>
      <c r="L4399" s="124"/>
      <c r="M4399" s="124"/>
      <c r="N4399" s="211">
        <v>0</v>
      </c>
      <c r="O4399" s="211">
        <v>1043.53</v>
      </c>
      <c r="P4399" s="124" t="s">
        <v>1314</v>
      </c>
    </row>
    <row r="4400" spans="1:16" ht="51">
      <c r="A4400" s="262">
        <v>373</v>
      </c>
      <c r="B4400" s="124"/>
      <c r="C4400" s="125" t="s">
        <v>1269</v>
      </c>
      <c r="D4400" s="119">
        <v>43227</v>
      </c>
      <c r="E4400" s="120" t="s">
        <v>8936</v>
      </c>
      <c r="F4400" s="120" t="s">
        <v>3</v>
      </c>
      <c r="G4400" s="120">
        <v>1619910</v>
      </c>
      <c r="H4400" s="124"/>
      <c r="I4400" s="128" t="s">
        <v>10507</v>
      </c>
      <c r="J4400" s="124"/>
      <c r="K4400" s="124"/>
      <c r="L4400" s="124"/>
      <c r="M4400" s="124"/>
      <c r="N4400" s="211">
        <v>0</v>
      </c>
      <c r="O4400" s="211">
        <v>1737.69</v>
      </c>
      <c r="P4400" s="124" t="s">
        <v>1314</v>
      </c>
    </row>
    <row r="4401" spans="1:16" ht="51">
      <c r="A4401" s="262" t="s">
        <v>619</v>
      </c>
      <c r="B4401" s="124"/>
      <c r="C4401" s="125" t="s">
        <v>713</v>
      </c>
      <c r="D4401" s="119">
        <v>43227</v>
      </c>
      <c r="E4401" s="120" t="s">
        <v>8937</v>
      </c>
      <c r="F4401" s="120" t="s">
        <v>3</v>
      </c>
      <c r="G4401" s="120">
        <v>1619927</v>
      </c>
      <c r="H4401" s="124"/>
      <c r="I4401" s="128" t="s">
        <v>10508</v>
      </c>
      <c r="J4401" s="124"/>
      <c r="K4401" s="124"/>
      <c r="L4401" s="124"/>
      <c r="M4401" s="124"/>
      <c r="N4401" s="211">
        <v>0</v>
      </c>
      <c r="O4401" s="211">
        <v>781.47</v>
      </c>
      <c r="P4401" s="124" t="s">
        <v>1314</v>
      </c>
    </row>
    <row r="4402" spans="1:16" ht="51">
      <c r="A4402" s="262" t="s">
        <v>619</v>
      </c>
      <c r="B4402" s="124"/>
      <c r="C4402" s="125" t="s">
        <v>713</v>
      </c>
      <c r="D4402" s="119">
        <v>43227</v>
      </c>
      <c r="E4402" s="120" t="s">
        <v>8938</v>
      </c>
      <c r="F4402" s="120" t="s">
        <v>3</v>
      </c>
      <c r="G4402" s="120">
        <v>1619928</v>
      </c>
      <c r="H4402" s="124"/>
      <c r="I4402" s="128" t="s">
        <v>10509</v>
      </c>
      <c r="J4402" s="124"/>
      <c r="K4402" s="124"/>
      <c r="L4402" s="124"/>
      <c r="M4402" s="124"/>
      <c r="N4402" s="211">
        <v>0</v>
      </c>
      <c r="O4402" s="211">
        <v>10555.64</v>
      </c>
      <c r="P4402" s="124" t="s">
        <v>1314</v>
      </c>
    </row>
    <row r="4403" spans="1:16" ht="51">
      <c r="A4403" s="262">
        <v>52</v>
      </c>
      <c r="B4403" s="124"/>
      <c r="C4403" s="125" t="s">
        <v>703</v>
      </c>
      <c r="D4403" s="119">
        <v>43227</v>
      </c>
      <c r="E4403" s="120" t="s">
        <v>8939</v>
      </c>
      <c r="F4403" s="120" t="s">
        <v>3</v>
      </c>
      <c r="G4403" s="120">
        <v>1619936</v>
      </c>
      <c r="H4403" s="124"/>
      <c r="I4403" s="128" t="s">
        <v>10510</v>
      </c>
      <c r="J4403" s="124"/>
      <c r="K4403" s="124"/>
      <c r="L4403" s="124"/>
      <c r="M4403" s="124"/>
      <c r="N4403" s="211">
        <v>0</v>
      </c>
      <c r="O4403" s="211">
        <v>1043.53</v>
      </c>
      <c r="P4403" s="124" t="s">
        <v>1314</v>
      </c>
    </row>
    <row r="4404" spans="1:16" ht="51">
      <c r="A4404" s="262" t="s">
        <v>619</v>
      </c>
      <c r="B4404" s="124"/>
      <c r="C4404" s="125" t="s">
        <v>713</v>
      </c>
      <c r="D4404" s="119">
        <v>43227</v>
      </c>
      <c r="E4404" s="120" t="s">
        <v>8940</v>
      </c>
      <c r="F4404" s="120" t="s">
        <v>3</v>
      </c>
      <c r="G4404" s="120">
        <v>1619962</v>
      </c>
      <c r="H4404" s="124"/>
      <c r="I4404" s="128" t="s">
        <v>10511</v>
      </c>
      <c r="J4404" s="124"/>
      <c r="K4404" s="124"/>
      <c r="L4404" s="124"/>
      <c r="M4404" s="124"/>
      <c r="N4404" s="211">
        <v>0</v>
      </c>
      <c r="O4404" s="211">
        <v>300</v>
      </c>
      <c r="P4404" s="124" t="s">
        <v>1314</v>
      </c>
    </row>
    <row r="4405" spans="1:16" ht="63.75">
      <c r="A4405" s="262" t="s">
        <v>619</v>
      </c>
      <c r="B4405" s="124"/>
      <c r="C4405" s="125" t="s">
        <v>713</v>
      </c>
      <c r="D4405" s="119">
        <v>43227</v>
      </c>
      <c r="E4405" s="120" t="s">
        <v>8941</v>
      </c>
      <c r="F4405" s="120" t="s">
        <v>3</v>
      </c>
      <c r="G4405" s="120">
        <v>1620038</v>
      </c>
      <c r="H4405" s="124"/>
      <c r="I4405" s="128" t="s">
        <v>10512</v>
      </c>
      <c r="J4405" s="124"/>
      <c r="K4405" s="124"/>
      <c r="L4405" s="124"/>
      <c r="M4405" s="124"/>
      <c r="N4405" s="211">
        <v>0</v>
      </c>
      <c r="O4405" s="211">
        <v>610</v>
      </c>
      <c r="P4405" s="124" t="s">
        <v>1314</v>
      </c>
    </row>
    <row r="4406" spans="1:16" ht="51">
      <c r="A4406" s="262" t="s">
        <v>619</v>
      </c>
      <c r="B4406" s="124"/>
      <c r="C4406" s="125" t="s">
        <v>713</v>
      </c>
      <c r="D4406" s="119">
        <v>43227</v>
      </c>
      <c r="E4406" s="120" t="s">
        <v>8942</v>
      </c>
      <c r="F4406" s="120" t="s">
        <v>3</v>
      </c>
      <c r="G4406" s="120">
        <v>1620055</v>
      </c>
      <c r="H4406" s="124"/>
      <c r="I4406" s="128" t="s">
        <v>10513</v>
      </c>
      <c r="J4406" s="124"/>
      <c r="K4406" s="124"/>
      <c r="L4406" s="124"/>
      <c r="M4406" s="124"/>
      <c r="N4406" s="211">
        <v>0</v>
      </c>
      <c r="O4406" s="211">
        <v>371</v>
      </c>
      <c r="P4406" s="124" t="s">
        <v>1314</v>
      </c>
    </row>
    <row r="4407" spans="1:16" ht="51">
      <c r="A4407" s="262" t="s">
        <v>619</v>
      </c>
      <c r="B4407" s="124"/>
      <c r="C4407" s="125" t="s">
        <v>713</v>
      </c>
      <c r="D4407" s="119">
        <v>43227</v>
      </c>
      <c r="E4407" s="120" t="s">
        <v>8943</v>
      </c>
      <c r="F4407" s="120" t="s">
        <v>3</v>
      </c>
      <c r="G4407" s="120">
        <v>1620057</v>
      </c>
      <c r="H4407" s="124"/>
      <c r="I4407" s="128" t="s">
        <v>10514</v>
      </c>
      <c r="J4407" s="124"/>
      <c r="K4407" s="124"/>
      <c r="L4407" s="124"/>
      <c r="M4407" s="124"/>
      <c r="N4407" s="211">
        <v>0</v>
      </c>
      <c r="O4407" s="211">
        <v>371</v>
      </c>
      <c r="P4407" s="124" t="s">
        <v>1314</v>
      </c>
    </row>
    <row r="4408" spans="1:16" ht="51">
      <c r="A4408" s="262" t="s">
        <v>619</v>
      </c>
      <c r="B4408" s="124"/>
      <c r="C4408" s="125" t="s">
        <v>713</v>
      </c>
      <c r="D4408" s="119">
        <v>43227</v>
      </c>
      <c r="E4408" s="120" t="s">
        <v>8944</v>
      </c>
      <c r="F4408" s="120" t="s">
        <v>3</v>
      </c>
      <c r="G4408" s="120">
        <v>1620070</v>
      </c>
      <c r="H4408" s="124"/>
      <c r="I4408" s="128" t="s">
        <v>10515</v>
      </c>
      <c r="J4408" s="124"/>
      <c r="K4408" s="124"/>
      <c r="L4408" s="124"/>
      <c r="M4408" s="124"/>
      <c r="N4408" s="211">
        <v>0</v>
      </c>
      <c r="O4408" s="211">
        <v>354.84000000000003</v>
      </c>
      <c r="P4408" s="124" t="s">
        <v>1314</v>
      </c>
    </row>
    <row r="4409" spans="1:16" ht="51">
      <c r="A4409" s="262">
        <v>292</v>
      </c>
      <c r="B4409" s="124"/>
      <c r="C4409" s="125" t="s">
        <v>152</v>
      </c>
      <c r="D4409" s="119">
        <v>43227</v>
      </c>
      <c r="E4409" s="120" t="s">
        <v>8945</v>
      </c>
      <c r="F4409" s="120" t="s">
        <v>3</v>
      </c>
      <c r="G4409" s="120">
        <v>1620083</v>
      </c>
      <c r="H4409" s="124"/>
      <c r="I4409" s="128" t="s">
        <v>5014</v>
      </c>
      <c r="J4409" s="124"/>
      <c r="K4409" s="124"/>
      <c r="L4409" s="124"/>
      <c r="M4409" s="124"/>
      <c r="N4409" s="211">
        <v>0</v>
      </c>
      <c r="O4409" s="211">
        <v>72</v>
      </c>
      <c r="P4409" s="124" t="s">
        <v>1314</v>
      </c>
    </row>
    <row r="4410" spans="1:16" ht="63.75">
      <c r="A4410" s="262">
        <v>25</v>
      </c>
      <c r="B4410" s="124"/>
      <c r="C4410" s="125" t="s">
        <v>694</v>
      </c>
      <c r="D4410" s="119">
        <v>43227</v>
      </c>
      <c r="E4410" s="120" t="s">
        <v>8946</v>
      </c>
      <c r="F4410" s="120" t="s">
        <v>3</v>
      </c>
      <c r="G4410" s="120">
        <v>1619853</v>
      </c>
      <c r="H4410" s="124"/>
      <c r="I4410" s="128" t="s">
        <v>10516</v>
      </c>
      <c r="J4410" s="124"/>
      <c r="K4410" s="124"/>
      <c r="L4410" s="124"/>
      <c r="M4410" s="124"/>
      <c r="N4410" s="211">
        <v>0</v>
      </c>
      <c r="O4410" s="211">
        <v>494028.66000000003</v>
      </c>
      <c r="P4410" s="124" t="s">
        <v>1314</v>
      </c>
    </row>
    <row r="4411" spans="1:16" ht="63.75">
      <c r="A4411" s="262">
        <v>25</v>
      </c>
      <c r="B4411" s="124"/>
      <c r="C4411" s="125" t="s">
        <v>694</v>
      </c>
      <c r="D4411" s="119">
        <v>43227</v>
      </c>
      <c r="E4411" s="120" t="s">
        <v>8947</v>
      </c>
      <c r="F4411" s="120" t="s">
        <v>3</v>
      </c>
      <c r="G4411" s="120">
        <v>1619855</v>
      </c>
      <c r="H4411" s="124"/>
      <c r="I4411" s="128" t="s">
        <v>10517</v>
      </c>
      <c r="J4411" s="124"/>
      <c r="K4411" s="124"/>
      <c r="L4411" s="124"/>
      <c r="M4411" s="124"/>
      <c r="N4411" s="211">
        <v>0</v>
      </c>
      <c r="O4411" s="211">
        <v>1652695.3</v>
      </c>
      <c r="P4411" s="124" t="s">
        <v>1314</v>
      </c>
    </row>
    <row r="4412" spans="1:16" ht="63.75">
      <c r="A4412" s="262">
        <v>10</v>
      </c>
      <c r="B4412" s="124"/>
      <c r="C4412" s="125" t="s">
        <v>690</v>
      </c>
      <c r="D4412" s="119">
        <v>43227</v>
      </c>
      <c r="E4412" s="120" t="s">
        <v>8948</v>
      </c>
      <c r="F4412" s="120" t="s">
        <v>3</v>
      </c>
      <c r="G4412" s="120">
        <v>1619864</v>
      </c>
      <c r="H4412" s="124"/>
      <c r="I4412" s="128" t="s">
        <v>10518</v>
      </c>
      <c r="J4412" s="124"/>
      <c r="K4412" s="124"/>
      <c r="L4412" s="124"/>
      <c r="M4412" s="124"/>
      <c r="N4412" s="211">
        <v>0</v>
      </c>
      <c r="O4412" s="211">
        <v>14397.75</v>
      </c>
      <c r="P4412" s="124" t="s">
        <v>1314</v>
      </c>
    </row>
    <row r="4413" spans="1:16" ht="63.75">
      <c r="A4413" s="262">
        <v>212</v>
      </c>
      <c r="B4413" s="124"/>
      <c r="C4413" s="125" t="s">
        <v>761</v>
      </c>
      <c r="D4413" s="119">
        <v>43227</v>
      </c>
      <c r="E4413" s="120" t="s">
        <v>8949</v>
      </c>
      <c r="F4413" s="120" t="s">
        <v>3</v>
      </c>
      <c r="G4413" s="120">
        <v>1619877</v>
      </c>
      <c r="H4413" s="124"/>
      <c r="I4413" s="128" t="s">
        <v>10519</v>
      </c>
      <c r="J4413" s="124"/>
      <c r="K4413" s="124"/>
      <c r="L4413" s="124"/>
      <c r="M4413" s="124"/>
      <c r="N4413" s="211">
        <v>0</v>
      </c>
      <c r="O4413" s="211">
        <v>442</v>
      </c>
      <c r="P4413" s="124" t="s">
        <v>1314</v>
      </c>
    </row>
    <row r="4414" spans="1:16" ht="51">
      <c r="A4414" s="262">
        <v>15</v>
      </c>
      <c r="B4414" s="124"/>
      <c r="C4414" s="125" t="s">
        <v>691</v>
      </c>
      <c r="D4414" s="119">
        <v>43227</v>
      </c>
      <c r="E4414" s="120" t="s">
        <v>8950</v>
      </c>
      <c r="F4414" s="120" t="s">
        <v>3</v>
      </c>
      <c r="G4414" s="120">
        <v>1619888</v>
      </c>
      <c r="H4414" s="124"/>
      <c r="I4414" s="128" t="s">
        <v>10520</v>
      </c>
      <c r="J4414" s="124"/>
      <c r="K4414" s="124"/>
      <c r="L4414" s="124"/>
      <c r="M4414" s="124"/>
      <c r="N4414" s="211">
        <v>0</v>
      </c>
      <c r="O4414" s="211">
        <v>6050</v>
      </c>
      <c r="P4414" s="124" t="s">
        <v>1314</v>
      </c>
    </row>
    <row r="4415" spans="1:16" ht="63.75">
      <c r="A4415" s="262" t="s">
        <v>619</v>
      </c>
      <c r="B4415" s="124"/>
      <c r="C4415" s="125" t="s">
        <v>713</v>
      </c>
      <c r="D4415" s="119">
        <v>43227</v>
      </c>
      <c r="E4415" s="120" t="s">
        <v>8951</v>
      </c>
      <c r="F4415" s="120" t="s">
        <v>3</v>
      </c>
      <c r="G4415" s="120">
        <v>1619925</v>
      </c>
      <c r="H4415" s="124"/>
      <c r="I4415" s="128" t="s">
        <v>10521</v>
      </c>
      <c r="J4415" s="124"/>
      <c r="K4415" s="124"/>
      <c r="L4415" s="124"/>
      <c r="M4415" s="124"/>
      <c r="N4415" s="211">
        <v>0</v>
      </c>
      <c r="O4415" s="211">
        <v>12416.69</v>
      </c>
      <c r="P4415" s="124" t="s">
        <v>1314</v>
      </c>
    </row>
    <row r="4416" spans="1:16" ht="63.75">
      <c r="A4416" s="262" t="s">
        <v>622</v>
      </c>
      <c r="B4416" s="124"/>
      <c r="C4416" s="125" t="s">
        <v>715</v>
      </c>
      <c r="D4416" s="119">
        <v>43227</v>
      </c>
      <c r="E4416" s="120" t="s">
        <v>8952</v>
      </c>
      <c r="F4416" s="120" t="s">
        <v>3</v>
      </c>
      <c r="G4416" s="120">
        <v>1619932</v>
      </c>
      <c r="H4416" s="124"/>
      <c r="I4416" s="128" t="s">
        <v>10522</v>
      </c>
      <c r="J4416" s="124"/>
      <c r="K4416" s="124"/>
      <c r="L4416" s="124"/>
      <c r="M4416" s="124"/>
      <c r="N4416" s="211">
        <v>0</v>
      </c>
      <c r="O4416" s="211">
        <v>5054764.42</v>
      </c>
      <c r="P4416" s="124" t="s">
        <v>1314</v>
      </c>
    </row>
    <row r="4417" spans="1:16" ht="51">
      <c r="A4417" s="262" t="s">
        <v>619</v>
      </c>
      <c r="B4417" s="124"/>
      <c r="C4417" s="125" t="s">
        <v>713</v>
      </c>
      <c r="D4417" s="119">
        <v>43227</v>
      </c>
      <c r="E4417" s="120" t="s">
        <v>8953</v>
      </c>
      <c r="F4417" s="120" t="s">
        <v>3</v>
      </c>
      <c r="G4417" s="120">
        <v>1619934</v>
      </c>
      <c r="H4417" s="124"/>
      <c r="I4417" s="128" t="s">
        <v>10523</v>
      </c>
      <c r="J4417" s="124"/>
      <c r="K4417" s="124"/>
      <c r="L4417" s="124"/>
      <c r="M4417" s="124"/>
      <c r="N4417" s="211">
        <v>0</v>
      </c>
      <c r="O4417" s="211">
        <v>2630962.04</v>
      </c>
      <c r="P4417" s="124" t="s">
        <v>1314</v>
      </c>
    </row>
    <row r="4418" spans="1:16" ht="51">
      <c r="A4418" s="262" t="s">
        <v>619</v>
      </c>
      <c r="B4418" s="124"/>
      <c r="C4418" s="125" t="s">
        <v>713</v>
      </c>
      <c r="D4418" s="119">
        <v>43227</v>
      </c>
      <c r="E4418" s="120" t="s">
        <v>8954</v>
      </c>
      <c r="F4418" s="120" t="s">
        <v>3</v>
      </c>
      <c r="G4418" s="120">
        <v>1619824</v>
      </c>
      <c r="H4418" s="124"/>
      <c r="I4418" s="128" t="s">
        <v>10524</v>
      </c>
      <c r="J4418" s="124"/>
      <c r="K4418" s="124"/>
      <c r="L4418" s="124"/>
      <c r="M4418" s="124"/>
      <c r="N4418" s="211">
        <v>0</v>
      </c>
      <c r="O4418" s="211">
        <v>500</v>
      </c>
      <c r="P4418" s="124" t="s">
        <v>1314</v>
      </c>
    </row>
    <row r="4419" spans="1:16" ht="51">
      <c r="A4419" s="262" t="s">
        <v>619</v>
      </c>
      <c r="B4419" s="124"/>
      <c r="C4419" s="125" t="s">
        <v>713</v>
      </c>
      <c r="D4419" s="119">
        <v>43227</v>
      </c>
      <c r="E4419" s="120" t="s">
        <v>8955</v>
      </c>
      <c r="F4419" s="120" t="s">
        <v>3</v>
      </c>
      <c r="G4419" s="120">
        <v>1619829</v>
      </c>
      <c r="H4419" s="124"/>
      <c r="I4419" s="128" t="s">
        <v>10525</v>
      </c>
      <c r="J4419" s="124"/>
      <c r="K4419" s="124"/>
      <c r="L4419" s="124"/>
      <c r="M4419" s="124"/>
      <c r="N4419" s="211">
        <v>0</v>
      </c>
      <c r="O4419" s="211">
        <v>70</v>
      </c>
      <c r="P4419" s="124" t="s">
        <v>1314</v>
      </c>
    </row>
    <row r="4420" spans="1:16" ht="51">
      <c r="A4420" s="262" t="s">
        <v>619</v>
      </c>
      <c r="B4420" s="124"/>
      <c r="C4420" s="125" t="s">
        <v>713</v>
      </c>
      <c r="D4420" s="119">
        <v>43227</v>
      </c>
      <c r="E4420" s="120" t="s">
        <v>8956</v>
      </c>
      <c r="F4420" s="120" t="s">
        <v>3</v>
      </c>
      <c r="G4420" s="120">
        <v>1619832</v>
      </c>
      <c r="H4420" s="124"/>
      <c r="I4420" s="128" t="s">
        <v>10526</v>
      </c>
      <c r="J4420" s="124"/>
      <c r="K4420" s="124"/>
      <c r="L4420" s="124"/>
      <c r="M4420" s="124"/>
      <c r="N4420" s="211">
        <v>0</v>
      </c>
      <c r="O4420" s="211">
        <v>70</v>
      </c>
      <c r="P4420" s="124" t="s">
        <v>1314</v>
      </c>
    </row>
    <row r="4421" spans="1:16" ht="38.25">
      <c r="A4421" s="262">
        <v>35</v>
      </c>
      <c r="B4421" s="124"/>
      <c r="C4421" s="125" t="s">
        <v>696</v>
      </c>
      <c r="D4421" s="119">
        <v>43227</v>
      </c>
      <c r="E4421" s="120" t="s">
        <v>8957</v>
      </c>
      <c r="F4421" s="120" t="s">
        <v>3</v>
      </c>
      <c r="G4421" s="120">
        <v>1619834</v>
      </c>
      <c r="H4421" s="124"/>
      <c r="I4421" s="128" t="s">
        <v>10527</v>
      </c>
      <c r="J4421" s="124"/>
      <c r="K4421" s="124"/>
      <c r="L4421" s="124"/>
      <c r="M4421" s="124"/>
      <c r="N4421" s="211">
        <v>0</v>
      </c>
      <c r="O4421" s="211">
        <v>818.89</v>
      </c>
      <c r="P4421" s="124" t="s">
        <v>1314</v>
      </c>
    </row>
    <row r="4422" spans="1:16" ht="51">
      <c r="A4422" s="262">
        <v>132</v>
      </c>
      <c r="B4422" s="124"/>
      <c r="C4422" s="125" t="s">
        <v>728</v>
      </c>
      <c r="D4422" s="119">
        <v>43227</v>
      </c>
      <c r="E4422" s="120" t="s">
        <v>8958</v>
      </c>
      <c r="F4422" s="120" t="s">
        <v>3</v>
      </c>
      <c r="G4422" s="120">
        <v>1619836</v>
      </c>
      <c r="H4422" s="124"/>
      <c r="I4422" s="128" t="s">
        <v>10528</v>
      </c>
      <c r="J4422" s="124"/>
      <c r="K4422" s="124"/>
      <c r="L4422" s="124"/>
      <c r="M4422" s="124"/>
      <c r="N4422" s="211">
        <v>0</v>
      </c>
      <c r="O4422" s="211">
        <v>0.95000000000000007</v>
      </c>
      <c r="P4422" s="124" t="s">
        <v>1314</v>
      </c>
    </row>
    <row r="4423" spans="1:16" ht="51">
      <c r="A4423" s="262">
        <v>132</v>
      </c>
      <c r="B4423" s="124"/>
      <c r="C4423" s="125" t="s">
        <v>728</v>
      </c>
      <c r="D4423" s="119">
        <v>43227</v>
      </c>
      <c r="E4423" s="120" t="s">
        <v>8959</v>
      </c>
      <c r="F4423" s="120" t="s">
        <v>3</v>
      </c>
      <c r="G4423" s="120">
        <v>1619837</v>
      </c>
      <c r="H4423" s="124"/>
      <c r="I4423" s="128" t="s">
        <v>5090</v>
      </c>
      <c r="J4423" s="124"/>
      <c r="K4423" s="124"/>
      <c r="L4423" s="124"/>
      <c r="M4423" s="124"/>
      <c r="N4423" s="211">
        <v>0</v>
      </c>
      <c r="O4423" s="211">
        <v>6168.75</v>
      </c>
      <c r="P4423" s="124" t="s">
        <v>1314</v>
      </c>
    </row>
    <row r="4424" spans="1:16" ht="51">
      <c r="A4424" s="262" t="s">
        <v>619</v>
      </c>
      <c r="B4424" s="124"/>
      <c r="C4424" s="125" t="s">
        <v>713</v>
      </c>
      <c r="D4424" s="119">
        <v>43227</v>
      </c>
      <c r="E4424" s="120" t="s">
        <v>8960</v>
      </c>
      <c r="F4424" s="120" t="s">
        <v>3</v>
      </c>
      <c r="G4424" s="120">
        <v>1619838</v>
      </c>
      <c r="H4424" s="124"/>
      <c r="I4424" s="128" t="s">
        <v>4855</v>
      </c>
      <c r="J4424" s="124"/>
      <c r="K4424" s="124"/>
      <c r="L4424" s="124"/>
      <c r="M4424" s="124"/>
      <c r="N4424" s="211">
        <v>0</v>
      </c>
      <c r="O4424" s="211">
        <v>1506</v>
      </c>
      <c r="P4424" s="124" t="s">
        <v>1314</v>
      </c>
    </row>
    <row r="4425" spans="1:16" ht="51">
      <c r="A4425" s="262" t="s">
        <v>619</v>
      </c>
      <c r="B4425" s="124"/>
      <c r="C4425" s="125" t="s">
        <v>713</v>
      </c>
      <c r="D4425" s="119">
        <v>43227</v>
      </c>
      <c r="E4425" s="120" t="s">
        <v>8961</v>
      </c>
      <c r="F4425" s="120" t="s">
        <v>3</v>
      </c>
      <c r="G4425" s="120">
        <v>1619847</v>
      </c>
      <c r="H4425" s="124"/>
      <c r="I4425" s="128" t="s">
        <v>10529</v>
      </c>
      <c r="J4425" s="124"/>
      <c r="K4425" s="124"/>
      <c r="L4425" s="124"/>
      <c r="M4425" s="124"/>
      <c r="N4425" s="211">
        <v>0</v>
      </c>
      <c r="O4425" s="211">
        <v>1277</v>
      </c>
      <c r="P4425" s="124" t="s">
        <v>1314</v>
      </c>
    </row>
    <row r="4426" spans="1:16" ht="51">
      <c r="A4426" s="262" t="s">
        <v>619</v>
      </c>
      <c r="B4426" s="124"/>
      <c r="C4426" s="125" t="s">
        <v>713</v>
      </c>
      <c r="D4426" s="119">
        <v>43227</v>
      </c>
      <c r="E4426" s="120" t="s">
        <v>8962</v>
      </c>
      <c r="F4426" s="120" t="s">
        <v>3</v>
      </c>
      <c r="G4426" s="120">
        <v>1619859</v>
      </c>
      <c r="H4426" s="124"/>
      <c r="I4426" s="128" t="s">
        <v>10530</v>
      </c>
      <c r="J4426" s="124"/>
      <c r="K4426" s="124"/>
      <c r="L4426" s="124"/>
      <c r="M4426" s="124"/>
      <c r="N4426" s="211">
        <v>0</v>
      </c>
      <c r="O4426" s="211">
        <v>518</v>
      </c>
      <c r="P4426" s="124" t="s">
        <v>1314</v>
      </c>
    </row>
    <row r="4427" spans="1:16" ht="51">
      <c r="A4427" s="262" t="s">
        <v>619</v>
      </c>
      <c r="B4427" s="124"/>
      <c r="C4427" s="125" t="s">
        <v>713</v>
      </c>
      <c r="D4427" s="119">
        <v>43227</v>
      </c>
      <c r="E4427" s="120" t="s">
        <v>8963</v>
      </c>
      <c r="F4427" s="120" t="s">
        <v>3</v>
      </c>
      <c r="G4427" s="120">
        <v>1619867</v>
      </c>
      <c r="H4427" s="124"/>
      <c r="I4427" s="128" t="s">
        <v>7761</v>
      </c>
      <c r="J4427" s="124"/>
      <c r="K4427" s="124"/>
      <c r="L4427" s="124"/>
      <c r="M4427" s="124"/>
      <c r="N4427" s="211">
        <v>0</v>
      </c>
      <c r="O4427" s="211">
        <v>1491.51</v>
      </c>
      <c r="P4427" s="124" t="s">
        <v>1314</v>
      </c>
    </row>
    <row r="4428" spans="1:16" ht="89.25">
      <c r="A4428" s="262">
        <v>6</v>
      </c>
      <c r="B4428" s="124"/>
      <c r="C4428" s="125" t="s">
        <v>689</v>
      </c>
      <c r="D4428" s="119">
        <v>43227</v>
      </c>
      <c r="E4428" s="120" t="s">
        <v>8964</v>
      </c>
      <c r="F4428" s="120" t="s">
        <v>15</v>
      </c>
      <c r="G4428" s="120">
        <v>4907</v>
      </c>
      <c r="H4428" s="124"/>
      <c r="I4428" s="128" t="s">
        <v>10531</v>
      </c>
      <c r="J4428" s="124"/>
      <c r="K4428" s="124"/>
      <c r="L4428" s="124"/>
      <c r="M4428" s="124"/>
      <c r="N4428" s="211">
        <v>333.18</v>
      </c>
      <c r="O4428" s="211">
        <v>0</v>
      </c>
      <c r="P4428" s="124" t="s">
        <v>1314</v>
      </c>
    </row>
    <row r="4429" spans="1:16" ht="102">
      <c r="A4429" s="262">
        <v>224</v>
      </c>
      <c r="B4429" s="124"/>
      <c r="C4429" s="125" t="s">
        <v>120</v>
      </c>
      <c r="D4429" s="119">
        <v>43227</v>
      </c>
      <c r="E4429" s="120" t="s">
        <v>8965</v>
      </c>
      <c r="F4429" s="120" t="s">
        <v>15</v>
      </c>
      <c r="G4429" s="120">
        <v>4910</v>
      </c>
      <c r="H4429" s="124"/>
      <c r="I4429" s="128" t="s">
        <v>10532</v>
      </c>
      <c r="J4429" s="124"/>
      <c r="K4429" s="124"/>
      <c r="L4429" s="124"/>
      <c r="M4429" s="124"/>
      <c r="N4429" s="211">
        <v>277.33999999999997</v>
      </c>
      <c r="O4429" s="211">
        <v>0</v>
      </c>
      <c r="P4429" s="124" t="s">
        <v>1314</v>
      </c>
    </row>
    <row r="4430" spans="1:16" ht="63.75">
      <c r="A4430" s="262">
        <v>513</v>
      </c>
      <c r="B4430" s="124"/>
      <c r="C4430" s="125" t="s">
        <v>201</v>
      </c>
      <c r="D4430" s="119">
        <v>43227</v>
      </c>
      <c r="E4430" s="120" t="s">
        <v>8966</v>
      </c>
      <c r="F4430" s="120" t="s">
        <v>15</v>
      </c>
      <c r="G4430" s="120">
        <v>729350</v>
      </c>
      <c r="H4430" s="124"/>
      <c r="I4430" s="128" t="s">
        <v>10533</v>
      </c>
      <c r="J4430" s="124"/>
      <c r="K4430" s="124"/>
      <c r="L4430" s="124"/>
      <c r="M4430" s="124"/>
      <c r="N4430" s="211">
        <v>50</v>
      </c>
      <c r="O4430" s="211">
        <v>0</v>
      </c>
      <c r="P4430" s="124" t="s">
        <v>1314</v>
      </c>
    </row>
    <row r="4431" spans="1:16" ht="76.5">
      <c r="A4431" s="262" t="s">
        <v>620</v>
      </c>
      <c r="B4431" s="124"/>
      <c r="C4431" s="125" t="s">
        <v>714</v>
      </c>
      <c r="D4431" s="119">
        <v>43227</v>
      </c>
      <c r="E4431" s="120" t="s">
        <v>8967</v>
      </c>
      <c r="F4431" s="120" t="s">
        <v>1256</v>
      </c>
      <c r="G4431" s="120">
        <v>17579617</v>
      </c>
      <c r="H4431" s="124"/>
      <c r="I4431" s="128" t="s">
        <v>4270</v>
      </c>
      <c r="J4431" s="124"/>
      <c r="K4431" s="124"/>
      <c r="L4431" s="124"/>
      <c r="M4431" s="124"/>
      <c r="N4431" s="211">
        <v>0</v>
      </c>
      <c r="O4431" s="211">
        <v>6950</v>
      </c>
      <c r="P4431" s="124" t="s">
        <v>1314</v>
      </c>
    </row>
    <row r="4432" spans="1:16" ht="89.25">
      <c r="A4432" s="262">
        <v>594</v>
      </c>
      <c r="B4432" s="124"/>
      <c r="C4432" s="125" t="s">
        <v>113</v>
      </c>
      <c r="D4432" s="119">
        <v>43227</v>
      </c>
      <c r="E4432" s="120" t="s">
        <v>8968</v>
      </c>
      <c r="F4432" s="120" t="s">
        <v>15</v>
      </c>
      <c r="G4432" s="120">
        <v>4914</v>
      </c>
      <c r="H4432" s="124"/>
      <c r="I4432" s="128" t="s">
        <v>10534</v>
      </c>
      <c r="J4432" s="124"/>
      <c r="K4432" s="124"/>
      <c r="L4432" s="124"/>
      <c r="M4432" s="124"/>
      <c r="N4432" s="211">
        <v>712.61</v>
      </c>
      <c r="O4432" s="211">
        <v>0</v>
      </c>
      <c r="P4432" s="124" t="s">
        <v>1314</v>
      </c>
    </row>
    <row r="4433" spans="1:16" ht="89.25">
      <c r="A4433" s="262">
        <v>594</v>
      </c>
      <c r="B4433" s="124"/>
      <c r="C4433" s="125" t="s">
        <v>113</v>
      </c>
      <c r="D4433" s="119">
        <v>43227</v>
      </c>
      <c r="E4433" s="120" t="s">
        <v>8969</v>
      </c>
      <c r="F4433" s="120" t="s">
        <v>15</v>
      </c>
      <c r="G4433" s="120">
        <v>4913</v>
      </c>
      <c r="H4433" s="124"/>
      <c r="I4433" s="128" t="s">
        <v>10535</v>
      </c>
      <c r="J4433" s="124"/>
      <c r="K4433" s="124"/>
      <c r="L4433" s="124"/>
      <c r="M4433" s="124"/>
      <c r="N4433" s="211">
        <v>329.41</v>
      </c>
      <c r="O4433" s="211">
        <v>0</v>
      </c>
      <c r="P4433" s="124" t="s">
        <v>1314</v>
      </c>
    </row>
    <row r="4434" spans="1:16" ht="89.25">
      <c r="A4434" s="262">
        <v>594</v>
      </c>
      <c r="B4434" s="124"/>
      <c r="C4434" s="125" t="s">
        <v>113</v>
      </c>
      <c r="D4434" s="119">
        <v>43227</v>
      </c>
      <c r="E4434" s="120" t="s">
        <v>8970</v>
      </c>
      <c r="F4434" s="120" t="s">
        <v>15</v>
      </c>
      <c r="G4434" s="120">
        <v>4915</v>
      </c>
      <c r="H4434" s="124"/>
      <c r="I4434" s="128" t="s">
        <v>10536</v>
      </c>
      <c r="J4434" s="124"/>
      <c r="K4434" s="124"/>
      <c r="L4434" s="124"/>
      <c r="M4434" s="124"/>
      <c r="N4434" s="211">
        <v>271.99</v>
      </c>
      <c r="O4434" s="211">
        <v>0</v>
      </c>
      <c r="P4434" s="124" t="s">
        <v>1314</v>
      </c>
    </row>
    <row r="4435" spans="1:16" ht="89.25">
      <c r="A4435" s="262">
        <v>375</v>
      </c>
      <c r="B4435" s="124"/>
      <c r="C4435" s="125" t="s">
        <v>1271</v>
      </c>
      <c r="D4435" s="119">
        <v>43227</v>
      </c>
      <c r="E4435" s="120" t="s">
        <v>8971</v>
      </c>
      <c r="F4435" s="120" t="s">
        <v>15</v>
      </c>
      <c r="G4435" s="120">
        <v>4916</v>
      </c>
      <c r="H4435" s="124"/>
      <c r="I4435" s="128" t="s">
        <v>10537</v>
      </c>
      <c r="J4435" s="124"/>
      <c r="K4435" s="124"/>
      <c r="L4435" s="124"/>
      <c r="M4435" s="124"/>
      <c r="N4435" s="211">
        <v>270</v>
      </c>
      <c r="O4435" s="211">
        <v>0</v>
      </c>
      <c r="P4435" s="124" t="s">
        <v>1314</v>
      </c>
    </row>
    <row r="4436" spans="1:16" ht="76.5">
      <c r="A4436" s="262" t="s">
        <v>620</v>
      </c>
      <c r="B4436" s="124"/>
      <c r="C4436" s="125" t="s">
        <v>714</v>
      </c>
      <c r="D4436" s="119">
        <v>43227</v>
      </c>
      <c r="E4436" s="120" t="s">
        <v>8972</v>
      </c>
      <c r="F4436" s="120" t="s">
        <v>6</v>
      </c>
      <c r="G4436" s="120">
        <v>971596</v>
      </c>
      <c r="H4436" s="124"/>
      <c r="I4436" s="128" t="s">
        <v>10538</v>
      </c>
      <c r="J4436" s="124"/>
      <c r="K4436" s="124"/>
      <c r="L4436" s="124"/>
      <c r="M4436" s="124"/>
      <c r="N4436" s="211">
        <v>0</v>
      </c>
      <c r="O4436" s="211">
        <v>112000</v>
      </c>
      <c r="P4436" s="124" t="s">
        <v>1314</v>
      </c>
    </row>
    <row r="4437" spans="1:16" ht="76.5">
      <c r="A4437" s="262">
        <v>25</v>
      </c>
      <c r="B4437" s="124"/>
      <c r="C4437" s="125" t="s">
        <v>694</v>
      </c>
      <c r="D4437" s="119">
        <v>43227</v>
      </c>
      <c r="E4437" s="120" t="s">
        <v>8973</v>
      </c>
      <c r="F4437" s="120" t="s">
        <v>1315</v>
      </c>
      <c r="G4437" s="120">
        <v>17581155</v>
      </c>
      <c r="H4437" s="124"/>
      <c r="I4437" s="128" t="s">
        <v>4367</v>
      </c>
      <c r="J4437" s="124"/>
      <c r="K4437" s="124"/>
      <c r="L4437" s="124"/>
      <c r="M4437" s="124"/>
      <c r="N4437" s="211">
        <v>148590.75</v>
      </c>
      <c r="O4437" s="211">
        <v>0</v>
      </c>
      <c r="P4437" s="124" t="s">
        <v>1314</v>
      </c>
    </row>
    <row r="4438" spans="1:16" ht="51">
      <c r="A4438" s="262" t="s">
        <v>619</v>
      </c>
      <c r="B4438" s="124"/>
      <c r="C4438" s="125" t="s">
        <v>713</v>
      </c>
      <c r="D4438" s="119">
        <v>43228</v>
      </c>
      <c r="E4438" s="120" t="s">
        <v>8974</v>
      </c>
      <c r="F4438" s="120" t="s">
        <v>3</v>
      </c>
      <c r="G4438" s="120">
        <v>1620496</v>
      </c>
      <c r="H4438" s="124"/>
      <c r="I4438" s="128" t="s">
        <v>10539</v>
      </c>
      <c r="J4438" s="124"/>
      <c r="K4438" s="124"/>
      <c r="L4438" s="124"/>
      <c r="M4438" s="124"/>
      <c r="N4438" s="211">
        <v>0</v>
      </c>
      <c r="O4438" s="211">
        <v>1629.08</v>
      </c>
      <c r="P4438" s="124" t="s">
        <v>1314</v>
      </c>
    </row>
    <row r="4439" spans="1:16" ht="51">
      <c r="A4439" s="262" t="s">
        <v>619</v>
      </c>
      <c r="B4439" s="124"/>
      <c r="C4439" s="125" t="s">
        <v>713</v>
      </c>
      <c r="D4439" s="119">
        <v>43228</v>
      </c>
      <c r="E4439" s="120" t="s">
        <v>8975</v>
      </c>
      <c r="F4439" s="120" t="s">
        <v>3</v>
      </c>
      <c r="G4439" s="120">
        <v>1620515</v>
      </c>
      <c r="H4439" s="124"/>
      <c r="I4439" s="128" t="s">
        <v>10540</v>
      </c>
      <c r="J4439" s="124"/>
      <c r="K4439" s="124"/>
      <c r="L4439" s="124"/>
      <c r="M4439" s="124"/>
      <c r="N4439" s="211">
        <v>0</v>
      </c>
      <c r="O4439" s="211">
        <v>1000</v>
      </c>
      <c r="P4439" s="124" t="s">
        <v>1314</v>
      </c>
    </row>
    <row r="4440" spans="1:16" ht="51">
      <c r="A4440" s="262" t="s">
        <v>619</v>
      </c>
      <c r="B4440" s="124"/>
      <c r="C4440" s="125" t="s">
        <v>713</v>
      </c>
      <c r="D4440" s="119">
        <v>43228</v>
      </c>
      <c r="E4440" s="120" t="s">
        <v>8976</v>
      </c>
      <c r="F4440" s="120" t="s">
        <v>3</v>
      </c>
      <c r="G4440" s="120">
        <v>1620544</v>
      </c>
      <c r="H4440" s="124"/>
      <c r="I4440" s="128" t="s">
        <v>10541</v>
      </c>
      <c r="J4440" s="124"/>
      <c r="K4440" s="124"/>
      <c r="L4440" s="124"/>
      <c r="M4440" s="124"/>
      <c r="N4440" s="211">
        <v>0</v>
      </c>
      <c r="O4440" s="211">
        <v>3085.7000000000003</v>
      </c>
      <c r="P4440" s="124" t="s">
        <v>1314</v>
      </c>
    </row>
    <row r="4441" spans="1:16" ht="51">
      <c r="A4441" s="262" t="s">
        <v>619</v>
      </c>
      <c r="B4441" s="124"/>
      <c r="C4441" s="125" t="s">
        <v>713</v>
      </c>
      <c r="D4441" s="119">
        <v>43228</v>
      </c>
      <c r="E4441" s="120" t="s">
        <v>8977</v>
      </c>
      <c r="F4441" s="120" t="s">
        <v>3</v>
      </c>
      <c r="G4441" s="120">
        <v>1620545</v>
      </c>
      <c r="H4441" s="124"/>
      <c r="I4441" s="128" t="s">
        <v>10542</v>
      </c>
      <c r="J4441" s="124"/>
      <c r="K4441" s="124"/>
      <c r="L4441" s="124"/>
      <c r="M4441" s="124"/>
      <c r="N4441" s="211">
        <v>0</v>
      </c>
      <c r="O4441" s="211">
        <v>3301.3</v>
      </c>
      <c r="P4441" s="124" t="s">
        <v>1314</v>
      </c>
    </row>
    <row r="4442" spans="1:16" ht="51">
      <c r="A4442" s="262" t="s">
        <v>619</v>
      </c>
      <c r="B4442" s="124"/>
      <c r="C4442" s="125" t="s">
        <v>713</v>
      </c>
      <c r="D4442" s="119">
        <v>43228</v>
      </c>
      <c r="E4442" s="120" t="s">
        <v>8978</v>
      </c>
      <c r="F4442" s="120" t="s">
        <v>3</v>
      </c>
      <c r="G4442" s="120">
        <v>1620547</v>
      </c>
      <c r="H4442" s="124"/>
      <c r="I4442" s="128" t="s">
        <v>10543</v>
      </c>
      <c r="J4442" s="124"/>
      <c r="K4442" s="124"/>
      <c r="L4442" s="124"/>
      <c r="M4442" s="124"/>
      <c r="N4442" s="211">
        <v>0</v>
      </c>
      <c r="O4442" s="211">
        <v>3301.3</v>
      </c>
      <c r="P4442" s="124" t="s">
        <v>1314</v>
      </c>
    </row>
    <row r="4443" spans="1:16" ht="51">
      <c r="A4443" s="262" t="s">
        <v>619</v>
      </c>
      <c r="B4443" s="124"/>
      <c r="C4443" s="125" t="s">
        <v>713</v>
      </c>
      <c r="D4443" s="119">
        <v>43228</v>
      </c>
      <c r="E4443" s="120" t="s">
        <v>8979</v>
      </c>
      <c r="F4443" s="120" t="s">
        <v>3</v>
      </c>
      <c r="G4443" s="120">
        <v>1620390</v>
      </c>
      <c r="H4443" s="124"/>
      <c r="I4443" s="128" t="s">
        <v>10544</v>
      </c>
      <c r="J4443" s="124"/>
      <c r="K4443" s="124"/>
      <c r="L4443" s="124"/>
      <c r="M4443" s="124"/>
      <c r="N4443" s="211">
        <v>0</v>
      </c>
      <c r="O4443" s="211">
        <v>2267</v>
      </c>
      <c r="P4443" s="124" t="s">
        <v>1314</v>
      </c>
    </row>
    <row r="4444" spans="1:16" ht="51">
      <c r="A4444" s="262" t="s">
        <v>619</v>
      </c>
      <c r="B4444" s="124"/>
      <c r="C4444" s="125" t="s">
        <v>713</v>
      </c>
      <c r="D4444" s="119">
        <v>43228</v>
      </c>
      <c r="E4444" s="120" t="s">
        <v>8980</v>
      </c>
      <c r="F4444" s="120" t="s">
        <v>3</v>
      </c>
      <c r="G4444" s="120">
        <v>1620473</v>
      </c>
      <c r="H4444" s="124"/>
      <c r="I4444" s="128" t="s">
        <v>10545</v>
      </c>
      <c r="J4444" s="124"/>
      <c r="K4444" s="124"/>
      <c r="L4444" s="124"/>
      <c r="M4444" s="124"/>
      <c r="N4444" s="211">
        <v>0</v>
      </c>
      <c r="O4444" s="211">
        <v>950.89</v>
      </c>
      <c r="P4444" s="124" t="s">
        <v>1314</v>
      </c>
    </row>
    <row r="4445" spans="1:16" ht="51">
      <c r="A4445" s="262" t="s">
        <v>619</v>
      </c>
      <c r="B4445" s="124"/>
      <c r="C4445" s="125" t="s">
        <v>713</v>
      </c>
      <c r="D4445" s="119">
        <v>43228</v>
      </c>
      <c r="E4445" s="120" t="s">
        <v>8981</v>
      </c>
      <c r="F4445" s="120" t="s">
        <v>3</v>
      </c>
      <c r="G4445" s="120">
        <v>1620548</v>
      </c>
      <c r="H4445" s="124"/>
      <c r="I4445" s="128" t="s">
        <v>10546</v>
      </c>
      <c r="J4445" s="124"/>
      <c r="K4445" s="124"/>
      <c r="L4445" s="124"/>
      <c r="M4445" s="124"/>
      <c r="N4445" s="211">
        <v>0</v>
      </c>
      <c r="O4445" s="211">
        <v>3301.3</v>
      </c>
      <c r="P4445" s="124" t="s">
        <v>1314</v>
      </c>
    </row>
    <row r="4446" spans="1:16" ht="51">
      <c r="A4446" s="262" t="s">
        <v>619</v>
      </c>
      <c r="B4446" s="124"/>
      <c r="C4446" s="125" t="s">
        <v>713</v>
      </c>
      <c r="D4446" s="119">
        <v>43228</v>
      </c>
      <c r="E4446" s="120" t="s">
        <v>8982</v>
      </c>
      <c r="F4446" s="120" t="s">
        <v>3</v>
      </c>
      <c r="G4446" s="120">
        <v>1620549</v>
      </c>
      <c r="H4446" s="124"/>
      <c r="I4446" s="128" t="s">
        <v>10547</v>
      </c>
      <c r="J4446" s="124"/>
      <c r="K4446" s="124"/>
      <c r="L4446" s="124"/>
      <c r="M4446" s="124"/>
      <c r="N4446" s="211">
        <v>0</v>
      </c>
      <c r="O4446" s="211">
        <v>3301.3</v>
      </c>
      <c r="P4446" s="124" t="s">
        <v>1314</v>
      </c>
    </row>
    <row r="4447" spans="1:16" ht="51">
      <c r="A4447" s="262" t="s">
        <v>619</v>
      </c>
      <c r="B4447" s="124"/>
      <c r="C4447" s="125" t="s">
        <v>713</v>
      </c>
      <c r="D4447" s="119">
        <v>43228</v>
      </c>
      <c r="E4447" s="120" t="s">
        <v>8983</v>
      </c>
      <c r="F4447" s="120" t="s">
        <v>3</v>
      </c>
      <c r="G4447" s="120">
        <v>1620550</v>
      </c>
      <c r="H4447" s="124"/>
      <c r="I4447" s="128" t="s">
        <v>10548</v>
      </c>
      <c r="J4447" s="124"/>
      <c r="K4447" s="124"/>
      <c r="L4447" s="124"/>
      <c r="M4447" s="124"/>
      <c r="N4447" s="211">
        <v>0</v>
      </c>
      <c r="O4447" s="211">
        <v>3301.3</v>
      </c>
      <c r="P4447" s="124" t="s">
        <v>1314</v>
      </c>
    </row>
    <row r="4448" spans="1:16" ht="51">
      <c r="A4448" s="262" t="s">
        <v>619</v>
      </c>
      <c r="B4448" s="124"/>
      <c r="C4448" s="125" t="s">
        <v>713</v>
      </c>
      <c r="D4448" s="119">
        <v>43228</v>
      </c>
      <c r="E4448" s="120" t="s">
        <v>8984</v>
      </c>
      <c r="F4448" s="120" t="s">
        <v>3</v>
      </c>
      <c r="G4448" s="120">
        <v>1620551</v>
      </c>
      <c r="H4448" s="124"/>
      <c r="I4448" s="128" t="s">
        <v>10549</v>
      </c>
      <c r="J4448" s="124"/>
      <c r="K4448" s="124"/>
      <c r="L4448" s="124"/>
      <c r="M4448" s="124"/>
      <c r="N4448" s="211">
        <v>0</v>
      </c>
      <c r="O4448" s="211">
        <v>3301.3</v>
      </c>
      <c r="P4448" s="124" t="s">
        <v>1314</v>
      </c>
    </row>
    <row r="4449" spans="1:16" ht="51">
      <c r="A4449" s="262" t="s">
        <v>619</v>
      </c>
      <c r="B4449" s="124"/>
      <c r="C4449" s="125" t="s">
        <v>713</v>
      </c>
      <c r="D4449" s="119">
        <v>43228</v>
      </c>
      <c r="E4449" s="120" t="s">
        <v>8985</v>
      </c>
      <c r="F4449" s="120" t="s">
        <v>3</v>
      </c>
      <c r="G4449" s="120">
        <v>1620552</v>
      </c>
      <c r="H4449" s="124"/>
      <c r="I4449" s="128" t="s">
        <v>10550</v>
      </c>
      <c r="J4449" s="124"/>
      <c r="K4449" s="124"/>
      <c r="L4449" s="124"/>
      <c r="M4449" s="124"/>
      <c r="N4449" s="211">
        <v>0</v>
      </c>
      <c r="O4449" s="211">
        <v>3301.3</v>
      </c>
      <c r="P4449" s="124" t="s">
        <v>1314</v>
      </c>
    </row>
    <row r="4450" spans="1:16" ht="51">
      <c r="A4450" s="262" t="s">
        <v>619</v>
      </c>
      <c r="B4450" s="124"/>
      <c r="C4450" s="125" t="s">
        <v>713</v>
      </c>
      <c r="D4450" s="119">
        <v>43228</v>
      </c>
      <c r="E4450" s="120" t="s">
        <v>8986</v>
      </c>
      <c r="F4450" s="120" t="s">
        <v>3</v>
      </c>
      <c r="G4450" s="120">
        <v>1620553</v>
      </c>
      <c r="H4450" s="124"/>
      <c r="I4450" s="128" t="s">
        <v>10551</v>
      </c>
      <c r="J4450" s="124"/>
      <c r="K4450" s="124"/>
      <c r="L4450" s="124"/>
      <c r="M4450" s="124"/>
      <c r="N4450" s="211">
        <v>0</v>
      </c>
      <c r="O4450" s="211">
        <v>3301.3</v>
      </c>
      <c r="P4450" s="124" t="s">
        <v>1314</v>
      </c>
    </row>
    <row r="4451" spans="1:16" ht="51">
      <c r="A4451" s="262" t="s">
        <v>619</v>
      </c>
      <c r="B4451" s="124"/>
      <c r="C4451" s="125" t="s">
        <v>713</v>
      </c>
      <c r="D4451" s="119">
        <v>43228</v>
      </c>
      <c r="E4451" s="120" t="s">
        <v>8987</v>
      </c>
      <c r="F4451" s="120" t="s">
        <v>3</v>
      </c>
      <c r="G4451" s="120">
        <v>1620555</v>
      </c>
      <c r="H4451" s="124"/>
      <c r="I4451" s="128" t="s">
        <v>10552</v>
      </c>
      <c r="J4451" s="124"/>
      <c r="K4451" s="124"/>
      <c r="L4451" s="124"/>
      <c r="M4451" s="124"/>
      <c r="N4451" s="211">
        <v>0</v>
      </c>
      <c r="O4451" s="211">
        <v>3301.3</v>
      </c>
      <c r="P4451" s="124" t="s">
        <v>1314</v>
      </c>
    </row>
    <row r="4452" spans="1:16" ht="51">
      <c r="A4452" s="262" t="s">
        <v>619</v>
      </c>
      <c r="B4452" s="124"/>
      <c r="C4452" s="125" t="s">
        <v>713</v>
      </c>
      <c r="D4452" s="119">
        <v>43228</v>
      </c>
      <c r="E4452" s="120" t="s">
        <v>8988</v>
      </c>
      <c r="F4452" s="120" t="s">
        <v>3</v>
      </c>
      <c r="G4452" s="120">
        <v>1620574</v>
      </c>
      <c r="H4452" s="124"/>
      <c r="I4452" s="128" t="s">
        <v>10553</v>
      </c>
      <c r="J4452" s="124"/>
      <c r="K4452" s="124"/>
      <c r="L4452" s="124"/>
      <c r="M4452" s="124"/>
      <c r="N4452" s="211">
        <v>0</v>
      </c>
      <c r="O4452" s="211">
        <v>245.49</v>
      </c>
      <c r="P4452" s="124" t="s">
        <v>1314</v>
      </c>
    </row>
    <row r="4453" spans="1:16" ht="51">
      <c r="A4453" s="262">
        <v>513</v>
      </c>
      <c r="B4453" s="124"/>
      <c r="C4453" s="125" t="s">
        <v>201</v>
      </c>
      <c r="D4453" s="119">
        <v>43228</v>
      </c>
      <c r="E4453" s="120" t="s">
        <v>8989</v>
      </c>
      <c r="F4453" s="120" t="s">
        <v>3</v>
      </c>
      <c r="G4453" s="120">
        <v>1620408</v>
      </c>
      <c r="H4453" s="124"/>
      <c r="I4453" s="128" t="s">
        <v>10554</v>
      </c>
      <c r="J4453" s="124"/>
      <c r="K4453" s="124"/>
      <c r="L4453" s="124"/>
      <c r="M4453" s="124"/>
      <c r="N4453" s="211">
        <v>0</v>
      </c>
      <c r="O4453" s="211">
        <v>140</v>
      </c>
      <c r="P4453" s="124" t="s">
        <v>1314</v>
      </c>
    </row>
    <row r="4454" spans="1:16" ht="63.75">
      <c r="A4454" s="262">
        <v>35</v>
      </c>
      <c r="B4454" s="124"/>
      <c r="C4454" s="125" t="s">
        <v>696</v>
      </c>
      <c r="D4454" s="119">
        <v>43228</v>
      </c>
      <c r="E4454" s="120" t="s">
        <v>8990</v>
      </c>
      <c r="F4454" s="120" t="s">
        <v>3</v>
      </c>
      <c r="G4454" s="120">
        <v>1620413</v>
      </c>
      <c r="H4454" s="124"/>
      <c r="I4454" s="128" t="s">
        <v>10555</v>
      </c>
      <c r="J4454" s="124"/>
      <c r="K4454" s="124"/>
      <c r="L4454" s="124"/>
      <c r="M4454" s="124"/>
      <c r="N4454" s="211">
        <v>0</v>
      </c>
      <c r="O4454" s="211">
        <v>1126.8</v>
      </c>
      <c r="P4454" s="124" t="s">
        <v>1314</v>
      </c>
    </row>
    <row r="4455" spans="1:16" ht="63.75">
      <c r="A4455" s="262" t="s">
        <v>619</v>
      </c>
      <c r="B4455" s="124"/>
      <c r="C4455" s="125" t="s">
        <v>713</v>
      </c>
      <c r="D4455" s="119">
        <v>43228</v>
      </c>
      <c r="E4455" s="120" t="s">
        <v>8991</v>
      </c>
      <c r="F4455" s="120" t="s">
        <v>3</v>
      </c>
      <c r="G4455" s="120">
        <v>1620262</v>
      </c>
      <c r="H4455" s="124"/>
      <c r="I4455" s="128" t="s">
        <v>10556</v>
      </c>
      <c r="J4455" s="124"/>
      <c r="K4455" s="124"/>
      <c r="L4455" s="124"/>
      <c r="M4455" s="124"/>
      <c r="N4455" s="211">
        <v>0</v>
      </c>
      <c r="O4455" s="211">
        <v>100</v>
      </c>
      <c r="P4455" s="124" t="s">
        <v>1314</v>
      </c>
    </row>
    <row r="4456" spans="1:16" ht="63.75">
      <c r="A4456" s="262" t="s">
        <v>619</v>
      </c>
      <c r="B4456" s="124"/>
      <c r="C4456" s="125" t="s">
        <v>713</v>
      </c>
      <c r="D4456" s="119">
        <v>43228</v>
      </c>
      <c r="E4456" s="120" t="s">
        <v>8992</v>
      </c>
      <c r="F4456" s="120" t="s">
        <v>3</v>
      </c>
      <c r="G4456" s="120">
        <v>1620264</v>
      </c>
      <c r="H4456" s="124"/>
      <c r="I4456" s="128" t="s">
        <v>10557</v>
      </c>
      <c r="J4456" s="124"/>
      <c r="K4456" s="124"/>
      <c r="L4456" s="124"/>
      <c r="M4456" s="124"/>
      <c r="N4456" s="211">
        <v>0</v>
      </c>
      <c r="O4456" s="211">
        <v>100</v>
      </c>
      <c r="P4456" s="124" t="s">
        <v>1314</v>
      </c>
    </row>
    <row r="4457" spans="1:16" ht="63.75">
      <c r="A4457" s="262">
        <v>46</v>
      </c>
      <c r="B4457" s="124"/>
      <c r="C4457" s="125" t="s">
        <v>698</v>
      </c>
      <c r="D4457" s="119">
        <v>43228</v>
      </c>
      <c r="E4457" s="120" t="s">
        <v>8993</v>
      </c>
      <c r="F4457" s="120" t="s">
        <v>3</v>
      </c>
      <c r="G4457" s="120">
        <v>1620265</v>
      </c>
      <c r="H4457" s="124"/>
      <c r="I4457" s="128" t="s">
        <v>10558</v>
      </c>
      <c r="J4457" s="124"/>
      <c r="K4457" s="124"/>
      <c r="L4457" s="124"/>
      <c r="M4457" s="124"/>
      <c r="N4457" s="211">
        <v>0</v>
      </c>
      <c r="O4457" s="211">
        <v>521546.7</v>
      </c>
      <c r="P4457" s="124" t="s">
        <v>1314</v>
      </c>
    </row>
    <row r="4458" spans="1:16" ht="63.75">
      <c r="A4458" s="262" t="s">
        <v>619</v>
      </c>
      <c r="B4458" s="124"/>
      <c r="C4458" s="125" t="s">
        <v>713</v>
      </c>
      <c r="D4458" s="119">
        <v>43228</v>
      </c>
      <c r="E4458" s="120" t="s">
        <v>8994</v>
      </c>
      <c r="F4458" s="120" t="s">
        <v>3</v>
      </c>
      <c r="G4458" s="120">
        <v>1620298</v>
      </c>
      <c r="H4458" s="124"/>
      <c r="I4458" s="128" t="s">
        <v>10559</v>
      </c>
      <c r="J4458" s="124"/>
      <c r="K4458" s="124"/>
      <c r="L4458" s="124"/>
      <c r="M4458" s="124"/>
      <c r="N4458" s="211">
        <v>0</v>
      </c>
      <c r="O4458" s="211">
        <v>914802.91</v>
      </c>
      <c r="P4458" s="124" t="s">
        <v>1314</v>
      </c>
    </row>
    <row r="4459" spans="1:16" ht="63.75">
      <c r="A4459" s="262" t="s">
        <v>619</v>
      </c>
      <c r="B4459" s="124"/>
      <c r="C4459" s="125" t="s">
        <v>713</v>
      </c>
      <c r="D4459" s="119">
        <v>43228</v>
      </c>
      <c r="E4459" s="120" t="s">
        <v>8995</v>
      </c>
      <c r="F4459" s="120" t="s">
        <v>3</v>
      </c>
      <c r="G4459" s="120">
        <v>1620301</v>
      </c>
      <c r="H4459" s="124"/>
      <c r="I4459" s="128" t="s">
        <v>10560</v>
      </c>
      <c r="J4459" s="124"/>
      <c r="K4459" s="124"/>
      <c r="L4459" s="124"/>
      <c r="M4459" s="124"/>
      <c r="N4459" s="211">
        <v>0</v>
      </c>
      <c r="O4459" s="211">
        <v>1413129.23</v>
      </c>
      <c r="P4459" s="124" t="s">
        <v>1314</v>
      </c>
    </row>
    <row r="4460" spans="1:16" ht="51">
      <c r="A4460" s="262" t="s">
        <v>619</v>
      </c>
      <c r="B4460" s="124"/>
      <c r="C4460" s="125" t="s">
        <v>713</v>
      </c>
      <c r="D4460" s="119">
        <v>43228</v>
      </c>
      <c r="E4460" s="120" t="s">
        <v>8996</v>
      </c>
      <c r="F4460" s="120" t="s">
        <v>3</v>
      </c>
      <c r="G4460" s="120">
        <v>1620309</v>
      </c>
      <c r="H4460" s="124"/>
      <c r="I4460" s="128" t="s">
        <v>10561</v>
      </c>
      <c r="J4460" s="124"/>
      <c r="K4460" s="124"/>
      <c r="L4460" s="124"/>
      <c r="M4460" s="124"/>
      <c r="N4460" s="211">
        <v>0</v>
      </c>
      <c r="O4460" s="211">
        <v>52973.440000000002</v>
      </c>
      <c r="P4460" s="124" t="s">
        <v>1314</v>
      </c>
    </row>
    <row r="4461" spans="1:16" ht="51">
      <c r="A4461" s="262" t="s">
        <v>619</v>
      </c>
      <c r="B4461" s="124"/>
      <c r="C4461" s="125" t="s">
        <v>713</v>
      </c>
      <c r="D4461" s="119">
        <v>43228</v>
      </c>
      <c r="E4461" s="120" t="s">
        <v>8997</v>
      </c>
      <c r="F4461" s="120" t="s">
        <v>3</v>
      </c>
      <c r="G4461" s="120">
        <v>1620310</v>
      </c>
      <c r="H4461" s="124"/>
      <c r="I4461" s="128" t="s">
        <v>10562</v>
      </c>
      <c r="J4461" s="124"/>
      <c r="K4461" s="124"/>
      <c r="L4461" s="124"/>
      <c r="M4461" s="124"/>
      <c r="N4461" s="211">
        <v>0</v>
      </c>
      <c r="O4461" s="211">
        <v>5052.09</v>
      </c>
      <c r="P4461" s="124" t="s">
        <v>1314</v>
      </c>
    </row>
    <row r="4462" spans="1:16" ht="51">
      <c r="A4462" s="262">
        <v>20</v>
      </c>
      <c r="B4462" s="124"/>
      <c r="C4462" s="125" t="s">
        <v>693</v>
      </c>
      <c r="D4462" s="119">
        <v>43228</v>
      </c>
      <c r="E4462" s="120" t="s">
        <v>8998</v>
      </c>
      <c r="F4462" s="120" t="s">
        <v>3</v>
      </c>
      <c r="G4462" s="120">
        <v>1620348</v>
      </c>
      <c r="H4462" s="124"/>
      <c r="I4462" s="128" t="s">
        <v>10563</v>
      </c>
      <c r="J4462" s="124"/>
      <c r="K4462" s="124"/>
      <c r="L4462" s="124"/>
      <c r="M4462" s="124"/>
      <c r="N4462" s="211">
        <v>0</v>
      </c>
      <c r="O4462" s="211">
        <v>490518.46</v>
      </c>
      <c r="P4462" s="124" t="s">
        <v>1314</v>
      </c>
    </row>
    <row r="4463" spans="1:16" ht="51">
      <c r="A4463" s="262" t="s">
        <v>619</v>
      </c>
      <c r="B4463" s="124"/>
      <c r="C4463" s="125" t="s">
        <v>713</v>
      </c>
      <c r="D4463" s="119">
        <v>43228</v>
      </c>
      <c r="E4463" s="120" t="s">
        <v>8999</v>
      </c>
      <c r="F4463" s="120" t="s">
        <v>3</v>
      </c>
      <c r="G4463" s="120">
        <v>1620295</v>
      </c>
      <c r="H4463" s="124"/>
      <c r="I4463" s="128" t="s">
        <v>10564</v>
      </c>
      <c r="J4463" s="124"/>
      <c r="K4463" s="124"/>
      <c r="L4463" s="124"/>
      <c r="M4463" s="124"/>
      <c r="N4463" s="211">
        <v>0</v>
      </c>
      <c r="O4463" s="211">
        <v>1669</v>
      </c>
      <c r="P4463" s="124" t="s">
        <v>1314</v>
      </c>
    </row>
    <row r="4464" spans="1:16" ht="51">
      <c r="A4464" s="262" t="s">
        <v>619</v>
      </c>
      <c r="B4464" s="124"/>
      <c r="C4464" s="125" t="s">
        <v>713</v>
      </c>
      <c r="D4464" s="119">
        <v>43228</v>
      </c>
      <c r="E4464" s="120" t="s">
        <v>9000</v>
      </c>
      <c r="F4464" s="120" t="s">
        <v>3</v>
      </c>
      <c r="G4464" s="120">
        <v>1620296</v>
      </c>
      <c r="H4464" s="124"/>
      <c r="I4464" s="128" t="s">
        <v>10565</v>
      </c>
      <c r="J4464" s="124"/>
      <c r="K4464" s="124"/>
      <c r="L4464" s="124"/>
      <c r="M4464" s="124"/>
      <c r="N4464" s="211">
        <v>0</v>
      </c>
      <c r="O4464" s="211">
        <v>563.33000000000004</v>
      </c>
      <c r="P4464" s="124" t="s">
        <v>1314</v>
      </c>
    </row>
    <row r="4465" spans="1:16" ht="51">
      <c r="A4465" s="262" t="s">
        <v>619</v>
      </c>
      <c r="B4465" s="124"/>
      <c r="C4465" s="125" t="s">
        <v>713</v>
      </c>
      <c r="D4465" s="119">
        <v>43228</v>
      </c>
      <c r="E4465" s="120" t="s">
        <v>9001</v>
      </c>
      <c r="F4465" s="120" t="s">
        <v>3</v>
      </c>
      <c r="G4465" s="120">
        <v>1620297</v>
      </c>
      <c r="H4465" s="124"/>
      <c r="I4465" s="128" t="s">
        <v>10565</v>
      </c>
      <c r="J4465" s="124"/>
      <c r="K4465" s="124"/>
      <c r="L4465" s="124"/>
      <c r="M4465" s="124"/>
      <c r="N4465" s="211">
        <v>0</v>
      </c>
      <c r="O4465" s="211">
        <v>563.33000000000004</v>
      </c>
      <c r="P4465" s="124" t="s">
        <v>1314</v>
      </c>
    </row>
    <row r="4466" spans="1:16" ht="51">
      <c r="A4466" s="262" t="s">
        <v>619</v>
      </c>
      <c r="B4466" s="124"/>
      <c r="C4466" s="125" t="s">
        <v>713</v>
      </c>
      <c r="D4466" s="119">
        <v>43228</v>
      </c>
      <c r="E4466" s="120" t="s">
        <v>9002</v>
      </c>
      <c r="F4466" s="120" t="s">
        <v>3</v>
      </c>
      <c r="G4466" s="120">
        <v>1620299</v>
      </c>
      <c r="H4466" s="124"/>
      <c r="I4466" s="128" t="s">
        <v>10565</v>
      </c>
      <c r="J4466" s="124"/>
      <c r="K4466" s="124"/>
      <c r="L4466" s="124"/>
      <c r="M4466" s="124"/>
      <c r="N4466" s="211">
        <v>0</v>
      </c>
      <c r="O4466" s="211">
        <v>563.33000000000004</v>
      </c>
      <c r="P4466" s="124" t="s">
        <v>1314</v>
      </c>
    </row>
    <row r="4467" spans="1:16" ht="51">
      <c r="A4467" s="262" t="s">
        <v>619</v>
      </c>
      <c r="B4467" s="124"/>
      <c r="C4467" s="125" t="s">
        <v>713</v>
      </c>
      <c r="D4467" s="119">
        <v>43228</v>
      </c>
      <c r="E4467" s="120" t="s">
        <v>9003</v>
      </c>
      <c r="F4467" s="120" t="s">
        <v>3</v>
      </c>
      <c r="G4467" s="120">
        <v>1620300</v>
      </c>
      <c r="H4467" s="124"/>
      <c r="I4467" s="128" t="s">
        <v>10565</v>
      </c>
      <c r="J4467" s="124"/>
      <c r="K4467" s="124"/>
      <c r="L4467" s="124"/>
      <c r="M4467" s="124"/>
      <c r="N4467" s="211">
        <v>0</v>
      </c>
      <c r="O4467" s="211">
        <v>563.33000000000004</v>
      </c>
      <c r="P4467" s="124" t="s">
        <v>1314</v>
      </c>
    </row>
    <row r="4468" spans="1:16" ht="51">
      <c r="A4468" s="262" t="s">
        <v>619</v>
      </c>
      <c r="B4468" s="124"/>
      <c r="C4468" s="125" t="s">
        <v>713</v>
      </c>
      <c r="D4468" s="119">
        <v>43228</v>
      </c>
      <c r="E4468" s="120" t="s">
        <v>9004</v>
      </c>
      <c r="F4468" s="120" t="s">
        <v>3</v>
      </c>
      <c r="G4468" s="120">
        <v>1620303</v>
      </c>
      <c r="H4468" s="124"/>
      <c r="I4468" s="128" t="s">
        <v>10565</v>
      </c>
      <c r="J4468" s="124"/>
      <c r="K4468" s="124"/>
      <c r="L4468" s="124"/>
      <c r="M4468" s="124"/>
      <c r="N4468" s="211">
        <v>0</v>
      </c>
      <c r="O4468" s="211">
        <v>563.33000000000004</v>
      </c>
      <c r="P4468" s="124" t="s">
        <v>1314</v>
      </c>
    </row>
    <row r="4469" spans="1:16" ht="51">
      <c r="A4469" s="262" t="s">
        <v>619</v>
      </c>
      <c r="B4469" s="124"/>
      <c r="C4469" s="125" t="s">
        <v>713</v>
      </c>
      <c r="D4469" s="119">
        <v>43228</v>
      </c>
      <c r="E4469" s="120" t="s">
        <v>9005</v>
      </c>
      <c r="F4469" s="120" t="s">
        <v>3</v>
      </c>
      <c r="G4469" s="120">
        <v>1620306</v>
      </c>
      <c r="H4469" s="124"/>
      <c r="I4469" s="128" t="s">
        <v>10565</v>
      </c>
      <c r="J4469" s="124"/>
      <c r="K4469" s="124"/>
      <c r="L4469" s="124"/>
      <c r="M4469" s="124"/>
      <c r="N4469" s="211">
        <v>0</v>
      </c>
      <c r="O4469" s="211">
        <v>563.33000000000004</v>
      </c>
      <c r="P4469" s="124" t="s">
        <v>1314</v>
      </c>
    </row>
    <row r="4470" spans="1:16" ht="51">
      <c r="A4470" s="262" t="s">
        <v>619</v>
      </c>
      <c r="B4470" s="124"/>
      <c r="C4470" s="125" t="s">
        <v>713</v>
      </c>
      <c r="D4470" s="119">
        <v>43228</v>
      </c>
      <c r="E4470" s="120" t="s">
        <v>9006</v>
      </c>
      <c r="F4470" s="120" t="s">
        <v>3</v>
      </c>
      <c r="G4470" s="120">
        <v>1620308</v>
      </c>
      <c r="H4470" s="124"/>
      <c r="I4470" s="128" t="s">
        <v>10565</v>
      </c>
      <c r="J4470" s="124"/>
      <c r="K4470" s="124"/>
      <c r="L4470" s="124"/>
      <c r="M4470" s="124"/>
      <c r="N4470" s="211">
        <v>0</v>
      </c>
      <c r="O4470" s="211">
        <v>563.33000000000004</v>
      </c>
      <c r="P4470" s="124" t="s">
        <v>1314</v>
      </c>
    </row>
    <row r="4471" spans="1:16" ht="63.75">
      <c r="A4471" s="262" t="s">
        <v>619</v>
      </c>
      <c r="B4471" s="124"/>
      <c r="C4471" s="125" t="s">
        <v>713</v>
      </c>
      <c r="D4471" s="119">
        <v>43228</v>
      </c>
      <c r="E4471" s="120" t="s">
        <v>9007</v>
      </c>
      <c r="F4471" s="120" t="s">
        <v>3</v>
      </c>
      <c r="G4471" s="120">
        <v>1620316</v>
      </c>
      <c r="H4471" s="124"/>
      <c r="I4471" s="128" t="s">
        <v>10566</v>
      </c>
      <c r="J4471" s="124"/>
      <c r="K4471" s="124"/>
      <c r="L4471" s="124"/>
      <c r="M4471" s="124"/>
      <c r="N4471" s="211">
        <v>0</v>
      </c>
      <c r="O4471" s="211">
        <v>1093.31</v>
      </c>
      <c r="P4471" s="124" t="s">
        <v>1314</v>
      </c>
    </row>
    <row r="4472" spans="1:16" ht="51">
      <c r="A4472" s="262" t="s">
        <v>619</v>
      </c>
      <c r="B4472" s="124"/>
      <c r="C4472" s="125" t="s">
        <v>713</v>
      </c>
      <c r="D4472" s="119">
        <v>43228</v>
      </c>
      <c r="E4472" s="120" t="s">
        <v>9008</v>
      </c>
      <c r="F4472" s="120" t="s">
        <v>3</v>
      </c>
      <c r="G4472" s="120">
        <v>1620320</v>
      </c>
      <c r="H4472" s="124"/>
      <c r="I4472" s="128" t="s">
        <v>10567</v>
      </c>
      <c r="J4472" s="124"/>
      <c r="K4472" s="124"/>
      <c r="L4472" s="124"/>
      <c r="M4472" s="124"/>
      <c r="N4472" s="211">
        <v>0</v>
      </c>
      <c r="O4472" s="211">
        <v>140</v>
      </c>
      <c r="P4472" s="124" t="s">
        <v>1314</v>
      </c>
    </row>
    <row r="4473" spans="1:16" ht="51">
      <c r="A4473" s="262" t="s">
        <v>619</v>
      </c>
      <c r="B4473" s="124"/>
      <c r="C4473" s="125" t="s">
        <v>713</v>
      </c>
      <c r="D4473" s="119">
        <v>43228</v>
      </c>
      <c r="E4473" s="120" t="s">
        <v>9009</v>
      </c>
      <c r="F4473" s="120" t="s">
        <v>3</v>
      </c>
      <c r="G4473" s="120">
        <v>1620321</v>
      </c>
      <c r="H4473" s="124"/>
      <c r="I4473" s="128" t="s">
        <v>10568</v>
      </c>
      <c r="J4473" s="124"/>
      <c r="K4473" s="124"/>
      <c r="L4473" s="124"/>
      <c r="M4473" s="124"/>
      <c r="N4473" s="211">
        <v>0</v>
      </c>
      <c r="O4473" s="211">
        <v>140</v>
      </c>
      <c r="P4473" s="124" t="s">
        <v>1314</v>
      </c>
    </row>
    <row r="4474" spans="1:16" ht="51">
      <c r="A4474" s="262">
        <v>592</v>
      </c>
      <c r="B4474" s="124"/>
      <c r="C4474" s="125" t="s">
        <v>862</v>
      </c>
      <c r="D4474" s="119">
        <v>43228</v>
      </c>
      <c r="E4474" s="120" t="s">
        <v>9010</v>
      </c>
      <c r="F4474" s="120" t="s">
        <v>3</v>
      </c>
      <c r="G4474" s="120">
        <v>1620336</v>
      </c>
      <c r="H4474" s="124"/>
      <c r="I4474" s="128" t="s">
        <v>10569</v>
      </c>
      <c r="J4474" s="124"/>
      <c r="K4474" s="124"/>
      <c r="L4474" s="124"/>
      <c r="M4474" s="124"/>
      <c r="N4474" s="211">
        <v>0</v>
      </c>
      <c r="O4474" s="211">
        <v>773</v>
      </c>
      <c r="P4474" s="124" t="s">
        <v>1314</v>
      </c>
    </row>
    <row r="4475" spans="1:16" ht="51">
      <c r="A4475" s="262">
        <v>592</v>
      </c>
      <c r="B4475" s="124"/>
      <c r="C4475" s="125" t="s">
        <v>862</v>
      </c>
      <c r="D4475" s="119">
        <v>43228</v>
      </c>
      <c r="E4475" s="120" t="s">
        <v>9011</v>
      </c>
      <c r="F4475" s="120" t="s">
        <v>3</v>
      </c>
      <c r="G4475" s="120">
        <v>1620338</v>
      </c>
      <c r="H4475" s="124"/>
      <c r="I4475" s="128" t="s">
        <v>10570</v>
      </c>
      <c r="J4475" s="124"/>
      <c r="K4475" s="124"/>
      <c r="L4475" s="124"/>
      <c r="M4475" s="124"/>
      <c r="N4475" s="211">
        <v>0</v>
      </c>
      <c r="O4475" s="211">
        <v>1682</v>
      </c>
      <c r="P4475" s="124" t="s">
        <v>1314</v>
      </c>
    </row>
    <row r="4476" spans="1:16" ht="51">
      <c r="A4476" s="262">
        <v>592</v>
      </c>
      <c r="B4476" s="124"/>
      <c r="C4476" s="125" t="s">
        <v>862</v>
      </c>
      <c r="D4476" s="119">
        <v>43228</v>
      </c>
      <c r="E4476" s="120" t="s">
        <v>9012</v>
      </c>
      <c r="F4476" s="120" t="s">
        <v>3</v>
      </c>
      <c r="G4476" s="120">
        <v>1620340</v>
      </c>
      <c r="H4476" s="124"/>
      <c r="I4476" s="128" t="s">
        <v>10571</v>
      </c>
      <c r="J4476" s="124"/>
      <c r="K4476" s="124"/>
      <c r="L4476" s="124"/>
      <c r="M4476" s="124"/>
      <c r="N4476" s="211">
        <v>0</v>
      </c>
      <c r="O4476" s="211">
        <v>68</v>
      </c>
      <c r="P4476" s="124" t="s">
        <v>1314</v>
      </c>
    </row>
    <row r="4477" spans="1:16" ht="38.25">
      <c r="A4477" s="262">
        <v>592</v>
      </c>
      <c r="B4477" s="124"/>
      <c r="C4477" s="125" t="s">
        <v>862</v>
      </c>
      <c r="D4477" s="119">
        <v>43228</v>
      </c>
      <c r="E4477" s="120" t="s">
        <v>9013</v>
      </c>
      <c r="F4477" s="120" t="s">
        <v>3</v>
      </c>
      <c r="G4477" s="120">
        <v>1620341</v>
      </c>
      <c r="H4477" s="124"/>
      <c r="I4477" s="128" t="s">
        <v>10572</v>
      </c>
      <c r="J4477" s="124"/>
      <c r="K4477" s="124"/>
      <c r="L4477" s="124"/>
      <c r="M4477" s="124"/>
      <c r="N4477" s="211">
        <v>0</v>
      </c>
      <c r="O4477" s="211">
        <v>208.8</v>
      </c>
      <c r="P4477" s="124" t="s">
        <v>1314</v>
      </c>
    </row>
    <row r="4478" spans="1:16" ht="51">
      <c r="A4478" s="262" t="s">
        <v>619</v>
      </c>
      <c r="B4478" s="124"/>
      <c r="C4478" s="125" t="s">
        <v>713</v>
      </c>
      <c r="D4478" s="119">
        <v>43228</v>
      </c>
      <c r="E4478" s="120" t="s">
        <v>9014</v>
      </c>
      <c r="F4478" s="120" t="s">
        <v>3</v>
      </c>
      <c r="G4478" s="120">
        <v>1620275</v>
      </c>
      <c r="H4478" s="124"/>
      <c r="I4478" s="128" t="s">
        <v>10573</v>
      </c>
      <c r="J4478" s="124"/>
      <c r="K4478" s="124"/>
      <c r="L4478" s="124"/>
      <c r="M4478" s="124"/>
      <c r="N4478" s="211">
        <v>0</v>
      </c>
      <c r="O4478" s="211">
        <v>2251.88</v>
      </c>
      <c r="P4478" s="124" t="s">
        <v>1314</v>
      </c>
    </row>
    <row r="4479" spans="1:16" ht="51">
      <c r="A4479" s="262" t="s">
        <v>619</v>
      </c>
      <c r="B4479" s="124"/>
      <c r="C4479" s="125" t="s">
        <v>713</v>
      </c>
      <c r="D4479" s="119">
        <v>43228</v>
      </c>
      <c r="E4479" s="120" t="s">
        <v>9015</v>
      </c>
      <c r="F4479" s="120" t="s">
        <v>3</v>
      </c>
      <c r="G4479" s="120">
        <v>1620271</v>
      </c>
      <c r="H4479" s="124"/>
      <c r="I4479" s="128" t="s">
        <v>10574</v>
      </c>
      <c r="J4479" s="124"/>
      <c r="K4479" s="124"/>
      <c r="L4479" s="124"/>
      <c r="M4479" s="124"/>
      <c r="N4479" s="211">
        <v>0</v>
      </c>
      <c r="O4479" s="211">
        <v>1167.8800000000001</v>
      </c>
      <c r="P4479" s="124" t="s">
        <v>1314</v>
      </c>
    </row>
    <row r="4480" spans="1:16" ht="51">
      <c r="A4480" s="262">
        <v>35</v>
      </c>
      <c r="B4480" s="124"/>
      <c r="C4480" s="125" t="s">
        <v>696</v>
      </c>
      <c r="D4480" s="119">
        <v>43228</v>
      </c>
      <c r="E4480" s="120" t="s">
        <v>9016</v>
      </c>
      <c r="F4480" s="120" t="s">
        <v>3</v>
      </c>
      <c r="G4480" s="120">
        <v>1620270</v>
      </c>
      <c r="H4480" s="124"/>
      <c r="I4480" s="128" t="s">
        <v>1389</v>
      </c>
      <c r="J4480" s="124"/>
      <c r="K4480" s="124"/>
      <c r="L4480" s="124"/>
      <c r="M4480" s="124"/>
      <c r="N4480" s="211">
        <v>0</v>
      </c>
      <c r="O4480" s="211">
        <v>1500</v>
      </c>
      <c r="P4480" s="124" t="s">
        <v>1314</v>
      </c>
    </row>
    <row r="4481" spans="1:16" ht="51">
      <c r="A4481" s="262">
        <v>86</v>
      </c>
      <c r="B4481" s="124"/>
      <c r="C4481" s="125" t="s">
        <v>710</v>
      </c>
      <c r="D4481" s="119">
        <v>43228</v>
      </c>
      <c r="E4481" s="120" t="s">
        <v>9017</v>
      </c>
      <c r="F4481" s="120" t="s">
        <v>3</v>
      </c>
      <c r="G4481" s="120">
        <v>1620258</v>
      </c>
      <c r="H4481" s="124"/>
      <c r="I4481" s="128" t="s">
        <v>10575</v>
      </c>
      <c r="J4481" s="124"/>
      <c r="K4481" s="124"/>
      <c r="L4481" s="124"/>
      <c r="M4481" s="124"/>
      <c r="N4481" s="211">
        <v>0</v>
      </c>
      <c r="O4481" s="211">
        <v>2786</v>
      </c>
      <c r="P4481" s="124" t="s">
        <v>1314</v>
      </c>
    </row>
    <row r="4482" spans="1:16" ht="51">
      <c r="A4482" s="262">
        <v>513</v>
      </c>
      <c r="B4482" s="124"/>
      <c r="C4482" s="125" t="s">
        <v>201</v>
      </c>
      <c r="D4482" s="119">
        <v>43228</v>
      </c>
      <c r="E4482" s="120" t="s">
        <v>9018</v>
      </c>
      <c r="F4482" s="120" t="s">
        <v>15</v>
      </c>
      <c r="G4482" s="120">
        <v>730624</v>
      </c>
      <c r="H4482" s="124"/>
      <c r="I4482" s="128" t="s">
        <v>6110</v>
      </c>
      <c r="J4482" s="124"/>
      <c r="K4482" s="124"/>
      <c r="L4482" s="124"/>
      <c r="M4482" s="124"/>
      <c r="N4482" s="211">
        <v>50</v>
      </c>
      <c r="O4482" s="211">
        <v>0</v>
      </c>
      <c r="P4482" s="124" t="s">
        <v>1314</v>
      </c>
    </row>
    <row r="4483" spans="1:16" ht="63.75">
      <c r="A4483" s="262">
        <v>513</v>
      </c>
      <c r="B4483" s="124"/>
      <c r="C4483" s="125" t="s">
        <v>201</v>
      </c>
      <c r="D4483" s="119">
        <v>43228</v>
      </c>
      <c r="E4483" s="120" t="s">
        <v>9019</v>
      </c>
      <c r="F4483" s="120" t="s">
        <v>15</v>
      </c>
      <c r="G4483" s="120">
        <v>730632</v>
      </c>
      <c r="H4483" s="124"/>
      <c r="I4483" s="128" t="s">
        <v>10576</v>
      </c>
      <c r="J4483" s="124"/>
      <c r="K4483" s="124"/>
      <c r="L4483" s="124"/>
      <c r="M4483" s="124"/>
      <c r="N4483" s="211">
        <v>50</v>
      </c>
      <c r="O4483" s="211">
        <v>0</v>
      </c>
      <c r="P4483" s="124" t="s">
        <v>1314</v>
      </c>
    </row>
    <row r="4484" spans="1:16" ht="76.5">
      <c r="A4484" s="262">
        <v>25</v>
      </c>
      <c r="B4484" s="124"/>
      <c r="C4484" s="125" t="s">
        <v>694</v>
      </c>
      <c r="D4484" s="119">
        <v>43228</v>
      </c>
      <c r="E4484" s="120" t="s">
        <v>9020</v>
      </c>
      <c r="F4484" s="120" t="s">
        <v>1315</v>
      </c>
      <c r="G4484" s="120">
        <v>17581202</v>
      </c>
      <c r="H4484" s="124"/>
      <c r="I4484" s="128" t="s">
        <v>10577</v>
      </c>
      <c r="J4484" s="124"/>
      <c r="K4484" s="124"/>
      <c r="L4484" s="124"/>
      <c r="M4484" s="124"/>
      <c r="N4484" s="211">
        <v>179505.82</v>
      </c>
      <c r="O4484" s="211">
        <v>0</v>
      </c>
      <c r="P4484" s="124" t="s">
        <v>1314</v>
      </c>
    </row>
    <row r="4485" spans="1:16" ht="102">
      <c r="A4485" s="262">
        <v>46</v>
      </c>
      <c r="B4485" s="124"/>
      <c r="C4485" s="125" t="s">
        <v>698</v>
      </c>
      <c r="D4485" s="119">
        <v>43228</v>
      </c>
      <c r="E4485" s="120" t="s">
        <v>9021</v>
      </c>
      <c r="F4485" s="120" t="s">
        <v>15</v>
      </c>
      <c r="G4485" s="120">
        <v>4932</v>
      </c>
      <c r="H4485" s="124"/>
      <c r="I4485" s="128" t="s">
        <v>10578</v>
      </c>
      <c r="J4485" s="124"/>
      <c r="K4485" s="124"/>
      <c r="L4485" s="124"/>
      <c r="M4485" s="124"/>
      <c r="N4485" s="211">
        <v>1434</v>
      </c>
      <c r="O4485" s="211">
        <v>0</v>
      </c>
      <c r="P4485" s="124" t="s">
        <v>1314</v>
      </c>
    </row>
    <row r="4486" spans="1:16" ht="89.25">
      <c r="A4486" s="262">
        <v>594</v>
      </c>
      <c r="B4486" s="124"/>
      <c r="C4486" s="125" t="s">
        <v>113</v>
      </c>
      <c r="D4486" s="119">
        <v>43228</v>
      </c>
      <c r="E4486" s="120" t="s">
        <v>9022</v>
      </c>
      <c r="F4486" s="120" t="s">
        <v>15</v>
      </c>
      <c r="G4486" s="120">
        <v>4930</v>
      </c>
      <c r="H4486" s="124"/>
      <c r="I4486" s="128" t="s">
        <v>10579</v>
      </c>
      <c r="J4486" s="124"/>
      <c r="K4486" s="124"/>
      <c r="L4486" s="124"/>
      <c r="M4486" s="124"/>
      <c r="N4486" s="211">
        <v>275.69</v>
      </c>
      <c r="O4486" s="211">
        <v>0</v>
      </c>
      <c r="P4486" s="124" t="s">
        <v>1314</v>
      </c>
    </row>
    <row r="4487" spans="1:16" ht="102">
      <c r="A4487" s="262">
        <v>46</v>
      </c>
      <c r="B4487" s="124"/>
      <c r="C4487" s="125" t="s">
        <v>698</v>
      </c>
      <c r="D4487" s="119">
        <v>43228</v>
      </c>
      <c r="E4487" s="120" t="s">
        <v>9023</v>
      </c>
      <c r="F4487" s="120" t="s">
        <v>15</v>
      </c>
      <c r="G4487" s="120">
        <v>4931</v>
      </c>
      <c r="H4487" s="124"/>
      <c r="I4487" s="128" t="s">
        <v>10580</v>
      </c>
      <c r="J4487" s="124"/>
      <c r="K4487" s="124"/>
      <c r="L4487" s="124"/>
      <c r="M4487" s="124"/>
      <c r="N4487" s="211">
        <v>44808.14</v>
      </c>
      <c r="O4487" s="211">
        <v>0</v>
      </c>
      <c r="P4487" s="124" t="s">
        <v>1314</v>
      </c>
    </row>
    <row r="4488" spans="1:16" ht="38.25">
      <c r="A4488" s="262">
        <v>117</v>
      </c>
      <c r="B4488" s="124"/>
      <c r="C4488" s="125" t="s">
        <v>722</v>
      </c>
      <c r="D4488" s="119">
        <v>43228</v>
      </c>
      <c r="E4488" s="120" t="s">
        <v>9024</v>
      </c>
      <c r="F4488" s="120" t="s">
        <v>11</v>
      </c>
      <c r="G4488" s="120">
        <v>920967</v>
      </c>
      <c r="H4488" s="124"/>
      <c r="I4488" s="128" t="s">
        <v>10581</v>
      </c>
      <c r="J4488" s="124"/>
      <c r="K4488" s="124"/>
      <c r="L4488" s="124"/>
      <c r="M4488" s="124"/>
      <c r="N4488" s="211">
        <v>50</v>
      </c>
      <c r="O4488" s="211">
        <v>0</v>
      </c>
      <c r="P4488" s="124" t="s">
        <v>1314</v>
      </c>
    </row>
    <row r="4489" spans="1:16" ht="102">
      <c r="A4489" s="262">
        <v>197</v>
      </c>
      <c r="B4489" s="124"/>
      <c r="C4489" s="125" t="s">
        <v>754</v>
      </c>
      <c r="D4489" s="119">
        <v>43228</v>
      </c>
      <c r="E4489" s="120" t="s">
        <v>9025</v>
      </c>
      <c r="F4489" s="120" t="s">
        <v>6</v>
      </c>
      <c r="G4489" s="120">
        <v>731289</v>
      </c>
      <c r="H4489" s="124"/>
      <c r="I4489" s="128" t="s">
        <v>10582</v>
      </c>
      <c r="J4489" s="124"/>
      <c r="K4489" s="124"/>
      <c r="L4489" s="124"/>
      <c r="M4489" s="124"/>
      <c r="N4489" s="211">
        <v>0</v>
      </c>
      <c r="O4489" s="211">
        <v>43.49</v>
      </c>
      <c r="P4489" s="124" t="s">
        <v>1314</v>
      </c>
    </row>
    <row r="4490" spans="1:16" ht="89.25">
      <c r="A4490" s="262">
        <v>373</v>
      </c>
      <c r="B4490" s="124"/>
      <c r="C4490" s="125" t="s">
        <v>1269</v>
      </c>
      <c r="D4490" s="119">
        <v>43228</v>
      </c>
      <c r="E4490" s="120" t="s">
        <v>9026</v>
      </c>
      <c r="F4490" s="120" t="s">
        <v>1315</v>
      </c>
      <c r="G4490" s="120">
        <v>17597722</v>
      </c>
      <c r="H4490" s="124"/>
      <c r="I4490" s="128" t="s">
        <v>10583</v>
      </c>
      <c r="J4490" s="124"/>
      <c r="K4490" s="124"/>
      <c r="L4490" s="124"/>
      <c r="M4490" s="124"/>
      <c r="N4490" s="211">
        <v>0</v>
      </c>
      <c r="O4490" s="211">
        <v>12542525.15</v>
      </c>
      <c r="P4490" s="124" t="s">
        <v>1314</v>
      </c>
    </row>
    <row r="4491" spans="1:16" ht="51">
      <c r="A4491" s="262">
        <v>513</v>
      </c>
      <c r="B4491" s="124"/>
      <c r="C4491" s="125" t="s">
        <v>201</v>
      </c>
      <c r="D4491" s="119">
        <v>43228</v>
      </c>
      <c r="E4491" s="120" t="s">
        <v>9027</v>
      </c>
      <c r="F4491" s="120" t="s">
        <v>15</v>
      </c>
      <c r="G4491" s="120">
        <v>731282</v>
      </c>
      <c r="H4491" s="124"/>
      <c r="I4491" s="128" t="s">
        <v>10584</v>
      </c>
      <c r="J4491" s="124"/>
      <c r="K4491" s="124"/>
      <c r="L4491" s="124"/>
      <c r="M4491" s="124"/>
      <c r="N4491" s="211">
        <v>50</v>
      </c>
      <c r="O4491" s="211">
        <v>0</v>
      </c>
      <c r="P4491" s="124" t="s">
        <v>1314</v>
      </c>
    </row>
    <row r="4492" spans="1:16" ht="51">
      <c r="A4492" s="262">
        <v>513</v>
      </c>
      <c r="B4492" s="124"/>
      <c r="C4492" s="125" t="s">
        <v>201</v>
      </c>
      <c r="D4492" s="119">
        <v>43228</v>
      </c>
      <c r="E4492" s="120" t="s">
        <v>9028</v>
      </c>
      <c r="F4492" s="120" t="s">
        <v>15</v>
      </c>
      <c r="G4492" s="120">
        <v>731284</v>
      </c>
      <c r="H4492" s="124"/>
      <c r="I4492" s="128" t="s">
        <v>10585</v>
      </c>
      <c r="J4492" s="124"/>
      <c r="K4492" s="124"/>
      <c r="L4492" s="124"/>
      <c r="M4492" s="124"/>
      <c r="N4492" s="211">
        <v>50</v>
      </c>
      <c r="O4492" s="211">
        <v>0</v>
      </c>
      <c r="P4492" s="124" t="s">
        <v>1314</v>
      </c>
    </row>
    <row r="4493" spans="1:16" ht="51">
      <c r="A4493" s="262">
        <v>513</v>
      </c>
      <c r="B4493" s="124"/>
      <c r="C4493" s="125" t="s">
        <v>201</v>
      </c>
      <c r="D4493" s="119">
        <v>43228</v>
      </c>
      <c r="E4493" s="120" t="s">
        <v>9029</v>
      </c>
      <c r="F4493" s="120" t="s">
        <v>11</v>
      </c>
      <c r="G4493" s="120">
        <v>920997</v>
      </c>
      <c r="H4493" s="124"/>
      <c r="I4493" s="128" t="s">
        <v>10586</v>
      </c>
      <c r="J4493" s="124"/>
      <c r="K4493" s="124"/>
      <c r="L4493" s="124"/>
      <c r="M4493" s="124"/>
      <c r="N4493" s="211">
        <v>50</v>
      </c>
      <c r="O4493" s="211">
        <v>0</v>
      </c>
      <c r="P4493" s="124" t="s">
        <v>1314</v>
      </c>
    </row>
    <row r="4494" spans="1:16" ht="51">
      <c r="A4494" s="262">
        <v>513</v>
      </c>
      <c r="B4494" s="124"/>
      <c r="C4494" s="125" t="s">
        <v>201</v>
      </c>
      <c r="D4494" s="119">
        <v>43228</v>
      </c>
      <c r="E4494" s="120" t="s">
        <v>9030</v>
      </c>
      <c r="F4494" s="120" t="s">
        <v>15</v>
      </c>
      <c r="G4494" s="120">
        <v>731286</v>
      </c>
      <c r="H4494" s="124"/>
      <c r="I4494" s="128" t="s">
        <v>5595</v>
      </c>
      <c r="J4494" s="124"/>
      <c r="K4494" s="124"/>
      <c r="L4494" s="124"/>
      <c r="M4494" s="124"/>
      <c r="N4494" s="211">
        <v>50</v>
      </c>
      <c r="O4494" s="211">
        <v>0</v>
      </c>
      <c r="P4494" s="124" t="s">
        <v>1314</v>
      </c>
    </row>
    <row r="4495" spans="1:16" ht="51">
      <c r="A4495" s="262">
        <v>513</v>
      </c>
      <c r="B4495" s="124"/>
      <c r="C4495" s="125" t="s">
        <v>201</v>
      </c>
      <c r="D4495" s="119">
        <v>43228</v>
      </c>
      <c r="E4495" s="120" t="s">
        <v>9031</v>
      </c>
      <c r="F4495" s="120" t="s">
        <v>15</v>
      </c>
      <c r="G4495" s="120">
        <v>731288</v>
      </c>
      <c r="H4495" s="124"/>
      <c r="I4495" s="128" t="s">
        <v>10585</v>
      </c>
      <c r="J4495" s="124"/>
      <c r="K4495" s="124"/>
      <c r="L4495" s="124"/>
      <c r="M4495" s="124"/>
      <c r="N4495" s="211">
        <v>50</v>
      </c>
      <c r="O4495" s="211">
        <v>0</v>
      </c>
      <c r="P4495" s="124" t="s">
        <v>1314</v>
      </c>
    </row>
    <row r="4496" spans="1:16" ht="89.25">
      <c r="A4496" s="262">
        <v>197</v>
      </c>
      <c r="B4496" s="124"/>
      <c r="C4496" s="125" t="s">
        <v>754</v>
      </c>
      <c r="D4496" s="119">
        <v>43228</v>
      </c>
      <c r="E4496" s="120" t="s">
        <v>9032</v>
      </c>
      <c r="F4496" s="120" t="s">
        <v>15</v>
      </c>
      <c r="G4496" s="120">
        <v>4884</v>
      </c>
      <c r="H4496" s="124"/>
      <c r="I4496" s="128" t="s">
        <v>10587</v>
      </c>
      <c r="J4496" s="124"/>
      <c r="K4496" s="124"/>
      <c r="L4496" s="124"/>
      <c r="M4496" s="124"/>
      <c r="N4496" s="211">
        <v>293.19</v>
      </c>
      <c r="O4496" s="211">
        <v>0</v>
      </c>
      <c r="P4496" s="124" t="s">
        <v>1314</v>
      </c>
    </row>
    <row r="4497" spans="1:16" ht="51">
      <c r="A4497" s="262">
        <v>513</v>
      </c>
      <c r="B4497" s="124"/>
      <c r="C4497" s="125" t="s">
        <v>201</v>
      </c>
      <c r="D4497" s="119">
        <v>43228</v>
      </c>
      <c r="E4497" s="120" t="s">
        <v>9033</v>
      </c>
      <c r="F4497" s="120" t="s">
        <v>15</v>
      </c>
      <c r="G4497" s="120">
        <v>731376</v>
      </c>
      <c r="H4497" s="124"/>
      <c r="I4497" s="128" t="s">
        <v>10588</v>
      </c>
      <c r="J4497" s="124"/>
      <c r="K4497" s="124"/>
      <c r="L4497" s="124"/>
      <c r="M4497" s="124"/>
      <c r="N4497" s="211">
        <v>50</v>
      </c>
      <c r="O4497" s="211">
        <v>0</v>
      </c>
      <c r="P4497" s="124" t="s">
        <v>1314</v>
      </c>
    </row>
    <row r="4498" spans="1:16" ht="51">
      <c r="A4498" s="262">
        <v>591</v>
      </c>
      <c r="B4498" s="124"/>
      <c r="C4498" s="125" t="s">
        <v>861</v>
      </c>
      <c r="D4498" s="119">
        <v>43229</v>
      </c>
      <c r="E4498" s="120" t="s">
        <v>9034</v>
      </c>
      <c r="F4498" s="120" t="s">
        <v>3</v>
      </c>
      <c r="G4498" s="120">
        <v>1620855</v>
      </c>
      <c r="H4498" s="124"/>
      <c r="I4498" s="128" t="s">
        <v>10589</v>
      </c>
      <c r="J4498" s="124"/>
      <c r="K4498" s="124"/>
      <c r="L4498" s="124"/>
      <c r="M4498" s="124"/>
      <c r="N4498" s="211">
        <v>0</v>
      </c>
      <c r="O4498" s="211">
        <v>350</v>
      </c>
      <c r="P4498" s="124" t="s">
        <v>1314</v>
      </c>
    </row>
    <row r="4499" spans="1:16" ht="51">
      <c r="A4499" s="262" t="s">
        <v>619</v>
      </c>
      <c r="B4499" s="124"/>
      <c r="C4499" s="125" t="s">
        <v>713</v>
      </c>
      <c r="D4499" s="119">
        <v>43229</v>
      </c>
      <c r="E4499" s="120" t="s">
        <v>9035</v>
      </c>
      <c r="F4499" s="120" t="s">
        <v>3</v>
      </c>
      <c r="G4499" s="120">
        <v>1620849</v>
      </c>
      <c r="H4499" s="124"/>
      <c r="I4499" s="128" t="s">
        <v>10590</v>
      </c>
      <c r="J4499" s="124"/>
      <c r="K4499" s="124"/>
      <c r="L4499" s="124"/>
      <c r="M4499" s="124"/>
      <c r="N4499" s="211">
        <v>0</v>
      </c>
      <c r="O4499" s="211">
        <v>0.5</v>
      </c>
      <c r="P4499" s="124" t="s">
        <v>1314</v>
      </c>
    </row>
    <row r="4500" spans="1:16" ht="51">
      <c r="A4500" s="262" t="s">
        <v>619</v>
      </c>
      <c r="B4500" s="124"/>
      <c r="C4500" s="125" t="s">
        <v>713</v>
      </c>
      <c r="D4500" s="119">
        <v>43229</v>
      </c>
      <c r="E4500" s="120" t="s">
        <v>9036</v>
      </c>
      <c r="F4500" s="120" t="s">
        <v>3</v>
      </c>
      <c r="G4500" s="120">
        <v>1620844</v>
      </c>
      <c r="H4500" s="124"/>
      <c r="I4500" s="128" t="s">
        <v>10591</v>
      </c>
      <c r="J4500" s="124"/>
      <c r="K4500" s="124"/>
      <c r="L4500" s="124"/>
      <c r="M4500" s="124"/>
      <c r="N4500" s="211">
        <v>0</v>
      </c>
      <c r="O4500" s="211">
        <v>8757.56</v>
      </c>
      <c r="P4500" s="124" t="s">
        <v>1314</v>
      </c>
    </row>
    <row r="4501" spans="1:16" ht="51">
      <c r="A4501" s="262" t="s">
        <v>619</v>
      </c>
      <c r="B4501" s="124"/>
      <c r="C4501" s="125" t="s">
        <v>713</v>
      </c>
      <c r="D4501" s="119">
        <v>43229</v>
      </c>
      <c r="E4501" s="120" t="s">
        <v>9037</v>
      </c>
      <c r="F4501" s="120" t="s">
        <v>3</v>
      </c>
      <c r="G4501" s="120">
        <v>1620840</v>
      </c>
      <c r="H4501" s="124"/>
      <c r="I4501" s="128" t="s">
        <v>10592</v>
      </c>
      <c r="J4501" s="124"/>
      <c r="K4501" s="124"/>
      <c r="L4501" s="124"/>
      <c r="M4501" s="124"/>
      <c r="N4501" s="211">
        <v>0</v>
      </c>
      <c r="O4501" s="211">
        <v>5000</v>
      </c>
      <c r="P4501" s="124" t="s">
        <v>1314</v>
      </c>
    </row>
    <row r="4502" spans="1:16" ht="51">
      <c r="A4502" s="262">
        <v>16</v>
      </c>
      <c r="B4502" s="124"/>
      <c r="C4502" s="125" t="s">
        <v>692</v>
      </c>
      <c r="D4502" s="119">
        <v>43229</v>
      </c>
      <c r="E4502" s="120" t="s">
        <v>9038</v>
      </c>
      <c r="F4502" s="120" t="s">
        <v>3</v>
      </c>
      <c r="G4502" s="120">
        <v>1620839</v>
      </c>
      <c r="H4502" s="124"/>
      <c r="I4502" s="128" t="s">
        <v>10593</v>
      </c>
      <c r="J4502" s="124"/>
      <c r="K4502" s="124"/>
      <c r="L4502" s="124"/>
      <c r="M4502" s="124"/>
      <c r="N4502" s="211">
        <v>0</v>
      </c>
      <c r="O4502" s="211">
        <v>1113</v>
      </c>
      <c r="P4502" s="124" t="s">
        <v>1314</v>
      </c>
    </row>
    <row r="4503" spans="1:16" ht="51">
      <c r="A4503" s="262">
        <v>373</v>
      </c>
      <c r="B4503" s="124"/>
      <c r="C4503" s="125" t="s">
        <v>1269</v>
      </c>
      <c r="D4503" s="119">
        <v>43229</v>
      </c>
      <c r="E4503" s="120" t="s">
        <v>9039</v>
      </c>
      <c r="F4503" s="120" t="s">
        <v>3</v>
      </c>
      <c r="G4503" s="120">
        <v>1620879</v>
      </c>
      <c r="H4503" s="124"/>
      <c r="I4503" s="128" t="s">
        <v>10594</v>
      </c>
      <c r="J4503" s="124"/>
      <c r="K4503" s="124"/>
      <c r="L4503" s="124"/>
      <c r="M4503" s="124"/>
      <c r="N4503" s="211">
        <v>0</v>
      </c>
      <c r="O4503" s="211">
        <v>57.88</v>
      </c>
      <c r="P4503" s="124" t="s">
        <v>1314</v>
      </c>
    </row>
    <row r="4504" spans="1:16" ht="51">
      <c r="A4504" s="262">
        <v>222</v>
      </c>
      <c r="B4504" s="124"/>
      <c r="C4504" s="125" t="s">
        <v>764</v>
      </c>
      <c r="D4504" s="119">
        <v>43229</v>
      </c>
      <c r="E4504" s="120" t="s">
        <v>9040</v>
      </c>
      <c r="F4504" s="120" t="s">
        <v>3</v>
      </c>
      <c r="G4504" s="120">
        <v>1620928</v>
      </c>
      <c r="H4504" s="124"/>
      <c r="I4504" s="128" t="s">
        <v>10595</v>
      </c>
      <c r="J4504" s="124"/>
      <c r="K4504" s="124"/>
      <c r="L4504" s="124"/>
      <c r="M4504" s="124"/>
      <c r="N4504" s="211">
        <v>0</v>
      </c>
      <c r="O4504" s="211">
        <v>3365.9</v>
      </c>
      <c r="P4504" s="124" t="s">
        <v>1314</v>
      </c>
    </row>
    <row r="4505" spans="1:16" ht="51">
      <c r="A4505" s="262">
        <v>373</v>
      </c>
      <c r="B4505" s="124"/>
      <c r="C4505" s="125" t="s">
        <v>1269</v>
      </c>
      <c r="D4505" s="119">
        <v>43229</v>
      </c>
      <c r="E4505" s="120" t="s">
        <v>9041</v>
      </c>
      <c r="F4505" s="120" t="s">
        <v>3</v>
      </c>
      <c r="G4505" s="120">
        <v>1620738</v>
      </c>
      <c r="H4505" s="124"/>
      <c r="I4505" s="128" t="s">
        <v>10596</v>
      </c>
      <c r="J4505" s="124"/>
      <c r="K4505" s="124"/>
      <c r="L4505" s="124"/>
      <c r="M4505" s="124"/>
      <c r="N4505" s="211">
        <v>0</v>
      </c>
      <c r="O4505" s="211">
        <v>222</v>
      </c>
      <c r="P4505" s="124" t="s">
        <v>1314</v>
      </c>
    </row>
    <row r="4506" spans="1:16" ht="51">
      <c r="A4506" s="262" t="s">
        <v>619</v>
      </c>
      <c r="B4506" s="124"/>
      <c r="C4506" s="125" t="s">
        <v>713</v>
      </c>
      <c r="D4506" s="119">
        <v>43229</v>
      </c>
      <c r="E4506" s="120" t="s">
        <v>9042</v>
      </c>
      <c r="F4506" s="120" t="s">
        <v>3</v>
      </c>
      <c r="G4506" s="120">
        <v>1620997</v>
      </c>
      <c r="H4506" s="124"/>
      <c r="I4506" s="128" t="s">
        <v>10597</v>
      </c>
      <c r="J4506" s="124"/>
      <c r="K4506" s="124"/>
      <c r="L4506" s="124"/>
      <c r="M4506" s="124"/>
      <c r="N4506" s="211">
        <v>0</v>
      </c>
      <c r="O4506" s="211">
        <v>176.81</v>
      </c>
      <c r="P4506" s="124" t="s">
        <v>1314</v>
      </c>
    </row>
    <row r="4507" spans="1:16" ht="51">
      <c r="A4507" s="262" t="s">
        <v>619</v>
      </c>
      <c r="B4507" s="124"/>
      <c r="C4507" s="125" t="s">
        <v>713</v>
      </c>
      <c r="D4507" s="119">
        <v>43229</v>
      </c>
      <c r="E4507" s="120" t="s">
        <v>9043</v>
      </c>
      <c r="F4507" s="120" t="s">
        <v>3</v>
      </c>
      <c r="G4507" s="120">
        <v>1620998</v>
      </c>
      <c r="H4507" s="124"/>
      <c r="I4507" s="128" t="s">
        <v>10598</v>
      </c>
      <c r="J4507" s="124"/>
      <c r="K4507" s="124"/>
      <c r="L4507" s="124"/>
      <c r="M4507" s="124"/>
      <c r="N4507" s="211">
        <v>0</v>
      </c>
      <c r="O4507" s="211">
        <v>68.2</v>
      </c>
      <c r="P4507" s="124" t="s">
        <v>1314</v>
      </c>
    </row>
    <row r="4508" spans="1:16" ht="51">
      <c r="A4508" s="262" t="s">
        <v>619</v>
      </c>
      <c r="B4508" s="124"/>
      <c r="C4508" s="125" t="s">
        <v>713</v>
      </c>
      <c r="D4508" s="119">
        <v>43229</v>
      </c>
      <c r="E4508" s="120" t="s">
        <v>9044</v>
      </c>
      <c r="F4508" s="120" t="s">
        <v>3</v>
      </c>
      <c r="G4508" s="120">
        <v>1621000</v>
      </c>
      <c r="H4508" s="124"/>
      <c r="I4508" s="128" t="s">
        <v>10599</v>
      </c>
      <c r="J4508" s="124"/>
      <c r="K4508" s="124"/>
      <c r="L4508" s="124"/>
      <c r="M4508" s="124"/>
      <c r="N4508" s="211">
        <v>0</v>
      </c>
      <c r="O4508" s="211">
        <v>279</v>
      </c>
      <c r="P4508" s="124" t="s">
        <v>1314</v>
      </c>
    </row>
    <row r="4509" spans="1:16" ht="51">
      <c r="A4509" s="262">
        <v>592</v>
      </c>
      <c r="B4509" s="124"/>
      <c r="C4509" s="125" t="s">
        <v>862</v>
      </c>
      <c r="D4509" s="119">
        <v>43229</v>
      </c>
      <c r="E4509" s="120" t="s">
        <v>9045</v>
      </c>
      <c r="F4509" s="120" t="s">
        <v>3</v>
      </c>
      <c r="G4509" s="120">
        <v>1621001</v>
      </c>
      <c r="H4509" s="124"/>
      <c r="I4509" s="128" t="s">
        <v>10600</v>
      </c>
      <c r="J4509" s="124"/>
      <c r="K4509" s="124"/>
      <c r="L4509" s="124"/>
      <c r="M4509" s="124"/>
      <c r="N4509" s="211">
        <v>0</v>
      </c>
      <c r="O4509" s="211">
        <v>23491</v>
      </c>
      <c r="P4509" s="124" t="s">
        <v>1314</v>
      </c>
    </row>
    <row r="4510" spans="1:16" ht="51">
      <c r="A4510" s="262" t="s">
        <v>619</v>
      </c>
      <c r="B4510" s="124"/>
      <c r="C4510" s="125" t="s">
        <v>713</v>
      </c>
      <c r="D4510" s="119">
        <v>43229</v>
      </c>
      <c r="E4510" s="120" t="s">
        <v>9046</v>
      </c>
      <c r="F4510" s="120" t="s">
        <v>3</v>
      </c>
      <c r="G4510" s="120">
        <v>1621002</v>
      </c>
      <c r="H4510" s="124"/>
      <c r="I4510" s="128" t="s">
        <v>10601</v>
      </c>
      <c r="J4510" s="124"/>
      <c r="K4510" s="124"/>
      <c r="L4510" s="124"/>
      <c r="M4510" s="124"/>
      <c r="N4510" s="211">
        <v>0</v>
      </c>
      <c r="O4510" s="211">
        <v>163.70000000000002</v>
      </c>
      <c r="P4510" s="124" t="s">
        <v>1314</v>
      </c>
    </row>
    <row r="4511" spans="1:16" ht="51">
      <c r="A4511" s="262" t="s">
        <v>619</v>
      </c>
      <c r="B4511" s="124"/>
      <c r="C4511" s="125" t="s">
        <v>713</v>
      </c>
      <c r="D4511" s="119">
        <v>43229</v>
      </c>
      <c r="E4511" s="120" t="s">
        <v>9047</v>
      </c>
      <c r="F4511" s="120" t="s">
        <v>3</v>
      </c>
      <c r="G4511" s="120">
        <v>1621003</v>
      </c>
      <c r="H4511" s="124"/>
      <c r="I4511" s="128" t="s">
        <v>10602</v>
      </c>
      <c r="J4511" s="124"/>
      <c r="K4511" s="124"/>
      <c r="L4511" s="124"/>
      <c r="M4511" s="124"/>
      <c r="N4511" s="211">
        <v>0</v>
      </c>
      <c r="O4511" s="211">
        <v>2729.04</v>
      </c>
      <c r="P4511" s="124" t="s">
        <v>1314</v>
      </c>
    </row>
    <row r="4512" spans="1:16" ht="51">
      <c r="A4512" s="262" t="s">
        <v>619</v>
      </c>
      <c r="B4512" s="124"/>
      <c r="C4512" s="125" t="s">
        <v>713</v>
      </c>
      <c r="D4512" s="119">
        <v>43229</v>
      </c>
      <c r="E4512" s="120" t="s">
        <v>9048</v>
      </c>
      <c r="F4512" s="120" t="s">
        <v>3</v>
      </c>
      <c r="G4512" s="120">
        <v>1621004</v>
      </c>
      <c r="H4512" s="124"/>
      <c r="I4512" s="128" t="s">
        <v>10603</v>
      </c>
      <c r="J4512" s="124"/>
      <c r="K4512" s="124"/>
      <c r="L4512" s="124"/>
      <c r="M4512" s="124"/>
      <c r="N4512" s="211">
        <v>0</v>
      </c>
      <c r="O4512" s="211">
        <v>594.75</v>
      </c>
      <c r="P4512" s="124" t="s">
        <v>1314</v>
      </c>
    </row>
    <row r="4513" spans="1:16" ht="51">
      <c r="A4513" s="262" t="s">
        <v>619</v>
      </c>
      <c r="B4513" s="124"/>
      <c r="C4513" s="125" t="s">
        <v>713</v>
      </c>
      <c r="D4513" s="119">
        <v>43229</v>
      </c>
      <c r="E4513" s="120" t="s">
        <v>9049</v>
      </c>
      <c r="F4513" s="120" t="s">
        <v>3</v>
      </c>
      <c r="G4513" s="120">
        <v>1621005</v>
      </c>
      <c r="H4513" s="124"/>
      <c r="I4513" s="128" t="s">
        <v>10604</v>
      </c>
      <c r="J4513" s="124"/>
      <c r="K4513" s="124"/>
      <c r="L4513" s="124"/>
      <c r="M4513" s="124"/>
      <c r="N4513" s="211">
        <v>0</v>
      </c>
      <c r="O4513" s="211">
        <v>318.2</v>
      </c>
      <c r="P4513" s="124" t="s">
        <v>1314</v>
      </c>
    </row>
    <row r="4514" spans="1:16" ht="38.25">
      <c r="A4514" s="262">
        <v>592</v>
      </c>
      <c r="B4514" s="124"/>
      <c r="C4514" s="125" t="s">
        <v>862</v>
      </c>
      <c r="D4514" s="119">
        <v>43229</v>
      </c>
      <c r="E4514" s="120" t="s">
        <v>9050</v>
      </c>
      <c r="F4514" s="120" t="s">
        <v>3</v>
      </c>
      <c r="G4514" s="120">
        <v>1621006</v>
      </c>
      <c r="H4514" s="124"/>
      <c r="I4514" s="128" t="s">
        <v>10605</v>
      </c>
      <c r="J4514" s="124"/>
      <c r="K4514" s="124"/>
      <c r="L4514" s="124"/>
      <c r="M4514" s="124"/>
      <c r="N4514" s="211">
        <v>0</v>
      </c>
      <c r="O4514" s="211">
        <v>100</v>
      </c>
      <c r="P4514" s="124" t="s">
        <v>1314</v>
      </c>
    </row>
    <row r="4515" spans="1:16" ht="51">
      <c r="A4515" s="262">
        <v>35</v>
      </c>
      <c r="B4515" s="124"/>
      <c r="C4515" s="125" t="s">
        <v>696</v>
      </c>
      <c r="D4515" s="119">
        <v>43229</v>
      </c>
      <c r="E4515" s="120" t="s">
        <v>9051</v>
      </c>
      <c r="F4515" s="120" t="s">
        <v>3</v>
      </c>
      <c r="G4515" s="120">
        <v>1621015</v>
      </c>
      <c r="H4515" s="124"/>
      <c r="I4515" s="128" t="s">
        <v>10606</v>
      </c>
      <c r="J4515" s="124"/>
      <c r="K4515" s="124"/>
      <c r="L4515" s="124"/>
      <c r="M4515" s="124"/>
      <c r="N4515" s="211">
        <v>0</v>
      </c>
      <c r="O4515" s="211">
        <v>1200</v>
      </c>
      <c r="P4515" s="124" t="s">
        <v>1314</v>
      </c>
    </row>
    <row r="4516" spans="1:16" ht="51">
      <c r="A4516" s="262" t="s">
        <v>619</v>
      </c>
      <c r="B4516" s="124"/>
      <c r="C4516" s="125" t="s">
        <v>713</v>
      </c>
      <c r="D4516" s="119">
        <v>43229</v>
      </c>
      <c r="E4516" s="120" t="s">
        <v>9052</v>
      </c>
      <c r="F4516" s="120" t="s">
        <v>3</v>
      </c>
      <c r="G4516" s="120">
        <v>1620938</v>
      </c>
      <c r="H4516" s="124"/>
      <c r="I4516" s="128" t="s">
        <v>10607</v>
      </c>
      <c r="J4516" s="124"/>
      <c r="K4516" s="124"/>
      <c r="L4516" s="124"/>
      <c r="M4516" s="124"/>
      <c r="N4516" s="211">
        <v>0</v>
      </c>
      <c r="O4516" s="211">
        <v>11804.210000000001</v>
      </c>
      <c r="P4516" s="124" t="s">
        <v>1314</v>
      </c>
    </row>
    <row r="4517" spans="1:16" ht="63.75">
      <c r="A4517" s="262">
        <v>373</v>
      </c>
      <c r="B4517" s="124"/>
      <c r="C4517" s="125" t="s">
        <v>1269</v>
      </c>
      <c r="D4517" s="119">
        <v>43229</v>
      </c>
      <c r="E4517" s="120" t="s">
        <v>9053</v>
      </c>
      <c r="F4517" s="120" t="s">
        <v>3</v>
      </c>
      <c r="G4517" s="120">
        <v>1620939</v>
      </c>
      <c r="H4517" s="124"/>
      <c r="I4517" s="128" t="s">
        <v>10608</v>
      </c>
      <c r="J4517" s="124"/>
      <c r="K4517" s="124"/>
      <c r="L4517" s="124"/>
      <c r="M4517" s="124"/>
      <c r="N4517" s="211">
        <v>0</v>
      </c>
      <c r="O4517" s="211">
        <v>450</v>
      </c>
      <c r="P4517" s="124" t="s">
        <v>1314</v>
      </c>
    </row>
    <row r="4518" spans="1:16" ht="38.25">
      <c r="A4518" s="262">
        <v>16</v>
      </c>
      <c r="B4518" s="124"/>
      <c r="C4518" s="125" t="s">
        <v>692</v>
      </c>
      <c r="D4518" s="119">
        <v>43229</v>
      </c>
      <c r="E4518" s="120" t="s">
        <v>9054</v>
      </c>
      <c r="F4518" s="120" t="s">
        <v>3</v>
      </c>
      <c r="G4518" s="120">
        <v>1620943</v>
      </c>
      <c r="H4518" s="124"/>
      <c r="I4518" s="128" t="s">
        <v>10609</v>
      </c>
      <c r="J4518" s="124"/>
      <c r="K4518" s="124"/>
      <c r="L4518" s="124"/>
      <c r="M4518" s="124"/>
      <c r="N4518" s="211">
        <v>0</v>
      </c>
      <c r="O4518" s="211">
        <v>6897</v>
      </c>
      <c r="P4518" s="124" t="s">
        <v>4737</v>
      </c>
    </row>
    <row r="4519" spans="1:16" ht="63.75">
      <c r="A4519" s="262">
        <v>287</v>
      </c>
      <c r="B4519" s="124"/>
      <c r="C4519" s="125" t="s">
        <v>790</v>
      </c>
      <c r="D4519" s="119">
        <v>43229</v>
      </c>
      <c r="E4519" s="120" t="s">
        <v>9055</v>
      </c>
      <c r="F4519" s="120" t="s">
        <v>3</v>
      </c>
      <c r="G4519" s="120">
        <v>1620819</v>
      </c>
      <c r="H4519" s="124"/>
      <c r="I4519" s="128" t="s">
        <v>10610</v>
      </c>
      <c r="J4519" s="124"/>
      <c r="K4519" s="124"/>
      <c r="L4519" s="124"/>
      <c r="M4519" s="124"/>
      <c r="N4519" s="211">
        <v>0</v>
      </c>
      <c r="O4519" s="211">
        <v>275595.36</v>
      </c>
      <c r="P4519" s="124" t="s">
        <v>1314</v>
      </c>
    </row>
    <row r="4520" spans="1:16" ht="63.75">
      <c r="A4520" s="262">
        <v>287</v>
      </c>
      <c r="B4520" s="124"/>
      <c r="C4520" s="125" t="s">
        <v>790</v>
      </c>
      <c r="D4520" s="119">
        <v>43229</v>
      </c>
      <c r="E4520" s="120" t="s">
        <v>9056</v>
      </c>
      <c r="F4520" s="120" t="s">
        <v>3</v>
      </c>
      <c r="G4520" s="120">
        <v>1620820</v>
      </c>
      <c r="H4520" s="124"/>
      <c r="I4520" s="128" t="s">
        <v>10611</v>
      </c>
      <c r="J4520" s="124"/>
      <c r="K4520" s="124"/>
      <c r="L4520" s="124"/>
      <c r="M4520" s="124"/>
      <c r="N4520" s="211">
        <v>0</v>
      </c>
      <c r="O4520" s="211">
        <v>688587.3</v>
      </c>
      <c r="P4520" s="124" t="s">
        <v>1314</v>
      </c>
    </row>
    <row r="4521" spans="1:16" ht="63.75">
      <c r="A4521" s="262">
        <v>287</v>
      </c>
      <c r="B4521" s="124"/>
      <c r="C4521" s="125" t="s">
        <v>790</v>
      </c>
      <c r="D4521" s="119">
        <v>43229</v>
      </c>
      <c r="E4521" s="120" t="s">
        <v>9057</v>
      </c>
      <c r="F4521" s="120" t="s">
        <v>3</v>
      </c>
      <c r="G4521" s="120">
        <v>1620824</v>
      </c>
      <c r="H4521" s="124"/>
      <c r="I4521" s="128" t="s">
        <v>10612</v>
      </c>
      <c r="J4521" s="124"/>
      <c r="K4521" s="124"/>
      <c r="L4521" s="124"/>
      <c r="M4521" s="124"/>
      <c r="N4521" s="211">
        <v>0</v>
      </c>
      <c r="O4521" s="211">
        <v>28022.29</v>
      </c>
      <c r="P4521" s="124" t="s">
        <v>1314</v>
      </c>
    </row>
    <row r="4522" spans="1:16" ht="63.75">
      <c r="A4522" s="262">
        <v>287</v>
      </c>
      <c r="B4522" s="124"/>
      <c r="C4522" s="125" t="s">
        <v>790</v>
      </c>
      <c r="D4522" s="119">
        <v>43229</v>
      </c>
      <c r="E4522" s="120" t="s">
        <v>9058</v>
      </c>
      <c r="F4522" s="120" t="s">
        <v>3</v>
      </c>
      <c r="G4522" s="120">
        <v>1620826</v>
      </c>
      <c r="H4522" s="124"/>
      <c r="I4522" s="128" t="s">
        <v>10613</v>
      </c>
      <c r="J4522" s="124"/>
      <c r="K4522" s="124"/>
      <c r="L4522" s="124"/>
      <c r="M4522" s="124"/>
      <c r="N4522" s="211">
        <v>0</v>
      </c>
      <c r="O4522" s="211">
        <v>4535.1099999999997</v>
      </c>
      <c r="P4522" s="124" t="s">
        <v>1314</v>
      </c>
    </row>
    <row r="4523" spans="1:16" ht="63.75">
      <c r="A4523" s="262">
        <v>287</v>
      </c>
      <c r="B4523" s="124"/>
      <c r="C4523" s="125" t="s">
        <v>790</v>
      </c>
      <c r="D4523" s="119">
        <v>43229</v>
      </c>
      <c r="E4523" s="120" t="s">
        <v>9059</v>
      </c>
      <c r="F4523" s="120" t="s">
        <v>3</v>
      </c>
      <c r="G4523" s="120">
        <v>1620828</v>
      </c>
      <c r="H4523" s="124"/>
      <c r="I4523" s="128" t="s">
        <v>10614</v>
      </c>
      <c r="J4523" s="124"/>
      <c r="K4523" s="124"/>
      <c r="L4523" s="124"/>
      <c r="M4523" s="124"/>
      <c r="N4523" s="211">
        <v>0</v>
      </c>
      <c r="O4523" s="211">
        <v>19600.95</v>
      </c>
      <c r="P4523" s="124" t="s">
        <v>1314</v>
      </c>
    </row>
    <row r="4524" spans="1:16" ht="63.75">
      <c r="A4524" s="262">
        <v>287</v>
      </c>
      <c r="B4524" s="124"/>
      <c r="C4524" s="125" t="s">
        <v>790</v>
      </c>
      <c r="D4524" s="119">
        <v>43229</v>
      </c>
      <c r="E4524" s="120" t="s">
        <v>9060</v>
      </c>
      <c r="F4524" s="120" t="s">
        <v>3</v>
      </c>
      <c r="G4524" s="120">
        <v>1620830</v>
      </c>
      <c r="H4524" s="124"/>
      <c r="I4524" s="128" t="s">
        <v>10615</v>
      </c>
      <c r="J4524" s="124"/>
      <c r="K4524" s="124"/>
      <c r="L4524" s="124"/>
      <c r="M4524" s="124"/>
      <c r="N4524" s="211">
        <v>0</v>
      </c>
      <c r="O4524" s="211">
        <v>18708.02</v>
      </c>
      <c r="P4524" s="124" t="s">
        <v>1314</v>
      </c>
    </row>
    <row r="4525" spans="1:16" ht="63.75">
      <c r="A4525" s="262">
        <v>287</v>
      </c>
      <c r="B4525" s="124"/>
      <c r="C4525" s="125" t="s">
        <v>790</v>
      </c>
      <c r="D4525" s="119">
        <v>43229</v>
      </c>
      <c r="E4525" s="120" t="s">
        <v>9061</v>
      </c>
      <c r="F4525" s="120" t="s">
        <v>3</v>
      </c>
      <c r="G4525" s="120">
        <v>1620833</v>
      </c>
      <c r="H4525" s="124"/>
      <c r="I4525" s="128" t="s">
        <v>10616</v>
      </c>
      <c r="J4525" s="124"/>
      <c r="K4525" s="124"/>
      <c r="L4525" s="124"/>
      <c r="M4525" s="124"/>
      <c r="N4525" s="211">
        <v>0</v>
      </c>
      <c r="O4525" s="211">
        <v>36298.620000000003</v>
      </c>
      <c r="P4525" s="124" t="s">
        <v>1314</v>
      </c>
    </row>
    <row r="4526" spans="1:16" ht="63.75">
      <c r="A4526" s="262">
        <v>592</v>
      </c>
      <c r="B4526" s="124"/>
      <c r="C4526" s="125" t="s">
        <v>862</v>
      </c>
      <c r="D4526" s="119">
        <v>43229</v>
      </c>
      <c r="E4526" s="120" t="s">
        <v>9062</v>
      </c>
      <c r="F4526" s="120" t="s">
        <v>3</v>
      </c>
      <c r="G4526" s="120">
        <v>1620851</v>
      </c>
      <c r="H4526" s="124"/>
      <c r="I4526" s="128" t="s">
        <v>10617</v>
      </c>
      <c r="J4526" s="124"/>
      <c r="K4526" s="124"/>
      <c r="L4526" s="124"/>
      <c r="M4526" s="124"/>
      <c r="N4526" s="211">
        <v>0</v>
      </c>
      <c r="O4526" s="211">
        <v>419</v>
      </c>
      <c r="P4526" s="124" t="s">
        <v>1314</v>
      </c>
    </row>
    <row r="4527" spans="1:16" ht="63.75">
      <c r="A4527" s="262" t="s">
        <v>619</v>
      </c>
      <c r="B4527" s="124"/>
      <c r="C4527" s="125" t="s">
        <v>713</v>
      </c>
      <c r="D4527" s="119">
        <v>43229</v>
      </c>
      <c r="E4527" s="120" t="s">
        <v>9063</v>
      </c>
      <c r="F4527" s="120" t="s">
        <v>3</v>
      </c>
      <c r="G4527" s="120">
        <v>1620853</v>
      </c>
      <c r="H4527" s="124"/>
      <c r="I4527" s="128" t="s">
        <v>10618</v>
      </c>
      <c r="J4527" s="124"/>
      <c r="K4527" s="124"/>
      <c r="L4527" s="124"/>
      <c r="M4527" s="124"/>
      <c r="N4527" s="211">
        <v>0</v>
      </c>
      <c r="O4527" s="211">
        <v>142</v>
      </c>
      <c r="P4527" s="124" t="s">
        <v>1314</v>
      </c>
    </row>
    <row r="4528" spans="1:16" ht="63.75">
      <c r="A4528" s="262">
        <v>287</v>
      </c>
      <c r="B4528" s="124"/>
      <c r="C4528" s="125" t="s">
        <v>790</v>
      </c>
      <c r="D4528" s="119">
        <v>43229</v>
      </c>
      <c r="E4528" s="120" t="s">
        <v>9064</v>
      </c>
      <c r="F4528" s="120" t="s">
        <v>3</v>
      </c>
      <c r="G4528" s="120">
        <v>1620727</v>
      </c>
      <c r="H4528" s="124"/>
      <c r="I4528" s="128" t="s">
        <v>10619</v>
      </c>
      <c r="J4528" s="124"/>
      <c r="K4528" s="124"/>
      <c r="L4528" s="124"/>
      <c r="M4528" s="124"/>
      <c r="N4528" s="211">
        <v>0</v>
      </c>
      <c r="O4528" s="211">
        <v>186750.97</v>
      </c>
      <c r="P4528" s="124" t="s">
        <v>1314</v>
      </c>
    </row>
    <row r="4529" spans="1:16" ht="51">
      <c r="A4529" s="262">
        <v>46</v>
      </c>
      <c r="B4529" s="124"/>
      <c r="C4529" s="125" t="s">
        <v>698</v>
      </c>
      <c r="D4529" s="119">
        <v>43229</v>
      </c>
      <c r="E4529" s="120" t="s">
        <v>9065</v>
      </c>
      <c r="F4529" s="120" t="s">
        <v>3</v>
      </c>
      <c r="G4529" s="120">
        <v>1620740</v>
      </c>
      <c r="H4529" s="124"/>
      <c r="I4529" s="128" t="s">
        <v>10620</v>
      </c>
      <c r="J4529" s="124"/>
      <c r="K4529" s="124"/>
      <c r="L4529" s="124"/>
      <c r="M4529" s="124"/>
      <c r="N4529" s="211">
        <v>0</v>
      </c>
      <c r="O4529" s="211">
        <v>2656.7000000000003</v>
      </c>
      <c r="P4529" s="124" t="s">
        <v>1314</v>
      </c>
    </row>
    <row r="4530" spans="1:16" ht="51">
      <c r="A4530" s="262" t="s">
        <v>619</v>
      </c>
      <c r="B4530" s="124"/>
      <c r="C4530" s="125" t="s">
        <v>713</v>
      </c>
      <c r="D4530" s="119">
        <v>43229</v>
      </c>
      <c r="E4530" s="120" t="s">
        <v>9066</v>
      </c>
      <c r="F4530" s="120" t="s">
        <v>3</v>
      </c>
      <c r="G4530" s="120">
        <v>1620753</v>
      </c>
      <c r="H4530" s="124"/>
      <c r="I4530" s="128" t="s">
        <v>10621</v>
      </c>
      <c r="J4530" s="124"/>
      <c r="K4530" s="124"/>
      <c r="L4530" s="124"/>
      <c r="M4530" s="124"/>
      <c r="N4530" s="211">
        <v>0</v>
      </c>
      <c r="O4530" s="211">
        <v>72.7</v>
      </c>
      <c r="P4530" s="124" t="s">
        <v>1314</v>
      </c>
    </row>
    <row r="4531" spans="1:16" ht="51">
      <c r="A4531" s="262" t="s">
        <v>619</v>
      </c>
      <c r="B4531" s="124"/>
      <c r="C4531" s="125" t="s">
        <v>713</v>
      </c>
      <c r="D4531" s="119">
        <v>43229</v>
      </c>
      <c r="E4531" s="120" t="s">
        <v>9067</v>
      </c>
      <c r="F4531" s="120" t="s">
        <v>3</v>
      </c>
      <c r="G4531" s="120">
        <v>1620777</v>
      </c>
      <c r="H4531" s="124"/>
      <c r="I4531" s="128" t="s">
        <v>10622</v>
      </c>
      <c r="J4531" s="124"/>
      <c r="K4531" s="124"/>
      <c r="L4531" s="124"/>
      <c r="M4531" s="124"/>
      <c r="N4531" s="211">
        <v>0</v>
      </c>
      <c r="O4531" s="211">
        <v>4028.94</v>
      </c>
      <c r="P4531" s="124" t="s">
        <v>1314</v>
      </c>
    </row>
    <row r="4532" spans="1:16" ht="51">
      <c r="A4532" s="262">
        <v>163</v>
      </c>
      <c r="B4532" s="124"/>
      <c r="C4532" s="125" t="s">
        <v>748</v>
      </c>
      <c r="D4532" s="119">
        <v>43229</v>
      </c>
      <c r="E4532" s="120" t="s">
        <v>9068</v>
      </c>
      <c r="F4532" s="120" t="s">
        <v>3</v>
      </c>
      <c r="G4532" s="120">
        <v>1620784</v>
      </c>
      <c r="H4532" s="124"/>
      <c r="I4532" s="128" t="s">
        <v>10623</v>
      </c>
      <c r="J4532" s="124"/>
      <c r="K4532" s="124"/>
      <c r="L4532" s="124"/>
      <c r="M4532" s="124"/>
      <c r="N4532" s="211">
        <v>0</v>
      </c>
      <c r="O4532" s="211">
        <v>60</v>
      </c>
      <c r="P4532" s="124" t="s">
        <v>1314</v>
      </c>
    </row>
    <row r="4533" spans="1:16" ht="63.75">
      <c r="A4533" s="262" t="s">
        <v>619</v>
      </c>
      <c r="B4533" s="124"/>
      <c r="C4533" s="125" t="s">
        <v>713</v>
      </c>
      <c r="D4533" s="119">
        <v>43229</v>
      </c>
      <c r="E4533" s="120" t="s">
        <v>9069</v>
      </c>
      <c r="F4533" s="120" t="s">
        <v>3</v>
      </c>
      <c r="G4533" s="120">
        <v>1620789</v>
      </c>
      <c r="H4533" s="124"/>
      <c r="I4533" s="128" t="s">
        <v>10624</v>
      </c>
      <c r="J4533" s="124"/>
      <c r="K4533" s="124"/>
      <c r="L4533" s="124"/>
      <c r="M4533" s="124"/>
      <c r="N4533" s="211">
        <v>0</v>
      </c>
      <c r="O4533" s="211">
        <v>18952.48</v>
      </c>
      <c r="P4533" s="124" t="s">
        <v>1314</v>
      </c>
    </row>
    <row r="4534" spans="1:16" ht="51">
      <c r="A4534" s="262">
        <v>86</v>
      </c>
      <c r="B4534" s="124"/>
      <c r="C4534" s="125" t="s">
        <v>710</v>
      </c>
      <c r="D4534" s="119">
        <v>43229</v>
      </c>
      <c r="E4534" s="120" t="s">
        <v>9070</v>
      </c>
      <c r="F4534" s="120" t="s">
        <v>3</v>
      </c>
      <c r="G4534" s="120">
        <v>1620794</v>
      </c>
      <c r="H4534" s="124"/>
      <c r="I4534" s="128" t="s">
        <v>10625</v>
      </c>
      <c r="J4534" s="124"/>
      <c r="K4534" s="124"/>
      <c r="L4534" s="124"/>
      <c r="M4534" s="124"/>
      <c r="N4534" s="211">
        <v>0</v>
      </c>
      <c r="O4534" s="211">
        <v>900</v>
      </c>
      <c r="P4534" s="124" t="s">
        <v>1314</v>
      </c>
    </row>
    <row r="4535" spans="1:16" ht="76.5">
      <c r="A4535" s="262">
        <v>373</v>
      </c>
      <c r="B4535" s="124"/>
      <c r="C4535" s="125" t="s">
        <v>1269</v>
      </c>
      <c r="D4535" s="119">
        <v>43229</v>
      </c>
      <c r="E4535" s="120" t="s">
        <v>9071</v>
      </c>
      <c r="F4535" s="120" t="s">
        <v>1315</v>
      </c>
      <c r="G4535" s="120">
        <v>17611648</v>
      </c>
      <c r="H4535" s="124"/>
      <c r="I4535" s="128" t="s">
        <v>10626</v>
      </c>
      <c r="J4535" s="124"/>
      <c r="K4535" s="124"/>
      <c r="L4535" s="124"/>
      <c r="M4535" s="124"/>
      <c r="N4535" s="211">
        <v>0</v>
      </c>
      <c r="O4535" s="211">
        <v>1414499</v>
      </c>
      <c r="P4535" s="124" t="s">
        <v>1314</v>
      </c>
    </row>
    <row r="4536" spans="1:16" ht="63.75">
      <c r="A4536" s="262">
        <v>16</v>
      </c>
      <c r="B4536" s="124"/>
      <c r="C4536" s="125" t="s">
        <v>692</v>
      </c>
      <c r="D4536" s="119">
        <v>43229</v>
      </c>
      <c r="E4536" s="120" t="s">
        <v>9072</v>
      </c>
      <c r="F4536" s="120" t="s">
        <v>15</v>
      </c>
      <c r="G4536" s="120">
        <v>4929</v>
      </c>
      <c r="H4536" s="124"/>
      <c r="I4536" s="128" t="s">
        <v>10627</v>
      </c>
      <c r="J4536" s="124"/>
      <c r="K4536" s="124"/>
      <c r="L4536" s="124"/>
      <c r="M4536" s="124"/>
      <c r="N4536" s="211">
        <v>330.23</v>
      </c>
      <c r="O4536" s="211">
        <v>0</v>
      </c>
      <c r="P4536" s="124" t="s">
        <v>1314</v>
      </c>
    </row>
    <row r="4537" spans="1:16" ht="76.5">
      <c r="A4537" s="262">
        <v>16</v>
      </c>
      <c r="B4537" s="124"/>
      <c r="C4537" s="125" t="s">
        <v>692</v>
      </c>
      <c r="D4537" s="119">
        <v>43229</v>
      </c>
      <c r="E4537" s="120" t="s">
        <v>9073</v>
      </c>
      <c r="F4537" s="120" t="s">
        <v>1257</v>
      </c>
      <c r="G4537" s="120">
        <v>4929</v>
      </c>
      <c r="H4537" s="124"/>
      <c r="I4537" s="128" t="s">
        <v>10628</v>
      </c>
      <c r="J4537" s="124"/>
      <c r="K4537" s="124"/>
      <c r="L4537" s="124"/>
      <c r="M4537" s="124"/>
      <c r="N4537" s="211">
        <v>228.07</v>
      </c>
      <c r="O4537" s="211">
        <v>0</v>
      </c>
      <c r="P4537" s="124" t="s">
        <v>1314</v>
      </c>
    </row>
    <row r="4538" spans="1:16" ht="76.5">
      <c r="A4538" s="262">
        <v>16</v>
      </c>
      <c r="B4538" s="124"/>
      <c r="C4538" s="125" t="s">
        <v>692</v>
      </c>
      <c r="D4538" s="119">
        <v>43229</v>
      </c>
      <c r="E4538" s="120" t="s">
        <v>9074</v>
      </c>
      <c r="F4538" s="120" t="s">
        <v>11</v>
      </c>
      <c r="G4538" s="120">
        <v>921032</v>
      </c>
      <c r="H4538" s="124"/>
      <c r="I4538" s="128" t="s">
        <v>10629</v>
      </c>
      <c r="J4538" s="124"/>
      <c r="K4538" s="124"/>
      <c r="L4538" s="124"/>
      <c r="M4538" s="124"/>
      <c r="N4538" s="211">
        <v>50</v>
      </c>
      <c r="O4538" s="211">
        <v>0</v>
      </c>
      <c r="P4538" s="124" t="s">
        <v>1314</v>
      </c>
    </row>
    <row r="4539" spans="1:16" ht="63.75">
      <c r="A4539" s="262">
        <v>16</v>
      </c>
      <c r="B4539" s="124"/>
      <c r="C4539" s="125" t="s">
        <v>692</v>
      </c>
      <c r="D4539" s="119">
        <v>43229</v>
      </c>
      <c r="E4539" s="120" t="s">
        <v>9075</v>
      </c>
      <c r="F4539" s="120" t="s">
        <v>13</v>
      </c>
      <c r="G4539" s="120">
        <v>921032</v>
      </c>
      <c r="H4539" s="124"/>
      <c r="I4539" s="128" t="s">
        <v>10630</v>
      </c>
      <c r="J4539" s="124"/>
      <c r="K4539" s="124"/>
      <c r="L4539" s="124"/>
      <c r="M4539" s="124"/>
      <c r="N4539" s="211">
        <v>82.55</v>
      </c>
      <c r="O4539" s="211">
        <v>0</v>
      </c>
      <c r="P4539" s="124" t="s">
        <v>1314</v>
      </c>
    </row>
    <row r="4540" spans="1:16" ht="76.5">
      <c r="A4540" s="262">
        <v>16</v>
      </c>
      <c r="B4540" s="124"/>
      <c r="C4540" s="125" t="s">
        <v>692</v>
      </c>
      <c r="D4540" s="119">
        <v>43229</v>
      </c>
      <c r="E4540" s="120" t="s">
        <v>9076</v>
      </c>
      <c r="F4540" s="120" t="s">
        <v>11</v>
      </c>
      <c r="G4540" s="120">
        <v>921029</v>
      </c>
      <c r="H4540" s="124"/>
      <c r="I4540" s="128" t="s">
        <v>10631</v>
      </c>
      <c r="J4540" s="124"/>
      <c r="K4540" s="124"/>
      <c r="L4540" s="124"/>
      <c r="M4540" s="124"/>
      <c r="N4540" s="211">
        <v>50</v>
      </c>
      <c r="O4540" s="211">
        <v>0</v>
      </c>
      <c r="P4540" s="124" t="s">
        <v>1314</v>
      </c>
    </row>
    <row r="4541" spans="1:16" ht="63.75">
      <c r="A4541" s="262">
        <v>16</v>
      </c>
      <c r="B4541" s="124"/>
      <c r="C4541" s="125" t="s">
        <v>692</v>
      </c>
      <c r="D4541" s="119">
        <v>43229</v>
      </c>
      <c r="E4541" s="120" t="s">
        <v>9077</v>
      </c>
      <c r="F4541" s="120" t="s">
        <v>13</v>
      </c>
      <c r="G4541" s="120">
        <v>921029</v>
      </c>
      <c r="H4541" s="124"/>
      <c r="I4541" s="128" t="s">
        <v>10632</v>
      </c>
      <c r="J4541" s="124"/>
      <c r="K4541" s="124"/>
      <c r="L4541" s="124"/>
      <c r="M4541" s="124"/>
      <c r="N4541" s="211">
        <v>82.55</v>
      </c>
      <c r="O4541" s="211">
        <v>0</v>
      </c>
      <c r="P4541" s="124" t="s">
        <v>1314</v>
      </c>
    </row>
    <row r="4542" spans="1:16" ht="89.25">
      <c r="A4542" s="262">
        <v>15</v>
      </c>
      <c r="B4542" s="124"/>
      <c r="C4542" s="125" t="s">
        <v>691</v>
      </c>
      <c r="D4542" s="119">
        <v>43229</v>
      </c>
      <c r="E4542" s="120" t="s">
        <v>9078</v>
      </c>
      <c r="F4542" s="120" t="s">
        <v>15</v>
      </c>
      <c r="G4542" s="120">
        <v>4940</v>
      </c>
      <c r="H4542" s="124"/>
      <c r="I4542" s="128" t="s">
        <v>10633</v>
      </c>
      <c r="J4542" s="124"/>
      <c r="K4542" s="124"/>
      <c r="L4542" s="124"/>
      <c r="M4542" s="124"/>
      <c r="N4542" s="211">
        <v>1319.17</v>
      </c>
      <c r="O4542" s="211">
        <v>0</v>
      </c>
      <c r="P4542" s="124" t="s">
        <v>1314</v>
      </c>
    </row>
    <row r="4543" spans="1:16" ht="51">
      <c r="A4543" s="262">
        <v>290</v>
      </c>
      <c r="B4543" s="124"/>
      <c r="C4543" s="125" t="s">
        <v>793</v>
      </c>
      <c r="D4543" s="119">
        <v>43229</v>
      </c>
      <c r="E4543" s="120" t="s">
        <v>9079</v>
      </c>
      <c r="F4543" s="120" t="s">
        <v>1315</v>
      </c>
      <c r="G4543" s="120">
        <v>17614292</v>
      </c>
      <c r="H4543" s="124"/>
      <c r="I4543" s="128" t="s">
        <v>10634</v>
      </c>
      <c r="J4543" s="124"/>
      <c r="K4543" s="124"/>
      <c r="L4543" s="124"/>
      <c r="M4543" s="124"/>
      <c r="N4543" s="211">
        <v>0</v>
      </c>
      <c r="O4543" s="211">
        <v>2773281.95</v>
      </c>
      <c r="P4543" s="124" t="s">
        <v>1314</v>
      </c>
    </row>
    <row r="4544" spans="1:16" ht="89.25">
      <c r="A4544" s="262">
        <v>310</v>
      </c>
      <c r="B4544" s="124"/>
      <c r="C4544" s="125" t="s">
        <v>807</v>
      </c>
      <c r="D4544" s="119">
        <v>43229</v>
      </c>
      <c r="E4544" s="120" t="s">
        <v>9080</v>
      </c>
      <c r="F4544" s="120" t="s">
        <v>15</v>
      </c>
      <c r="G4544" s="120">
        <v>4933</v>
      </c>
      <c r="H4544" s="124"/>
      <c r="I4544" s="128" t="s">
        <v>10635</v>
      </c>
      <c r="J4544" s="124"/>
      <c r="K4544" s="124"/>
      <c r="L4544" s="124"/>
      <c r="M4544" s="124"/>
      <c r="N4544" s="211">
        <v>272.06</v>
      </c>
      <c r="O4544" s="211">
        <v>0</v>
      </c>
      <c r="P4544" s="124" t="s">
        <v>1314</v>
      </c>
    </row>
    <row r="4545" spans="1:16" ht="63.75">
      <c r="A4545" s="262">
        <v>16</v>
      </c>
      <c r="B4545" s="124"/>
      <c r="C4545" s="125" t="s">
        <v>692</v>
      </c>
      <c r="D4545" s="119">
        <v>43229</v>
      </c>
      <c r="E4545" s="120" t="s">
        <v>9081</v>
      </c>
      <c r="F4545" s="120" t="s">
        <v>15</v>
      </c>
      <c r="G4545" s="120">
        <v>4942</v>
      </c>
      <c r="H4545" s="124"/>
      <c r="I4545" s="128" t="s">
        <v>10636</v>
      </c>
      <c r="J4545" s="124"/>
      <c r="K4545" s="124"/>
      <c r="L4545" s="124"/>
      <c r="M4545" s="124"/>
      <c r="N4545" s="211">
        <v>270.41000000000003</v>
      </c>
      <c r="O4545" s="211">
        <v>0</v>
      </c>
      <c r="P4545" s="124" t="s">
        <v>1314</v>
      </c>
    </row>
    <row r="4546" spans="1:16" ht="102">
      <c r="A4546" s="262">
        <v>132</v>
      </c>
      <c r="B4546" s="124"/>
      <c r="C4546" s="125" t="s">
        <v>728</v>
      </c>
      <c r="D4546" s="119">
        <v>43229</v>
      </c>
      <c r="E4546" s="120" t="s">
        <v>9082</v>
      </c>
      <c r="F4546" s="120" t="s">
        <v>15</v>
      </c>
      <c r="G4546" s="120">
        <v>4939</v>
      </c>
      <c r="H4546" s="124"/>
      <c r="I4546" s="128" t="s">
        <v>10637</v>
      </c>
      <c r="J4546" s="124"/>
      <c r="K4546" s="124"/>
      <c r="L4546" s="124"/>
      <c r="M4546" s="124"/>
      <c r="N4546" s="211">
        <v>1460.62</v>
      </c>
      <c r="O4546" s="211">
        <v>0</v>
      </c>
      <c r="P4546" s="124" t="s">
        <v>1314</v>
      </c>
    </row>
    <row r="4547" spans="1:16" ht="51">
      <c r="A4547" s="262">
        <v>513</v>
      </c>
      <c r="B4547" s="124"/>
      <c r="C4547" s="125" t="s">
        <v>201</v>
      </c>
      <c r="D4547" s="119">
        <v>43229</v>
      </c>
      <c r="E4547" s="120" t="s">
        <v>9083</v>
      </c>
      <c r="F4547" s="120" t="s">
        <v>15</v>
      </c>
      <c r="G4547" s="120">
        <v>732212</v>
      </c>
      <c r="H4547" s="124"/>
      <c r="I4547" s="128" t="s">
        <v>8491</v>
      </c>
      <c r="J4547" s="124"/>
      <c r="K4547" s="124"/>
      <c r="L4547" s="124"/>
      <c r="M4547" s="124"/>
      <c r="N4547" s="211">
        <v>50</v>
      </c>
      <c r="O4547" s="211">
        <v>0</v>
      </c>
      <c r="P4547" s="124" t="s">
        <v>1314</v>
      </c>
    </row>
    <row r="4548" spans="1:16" ht="51">
      <c r="A4548" s="262">
        <v>513</v>
      </c>
      <c r="B4548" s="124"/>
      <c r="C4548" s="125" t="s">
        <v>201</v>
      </c>
      <c r="D4548" s="119">
        <v>43229</v>
      </c>
      <c r="E4548" s="120" t="s">
        <v>9084</v>
      </c>
      <c r="F4548" s="120" t="s">
        <v>11</v>
      </c>
      <c r="G4548" s="120">
        <v>921088</v>
      </c>
      <c r="H4548" s="124"/>
      <c r="I4548" s="128" t="s">
        <v>10638</v>
      </c>
      <c r="J4548" s="124"/>
      <c r="K4548" s="124"/>
      <c r="L4548" s="124"/>
      <c r="M4548" s="124"/>
      <c r="N4548" s="211">
        <v>50</v>
      </c>
      <c r="O4548" s="211">
        <v>0</v>
      </c>
      <c r="P4548" s="124" t="s">
        <v>1314</v>
      </c>
    </row>
    <row r="4549" spans="1:16" ht="51">
      <c r="A4549" s="262">
        <v>513</v>
      </c>
      <c r="B4549" s="124"/>
      <c r="C4549" s="125" t="s">
        <v>201</v>
      </c>
      <c r="D4549" s="119">
        <v>43229</v>
      </c>
      <c r="E4549" s="120" t="s">
        <v>9085</v>
      </c>
      <c r="F4549" s="120" t="s">
        <v>11</v>
      </c>
      <c r="G4549" s="120">
        <v>921087</v>
      </c>
      <c r="H4549" s="124"/>
      <c r="I4549" s="128" t="s">
        <v>10639</v>
      </c>
      <c r="J4549" s="124"/>
      <c r="K4549" s="124"/>
      <c r="L4549" s="124"/>
      <c r="M4549" s="124"/>
      <c r="N4549" s="211">
        <v>50</v>
      </c>
      <c r="O4549" s="211">
        <v>0</v>
      </c>
      <c r="P4549" s="124" t="s">
        <v>1314</v>
      </c>
    </row>
    <row r="4550" spans="1:16" ht="63.75">
      <c r="A4550" s="262">
        <v>25</v>
      </c>
      <c r="B4550" s="124"/>
      <c r="C4550" s="125" t="s">
        <v>694</v>
      </c>
      <c r="D4550" s="119">
        <v>43229</v>
      </c>
      <c r="E4550" s="120" t="s">
        <v>9086</v>
      </c>
      <c r="F4550" s="120" t="s">
        <v>1315</v>
      </c>
      <c r="G4550" s="120">
        <v>17597726</v>
      </c>
      <c r="H4550" s="124"/>
      <c r="I4550" s="128" t="s">
        <v>10640</v>
      </c>
      <c r="J4550" s="124"/>
      <c r="K4550" s="124"/>
      <c r="L4550" s="124"/>
      <c r="M4550" s="124"/>
      <c r="N4550" s="211">
        <v>1907342</v>
      </c>
      <c r="O4550" s="211">
        <v>0</v>
      </c>
      <c r="P4550" s="124" t="s">
        <v>1314</v>
      </c>
    </row>
    <row r="4551" spans="1:16" ht="76.5">
      <c r="A4551" s="262">
        <v>25</v>
      </c>
      <c r="B4551" s="124"/>
      <c r="C4551" s="125" t="s">
        <v>694</v>
      </c>
      <c r="D4551" s="119">
        <v>43229</v>
      </c>
      <c r="E4551" s="120" t="s">
        <v>9087</v>
      </c>
      <c r="F4551" s="120" t="s">
        <v>1315</v>
      </c>
      <c r="G4551" s="120">
        <v>17597727</v>
      </c>
      <c r="H4551" s="124"/>
      <c r="I4551" s="128" t="s">
        <v>10641</v>
      </c>
      <c r="J4551" s="124"/>
      <c r="K4551" s="124"/>
      <c r="L4551" s="124"/>
      <c r="M4551" s="124"/>
      <c r="N4551" s="211">
        <v>242532.63</v>
      </c>
      <c r="O4551" s="211">
        <v>0</v>
      </c>
      <c r="P4551" s="124" t="s">
        <v>1314</v>
      </c>
    </row>
    <row r="4552" spans="1:16" ht="76.5">
      <c r="A4552" s="262">
        <v>25</v>
      </c>
      <c r="B4552" s="124"/>
      <c r="C4552" s="125" t="s">
        <v>694</v>
      </c>
      <c r="D4552" s="119">
        <v>43229</v>
      </c>
      <c r="E4552" s="120" t="s">
        <v>9088</v>
      </c>
      <c r="F4552" s="120" t="s">
        <v>1315</v>
      </c>
      <c r="G4552" s="120">
        <v>17597728</v>
      </c>
      <c r="H4552" s="124"/>
      <c r="I4552" s="128" t="s">
        <v>10642</v>
      </c>
      <c r="J4552" s="124"/>
      <c r="K4552" s="124"/>
      <c r="L4552" s="124"/>
      <c r="M4552" s="124"/>
      <c r="N4552" s="211">
        <v>1095730.57</v>
      </c>
      <c r="O4552" s="211">
        <v>0</v>
      </c>
      <c r="P4552" s="124" t="s">
        <v>1314</v>
      </c>
    </row>
    <row r="4553" spans="1:16" ht="76.5">
      <c r="A4553" s="262">
        <v>25</v>
      </c>
      <c r="B4553" s="124"/>
      <c r="C4553" s="125" t="s">
        <v>694</v>
      </c>
      <c r="D4553" s="119">
        <v>43229</v>
      </c>
      <c r="E4553" s="120" t="s">
        <v>9089</v>
      </c>
      <c r="F4553" s="120" t="s">
        <v>1315</v>
      </c>
      <c r="G4553" s="120">
        <v>17597729</v>
      </c>
      <c r="H4553" s="124"/>
      <c r="I4553" s="128" t="s">
        <v>10643</v>
      </c>
      <c r="J4553" s="124"/>
      <c r="K4553" s="124"/>
      <c r="L4553" s="124"/>
      <c r="M4553" s="124"/>
      <c r="N4553" s="211">
        <v>109192.97</v>
      </c>
      <c r="O4553" s="211">
        <v>0</v>
      </c>
      <c r="P4553" s="124" t="s">
        <v>1314</v>
      </c>
    </row>
    <row r="4554" spans="1:16" ht="76.5">
      <c r="A4554" s="262">
        <v>25</v>
      </c>
      <c r="B4554" s="124"/>
      <c r="C4554" s="125" t="s">
        <v>694</v>
      </c>
      <c r="D4554" s="119">
        <v>43229</v>
      </c>
      <c r="E4554" s="120" t="s">
        <v>9090</v>
      </c>
      <c r="F4554" s="120" t="s">
        <v>1315</v>
      </c>
      <c r="G4554" s="120">
        <v>17597730</v>
      </c>
      <c r="H4554" s="124"/>
      <c r="I4554" s="128" t="s">
        <v>10644</v>
      </c>
      <c r="J4554" s="124"/>
      <c r="K4554" s="124"/>
      <c r="L4554" s="124"/>
      <c r="M4554" s="124"/>
      <c r="N4554" s="211">
        <v>410625.72</v>
      </c>
      <c r="O4554" s="211">
        <v>0</v>
      </c>
      <c r="P4554" s="124" t="s">
        <v>1314</v>
      </c>
    </row>
    <row r="4555" spans="1:16" ht="76.5">
      <c r="A4555" s="262">
        <v>25</v>
      </c>
      <c r="B4555" s="124"/>
      <c r="C4555" s="125" t="s">
        <v>694</v>
      </c>
      <c r="D4555" s="119">
        <v>43229</v>
      </c>
      <c r="E4555" s="120" t="s">
        <v>9091</v>
      </c>
      <c r="F4555" s="120" t="s">
        <v>1315</v>
      </c>
      <c r="G4555" s="120">
        <v>17597731</v>
      </c>
      <c r="H4555" s="124"/>
      <c r="I4555" s="128" t="s">
        <v>10645</v>
      </c>
      <c r="J4555" s="124"/>
      <c r="K4555" s="124"/>
      <c r="L4555" s="124"/>
      <c r="M4555" s="124"/>
      <c r="N4555" s="211">
        <v>1086795.82</v>
      </c>
      <c r="O4555" s="211">
        <v>0</v>
      </c>
      <c r="P4555" s="124" t="s">
        <v>1314</v>
      </c>
    </row>
    <row r="4556" spans="1:16" ht="63.75">
      <c r="A4556" s="262">
        <v>25</v>
      </c>
      <c r="B4556" s="124"/>
      <c r="C4556" s="125" t="s">
        <v>694</v>
      </c>
      <c r="D4556" s="119">
        <v>43229</v>
      </c>
      <c r="E4556" s="120" t="s">
        <v>9092</v>
      </c>
      <c r="F4556" s="120" t="s">
        <v>1315</v>
      </c>
      <c r="G4556" s="120">
        <v>17597732</v>
      </c>
      <c r="H4556" s="124"/>
      <c r="I4556" s="128" t="s">
        <v>10646</v>
      </c>
      <c r="J4556" s="124"/>
      <c r="K4556" s="124"/>
      <c r="L4556" s="124"/>
      <c r="M4556" s="124"/>
      <c r="N4556" s="211">
        <v>521517.29</v>
      </c>
      <c r="O4556" s="211">
        <v>0</v>
      </c>
      <c r="P4556" s="124" t="s">
        <v>1314</v>
      </c>
    </row>
    <row r="4557" spans="1:16" ht="76.5">
      <c r="A4557" s="262">
        <v>25</v>
      </c>
      <c r="B4557" s="124"/>
      <c r="C4557" s="125" t="s">
        <v>694</v>
      </c>
      <c r="D4557" s="119">
        <v>43229</v>
      </c>
      <c r="E4557" s="120" t="s">
        <v>9093</v>
      </c>
      <c r="F4557" s="120" t="s">
        <v>1315</v>
      </c>
      <c r="G4557" s="120">
        <v>17597733</v>
      </c>
      <c r="H4557" s="124"/>
      <c r="I4557" s="128" t="s">
        <v>10647</v>
      </c>
      <c r="J4557" s="124"/>
      <c r="K4557" s="124"/>
      <c r="L4557" s="124"/>
      <c r="M4557" s="124"/>
      <c r="N4557" s="211">
        <v>500854.68</v>
      </c>
      <c r="O4557" s="211">
        <v>0</v>
      </c>
      <c r="P4557" s="124" t="s">
        <v>1314</v>
      </c>
    </row>
    <row r="4558" spans="1:16" ht="76.5">
      <c r="A4558" s="262">
        <v>25</v>
      </c>
      <c r="B4558" s="124"/>
      <c r="C4558" s="125" t="s">
        <v>694</v>
      </c>
      <c r="D4558" s="119">
        <v>43229</v>
      </c>
      <c r="E4558" s="120" t="s">
        <v>9094</v>
      </c>
      <c r="F4558" s="120" t="s">
        <v>1315</v>
      </c>
      <c r="G4558" s="120">
        <v>17597734</v>
      </c>
      <c r="H4558" s="124"/>
      <c r="I4558" s="128" t="s">
        <v>10648</v>
      </c>
      <c r="J4558" s="124"/>
      <c r="K4558" s="124"/>
      <c r="L4558" s="124"/>
      <c r="M4558" s="124"/>
      <c r="N4558" s="211">
        <v>188289.59</v>
      </c>
      <c r="O4558" s="211">
        <v>0</v>
      </c>
      <c r="P4558" s="124" t="s">
        <v>1314</v>
      </c>
    </row>
    <row r="4559" spans="1:16" ht="76.5">
      <c r="A4559" s="262">
        <v>25</v>
      </c>
      <c r="B4559" s="124"/>
      <c r="C4559" s="125" t="s">
        <v>694</v>
      </c>
      <c r="D4559" s="119">
        <v>43229</v>
      </c>
      <c r="E4559" s="120" t="s">
        <v>9095</v>
      </c>
      <c r="F4559" s="120" t="s">
        <v>1315</v>
      </c>
      <c r="G4559" s="120">
        <v>17597738</v>
      </c>
      <c r="H4559" s="124"/>
      <c r="I4559" s="128" t="s">
        <v>10649</v>
      </c>
      <c r="J4559" s="124"/>
      <c r="K4559" s="124"/>
      <c r="L4559" s="124"/>
      <c r="M4559" s="124"/>
      <c r="N4559" s="211">
        <v>724620.22</v>
      </c>
      <c r="O4559" s="211">
        <v>0</v>
      </c>
      <c r="P4559" s="124" t="s">
        <v>1314</v>
      </c>
    </row>
    <row r="4560" spans="1:16" ht="76.5">
      <c r="A4560" s="262">
        <v>25</v>
      </c>
      <c r="B4560" s="124"/>
      <c r="C4560" s="125" t="s">
        <v>694</v>
      </c>
      <c r="D4560" s="119">
        <v>43229</v>
      </c>
      <c r="E4560" s="120" t="s">
        <v>9096</v>
      </c>
      <c r="F4560" s="120" t="s">
        <v>1315</v>
      </c>
      <c r="G4560" s="120">
        <v>17597737</v>
      </c>
      <c r="H4560" s="124"/>
      <c r="I4560" s="128" t="s">
        <v>10650</v>
      </c>
      <c r="J4560" s="124"/>
      <c r="K4560" s="124"/>
      <c r="L4560" s="124"/>
      <c r="M4560" s="124"/>
      <c r="N4560" s="211">
        <v>560130.38</v>
      </c>
      <c r="O4560" s="211">
        <v>0</v>
      </c>
      <c r="P4560" s="124" t="s">
        <v>1314</v>
      </c>
    </row>
    <row r="4561" spans="1:16" ht="76.5">
      <c r="A4561" s="262">
        <v>25</v>
      </c>
      <c r="B4561" s="124"/>
      <c r="C4561" s="125" t="s">
        <v>694</v>
      </c>
      <c r="D4561" s="119">
        <v>43229</v>
      </c>
      <c r="E4561" s="120" t="s">
        <v>9097</v>
      </c>
      <c r="F4561" s="120" t="s">
        <v>1315</v>
      </c>
      <c r="G4561" s="120">
        <v>17597736</v>
      </c>
      <c r="H4561" s="124"/>
      <c r="I4561" s="128" t="s">
        <v>10651</v>
      </c>
      <c r="J4561" s="124"/>
      <c r="K4561" s="124"/>
      <c r="L4561" s="124"/>
      <c r="M4561" s="124"/>
      <c r="N4561" s="211">
        <v>22363.66</v>
      </c>
      <c r="O4561" s="211">
        <v>0</v>
      </c>
      <c r="P4561" s="124" t="s">
        <v>1314</v>
      </c>
    </row>
    <row r="4562" spans="1:16" ht="76.5">
      <c r="A4562" s="262">
        <v>25</v>
      </c>
      <c r="B4562" s="124"/>
      <c r="C4562" s="125" t="s">
        <v>694</v>
      </c>
      <c r="D4562" s="119">
        <v>43229</v>
      </c>
      <c r="E4562" s="120" t="s">
        <v>9098</v>
      </c>
      <c r="F4562" s="120" t="s">
        <v>1315</v>
      </c>
      <c r="G4562" s="120">
        <v>17597735</v>
      </c>
      <c r="H4562" s="124"/>
      <c r="I4562" s="128" t="s">
        <v>10652</v>
      </c>
      <c r="J4562" s="124"/>
      <c r="K4562" s="124"/>
      <c r="L4562" s="124"/>
      <c r="M4562" s="124"/>
      <c r="N4562" s="211">
        <v>262811.81</v>
      </c>
      <c r="O4562" s="211">
        <v>0</v>
      </c>
      <c r="P4562" s="124" t="s">
        <v>1314</v>
      </c>
    </row>
    <row r="4563" spans="1:16" ht="51">
      <c r="A4563" s="262">
        <v>222</v>
      </c>
      <c r="B4563" s="124"/>
      <c r="C4563" s="125" t="s">
        <v>764</v>
      </c>
      <c r="D4563" s="119">
        <v>43230</v>
      </c>
      <c r="E4563" s="120" t="s">
        <v>9099</v>
      </c>
      <c r="F4563" s="120" t="s">
        <v>3</v>
      </c>
      <c r="G4563" s="120">
        <v>1621296</v>
      </c>
      <c r="H4563" s="124"/>
      <c r="I4563" s="128" t="s">
        <v>10653</v>
      </c>
      <c r="J4563" s="124"/>
      <c r="K4563" s="124"/>
      <c r="L4563" s="124"/>
      <c r="M4563" s="124"/>
      <c r="N4563" s="211">
        <v>0</v>
      </c>
      <c r="O4563" s="211">
        <v>11.58</v>
      </c>
      <c r="P4563" s="124" t="s">
        <v>1314</v>
      </c>
    </row>
    <row r="4564" spans="1:16" ht="51">
      <c r="A4564" s="262">
        <v>20</v>
      </c>
      <c r="B4564" s="124"/>
      <c r="C4564" s="125" t="s">
        <v>693</v>
      </c>
      <c r="D4564" s="119">
        <v>43230</v>
      </c>
      <c r="E4564" s="120" t="s">
        <v>9100</v>
      </c>
      <c r="F4564" s="120" t="s">
        <v>3</v>
      </c>
      <c r="G4564" s="120">
        <v>1621294</v>
      </c>
      <c r="H4564" s="124"/>
      <c r="I4564" s="128" t="s">
        <v>10654</v>
      </c>
      <c r="J4564" s="124"/>
      <c r="K4564" s="124"/>
      <c r="L4564" s="124"/>
      <c r="M4564" s="124"/>
      <c r="N4564" s="211">
        <v>0</v>
      </c>
      <c r="O4564" s="211">
        <v>25</v>
      </c>
      <c r="P4564" s="124" t="s">
        <v>4737</v>
      </c>
    </row>
    <row r="4565" spans="1:16" ht="51">
      <c r="A4565" s="262">
        <v>592</v>
      </c>
      <c r="B4565" s="124"/>
      <c r="C4565" s="125" t="s">
        <v>862</v>
      </c>
      <c r="D4565" s="119">
        <v>43230</v>
      </c>
      <c r="E4565" s="120" t="s">
        <v>9101</v>
      </c>
      <c r="F4565" s="120" t="s">
        <v>3</v>
      </c>
      <c r="G4565" s="120">
        <v>1621279</v>
      </c>
      <c r="H4565" s="124"/>
      <c r="I4565" s="128" t="s">
        <v>10655</v>
      </c>
      <c r="J4565" s="124"/>
      <c r="K4565" s="124"/>
      <c r="L4565" s="124"/>
      <c r="M4565" s="124"/>
      <c r="N4565" s="211">
        <v>0</v>
      </c>
      <c r="O4565" s="211">
        <v>316.81</v>
      </c>
      <c r="P4565" s="124" t="s">
        <v>1314</v>
      </c>
    </row>
    <row r="4566" spans="1:16" ht="51">
      <c r="A4566" s="262" t="s">
        <v>619</v>
      </c>
      <c r="B4566" s="124"/>
      <c r="C4566" s="125" t="s">
        <v>713</v>
      </c>
      <c r="D4566" s="119">
        <v>43230</v>
      </c>
      <c r="E4566" s="120" t="s">
        <v>9102</v>
      </c>
      <c r="F4566" s="120" t="s">
        <v>3</v>
      </c>
      <c r="G4566" s="120">
        <v>1621277</v>
      </c>
      <c r="H4566" s="124"/>
      <c r="I4566" s="128" t="s">
        <v>10656</v>
      </c>
      <c r="J4566" s="124"/>
      <c r="K4566" s="124"/>
      <c r="L4566" s="124"/>
      <c r="M4566" s="124"/>
      <c r="N4566" s="211">
        <v>0</v>
      </c>
      <c r="O4566" s="211">
        <v>3301.3</v>
      </c>
      <c r="P4566" s="124" t="s">
        <v>1314</v>
      </c>
    </row>
    <row r="4567" spans="1:16" ht="51">
      <c r="A4567" s="262" t="s">
        <v>619</v>
      </c>
      <c r="B4567" s="124"/>
      <c r="C4567" s="125" t="s">
        <v>713</v>
      </c>
      <c r="D4567" s="119">
        <v>43230</v>
      </c>
      <c r="E4567" s="120" t="s">
        <v>9103</v>
      </c>
      <c r="F4567" s="120" t="s">
        <v>3</v>
      </c>
      <c r="G4567" s="120">
        <v>1621276</v>
      </c>
      <c r="H4567" s="124"/>
      <c r="I4567" s="128" t="s">
        <v>10657</v>
      </c>
      <c r="J4567" s="124"/>
      <c r="K4567" s="124"/>
      <c r="L4567" s="124"/>
      <c r="M4567" s="124"/>
      <c r="N4567" s="211">
        <v>0</v>
      </c>
      <c r="O4567" s="211">
        <v>255.71</v>
      </c>
      <c r="P4567" s="124" t="s">
        <v>1314</v>
      </c>
    </row>
    <row r="4568" spans="1:16" ht="51">
      <c r="A4568" s="262" t="s">
        <v>619</v>
      </c>
      <c r="B4568" s="124"/>
      <c r="C4568" s="125" t="s">
        <v>713</v>
      </c>
      <c r="D4568" s="119">
        <v>43230</v>
      </c>
      <c r="E4568" s="120" t="s">
        <v>9104</v>
      </c>
      <c r="F4568" s="120" t="s">
        <v>3</v>
      </c>
      <c r="G4568" s="120">
        <v>1621325</v>
      </c>
      <c r="H4568" s="124"/>
      <c r="I4568" s="128" t="s">
        <v>10658</v>
      </c>
      <c r="J4568" s="124"/>
      <c r="K4568" s="124"/>
      <c r="L4568" s="124"/>
      <c r="M4568" s="124"/>
      <c r="N4568" s="211">
        <v>0</v>
      </c>
      <c r="O4568" s="211">
        <v>506.87</v>
      </c>
      <c r="P4568" s="124" t="s">
        <v>1314</v>
      </c>
    </row>
    <row r="4569" spans="1:16" ht="51">
      <c r="A4569" s="262" t="s">
        <v>619</v>
      </c>
      <c r="B4569" s="124"/>
      <c r="C4569" s="125" t="s">
        <v>713</v>
      </c>
      <c r="D4569" s="119">
        <v>43230</v>
      </c>
      <c r="E4569" s="120" t="s">
        <v>9105</v>
      </c>
      <c r="F4569" s="120" t="s">
        <v>3</v>
      </c>
      <c r="G4569" s="120">
        <v>1621326</v>
      </c>
      <c r="H4569" s="124"/>
      <c r="I4569" s="128" t="s">
        <v>10659</v>
      </c>
      <c r="J4569" s="124"/>
      <c r="K4569" s="124"/>
      <c r="L4569" s="124"/>
      <c r="M4569" s="124"/>
      <c r="N4569" s="211">
        <v>0</v>
      </c>
      <c r="O4569" s="211">
        <v>1636.74</v>
      </c>
      <c r="P4569" s="124" t="s">
        <v>1314</v>
      </c>
    </row>
    <row r="4570" spans="1:16" ht="38.25">
      <c r="A4570" s="262">
        <v>35</v>
      </c>
      <c r="B4570" s="124"/>
      <c r="C4570" s="125" t="s">
        <v>696</v>
      </c>
      <c r="D4570" s="119">
        <v>43230</v>
      </c>
      <c r="E4570" s="120" t="s">
        <v>9106</v>
      </c>
      <c r="F4570" s="120" t="s">
        <v>3</v>
      </c>
      <c r="G4570" s="120">
        <v>1621331</v>
      </c>
      <c r="H4570" s="124"/>
      <c r="I4570" s="128" t="s">
        <v>10660</v>
      </c>
      <c r="J4570" s="124"/>
      <c r="K4570" s="124"/>
      <c r="L4570" s="124"/>
      <c r="M4570" s="124"/>
      <c r="N4570" s="211">
        <v>0</v>
      </c>
      <c r="O4570" s="211">
        <v>1203.3900000000001</v>
      </c>
      <c r="P4570" s="124" t="s">
        <v>1314</v>
      </c>
    </row>
    <row r="4571" spans="1:16" ht="51">
      <c r="A4571" s="262" t="s">
        <v>619</v>
      </c>
      <c r="B4571" s="124"/>
      <c r="C4571" s="125" t="s">
        <v>713</v>
      </c>
      <c r="D4571" s="119">
        <v>43230</v>
      </c>
      <c r="E4571" s="120" t="s">
        <v>9107</v>
      </c>
      <c r="F4571" s="120" t="s">
        <v>3</v>
      </c>
      <c r="G4571" s="120">
        <v>1621340</v>
      </c>
      <c r="H4571" s="124"/>
      <c r="I4571" s="128" t="s">
        <v>10661</v>
      </c>
      <c r="J4571" s="124"/>
      <c r="K4571" s="124"/>
      <c r="L4571" s="124"/>
      <c r="M4571" s="124"/>
      <c r="N4571" s="211">
        <v>0</v>
      </c>
      <c r="O4571" s="211">
        <v>3085</v>
      </c>
      <c r="P4571" s="124" t="s">
        <v>1314</v>
      </c>
    </row>
    <row r="4572" spans="1:16" ht="51">
      <c r="A4572" s="262" t="s">
        <v>619</v>
      </c>
      <c r="B4572" s="124"/>
      <c r="C4572" s="125" t="s">
        <v>713</v>
      </c>
      <c r="D4572" s="119">
        <v>43230</v>
      </c>
      <c r="E4572" s="120" t="s">
        <v>9108</v>
      </c>
      <c r="F4572" s="120" t="s">
        <v>3</v>
      </c>
      <c r="G4572" s="120">
        <v>1621342</v>
      </c>
      <c r="H4572" s="124"/>
      <c r="I4572" s="128" t="s">
        <v>10662</v>
      </c>
      <c r="J4572" s="124"/>
      <c r="K4572" s="124"/>
      <c r="L4572" s="124"/>
      <c r="M4572" s="124"/>
      <c r="N4572" s="211">
        <v>0</v>
      </c>
      <c r="O4572" s="211">
        <v>0.69000000000000006</v>
      </c>
      <c r="P4572" s="124" t="s">
        <v>1314</v>
      </c>
    </row>
    <row r="4573" spans="1:16" ht="51">
      <c r="A4573" s="262" t="s">
        <v>619</v>
      </c>
      <c r="B4573" s="124"/>
      <c r="C4573" s="125" t="s">
        <v>713</v>
      </c>
      <c r="D4573" s="119">
        <v>43230</v>
      </c>
      <c r="E4573" s="120" t="s">
        <v>9109</v>
      </c>
      <c r="F4573" s="120" t="s">
        <v>3</v>
      </c>
      <c r="G4573" s="120">
        <v>1621345</v>
      </c>
      <c r="H4573" s="124"/>
      <c r="I4573" s="128" t="s">
        <v>10663</v>
      </c>
      <c r="J4573" s="124"/>
      <c r="K4573" s="124"/>
      <c r="L4573" s="124"/>
      <c r="M4573" s="124"/>
      <c r="N4573" s="211">
        <v>0</v>
      </c>
      <c r="O4573" s="211">
        <v>3085</v>
      </c>
      <c r="P4573" s="124" t="s">
        <v>1314</v>
      </c>
    </row>
    <row r="4574" spans="1:16" ht="51">
      <c r="A4574" s="262" t="s">
        <v>619</v>
      </c>
      <c r="B4574" s="124"/>
      <c r="C4574" s="125" t="s">
        <v>713</v>
      </c>
      <c r="D4574" s="119">
        <v>43230</v>
      </c>
      <c r="E4574" s="120" t="s">
        <v>9110</v>
      </c>
      <c r="F4574" s="120" t="s">
        <v>3</v>
      </c>
      <c r="G4574" s="120">
        <v>1621347</v>
      </c>
      <c r="H4574" s="124"/>
      <c r="I4574" s="128" t="s">
        <v>10663</v>
      </c>
      <c r="J4574" s="124"/>
      <c r="K4574" s="124"/>
      <c r="L4574" s="124"/>
      <c r="M4574" s="124"/>
      <c r="N4574" s="211">
        <v>0</v>
      </c>
      <c r="O4574" s="211">
        <v>0.69000000000000006</v>
      </c>
      <c r="P4574" s="124" t="s">
        <v>1314</v>
      </c>
    </row>
    <row r="4575" spans="1:16" ht="51">
      <c r="A4575" s="262">
        <v>155</v>
      </c>
      <c r="B4575" s="124"/>
      <c r="C4575" s="125" t="s">
        <v>744</v>
      </c>
      <c r="D4575" s="119">
        <v>43230</v>
      </c>
      <c r="E4575" s="120" t="s">
        <v>9111</v>
      </c>
      <c r="F4575" s="120" t="s">
        <v>3</v>
      </c>
      <c r="G4575" s="120">
        <v>1621185</v>
      </c>
      <c r="H4575" s="124"/>
      <c r="I4575" s="128" t="s">
        <v>10664</v>
      </c>
      <c r="J4575" s="124"/>
      <c r="K4575" s="124"/>
      <c r="L4575" s="124"/>
      <c r="M4575" s="124"/>
      <c r="N4575" s="211">
        <v>0</v>
      </c>
      <c r="O4575" s="211">
        <v>110</v>
      </c>
      <c r="P4575" s="124" t="s">
        <v>1314</v>
      </c>
    </row>
    <row r="4576" spans="1:16" ht="51">
      <c r="A4576" s="262" t="s">
        <v>619</v>
      </c>
      <c r="B4576" s="124"/>
      <c r="C4576" s="125" t="s">
        <v>713</v>
      </c>
      <c r="D4576" s="119">
        <v>43230</v>
      </c>
      <c r="E4576" s="120" t="s">
        <v>9112</v>
      </c>
      <c r="F4576" s="120" t="s">
        <v>3</v>
      </c>
      <c r="G4576" s="120">
        <v>1621195</v>
      </c>
      <c r="H4576" s="124"/>
      <c r="I4576" s="128" t="s">
        <v>10665</v>
      </c>
      <c r="J4576" s="124"/>
      <c r="K4576" s="124"/>
      <c r="L4576" s="124"/>
      <c r="M4576" s="124"/>
      <c r="N4576" s="211">
        <v>0</v>
      </c>
      <c r="O4576" s="211">
        <v>1726</v>
      </c>
      <c r="P4576" s="124" t="s">
        <v>1314</v>
      </c>
    </row>
    <row r="4577" spans="1:16" ht="51">
      <c r="A4577" s="262" t="s">
        <v>619</v>
      </c>
      <c r="B4577" s="124"/>
      <c r="C4577" s="125" t="s">
        <v>713</v>
      </c>
      <c r="D4577" s="119">
        <v>43230</v>
      </c>
      <c r="E4577" s="120" t="s">
        <v>9113</v>
      </c>
      <c r="F4577" s="120" t="s">
        <v>3</v>
      </c>
      <c r="G4577" s="120">
        <v>1621197</v>
      </c>
      <c r="H4577" s="124"/>
      <c r="I4577" s="128" t="s">
        <v>10666</v>
      </c>
      <c r="J4577" s="124"/>
      <c r="K4577" s="124"/>
      <c r="L4577" s="124"/>
      <c r="M4577" s="124"/>
      <c r="N4577" s="211">
        <v>0</v>
      </c>
      <c r="O4577" s="211">
        <v>3339.9700000000003</v>
      </c>
      <c r="P4577" s="124" t="s">
        <v>1314</v>
      </c>
    </row>
    <row r="4578" spans="1:16" ht="51">
      <c r="A4578" s="262">
        <v>291</v>
      </c>
      <c r="B4578" s="124"/>
      <c r="C4578" s="125" t="s">
        <v>794</v>
      </c>
      <c r="D4578" s="119">
        <v>43230</v>
      </c>
      <c r="E4578" s="120" t="s">
        <v>9114</v>
      </c>
      <c r="F4578" s="120" t="s">
        <v>3</v>
      </c>
      <c r="G4578" s="120">
        <v>1621230</v>
      </c>
      <c r="H4578" s="124"/>
      <c r="I4578" s="128" t="s">
        <v>4938</v>
      </c>
      <c r="J4578" s="124"/>
      <c r="K4578" s="124"/>
      <c r="L4578" s="124"/>
      <c r="M4578" s="124"/>
      <c r="N4578" s="211">
        <v>0</v>
      </c>
      <c r="O4578" s="211">
        <v>107.33</v>
      </c>
      <c r="P4578" s="124" t="s">
        <v>1314</v>
      </c>
    </row>
    <row r="4579" spans="1:16" ht="51">
      <c r="A4579" s="262" t="s">
        <v>619</v>
      </c>
      <c r="B4579" s="124"/>
      <c r="C4579" s="125" t="s">
        <v>713</v>
      </c>
      <c r="D4579" s="119">
        <v>43230</v>
      </c>
      <c r="E4579" s="120" t="s">
        <v>9115</v>
      </c>
      <c r="F4579" s="120" t="s">
        <v>3</v>
      </c>
      <c r="G4579" s="120">
        <v>1621249</v>
      </c>
      <c r="H4579" s="124"/>
      <c r="I4579" s="128" t="s">
        <v>10667</v>
      </c>
      <c r="J4579" s="124"/>
      <c r="K4579" s="124"/>
      <c r="L4579" s="124"/>
      <c r="M4579" s="124"/>
      <c r="N4579" s="211">
        <v>0</v>
      </c>
      <c r="O4579" s="211">
        <v>7667.95</v>
      </c>
      <c r="P4579" s="124" t="s">
        <v>1314</v>
      </c>
    </row>
    <row r="4580" spans="1:16" ht="51">
      <c r="A4580" s="262" t="s">
        <v>619</v>
      </c>
      <c r="B4580" s="124"/>
      <c r="C4580" s="125" t="s">
        <v>713</v>
      </c>
      <c r="D4580" s="119">
        <v>43230</v>
      </c>
      <c r="E4580" s="120" t="s">
        <v>9116</v>
      </c>
      <c r="F4580" s="120" t="s">
        <v>3</v>
      </c>
      <c r="G4580" s="120">
        <v>1621258</v>
      </c>
      <c r="H4580" s="124"/>
      <c r="I4580" s="128" t="s">
        <v>10553</v>
      </c>
      <c r="J4580" s="124"/>
      <c r="K4580" s="124"/>
      <c r="L4580" s="124"/>
      <c r="M4580" s="124"/>
      <c r="N4580" s="211">
        <v>0</v>
      </c>
      <c r="O4580" s="211">
        <v>2406.04</v>
      </c>
      <c r="P4580" s="124" t="s">
        <v>1314</v>
      </c>
    </row>
    <row r="4581" spans="1:16" ht="51">
      <c r="A4581" s="262">
        <v>190</v>
      </c>
      <c r="B4581" s="124"/>
      <c r="C4581" s="125" t="s">
        <v>107</v>
      </c>
      <c r="D4581" s="119">
        <v>43230</v>
      </c>
      <c r="E4581" s="120" t="s">
        <v>9117</v>
      </c>
      <c r="F4581" s="120" t="s">
        <v>3</v>
      </c>
      <c r="G4581" s="120">
        <v>1621260</v>
      </c>
      <c r="H4581" s="124"/>
      <c r="I4581" s="128" t="s">
        <v>10668</v>
      </c>
      <c r="J4581" s="124"/>
      <c r="K4581" s="124"/>
      <c r="L4581" s="124"/>
      <c r="M4581" s="124"/>
      <c r="N4581" s="211">
        <v>0</v>
      </c>
      <c r="O4581" s="211">
        <v>420</v>
      </c>
      <c r="P4581" s="124" t="s">
        <v>1314</v>
      </c>
    </row>
    <row r="4582" spans="1:16" ht="63.75">
      <c r="A4582" s="262">
        <v>221</v>
      </c>
      <c r="B4582" s="124"/>
      <c r="C4582" s="125" t="s">
        <v>763</v>
      </c>
      <c r="D4582" s="119">
        <v>43230</v>
      </c>
      <c r="E4582" s="120" t="s">
        <v>9118</v>
      </c>
      <c r="F4582" s="120" t="s">
        <v>3</v>
      </c>
      <c r="G4582" s="120">
        <v>1621262</v>
      </c>
      <c r="H4582" s="124"/>
      <c r="I4582" s="128" t="s">
        <v>10669</v>
      </c>
      <c r="J4582" s="124"/>
      <c r="K4582" s="124"/>
      <c r="L4582" s="124"/>
      <c r="M4582" s="124"/>
      <c r="N4582" s="211">
        <v>0</v>
      </c>
      <c r="O4582" s="211">
        <v>2</v>
      </c>
      <c r="P4582" s="124" t="s">
        <v>1314</v>
      </c>
    </row>
    <row r="4583" spans="1:16" ht="63.75">
      <c r="A4583" s="262">
        <v>221</v>
      </c>
      <c r="B4583" s="124"/>
      <c r="C4583" s="125" t="s">
        <v>763</v>
      </c>
      <c r="D4583" s="119">
        <v>43230</v>
      </c>
      <c r="E4583" s="120" t="s">
        <v>9119</v>
      </c>
      <c r="F4583" s="120" t="s">
        <v>3</v>
      </c>
      <c r="G4583" s="120">
        <v>1621263</v>
      </c>
      <c r="H4583" s="124"/>
      <c r="I4583" s="128" t="s">
        <v>10670</v>
      </c>
      <c r="J4583" s="124"/>
      <c r="K4583" s="124"/>
      <c r="L4583" s="124"/>
      <c r="M4583" s="124"/>
      <c r="N4583" s="211">
        <v>0</v>
      </c>
      <c r="O4583" s="211">
        <v>2</v>
      </c>
      <c r="P4583" s="124" t="s">
        <v>1314</v>
      </c>
    </row>
    <row r="4584" spans="1:16" ht="51">
      <c r="A4584" s="262" t="s">
        <v>619</v>
      </c>
      <c r="B4584" s="124"/>
      <c r="C4584" s="125" t="s">
        <v>713</v>
      </c>
      <c r="D4584" s="119">
        <v>43230</v>
      </c>
      <c r="E4584" s="120" t="s">
        <v>9120</v>
      </c>
      <c r="F4584" s="120" t="s">
        <v>3</v>
      </c>
      <c r="G4584" s="120">
        <v>1621391</v>
      </c>
      <c r="H4584" s="124"/>
      <c r="I4584" s="128" t="s">
        <v>10671</v>
      </c>
      <c r="J4584" s="124"/>
      <c r="K4584" s="124"/>
      <c r="L4584" s="124"/>
      <c r="M4584" s="124"/>
      <c r="N4584" s="211">
        <v>0</v>
      </c>
      <c r="O4584" s="211">
        <v>1174.7</v>
      </c>
      <c r="P4584" s="124" t="s">
        <v>1314</v>
      </c>
    </row>
    <row r="4585" spans="1:16" ht="51">
      <c r="A4585" s="262" t="s">
        <v>619</v>
      </c>
      <c r="B4585" s="124"/>
      <c r="C4585" s="125" t="s">
        <v>713</v>
      </c>
      <c r="D4585" s="119">
        <v>43230</v>
      </c>
      <c r="E4585" s="120" t="s">
        <v>9121</v>
      </c>
      <c r="F4585" s="120" t="s">
        <v>3</v>
      </c>
      <c r="G4585" s="120">
        <v>1621395</v>
      </c>
      <c r="H4585" s="124"/>
      <c r="I4585" s="128" t="s">
        <v>10672</v>
      </c>
      <c r="J4585" s="124"/>
      <c r="K4585" s="124"/>
      <c r="L4585" s="124"/>
      <c r="M4585" s="124"/>
      <c r="N4585" s="211">
        <v>0</v>
      </c>
      <c r="O4585" s="211">
        <v>27167.53</v>
      </c>
      <c r="P4585" s="124" t="s">
        <v>1314</v>
      </c>
    </row>
    <row r="4586" spans="1:16" ht="51">
      <c r="A4586" s="262">
        <v>287</v>
      </c>
      <c r="B4586" s="124"/>
      <c r="C4586" s="125" t="s">
        <v>790</v>
      </c>
      <c r="D4586" s="119">
        <v>43230</v>
      </c>
      <c r="E4586" s="120" t="s">
        <v>9122</v>
      </c>
      <c r="F4586" s="120" t="s">
        <v>3</v>
      </c>
      <c r="G4586" s="120">
        <v>1621410</v>
      </c>
      <c r="H4586" s="124"/>
      <c r="I4586" s="128" t="s">
        <v>10673</v>
      </c>
      <c r="J4586" s="124"/>
      <c r="K4586" s="124"/>
      <c r="L4586" s="124"/>
      <c r="M4586" s="124"/>
      <c r="N4586" s="211">
        <v>0</v>
      </c>
      <c r="O4586" s="211">
        <v>12387.02</v>
      </c>
      <c r="P4586" s="124" t="s">
        <v>1314</v>
      </c>
    </row>
    <row r="4587" spans="1:16" ht="51">
      <c r="A4587" s="262" t="s">
        <v>619</v>
      </c>
      <c r="B4587" s="124"/>
      <c r="C4587" s="125" t="s">
        <v>713</v>
      </c>
      <c r="D4587" s="119">
        <v>43230</v>
      </c>
      <c r="E4587" s="120" t="s">
        <v>9123</v>
      </c>
      <c r="F4587" s="120" t="s">
        <v>3</v>
      </c>
      <c r="G4587" s="120">
        <v>1621350</v>
      </c>
      <c r="H4587" s="124"/>
      <c r="I4587" s="128" t="s">
        <v>10674</v>
      </c>
      <c r="J4587" s="124"/>
      <c r="K4587" s="124"/>
      <c r="L4587" s="124"/>
      <c r="M4587" s="124"/>
      <c r="N4587" s="211">
        <v>0</v>
      </c>
      <c r="O4587" s="211">
        <v>3085</v>
      </c>
      <c r="P4587" s="124" t="s">
        <v>1314</v>
      </c>
    </row>
    <row r="4588" spans="1:16" ht="51">
      <c r="A4588" s="262" t="s">
        <v>619</v>
      </c>
      <c r="B4588" s="124"/>
      <c r="C4588" s="125" t="s">
        <v>713</v>
      </c>
      <c r="D4588" s="119">
        <v>43230</v>
      </c>
      <c r="E4588" s="120" t="s">
        <v>9124</v>
      </c>
      <c r="F4588" s="120" t="s">
        <v>3</v>
      </c>
      <c r="G4588" s="120">
        <v>1621351</v>
      </c>
      <c r="H4588" s="124"/>
      <c r="I4588" s="128" t="s">
        <v>10674</v>
      </c>
      <c r="J4588" s="124"/>
      <c r="K4588" s="124"/>
      <c r="L4588" s="124"/>
      <c r="M4588" s="124"/>
      <c r="N4588" s="211">
        <v>0</v>
      </c>
      <c r="O4588" s="211">
        <v>0.69000000000000006</v>
      </c>
      <c r="P4588" s="124" t="s">
        <v>1314</v>
      </c>
    </row>
    <row r="4589" spans="1:16" ht="51">
      <c r="A4589" s="262" t="s">
        <v>619</v>
      </c>
      <c r="B4589" s="124"/>
      <c r="C4589" s="125" t="s">
        <v>713</v>
      </c>
      <c r="D4589" s="119">
        <v>43230</v>
      </c>
      <c r="E4589" s="120" t="s">
        <v>9125</v>
      </c>
      <c r="F4589" s="120" t="s">
        <v>3</v>
      </c>
      <c r="G4589" s="120">
        <v>1621352</v>
      </c>
      <c r="H4589" s="124"/>
      <c r="I4589" s="128" t="s">
        <v>10675</v>
      </c>
      <c r="J4589" s="124"/>
      <c r="K4589" s="124"/>
      <c r="L4589" s="124"/>
      <c r="M4589" s="124"/>
      <c r="N4589" s="211">
        <v>0</v>
      </c>
      <c r="O4589" s="211">
        <v>3085</v>
      </c>
      <c r="P4589" s="124" t="s">
        <v>1314</v>
      </c>
    </row>
    <row r="4590" spans="1:16" ht="51">
      <c r="A4590" s="262" t="s">
        <v>619</v>
      </c>
      <c r="B4590" s="124"/>
      <c r="C4590" s="125" t="s">
        <v>713</v>
      </c>
      <c r="D4590" s="119">
        <v>43230</v>
      </c>
      <c r="E4590" s="120" t="s">
        <v>9126</v>
      </c>
      <c r="F4590" s="120" t="s">
        <v>3</v>
      </c>
      <c r="G4590" s="120">
        <v>1621356</v>
      </c>
      <c r="H4590" s="124"/>
      <c r="I4590" s="128" t="s">
        <v>10676</v>
      </c>
      <c r="J4590" s="124"/>
      <c r="K4590" s="124"/>
      <c r="L4590" s="124"/>
      <c r="M4590" s="124"/>
      <c r="N4590" s="211">
        <v>0</v>
      </c>
      <c r="O4590" s="211">
        <v>0.69000000000000006</v>
      </c>
      <c r="P4590" s="124" t="s">
        <v>1314</v>
      </c>
    </row>
    <row r="4591" spans="1:16" ht="51">
      <c r="A4591" s="262" t="s">
        <v>619</v>
      </c>
      <c r="B4591" s="124"/>
      <c r="C4591" s="125" t="s">
        <v>713</v>
      </c>
      <c r="D4591" s="119">
        <v>43230</v>
      </c>
      <c r="E4591" s="120" t="s">
        <v>9127</v>
      </c>
      <c r="F4591" s="120" t="s">
        <v>3</v>
      </c>
      <c r="G4591" s="120">
        <v>1621357</v>
      </c>
      <c r="H4591" s="124"/>
      <c r="I4591" s="128" t="s">
        <v>10677</v>
      </c>
      <c r="J4591" s="124"/>
      <c r="K4591" s="124"/>
      <c r="L4591" s="124"/>
      <c r="M4591" s="124"/>
      <c r="N4591" s="211">
        <v>0</v>
      </c>
      <c r="O4591" s="211">
        <v>3085</v>
      </c>
      <c r="P4591" s="124" t="s">
        <v>1314</v>
      </c>
    </row>
    <row r="4592" spans="1:16" ht="51">
      <c r="A4592" s="262" t="s">
        <v>619</v>
      </c>
      <c r="B4592" s="124"/>
      <c r="C4592" s="125" t="s">
        <v>713</v>
      </c>
      <c r="D4592" s="119">
        <v>43230</v>
      </c>
      <c r="E4592" s="120" t="s">
        <v>9128</v>
      </c>
      <c r="F4592" s="120" t="s">
        <v>3</v>
      </c>
      <c r="G4592" s="120">
        <v>1621358</v>
      </c>
      <c r="H4592" s="124"/>
      <c r="I4592" s="128" t="s">
        <v>10677</v>
      </c>
      <c r="J4592" s="124"/>
      <c r="K4592" s="124"/>
      <c r="L4592" s="124"/>
      <c r="M4592" s="124"/>
      <c r="N4592" s="211">
        <v>0</v>
      </c>
      <c r="O4592" s="211">
        <v>0.69000000000000006</v>
      </c>
      <c r="P4592" s="124" t="s">
        <v>1314</v>
      </c>
    </row>
    <row r="4593" spans="1:16" ht="51">
      <c r="A4593" s="262" t="s">
        <v>619</v>
      </c>
      <c r="B4593" s="124"/>
      <c r="C4593" s="125" t="s">
        <v>713</v>
      </c>
      <c r="D4593" s="119">
        <v>43230</v>
      </c>
      <c r="E4593" s="120" t="s">
        <v>9129</v>
      </c>
      <c r="F4593" s="120" t="s">
        <v>3</v>
      </c>
      <c r="G4593" s="120">
        <v>1621360</v>
      </c>
      <c r="H4593" s="124"/>
      <c r="I4593" s="128" t="s">
        <v>10678</v>
      </c>
      <c r="J4593" s="124"/>
      <c r="K4593" s="124"/>
      <c r="L4593" s="124"/>
      <c r="M4593" s="124"/>
      <c r="N4593" s="211">
        <v>0</v>
      </c>
      <c r="O4593" s="211">
        <v>3085</v>
      </c>
      <c r="P4593" s="124" t="s">
        <v>1314</v>
      </c>
    </row>
    <row r="4594" spans="1:16" ht="51">
      <c r="A4594" s="262" t="s">
        <v>619</v>
      </c>
      <c r="B4594" s="124"/>
      <c r="C4594" s="125" t="s">
        <v>713</v>
      </c>
      <c r="D4594" s="119">
        <v>43230</v>
      </c>
      <c r="E4594" s="120" t="s">
        <v>9130</v>
      </c>
      <c r="F4594" s="120" t="s">
        <v>3</v>
      </c>
      <c r="G4594" s="120">
        <v>1621363</v>
      </c>
      <c r="H4594" s="124"/>
      <c r="I4594" s="128" t="s">
        <v>10678</v>
      </c>
      <c r="J4594" s="124"/>
      <c r="K4594" s="124"/>
      <c r="L4594" s="124"/>
      <c r="M4594" s="124"/>
      <c r="N4594" s="211">
        <v>0</v>
      </c>
      <c r="O4594" s="211">
        <v>0.69000000000000006</v>
      </c>
      <c r="P4594" s="124" t="s">
        <v>1314</v>
      </c>
    </row>
    <row r="4595" spans="1:16" ht="51">
      <c r="A4595" s="262" t="s">
        <v>619</v>
      </c>
      <c r="B4595" s="124"/>
      <c r="C4595" s="125" t="s">
        <v>713</v>
      </c>
      <c r="D4595" s="119">
        <v>43230</v>
      </c>
      <c r="E4595" s="120" t="s">
        <v>9131</v>
      </c>
      <c r="F4595" s="120" t="s">
        <v>3</v>
      </c>
      <c r="G4595" s="120">
        <v>1621364</v>
      </c>
      <c r="H4595" s="124"/>
      <c r="I4595" s="128" t="s">
        <v>10679</v>
      </c>
      <c r="J4595" s="124"/>
      <c r="K4595" s="124"/>
      <c r="L4595" s="124"/>
      <c r="M4595" s="124"/>
      <c r="N4595" s="211">
        <v>0</v>
      </c>
      <c r="O4595" s="211">
        <v>3046.81</v>
      </c>
      <c r="P4595" s="124" t="s">
        <v>1314</v>
      </c>
    </row>
    <row r="4596" spans="1:16" ht="51">
      <c r="A4596" s="262" t="s">
        <v>619</v>
      </c>
      <c r="B4596" s="124"/>
      <c r="C4596" s="125" t="s">
        <v>713</v>
      </c>
      <c r="D4596" s="119">
        <v>43230</v>
      </c>
      <c r="E4596" s="120" t="s">
        <v>9132</v>
      </c>
      <c r="F4596" s="120" t="s">
        <v>3</v>
      </c>
      <c r="G4596" s="120">
        <v>1621367</v>
      </c>
      <c r="H4596" s="124"/>
      <c r="I4596" s="128" t="s">
        <v>10680</v>
      </c>
      <c r="J4596" s="124"/>
      <c r="K4596" s="124"/>
      <c r="L4596" s="124"/>
      <c r="M4596" s="124"/>
      <c r="N4596" s="211">
        <v>0</v>
      </c>
      <c r="O4596" s="211">
        <v>38.880000000000003</v>
      </c>
      <c r="P4596" s="124" t="s">
        <v>1314</v>
      </c>
    </row>
    <row r="4597" spans="1:16" ht="51">
      <c r="A4597" s="262" t="s">
        <v>619</v>
      </c>
      <c r="B4597" s="124"/>
      <c r="C4597" s="125" t="s">
        <v>713</v>
      </c>
      <c r="D4597" s="119">
        <v>43230</v>
      </c>
      <c r="E4597" s="120" t="s">
        <v>9133</v>
      </c>
      <c r="F4597" s="120" t="s">
        <v>3</v>
      </c>
      <c r="G4597" s="120">
        <v>1621368</v>
      </c>
      <c r="H4597" s="124"/>
      <c r="I4597" s="128" t="s">
        <v>10681</v>
      </c>
      <c r="J4597" s="124"/>
      <c r="K4597" s="124"/>
      <c r="L4597" s="124"/>
      <c r="M4597" s="124"/>
      <c r="N4597" s="211">
        <v>0</v>
      </c>
      <c r="O4597" s="211">
        <v>862.4</v>
      </c>
      <c r="P4597" s="124" t="s">
        <v>1314</v>
      </c>
    </row>
    <row r="4598" spans="1:16" ht="51">
      <c r="A4598" s="262" t="s">
        <v>619</v>
      </c>
      <c r="B4598" s="124"/>
      <c r="C4598" s="125" t="s">
        <v>713</v>
      </c>
      <c r="D4598" s="119">
        <v>43230</v>
      </c>
      <c r="E4598" s="120" t="s">
        <v>9134</v>
      </c>
      <c r="F4598" s="120" t="s">
        <v>3</v>
      </c>
      <c r="G4598" s="120">
        <v>1621371</v>
      </c>
      <c r="H4598" s="124"/>
      <c r="I4598" s="128" t="s">
        <v>10682</v>
      </c>
      <c r="J4598" s="124"/>
      <c r="K4598" s="124"/>
      <c r="L4598" s="124"/>
      <c r="M4598" s="124"/>
      <c r="N4598" s="211">
        <v>0</v>
      </c>
      <c r="O4598" s="211">
        <v>3259.71</v>
      </c>
      <c r="P4598" s="124" t="s">
        <v>1314</v>
      </c>
    </row>
    <row r="4599" spans="1:16" ht="51">
      <c r="A4599" s="262" t="s">
        <v>619</v>
      </c>
      <c r="B4599" s="124"/>
      <c r="C4599" s="125" t="s">
        <v>713</v>
      </c>
      <c r="D4599" s="119">
        <v>43230</v>
      </c>
      <c r="E4599" s="120" t="s">
        <v>9135</v>
      </c>
      <c r="F4599" s="120" t="s">
        <v>3</v>
      </c>
      <c r="G4599" s="120">
        <v>1621373</v>
      </c>
      <c r="H4599" s="124"/>
      <c r="I4599" s="128" t="s">
        <v>10682</v>
      </c>
      <c r="J4599" s="124"/>
      <c r="K4599" s="124"/>
      <c r="L4599" s="124"/>
      <c r="M4599" s="124"/>
      <c r="N4599" s="211">
        <v>0</v>
      </c>
      <c r="O4599" s="211">
        <v>41.6</v>
      </c>
      <c r="P4599" s="124" t="s">
        <v>1314</v>
      </c>
    </row>
    <row r="4600" spans="1:16" ht="51">
      <c r="A4600" s="262" t="s">
        <v>619</v>
      </c>
      <c r="B4600" s="124"/>
      <c r="C4600" s="125" t="s">
        <v>713</v>
      </c>
      <c r="D4600" s="119">
        <v>43230</v>
      </c>
      <c r="E4600" s="120" t="s">
        <v>9136</v>
      </c>
      <c r="F4600" s="120" t="s">
        <v>3</v>
      </c>
      <c r="G4600" s="120">
        <v>1621374</v>
      </c>
      <c r="H4600" s="124"/>
      <c r="I4600" s="128" t="s">
        <v>10683</v>
      </c>
      <c r="J4600" s="124"/>
      <c r="K4600" s="124"/>
      <c r="L4600" s="124"/>
      <c r="M4600" s="124"/>
      <c r="N4600" s="211">
        <v>0</v>
      </c>
      <c r="O4600" s="211">
        <v>3259.71</v>
      </c>
      <c r="P4600" s="124" t="s">
        <v>1314</v>
      </c>
    </row>
    <row r="4601" spans="1:16" ht="51">
      <c r="A4601" s="262" t="s">
        <v>619</v>
      </c>
      <c r="B4601" s="124"/>
      <c r="C4601" s="125" t="s">
        <v>713</v>
      </c>
      <c r="D4601" s="119">
        <v>43230</v>
      </c>
      <c r="E4601" s="120" t="s">
        <v>9137</v>
      </c>
      <c r="F4601" s="120" t="s">
        <v>3</v>
      </c>
      <c r="G4601" s="120">
        <v>1621375</v>
      </c>
      <c r="H4601" s="124"/>
      <c r="I4601" s="128" t="s">
        <v>10683</v>
      </c>
      <c r="J4601" s="124"/>
      <c r="K4601" s="124"/>
      <c r="L4601" s="124"/>
      <c r="M4601" s="124"/>
      <c r="N4601" s="211">
        <v>0</v>
      </c>
      <c r="O4601" s="211">
        <v>41.6</v>
      </c>
      <c r="P4601" s="124" t="s">
        <v>1314</v>
      </c>
    </row>
    <row r="4602" spans="1:16" ht="51">
      <c r="A4602" s="262" t="s">
        <v>619</v>
      </c>
      <c r="B4602" s="124"/>
      <c r="C4602" s="125" t="s">
        <v>713</v>
      </c>
      <c r="D4602" s="119">
        <v>43230</v>
      </c>
      <c r="E4602" s="120" t="s">
        <v>9138</v>
      </c>
      <c r="F4602" s="120" t="s">
        <v>3</v>
      </c>
      <c r="G4602" s="120">
        <v>1621376</v>
      </c>
      <c r="H4602" s="124"/>
      <c r="I4602" s="128" t="s">
        <v>10684</v>
      </c>
      <c r="J4602" s="124"/>
      <c r="K4602" s="124"/>
      <c r="L4602" s="124"/>
      <c r="M4602" s="124"/>
      <c r="N4602" s="211">
        <v>0</v>
      </c>
      <c r="O4602" s="211">
        <v>3259.71</v>
      </c>
      <c r="P4602" s="124" t="s">
        <v>1314</v>
      </c>
    </row>
    <row r="4603" spans="1:16" ht="51">
      <c r="A4603" s="262">
        <v>224</v>
      </c>
      <c r="B4603" s="124"/>
      <c r="C4603" s="125" t="s">
        <v>120</v>
      </c>
      <c r="D4603" s="119">
        <v>43230</v>
      </c>
      <c r="E4603" s="120" t="s">
        <v>9139</v>
      </c>
      <c r="F4603" s="120" t="s">
        <v>3</v>
      </c>
      <c r="G4603" s="120">
        <v>1621377</v>
      </c>
      <c r="H4603" s="124"/>
      <c r="I4603" s="128" t="s">
        <v>5204</v>
      </c>
      <c r="J4603" s="124"/>
      <c r="K4603" s="124"/>
      <c r="L4603" s="124"/>
      <c r="M4603" s="124"/>
      <c r="N4603" s="211">
        <v>0</v>
      </c>
      <c r="O4603" s="211">
        <v>150</v>
      </c>
      <c r="P4603" s="124" t="s">
        <v>1314</v>
      </c>
    </row>
    <row r="4604" spans="1:16" ht="51">
      <c r="A4604" s="262" t="s">
        <v>619</v>
      </c>
      <c r="B4604" s="124"/>
      <c r="C4604" s="125" t="s">
        <v>713</v>
      </c>
      <c r="D4604" s="119">
        <v>43230</v>
      </c>
      <c r="E4604" s="120" t="s">
        <v>9140</v>
      </c>
      <c r="F4604" s="120" t="s">
        <v>3</v>
      </c>
      <c r="G4604" s="120">
        <v>1621378</v>
      </c>
      <c r="H4604" s="124"/>
      <c r="I4604" s="128" t="s">
        <v>10684</v>
      </c>
      <c r="J4604" s="124"/>
      <c r="K4604" s="124"/>
      <c r="L4604" s="124"/>
      <c r="M4604" s="124"/>
      <c r="N4604" s="211">
        <v>0</v>
      </c>
      <c r="O4604" s="211">
        <v>41.6</v>
      </c>
      <c r="P4604" s="124" t="s">
        <v>1314</v>
      </c>
    </row>
    <row r="4605" spans="1:16" ht="51">
      <c r="A4605" s="262" t="s">
        <v>619</v>
      </c>
      <c r="B4605" s="124"/>
      <c r="C4605" s="125" t="s">
        <v>713</v>
      </c>
      <c r="D4605" s="119">
        <v>43230</v>
      </c>
      <c r="E4605" s="120" t="s">
        <v>9141</v>
      </c>
      <c r="F4605" s="120" t="s">
        <v>3</v>
      </c>
      <c r="G4605" s="120">
        <v>1621379</v>
      </c>
      <c r="H4605" s="124"/>
      <c r="I4605" s="128" t="s">
        <v>10685</v>
      </c>
      <c r="J4605" s="124"/>
      <c r="K4605" s="124"/>
      <c r="L4605" s="124"/>
      <c r="M4605" s="124"/>
      <c r="N4605" s="211">
        <v>0</v>
      </c>
      <c r="O4605" s="211">
        <v>3259.71</v>
      </c>
      <c r="P4605" s="124" t="s">
        <v>1314</v>
      </c>
    </row>
    <row r="4606" spans="1:16" ht="51">
      <c r="A4606" s="262" t="s">
        <v>619</v>
      </c>
      <c r="B4606" s="124"/>
      <c r="C4606" s="125" t="s">
        <v>713</v>
      </c>
      <c r="D4606" s="119">
        <v>43230</v>
      </c>
      <c r="E4606" s="120" t="s">
        <v>9142</v>
      </c>
      <c r="F4606" s="120" t="s">
        <v>3</v>
      </c>
      <c r="G4606" s="120">
        <v>1621382</v>
      </c>
      <c r="H4606" s="124"/>
      <c r="I4606" s="128" t="s">
        <v>10686</v>
      </c>
      <c r="J4606" s="124"/>
      <c r="K4606" s="124"/>
      <c r="L4606" s="124"/>
      <c r="M4606" s="124"/>
      <c r="N4606" s="211">
        <v>0</v>
      </c>
      <c r="O4606" s="211">
        <v>41.6</v>
      </c>
      <c r="P4606" s="124" t="s">
        <v>1314</v>
      </c>
    </row>
    <row r="4607" spans="1:16" ht="51">
      <c r="A4607" s="262">
        <v>41</v>
      </c>
      <c r="B4607" s="124"/>
      <c r="C4607" s="125" t="s">
        <v>697</v>
      </c>
      <c r="D4607" s="119">
        <v>43230</v>
      </c>
      <c r="E4607" s="120" t="s">
        <v>9143</v>
      </c>
      <c r="F4607" s="120" t="s">
        <v>3</v>
      </c>
      <c r="G4607" s="120">
        <v>1621171</v>
      </c>
      <c r="H4607" s="124"/>
      <c r="I4607" s="128" t="s">
        <v>10687</v>
      </c>
      <c r="J4607" s="124"/>
      <c r="K4607" s="124"/>
      <c r="L4607" s="124"/>
      <c r="M4607" s="124"/>
      <c r="N4607" s="211">
        <v>0</v>
      </c>
      <c r="O4607" s="211">
        <v>175420.5</v>
      </c>
      <c r="P4607" s="124" t="s">
        <v>1314</v>
      </c>
    </row>
    <row r="4608" spans="1:16" ht="51">
      <c r="A4608" s="262">
        <v>41</v>
      </c>
      <c r="B4608" s="124"/>
      <c r="C4608" s="125" t="s">
        <v>697</v>
      </c>
      <c r="D4608" s="119">
        <v>43230</v>
      </c>
      <c r="E4608" s="120" t="s">
        <v>9144</v>
      </c>
      <c r="F4608" s="120" t="s">
        <v>3</v>
      </c>
      <c r="G4608" s="120">
        <v>1621175</v>
      </c>
      <c r="H4608" s="124"/>
      <c r="I4608" s="128" t="s">
        <v>10688</v>
      </c>
      <c r="J4608" s="124"/>
      <c r="K4608" s="124"/>
      <c r="L4608" s="124"/>
      <c r="M4608" s="124"/>
      <c r="N4608" s="211">
        <v>0</v>
      </c>
      <c r="O4608" s="211">
        <v>1464163.54</v>
      </c>
      <c r="P4608" s="124" t="s">
        <v>1314</v>
      </c>
    </row>
    <row r="4609" spans="1:16" ht="63.75">
      <c r="A4609" s="262">
        <v>20</v>
      </c>
      <c r="B4609" s="124"/>
      <c r="C4609" s="125" t="s">
        <v>693</v>
      </c>
      <c r="D4609" s="119">
        <v>43230</v>
      </c>
      <c r="E4609" s="120" t="s">
        <v>9145</v>
      </c>
      <c r="F4609" s="120" t="s">
        <v>3</v>
      </c>
      <c r="G4609" s="120">
        <v>1621202</v>
      </c>
      <c r="H4609" s="124"/>
      <c r="I4609" s="128" t="s">
        <v>10689</v>
      </c>
      <c r="J4609" s="124"/>
      <c r="K4609" s="124"/>
      <c r="L4609" s="124"/>
      <c r="M4609" s="124"/>
      <c r="N4609" s="211">
        <v>0</v>
      </c>
      <c r="O4609" s="211">
        <v>290568.86</v>
      </c>
      <c r="P4609" s="124" t="s">
        <v>1314</v>
      </c>
    </row>
    <row r="4610" spans="1:16" ht="51">
      <c r="A4610" s="262">
        <v>197</v>
      </c>
      <c r="B4610" s="124"/>
      <c r="C4610" s="125" t="s">
        <v>754</v>
      </c>
      <c r="D4610" s="119">
        <v>43230</v>
      </c>
      <c r="E4610" s="120" t="s">
        <v>9146</v>
      </c>
      <c r="F4610" s="120" t="s">
        <v>3</v>
      </c>
      <c r="G4610" s="120">
        <v>1621293</v>
      </c>
      <c r="H4610" s="124"/>
      <c r="I4610" s="128" t="s">
        <v>10690</v>
      </c>
      <c r="J4610" s="124"/>
      <c r="K4610" s="124"/>
      <c r="L4610" s="124"/>
      <c r="M4610" s="124"/>
      <c r="N4610" s="211">
        <v>0</v>
      </c>
      <c r="O4610" s="211">
        <v>41809.129999999997</v>
      </c>
      <c r="P4610" s="124" t="s">
        <v>1314</v>
      </c>
    </row>
    <row r="4611" spans="1:16" ht="51">
      <c r="A4611" s="262" t="s">
        <v>619</v>
      </c>
      <c r="B4611" s="124"/>
      <c r="C4611" s="125" t="s">
        <v>713</v>
      </c>
      <c r="D4611" s="119">
        <v>43230</v>
      </c>
      <c r="E4611" s="120" t="s">
        <v>9147</v>
      </c>
      <c r="F4611" s="120" t="s">
        <v>3</v>
      </c>
      <c r="G4611" s="120">
        <v>1621166</v>
      </c>
      <c r="H4611" s="124"/>
      <c r="I4611" s="128" t="s">
        <v>10691</v>
      </c>
      <c r="J4611" s="124"/>
      <c r="K4611" s="124"/>
      <c r="L4611" s="124"/>
      <c r="M4611" s="124"/>
      <c r="N4611" s="211">
        <v>0</v>
      </c>
      <c r="O4611" s="211">
        <v>2090</v>
      </c>
      <c r="P4611" s="124" t="s">
        <v>1314</v>
      </c>
    </row>
    <row r="4612" spans="1:16" ht="51">
      <c r="A4612" s="262" t="s">
        <v>619</v>
      </c>
      <c r="B4612" s="124"/>
      <c r="C4612" s="125" t="s">
        <v>713</v>
      </c>
      <c r="D4612" s="119">
        <v>43230</v>
      </c>
      <c r="E4612" s="120" t="s">
        <v>9148</v>
      </c>
      <c r="F4612" s="120" t="s">
        <v>3</v>
      </c>
      <c r="G4612" s="120">
        <v>1621168</v>
      </c>
      <c r="H4612" s="124"/>
      <c r="I4612" s="128" t="s">
        <v>10692</v>
      </c>
      <c r="J4612" s="124"/>
      <c r="K4612" s="124"/>
      <c r="L4612" s="124"/>
      <c r="M4612" s="124"/>
      <c r="N4612" s="211">
        <v>0</v>
      </c>
      <c r="O4612" s="211">
        <v>849.52</v>
      </c>
      <c r="P4612" s="124" t="s">
        <v>1314</v>
      </c>
    </row>
    <row r="4613" spans="1:16" ht="89.25">
      <c r="A4613" s="262">
        <v>373</v>
      </c>
      <c r="B4613" s="124"/>
      <c r="C4613" s="125" t="s">
        <v>1269</v>
      </c>
      <c r="D4613" s="119">
        <v>43230</v>
      </c>
      <c r="E4613" s="120" t="s">
        <v>9149</v>
      </c>
      <c r="F4613" s="120" t="s">
        <v>1315</v>
      </c>
      <c r="G4613" s="120">
        <v>17614413</v>
      </c>
      <c r="H4613" s="124"/>
      <c r="I4613" s="128" t="s">
        <v>10693</v>
      </c>
      <c r="J4613" s="124"/>
      <c r="K4613" s="124"/>
      <c r="L4613" s="124"/>
      <c r="M4613" s="124"/>
      <c r="N4613" s="211">
        <v>0</v>
      </c>
      <c r="O4613" s="211">
        <v>58418201.960000001</v>
      </c>
      <c r="P4613" s="124" t="s">
        <v>1314</v>
      </c>
    </row>
    <row r="4614" spans="1:16" ht="51">
      <c r="A4614" s="262">
        <v>513</v>
      </c>
      <c r="B4614" s="124"/>
      <c r="C4614" s="125" t="s">
        <v>201</v>
      </c>
      <c r="D4614" s="119">
        <v>43230</v>
      </c>
      <c r="E4614" s="120" t="s">
        <v>9150</v>
      </c>
      <c r="F4614" s="120" t="s">
        <v>15</v>
      </c>
      <c r="G4614" s="120">
        <v>732861</v>
      </c>
      <c r="H4614" s="124"/>
      <c r="I4614" s="128" t="s">
        <v>6110</v>
      </c>
      <c r="J4614" s="124"/>
      <c r="K4614" s="124"/>
      <c r="L4614" s="124"/>
      <c r="M4614" s="124"/>
      <c r="N4614" s="211">
        <v>50</v>
      </c>
      <c r="O4614" s="211">
        <v>0</v>
      </c>
      <c r="P4614" s="124" t="s">
        <v>1314</v>
      </c>
    </row>
    <row r="4615" spans="1:16" ht="51">
      <c r="A4615" s="262">
        <v>513</v>
      </c>
      <c r="B4615" s="124"/>
      <c r="C4615" s="125" t="s">
        <v>201</v>
      </c>
      <c r="D4615" s="119">
        <v>43230</v>
      </c>
      <c r="E4615" s="120" t="s">
        <v>9151</v>
      </c>
      <c r="F4615" s="120" t="s">
        <v>15</v>
      </c>
      <c r="G4615" s="120">
        <v>732977</v>
      </c>
      <c r="H4615" s="124"/>
      <c r="I4615" s="128" t="s">
        <v>8423</v>
      </c>
      <c r="J4615" s="124"/>
      <c r="K4615" s="124"/>
      <c r="L4615" s="124"/>
      <c r="M4615" s="124"/>
      <c r="N4615" s="211">
        <v>50</v>
      </c>
      <c r="O4615" s="211">
        <v>0</v>
      </c>
      <c r="P4615" s="124" t="s">
        <v>1314</v>
      </c>
    </row>
    <row r="4616" spans="1:16" ht="51">
      <c r="A4616" s="262">
        <v>513</v>
      </c>
      <c r="B4616" s="124"/>
      <c r="C4616" s="125" t="s">
        <v>201</v>
      </c>
      <c r="D4616" s="119">
        <v>43230</v>
      </c>
      <c r="E4616" s="120" t="s">
        <v>9152</v>
      </c>
      <c r="F4616" s="120" t="s">
        <v>15</v>
      </c>
      <c r="G4616" s="120">
        <v>732859</v>
      </c>
      <c r="H4616" s="124"/>
      <c r="I4616" s="128" t="s">
        <v>5593</v>
      </c>
      <c r="J4616" s="124"/>
      <c r="K4616" s="124"/>
      <c r="L4616" s="124"/>
      <c r="M4616" s="124"/>
      <c r="N4616" s="211">
        <v>50</v>
      </c>
      <c r="O4616" s="211">
        <v>0</v>
      </c>
      <c r="P4616" s="124" t="s">
        <v>1314</v>
      </c>
    </row>
    <row r="4617" spans="1:16" ht="63.75">
      <c r="A4617" s="262">
        <v>373</v>
      </c>
      <c r="B4617" s="124"/>
      <c r="C4617" s="125" t="s">
        <v>1269</v>
      </c>
      <c r="D4617" s="119">
        <v>43230</v>
      </c>
      <c r="E4617" s="120" t="s">
        <v>9153</v>
      </c>
      <c r="F4617" s="120" t="s">
        <v>1315</v>
      </c>
      <c r="G4617" s="120">
        <v>17630777</v>
      </c>
      <c r="H4617" s="124"/>
      <c r="I4617" s="128" t="s">
        <v>10694</v>
      </c>
      <c r="J4617" s="124"/>
      <c r="K4617" s="124"/>
      <c r="L4617" s="124"/>
      <c r="M4617" s="124"/>
      <c r="N4617" s="211">
        <v>0</v>
      </c>
      <c r="O4617" s="211">
        <v>1959790.93</v>
      </c>
      <c r="P4617" s="124" t="s">
        <v>1314</v>
      </c>
    </row>
    <row r="4618" spans="1:16" ht="102">
      <c r="A4618" s="262" t="s">
        <v>619</v>
      </c>
      <c r="B4618" s="124"/>
      <c r="C4618" s="125" t="s">
        <v>713</v>
      </c>
      <c r="D4618" s="119">
        <v>43230</v>
      </c>
      <c r="E4618" s="120" t="s">
        <v>9154</v>
      </c>
      <c r="F4618" s="120" t="s">
        <v>6</v>
      </c>
      <c r="G4618" s="120">
        <v>921259</v>
      </c>
      <c r="H4618" s="124"/>
      <c r="I4618" s="128" t="s">
        <v>10695</v>
      </c>
      <c r="J4618" s="124"/>
      <c r="K4618" s="124"/>
      <c r="L4618" s="124"/>
      <c r="M4618" s="124"/>
      <c r="N4618" s="211">
        <v>0</v>
      </c>
      <c r="O4618" s="211">
        <v>12207.15</v>
      </c>
      <c r="P4618" s="124" t="s">
        <v>1314</v>
      </c>
    </row>
    <row r="4619" spans="1:16" ht="102">
      <c r="A4619" s="262" t="s">
        <v>619</v>
      </c>
      <c r="B4619" s="124"/>
      <c r="C4619" s="125" t="s">
        <v>713</v>
      </c>
      <c r="D4619" s="119">
        <v>43230</v>
      </c>
      <c r="E4619" s="120" t="s">
        <v>9155</v>
      </c>
      <c r="F4619" s="120" t="s">
        <v>6</v>
      </c>
      <c r="G4619" s="120">
        <v>921259</v>
      </c>
      <c r="H4619" s="124"/>
      <c r="I4619" s="128" t="s">
        <v>10696</v>
      </c>
      <c r="J4619" s="124"/>
      <c r="K4619" s="124"/>
      <c r="L4619" s="124"/>
      <c r="M4619" s="124"/>
      <c r="N4619" s="211">
        <v>0</v>
      </c>
      <c r="O4619" s="211">
        <v>4399.97</v>
      </c>
      <c r="P4619" s="124" t="s">
        <v>1314</v>
      </c>
    </row>
    <row r="4620" spans="1:16" ht="63.75">
      <c r="A4620" s="262" t="s">
        <v>620</v>
      </c>
      <c r="B4620" s="124"/>
      <c r="C4620" s="125" t="s">
        <v>714</v>
      </c>
      <c r="D4620" s="119">
        <v>43230</v>
      </c>
      <c r="E4620" s="120" t="s">
        <v>9156</v>
      </c>
      <c r="F4620" s="120" t="s">
        <v>6</v>
      </c>
      <c r="G4620" s="120">
        <v>973009</v>
      </c>
      <c r="H4620" s="124"/>
      <c r="I4620" s="128" t="s">
        <v>10697</v>
      </c>
      <c r="J4620" s="124"/>
      <c r="K4620" s="124"/>
      <c r="L4620" s="124"/>
      <c r="M4620" s="124"/>
      <c r="N4620" s="211">
        <v>0</v>
      </c>
      <c r="O4620" s="211">
        <v>2516681.8199999998</v>
      </c>
      <c r="P4620" s="124" t="s">
        <v>1314</v>
      </c>
    </row>
    <row r="4621" spans="1:16" ht="89.25">
      <c r="A4621" s="262">
        <v>25</v>
      </c>
      <c r="B4621" s="124"/>
      <c r="C4621" s="125" t="s">
        <v>694</v>
      </c>
      <c r="D4621" s="119">
        <v>43230</v>
      </c>
      <c r="E4621" s="120" t="s">
        <v>9157</v>
      </c>
      <c r="F4621" s="120" t="s">
        <v>15</v>
      </c>
      <c r="G4621" s="120">
        <v>4943</v>
      </c>
      <c r="H4621" s="124"/>
      <c r="I4621" s="128" t="s">
        <v>10698</v>
      </c>
      <c r="J4621" s="124"/>
      <c r="K4621" s="124"/>
      <c r="L4621" s="124"/>
      <c r="M4621" s="124"/>
      <c r="N4621" s="211">
        <v>467.77</v>
      </c>
      <c r="O4621" s="211">
        <v>0</v>
      </c>
      <c r="P4621" s="124" t="s">
        <v>1314</v>
      </c>
    </row>
    <row r="4622" spans="1:16" ht="76.5">
      <c r="A4622" s="262">
        <v>25</v>
      </c>
      <c r="B4622" s="124"/>
      <c r="C4622" s="125" t="s">
        <v>694</v>
      </c>
      <c r="D4622" s="119">
        <v>43230</v>
      </c>
      <c r="E4622" s="120" t="s">
        <v>9158</v>
      </c>
      <c r="F4622" s="120" t="s">
        <v>1315</v>
      </c>
      <c r="G4622" s="120">
        <v>17630776</v>
      </c>
      <c r="H4622" s="124"/>
      <c r="I4622" s="128" t="s">
        <v>10699</v>
      </c>
      <c r="J4622" s="124"/>
      <c r="K4622" s="124"/>
      <c r="L4622" s="124"/>
      <c r="M4622" s="124"/>
      <c r="N4622" s="211">
        <v>42852.51</v>
      </c>
      <c r="O4622" s="211">
        <v>0</v>
      </c>
      <c r="P4622" s="124" t="s">
        <v>1314</v>
      </c>
    </row>
    <row r="4623" spans="1:16" ht="76.5">
      <c r="A4623" s="262">
        <v>25</v>
      </c>
      <c r="B4623" s="124"/>
      <c r="C4623" s="125" t="s">
        <v>694</v>
      </c>
      <c r="D4623" s="119">
        <v>43230</v>
      </c>
      <c r="E4623" s="120" t="s">
        <v>9159</v>
      </c>
      <c r="F4623" s="120" t="s">
        <v>1315</v>
      </c>
      <c r="G4623" s="120">
        <v>17630775</v>
      </c>
      <c r="H4623" s="124"/>
      <c r="I4623" s="128" t="s">
        <v>10700</v>
      </c>
      <c r="J4623" s="124"/>
      <c r="K4623" s="124"/>
      <c r="L4623" s="124"/>
      <c r="M4623" s="124"/>
      <c r="N4623" s="211">
        <v>307410.87</v>
      </c>
      <c r="O4623" s="211">
        <v>0</v>
      </c>
      <c r="P4623" s="124" t="s">
        <v>1314</v>
      </c>
    </row>
    <row r="4624" spans="1:16" ht="76.5">
      <c r="A4624" s="262">
        <v>25</v>
      </c>
      <c r="B4624" s="124"/>
      <c r="C4624" s="125" t="s">
        <v>694</v>
      </c>
      <c r="D4624" s="119">
        <v>43230</v>
      </c>
      <c r="E4624" s="120" t="s">
        <v>9160</v>
      </c>
      <c r="F4624" s="120" t="s">
        <v>1315</v>
      </c>
      <c r="G4624" s="120">
        <v>17630774</v>
      </c>
      <c r="H4624" s="124"/>
      <c r="I4624" s="128" t="s">
        <v>10701</v>
      </c>
      <c r="J4624" s="124"/>
      <c r="K4624" s="124"/>
      <c r="L4624" s="124"/>
      <c r="M4624" s="124"/>
      <c r="N4624" s="211">
        <v>136846.78</v>
      </c>
      <c r="O4624" s="211">
        <v>0</v>
      </c>
      <c r="P4624" s="124" t="s">
        <v>1314</v>
      </c>
    </row>
    <row r="4625" spans="1:16" ht="76.5">
      <c r="A4625" s="262">
        <v>25</v>
      </c>
      <c r="B4625" s="124"/>
      <c r="C4625" s="125" t="s">
        <v>694</v>
      </c>
      <c r="D4625" s="119">
        <v>43230</v>
      </c>
      <c r="E4625" s="120" t="s">
        <v>9161</v>
      </c>
      <c r="F4625" s="120" t="s">
        <v>1315</v>
      </c>
      <c r="G4625" s="120">
        <v>17630615</v>
      </c>
      <c r="H4625" s="124"/>
      <c r="I4625" s="128" t="s">
        <v>10702</v>
      </c>
      <c r="J4625" s="124"/>
      <c r="K4625" s="124"/>
      <c r="L4625" s="124"/>
      <c r="M4625" s="124"/>
      <c r="N4625" s="211">
        <v>1163758.8600000001</v>
      </c>
      <c r="O4625" s="211">
        <v>0</v>
      </c>
      <c r="P4625" s="124" t="s">
        <v>1314</v>
      </c>
    </row>
    <row r="4626" spans="1:16" ht="76.5">
      <c r="A4626" s="262">
        <v>25</v>
      </c>
      <c r="B4626" s="124"/>
      <c r="C4626" s="125" t="s">
        <v>694</v>
      </c>
      <c r="D4626" s="119">
        <v>43230</v>
      </c>
      <c r="E4626" s="120" t="s">
        <v>9162</v>
      </c>
      <c r="F4626" s="120" t="s">
        <v>1315</v>
      </c>
      <c r="G4626" s="120">
        <v>17629809</v>
      </c>
      <c r="H4626" s="124"/>
      <c r="I4626" s="128" t="s">
        <v>10703</v>
      </c>
      <c r="J4626" s="124"/>
      <c r="K4626" s="124"/>
      <c r="L4626" s="124"/>
      <c r="M4626" s="124"/>
      <c r="N4626" s="211">
        <v>180329.73</v>
      </c>
      <c r="O4626" s="211">
        <v>0</v>
      </c>
      <c r="P4626" s="124" t="s">
        <v>1314</v>
      </c>
    </row>
    <row r="4627" spans="1:16" ht="76.5">
      <c r="A4627" s="262">
        <v>25</v>
      </c>
      <c r="B4627" s="124"/>
      <c r="C4627" s="125" t="s">
        <v>694</v>
      </c>
      <c r="D4627" s="119">
        <v>43230</v>
      </c>
      <c r="E4627" s="120" t="s">
        <v>9163</v>
      </c>
      <c r="F4627" s="120" t="s">
        <v>1315</v>
      </c>
      <c r="G4627" s="120">
        <v>17628744</v>
      </c>
      <c r="H4627" s="124"/>
      <c r="I4627" s="128" t="s">
        <v>10704</v>
      </c>
      <c r="J4627" s="124"/>
      <c r="K4627" s="124"/>
      <c r="L4627" s="124"/>
      <c r="M4627" s="124"/>
      <c r="N4627" s="211">
        <v>285735.32</v>
      </c>
      <c r="O4627" s="211">
        <v>0</v>
      </c>
      <c r="P4627" s="124" t="s">
        <v>1314</v>
      </c>
    </row>
    <row r="4628" spans="1:16" ht="76.5">
      <c r="A4628" s="262">
        <v>25</v>
      </c>
      <c r="B4628" s="124"/>
      <c r="C4628" s="125" t="s">
        <v>694</v>
      </c>
      <c r="D4628" s="119">
        <v>43230</v>
      </c>
      <c r="E4628" s="120" t="s">
        <v>9164</v>
      </c>
      <c r="F4628" s="120" t="s">
        <v>1315</v>
      </c>
      <c r="G4628" s="120">
        <v>17628582</v>
      </c>
      <c r="H4628" s="124"/>
      <c r="I4628" s="128" t="s">
        <v>10705</v>
      </c>
      <c r="J4628" s="124"/>
      <c r="K4628" s="124"/>
      <c r="L4628" s="124"/>
      <c r="M4628" s="124"/>
      <c r="N4628" s="211">
        <v>292582.17</v>
      </c>
      <c r="O4628" s="211">
        <v>0</v>
      </c>
      <c r="P4628" s="124" t="s">
        <v>1314</v>
      </c>
    </row>
    <row r="4629" spans="1:16" ht="76.5">
      <c r="A4629" s="262">
        <v>25</v>
      </c>
      <c r="B4629" s="124"/>
      <c r="C4629" s="125" t="s">
        <v>694</v>
      </c>
      <c r="D4629" s="119">
        <v>43230</v>
      </c>
      <c r="E4629" s="120" t="s">
        <v>9165</v>
      </c>
      <c r="F4629" s="120" t="s">
        <v>1315</v>
      </c>
      <c r="G4629" s="120">
        <v>17628505</v>
      </c>
      <c r="H4629" s="124"/>
      <c r="I4629" s="128" t="s">
        <v>10706</v>
      </c>
      <c r="J4629" s="124"/>
      <c r="K4629" s="124"/>
      <c r="L4629" s="124"/>
      <c r="M4629" s="124"/>
      <c r="N4629" s="211">
        <v>133653.16</v>
      </c>
      <c r="O4629" s="211">
        <v>0</v>
      </c>
      <c r="P4629" s="124" t="s">
        <v>1314</v>
      </c>
    </row>
    <row r="4630" spans="1:16" ht="76.5">
      <c r="A4630" s="262">
        <v>25</v>
      </c>
      <c r="B4630" s="124"/>
      <c r="C4630" s="125" t="s">
        <v>694</v>
      </c>
      <c r="D4630" s="119">
        <v>43230</v>
      </c>
      <c r="E4630" s="120" t="s">
        <v>9166</v>
      </c>
      <c r="F4630" s="120" t="s">
        <v>1315</v>
      </c>
      <c r="G4630" s="120">
        <v>17628432</v>
      </c>
      <c r="H4630" s="124"/>
      <c r="I4630" s="128" t="s">
        <v>10707</v>
      </c>
      <c r="J4630" s="124"/>
      <c r="K4630" s="124"/>
      <c r="L4630" s="124"/>
      <c r="M4630" s="124"/>
      <c r="N4630" s="211">
        <v>156819.07</v>
      </c>
      <c r="O4630" s="211">
        <v>0</v>
      </c>
      <c r="P4630" s="124" t="s">
        <v>1314</v>
      </c>
    </row>
    <row r="4631" spans="1:16" ht="76.5">
      <c r="A4631" s="262">
        <v>25</v>
      </c>
      <c r="B4631" s="124"/>
      <c r="C4631" s="125" t="s">
        <v>694</v>
      </c>
      <c r="D4631" s="119">
        <v>43230</v>
      </c>
      <c r="E4631" s="120" t="s">
        <v>9167</v>
      </c>
      <c r="F4631" s="120" t="s">
        <v>1315</v>
      </c>
      <c r="G4631" s="120">
        <v>17628430</v>
      </c>
      <c r="H4631" s="124"/>
      <c r="I4631" s="128" t="s">
        <v>10708</v>
      </c>
      <c r="J4631" s="124"/>
      <c r="K4631" s="124"/>
      <c r="L4631" s="124"/>
      <c r="M4631" s="124"/>
      <c r="N4631" s="211">
        <v>857530.43</v>
      </c>
      <c r="O4631" s="211">
        <v>0</v>
      </c>
      <c r="P4631" s="124" t="s">
        <v>1314</v>
      </c>
    </row>
    <row r="4632" spans="1:16" ht="76.5">
      <c r="A4632" s="262">
        <v>25</v>
      </c>
      <c r="B4632" s="124"/>
      <c r="C4632" s="125" t="s">
        <v>694</v>
      </c>
      <c r="D4632" s="119">
        <v>43230</v>
      </c>
      <c r="E4632" s="120" t="s">
        <v>9168</v>
      </c>
      <c r="F4632" s="120" t="s">
        <v>1315</v>
      </c>
      <c r="G4632" s="120">
        <v>17628429</v>
      </c>
      <c r="H4632" s="124"/>
      <c r="I4632" s="128" t="s">
        <v>10709</v>
      </c>
      <c r="J4632" s="124"/>
      <c r="K4632" s="124"/>
      <c r="L4632" s="124"/>
      <c r="M4632" s="124"/>
      <c r="N4632" s="211">
        <v>135155.79</v>
      </c>
      <c r="O4632" s="211">
        <v>0</v>
      </c>
      <c r="P4632" s="124" t="s">
        <v>1314</v>
      </c>
    </row>
    <row r="4633" spans="1:16" ht="76.5">
      <c r="A4633" s="262">
        <v>25</v>
      </c>
      <c r="B4633" s="124"/>
      <c r="C4633" s="125" t="s">
        <v>694</v>
      </c>
      <c r="D4633" s="119">
        <v>43230</v>
      </c>
      <c r="E4633" s="120" t="s">
        <v>9169</v>
      </c>
      <c r="F4633" s="120" t="s">
        <v>1315</v>
      </c>
      <c r="G4633" s="120">
        <v>17628361</v>
      </c>
      <c r="H4633" s="124"/>
      <c r="I4633" s="128" t="s">
        <v>10710</v>
      </c>
      <c r="J4633" s="124"/>
      <c r="K4633" s="124"/>
      <c r="L4633" s="124"/>
      <c r="M4633" s="124"/>
      <c r="N4633" s="211">
        <v>152517.01999999999</v>
      </c>
      <c r="O4633" s="211">
        <v>0</v>
      </c>
      <c r="P4633" s="124" t="s">
        <v>1314</v>
      </c>
    </row>
    <row r="4634" spans="1:16" ht="76.5">
      <c r="A4634" s="262">
        <v>25</v>
      </c>
      <c r="B4634" s="124"/>
      <c r="C4634" s="125" t="s">
        <v>694</v>
      </c>
      <c r="D4634" s="119">
        <v>43230</v>
      </c>
      <c r="E4634" s="120" t="s">
        <v>9170</v>
      </c>
      <c r="F4634" s="120" t="s">
        <v>1315</v>
      </c>
      <c r="G4634" s="120">
        <v>17628341</v>
      </c>
      <c r="H4634" s="124"/>
      <c r="I4634" s="128" t="s">
        <v>10711</v>
      </c>
      <c r="J4634" s="124"/>
      <c r="K4634" s="124"/>
      <c r="L4634" s="124"/>
      <c r="M4634" s="124"/>
      <c r="N4634" s="211">
        <v>725334.05</v>
      </c>
      <c r="O4634" s="211">
        <v>0</v>
      </c>
      <c r="P4634" s="124" t="s">
        <v>1314</v>
      </c>
    </row>
    <row r="4635" spans="1:16" ht="76.5">
      <c r="A4635" s="262">
        <v>25</v>
      </c>
      <c r="B4635" s="124"/>
      <c r="C4635" s="125" t="s">
        <v>694</v>
      </c>
      <c r="D4635" s="119">
        <v>43230</v>
      </c>
      <c r="E4635" s="120" t="s">
        <v>9171</v>
      </c>
      <c r="F4635" s="120" t="s">
        <v>1315</v>
      </c>
      <c r="G4635" s="120">
        <v>17628325</v>
      </c>
      <c r="H4635" s="124"/>
      <c r="I4635" s="128" t="s">
        <v>10712</v>
      </c>
      <c r="J4635" s="124"/>
      <c r="K4635" s="124"/>
      <c r="L4635" s="124"/>
      <c r="M4635" s="124"/>
      <c r="N4635" s="211">
        <v>1494411.86</v>
      </c>
      <c r="O4635" s="211">
        <v>0</v>
      </c>
      <c r="P4635" s="124" t="s">
        <v>1314</v>
      </c>
    </row>
    <row r="4636" spans="1:16" ht="76.5">
      <c r="A4636" s="262">
        <v>25</v>
      </c>
      <c r="B4636" s="124"/>
      <c r="C4636" s="125" t="s">
        <v>694</v>
      </c>
      <c r="D4636" s="119">
        <v>43230</v>
      </c>
      <c r="E4636" s="120" t="s">
        <v>9172</v>
      </c>
      <c r="F4636" s="120" t="s">
        <v>1315</v>
      </c>
      <c r="G4636" s="120">
        <v>17628318</v>
      </c>
      <c r="H4636" s="124"/>
      <c r="I4636" s="128" t="s">
        <v>10713</v>
      </c>
      <c r="J4636" s="124"/>
      <c r="K4636" s="124"/>
      <c r="L4636" s="124"/>
      <c r="M4636" s="124"/>
      <c r="N4636" s="211">
        <v>1985775.57</v>
      </c>
      <c r="O4636" s="211">
        <v>0</v>
      </c>
      <c r="P4636" s="124" t="s">
        <v>1314</v>
      </c>
    </row>
    <row r="4637" spans="1:16" ht="76.5">
      <c r="A4637" s="262">
        <v>25</v>
      </c>
      <c r="B4637" s="124"/>
      <c r="C4637" s="125" t="s">
        <v>694</v>
      </c>
      <c r="D4637" s="119">
        <v>43230</v>
      </c>
      <c r="E4637" s="120" t="s">
        <v>9173</v>
      </c>
      <c r="F4637" s="120" t="s">
        <v>1315</v>
      </c>
      <c r="G4637" s="120">
        <v>17628246</v>
      </c>
      <c r="H4637" s="124"/>
      <c r="I4637" s="128" t="s">
        <v>10714</v>
      </c>
      <c r="J4637" s="124"/>
      <c r="K4637" s="124"/>
      <c r="L4637" s="124"/>
      <c r="M4637" s="124"/>
      <c r="N4637" s="211">
        <v>2458.8200000000002</v>
      </c>
      <c r="O4637" s="211">
        <v>0</v>
      </c>
      <c r="P4637" s="124" t="s">
        <v>1314</v>
      </c>
    </row>
    <row r="4638" spans="1:16" ht="76.5">
      <c r="A4638" s="262">
        <v>25</v>
      </c>
      <c r="B4638" s="124"/>
      <c r="C4638" s="125" t="s">
        <v>694</v>
      </c>
      <c r="D4638" s="119">
        <v>43230</v>
      </c>
      <c r="E4638" s="120" t="s">
        <v>9174</v>
      </c>
      <c r="F4638" s="120" t="s">
        <v>1315</v>
      </c>
      <c r="G4638" s="120">
        <v>17614537</v>
      </c>
      <c r="H4638" s="124"/>
      <c r="I4638" s="128" t="s">
        <v>10715</v>
      </c>
      <c r="J4638" s="124"/>
      <c r="K4638" s="124"/>
      <c r="L4638" s="124"/>
      <c r="M4638" s="124"/>
      <c r="N4638" s="211">
        <v>209107.32</v>
      </c>
      <c r="O4638" s="211">
        <v>0</v>
      </c>
      <c r="P4638" s="124" t="s">
        <v>1314</v>
      </c>
    </row>
    <row r="4639" spans="1:16" ht="76.5">
      <c r="A4639" s="262">
        <v>25</v>
      </c>
      <c r="B4639" s="124"/>
      <c r="C4639" s="125" t="s">
        <v>694</v>
      </c>
      <c r="D4639" s="119">
        <v>43230</v>
      </c>
      <c r="E4639" s="120" t="s">
        <v>9175</v>
      </c>
      <c r="F4639" s="120" t="s">
        <v>1315</v>
      </c>
      <c r="G4639" s="120">
        <v>17614536</v>
      </c>
      <c r="H4639" s="124"/>
      <c r="I4639" s="128" t="s">
        <v>10716</v>
      </c>
      <c r="J4639" s="124"/>
      <c r="K4639" s="124"/>
      <c r="L4639" s="124"/>
      <c r="M4639" s="124"/>
      <c r="N4639" s="211">
        <v>1525267.03</v>
      </c>
      <c r="O4639" s="211">
        <v>0</v>
      </c>
      <c r="P4639" s="124" t="s">
        <v>1314</v>
      </c>
    </row>
    <row r="4640" spans="1:16" ht="76.5">
      <c r="A4640" s="262">
        <v>25</v>
      </c>
      <c r="B4640" s="124"/>
      <c r="C4640" s="125" t="s">
        <v>694</v>
      </c>
      <c r="D4640" s="119">
        <v>43230</v>
      </c>
      <c r="E4640" s="120" t="s">
        <v>9176</v>
      </c>
      <c r="F4640" s="120" t="s">
        <v>1315</v>
      </c>
      <c r="G4640" s="120">
        <v>17614534</v>
      </c>
      <c r="H4640" s="124"/>
      <c r="I4640" s="128" t="s">
        <v>10717</v>
      </c>
      <c r="J4640" s="124"/>
      <c r="K4640" s="124"/>
      <c r="L4640" s="124"/>
      <c r="M4640" s="124"/>
      <c r="N4640" s="211">
        <v>180975.92</v>
      </c>
      <c r="O4640" s="211">
        <v>0</v>
      </c>
      <c r="P4640" s="124" t="s">
        <v>1314</v>
      </c>
    </row>
    <row r="4641" spans="1:16" ht="76.5">
      <c r="A4641" s="262">
        <v>25</v>
      </c>
      <c r="B4641" s="124"/>
      <c r="C4641" s="125" t="s">
        <v>694</v>
      </c>
      <c r="D4641" s="119">
        <v>43230</v>
      </c>
      <c r="E4641" s="120" t="s">
        <v>9177</v>
      </c>
      <c r="F4641" s="120" t="s">
        <v>1315</v>
      </c>
      <c r="G4641" s="120">
        <v>17614531</v>
      </c>
      <c r="H4641" s="124"/>
      <c r="I4641" s="128" t="s">
        <v>10718</v>
      </c>
      <c r="J4641" s="124"/>
      <c r="K4641" s="124"/>
      <c r="L4641" s="124"/>
      <c r="M4641" s="124"/>
      <c r="N4641" s="211">
        <v>338922.84</v>
      </c>
      <c r="O4641" s="211">
        <v>0</v>
      </c>
      <c r="P4641" s="124" t="s">
        <v>1314</v>
      </c>
    </row>
    <row r="4642" spans="1:16" ht="76.5">
      <c r="A4642" s="262">
        <v>25</v>
      </c>
      <c r="B4642" s="124"/>
      <c r="C4642" s="125" t="s">
        <v>694</v>
      </c>
      <c r="D4642" s="119">
        <v>43230</v>
      </c>
      <c r="E4642" s="120" t="s">
        <v>9178</v>
      </c>
      <c r="F4642" s="120" t="s">
        <v>1315</v>
      </c>
      <c r="G4642" s="120">
        <v>17614529</v>
      </c>
      <c r="H4642" s="124"/>
      <c r="I4642" s="128" t="s">
        <v>10719</v>
      </c>
      <c r="J4642" s="124"/>
      <c r="K4642" s="124"/>
      <c r="L4642" s="124"/>
      <c r="M4642" s="124"/>
      <c r="N4642" s="211">
        <v>2777488.17</v>
      </c>
      <c r="O4642" s="211">
        <v>0</v>
      </c>
      <c r="P4642" s="124" t="s">
        <v>1314</v>
      </c>
    </row>
    <row r="4643" spans="1:16" ht="76.5">
      <c r="A4643" s="262">
        <v>25</v>
      </c>
      <c r="B4643" s="124"/>
      <c r="C4643" s="125" t="s">
        <v>694</v>
      </c>
      <c r="D4643" s="119">
        <v>43230</v>
      </c>
      <c r="E4643" s="120" t="s">
        <v>9179</v>
      </c>
      <c r="F4643" s="120" t="s">
        <v>1315</v>
      </c>
      <c r="G4643" s="120">
        <v>17614525</v>
      </c>
      <c r="H4643" s="124"/>
      <c r="I4643" s="128" t="s">
        <v>10720</v>
      </c>
      <c r="J4643" s="124"/>
      <c r="K4643" s="124"/>
      <c r="L4643" s="124"/>
      <c r="M4643" s="124"/>
      <c r="N4643" s="211">
        <v>262699.63</v>
      </c>
      <c r="O4643" s="211">
        <v>0</v>
      </c>
      <c r="P4643" s="124" t="s">
        <v>1314</v>
      </c>
    </row>
    <row r="4644" spans="1:16" ht="76.5">
      <c r="A4644" s="262">
        <v>25</v>
      </c>
      <c r="B4644" s="124"/>
      <c r="C4644" s="125" t="s">
        <v>694</v>
      </c>
      <c r="D4644" s="119">
        <v>43230</v>
      </c>
      <c r="E4644" s="120" t="s">
        <v>9180</v>
      </c>
      <c r="F4644" s="120" t="s">
        <v>1315</v>
      </c>
      <c r="G4644" s="120">
        <v>17614524</v>
      </c>
      <c r="H4644" s="124"/>
      <c r="I4644" s="128" t="s">
        <v>10721</v>
      </c>
      <c r="J4644" s="124"/>
      <c r="K4644" s="124"/>
      <c r="L4644" s="124"/>
      <c r="M4644" s="124"/>
      <c r="N4644" s="211">
        <v>165551.45000000001</v>
      </c>
      <c r="O4644" s="211">
        <v>0</v>
      </c>
      <c r="P4644" s="124" t="s">
        <v>1314</v>
      </c>
    </row>
    <row r="4645" spans="1:16" ht="76.5">
      <c r="A4645" s="262">
        <v>25</v>
      </c>
      <c r="B4645" s="124"/>
      <c r="C4645" s="125" t="s">
        <v>694</v>
      </c>
      <c r="D4645" s="119">
        <v>43230</v>
      </c>
      <c r="E4645" s="120" t="s">
        <v>9181</v>
      </c>
      <c r="F4645" s="120" t="s">
        <v>1315</v>
      </c>
      <c r="G4645" s="120">
        <v>17614333</v>
      </c>
      <c r="H4645" s="124"/>
      <c r="I4645" s="128" t="s">
        <v>10722</v>
      </c>
      <c r="J4645" s="124"/>
      <c r="K4645" s="124"/>
      <c r="L4645" s="124"/>
      <c r="M4645" s="124"/>
      <c r="N4645" s="211">
        <v>2065525.61</v>
      </c>
      <c r="O4645" s="211">
        <v>0</v>
      </c>
      <c r="P4645" s="124" t="s">
        <v>1314</v>
      </c>
    </row>
    <row r="4646" spans="1:16" ht="76.5">
      <c r="A4646" s="262">
        <v>25</v>
      </c>
      <c r="B4646" s="124"/>
      <c r="C4646" s="125" t="s">
        <v>694</v>
      </c>
      <c r="D4646" s="119">
        <v>43230</v>
      </c>
      <c r="E4646" s="120" t="s">
        <v>9182</v>
      </c>
      <c r="F4646" s="120" t="s">
        <v>1315</v>
      </c>
      <c r="G4646" s="120">
        <v>17614290</v>
      </c>
      <c r="H4646" s="124"/>
      <c r="I4646" s="128" t="s">
        <v>10723</v>
      </c>
      <c r="J4646" s="124"/>
      <c r="K4646" s="124"/>
      <c r="L4646" s="124"/>
      <c r="M4646" s="124"/>
      <c r="N4646" s="211">
        <v>1382520.2</v>
      </c>
      <c r="O4646" s="211">
        <v>0</v>
      </c>
      <c r="P4646" s="124" t="s">
        <v>1314</v>
      </c>
    </row>
    <row r="4647" spans="1:16" ht="76.5">
      <c r="A4647" s="262">
        <v>25</v>
      </c>
      <c r="B4647" s="124"/>
      <c r="C4647" s="125" t="s">
        <v>694</v>
      </c>
      <c r="D4647" s="119">
        <v>43230</v>
      </c>
      <c r="E4647" s="120" t="s">
        <v>9183</v>
      </c>
      <c r="F4647" s="120" t="s">
        <v>1315</v>
      </c>
      <c r="G4647" s="120">
        <v>17614184</v>
      </c>
      <c r="H4647" s="124"/>
      <c r="I4647" s="128" t="s">
        <v>10724</v>
      </c>
      <c r="J4647" s="124"/>
      <c r="K4647" s="124"/>
      <c r="L4647" s="124"/>
      <c r="M4647" s="124"/>
      <c r="N4647" s="211">
        <v>228671.66</v>
      </c>
      <c r="O4647" s="211">
        <v>0</v>
      </c>
      <c r="P4647" s="124" t="s">
        <v>1314</v>
      </c>
    </row>
    <row r="4648" spans="1:16" ht="76.5">
      <c r="A4648" s="262">
        <v>25</v>
      </c>
      <c r="B4648" s="124"/>
      <c r="C4648" s="125" t="s">
        <v>694</v>
      </c>
      <c r="D4648" s="119">
        <v>43230</v>
      </c>
      <c r="E4648" s="120" t="s">
        <v>9184</v>
      </c>
      <c r="F4648" s="120" t="s">
        <v>1315</v>
      </c>
      <c r="G4648" s="120">
        <v>17613219</v>
      </c>
      <c r="H4648" s="124"/>
      <c r="I4648" s="128" t="s">
        <v>10725</v>
      </c>
      <c r="J4648" s="124"/>
      <c r="K4648" s="124"/>
      <c r="L4648" s="124"/>
      <c r="M4648" s="124"/>
      <c r="N4648" s="211">
        <v>148613.21</v>
      </c>
      <c r="O4648" s="211">
        <v>0</v>
      </c>
      <c r="P4648" s="124" t="s">
        <v>1314</v>
      </c>
    </row>
    <row r="4649" spans="1:16" ht="76.5">
      <c r="A4649" s="262">
        <v>25</v>
      </c>
      <c r="B4649" s="124"/>
      <c r="C4649" s="125" t="s">
        <v>694</v>
      </c>
      <c r="D4649" s="119">
        <v>43230</v>
      </c>
      <c r="E4649" s="120" t="s">
        <v>9185</v>
      </c>
      <c r="F4649" s="120" t="s">
        <v>1315</v>
      </c>
      <c r="G4649" s="120">
        <v>17612802</v>
      </c>
      <c r="H4649" s="124"/>
      <c r="I4649" s="128" t="s">
        <v>10726</v>
      </c>
      <c r="J4649" s="124"/>
      <c r="K4649" s="124"/>
      <c r="L4649" s="124"/>
      <c r="M4649" s="124"/>
      <c r="N4649" s="211">
        <v>512029.59</v>
      </c>
      <c r="O4649" s="211">
        <v>0</v>
      </c>
      <c r="P4649" s="124" t="s">
        <v>1314</v>
      </c>
    </row>
    <row r="4650" spans="1:16" ht="76.5">
      <c r="A4650" s="262">
        <v>25</v>
      </c>
      <c r="B4650" s="124"/>
      <c r="C4650" s="125" t="s">
        <v>694</v>
      </c>
      <c r="D4650" s="119">
        <v>43230</v>
      </c>
      <c r="E4650" s="120" t="s">
        <v>9186</v>
      </c>
      <c r="F4650" s="120" t="s">
        <v>1315</v>
      </c>
      <c r="G4650" s="120">
        <v>17612626</v>
      </c>
      <c r="H4650" s="124"/>
      <c r="I4650" s="128" t="s">
        <v>10727</v>
      </c>
      <c r="J4650" s="124"/>
      <c r="K4650" s="124"/>
      <c r="L4650" s="124"/>
      <c r="M4650" s="124"/>
      <c r="N4650" s="211">
        <v>3673896.95</v>
      </c>
      <c r="O4650" s="211">
        <v>0</v>
      </c>
      <c r="P4650" s="124" t="s">
        <v>1314</v>
      </c>
    </row>
    <row r="4651" spans="1:16" ht="76.5">
      <c r="A4651" s="262">
        <v>25</v>
      </c>
      <c r="B4651" s="124"/>
      <c r="C4651" s="125" t="s">
        <v>694</v>
      </c>
      <c r="D4651" s="119">
        <v>43230</v>
      </c>
      <c r="E4651" s="120" t="s">
        <v>9187</v>
      </c>
      <c r="F4651" s="120" t="s">
        <v>1315</v>
      </c>
      <c r="G4651" s="120">
        <v>17612530</v>
      </c>
      <c r="H4651" s="124"/>
      <c r="I4651" s="128" t="s">
        <v>10728</v>
      </c>
      <c r="J4651" s="124"/>
      <c r="K4651" s="124"/>
      <c r="L4651" s="124"/>
      <c r="M4651" s="124"/>
      <c r="N4651" s="211">
        <v>563638.36</v>
      </c>
      <c r="O4651" s="211">
        <v>0</v>
      </c>
      <c r="P4651" s="124" t="s">
        <v>1314</v>
      </c>
    </row>
    <row r="4652" spans="1:16" ht="76.5">
      <c r="A4652" s="262">
        <v>25</v>
      </c>
      <c r="B4652" s="124"/>
      <c r="C4652" s="125" t="s">
        <v>694</v>
      </c>
      <c r="D4652" s="119">
        <v>43230</v>
      </c>
      <c r="E4652" s="120" t="s">
        <v>9188</v>
      </c>
      <c r="F4652" s="120" t="s">
        <v>1315</v>
      </c>
      <c r="G4652" s="120">
        <v>17612484</v>
      </c>
      <c r="H4652" s="124"/>
      <c r="I4652" s="128" t="s">
        <v>10729</v>
      </c>
      <c r="J4652" s="124"/>
      <c r="K4652" s="124"/>
      <c r="L4652" s="124"/>
      <c r="M4652" s="124"/>
      <c r="N4652" s="211">
        <v>348118.37</v>
      </c>
      <c r="O4652" s="211">
        <v>0</v>
      </c>
      <c r="P4652" s="124" t="s">
        <v>1314</v>
      </c>
    </row>
    <row r="4653" spans="1:16" ht="76.5">
      <c r="A4653" s="262">
        <v>25</v>
      </c>
      <c r="B4653" s="124"/>
      <c r="C4653" s="125" t="s">
        <v>694</v>
      </c>
      <c r="D4653" s="119">
        <v>43230</v>
      </c>
      <c r="E4653" s="120" t="s">
        <v>9189</v>
      </c>
      <c r="F4653" s="120" t="s">
        <v>1315</v>
      </c>
      <c r="G4653" s="120">
        <v>17614522</v>
      </c>
      <c r="H4653" s="124"/>
      <c r="I4653" s="128" t="s">
        <v>10730</v>
      </c>
      <c r="J4653" s="124"/>
      <c r="K4653" s="124"/>
      <c r="L4653" s="124"/>
      <c r="M4653" s="124"/>
      <c r="N4653" s="211">
        <v>900887.79</v>
      </c>
      <c r="O4653" s="211">
        <v>0</v>
      </c>
      <c r="P4653" s="124" t="s">
        <v>1314</v>
      </c>
    </row>
    <row r="4654" spans="1:16" ht="76.5">
      <c r="A4654" s="262">
        <v>25</v>
      </c>
      <c r="B4654" s="124"/>
      <c r="C4654" s="125" t="s">
        <v>694</v>
      </c>
      <c r="D4654" s="119">
        <v>43230</v>
      </c>
      <c r="E4654" s="120" t="s">
        <v>9190</v>
      </c>
      <c r="F4654" s="120" t="s">
        <v>1315</v>
      </c>
      <c r="G4654" s="120">
        <v>17614521</v>
      </c>
      <c r="H4654" s="124"/>
      <c r="I4654" s="128" t="s">
        <v>4317</v>
      </c>
      <c r="J4654" s="124"/>
      <c r="K4654" s="124"/>
      <c r="L4654" s="124"/>
      <c r="M4654" s="124"/>
      <c r="N4654" s="211">
        <v>316047.53000000003</v>
      </c>
      <c r="O4654" s="211">
        <v>0</v>
      </c>
      <c r="P4654" s="124" t="s">
        <v>1314</v>
      </c>
    </row>
    <row r="4655" spans="1:16" ht="76.5">
      <c r="A4655" s="262">
        <v>25</v>
      </c>
      <c r="B4655" s="124"/>
      <c r="C4655" s="125" t="s">
        <v>694</v>
      </c>
      <c r="D4655" s="119">
        <v>43230</v>
      </c>
      <c r="E4655" s="120" t="s">
        <v>9191</v>
      </c>
      <c r="F4655" s="120" t="s">
        <v>1315</v>
      </c>
      <c r="G4655" s="120">
        <v>17614519</v>
      </c>
      <c r="H4655" s="124"/>
      <c r="I4655" s="128" t="s">
        <v>10731</v>
      </c>
      <c r="J4655" s="124"/>
      <c r="K4655" s="124"/>
      <c r="L4655" s="124"/>
      <c r="M4655" s="124"/>
      <c r="N4655" s="211">
        <v>710995.56</v>
      </c>
      <c r="O4655" s="211">
        <v>0</v>
      </c>
      <c r="P4655" s="124" t="s">
        <v>1314</v>
      </c>
    </row>
    <row r="4656" spans="1:16" ht="76.5">
      <c r="A4656" s="262">
        <v>25</v>
      </c>
      <c r="B4656" s="124"/>
      <c r="C4656" s="125" t="s">
        <v>694</v>
      </c>
      <c r="D4656" s="119">
        <v>43230</v>
      </c>
      <c r="E4656" s="120" t="s">
        <v>9192</v>
      </c>
      <c r="F4656" s="120" t="s">
        <v>1315</v>
      </c>
      <c r="G4656" s="120">
        <v>17614518</v>
      </c>
      <c r="H4656" s="124"/>
      <c r="I4656" s="128" t="s">
        <v>10732</v>
      </c>
      <c r="J4656" s="124"/>
      <c r="K4656" s="124"/>
      <c r="L4656" s="124"/>
      <c r="M4656" s="124"/>
      <c r="N4656" s="211">
        <v>2061822.83</v>
      </c>
      <c r="O4656" s="211">
        <v>0</v>
      </c>
      <c r="P4656" s="124" t="s">
        <v>1314</v>
      </c>
    </row>
    <row r="4657" spans="1:16" ht="76.5">
      <c r="A4657" s="262">
        <v>25</v>
      </c>
      <c r="B4657" s="124"/>
      <c r="C4657" s="125" t="s">
        <v>694</v>
      </c>
      <c r="D4657" s="119">
        <v>43230</v>
      </c>
      <c r="E4657" s="120" t="s">
        <v>9193</v>
      </c>
      <c r="F4657" s="120" t="s">
        <v>1315</v>
      </c>
      <c r="G4657" s="120">
        <v>17614535</v>
      </c>
      <c r="H4657" s="124"/>
      <c r="I4657" s="128" t="s">
        <v>10733</v>
      </c>
      <c r="J4657" s="124"/>
      <c r="K4657" s="124"/>
      <c r="L4657" s="124"/>
      <c r="M4657" s="124"/>
      <c r="N4657" s="211">
        <v>216683.94</v>
      </c>
      <c r="O4657" s="211">
        <v>0</v>
      </c>
      <c r="P4657" s="124" t="s">
        <v>1314</v>
      </c>
    </row>
    <row r="4658" spans="1:16" ht="76.5">
      <c r="A4658" s="262">
        <v>25</v>
      </c>
      <c r="B4658" s="124"/>
      <c r="C4658" s="125" t="s">
        <v>694</v>
      </c>
      <c r="D4658" s="119">
        <v>43230</v>
      </c>
      <c r="E4658" s="120" t="s">
        <v>9194</v>
      </c>
      <c r="F4658" s="120" t="s">
        <v>1315</v>
      </c>
      <c r="G4658" s="120">
        <v>17614533</v>
      </c>
      <c r="H4658" s="124"/>
      <c r="I4658" s="128" t="s">
        <v>10734</v>
      </c>
      <c r="J4658" s="124"/>
      <c r="K4658" s="124"/>
      <c r="L4658" s="124"/>
      <c r="M4658" s="124"/>
      <c r="N4658" s="211">
        <v>650461.24</v>
      </c>
      <c r="O4658" s="211">
        <v>0</v>
      </c>
      <c r="P4658" s="124" t="s">
        <v>1314</v>
      </c>
    </row>
    <row r="4659" spans="1:16" ht="76.5">
      <c r="A4659" s="262">
        <v>25</v>
      </c>
      <c r="B4659" s="124"/>
      <c r="C4659" s="125" t="s">
        <v>694</v>
      </c>
      <c r="D4659" s="119">
        <v>43230</v>
      </c>
      <c r="E4659" s="120" t="s">
        <v>9195</v>
      </c>
      <c r="F4659" s="120" t="s">
        <v>1315</v>
      </c>
      <c r="G4659" s="120">
        <v>17614532</v>
      </c>
      <c r="H4659" s="124"/>
      <c r="I4659" s="128" t="s">
        <v>10735</v>
      </c>
      <c r="J4659" s="124"/>
      <c r="K4659" s="124"/>
      <c r="L4659" s="124"/>
      <c r="M4659" s="124"/>
      <c r="N4659" s="211">
        <v>102549.03</v>
      </c>
      <c r="O4659" s="211">
        <v>0</v>
      </c>
      <c r="P4659" s="124" t="s">
        <v>1314</v>
      </c>
    </row>
    <row r="4660" spans="1:16" ht="76.5">
      <c r="A4660" s="262">
        <v>25</v>
      </c>
      <c r="B4660" s="124"/>
      <c r="C4660" s="125" t="s">
        <v>694</v>
      </c>
      <c r="D4660" s="119">
        <v>43230</v>
      </c>
      <c r="E4660" s="120" t="s">
        <v>9196</v>
      </c>
      <c r="F4660" s="120" t="s">
        <v>1315</v>
      </c>
      <c r="G4660" s="120">
        <v>17614530</v>
      </c>
      <c r="H4660" s="124"/>
      <c r="I4660" s="128" t="s">
        <v>10736</v>
      </c>
      <c r="J4660" s="124"/>
      <c r="K4660" s="124"/>
      <c r="L4660" s="124"/>
      <c r="M4660" s="124"/>
      <c r="N4660" s="211">
        <v>182323.68</v>
      </c>
      <c r="O4660" s="211">
        <v>0</v>
      </c>
      <c r="P4660" s="124" t="s">
        <v>1314</v>
      </c>
    </row>
    <row r="4661" spans="1:16" ht="76.5">
      <c r="A4661" s="262">
        <v>25</v>
      </c>
      <c r="B4661" s="124"/>
      <c r="C4661" s="125" t="s">
        <v>694</v>
      </c>
      <c r="D4661" s="119">
        <v>43230</v>
      </c>
      <c r="E4661" s="120" t="s">
        <v>9197</v>
      </c>
      <c r="F4661" s="120" t="s">
        <v>1315</v>
      </c>
      <c r="G4661" s="120">
        <v>17614528</v>
      </c>
      <c r="H4661" s="124"/>
      <c r="I4661" s="128" t="s">
        <v>10737</v>
      </c>
      <c r="J4661" s="124"/>
      <c r="K4661" s="124"/>
      <c r="L4661" s="124"/>
      <c r="M4661" s="124"/>
      <c r="N4661" s="211">
        <v>1231830.32</v>
      </c>
      <c r="O4661" s="211">
        <v>0</v>
      </c>
      <c r="P4661" s="124" t="s">
        <v>1314</v>
      </c>
    </row>
    <row r="4662" spans="1:16" ht="76.5">
      <c r="A4662" s="262">
        <v>25</v>
      </c>
      <c r="B4662" s="124"/>
      <c r="C4662" s="125" t="s">
        <v>694</v>
      </c>
      <c r="D4662" s="119">
        <v>43230</v>
      </c>
      <c r="E4662" s="120" t="s">
        <v>9198</v>
      </c>
      <c r="F4662" s="120" t="s">
        <v>1315</v>
      </c>
      <c r="G4662" s="120">
        <v>17614527</v>
      </c>
      <c r="H4662" s="124"/>
      <c r="I4662" s="128" t="s">
        <v>10738</v>
      </c>
      <c r="J4662" s="124"/>
      <c r="K4662" s="124"/>
      <c r="L4662" s="124"/>
      <c r="M4662" s="124"/>
      <c r="N4662" s="211">
        <v>96151.14</v>
      </c>
      <c r="O4662" s="211">
        <v>0</v>
      </c>
      <c r="P4662" s="124" t="s">
        <v>1314</v>
      </c>
    </row>
    <row r="4663" spans="1:16" ht="76.5">
      <c r="A4663" s="262">
        <v>25</v>
      </c>
      <c r="B4663" s="124"/>
      <c r="C4663" s="125" t="s">
        <v>694</v>
      </c>
      <c r="D4663" s="119">
        <v>43230</v>
      </c>
      <c r="E4663" s="120" t="s">
        <v>9199</v>
      </c>
      <c r="F4663" s="120" t="s">
        <v>1315</v>
      </c>
      <c r="G4663" s="120">
        <v>17614526</v>
      </c>
      <c r="H4663" s="124"/>
      <c r="I4663" s="128" t="s">
        <v>10739</v>
      </c>
      <c r="J4663" s="124"/>
      <c r="K4663" s="124"/>
      <c r="L4663" s="124"/>
      <c r="M4663" s="124"/>
      <c r="N4663" s="211">
        <v>272703.09999999998</v>
      </c>
      <c r="O4663" s="211">
        <v>0</v>
      </c>
      <c r="P4663" s="124" t="s">
        <v>1314</v>
      </c>
    </row>
    <row r="4664" spans="1:16" ht="76.5">
      <c r="A4664" s="262">
        <v>25</v>
      </c>
      <c r="B4664" s="124"/>
      <c r="C4664" s="125" t="s">
        <v>694</v>
      </c>
      <c r="D4664" s="119">
        <v>43230</v>
      </c>
      <c r="E4664" s="120" t="s">
        <v>9200</v>
      </c>
      <c r="F4664" s="120" t="s">
        <v>1315</v>
      </c>
      <c r="G4664" s="120">
        <v>17614523</v>
      </c>
      <c r="H4664" s="124"/>
      <c r="I4664" s="128" t="s">
        <v>10740</v>
      </c>
      <c r="J4664" s="124"/>
      <c r="K4664" s="124"/>
      <c r="L4664" s="124"/>
      <c r="M4664" s="124"/>
      <c r="N4664" s="211">
        <v>307410.87</v>
      </c>
      <c r="O4664" s="211">
        <v>0</v>
      </c>
      <c r="P4664" s="124" t="s">
        <v>1314</v>
      </c>
    </row>
    <row r="4665" spans="1:16" ht="76.5">
      <c r="A4665" s="262">
        <v>25</v>
      </c>
      <c r="B4665" s="124"/>
      <c r="C4665" s="125" t="s">
        <v>694</v>
      </c>
      <c r="D4665" s="119">
        <v>43230</v>
      </c>
      <c r="E4665" s="120" t="s">
        <v>9201</v>
      </c>
      <c r="F4665" s="120" t="s">
        <v>1315</v>
      </c>
      <c r="G4665" s="120">
        <v>17614520</v>
      </c>
      <c r="H4665" s="124"/>
      <c r="I4665" s="128" t="s">
        <v>10741</v>
      </c>
      <c r="J4665" s="124"/>
      <c r="K4665" s="124"/>
      <c r="L4665" s="124"/>
      <c r="M4665" s="124"/>
      <c r="N4665" s="211">
        <v>861183.51</v>
      </c>
      <c r="O4665" s="211">
        <v>0</v>
      </c>
      <c r="P4665" s="124" t="s">
        <v>1314</v>
      </c>
    </row>
    <row r="4666" spans="1:16" ht="76.5">
      <c r="A4666" s="262">
        <v>25</v>
      </c>
      <c r="B4666" s="124"/>
      <c r="C4666" s="125" t="s">
        <v>694</v>
      </c>
      <c r="D4666" s="119">
        <v>43230</v>
      </c>
      <c r="E4666" s="120" t="s">
        <v>9202</v>
      </c>
      <c r="F4666" s="120" t="s">
        <v>1315</v>
      </c>
      <c r="G4666" s="120">
        <v>17612483</v>
      </c>
      <c r="H4666" s="124"/>
      <c r="I4666" s="128" t="s">
        <v>10742</v>
      </c>
      <c r="J4666" s="124"/>
      <c r="K4666" s="124"/>
      <c r="L4666" s="124"/>
      <c r="M4666" s="124"/>
      <c r="N4666" s="211">
        <v>602556.47</v>
      </c>
      <c r="O4666" s="211">
        <v>0</v>
      </c>
      <c r="P4666" s="124" t="s">
        <v>1314</v>
      </c>
    </row>
    <row r="4667" spans="1:16" ht="76.5">
      <c r="A4667" s="262">
        <v>25</v>
      </c>
      <c r="B4667" s="124"/>
      <c r="C4667" s="125" t="s">
        <v>694</v>
      </c>
      <c r="D4667" s="119">
        <v>43230</v>
      </c>
      <c r="E4667" s="120" t="s">
        <v>9203</v>
      </c>
      <c r="F4667" s="120" t="s">
        <v>1315</v>
      </c>
      <c r="G4667" s="120">
        <v>17612478</v>
      </c>
      <c r="H4667" s="124"/>
      <c r="I4667" s="128" t="s">
        <v>10743</v>
      </c>
      <c r="J4667" s="124"/>
      <c r="K4667" s="124"/>
      <c r="L4667" s="124"/>
      <c r="M4667" s="124"/>
      <c r="N4667" s="211">
        <v>705530.01</v>
      </c>
      <c r="O4667" s="211">
        <v>0</v>
      </c>
      <c r="P4667" s="124" t="s">
        <v>1314</v>
      </c>
    </row>
    <row r="4668" spans="1:16" ht="76.5">
      <c r="A4668" s="262">
        <v>25</v>
      </c>
      <c r="B4668" s="124"/>
      <c r="C4668" s="125" t="s">
        <v>694</v>
      </c>
      <c r="D4668" s="119">
        <v>43230</v>
      </c>
      <c r="E4668" s="120" t="s">
        <v>9204</v>
      </c>
      <c r="F4668" s="120" t="s">
        <v>1315</v>
      </c>
      <c r="G4668" s="120">
        <v>17612436</v>
      </c>
      <c r="H4668" s="124"/>
      <c r="I4668" s="128" t="s">
        <v>10744</v>
      </c>
      <c r="J4668" s="124"/>
      <c r="K4668" s="124"/>
      <c r="L4668" s="124"/>
      <c r="M4668" s="124"/>
      <c r="N4668" s="211">
        <v>297782.96000000002</v>
      </c>
      <c r="O4668" s="211">
        <v>0</v>
      </c>
      <c r="P4668" s="124" t="s">
        <v>1314</v>
      </c>
    </row>
    <row r="4669" spans="1:16" ht="76.5">
      <c r="A4669" s="262">
        <v>25</v>
      </c>
      <c r="B4669" s="124"/>
      <c r="C4669" s="125" t="s">
        <v>694</v>
      </c>
      <c r="D4669" s="119">
        <v>43230</v>
      </c>
      <c r="E4669" s="120" t="s">
        <v>9205</v>
      </c>
      <c r="F4669" s="120" t="s">
        <v>1315</v>
      </c>
      <c r="G4669" s="120">
        <v>17612396</v>
      </c>
      <c r="H4669" s="124"/>
      <c r="I4669" s="128" t="s">
        <v>10745</v>
      </c>
      <c r="J4669" s="124"/>
      <c r="K4669" s="124"/>
      <c r="L4669" s="124"/>
      <c r="M4669" s="124"/>
      <c r="N4669" s="211">
        <v>318913.21000000002</v>
      </c>
      <c r="O4669" s="211">
        <v>0</v>
      </c>
      <c r="P4669" s="124" t="s">
        <v>1314</v>
      </c>
    </row>
    <row r="4670" spans="1:16" ht="76.5">
      <c r="A4670" s="262">
        <v>25</v>
      </c>
      <c r="B4670" s="124"/>
      <c r="C4670" s="125" t="s">
        <v>694</v>
      </c>
      <c r="D4670" s="119">
        <v>43230</v>
      </c>
      <c r="E4670" s="120" t="s">
        <v>9206</v>
      </c>
      <c r="F4670" s="120" t="s">
        <v>1315</v>
      </c>
      <c r="G4670" s="120">
        <v>17612382</v>
      </c>
      <c r="H4670" s="124"/>
      <c r="I4670" s="128" t="s">
        <v>10746</v>
      </c>
      <c r="J4670" s="124"/>
      <c r="K4670" s="124"/>
      <c r="L4670" s="124"/>
      <c r="M4670" s="124"/>
      <c r="N4670" s="211">
        <v>772013.27</v>
      </c>
      <c r="O4670" s="211">
        <v>0</v>
      </c>
      <c r="P4670" s="124" t="s">
        <v>1314</v>
      </c>
    </row>
    <row r="4671" spans="1:16" ht="76.5">
      <c r="A4671" s="262">
        <v>25</v>
      </c>
      <c r="B4671" s="124"/>
      <c r="C4671" s="125" t="s">
        <v>694</v>
      </c>
      <c r="D4671" s="119">
        <v>43230</v>
      </c>
      <c r="E4671" s="120" t="s">
        <v>9207</v>
      </c>
      <c r="F4671" s="120" t="s">
        <v>1315</v>
      </c>
      <c r="G4671" s="120">
        <v>17611872</v>
      </c>
      <c r="H4671" s="124"/>
      <c r="I4671" s="128" t="s">
        <v>10747</v>
      </c>
      <c r="J4671" s="124"/>
      <c r="K4671" s="124"/>
      <c r="L4671" s="124"/>
      <c r="M4671" s="124"/>
      <c r="N4671" s="211">
        <v>603114.68000000005</v>
      </c>
      <c r="O4671" s="211">
        <v>0</v>
      </c>
      <c r="P4671" s="124" t="s">
        <v>1314</v>
      </c>
    </row>
    <row r="4672" spans="1:16" ht="63.75">
      <c r="A4672" s="262">
        <v>513</v>
      </c>
      <c r="B4672" s="124"/>
      <c r="C4672" s="125" t="s">
        <v>201</v>
      </c>
      <c r="D4672" s="119">
        <v>43230</v>
      </c>
      <c r="E4672" s="120" t="s">
        <v>9208</v>
      </c>
      <c r="F4672" s="120" t="s">
        <v>11</v>
      </c>
      <c r="G4672" s="120">
        <v>921287</v>
      </c>
      <c r="H4672" s="124"/>
      <c r="I4672" s="128" t="s">
        <v>10748</v>
      </c>
      <c r="J4672" s="124"/>
      <c r="K4672" s="124"/>
      <c r="L4672" s="124"/>
      <c r="M4672" s="124"/>
      <c r="N4672" s="211">
        <v>16099.79</v>
      </c>
      <c r="O4672" s="211">
        <v>0</v>
      </c>
      <c r="P4672" s="124" t="s">
        <v>1314</v>
      </c>
    </row>
    <row r="4673" spans="1:16" ht="51">
      <c r="A4673" s="262" t="s">
        <v>619</v>
      </c>
      <c r="B4673" s="124"/>
      <c r="C4673" s="125" t="s">
        <v>713</v>
      </c>
      <c r="D4673" s="119">
        <v>43231</v>
      </c>
      <c r="E4673" s="120" t="s">
        <v>9209</v>
      </c>
      <c r="F4673" s="120" t="s">
        <v>3</v>
      </c>
      <c r="G4673" s="120">
        <v>1621694</v>
      </c>
      <c r="H4673" s="124"/>
      <c r="I4673" s="128" t="s">
        <v>10749</v>
      </c>
      <c r="J4673" s="124"/>
      <c r="K4673" s="124"/>
      <c r="L4673" s="124"/>
      <c r="M4673" s="124"/>
      <c r="N4673" s="211">
        <v>0</v>
      </c>
      <c r="O4673" s="211">
        <v>1453.72</v>
      </c>
      <c r="P4673" s="124" t="s">
        <v>1314</v>
      </c>
    </row>
    <row r="4674" spans="1:16" ht="51">
      <c r="A4674" s="262">
        <v>20</v>
      </c>
      <c r="B4674" s="124"/>
      <c r="C4674" s="125" t="s">
        <v>693</v>
      </c>
      <c r="D4674" s="119">
        <v>43231</v>
      </c>
      <c r="E4674" s="120" t="s">
        <v>9210</v>
      </c>
      <c r="F4674" s="120" t="s">
        <v>3</v>
      </c>
      <c r="G4674" s="120">
        <v>1621705</v>
      </c>
      <c r="H4674" s="124"/>
      <c r="I4674" s="128" t="s">
        <v>10750</v>
      </c>
      <c r="J4674" s="124"/>
      <c r="K4674" s="124"/>
      <c r="L4674" s="124"/>
      <c r="M4674" s="124"/>
      <c r="N4674" s="211">
        <v>0</v>
      </c>
      <c r="O4674" s="211">
        <v>187</v>
      </c>
      <c r="P4674" s="124" t="s">
        <v>1314</v>
      </c>
    </row>
    <row r="4675" spans="1:16" ht="51">
      <c r="A4675" s="262">
        <v>591</v>
      </c>
      <c r="B4675" s="124"/>
      <c r="C4675" s="125" t="s">
        <v>861</v>
      </c>
      <c r="D4675" s="119">
        <v>43231</v>
      </c>
      <c r="E4675" s="120" t="s">
        <v>9211</v>
      </c>
      <c r="F4675" s="120" t="s">
        <v>3</v>
      </c>
      <c r="G4675" s="120">
        <v>1621706</v>
      </c>
      <c r="H4675" s="124"/>
      <c r="I4675" s="128" t="s">
        <v>10751</v>
      </c>
      <c r="J4675" s="124"/>
      <c r="K4675" s="124"/>
      <c r="L4675" s="124"/>
      <c r="M4675" s="124"/>
      <c r="N4675" s="211">
        <v>0</v>
      </c>
      <c r="O4675" s="211">
        <v>689.5</v>
      </c>
      <c r="P4675" s="124" t="s">
        <v>1314</v>
      </c>
    </row>
    <row r="4676" spans="1:16" ht="63.75">
      <c r="A4676" s="262" t="s">
        <v>619</v>
      </c>
      <c r="B4676" s="124"/>
      <c r="C4676" s="125" t="s">
        <v>713</v>
      </c>
      <c r="D4676" s="119">
        <v>43231</v>
      </c>
      <c r="E4676" s="120" t="s">
        <v>9212</v>
      </c>
      <c r="F4676" s="120" t="s">
        <v>3</v>
      </c>
      <c r="G4676" s="120">
        <v>1621722</v>
      </c>
      <c r="H4676" s="124"/>
      <c r="I4676" s="128" t="s">
        <v>10752</v>
      </c>
      <c r="J4676" s="124"/>
      <c r="K4676" s="124"/>
      <c r="L4676" s="124"/>
      <c r="M4676" s="124"/>
      <c r="N4676" s="211">
        <v>0</v>
      </c>
      <c r="O4676" s="211">
        <v>11.48</v>
      </c>
      <c r="P4676" s="124" t="s">
        <v>1314</v>
      </c>
    </row>
    <row r="4677" spans="1:16" ht="63.75">
      <c r="A4677" s="262" t="s">
        <v>619</v>
      </c>
      <c r="B4677" s="124"/>
      <c r="C4677" s="125" t="s">
        <v>713</v>
      </c>
      <c r="D4677" s="119">
        <v>43231</v>
      </c>
      <c r="E4677" s="120" t="s">
        <v>9213</v>
      </c>
      <c r="F4677" s="120" t="s">
        <v>3</v>
      </c>
      <c r="G4677" s="120">
        <v>1621725</v>
      </c>
      <c r="H4677" s="124"/>
      <c r="I4677" s="128" t="s">
        <v>10753</v>
      </c>
      <c r="J4677" s="124"/>
      <c r="K4677" s="124"/>
      <c r="L4677" s="124"/>
      <c r="M4677" s="124"/>
      <c r="N4677" s="211">
        <v>0</v>
      </c>
      <c r="O4677" s="211">
        <v>997</v>
      </c>
      <c r="P4677" s="124" t="s">
        <v>1314</v>
      </c>
    </row>
    <row r="4678" spans="1:16" ht="63.75">
      <c r="A4678" s="262" t="s">
        <v>619</v>
      </c>
      <c r="B4678" s="124"/>
      <c r="C4678" s="125" t="s">
        <v>713</v>
      </c>
      <c r="D4678" s="119">
        <v>43231</v>
      </c>
      <c r="E4678" s="120" t="s">
        <v>9214</v>
      </c>
      <c r="F4678" s="120" t="s">
        <v>3</v>
      </c>
      <c r="G4678" s="120">
        <v>1621727</v>
      </c>
      <c r="H4678" s="124"/>
      <c r="I4678" s="128" t="s">
        <v>10754</v>
      </c>
      <c r="J4678" s="124"/>
      <c r="K4678" s="124"/>
      <c r="L4678" s="124"/>
      <c r="M4678" s="124"/>
      <c r="N4678" s="211">
        <v>0</v>
      </c>
      <c r="O4678" s="211">
        <v>529.21</v>
      </c>
      <c r="P4678" s="124" t="s">
        <v>1314</v>
      </c>
    </row>
    <row r="4679" spans="1:16" ht="63.75">
      <c r="A4679" s="262" t="s">
        <v>619</v>
      </c>
      <c r="B4679" s="124"/>
      <c r="C4679" s="125" t="s">
        <v>713</v>
      </c>
      <c r="D4679" s="119">
        <v>43231</v>
      </c>
      <c r="E4679" s="120" t="s">
        <v>9215</v>
      </c>
      <c r="F4679" s="120" t="s">
        <v>3</v>
      </c>
      <c r="G4679" s="120">
        <v>1621729</v>
      </c>
      <c r="H4679" s="124"/>
      <c r="I4679" s="128" t="s">
        <v>10755</v>
      </c>
      <c r="J4679" s="124"/>
      <c r="K4679" s="124"/>
      <c r="L4679" s="124"/>
      <c r="M4679" s="124"/>
      <c r="N4679" s="211">
        <v>0</v>
      </c>
      <c r="O4679" s="211">
        <v>210</v>
      </c>
      <c r="P4679" s="124" t="s">
        <v>1314</v>
      </c>
    </row>
    <row r="4680" spans="1:16" ht="63.75">
      <c r="A4680" s="262" t="s">
        <v>619</v>
      </c>
      <c r="B4680" s="124"/>
      <c r="C4680" s="125" t="s">
        <v>713</v>
      </c>
      <c r="D4680" s="119">
        <v>43231</v>
      </c>
      <c r="E4680" s="120" t="s">
        <v>9216</v>
      </c>
      <c r="F4680" s="120" t="s">
        <v>3</v>
      </c>
      <c r="G4680" s="120">
        <v>1621731</v>
      </c>
      <c r="H4680" s="124"/>
      <c r="I4680" s="128" t="s">
        <v>10756</v>
      </c>
      <c r="J4680" s="124"/>
      <c r="K4680" s="124"/>
      <c r="L4680" s="124"/>
      <c r="M4680" s="124"/>
      <c r="N4680" s="211">
        <v>0</v>
      </c>
      <c r="O4680" s="211">
        <v>1</v>
      </c>
      <c r="P4680" s="124" t="s">
        <v>1314</v>
      </c>
    </row>
    <row r="4681" spans="1:16" ht="63.75">
      <c r="A4681" s="262" t="s">
        <v>619</v>
      </c>
      <c r="B4681" s="124"/>
      <c r="C4681" s="125" t="s">
        <v>713</v>
      </c>
      <c r="D4681" s="119">
        <v>43231</v>
      </c>
      <c r="E4681" s="120" t="s">
        <v>9217</v>
      </c>
      <c r="F4681" s="120" t="s">
        <v>3</v>
      </c>
      <c r="G4681" s="120">
        <v>1621732</v>
      </c>
      <c r="H4681" s="124"/>
      <c r="I4681" s="128" t="s">
        <v>10757</v>
      </c>
      <c r="J4681" s="124"/>
      <c r="K4681" s="124"/>
      <c r="L4681" s="124"/>
      <c r="M4681" s="124"/>
      <c r="N4681" s="211">
        <v>0</v>
      </c>
      <c r="O4681" s="211">
        <v>2415.15</v>
      </c>
      <c r="P4681" s="124" t="s">
        <v>1314</v>
      </c>
    </row>
    <row r="4682" spans="1:16" ht="51">
      <c r="A4682" s="262" t="s">
        <v>619</v>
      </c>
      <c r="B4682" s="124"/>
      <c r="C4682" s="125" t="s">
        <v>713</v>
      </c>
      <c r="D4682" s="119">
        <v>43231</v>
      </c>
      <c r="E4682" s="120" t="s">
        <v>9218</v>
      </c>
      <c r="F4682" s="120" t="s">
        <v>3</v>
      </c>
      <c r="G4682" s="120">
        <v>1621736</v>
      </c>
      <c r="H4682" s="124"/>
      <c r="I4682" s="128" t="s">
        <v>10758</v>
      </c>
      <c r="J4682" s="124"/>
      <c r="K4682" s="124"/>
      <c r="L4682" s="124"/>
      <c r="M4682" s="124"/>
      <c r="N4682" s="211">
        <v>0</v>
      </c>
      <c r="O4682" s="211">
        <v>1501.94</v>
      </c>
      <c r="P4682" s="124" t="s">
        <v>1314</v>
      </c>
    </row>
    <row r="4683" spans="1:16" ht="38.25">
      <c r="A4683" s="262">
        <v>20</v>
      </c>
      <c r="B4683" s="124"/>
      <c r="C4683" s="125" t="s">
        <v>693</v>
      </c>
      <c r="D4683" s="119">
        <v>43231</v>
      </c>
      <c r="E4683" s="120" t="s">
        <v>9219</v>
      </c>
      <c r="F4683" s="120" t="s">
        <v>3</v>
      </c>
      <c r="G4683" s="120">
        <v>1621550</v>
      </c>
      <c r="H4683" s="124"/>
      <c r="I4683" s="128" t="s">
        <v>10759</v>
      </c>
      <c r="J4683" s="124"/>
      <c r="K4683" s="124"/>
      <c r="L4683" s="124"/>
      <c r="M4683" s="124"/>
      <c r="N4683" s="211">
        <v>0</v>
      </c>
      <c r="O4683" s="211">
        <v>168</v>
      </c>
      <c r="P4683" s="124" t="s">
        <v>1314</v>
      </c>
    </row>
    <row r="4684" spans="1:16" ht="51">
      <c r="A4684" s="262" t="s">
        <v>619</v>
      </c>
      <c r="B4684" s="124"/>
      <c r="C4684" s="125" t="s">
        <v>713</v>
      </c>
      <c r="D4684" s="119">
        <v>43231</v>
      </c>
      <c r="E4684" s="120" t="s">
        <v>9220</v>
      </c>
      <c r="F4684" s="120" t="s">
        <v>3</v>
      </c>
      <c r="G4684" s="120">
        <v>1621576</v>
      </c>
      <c r="H4684" s="124"/>
      <c r="I4684" s="128" t="s">
        <v>10760</v>
      </c>
      <c r="J4684" s="124"/>
      <c r="K4684" s="124"/>
      <c r="L4684" s="124"/>
      <c r="M4684" s="124"/>
      <c r="N4684" s="211">
        <v>0</v>
      </c>
      <c r="O4684" s="211">
        <v>0.69000000000000006</v>
      </c>
      <c r="P4684" s="124" t="s">
        <v>4737</v>
      </c>
    </row>
    <row r="4685" spans="1:16" ht="51">
      <c r="A4685" s="262">
        <v>86</v>
      </c>
      <c r="B4685" s="124"/>
      <c r="C4685" s="125" t="s">
        <v>710</v>
      </c>
      <c r="D4685" s="119">
        <v>43231</v>
      </c>
      <c r="E4685" s="120" t="s">
        <v>9221</v>
      </c>
      <c r="F4685" s="120" t="s">
        <v>3</v>
      </c>
      <c r="G4685" s="120">
        <v>1621620</v>
      </c>
      <c r="H4685" s="124"/>
      <c r="I4685" s="128" t="s">
        <v>10761</v>
      </c>
      <c r="J4685" s="124"/>
      <c r="K4685" s="124"/>
      <c r="L4685" s="124"/>
      <c r="M4685" s="124"/>
      <c r="N4685" s="211">
        <v>0</v>
      </c>
      <c r="O4685" s="211">
        <v>326</v>
      </c>
      <c r="P4685" s="124" t="s">
        <v>1314</v>
      </c>
    </row>
    <row r="4686" spans="1:16" ht="51">
      <c r="A4686" s="262" t="s">
        <v>619</v>
      </c>
      <c r="B4686" s="124"/>
      <c r="C4686" s="125" t="s">
        <v>713</v>
      </c>
      <c r="D4686" s="119">
        <v>43231</v>
      </c>
      <c r="E4686" s="120" t="s">
        <v>9222</v>
      </c>
      <c r="F4686" s="120" t="s">
        <v>3</v>
      </c>
      <c r="G4686" s="120">
        <v>1621639</v>
      </c>
      <c r="H4686" s="124"/>
      <c r="I4686" s="128" t="s">
        <v>10762</v>
      </c>
      <c r="J4686" s="124"/>
      <c r="K4686" s="124"/>
      <c r="L4686" s="124"/>
      <c r="M4686" s="124"/>
      <c r="N4686" s="211">
        <v>0</v>
      </c>
      <c r="O4686" s="211">
        <v>2859.16</v>
      </c>
      <c r="P4686" s="124" t="s">
        <v>1314</v>
      </c>
    </row>
    <row r="4687" spans="1:16" ht="51">
      <c r="A4687" s="262">
        <v>212</v>
      </c>
      <c r="B4687" s="124"/>
      <c r="C4687" s="125" t="s">
        <v>761</v>
      </c>
      <c r="D4687" s="119">
        <v>43231</v>
      </c>
      <c r="E4687" s="120" t="s">
        <v>9223</v>
      </c>
      <c r="F4687" s="120" t="s">
        <v>3</v>
      </c>
      <c r="G4687" s="120">
        <v>1621648</v>
      </c>
      <c r="H4687" s="124"/>
      <c r="I4687" s="128" t="s">
        <v>10763</v>
      </c>
      <c r="J4687" s="124"/>
      <c r="K4687" s="124"/>
      <c r="L4687" s="124"/>
      <c r="M4687" s="124"/>
      <c r="N4687" s="211">
        <v>0</v>
      </c>
      <c r="O4687" s="211">
        <v>23</v>
      </c>
      <c r="P4687" s="124" t="s">
        <v>1314</v>
      </c>
    </row>
    <row r="4688" spans="1:16" ht="51">
      <c r="A4688" s="262">
        <v>41</v>
      </c>
      <c r="B4688" s="124"/>
      <c r="C4688" s="125" t="s">
        <v>697</v>
      </c>
      <c r="D4688" s="119">
        <v>43231</v>
      </c>
      <c r="E4688" s="120" t="s">
        <v>9224</v>
      </c>
      <c r="F4688" s="120" t="s">
        <v>3</v>
      </c>
      <c r="G4688" s="120">
        <v>1621675</v>
      </c>
      <c r="H4688" s="124"/>
      <c r="I4688" s="128" t="s">
        <v>10764</v>
      </c>
      <c r="J4688" s="124"/>
      <c r="K4688" s="124"/>
      <c r="L4688" s="124"/>
      <c r="M4688" s="124"/>
      <c r="N4688" s="211">
        <v>0</v>
      </c>
      <c r="O4688" s="211">
        <v>2535.42</v>
      </c>
      <c r="P4688" s="124" t="s">
        <v>1314</v>
      </c>
    </row>
    <row r="4689" spans="1:16" ht="51">
      <c r="A4689" s="262">
        <v>591</v>
      </c>
      <c r="B4689" s="124"/>
      <c r="C4689" s="125" t="s">
        <v>861</v>
      </c>
      <c r="D4689" s="119">
        <v>43231</v>
      </c>
      <c r="E4689" s="120" t="s">
        <v>9225</v>
      </c>
      <c r="F4689" s="120" t="s">
        <v>3</v>
      </c>
      <c r="G4689" s="120">
        <v>1621828</v>
      </c>
      <c r="H4689" s="124"/>
      <c r="I4689" s="128" t="s">
        <v>10765</v>
      </c>
      <c r="J4689" s="124"/>
      <c r="K4689" s="124"/>
      <c r="L4689" s="124"/>
      <c r="M4689" s="124"/>
      <c r="N4689" s="211">
        <v>0</v>
      </c>
      <c r="O4689" s="211">
        <v>95</v>
      </c>
      <c r="P4689" s="124" t="s">
        <v>1314</v>
      </c>
    </row>
    <row r="4690" spans="1:16" ht="51">
      <c r="A4690" s="262" t="s">
        <v>619</v>
      </c>
      <c r="B4690" s="124"/>
      <c r="C4690" s="125" t="s">
        <v>713</v>
      </c>
      <c r="D4690" s="119">
        <v>43231</v>
      </c>
      <c r="E4690" s="120" t="s">
        <v>9226</v>
      </c>
      <c r="F4690" s="120" t="s">
        <v>3</v>
      </c>
      <c r="G4690" s="120">
        <v>1621843</v>
      </c>
      <c r="H4690" s="124"/>
      <c r="I4690" s="128" t="s">
        <v>10766</v>
      </c>
      <c r="J4690" s="124"/>
      <c r="K4690" s="124"/>
      <c r="L4690" s="124"/>
      <c r="M4690" s="124"/>
      <c r="N4690" s="211">
        <v>0</v>
      </c>
      <c r="O4690" s="211">
        <v>485</v>
      </c>
      <c r="P4690" s="124" t="s">
        <v>1314</v>
      </c>
    </row>
    <row r="4691" spans="1:16" ht="63.75">
      <c r="A4691" s="262">
        <v>81</v>
      </c>
      <c r="B4691" s="124"/>
      <c r="C4691" s="125" t="s">
        <v>709</v>
      </c>
      <c r="D4691" s="119">
        <v>43231</v>
      </c>
      <c r="E4691" s="120" t="s">
        <v>9227</v>
      </c>
      <c r="F4691" s="120" t="s">
        <v>3</v>
      </c>
      <c r="G4691" s="120">
        <v>1621844</v>
      </c>
      <c r="H4691" s="124"/>
      <c r="I4691" s="128" t="s">
        <v>10767</v>
      </c>
      <c r="J4691" s="124"/>
      <c r="K4691" s="124"/>
      <c r="L4691" s="124"/>
      <c r="M4691" s="124"/>
      <c r="N4691" s="211">
        <v>0</v>
      </c>
      <c r="O4691" s="211">
        <v>1819</v>
      </c>
      <c r="P4691" s="124" t="s">
        <v>1314</v>
      </c>
    </row>
    <row r="4692" spans="1:16" ht="51">
      <c r="A4692" s="262" t="s">
        <v>619</v>
      </c>
      <c r="B4692" s="124"/>
      <c r="C4692" s="125" t="s">
        <v>713</v>
      </c>
      <c r="D4692" s="119">
        <v>43231</v>
      </c>
      <c r="E4692" s="120" t="s">
        <v>9228</v>
      </c>
      <c r="F4692" s="120" t="s">
        <v>3</v>
      </c>
      <c r="G4692" s="120">
        <v>1621752</v>
      </c>
      <c r="H4692" s="124"/>
      <c r="I4692" s="128" t="s">
        <v>10768</v>
      </c>
      <c r="J4692" s="124"/>
      <c r="K4692" s="124"/>
      <c r="L4692" s="124"/>
      <c r="M4692" s="124"/>
      <c r="N4692" s="211">
        <v>0</v>
      </c>
      <c r="O4692" s="211">
        <v>36</v>
      </c>
      <c r="P4692" s="124" t="s">
        <v>1314</v>
      </c>
    </row>
    <row r="4693" spans="1:16" ht="51">
      <c r="A4693" s="262" t="s">
        <v>619</v>
      </c>
      <c r="B4693" s="124"/>
      <c r="C4693" s="125" t="s">
        <v>713</v>
      </c>
      <c r="D4693" s="119">
        <v>43231</v>
      </c>
      <c r="E4693" s="120" t="s">
        <v>9229</v>
      </c>
      <c r="F4693" s="120" t="s">
        <v>3</v>
      </c>
      <c r="G4693" s="120">
        <v>1621753</v>
      </c>
      <c r="H4693" s="124"/>
      <c r="I4693" s="128" t="s">
        <v>10769</v>
      </c>
      <c r="J4693" s="124"/>
      <c r="K4693" s="124"/>
      <c r="L4693" s="124"/>
      <c r="M4693" s="124"/>
      <c r="N4693" s="211">
        <v>0</v>
      </c>
      <c r="O4693" s="211">
        <v>33</v>
      </c>
      <c r="P4693" s="124" t="s">
        <v>1314</v>
      </c>
    </row>
    <row r="4694" spans="1:16" ht="51">
      <c r="A4694" s="262" t="s">
        <v>619</v>
      </c>
      <c r="B4694" s="124"/>
      <c r="C4694" s="125" t="s">
        <v>713</v>
      </c>
      <c r="D4694" s="119">
        <v>43231</v>
      </c>
      <c r="E4694" s="120" t="s">
        <v>9230</v>
      </c>
      <c r="F4694" s="120" t="s">
        <v>3</v>
      </c>
      <c r="G4694" s="120">
        <v>1621767</v>
      </c>
      <c r="H4694" s="124"/>
      <c r="I4694" s="128" t="s">
        <v>10770</v>
      </c>
      <c r="J4694" s="124"/>
      <c r="K4694" s="124"/>
      <c r="L4694" s="124"/>
      <c r="M4694" s="124"/>
      <c r="N4694" s="211">
        <v>0</v>
      </c>
      <c r="O4694" s="211">
        <v>576.14</v>
      </c>
      <c r="P4694" s="124" t="s">
        <v>1314</v>
      </c>
    </row>
    <row r="4695" spans="1:16" ht="51">
      <c r="A4695" s="262">
        <v>592</v>
      </c>
      <c r="B4695" s="124"/>
      <c r="C4695" s="125" t="s">
        <v>862</v>
      </c>
      <c r="D4695" s="119">
        <v>43231</v>
      </c>
      <c r="E4695" s="120" t="s">
        <v>9231</v>
      </c>
      <c r="F4695" s="120" t="s">
        <v>3</v>
      </c>
      <c r="G4695" s="120">
        <v>1621794</v>
      </c>
      <c r="H4695" s="124"/>
      <c r="I4695" s="128" t="s">
        <v>10771</v>
      </c>
      <c r="J4695" s="124"/>
      <c r="K4695" s="124"/>
      <c r="L4695" s="124"/>
      <c r="M4695" s="124"/>
      <c r="N4695" s="211">
        <v>0</v>
      </c>
      <c r="O4695" s="211">
        <v>300</v>
      </c>
      <c r="P4695" s="124" t="s">
        <v>1314</v>
      </c>
    </row>
    <row r="4696" spans="1:16" ht="51">
      <c r="A4696" s="262">
        <v>592</v>
      </c>
      <c r="B4696" s="124"/>
      <c r="C4696" s="125" t="s">
        <v>862</v>
      </c>
      <c r="D4696" s="119">
        <v>43231</v>
      </c>
      <c r="E4696" s="120" t="s">
        <v>9232</v>
      </c>
      <c r="F4696" s="120" t="s">
        <v>3</v>
      </c>
      <c r="G4696" s="120">
        <v>1621795</v>
      </c>
      <c r="H4696" s="124"/>
      <c r="I4696" s="128" t="s">
        <v>10772</v>
      </c>
      <c r="J4696" s="124"/>
      <c r="K4696" s="124"/>
      <c r="L4696" s="124"/>
      <c r="M4696" s="124"/>
      <c r="N4696" s="211">
        <v>0</v>
      </c>
      <c r="O4696" s="211">
        <v>473</v>
      </c>
      <c r="P4696" s="124" t="s">
        <v>1314</v>
      </c>
    </row>
    <row r="4697" spans="1:16" ht="51">
      <c r="A4697" s="262">
        <v>592</v>
      </c>
      <c r="B4697" s="124"/>
      <c r="C4697" s="125" t="s">
        <v>862</v>
      </c>
      <c r="D4697" s="119">
        <v>43231</v>
      </c>
      <c r="E4697" s="120" t="s">
        <v>9233</v>
      </c>
      <c r="F4697" s="120" t="s">
        <v>3</v>
      </c>
      <c r="G4697" s="120">
        <v>1621798</v>
      </c>
      <c r="H4697" s="124"/>
      <c r="I4697" s="128" t="s">
        <v>10773</v>
      </c>
      <c r="J4697" s="124"/>
      <c r="K4697" s="124"/>
      <c r="L4697" s="124"/>
      <c r="M4697" s="124"/>
      <c r="N4697" s="211">
        <v>0</v>
      </c>
      <c r="O4697" s="211">
        <v>304</v>
      </c>
      <c r="P4697" s="124" t="s">
        <v>1314</v>
      </c>
    </row>
    <row r="4698" spans="1:16" ht="51">
      <c r="A4698" s="262">
        <v>592</v>
      </c>
      <c r="B4698" s="124"/>
      <c r="C4698" s="125" t="s">
        <v>862</v>
      </c>
      <c r="D4698" s="119">
        <v>43231</v>
      </c>
      <c r="E4698" s="120" t="s">
        <v>9234</v>
      </c>
      <c r="F4698" s="120" t="s">
        <v>3</v>
      </c>
      <c r="G4698" s="120">
        <v>1621799</v>
      </c>
      <c r="H4698" s="124"/>
      <c r="I4698" s="128" t="s">
        <v>10774</v>
      </c>
      <c r="J4698" s="124"/>
      <c r="K4698" s="124"/>
      <c r="L4698" s="124"/>
      <c r="M4698" s="124"/>
      <c r="N4698" s="211">
        <v>0</v>
      </c>
      <c r="O4698" s="211">
        <v>465</v>
      </c>
      <c r="P4698" s="124" t="s">
        <v>1314</v>
      </c>
    </row>
    <row r="4699" spans="1:16" ht="76.5">
      <c r="A4699" s="262">
        <v>25</v>
      </c>
      <c r="B4699" s="124"/>
      <c r="C4699" s="125" t="s">
        <v>694</v>
      </c>
      <c r="D4699" s="119">
        <v>43231</v>
      </c>
      <c r="E4699" s="120" t="s">
        <v>9235</v>
      </c>
      <c r="F4699" s="120" t="s">
        <v>1315</v>
      </c>
      <c r="G4699" s="120">
        <v>17630772</v>
      </c>
      <c r="H4699" s="124"/>
      <c r="I4699" s="128" t="s">
        <v>10775</v>
      </c>
      <c r="J4699" s="124"/>
      <c r="K4699" s="124"/>
      <c r="L4699" s="124"/>
      <c r="M4699" s="124"/>
      <c r="N4699" s="211">
        <v>524662.34</v>
      </c>
      <c r="O4699" s="211">
        <v>0</v>
      </c>
      <c r="P4699" s="124" t="s">
        <v>1314</v>
      </c>
    </row>
    <row r="4700" spans="1:16" ht="89.25">
      <c r="A4700" s="262">
        <v>513</v>
      </c>
      <c r="B4700" s="124"/>
      <c r="C4700" s="125" t="s">
        <v>201</v>
      </c>
      <c r="D4700" s="119">
        <v>43231</v>
      </c>
      <c r="E4700" s="120" t="s">
        <v>9236</v>
      </c>
      <c r="F4700" s="120" t="s">
        <v>15</v>
      </c>
      <c r="G4700" s="120">
        <v>4967</v>
      </c>
      <c r="H4700" s="124"/>
      <c r="I4700" s="128" t="s">
        <v>10776</v>
      </c>
      <c r="J4700" s="124"/>
      <c r="K4700" s="124"/>
      <c r="L4700" s="124"/>
      <c r="M4700" s="124"/>
      <c r="N4700" s="211">
        <v>50</v>
      </c>
      <c r="O4700" s="211">
        <v>0</v>
      </c>
      <c r="P4700" s="124" t="s">
        <v>1314</v>
      </c>
    </row>
    <row r="4701" spans="1:16" ht="63.75">
      <c r="A4701" s="262">
        <v>513</v>
      </c>
      <c r="B4701" s="124"/>
      <c r="C4701" s="125" t="s">
        <v>201</v>
      </c>
      <c r="D4701" s="119">
        <v>43231</v>
      </c>
      <c r="E4701" s="120" t="s">
        <v>9237</v>
      </c>
      <c r="F4701" s="120" t="s">
        <v>15</v>
      </c>
      <c r="G4701" s="120">
        <v>734247</v>
      </c>
      <c r="H4701" s="124"/>
      <c r="I4701" s="128" t="s">
        <v>5843</v>
      </c>
      <c r="J4701" s="124"/>
      <c r="K4701" s="124"/>
      <c r="L4701" s="124"/>
      <c r="M4701" s="124"/>
      <c r="N4701" s="211">
        <v>50</v>
      </c>
      <c r="O4701" s="211">
        <v>0</v>
      </c>
      <c r="P4701" s="124" t="s">
        <v>1314</v>
      </c>
    </row>
    <row r="4702" spans="1:16" ht="102">
      <c r="A4702" s="262">
        <v>25</v>
      </c>
      <c r="B4702" s="124"/>
      <c r="C4702" s="125" t="s">
        <v>694</v>
      </c>
      <c r="D4702" s="119">
        <v>43231</v>
      </c>
      <c r="E4702" s="120" t="s">
        <v>9238</v>
      </c>
      <c r="F4702" s="120" t="s">
        <v>15</v>
      </c>
      <c r="G4702" s="120">
        <v>4969</v>
      </c>
      <c r="H4702" s="124"/>
      <c r="I4702" s="128" t="s">
        <v>10777</v>
      </c>
      <c r="J4702" s="124"/>
      <c r="K4702" s="124"/>
      <c r="L4702" s="124"/>
      <c r="M4702" s="124"/>
      <c r="N4702" s="211">
        <v>456.73</v>
      </c>
      <c r="O4702" s="211">
        <v>0</v>
      </c>
      <c r="P4702" s="124" t="s">
        <v>1314</v>
      </c>
    </row>
    <row r="4703" spans="1:16" ht="89.25">
      <c r="A4703" s="262">
        <v>346</v>
      </c>
      <c r="B4703" s="124"/>
      <c r="C4703" s="125" t="s">
        <v>820</v>
      </c>
      <c r="D4703" s="119">
        <v>43231</v>
      </c>
      <c r="E4703" s="120" t="s">
        <v>9239</v>
      </c>
      <c r="F4703" s="120" t="s">
        <v>15</v>
      </c>
      <c r="G4703" s="120">
        <v>4973</v>
      </c>
      <c r="H4703" s="124"/>
      <c r="I4703" s="128" t="s">
        <v>10778</v>
      </c>
      <c r="J4703" s="124"/>
      <c r="K4703" s="124"/>
      <c r="L4703" s="124"/>
      <c r="M4703" s="124"/>
      <c r="N4703" s="211">
        <v>300.94</v>
      </c>
      <c r="O4703" s="211">
        <v>0</v>
      </c>
      <c r="P4703" s="124" t="s">
        <v>1314</v>
      </c>
    </row>
    <row r="4704" spans="1:16" ht="102">
      <c r="A4704" s="262">
        <v>513</v>
      </c>
      <c r="B4704" s="124"/>
      <c r="C4704" s="125" t="s">
        <v>201</v>
      </c>
      <c r="D4704" s="119">
        <v>43231</v>
      </c>
      <c r="E4704" s="120" t="s">
        <v>9240</v>
      </c>
      <c r="F4704" s="120" t="s">
        <v>15</v>
      </c>
      <c r="G4704" s="120">
        <v>4972</v>
      </c>
      <c r="H4704" s="124"/>
      <c r="I4704" s="128" t="s">
        <v>10779</v>
      </c>
      <c r="J4704" s="124"/>
      <c r="K4704" s="124"/>
      <c r="L4704" s="124"/>
      <c r="M4704" s="124"/>
      <c r="N4704" s="211">
        <v>187869.8</v>
      </c>
      <c r="O4704" s="211">
        <v>0</v>
      </c>
      <c r="P4704" s="124" t="s">
        <v>1314</v>
      </c>
    </row>
    <row r="4705" spans="1:16" ht="89.25">
      <c r="A4705" s="262">
        <v>25</v>
      </c>
      <c r="B4705" s="124"/>
      <c r="C4705" s="125" t="s">
        <v>694</v>
      </c>
      <c r="D4705" s="119">
        <v>43231</v>
      </c>
      <c r="E4705" s="120" t="s">
        <v>9241</v>
      </c>
      <c r="F4705" s="120" t="s">
        <v>15</v>
      </c>
      <c r="G4705" s="120">
        <v>4970</v>
      </c>
      <c r="H4705" s="124"/>
      <c r="I4705" s="128" t="s">
        <v>10780</v>
      </c>
      <c r="J4705" s="124"/>
      <c r="K4705" s="124"/>
      <c r="L4705" s="124"/>
      <c r="M4705" s="124"/>
      <c r="N4705" s="211">
        <v>569.1</v>
      </c>
      <c r="O4705" s="211">
        <v>0</v>
      </c>
      <c r="P4705" s="124" t="s">
        <v>1314</v>
      </c>
    </row>
    <row r="4706" spans="1:16" ht="76.5">
      <c r="A4706" s="262">
        <v>25</v>
      </c>
      <c r="B4706" s="124"/>
      <c r="C4706" s="125" t="s">
        <v>694</v>
      </c>
      <c r="D4706" s="119">
        <v>43231</v>
      </c>
      <c r="E4706" s="120" t="s">
        <v>9242</v>
      </c>
      <c r="F4706" s="120" t="s">
        <v>1315</v>
      </c>
      <c r="G4706" s="120">
        <v>17630771</v>
      </c>
      <c r="H4706" s="124"/>
      <c r="I4706" s="128" t="s">
        <v>10781</v>
      </c>
      <c r="J4706" s="124"/>
      <c r="K4706" s="124"/>
      <c r="L4706" s="124"/>
      <c r="M4706" s="124"/>
      <c r="N4706" s="211">
        <v>1288968.48</v>
      </c>
      <c r="O4706" s="211">
        <v>0</v>
      </c>
      <c r="P4706" s="124" t="s">
        <v>1314</v>
      </c>
    </row>
    <row r="4707" spans="1:16" ht="76.5">
      <c r="A4707" s="262">
        <v>25</v>
      </c>
      <c r="B4707" s="124"/>
      <c r="C4707" s="125" t="s">
        <v>694</v>
      </c>
      <c r="D4707" s="119">
        <v>43231</v>
      </c>
      <c r="E4707" s="120" t="s">
        <v>9243</v>
      </c>
      <c r="F4707" s="120" t="s">
        <v>1315</v>
      </c>
      <c r="G4707" s="120">
        <v>17631917</v>
      </c>
      <c r="H4707" s="124"/>
      <c r="I4707" s="128" t="s">
        <v>10782</v>
      </c>
      <c r="J4707" s="124"/>
      <c r="K4707" s="124"/>
      <c r="L4707" s="124"/>
      <c r="M4707" s="124"/>
      <c r="N4707" s="211">
        <v>177199.13</v>
      </c>
      <c r="O4707" s="211">
        <v>0</v>
      </c>
      <c r="P4707" s="124" t="s">
        <v>1314</v>
      </c>
    </row>
    <row r="4708" spans="1:16" ht="76.5">
      <c r="A4708" s="262">
        <v>25</v>
      </c>
      <c r="B4708" s="124"/>
      <c r="C4708" s="125" t="s">
        <v>694</v>
      </c>
      <c r="D4708" s="119">
        <v>43231</v>
      </c>
      <c r="E4708" s="120" t="s">
        <v>9244</v>
      </c>
      <c r="F4708" s="120" t="s">
        <v>1315</v>
      </c>
      <c r="G4708" s="120">
        <v>17631909</v>
      </c>
      <c r="H4708" s="124"/>
      <c r="I4708" s="128" t="s">
        <v>10783</v>
      </c>
      <c r="J4708" s="124"/>
      <c r="K4708" s="124"/>
      <c r="L4708" s="124"/>
      <c r="M4708" s="124"/>
      <c r="N4708" s="211">
        <v>79713.2</v>
      </c>
      <c r="O4708" s="211">
        <v>0</v>
      </c>
      <c r="P4708" s="124" t="s">
        <v>1314</v>
      </c>
    </row>
    <row r="4709" spans="1:16" ht="76.5">
      <c r="A4709" s="262">
        <v>25</v>
      </c>
      <c r="B4709" s="124"/>
      <c r="C4709" s="125" t="s">
        <v>694</v>
      </c>
      <c r="D4709" s="119">
        <v>43231</v>
      </c>
      <c r="E4709" s="120" t="s">
        <v>9245</v>
      </c>
      <c r="F4709" s="120" t="s">
        <v>1315</v>
      </c>
      <c r="G4709" s="120">
        <v>17631804</v>
      </c>
      <c r="H4709" s="124"/>
      <c r="I4709" s="128" t="s">
        <v>10784</v>
      </c>
      <c r="J4709" s="124"/>
      <c r="K4709" s="124"/>
      <c r="L4709" s="124"/>
      <c r="M4709" s="124"/>
      <c r="N4709" s="211">
        <v>655810.59</v>
      </c>
      <c r="O4709" s="211">
        <v>0</v>
      </c>
      <c r="P4709" s="124" t="s">
        <v>1314</v>
      </c>
    </row>
    <row r="4710" spans="1:16" ht="76.5">
      <c r="A4710" s="262">
        <v>25</v>
      </c>
      <c r="B4710" s="124"/>
      <c r="C4710" s="125" t="s">
        <v>694</v>
      </c>
      <c r="D4710" s="119">
        <v>43231</v>
      </c>
      <c r="E4710" s="120" t="s">
        <v>9246</v>
      </c>
      <c r="F4710" s="120" t="s">
        <v>1315</v>
      </c>
      <c r="G4710" s="120">
        <v>17631795</v>
      </c>
      <c r="H4710" s="124"/>
      <c r="I4710" s="128" t="s">
        <v>10785</v>
      </c>
      <c r="J4710" s="124"/>
      <c r="K4710" s="124"/>
      <c r="L4710" s="124"/>
      <c r="M4710" s="124"/>
      <c r="N4710" s="211">
        <v>348000.16</v>
      </c>
      <c r="O4710" s="211">
        <v>0</v>
      </c>
      <c r="P4710" s="124" t="s">
        <v>1314</v>
      </c>
    </row>
    <row r="4711" spans="1:16" ht="76.5">
      <c r="A4711" s="262">
        <v>25</v>
      </c>
      <c r="B4711" s="124"/>
      <c r="C4711" s="125" t="s">
        <v>694</v>
      </c>
      <c r="D4711" s="119">
        <v>43231</v>
      </c>
      <c r="E4711" s="120" t="s">
        <v>9247</v>
      </c>
      <c r="F4711" s="120" t="s">
        <v>1315</v>
      </c>
      <c r="G4711" s="120">
        <v>17631650</v>
      </c>
      <c r="H4711" s="124"/>
      <c r="I4711" s="128" t="s">
        <v>10786</v>
      </c>
      <c r="J4711" s="124"/>
      <c r="K4711" s="124"/>
      <c r="L4711" s="124"/>
      <c r="M4711" s="124"/>
      <c r="N4711" s="211">
        <v>91942.14</v>
      </c>
      <c r="O4711" s="211">
        <v>0</v>
      </c>
      <c r="P4711" s="124" t="s">
        <v>1314</v>
      </c>
    </row>
    <row r="4712" spans="1:16" ht="76.5">
      <c r="A4712" s="262">
        <v>25</v>
      </c>
      <c r="B4712" s="124"/>
      <c r="C4712" s="125" t="s">
        <v>694</v>
      </c>
      <c r="D4712" s="119">
        <v>43231</v>
      </c>
      <c r="E4712" s="120" t="s">
        <v>9248</v>
      </c>
      <c r="F4712" s="120" t="s">
        <v>1315</v>
      </c>
      <c r="G4712" s="120">
        <v>17631573</v>
      </c>
      <c r="H4712" s="124"/>
      <c r="I4712" s="128" t="s">
        <v>10787</v>
      </c>
      <c r="J4712" s="124"/>
      <c r="K4712" s="124"/>
      <c r="L4712" s="124"/>
      <c r="M4712" s="124"/>
      <c r="N4712" s="211">
        <v>104401.93</v>
      </c>
      <c r="O4712" s="211">
        <v>0</v>
      </c>
      <c r="P4712" s="124" t="s">
        <v>1314</v>
      </c>
    </row>
    <row r="4713" spans="1:16" ht="76.5">
      <c r="A4713" s="262">
        <v>25</v>
      </c>
      <c r="B4713" s="124"/>
      <c r="C4713" s="125" t="s">
        <v>694</v>
      </c>
      <c r="D4713" s="119">
        <v>43231</v>
      </c>
      <c r="E4713" s="120" t="s">
        <v>9249</v>
      </c>
      <c r="F4713" s="120" t="s">
        <v>1315</v>
      </c>
      <c r="G4713" s="120">
        <v>17631532</v>
      </c>
      <c r="H4713" s="124"/>
      <c r="I4713" s="128" t="s">
        <v>10788</v>
      </c>
      <c r="J4713" s="124"/>
      <c r="K4713" s="124"/>
      <c r="L4713" s="124"/>
      <c r="M4713" s="124"/>
      <c r="N4713" s="211">
        <v>288919.65000000002</v>
      </c>
      <c r="O4713" s="211">
        <v>0</v>
      </c>
      <c r="P4713" s="124" t="s">
        <v>1314</v>
      </c>
    </row>
    <row r="4714" spans="1:16" ht="76.5">
      <c r="A4714" s="262">
        <v>25</v>
      </c>
      <c r="B4714" s="124"/>
      <c r="C4714" s="125" t="s">
        <v>694</v>
      </c>
      <c r="D4714" s="119">
        <v>43231</v>
      </c>
      <c r="E4714" s="120" t="s">
        <v>9250</v>
      </c>
      <c r="F4714" s="120" t="s">
        <v>1315</v>
      </c>
      <c r="G4714" s="120">
        <v>17631371</v>
      </c>
      <c r="H4714" s="124"/>
      <c r="I4714" s="128" t="s">
        <v>10789</v>
      </c>
      <c r="J4714" s="124"/>
      <c r="K4714" s="124"/>
      <c r="L4714" s="124"/>
      <c r="M4714" s="124"/>
      <c r="N4714" s="211">
        <v>260360.93</v>
      </c>
      <c r="O4714" s="211">
        <v>0</v>
      </c>
      <c r="P4714" s="124" t="s">
        <v>1314</v>
      </c>
    </row>
    <row r="4715" spans="1:16" ht="76.5">
      <c r="A4715" s="262">
        <v>25</v>
      </c>
      <c r="B4715" s="124"/>
      <c r="C4715" s="125" t="s">
        <v>694</v>
      </c>
      <c r="D4715" s="119">
        <v>43231</v>
      </c>
      <c r="E4715" s="120" t="s">
        <v>9251</v>
      </c>
      <c r="F4715" s="120" t="s">
        <v>1315</v>
      </c>
      <c r="G4715" s="120">
        <v>17631365</v>
      </c>
      <c r="H4715" s="124"/>
      <c r="I4715" s="128" t="s">
        <v>10790</v>
      </c>
      <c r="J4715" s="124"/>
      <c r="K4715" s="124"/>
      <c r="L4715" s="124"/>
      <c r="M4715" s="124"/>
      <c r="N4715" s="211">
        <v>313272.89</v>
      </c>
      <c r="O4715" s="211">
        <v>0</v>
      </c>
      <c r="P4715" s="124" t="s">
        <v>1314</v>
      </c>
    </row>
    <row r="4716" spans="1:16" ht="76.5">
      <c r="A4716" s="262">
        <v>25</v>
      </c>
      <c r="B4716" s="124"/>
      <c r="C4716" s="125" t="s">
        <v>694</v>
      </c>
      <c r="D4716" s="119">
        <v>43231</v>
      </c>
      <c r="E4716" s="120" t="s">
        <v>9252</v>
      </c>
      <c r="F4716" s="120" t="s">
        <v>1315</v>
      </c>
      <c r="G4716" s="120">
        <v>17631359</v>
      </c>
      <c r="H4716" s="124"/>
      <c r="I4716" s="128" t="s">
        <v>10791</v>
      </c>
      <c r="J4716" s="124"/>
      <c r="K4716" s="124"/>
      <c r="L4716" s="124"/>
      <c r="M4716" s="124"/>
      <c r="N4716" s="211">
        <v>320000</v>
      </c>
      <c r="O4716" s="211">
        <v>0</v>
      </c>
      <c r="P4716" s="124" t="s">
        <v>1314</v>
      </c>
    </row>
    <row r="4717" spans="1:16" ht="76.5">
      <c r="A4717" s="262">
        <v>25</v>
      </c>
      <c r="B4717" s="124"/>
      <c r="C4717" s="125" t="s">
        <v>694</v>
      </c>
      <c r="D4717" s="119">
        <v>43231</v>
      </c>
      <c r="E4717" s="120" t="s">
        <v>9253</v>
      </c>
      <c r="F4717" s="120" t="s">
        <v>1315</v>
      </c>
      <c r="G4717" s="120">
        <v>17631353</v>
      </c>
      <c r="H4717" s="124"/>
      <c r="I4717" s="128" t="s">
        <v>10792</v>
      </c>
      <c r="J4717" s="124"/>
      <c r="K4717" s="124"/>
      <c r="L4717" s="124"/>
      <c r="M4717" s="124"/>
      <c r="N4717" s="211">
        <v>518329.1</v>
      </c>
      <c r="O4717" s="211">
        <v>0</v>
      </c>
      <c r="P4717" s="124" t="s">
        <v>1314</v>
      </c>
    </row>
    <row r="4718" spans="1:16" ht="76.5">
      <c r="A4718" s="262">
        <v>25</v>
      </c>
      <c r="B4718" s="124"/>
      <c r="C4718" s="125" t="s">
        <v>694</v>
      </c>
      <c r="D4718" s="119">
        <v>43231</v>
      </c>
      <c r="E4718" s="120" t="s">
        <v>9254</v>
      </c>
      <c r="F4718" s="120" t="s">
        <v>1315</v>
      </c>
      <c r="G4718" s="120">
        <v>17631348</v>
      </c>
      <c r="H4718" s="124"/>
      <c r="I4718" s="128" t="s">
        <v>10793</v>
      </c>
      <c r="J4718" s="124"/>
      <c r="K4718" s="124"/>
      <c r="L4718" s="124"/>
      <c r="M4718" s="124"/>
      <c r="N4718" s="211">
        <v>175804.83</v>
      </c>
      <c r="O4718" s="211">
        <v>0</v>
      </c>
      <c r="P4718" s="124" t="s">
        <v>1314</v>
      </c>
    </row>
    <row r="4719" spans="1:16" ht="76.5">
      <c r="A4719" s="262">
        <v>25</v>
      </c>
      <c r="B4719" s="124"/>
      <c r="C4719" s="125" t="s">
        <v>694</v>
      </c>
      <c r="D4719" s="119">
        <v>43231</v>
      </c>
      <c r="E4719" s="120" t="s">
        <v>9255</v>
      </c>
      <c r="F4719" s="120" t="s">
        <v>1315</v>
      </c>
      <c r="G4719" s="120">
        <v>17631352</v>
      </c>
      <c r="H4719" s="124"/>
      <c r="I4719" s="128" t="s">
        <v>10794</v>
      </c>
      <c r="J4719" s="124"/>
      <c r="K4719" s="124"/>
      <c r="L4719" s="124"/>
      <c r="M4719" s="124"/>
      <c r="N4719" s="211">
        <v>25555.81</v>
      </c>
      <c r="O4719" s="211">
        <v>0</v>
      </c>
      <c r="P4719" s="124" t="s">
        <v>1314</v>
      </c>
    </row>
    <row r="4720" spans="1:16" ht="76.5">
      <c r="A4720" s="262">
        <v>25</v>
      </c>
      <c r="B4720" s="124"/>
      <c r="C4720" s="125" t="s">
        <v>694</v>
      </c>
      <c r="D4720" s="119">
        <v>43231</v>
      </c>
      <c r="E4720" s="120" t="s">
        <v>9256</v>
      </c>
      <c r="F4720" s="120" t="s">
        <v>1315</v>
      </c>
      <c r="G4720" s="120">
        <v>17631321</v>
      </c>
      <c r="H4720" s="124"/>
      <c r="I4720" s="128" t="s">
        <v>10795</v>
      </c>
      <c r="J4720" s="124"/>
      <c r="K4720" s="124"/>
      <c r="L4720" s="124"/>
      <c r="M4720" s="124"/>
      <c r="N4720" s="211">
        <v>120135.38</v>
      </c>
      <c r="O4720" s="211">
        <v>0</v>
      </c>
      <c r="P4720" s="124" t="s">
        <v>1314</v>
      </c>
    </row>
    <row r="4721" spans="1:16" ht="76.5">
      <c r="A4721" s="262">
        <v>25</v>
      </c>
      <c r="B4721" s="124"/>
      <c r="C4721" s="125" t="s">
        <v>694</v>
      </c>
      <c r="D4721" s="119">
        <v>43231</v>
      </c>
      <c r="E4721" s="120" t="s">
        <v>9257</v>
      </c>
      <c r="F4721" s="120" t="s">
        <v>1315</v>
      </c>
      <c r="G4721" s="120">
        <v>17630934</v>
      </c>
      <c r="H4721" s="124"/>
      <c r="I4721" s="128" t="s">
        <v>10796</v>
      </c>
      <c r="J4721" s="124"/>
      <c r="K4721" s="124"/>
      <c r="L4721" s="124"/>
      <c r="M4721" s="124"/>
      <c r="N4721" s="211">
        <v>109329.34</v>
      </c>
      <c r="O4721" s="211">
        <v>0</v>
      </c>
      <c r="P4721" s="124" t="s">
        <v>1314</v>
      </c>
    </row>
    <row r="4722" spans="1:16" ht="63.75">
      <c r="A4722" s="262">
        <v>25</v>
      </c>
      <c r="B4722" s="124"/>
      <c r="C4722" s="125" t="s">
        <v>694</v>
      </c>
      <c r="D4722" s="119">
        <v>43231</v>
      </c>
      <c r="E4722" s="120" t="s">
        <v>9258</v>
      </c>
      <c r="F4722" s="120" t="s">
        <v>1315</v>
      </c>
      <c r="G4722" s="120">
        <v>17630778</v>
      </c>
      <c r="H4722" s="124"/>
      <c r="I4722" s="128" t="s">
        <v>10797</v>
      </c>
      <c r="J4722" s="124"/>
      <c r="K4722" s="124"/>
      <c r="L4722" s="124"/>
      <c r="M4722" s="124"/>
      <c r="N4722" s="211">
        <v>479769.01</v>
      </c>
      <c r="O4722" s="211">
        <v>0</v>
      </c>
      <c r="P4722" s="124" t="s">
        <v>1314</v>
      </c>
    </row>
    <row r="4723" spans="1:16" ht="89.25">
      <c r="A4723" s="262">
        <v>132</v>
      </c>
      <c r="B4723" s="124"/>
      <c r="C4723" s="125" t="s">
        <v>728</v>
      </c>
      <c r="D4723" s="119">
        <v>43231</v>
      </c>
      <c r="E4723" s="120" t="s">
        <v>9259</v>
      </c>
      <c r="F4723" s="120" t="s">
        <v>11</v>
      </c>
      <c r="G4723" s="120">
        <v>921511</v>
      </c>
      <c r="H4723" s="124"/>
      <c r="I4723" s="128" t="s">
        <v>10798</v>
      </c>
      <c r="J4723" s="124"/>
      <c r="K4723" s="124"/>
      <c r="L4723" s="124"/>
      <c r="M4723" s="124"/>
      <c r="N4723" s="211">
        <v>446.92</v>
      </c>
      <c r="O4723" s="211">
        <v>0</v>
      </c>
      <c r="P4723" s="124" t="s">
        <v>1314</v>
      </c>
    </row>
    <row r="4724" spans="1:16" ht="76.5">
      <c r="A4724" s="262">
        <v>35</v>
      </c>
      <c r="B4724" s="124"/>
      <c r="C4724" s="125" t="s">
        <v>696</v>
      </c>
      <c r="D4724" s="119">
        <v>43231</v>
      </c>
      <c r="E4724" s="120" t="s">
        <v>9260</v>
      </c>
      <c r="F4724" s="120" t="s">
        <v>1315</v>
      </c>
      <c r="G4724" s="120">
        <v>17645909</v>
      </c>
      <c r="H4724" s="124"/>
      <c r="I4724" s="128" t="s">
        <v>10799</v>
      </c>
      <c r="J4724" s="124"/>
      <c r="K4724" s="124"/>
      <c r="L4724" s="124"/>
      <c r="M4724" s="124"/>
      <c r="N4724" s="211">
        <v>0</v>
      </c>
      <c r="O4724" s="211">
        <v>27338</v>
      </c>
      <c r="P4724" s="124" t="s">
        <v>1314</v>
      </c>
    </row>
    <row r="4725" spans="1:16" ht="76.5">
      <c r="A4725" s="262" t="s">
        <v>619</v>
      </c>
      <c r="B4725" s="124"/>
      <c r="C4725" s="125" t="s">
        <v>713</v>
      </c>
      <c r="D4725" s="119">
        <v>43231</v>
      </c>
      <c r="E4725" s="120" t="s">
        <v>9260</v>
      </c>
      <c r="F4725" s="120" t="s">
        <v>1315</v>
      </c>
      <c r="G4725" s="120">
        <v>17645909</v>
      </c>
      <c r="H4725" s="124"/>
      <c r="I4725" s="128" t="s">
        <v>10799</v>
      </c>
      <c r="J4725" s="124"/>
      <c r="K4725" s="124"/>
      <c r="L4725" s="124"/>
      <c r="M4725" s="124"/>
      <c r="N4725" s="211">
        <v>0</v>
      </c>
      <c r="O4725" s="211">
        <v>2457060</v>
      </c>
      <c r="P4725" s="124" t="s">
        <v>1314</v>
      </c>
    </row>
    <row r="4726" spans="1:16" ht="63.75">
      <c r="A4726" s="262" t="s">
        <v>619</v>
      </c>
      <c r="B4726" s="124"/>
      <c r="C4726" s="125" t="s">
        <v>713</v>
      </c>
      <c r="D4726" s="119">
        <v>43231</v>
      </c>
      <c r="E4726" s="120" t="s">
        <v>9261</v>
      </c>
      <c r="F4726" s="120" t="s">
        <v>6</v>
      </c>
      <c r="G4726" s="120">
        <v>973510</v>
      </c>
      <c r="H4726" s="124"/>
      <c r="I4726" s="128" t="s">
        <v>10800</v>
      </c>
      <c r="J4726" s="124"/>
      <c r="K4726" s="124"/>
      <c r="L4726" s="124"/>
      <c r="M4726" s="124"/>
      <c r="N4726" s="211">
        <v>0</v>
      </c>
      <c r="O4726" s="211">
        <v>8477754.3200000003</v>
      </c>
      <c r="P4726" s="124" t="s">
        <v>1314</v>
      </c>
    </row>
    <row r="4727" spans="1:16" ht="76.5">
      <c r="A4727" s="262">
        <v>25</v>
      </c>
      <c r="B4727" s="124"/>
      <c r="C4727" s="125" t="s">
        <v>694</v>
      </c>
      <c r="D4727" s="119">
        <v>43231</v>
      </c>
      <c r="E4727" s="120" t="s">
        <v>9262</v>
      </c>
      <c r="F4727" s="120" t="s">
        <v>1315</v>
      </c>
      <c r="G4727" s="120">
        <v>17631998</v>
      </c>
      <c r="H4727" s="124"/>
      <c r="I4727" s="128" t="s">
        <v>10801</v>
      </c>
      <c r="J4727" s="124"/>
      <c r="K4727" s="124"/>
      <c r="L4727" s="124"/>
      <c r="M4727" s="124"/>
      <c r="N4727" s="211">
        <v>93137.94</v>
      </c>
      <c r="O4727" s="211">
        <v>0</v>
      </c>
      <c r="P4727" s="124" t="s">
        <v>1314</v>
      </c>
    </row>
    <row r="4728" spans="1:16" ht="76.5">
      <c r="A4728" s="262">
        <v>25</v>
      </c>
      <c r="B4728" s="124"/>
      <c r="C4728" s="125" t="s">
        <v>694</v>
      </c>
      <c r="D4728" s="119">
        <v>43231</v>
      </c>
      <c r="E4728" s="120" t="s">
        <v>9263</v>
      </c>
      <c r="F4728" s="120" t="s">
        <v>1315</v>
      </c>
      <c r="G4728" s="120">
        <v>17631926</v>
      </c>
      <c r="H4728" s="124"/>
      <c r="I4728" s="128" t="s">
        <v>10802</v>
      </c>
      <c r="J4728" s="124"/>
      <c r="K4728" s="124"/>
      <c r="L4728" s="124"/>
      <c r="M4728" s="124"/>
      <c r="N4728" s="211">
        <v>376059.69</v>
      </c>
      <c r="O4728" s="211">
        <v>0</v>
      </c>
      <c r="P4728" s="124" t="s">
        <v>1314</v>
      </c>
    </row>
    <row r="4729" spans="1:16" ht="76.5">
      <c r="A4729" s="262">
        <v>25</v>
      </c>
      <c r="B4729" s="124"/>
      <c r="C4729" s="125" t="s">
        <v>694</v>
      </c>
      <c r="D4729" s="119">
        <v>43231</v>
      </c>
      <c r="E4729" s="120" t="s">
        <v>9264</v>
      </c>
      <c r="F4729" s="120" t="s">
        <v>1315</v>
      </c>
      <c r="G4729" s="120">
        <v>17631925</v>
      </c>
      <c r="H4729" s="124"/>
      <c r="I4729" s="128" t="s">
        <v>10803</v>
      </c>
      <c r="J4729" s="124"/>
      <c r="K4729" s="124"/>
      <c r="L4729" s="124"/>
      <c r="M4729" s="124"/>
      <c r="N4729" s="211">
        <v>336765.15</v>
      </c>
      <c r="O4729" s="211">
        <v>0</v>
      </c>
      <c r="P4729" s="124" t="s">
        <v>1314</v>
      </c>
    </row>
    <row r="4730" spans="1:16" ht="76.5">
      <c r="A4730" s="262">
        <v>25</v>
      </c>
      <c r="B4730" s="124"/>
      <c r="C4730" s="125" t="s">
        <v>694</v>
      </c>
      <c r="D4730" s="119">
        <v>43231</v>
      </c>
      <c r="E4730" s="120" t="s">
        <v>9265</v>
      </c>
      <c r="F4730" s="120" t="s">
        <v>1315</v>
      </c>
      <c r="G4730" s="120">
        <v>17631922</v>
      </c>
      <c r="H4730" s="124"/>
      <c r="I4730" s="128" t="s">
        <v>10804</v>
      </c>
      <c r="J4730" s="124"/>
      <c r="K4730" s="124"/>
      <c r="L4730" s="124"/>
      <c r="M4730" s="124"/>
      <c r="N4730" s="211">
        <v>339629.88</v>
      </c>
      <c r="O4730" s="211">
        <v>0</v>
      </c>
      <c r="P4730" s="124" t="s">
        <v>1314</v>
      </c>
    </row>
    <row r="4731" spans="1:16" ht="76.5">
      <c r="A4731" s="262">
        <v>25</v>
      </c>
      <c r="B4731" s="124"/>
      <c r="C4731" s="125" t="s">
        <v>694</v>
      </c>
      <c r="D4731" s="119">
        <v>43231</v>
      </c>
      <c r="E4731" s="120" t="s">
        <v>9266</v>
      </c>
      <c r="F4731" s="120" t="s">
        <v>1315</v>
      </c>
      <c r="G4731" s="120">
        <v>17631920</v>
      </c>
      <c r="H4731" s="124"/>
      <c r="I4731" s="128" t="s">
        <v>10805</v>
      </c>
      <c r="J4731" s="124"/>
      <c r="K4731" s="124"/>
      <c r="L4731" s="124"/>
      <c r="M4731" s="124"/>
      <c r="N4731" s="211">
        <v>512670.71999999997</v>
      </c>
      <c r="O4731" s="211">
        <v>0</v>
      </c>
      <c r="P4731" s="124" t="s">
        <v>1314</v>
      </c>
    </row>
    <row r="4732" spans="1:16" ht="76.5">
      <c r="A4732" s="262">
        <v>25</v>
      </c>
      <c r="B4732" s="124"/>
      <c r="C4732" s="125" t="s">
        <v>694</v>
      </c>
      <c r="D4732" s="119">
        <v>43231</v>
      </c>
      <c r="E4732" s="120" t="s">
        <v>9267</v>
      </c>
      <c r="F4732" s="120" t="s">
        <v>1315</v>
      </c>
      <c r="G4732" s="120">
        <v>17631918</v>
      </c>
      <c r="H4732" s="124"/>
      <c r="I4732" s="128" t="s">
        <v>10806</v>
      </c>
      <c r="J4732" s="124"/>
      <c r="K4732" s="124"/>
      <c r="L4732" s="124"/>
      <c r="M4732" s="124"/>
      <c r="N4732" s="211">
        <v>342856.59</v>
      </c>
      <c r="O4732" s="211">
        <v>0</v>
      </c>
      <c r="P4732" s="124" t="s">
        <v>1314</v>
      </c>
    </row>
    <row r="4733" spans="1:16" ht="63.75">
      <c r="A4733" s="262">
        <v>573</v>
      </c>
      <c r="B4733" s="124"/>
      <c r="C4733" s="125" t="s">
        <v>849</v>
      </c>
      <c r="D4733" s="119">
        <v>43231</v>
      </c>
      <c r="E4733" s="120" t="s">
        <v>9268</v>
      </c>
      <c r="F4733" s="120" t="s">
        <v>11</v>
      </c>
      <c r="G4733" s="120">
        <v>921503</v>
      </c>
      <c r="H4733" s="124"/>
      <c r="I4733" s="128" t="s">
        <v>10807</v>
      </c>
      <c r="J4733" s="124"/>
      <c r="K4733" s="124"/>
      <c r="L4733" s="124"/>
      <c r="M4733" s="124"/>
      <c r="N4733" s="211">
        <v>50</v>
      </c>
      <c r="O4733" s="211">
        <v>0</v>
      </c>
      <c r="P4733" s="124" t="s">
        <v>1314</v>
      </c>
    </row>
    <row r="4734" spans="1:16" ht="63.75">
      <c r="A4734" s="262" t="s">
        <v>626</v>
      </c>
      <c r="B4734" s="124"/>
      <c r="C4734" s="125" t="s">
        <v>1234</v>
      </c>
      <c r="D4734" s="119">
        <v>43231</v>
      </c>
      <c r="E4734" s="120" t="s">
        <v>9269</v>
      </c>
      <c r="F4734" s="120" t="s">
        <v>6</v>
      </c>
      <c r="G4734" s="120">
        <v>973603</v>
      </c>
      <c r="H4734" s="124"/>
      <c r="I4734" s="128" t="s">
        <v>10808</v>
      </c>
      <c r="J4734" s="124"/>
      <c r="K4734" s="124"/>
      <c r="L4734" s="124"/>
      <c r="M4734" s="124"/>
      <c r="N4734" s="211">
        <v>0</v>
      </c>
      <c r="O4734" s="211">
        <v>540.9</v>
      </c>
      <c r="P4734" s="124" t="s">
        <v>1314</v>
      </c>
    </row>
    <row r="4735" spans="1:16" ht="63.75">
      <c r="A4735" s="262" t="s">
        <v>626</v>
      </c>
      <c r="B4735" s="124"/>
      <c r="C4735" s="125" t="s">
        <v>1234</v>
      </c>
      <c r="D4735" s="119">
        <v>43231</v>
      </c>
      <c r="E4735" s="120" t="s">
        <v>9270</v>
      </c>
      <c r="F4735" s="120" t="s">
        <v>6</v>
      </c>
      <c r="G4735" s="120">
        <v>973604</v>
      </c>
      <c r="H4735" s="124"/>
      <c r="I4735" s="128" t="s">
        <v>10809</v>
      </c>
      <c r="J4735" s="124"/>
      <c r="K4735" s="124"/>
      <c r="L4735" s="124"/>
      <c r="M4735" s="124"/>
      <c r="N4735" s="211">
        <v>0</v>
      </c>
      <c r="O4735" s="211">
        <v>7188.28</v>
      </c>
      <c r="P4735" s="124" t="s">
        <v>1314</v>
      </c>
    </row>
    <row r="4736" spans="1:16" ht="76.5">
      <c r="A4736" s="262">
        <v>15</v>
      </c>
      <c r="B4736" s="124"/>
      <c r="C4736" s="125" t="s">
        <v>691</v>
      </c>
      <c r="D4736" s="119">
        <v>43231</v>
      </c>
      <c r="E4736" s="120" t="s">
        <v>9271</v>
      </c>
      <c r="F4736" s="120" t="s">
        <v>1315</v>
      </c>
      <c r="G4736" s="120">
        <v>17650291</v>
      </c>
      <c r="H4736" s="124"/>
      <c r="I4736" s="128" t="s">
        <v>10810</v>
      </c>
      <c r="J4736" s="124"/>
      <c r="K4736" s="124"/>
      <c r="L4736" s="124"/>
      <c r="M4736" s="124"/>
      <c r="N4736" s="211">
        <v>5140.8900000000003</v>
      </c>
      <c r="O4736" s="211">
        <v>0</v>
      </c>
      <c r="P4736" s="124" t="s">
        <v>1314</v>
      </c>
    </row>
    <row r="4737" spans="1:16" ht="51">
      <c r="A4737" s="262" t="s">
        <v>619</v>
      </c>
      <c r="B4737" s="124"/>
      <c r="C4737" s="125" t="s">
        <v>713</v>
      </c>
      <c r="D4737" s="119">
        <v>43234</v>
      </c>
      <c r="E4737" s="120" t="s">
        <v>9272</v>
      </c>
      <c r="F4737" s="120" t="s">
        <v>3</v>
      </c>
      <c r="G4737" s="120">
        <v>1622128</v>
      </c>
      <c r="H4737" s="124"/>
      <c r="I4737" s="128" t="s">
        <v>10811</v>
      </c>
      <c r="J4737" s="124"/>
      <c r="K4737" s="124"/>
      <c r="L4737" s="124"/>
      <c r="M4737" s="124"/>
      <c r="N4737" s="211">
        <v>0</v>
      </c>
      <c r="O4737" s="211">
        <v>40</v>
      </c>
      <c r="P4737" s="124" t="s">
        <v>1314</v>
      </c>
    </row>
    <row r="4738" spans="1:16" ht="63.75">
      <c r="A4738" s="262" t="s">
        <v>619</v>
      </c>
      <c r="B4738" s="124"/>
      <c r="C4738" s="125" t="s">
        <v>713</v>
      </c>
      <c r="D4738" s="119">
        <v>43234</v>
      </c>
      <c r="E4738" s="120" t="s">
        <v>9273</v>
      </c>
      <c r="F4738" s="120" t="s">
        <v>3</v>
      </c>
      <c r="G4738" s="120">
        <v>1622132</v>
      </c>
      <c r="H4738" s="124"/>
      <c r="I4738" s="128" t="s">
        <v>10812</v>
      </c>
      <c r="J4738" s="124"/>
      <c r="K4738" s="124"/>
      <c r="L4738" s="124"/>
      <c r="M4738" s="124"/>
      <c r="N4738" s="211">
        <v>0</v>
      </c>
      <c r="O4738" s="211">
        <v>742</v>
      </c>
      <c r="P4738" s="124" t="s">
        <v>1314</v>
      </c>
    </row>
    <row r="4739" spans="1:16" ht="51">
      <c r="A4739" s="262">
        <v>81</v>
      </c>
      <c r="B4739" s="124"/>
      <c r="C4739" s="125" t="s">
        <v>709</v>
      </c>
      <c r="D4739" s="119">
        <v>43234</v>
      </c>
      <c r="E4739" s="120" t="s">
        <v>9274</v>
      </c>
      <c r="F4739" s="120" t="s">
        <v>3</v>
      </c>
      <c r="G4739" s="120">
        <v>1622154</v>
      </c>
      <c r="H4739" s="124"/>
      <c r="I4739" s="128" t="s">
        <v>10813</v>
      </c>
      <c r="J4739" s="124"/>
      <c r="K4739" s="124"/>
      <c r="L4739" s="124"/>
      <c r="M4739" s="124"/>
      <c r="N4739" s="211">
        <v>0</v>
      </c>
      <c r="O4739" s="211">
        <v>822</v>
      </c>
      <c r="P4739" s="124" t="s">
        <v>1314</v>
      </c>
    </row>
    <row r="4740" spans="1:16" ht="51">
      <c r="A4740" s="262">
        <v>212</v>
      </c>
      <c r="B4740" s="124"/>
      <c r="C4740" s="125" t="s">
        <v>761</v>
      </c>
      <c r="D4740" s="119">
        <v>43234</v>
      </c>
      <c r="E4740" s="120" t="s">
        <v>9275</v>
      </c>
      <c r="F4740" s="120" t="s">
        <v>3</v>
      </c>
      <c r="G4740" s="120">
        <v>1622126</v>
      </c>
      <c r="H4740" s="124"/>
      <c r="I4740" s="128" t="s">
        <v>10814</v>
      </c>
      <c r="J4740" s="124"/>
      <c r="K4740" s="124"/>
      <c r="L4740" s="124"/>
      <c r="M4740" s="124"/>
      <c r="N4740" s="211">
        <v>0</v>
      </c>
      <c r="O4740" s="211">
        <v>100</v>
      </c>
      <c r="P4740" s="124" t="s">
        <v>1314</v>
      </c>
    </row>
    <row r="4741" spans="1:16" ht="51">
      <c r="A4741" s="262" t="s">
        <v>619</v>
      </c>
      <c r="B4741" s="124"/>
      <c r="C4741" s="125" t="s">
        <v>713</v>
      </c>
      <c r="D4741" s="119">
        <v>43234</v>
      </c>
      <c r="E4741" s="120" t="s">
        <v>9276</v>
      </c>
      <c r="F4741" s="120" t="s">
        <v>3</v>
      </c>
      <c r="G4741" s="120">
        <v>1622123</v>
      </c>
      <c r="H4741" s="124"/>
      <c r="I4741" s="128" t="s">
        <v>10815</v>
      </c>
      <c r="J4741" s="124"/>
      <c r="K4741" s="124"/>
      <c r="L4741" s="124"/>
      <c r="M4741" s="124"/>
      <c r="N4741" s="211">
        <v>0</v>
      </c>
      <c r="O4741" s="211">
        <v>896.17000000000007</v>
      </c>
      <c r="P4741" s="124" t="s">
        <v>1314</v>
      </c>
    </row>
    <row r="4742" spans="1:16" ht="51">
      <c r="A4742" s="262">
        <v>25</v>
      </c>
      <c r="B4742" s="124"/>
      <c r="C4742" s="125" t="s">
        <v>694</v>
      </c>
      <c r="D4742" s="119">
        <v>43234</v>
      </c>
      <c r="E4742" s="120" t="s">
        <v>9277</v>
      </c>
      <c r="F4742" s="120" t="s">
        <v>3</v>
      </c>
      <c r="G4742" s="120">
        <v>1622093</v>
      </c>
      <c r="H4742" s="124"/>
      <c r="I4742" s="128" t="s">
        <v>10816</v>
      </c>
      <c r="J4742" s="124"/>
      <c r="K4742" s="124"/>
      <c r="L4742" s="124"/>
      <c r="M4742" s="124"/>
      <c r="N4742" s="211">
        <v>0</v>
      </c>
      <c r="O4742" s="211">
        <v>450</v>
      </c>
      <c r="P4742" s="124" t="s">
        <v>1314</v>
      </c>
    </row>
    <row r="4743" spans="1:16" ht="51">
      <c r="A4743" s="262">
        <v>373</v>
      </c>
      <c r="B4743" s="124"/>
      <c r="C4743" s="125" t="s">
        <v>1269</v>
      </c>
      <c r="D4743" s="119">
        <v>43234</v>
      </c>
      <c r="E4743" s="120" t="s">
        <v>9278</v>
      </c>
      <c r="F4743" s="120" t="s">
        <v>3</v>
      </c>
      <c r="G4743" s="120">
        <v>1622085</v>
      </c>
      <c r="H4743" s="124"/>
      <c r="I4743" s="128" t="s">
        <v>10817</v>
      </c>
      <c r="J4743" s="124"/>
      <c r="K4743" s="124"/>
      <c r="L4743" s="124"/>
      <c r="M4743" s="124"/>
      <c r="N4743" s="211">
        <v>0</v>
      </c>
      <c r="O4743" s="211">
        <v>3889.6800000000003</v>
      </c>
      <c r="P4743" s="124" t="s">
        <v>1314</v>
      </c>
    </row>
    <row r="4744" spans="1:16" ht="38.25">
      <c r="A4744" s="262">
        <v>212</v>
      </c>
      <c r="B4744" s="124"/>
      <c r="C4744" s="125" t="s">
        <v>761</v>
      </c>
      <c r="D4744" s="119">
        <v>43234</v>
      </c>
      <c r="E4744" s="120" t="s">
        <v>9279</v>
      </c>
      <c r="F4744" s="120" t="s">
        <v>3</v>
      </c>
      <c r="G4744" s="120">
        <v>1622009</v>
      </c>
      <c r="H4744" s="124"/>
      <c r="I4744" s="128" t="s">
        <v>10818</v>
      </c>
      <c r="J4744" s="124"/>
      <c r="K4744" s="124"/>
      <c r="L4744" s="124"/>
      <c r="M4744" s="124"/>
      <c r="N4744" s="211">
        <v>0</v>
      </c>
      <c r="O4744" s="211">
        <v>222</v>
      </c>
      <c r="P4744" s="124" t="s">
        <v>1314</v>
      </c>
    </row>
    <row r="4745" spans="1:16" ht="38.25">
      <c r="A4745" s="262">
        <v>212</v>
      </c>
      <c r="B4745" s="124"/>
      <c r="C4745" s="125" t="s">
        <v>761</v>
      </c>
      <c r="D4745" s="119">
        <v>43234</v>
      </c>
      <c r="E4745" s="120" t="s">
        <v>9280</v>
      </c>
      <c r="F4745" s="120" t="s">
        <v>3</v>
      </c>
      <c r="G4745" s="120">
        <v>1622005</v>
      </c>
      <c r="H4745" s="124"/>
      <c r="I4745" s="128" t="s">
        <v>10819</v>
      </c>
      <c r="J4745" s="124"/>
      <c r="K4745" s="124"/>
      <c r="L4745" s="124"/>
      <c r="M4745" s="124"/>
      <c r="N4745" s="211">
        <v>0</v>
      </c>
      <c r="O4745" s="211">
        <v>222</v>
      </c>
      <c r="P4745" s="124" t="s">
        <v>1314</v>
      </c>
    </row>
    <row r="4746" spans="1:16" ht="63.75">
      <c r="A4746" s="262">
        <v>47</v>
      </c>
      <c r="B4746" s="124"/>
      <c r="C4746" s="125" t="s">
        <v>699</v>
      </c>
      <c r="D4746" s="119">
        <v>43234</v>
      </c>
      <c r="E4746" s="120" t="s">
        <v>9281</v>
      </c>
      <c r="F4746" s="120" t="s">
        <v>3</v>
      </c>
      <c r="G4746" s="120">
        <v>1622221</v>
      </c>
      <c r="H4746" s="124"/>
      <c r="I4746" s="128" t="s">
        <v>10820</v>
      </c>
      <c r="J4746" s="124"/>
      <c r="K4746" s="124"/>
      <c r="L4746" s="124"/>
      <c r="M4746" s="124"/>
      <c r="N4746" s="211">
        <v>0</v>
      </c>
      <c r="O4746" s="211">
        <v>505.02000000000004</v>
      </c>
      <c r="P4746" s="124" t="s">
        <v>1314</v>
      </c>
    </row>
    <row r="4747" spans="1:16" ht="63.75">
      <c r="A4747" s="262">
        <v>47</v>
      </c>
      <c r="B4747" s="124"/>
      <c r="C4747" s="125" t="s">
        <v>699</v>
      </c>
      <c r="D4747" s="119">
        <v>43234</v>
      </c>
      <c r="E4747" s="120" t="s">
        <v>9282</v>
      </c>
      <c r="F4747" s="120" t="s">
        <v>3</v>
      </c>
      <c r="G4747" s="120">
        <v>1622219</v>
      </c>
      <c r="H4747" s="124"/>
      <c r="I4747" s="128" t="s">
        <v>10820</v>
      </c>
      <c r="J4747" s="124"/>
      <c r="K4747" s="124"/>
      <c r="L4747" s="124"/>
      <c r="M4747" s="124"/>
      <c r="N4747" s="211">
        <v>0</v>
      </c>
      <c r="O4747" s="211">
        <v>27</v>
      </c>
      <c r="P4747" s="124" t="s">
        <v>1314</v>
      </c>
    </row>
    <row r="4748" spans="1:16" ht="51">
      <c r="A4748" s="262">
        <v>16</v>
      </c>
      <c r="B4748" s="124"/>
      <c r="C4748" s="125" t="s">
        <v>692</v>
      </c>
      <c r="D4748" s="119">
        <v>43234</v>
      </c>
      <c r="E4748" s="120" t="s">
        <v>9283</v>
      </c>
      <c r="F4748" s="120" t="s">
        <v>3</v>
      </c>
      <c r="G4748" s="120">
        <v>1622218</v>
      </c>
      <c r="H4748" s="124"/>
      <c r="I4748" s="128" t="s">
        <v>10821</v>
      </c>
      <c r="J4748" s="124"/>
      <c r="K4748" s="124"/>
      <c r="L4748" s="124"/>
      <c r="M4748" s="124"/>
      <c r="N4748" s="211">
        <v>0</v>
      </c>
      <c r="O4748" s="211">
        <v>7314</v>
      </c>
      <c r="P4748" s="124" t="s">
        <v>1314</v>
      </c>
    </row>
    <row r="4749" spans="1:16" ht="51">
      <c r="A4749" s="262" t="s">
        <v>619</v>
      </c>
      <c r="B4749" s="124"/>
      <c r="C4749" s="125" t="s">
        <v>713</v>
      </c>
      <c r="D4749" s="119">
        <v>43234</v>
      </c>
      <c r="E4749" s="120" t="s">
        <v>9284</v>
      </c>
      <c r="F4749" s="120" t="s">
        <v>3</v>
      </c>
      <c r="G4749" s="120">
        <v>1622209</v>
      </c>
      <c r="H4749" s="124"/>
      <c r="I4749" s="128" t="s">
        <v>10822</v>
      </c>
      <c r="J4749" s="124"/>
      <c r="K4749" s="124"/>
      <c r="L4749" s="124"/>
      <c r="M4749" s="124"/>
      <c r="N4749" s="211">
        <v>0</v>
      </c>
      <c r="O4749" s="211">
        <v>1120.3399999999999</v>
      </c>
      <c r="P4749" s="124" t="s">
        <v>1314</v>
      </c>
    </row>
    <row r="4750" spans="1:16" ht="38.25">
      <c r="A4750" s="262">
        <v>20</v>
      </c>
      <c r="B4750" s="124"/>
      <c r="C4750" s="125" t="s">
        <v>693</v>
      </c>
      <c r="D4750" s="119">
        <v>43234</v>
      </c>
      <c r="E4750" s="120" t="s">
        <v>9285</v>
      </c>
      <c r="F4750" s="120" t="s">
        <v>3</v>
      </c>
      <c r="G4750" s="120">
        <v>1622204</v>
      </c>
      <c r="H4750" s="124"/>
      <c r="I4750" s="128" t="s">
        <v>10823</v>
      </c>
      <c r="J4750" s="124"/>
      <c r="K4750" s="124"/>
      <c r="L4750" s="124"/>
      <c r="M4750" s="124"/>
      <c r="N4750" s="211">
        <v>0</v>
      </c>
      <c r="O4750" s="211">
        <v>180</v>
      </c>
      <c r="P4750" s="124" t="s">
        <v>1314</v>
      </c>
    </row>
    <row r="4751" spans="1:16" ht="63.75">
      <c r="A4751" s="262">
        <v>373</v>
      </c>
      <c r="B4751" s="124"/>
      <c r="C4751" s="125" t="s">
        <v>1269</v>
      </c>
      <c r="D4751" s="119">
        <v>43234</v>
      </c>
      <c r="E4751" s="120" t="s">
        <v>9286</v>
      </c>
      <c r="F4751" s="120" t="s">
        <v>3</v>
      </c>
      <c r="G4751" s="120">
        <v>1622203</v>
      </c>
      <c r="H4751" s="124"/>
      <c r="I4751" s="128" t="s">
        <v>10824</v>
      </c>
      <c r="J4751" s="124"/>
      <c r="K4751" s="124"/>
      <c r="L4751" s="124"/>
      <c r="M4751" s="124"/>
      <c r="N4751" s="211">
        <v>0</v>
      </c>
      <c r="O4751" s="211">
        <v>1866.68</v>
      </c>
      <c r="P4751" s="124" t="s">
        <v>1314</v>
      </c>
    </row>
    <row r="4752" spans="1:16" ht="51">
      <c r="A4752" s="262" t="s">
        <v>626</v>
      </c>
      <c r="B4752" s="124"/>
      <c r="C4752" s="125" t="s">
        <v>1234</v>
      </c>
      <c r="D4752" s="119">
        <v>43234</v>
      </c>
      <c r="E4752" s="120" t="s">
        <v>9287</v>
      </c>
      <c r="F4752" s="120" t="s">
        <v>3</v>
      </c>
      <c r="G4752" s="120">
        <v>1622060</v>
      </c>
      <c r="H4752" s="124"/>
      <c r="I4752" s="128" t="s">
        <v>10825</v>
      </c>
      <c r="J4752" s="124"/>
      <c r="K4752" s="124"/>
      <c r="L4752" s="124"/>
      <c r="M4752" s="124"/>
      <c r="N4752" s="211">
        <v>0</v>
      </c>
      <c r="O4752" s="211">
        <v>4.57</v>
      </c>
      <c r="P4752" s="124" t="s">
        <v>1314</v>
      </c>
    </row>
    <row r="4753" spans="1:16" ht="51">
      <c r="A4753" s="262" t="s">
        <v>626</v>
      </c>
      <c r="B4753" s="124"/>
      <c r="C4753" s="125" t="s">
        <v>1234</v>
      </c>
      <c r="D4753" s="119">
        <v>43234</v>
      </c>
      <c r="E4753" s="120" t="s">
        <v>9288</v>
      </c>
      <c r="F4753" s="120" t="s">
        <v>3</v>
      </c>
      <c r="G4753" s="120">
        <v>1622059</v>
      </c>
      <c r="H4753" s="124"/>
      <c r="I4753" s="128" t="s">
        <v>10826</v>
      </c>
      <c r="J4753" s="124"/>
      <c r="K4753" s="124"/>
      <c r="L4753" s="124"/>
      <c r="M4753" s="124"/>
      <c r="N4753" s="211">
        <v>0</v>
      </c>
      <c r="O4753" s="211">
        <v>11987.47</v>
      </c>
      <c r="P4753" s="124" t="s">
        <v>1314</v>
      </c>
    </row>
    <row r="4754" spans="1:16" ht="51">
      <c r="A4754" s="262" t="s">
        <v>626</v>
      </c>
      <c r="B4754" s="124"/>
      <c r="C4754" s="125" t="s">
        <v>1234</v>
      </c>
      <c r="D4754" s="119">
        <v>43234</v>
      </c>
      <c r="E4754" s="120" t="s">
        <v>9289</v>
      </c>
      <c r="F4754" s="120" t="s">
        <v>3</v>
      </c>
      <c r="G4754" s="120">
        <v>1622055</v>
      </c>
      <c r="H4754" s="124"/>
      <c r="I4754" s="128" t="s">
        <v>10827</v>
      </c>
      <c r="J4754" s="124"/>
      <c r="K4754" s="124"/>
      <c r="L4754" s="124"/>
      <c r="M4754" s="124"/>
      <c r="N4754" s="211">
        <v>0</v>
      </c>
      <c r="O4754" s="211">
        <v>293920.7</v>
      </c>
      <c r="P4754" s="124" t="s">
        <v>1314</v>
      </c>
    </row>
    <row r="4755" spans="1:16" ht="63.75">
      <c r="A4755" s="262" t="s">
        <v>619</v>
      </c>
      <c r="B4755" s="124"/>
      <c r="C4755" s="125" t="s">
        <v>713</v>
      </c>
      <c r="D4755" s="119">
        <v>43234</v>
      </c>
      <c r="E4755" s="120" t="s">
        <v>9290</v>
      </c>
      <c r="F4755" s="120" t="s">
        <v>3</v>
      </c>
      <c r="G4755" s="120">
        <v>1622037</v>
      </c>
      <c r="H4755" s="124"/>
      <c r="I4755" s="128" t="s">
        <v>10828</v>
      </c>
      <c r="J4755" s="124"/>
      <c r="K4755" s="124"/>
      <c r="L4755" s="124"/>
      <c r="M4755" s="124"/>
      <c r="N4755" s="211">
        <v>0</v>
      </c>
      <c r="O4755" s="211">
        <v>499.2</v>
      </c>
      <c r="P4755" s="124" t="s">
        <v>1314</v>
      </c>
    </row>
    <row r="4756" spans="1:16" ht="63.75">
      <c r="A4756" s="262" t="s">
        <v>619</v>
      </c>
      <c r="B4756" s="124"/>
      <c r="C4756" s="125" t="s">
        <v>713</v>
      </c>
      <c r="D4756" s="119">
        <v>43234</v>
      </c>
      <c r="E4756" s="120" t="s">
        <v>9291</v>
      </c>
      <c r="F4756" s="120" t="s">
        <v>3</v>
      </c>
      <c r="G4756" s="120">
        <v>1622035</v>
      </c>
      <c r="H4756" s="124"/>
      <c r="I4756" s="128" t="s">
        <v>10829</v>
      </c>
      <c r="J4756" s="124"/>
      <c r="K4756" s="124"/>
      <c r="L4756" s="124"/>
      <c r="M4756" s="124"/>
      <c r="N4756" s="211">
        <v>0</v>
      </c>
      <c r="O4756" s="211">
        <v>218</v>
      </c>
      <c r="P4756" s="124" t="s">
        <v>1314</v>
      </c>
    </row>
    <row r="4757" spans="1:16" ht="63.75">
      <c r="A4757" s="262" t="s">
        <v>619</v>
      </c>
      <c r="B4757" s="124"/>
      <c r="C4757" s="125" t="s">
        <v>713</v>
      </c>
      <c r="D4757" s="119">
        <v>43234</v>
      </c>
      <c r="E4757" s="120" t="s">
        <v>9292</v>
      </c>
      <c r="F4757" s="120" t="s">
        <v>3</v>
      </c>
      <c r="G4757" s="120">
        <v>1622031</v>
      </c>
      <c r="H4757" s="124"/>
      <c r="I4757" s="128" t="s">
        <v>10830</v>
      </c>
      <c r="J4757" s="124"/>
      <c r="K4757" s="124"/>
      <c r="L4757" s="124"/>
      <c r="M4757" s="124"/>
      <c r="N4757" s="211">
        <v>0</v>
      </c>
      <c r="O4757" s="211">
        <v>368</v>
      </c>
      <c r="P4757" s="124" t="s">
        <v>1314</v>
      </c>
    </row>
    <row r="4758" spans="1:16" ht="51">
      <c r="A4758" s="262">
        <v>15</v>
      </c>
      <c r="B4758" s="124"/>
      <c r="C4758" s="125" t="s">
        <v>691</v>
      </c>
      <c r="D4758" s="119">
        <v>43234</v>
      </c>
      <c r="E4758" s="120" t="s">
        <v>9293</v>
      </c>
      <c r="F4758" s="120" t="s">
        <v>3</v>
      </c>
      <c r="G4758" s="120">
        <v>1622019</v>
      </c>
      <c r="H4758" s="124"/>
      <c r="I4758" s="128" t="s">
        <v>10831</v>
      </c>
      <c r="J4758" s="124"/>
      <c r="K4758" s="124"/>
      <c r="L4758" s="124"/>
      <c r="M4758" s="124"/>
      <c r="N4758" s="211">
        <v>0</v>
      </c>
      <c r="O4758" s="211">
        <v>500</v>
      </c>
      <c r="P4758" s="124" t="s">
        <v>1314</v>
      </c>
    </row>
    <row r="4759" spans="1:16" ht="51">
      <c r="A4759" s="262" t="s">
        <v>619</v>
      </c>
      <c r="B4759" s="124"/>
      <c r="C4759" s="125" t="s">
        <v>713</v>
      </c>
      <c r="D4759" s="119">
        <v>43234</v>
      </c>
      <c r="E4759" s="120" t="s">
        <v>9294</v>
      </c>
      <c r="F4759" s="120" t="s">
        <v>3</v>
      </c>
      <c r="G4759" s="120">
        <v>1622011</v>
      </c>
      <c r="H4759" s="124"/>
      <c r="I4759" s="128" t="s">
        <v>10832</v>
      </c>
      <c r="J4759" s="124"/>
      <c r="K4759" s="124"/>
      <c r="L4759" s="124"/>
      <c r="M4759" s="124"/>
      <c r="N4759" s="211">
        <v>0</v>
      </c>
      <c r="O4759" s="211">
        <v>928.4</v>
      </c>
      <c r="P4759" s="124" t="s">
        <v>1314</v>
      </c>
    </row>
    <row r="4760" spans="1:16" ht="51">
      <c r="A4760" s="262">
        <v>271</v>
      </c>
      <c r="B4760" s="124"/>
      <c r="C4760" s="125" t="s">
        <v>786</v>
      </c>
      <c r="D4760" s="119">
        <v>43234</v>
      </c>
      <c r="E4760" s="120" t="s">
        <v>9295</v>
      </c>
      <c r="F4760" s="120" t="s">
        <v>3</v>
      </c>
      <c r="G4760" s="120">
        <v>1622008</v>
      </c>
      <c r="H4760" s="124"/>
      <c r="I4760" s="128" t="s">
        <v>10833</v>
      </c>
      <c r="J4760" s="124"/>
      <c r="K4760" s="124"/>
      <c r="L4760" s="124"/>
      <c r="M4760" s="124"/>
      <c r="N4760" s="211">
        <v>0</v>
      </c>
      <c r="O4760" s="211">
        <v>465</v>
      </c>
      <c r="P4760" s="124" t="s">
        <v>1314</v>
      </c>
    </row>
    <row r="4761" spans="1:16" ht="63.75">
      <c r="A4761" s="262" t="s">
        <v>619</v>
      </c>
      <c r="B4761" s="124"/>
      <c r="C4761" s="125" t="s">
        <v>713</v>
      </c>
      <c r="D4761" s="119">
        <v>43234</v>
      </c>
      <c r="E4761" s="120" t="s">
        <v>9296</v>
      </c>
      <c r="F4761" s="120" t="s">
        <v>3</v>
      </c>
      <c r="G4761" s="120">
        <v>1621948</v>
      </c>
      <c r="H4761" s="124"/>
      <c r="I4761" s="128" t="s">
        <v>10834</v>
      </c>
      <c r="J4761" s="124"/>
      <c r="K4761" s="124"/>
      <c r="L4761" s="124"/>
      <c r="M4761" s="124"/>
      <c r="N4761" s="211">
        <v>0</v>
      </c>
      <c r="O4761" s="211">
        <v>83.37</v>
      </c>
      <c r="P4761" s="124" t="s">
        <v>1314</v>
      </c>
    </row>
    <row r="4762" spans="1:16" ht="51">
      <c r="A4762" s="262" t="s">
        <v>619</v>
      </c>
      <c r="B4762" s="124"/>
      <c r="C4762" s="125" t="s">
        <v>713</v>
      </c>
      <c r="D4762" s="119">
        <v>43234</v>
      </c>
      <c r="E4762" s="120" t="s">
        <v>9297</v>
      </c>
      <c r="F4762" s="120" t="s">
        <v>3</v>
      </c>
      <c r="G4762" s="120">
        <v>1621977</v>
      </c>
      <c r="H4762" s="124"/>
      <c r="I4762" s="128" t="s">
        <v>10835</v>
      </c>
      <c r="J4762" s="124"/>
      <c r="K4762" s="124"/>
      <c r="L4762" s="124"/>
      <c r="M4762" s="124"/>
      <c r="N4762" s="211">
        <v>0</v>
      </c>
      <c r="O4762" s="211">
        <v>9140.42</v>
      </c>
      <c r="P4762" s="124" t="s">
        <v>1314</v>
      </c>
    </row>
    <row r="4763" spans="1:16" ht="63.75">
      <c r="A4763" s="262" t="s">
        <v>619</v>
      </c>
      <c r="B4763" s="124"/>
      <c r="C4763" s="125" t="s">
        <v>713</v>
      </c>
      <c r="D4763" s="119">
        <v>43234</v>
      </c>
      <c r="E4763" s="120" t="s">
        <v>9298</v>
      </c>
      <c r="F4763" s="120" t="s">
        <v>3</v>
      </c>
      <c r="G4763" s="120">
        <v>1621958</v>
      </c>
      <c r="H4763" s="124"/>
      <c r="I4763" s="128" t="s">
        <v>10836</v>
      </c>
      <c r="J4763" s="124"/>
      <c r="K4763" s="124"/>
      <c r="L4763" s="124"/>
      <c r="M4763" s="124"/>
      <c r="N4763" s="211">
        <v>0</v>
      </c>
      <c r="O4763" s="211">
        <v>60</v>
      </c>
      <c r="P4763" s="124" t="s">
        <v>1314</v>
      </c>
    </row>
    <row r="4764" spans="1:16" ht="51">
      <c r="A4764" s="262">
        <v>514</v>
      </c>
      <c r="B4764" s="124"/>
      <c r="C4764" s="125" t="s">
        <v>841</v>
      </c>
      <c r="D4764" s="119">
        <v>43234</v>
      </c>
      <c r="E4764" s="120" t="s">
        <v>9299</v>
      </c>
      <c r="F4764" s="120" t="s">
        <v>3</v>
      </c>
      <c r="G4764" s="120">
        <v>1621955</v>
      </c>
      <c r="H4764" s="124"/>
      <c r="I4764" s="128" t="s">
        <v>10837</v>
      </c>
      <c r="J4764" s="124"/>
      <c r="K4764" s="124"/>
      <c r="L4764" s="124"/>
      <c r="M4764" s="124"/>
      <c r="N4764" s="211">
        <v>0</v>
      </c>
      <c r="O4764" s="211">
        <v>11765.54</v>
      </c>
      <c r="P4764" s="124" t="s">
        <v>1314</v>
      </c>
    </row>
    <row r="4765" spans="1:16" ht="63.75">
      <c r="A4765" s="262" t="s">
        <v>619</v>
      </c>
      <c r="B4765" s="124"/>
      <c r="C4765" s="125" t="s">
        <v>713</v>
      </c>
      <c r="D4765" s="119">
        <v>43234</v>
      </c>
      <c r="E4765" s="120" t="s">
        <v>9300</v>
      </c>
      <c r="F4765" s="120" t="s">
        <v>3</v>
      </c>
      <c r="G4765" s="120">
        <v>1621947</v>
      </c>
      <c r="H4765" s="124"/>
      <c r="I4765" s="128" t="s">
        <v>10838</v>
      </c>
      <c r="J4765" s="124"/>
      <c r="K4765" s="124"/>
      <c r="L4765" s="124"/>
      <c r="M4765" s="124"/>
      <c r="N4765" s="211">
        <v>0</v>
      </c>
      <c r="O4765" s="211">
        <v>128</v>
      </c>
      <c r="P4765" s="124" t="s">
        <v>1314</v>
      </c>
    </row>
    <row r="4766" spans="1:16" ht="51">
      <c r="A4766" s="262" t="s">
        <v>619</v>
      </c>
      <c r="B4766" s="124"/>
      <c r="C4766" s="125" t="s">
        <v>713</v>
      </c>
      <c r="D4766" s="119">
        <v>43234</v>
      </c>
      <c r="E4766" s="120" t="s">
        <v>9301</v>
      </c>
      <c r="F4766" s="120" t="s">
        <v>3</v>
      </c>
      <c r="G4766" s="120">
        <v>1621946</v>
      </c>
      <c r="H4766" s="124"/>
      <c r="I4766" s="128" t="s">
        <v>1370</v>
      </c>
      <c r="J4766" s="124"/>
      <c r="K4766" s="124"/>
      <c r="L4766" s="124"/>
      <c r="M4766" s="124"/>
      <c r="N4766" s="211">
        <v>0</v>
      </c>
      <c r="O4766" s="211">
        <v>1016</v>
      </c>
      <c r="P4766" s="124" t="s">
        <v>1314</v>
      </c>
    </row>
    <row r="4767" spans="1:16" ht="76.5">
      <c r="A4767" s="262">
        <v>25</v>
      </c>
      <c r="B4767" s="124"/>
      <c r="C4767" s="125" t="s">
        <v>694</v>
      </c>
      <c r="D4767" s="119">
        <v>43234</v>
      </c>
      <c r="E4767" s="120" t="s">
        <v>9302</v>
      </c>
      <c r="F4767" s="120" t="s">
        <v>1315</v>
      </c>
      <c r="G4767" s="120">
        <v>17665553</v>
      </c>
      <c r="H4767" s="124"/>
      <c r="I4767" s="128" t="s">
        <v>10839</v>
      </c>
      <c r="J4767" s="124"/>
      <c r="K4767" s="124"/>
      <c r="L4767" s="124"/>
      <c r="M4767" s="124"/>
      <c r="N4767" s="211">
        <v>396633</v>
      </c>
      <c r="O4767" s="211">
        <v>0</v>
      </c>
      <c r="P4767" s="124" t="s">
        <v>1314</v>
      </c>
    </row>
    <row r="4768" spans="1:16" ht="76.5">
      <c r="A4768" s="262">
        <v>25</v>
      </c>
      <c r="B4768" s="124"/>
      <c r="C4768" s="125" t="s">
        <v>694</v>
      </c>
      <c r="D4768" s="119">
        <v>43234</v>
      </c>
      <c r="E4768" s="120" t="s">
        <v>9303</v>
      </c>
      <c r="F4768" s="120" t="s">
        <v>1315</v>
      </c>
      <c r="G4768" s="120">
        <v>17666888</v>
      </c>
      <c r="H4768" s="124"/>
      <c r="I4768" s="128" t="s">
        <v>10840</v>
      </c>
      <c r="J4768" s="124"/>
      <c r="K4768" s="124"/>
      <c r="L4768" s="124"/>
      <c r="M4768" s="124"/>
      <c r="N4768" s="211">
        <v>443382.54</v>
      </c>
      <c r="O4768" s="211">
        <v>0</v>
      </c>
      <c r="P4768" s="124" t="s">
        <v>1314</v>
      </c>
    </row>
    <row r="4769" spans="1:16" ht="51">
      <c r="A4769" s="262" t="s">
        <v>619</v>
      </c>
      <c r="B4769" s="124"/>
      <c r="C4769" s="125" t="s">
        <v>713</v>
      </c>
      <c r="D4769" s="119">
        <v>43234</v>
      </c>
      <c r="E4769" s="120" t="s">
        <v>9304</v>
      </c>
      <c r="F4769" s="120" t="s">
        <v>1315</v>
      </c>
      <c r="G4769" s="120">
        <v>17667175</v>
      </c>
      <c r="H4769" s="124"/>
      <c r="I4769" s="128" t="s">
        <v>10841</v>
      </c>
      <c r="J4769" s="124"/>
      <c r="K4769" s="124"/>
      <c r="L4769" s="124"/>
      <c r="M4769" s="124"/>
      <c r="N4769" s="211">
        <v>0</v>
      </c>
      <c r="O4769" s="211">
        <v>1032.78</v>
      </c>
      <c r="P4769" s="124" t="s">
        <v>1314</v>
      </c>
    </row>
    <row r="4770" spans="1:16" ht="51">
      <c r="A4770" s="262" t="s">
        <v>619</v>
      </c>
      <c r="B4770" s="124"/>
      <c r="C4770" s="125" t="s">
        <v>713</v>
      </c>
      <c r="D4770" s="119">
        <v>43234</v>
      </c>
      <c r="E4770" s="120" t="s">
        <v>9305</v>
      </c>
      <c r="F4770" s="120" t="s">
        <v>1315</v>
      </c>
      <c r="G4770" s="120">
        <v>17664772</v>
      </c>
      <c r="H4770" s="124"/>
      <c r="I4770" s="128" t="s">
        <v>10842</v>
      </c>
      <c r="J4770" s="124"/>
      <c r="K4770" s="124"/>
      <c r="L4770" s="124"/>
      <c r="M4770" s="124"/>
      <c r="N4770" s="211">
        <v>0</v>
      </c>
      <c r="O4770" s="211">
        <v>1490.3</v>
      </c>
      <c r="P4770" s="124" t="s">
        <v>1314</v>
      </c>
    </row>
    <row r="4771" spans="1:16" ht="76.5">
      <c r="A4771" s="262" t="s">
        <v>620</v>
      </c>
      <c r="B4771" s="124"/>
      <c r="C4771" s="125" t="s">
        <v>714</v>
      </c>
      <c r="D4771" s="119">
        <v>43234</v>
      </c>
      <c r="E4771" s="120" t="s">
        <v>9306</v>
      </c>
      <c r="F4771" s="120" t="s">
        <v>6</v>
      </c>
      <c r="G4771" s="120">
        <v>974189</v>
      </c>
      <c r="H4771" s="124"/>
      <c r="I4771" s="128" t="s">
        <v>10843</v>
      </c>
      <c r="J4771" s="124"/>
      <c r="K4771" s="124"/>
      <c r="L4771" s="124"/>
      <c r="M4771" s="124"/>
      <c r="N4771" s="211">
        <v>0</v>
      </c>
      <c r="O4771" s="211">
        <v>20000</v>
      </c>
      <c r="P4771" s="124" t="s">
        <v>1314</v>
      </c>
    </row>
    <row r="4772" spans="1:16" ht="63.75">
      <c r="A4772" s="262" t="s">
        <v>619</v>
      </c>
      <c r="B4772" s="124"/>
      <c r="C4772" s="125" t="s">
        <v>713</v>
      </c>
      <c r="D4772" s="119">
        <v>43234</v>
      </c>
      <c r="E4772" s="120" t="s">
        <v>9307</v>
      </c>
      <c r="F4772" s="120" t="s">
        <v>6</v>
      </c>
      <c r="G4772" s="120">
        <v>974298</v>
      </c>
      <c r="H4772" s="124"/>
      <c r="I4772" s="128" t="s">
        <v>10844</v>
      </c>
      <c r="J4772" s="124"/>
      <c r="K4772" s="124"/>
      <c r="L4772" s="124"/>
      <c r="M4772" s="124"/>
      <c r="N4772" s="211">
        <v>0</v>
      </c>
      <c r="O4772" s="211">
        <v>10029.219999999999</v>
      </c>
      <c r="P4772" s="124" t="s">
        <v>1314</v>
      </c>
    </row>
    <row r="4773" spans="1:16" ht="76.5">
      <c r="A4773" s="262">
        <v>86</v>
      </c>
      <c r="B4773" s="124"/>
      <c r="C4773" s="125" t="s">
        <v>710</v>
      </c>
      <c r="D4773" s="119">
        <v>43234</v>
      </c>
      <c r="E4773" s="120" t="s">
        <v>9308</v>
      </c>
      <c r="F4773" s="120" t="s">
        <v>6</v>
      </c>
      <c r="G4773" s="120">
        <v>921662</v>
      </c>
      <c r="H4773" s="124"/>
      <c r="I4773" s="128" t="s">
        <v>10845</v>
      </c>
      <c r="J4773" s="124"/>
      <c r="K4773" s="124"/>
      <c r="L4773" s="124"/>
      <c r="M4773" s="124"/>
      <c r="N4773" s="211">
        <v>0</v>
      </c>
      <c r="O4773" s="211">
        <v>240</v>
      </c>
      <c r="P4773" s="124" t="s">
        <v>1314</v>
      </c>
    </row>
    <row r="4774" spans="1:16" ht="76.5">
      <c r="A4774" s="262" t="s">
        <v>620</v>
      </c>
      <c r="B4774" s="124"/>
      <c r="C4774" s="125" t="s">
        <v>714</v>
      </c>
      <c r="D4774" s="119">
        <v>43234</v>
      </c>
      <c r="E4774" s="120" t="s">
        <v>9309</v>
      </c>
      <c r="F4774" s="120" t="s">
        <v>6</v>
      </c>
      <c r="G4774" s="120">
        <v>921624</v>
      </c>
      <c r="H4774" s="124"/>
      <c r="I4774" s="128" t="s">
        <v>10846</v>
      </c>
      <c r="J4774" s="124"/>
      <c r="K4774" s="124"/>
      <c r="L4774" s="124"/>
      <c r="M4774" s="124"/>
      <c r="N4774" s="211">
        <v>0</v>
      </c>
      <c r="O4774" s="211">
        <v>1907531.72</v>
      </c>
      <c r="P4774" s="124" t="s">
        <v>1314</v>
      </c>
    </row>
    <row r="4775" spans="1:16" ht="76.5">
      <c r="A4775" s="262">
        <v>865</v>
      </c>
      <c r="B4775" s="124"/>
      <c r="C4775" s="125" t="s">
        <v>876</v>
      </c>
      <c r="D4775" s="119">
        <v>43234</v>
      </c>
      <c r="E4775" s="120" t="s">
        <v>9310</v>
      </c>
      <c r="F4775" s="120" t="s">
        <v>6</v>
      </c>
      <c r="G4775" s="120">
        <v>921634</v>
      </c>
      <c r="H4775" s="124"/>
      <c r="I4775" s="128" t="s">
        <v>10847</v>
      </c>
      <c r="J4775" s="124"/>
      <c r="K4775" s="124"/>
      <c r="L4775" s="124"/>
      <c r="M4775" s="124"/>
      <c r="N4775" s="211">
        <v>0</v>
      </c>
      <c r="O4775" s="211">
        <v>4559.6400000000003</v>
      </c>
      <c r="P4775" s="124" t="s">
        <v>1314</v>
      </c>
    </row>
    <row r="4776" spans="1:16" ht="63.75">
      <c r="A4776" s="262">
        <v>513</v>
      </c>
      <c r="B4776" s="124"/>
      <c r="C4776" s="125" t="s">
        <v>201</v>
      </c>
      <c r="D4776" s="119">
        <v>43234</v>
      </c>
      <c r="E4776" s="120" t="s">
        <v>9311</v>
      </c>
      <c r="F4776" s="120" t="s">
        <v>15</v>
      </c>
      <c r="G4776" s="120">
        <v>736125</v>
      </c>
      <c r="H4776" s="124"/>
      <c r="I4776" s="128" t="s">
        <v>10848</v>
      </c>
      <c r="J4776" s="124"/>
      <c r="K4776" s="124"/>
      <c r="L4776" s="124"/>
      <c r="M4776" s="124"/>
      <c r="N4776" s="211">
        <v>50</v>
      </c>
      <c r="O4776" s="211">
        <v>0</v>
      </c>
      <c r="P4776" s="124" t="s">
        <v>1314</v>
      </c>
    </row>
    <row r="4777" spans="1:16" ht="63.75">
      <c r="A4777" s="262" t="s">
        <v>620</v>
      </c>
      <c r="B4777" s="124"/>
      <c r="C4777" s="125" t="s">
        <v>714</v>
      </c>
      <c r="D4777" s="119">
        <v>43234</v>
      </c>
      <c r="E4777" s="120" t="s">
        <v>9312</v>
      </c>
      <c r="F4777" s="120" t="s">
        <v>11</v>
      </c>
      <c r="G4777" s="120">
        <v>921620</v>
      </c>
      <c r="H4777" s="124"/>
      <c r="I4777" s="128" t="s">
        <v>10849</v>
      </c>
      <c r="J4777" s="124"/>
      <c r="K4777" s="124"/>
      <c r="L4777" s="124"/>
      <c r="M4777" s="124"/>
      <c r="N4777" s="211">
        <v>220</v>
      </c>
      <c r="O4777" s="211">
        <v>0</v>
      </c>
      <c r="P4777" s="124" t="s">
        <v>1314</v>
      </c>
    </row>
    <row r="4778" spans="1:16" ht="51">
      <c r="A4778" s="262">
        <v>117</v>
      </c>
      <c r="B4778" s="124"/>
      <c r="C4778" s="125" t="s">
        <v>722</v>
      </c>
      <c r="D4778" s="119">
        <v>43234</v>
      </c>
      <c r="E4778" s="120" t="s">
        <v>9313</v>
      </c>
      <c r="F4778" s="120" t="s">
        <v>11</v>
      </c>
      <c r="G4778" s="120">
        <v>921673</v>
      </c>
      <c r="H4778" s="124"/>
      <c r="I4778" s="128" t="s">
        <v>10850</v>
      </c>
      <c r="J4778" s="124"/>
      <c r="K4778" s="124"/>
      <c r="L4778" s="124"/>
      <c r="M4778" s="124"/>
      <c r="N4778" s="211">
        <v>50</v>
      </c>
      <c r="O4778" s="211">
        <v>0</v>
      </c>
      <c r="P4778" s="124" t="s">
        <v>1314</v>
      </c>
    </row>
    <row r="4779" spans="1:16" ht="51">
      <c r="A4779" s="262">
        <v>117</v>
      </c>
      <c r="B4779" s="124"/>
      <c r="C4779" s="125" t="s">
        <v>722</v>
      </c>
      <c r="D4779" s="119">
        <v>43234</v>
      </c>
      <c r="E4779" s="120" t="s">
        <v>9314</v>
      </c>
      <c r="F4779" s="120" t="s">
        <v>11</v>
      </c>
      <c r="G4779" s="120">
        <v>921672</v>
      </c>
      <c r="H4779" s="124"/>
      <c r="I4779" s="128" t="s">
        <v>10851</v>
      </c>
      <c r="J4779" s="124"/>
      <c r="K4779" s="124"/>
      <c r="L4779" s="124"/>
      <c r="M4779" s="124"/>
      <c r="N4779" s="211">
        <v>50</v>
      </c>
      <c r="O4779" s="211">
        <v>0</v>
      </c>
      <c r="P4779" s="124" t="s">
        <v>1314</v>
      </c>
    </row>
    <row r="4780" spans="1:16" ht="51">
      <c r="A4780" s="262">
        <v>340</v>
      </c>
      <c r="B4780" s="124"/>
      <c r="C4780" s="125" t="s">
        <v>814</v>
      </c>
      <c r="D4780" s="119">
        <v>43235</v>
      </c>
      <c r="E4780" s="120" t="s">
        <v>9315</v>
      </c>
      <c r="F4780" s="120" t="s">
        <v>3</v>
      </c>
      <c r="G4780" s="120">
        <v>1622756</v>
      </c>
      <c r="H4780" s="124"/>
      <c r="I4780" s="128" t="s">
        <v>10852</v>
      </c>
      <c r="J4780" s="124"/>
      <c r="K4780" s="124"/>
      <c r="L4780" s="124"/>
      <c r="M4780" s="124"/>
      <c r="N4780" s="211">
        <v>0</v>
      </c>
      <c r="O4780" s="211">
        <v>164.07</v>
      </c>
      <c r="P4780" s="124" t="s">
        <v>1314</v>
      </c>
    </row>
    <row r="4781" spans="1:16" ht="51">
      <c r="A4781" s="262" t="s">
        <v>619</v>
      </c>
      <c r="B4781" s="124"/>
      <c r="C4781" s="125" t="s">
        <v>713</v>
      </c>
      <c r="D4781" s="119">
        <v>43235</v>
      </c>
      <c r="E4781" s="120" t="s">
        <v>9316</v>
      </c>
      <c r="F4781" s="120" t="s">
        <v>3</v>
      </c>
      <c r="G4781" s="120">
        <v>1622746</v>
      </c>
      <c r="H4781" s="124"/>
      <c r="I4781" s="128" t="s">
        <v>10853</v>
      </c>
      <c r="J4781" s="124"/>
      <c r="K4781" s="124"/>
      <c r="L4781" s="124"/>
      <c r="M4781" s="124"/>
      <c r="N4781" s="211">
        <v>0</v>
      </c>
      <c r="O4781" s="211">
        <v>747.18000000000006</v>
      </c>
      <c r="P4781" s="124" t="s">
        <v>1314</v>
      </c>
    </row>
    <row r="4782" spans="1:16" ht="63.75">
      <c r="A4782" s="262">
        <v>48</v>
      </c>
      <c r="B4782" s="124"/>
      <c r="C4782" s="125" t="s">
        <v>700</v>
      </c>
      <c r="D4782" s="119">
        <v>43235</v>
      </c>
      <c r="E4782" s="120" t="s">
        <v>9317</v>
      </c>
      <c r="F4782" s="120" t="s">
        <v>3</v>
      </c>
      <c r="G4782" s="120">
        <v>1622766</v>
      </c>
      <c r="H4782" s="124"/>
      <c r="I4782" s="128" t="s">
        <v>10854</v>
      </c>
      <c r="J4782" s="124"/>
      <c r="K4782" s="124"/>
      <c r="L4782" s="124"/>
      <c r="M4782" s="124"/>
      <c r="N4782" s="211">
        <v>0</v>
      </c>
      <c r="O4782" s="211">
        <v>905</v>
      </c>
      <c r="P4782" s="124" t="s">
        <v>1314</v>
      </c>
    </row>
    <row r="4783" spans="1:16" ht="51">
      <c r="A4783" s="262" t="s">
        <v>619</v>
      </c>
      <c r="B4783" s="124"/>
      <c r="C4783" s="125" t="s">
        <v>713</v>
      </c>
      <c r="D4783" s="119">
        <v>43235</v>
      </c>
      <c r="E4783" s="120" t="s">
        <v>9318</v>
      </c>
      <c r="F4783" s="120" t="s">
        <v>3</v>
      </c>
      <c r="G4783" s="120">
        <v>1622768</v>
      </c>
      <c r="H4783" s="124"/>
      <c r="I4783" s="128" t="s">
        <v>10855</v>
      </c>
      <c r="J4783" s="124"/>
      <c r="K4783" s="124"/>
      <c r="L4783" s="124"/>
      <c r="M4783" s="124"/>
      <c r="N4783" s="211">
        <v>0</v>
      </c>
      <c r="O4783" s="211">
        <v>859</v>
      </c>
      <c r="P4783" s="124" t="s">
        <v>1314</v>
      </c>
    </row>
    <row r="4784" spans="1:16" ht="63.75">
      <c r="A4784" s="262">
        <v>48</v>
      </c>
      <c r="B4784" s="124"/>
      <c r="C4784" s="125" t="s">
        <v>700</v>
      </c>
      <c r="D4784" s="119">
        <v>43235</v>
      </c>
      <c r="E4784" s="120" t="s">
        <v>9319</v>
      </c>
      <c r="F4784" s="120" t="s">
        <v>3</v>
      </c>
      <c r="G4784" s="120">
        <v>1622770</v>
      </c>
      <c r="H4784" s="124"/>
      <c r="I4784" s="128" t="s">
        <v>10856</v>
      </c>
      <c r="J4784" s="124"/>
      <c r="K4784" s="124"/>
      <c r="L4784" s="124"/>
      <c r="M4784" s="124"/>
      <c r="N4784" s="211">
        <v>0</v>
      </c>
      <c r="O4784" s="211">
        <v>905</v>
      </c>
      <c r="P4784" s="124" t="s">
        <v>1314</v>
      </c>
    </row>
    <row r="4785" spans="1:16" ht="63.75">
      <c r="A4785" s="262">
        <v>48</v>
      </c>
      <c r="B4785" s="124"/>
      <c r="C4785" s="125" t="s">
        <v>700</v>
      </c>
      <c r="D4785" s="119">
        <v>43235</v>
      </c>
      <c r="E4785" s="120" t="s">
        <v>9320</v>
      </c>
      <c r="F4785" s="120" t="s">
        <v>3</v>
      </c>
      <c r="G4785" s="120">
        <v>1622773</v>
      </c>
      <c r="H4785" s="124"/>
      <c r="I4785" s="128" t="s">
        <v>10857</v>
      </c>
      <c r="J4785" s="124"/>
      <c r="K4785" s="124"/>
      <c r="L4785" s="124"/>
      <c r="M4785" s="124"/>
      <c r="N4785" s="211">
        <v>0</v>
      </c>
      <c r="O4785" s="211">
        <v>1040</v>
      </c>
      <c r="P4785" s="124" t="s">
        <v>1314</v>
      </c>
    </row>
    <row r="4786" spans="1:16" ht="63.75">
      <c r="A4786" s="262">
        <v>48</v>
      </c>
      <c r="B4786" s="124"/>
      <c r="C4786" s="125" t="s">
        <v>700</v>
      </c>
      <c r="D4786" s="119">
        <v>43235</v>
      </c>
      <c r="E4786" s="120" t="s">
        <v>9321</v>
      </c>
      <c r="F4786" s="120" t="s">
        <v>3</v>
      </c>
      <c r="G4786" s="120">
        <v>1622774</v>
      </c>
      <c r="H4786" s="124"/>
      <c r="I4786" s="128" t="s">
        <v>10858</v>
      </c>
      <c r="J4786" s="124"/>
      <c r="K4786" s="124"/>
      <c r="L4786" s="124"/>
      <c r="M4786" s="124"/>
      <c r="N4786" s="211">
        <v>0</v>
      </c>
      <c r="O4786" s="211">
        <v>1040</v>
      </c>
      <c r="P4786" s="124" t="s">
        <v>1314</v>
      </c>
    </row>
    <row r="4787" spans="1:16" ht="38.25">
      <c r="A4787" s="262">
        <v>35</v>
      </c>
      <c r="B4787" s="124"/>
      <c r="C4787" s="125" t="s">
        <v>696</v>
      </c>
      <c r="D4787" s="119">
        <v>43235</v>
      </c>
      <c r="E4787" s="120" t="s">
        <v>9322</v>
      </c>
      <c r="F4787" s="120" t="s">
        <v>3</v>
      </c>
      <c r="G4787" s="120">
        <v>1622693</v>
      </c>
      <c r="H4787" s="124"/>
      <c r="I4787" s="128" t="s">
        <v>10375</v>
      </c>
      <c r="J4787" s="124"/>
      <c r="K4787" s="124"/>
      <c r="L4787" s="124"/>
      <c r="M4787" s="124"/>
      <c r="N4787" s="211">
        <v>0</v>
      </c>
      <c r="O4787" s="211">
        <v>20</v>
      </c>
      <c r="P4787" s="124" t="s">
        <v>1314</v>
      </c>
    </row>
    <row r="4788" spans="1:16" ht="38.25">
      <c r="A4788" s="262">
        <v>580</v>
      </c>
      <c r="B4788" s="124"/>
      <c r="C4788" s="125" t="s">
        <v>217</v>
      </c>
      <c r="D4788" s="119">
        <v>43235</v>
      </c>
      <c r="E4788" s="120" t="s">
        <v>9323</v>
      </c>
      <c r="F4788" s="120" t="s">
        <v>3</v>
      </c>
      <c r="G4788" s="120">
        <v>1622725</v>
      </c>
      <c r="H4788" s="124"/>
      <c r="I4788" s="128" t="s">
        <v>10859</v>
      </c>
      <c r="J4788" s="124"/>
      <c r="K4788" s="124"/>
      <c r="L4788" s="124"/>
      <c r="M4788" s="124"/>
      <c r="N4788" s="211">
        <v>0</v>
      </c>
      <c r="O4788" s="211">
        <v>60</v>
      </c>
      <c r="P4788" s="124" t="s">
        <v>1314</v>
      </c>
    </row>
    <row r="4789" spans="1:16" ht="51">
      <c r="A4789" s="262" t="s">
        <v>619</v>
      </c>
      <c r="B4789" s="124"/>
      <c r="C4789" s="125" t="s">
        <v>713</v>
      </c>
      <c r="D4789" s="119">
        <v>43235</v>
      </c>
      <c r="E4789" s="120" t="s">
        <v>9324</v>
      </c>
      <c r="F4789" s="120" t="s">
        <v>3</v>
      </c>
      <c r="G4789" s="120">
        <v>1622806</v>
      </c>
      <c r="H4789" s="124"/>
      <c r="I4789" s="128" t="s">
        <v>10860</v>
      </c>
      <c r="J4789" s="124"/>
      <c r="K4789" s="124"/>
      <c r="L4789" s="124"/>
      <c r="M4789" s="124"/>
      <c r="N4789" s="211">
        <v>0</v>
      </c>
      <c r="O4789" s="211">
        <v>1145</v>
      </c>
      <c r="P4789" s="124" t="s">
        <v>1314</v>
      </c>
    </row>
    <row r="4790" spans="1:16" ht="51">
      <c r="A4790" s="262" t="s">
        <v>619</v>
      </c>
      <c r="B4790" s="124"/>
      <c r="C4790" s="125" t="s">
        <v>713</v>
      </c>
      <c r="D4790" s="119">
        <v>43235</v>
      </c>
      <c r="E4790" s="120" t="s">
        <v>9325</v>
      </c>
      <c r="F4790" s="120" t="s">
        <v>3</v>
      </c>
      <c r="G4790" s="120">
        <v>1622807</v>
      </c>
      <c r="H4790" s="124"/>
      <c r="I4790" s="128" t="s">
        <v>10861</v>
      </c>
      <c r="J4790" s="124"/>
      <c r="K4790" s="124"/>
      <c r="L4790" s="124"/>
      <c r="M4790" s="124"/>
      <c r="N4790" s="211">
        <v>0</v>
      </c>
      <c r="O4790" s="211">
        <v>2</v>
      </c>
      <c r="P4790" s="124" t="s">
        <v>1314</v>
      </c>
    </row>
    <row r="4791" spans="1:16" ht="51">
      <c r="A4791" s="262">
        <v>81</v>
      </c>
      <c r="B4791" s="124"/>
      <c r="C4791" s="125" t="s">
        <v>709</v>
      </c>
      <c r="D4791" s="119">
        <v>43235</v>
      </c>
      <c r="E4791" s="120" t="s">
        <v>9326</v>
      </c>
      <c r="F4791" s="120" t="s">
        <v>3</v>
      </c>
      <c r="G4791" s="120">
        <v>1622810</v>
      </c>
      <c r="H4791" s="124"/>
      <c r="I4791" s="128" t="s">
        <v>10862</v>
      </c>
      <c r="J4791" s="124"/>
      <c r="K4791" s="124"/>
      <c r="L4791" s="124"/>
      <c r="M4791" s="124"/>
      <c r="N4791" s="211">
        <v>0</v>
      </c>
      <c r="O4791" s="211">
        <v>1817</v>
      </c>
      <c r="P4791" s="124" t="s">
        <v>1314</v>
      </c>
    </row>
    <row r="4792" spans="1:16" ht="51">
      <c r="A4792" s="262">
        <v>46</v>
      </c>
      <c r="B4792" s="124"/>
      <c r="C4792" s="125" t="s">
        <v>698</v>
      </c>
      <c r="D4792" s="119">
        <v>43235</v>
      </c>
      <c r="E4792" s="120" t="s">
        <v>9327</v>
      </c>
      <c r="F4792" s="120" t="s">
        <v>3</v>
      </c>
      <c r="G4792" s="120">
        <v>1622612</v>
      </c>
      <c r="H4792" s="124"/>
      <c r="I4792" s="128" t="s">
        <v>10863</v>
      </c>
      <c r="J4792" s="124"/>
      <c r="K4792" s="124"/>
      <c r="L4792" s="124"/>
      <c r="M4792" s="124"/>
      <c r="N4792" s="211">
        <v>0</v>
      </c>
      <c r="O4792" s="211">
        <v>600000</v>
      </c>
      <c r="P4792" s="124" t="s">
        <v>1314</v>
      </c>
    </row>
    <row r="4793" spans="1:16" ht="76.5">
      <c r="A4793" s="262">
        <v>86</v>
      </c>
      <c r="B4793" s="124"/>
      <c r="C4793" s="125" t="s">
        <v>710</v>
      </c>
      <c r="D4793" s="119">
        <v>43235</v>
      </c>
      <c r="E4793" s="120" t="s">
        <v>9328</v>
      </c>
      <c r="F4793" s="120" t="s">
        <v>3</v>
      </c>
      <c r="G4793" s="120">
        <v>1622632</v>
      </c>
      <c r="H4793" s="124"/>
      <c r="I4793" s="128" t="s">
        <v>10864</v>
      </c>
      <c r="J4793" s="124"/>
      <c r="K4793" s="124"/>
      <c r="L4793" s="124"/>
      <c r="M4793" s="124"/>
      <c r="N4793" s="211">
        <v>0</v>
      </c>
      <c r="O4793" s="211">
        <v>238.5</v>
      </c>
      <c r="P4793" s="124" t="s">
        <v>1314</v>
      </c>
    </row>
    <row r="4794" spans="1:16" ht="51">
      <c r="A4794" s="262" t="s">
        <v>619</v>
      </c>
      <c r="B4794" s="124"/>
      <c r="C4794" s="125" t="s">
        <v>713</v>
      </c>
      <c r="D4794" s="119">
        <v>43235</v>
      </c>
      <c r="E4794" s="120" t="s">
        <v>9329</v>
      </c>
      <c r="F4794" s="120" t="s">
        <v>3</v>
      </c>
      <c r="G4794" s="120">
        <v>1622590</v>
      </c>
      <c r="H4794" s="124"/>
      <c r="I4794" s="128" t="s">
        <v>10865</v>
      </c>
      <c r="J4794" s="124"/>
      <c r="K4794" s="124"/>
      <c r="L4794" s="124"/>
      <c r="M4794" s="124"/>
      <c r="N4794" s="211">
        <v>0</v>
      </c>
      <c r="O4794" s="211">
        <v>185.5</v>
      </c>
      <c r="P4794" s="124" t="s">
        <v>1314</v>
      </c>
    </row>
    <row r="4795" spans="1:16" ht="63.75">
      <c r="A4795" s="262">
        <v>86</v>
      </c>
      <c r="B4795" s="124"/>
      <c r="C4795" s="125" t="s">
        <v>710</v>
      </c>
      <c r="D4795" s="119">
        <v>43235</v>
      </c>
      <c r="E4795" s="120" t="s">
        <v>9330</v>
      </c>
      <c r="F4795" s="120" t="s">
        <v>3</v>
      </c>
      <c r="G4795" s="120">
        <v>1622626</v>
      </c>
      <c r="H4795" s="124"/>
      <c r="I4795" s="128" t="s">
        <v>10866</v>
      </c>
      <c r="J4795" s="124"/>
      <c r="K4795" s="124"/>
      <c r="L4795" s="124"/>
      <c r="M4795" s="124"/>
      <c r="N4795" s="211">
        <v>0</v>
      </c>
      <c r="O4795" s="211">
        <v>271.5</v>
      </c>
      <c r="P4795" s="124" t="s">
        <v>1314</v>
      </c>
    </row>
    <row r="4796" spans="1:16" ht="51">
      <c r="A4796" s="262">
        <v>212</v>
      </c>
      <c r="B4796" s="124"/>
      <c r="C4796" s="125" t="s">
        <v>761</v>
      </c>
      <c r="D4796" s="119">
        <v>43235</v>
      </c>
      <c r="E4796" s="120" t="s">
        <v>9331</v>
      </c>
      <c r="F4796" s="120" t="s">
        <v>3</v>
      </c>
      <c r="G4796" s="120">
        <v>1622635</v>
      </c>
      <c r="H4796" s="124"/>
      <c r="I4796" s="128" t="s">
        <v>10867</v>
      </c>
      <c r="J4796" s="124"/>
      <c r="K4796" s="124"/>
      <c r="L4796" s="124"/>
      <c r="M4796" s="124"/>
      <c r="N4796" s="211">
        <v>0</v>
      </c>
      <c r="O4796" s="211">
        <v>29</v>
      </c>
      <c r="P4796" s="124" t="s">
        <v>1314</v>
      </c>
    </row>
    <row r="4797" spans="1:16" ht="51">
      <c r="A4797" s="262" t="s">
        <v>619</v>
      </c>
      <c r="B4797" s="124"/>
      <c r="C4797" s="125" t="s">
        <v>713</v>
      </c>
      <c r="D4797" s="119">
        <v>43235</v>
      </c>
      <c r="E4797" s="120" t="s">
        <v>9332</v>
      </c>
      <c r="F4797" s="120" t="s">
        <v>3</v>
      </c>
      <c r="G4797" s="120">
        <v>1622643</v>
      </c>
      <c r="H4797" s="124"/>
      <c r="I4797" s="128" t="s">
        <v>10868</v>
      </c>
      <c r="J4797" s="124"/>
      <c r="K4797" s="124"/>
      <c r="L4797" s="124"/>
      <c r="M4797" s="124"/>
      <c r="N4797" s="211">
        <v>0</v>
      </c>
      <c r="O4797" s="211">
        <v>799.55000000000007</v>
      </c>
      <c r="P4797" s="124" t="s">
        <v>1314</v>
      </c>
    </row>
    <row r="4798" spans="1:16" ht="51">
      <c r="A4798" s="262" t="s">
        <v>619</v>
      </c>
      <c r="B4798" s="124"/>
      <c r="C4798" s="125" t="s">
        <v>713</v>
      </c>
      <c r="D4798" s="119">
        <v>43235</v>
      </c>
      <c r="E4798" s="120" t="s">
        <v>9333</v>
      </c>
      <c r="F4798" s="120" t="s">
        <v>3</v>
      </c>
      <c r="G4798" s="120">
        <v>1622649</v>
      </c>
      <c r="H4798" s="124"/>
      <c r="I4798" s="128" t="s">
        <v>10869</v>
      </c>
      <c r="J4798" s="124"/>
      <c r="K4798" s="124"/>
      <c r="L4798" s="124"/>
      <c r="M4798" s="124"/>
      <c r="N4798" s="211">
        <v>0</v>
      </c>
      <c r="O4798" s="211">
        <v>407.23</v>
      </c>
      <c r="P4798" s="124" t="s">
        <v>1314</v>
      </c>
    </row>
    <row r="4799" spans="1:16" ht="51">
      <c r="A4799" s="262" t="s">
        <v>619</v>
      </c>
      <c r="B4799" s="124"/>
      <c r="C4799" s="125" t="s">
        <v>713</v>
      </c>
      <c r="D4799" s="119">
        <v>43235</v>
      </c>
      <c r="E4799" s="120" t="s">
        <v>9334</v>
      </c>
      <c r="F4799" s="120" t="s">
        <v>3</v>
      </c>
      <c r="G4799" s="120">
        <v>1622576</v>
      </c>
      <c r="H4799" s="124"/>
      <c r="I4799" s="128" t="s">
        <v>10870</v>
      </c>
      <c r="J4799" s="124"/>
      <c r="K4799" s="124"/>
      <c r="L4799" s="124"/>
      <c r="M4799" s="124"/>
      <c r="N4799" s="211">
        <v>0</v>
      </c>
      <c r="O4799" s="211">
        <v>78</v>
      </c>
      <c r="P4799" s="124" t="s">
        <v>1314</v>
      </c>
    </row>
    <row r="4800" spans="1:16" ht="51">
      <c r="A4800" s="262">
        <v>373</v>
      </c>
      <c r="B4800" s="124"/>
      <c r="C4800" s="125" t="s">
        <v>1269</v>
      </c>
      <c r="D4800" s="119">
        <v>43235</v>
      </c>
      <c r="E4800" s="120" t="s">
        <v>9335</v>
      </c>
      <c r="F4800" s="120" t="s">
        <v>3</v>
      </c>
      <c r="G4800" s="120">
        <v>1622570</v>
      </c>
      <c r="H4800" s="124"/>
      <c r="I4800" s="128" t="s">
        <v>10871</v>
      </c>
      <c r="J4800" s="124"/>
      <c r="K4800" s="124"/>
      <c r="L4800" s="124"/>
      <c r="M4800" s="124"/>
      <c r="N4800" s="211">
        <v>0</v>
      </c>
      <c r="O4800" s="211">
        <v>3445.94</v>
      </c>
      <c r="P4800" s="124" t="s">
        <v>1314</v>
      </c>
    </row>
    <row r="4801" spans="1:16" ht="51">
      <c r="A4801" s="262">
        <v>81</v>
      </c>
      <c r="B4801" s="124"/>
      <c r="C4801" s="125" t="s">
        <v>709</v>
      </c>
      <c r="D4801" s="119">
        <v>43235</v>
      </c>
      <c r="E4801" s="120" t="s">
        <v>9336</v>
      </c>
      <c r="F4801" s="120" t="s">
        <v>3</v>
      </c>
      <c r="G4801" s="120">
        <v>1622564</v>
      </c>
      <c r="H4801" s="124"/>
      <c r="I4801" s="128" t="s">
        <v>10872</v>
      </c>
      <c r="J4801" s="124"/>
      <c r="K4801" s="124"/>
      <c r="L4801" s="124"/>
      <c r="M4801" s="124"/>
      <c r="N4801" s="211">
        <v>0</v>
      </c>
      <c r="O4801" s="211">
        <v>647.59</v>
      </c>
      <c r="P4801" s="124" t="s">
        <v>1314</v>
      </c>
    </row>
    <row r="4802" spans="1:16" ht="76.5">
      <c r="A4802" s="262">
        <v>86</v>
      </c>
      <c r="B4802" s="124"/>
      <c r="C4802" s="125" t="s">
        <v>710</v>
      </c>
      <c r="D4802" s="119">
        <v>43235</v>
      </c>
      <c r="E4802" s="120" t="s">
        <v>9337</v>
      </c>
      <c r="F4802" s="120" t="s">
        <v>3</v>
      </c>
      <c r="G4802" s="120">
        <v>1622558</v>
      </c>
      <c r="H4802" s="124"/>
      <c r="I4802" s="128" t="s">
        <v>10873</v>
      </c>
      <c r="J4802" s="124"/>
      <c r="K4802" s="124"/>
      <c r="L4802" s="124"/>
      <c r="M4802" s="124"/>
      <c r="N4802" s="211">
        <v>0</v>
      </c>
      <c r="O4802" s="211">
        <v>0.8</v>
      </c>
      <c r="P4802" s="124" t="s">
        <v>1314</v>
      </c>
    </row>
    <row r="4803" spans="1:16" ht="51">
      <c r="A4803" s="262" t="s">
        <v>620</v>
      </c>
      <c r="B4803" s="124"/>
      <c r="C4803" s="125" t="s">
        <v>714</v>
      </c>
      <c r="D4803" s="119">
        <v>43235</v>
      </c>
      <c r="E4803" s="120" t="s">
        <v>9338</v>
      </c>
      <c r="F4803" s="120" t="s">
        <v>11</v>
      </c>
      <c r="G4803" s="120">
        <v>10716</v>
      </c>
      <c r="H4803" s="124"/>
      <c r="I4803" s="128" t="s">
        <v>10874</v>
      </c>
      <c r="J4803" s="124"/>
      <c r="K4803" s="124"/>
      <c r="L4803" s="124"/>
      <c r="M4803" s="124"/>
      <c r="N4803" s="211">
        <v>833.55</v>
      </c>
      <c r="O4803" s="211">
        <v>0</v>
      </c>
      <c r="P4803" s="124" t="s">
        <v>1314</v>
      </c>
    </row>
    <row r="4804" spans="1:16" ht="63.75">
      <c r="A4804" s="262">
        <v>513</v>
      </c>
      <c r="B4804" s="124"/>
      <c r="C4804" s="125" t="s">
        <v>201</v>
      </c>
      <c r="D4804" s="119">
        <v>43235</v>
      </c>
      <c r="E4804" s="120" t="s">
        <v>9339</v>
      </c>
      <c r="F4804" s="120" t="s">
        <v>15</v>
      </c>
      <c r="G4804" s="120">
        <v>736483</v>
      </c>
      <c r="H4804" s="124"/>
      <c r="I4804" s="128" t="s">
        <v>10875</v>
      </c>
      <c r="J4804" s="124"/>
      <c r="K4804" s="124"/>
      <c r="L4804" s="124"/>
      <c r="M4804" s="124"/>
      <c r="N4804" s="211">
        <v>50</v>
      </c>
      <c r="O4804" s="211">
        <v>0</v>
      </c>
      <c r="P4804" s="124" t="s">
        <v>1314</v>
      </c>
    </row>
    <row r="4805" spans="1:16" ht="89.25">
      <c r="A4805" s="262">
        <v>576</v>
      </c>
      <c r="B4805" s="124"/>
      <c r="C4805" s="125" t="s">
        <v>852</v>
      </c>
      <c r="D4805" s="119">
        <v>43235</v>
      </c>
      <c r="E4805" s="120" t="s">
        <v>9340</v>
      </c>
      <c r="F4805" s="120" t="s">
        <v>15</v>
      </c>
      <c r="G4805" s="120">
        <v>4986</v>
      </c>
      <c r="H4805" s="124"/>
      <c r="I4805" s="128" t="s">
        <v>10876</v>
      </c>
      <c r="J4805" s="124"/>
      <c r="K4805" s="124"/>
      <c r="L4805" s="124"/>
      <c r="M4805" s="124"/>
      <c r="N4805" s="211">
        <v>297.70999999999998</v>
      </c>
      <c r="O4805" s="211">
        <v>0</v>
      </c>
      <c r="P4805" s="124" t="s">
        <v>1314</v>
      </c>
    </row>
    <row r="4806" spans="1:16" ht="63.75">
      <c r="A4806" s="262">
        <v>340</v>
      </c>
      <c r="B4806" s="124"/>
      <c r="C4806" s="125" t="s">
        <v>814</v>
      </c>
      <c r="D4806" s="119">
        <v>43235</v>
      </c>
      <c r="E4806" s="120" t="s">
        <v>9341</v>
      </c>
      <c r="F4806" s="120" t="s">
        <v>6</v>
      </c>
      <c r="G4806" s="120">
        <v>737031</v>
      </c>
      <c r="H4806" s="124"/>
      <c r="I4806" s="128" t="s">
        <v>10877</v>
      </c>
      <c r="J4806" s="124"/>
      <c r="K4806" s="124"/>
      <c r="L4806" s="124"/>
      <c r="M4806" s="124"/>
      <c r="N4806" s="211">
        <v>0</v>
      </c>
      <c r="O4806" s="211">
        <v>171.91</v>
      </c>
      <c r="P4806" s="124" t="s">
        <v>1314</v>
      </c>
    </row>
    <row r="4807" spans="1:16" ht="76.5">
      <c r="A4807" s="262" t="s">
        <v>620</v>
      </c>
      <c r="B4807" s="124"/>
      <c r="C4807" s="125" t="s">
        <v>714</v>
      </c>
      <c r="D4807" s="119">
        <v>43235</v>
      </c>
      <c r="E4807" s="120" t="s">
        <v>9342</v>
      </c>
      <c r="F4807" s="120" t="s">
        <v>6</v>
      </c>
      <c r="G4807" s="120">
        <v>974789</v>
      </c>
      <c r="H4807" s="124"/>
      <c r="I4807" s="128" t="s">
        <v>10878</v>
      </c>
      <c r="J4807" s="124"/>
      <c r="K4807" s="124"/>
      <c r="L4807" s="124"/>
      <c r="M4807" s="124"/>
      <c r="N4807" s="211">
        <v>0</v>
      </c>
      <c r="O4807" s="211">
        <v>10000</v>
      </c>
      <c r="P4807" s="124" t="s">
        <v>1314</v>
      </c>
    </row>
    <row r="4808" spans="1:16" ht="51">
      <c r="A4808" s="262" t="s">
        <v>620</v>
      </c>
      <c r="B4808" s="124"/>
      <c r="C4808" s="125" t="s">
        <v>714</v>
      </c>
      <c r="D4808" s="119">
        <v>43235</v>
      </c>
      <c r="E4808" s="120" t="s">
        <v>9343</v>
      </c>
      <c r="F4808" s="120" t="s">
        <v>11</v>
      </c>
      <c r="G4808" s="120">
        <v>10752</v>
      </c>
      <c r="H4808" s="124"/>
      <c r="I4808" s="128" t="s">
        <v>10879</v>
      </c>
      <c r="J4808" s="124"/>
      <c r="K4808" s="124"/>
      <c r="L4808" s="124"/>
      <c r="M4808" s="124"/>
      <c r="N4808" s="211">
        <v>366.73</v>
      </c>
      <c r="O4808" s="211">
        <v>0</v>
      </c>
      <c r="P4808" s="124" t="s">
        <v>1314</v>
      </c>
    </row>
    <row r="4809" spans="1:16" ht="63.75">
      <c r="A4809" s="262">
        <v>25</v>
      </c>
      <c r="B4809" s="124"/>
      <c r="C4809" s="125" t="s">
        <v>694</v>
      </c>
      <c r="D4809" s="119">
        <v>43235</v>
      </c>
      <c r="E4809" s="120" t="s">
        <v>9344</v>
      </c>
      <c r="F4809" s="120" t="s">
        <v>6</v>
      </c>
      <c r="G4809" s="120">
        <v>921759</v>
      </c>
      <c r="H4809" s="124"/>
      <c r="I4809" s="128" t="s">
        <v>10880</v>
      </c>
      <c r="J4809" s="124"/>
      <c r="K4809" s="124"/>
      <c r="L4809" s="124"/>
      <c r="M4809" s="124"/>
      <c r="N4809" s="211">
        <v>0</v>
      </c>
      <c r="O4809" s="211">
        <v>34.07</v>
      </c>
      <c r="P4809" s="124" t="s">
        <v>1314</v>
      </c>
    </row>
    <row r="4810" spans="1:16" ht="38.25">
      <c r="A4810" s="262">
        <v>86</v>
      </c>
      <c r="B4810" s="124"/>
      <c r="C4810" s="125" t="s">
        <v>710</v>
      </c>
      <c r="D4810" s="119">
        <v>43236</v>
      </c>
      <c r="E4810" s="120" t="s">
        <v>9345</v>
      </c>
      <c r="F4810" s="120" t="s">
        <v>3</v>
      </c>
      <c r="G4810" s="120">
        <v>1623177</v>
      </c>
      <c r="H4810" s="124"/>
      <c r="I4810" s="128" t="s">
        <v>10881</v>
      </c>
      <c r="J4810" s="124"/>
      <c r="K4810" s="124"/>
      <c r="L4810" s="124"/>
      <c r="M4810" s="124"/>
      <c r="N4810" s="211">
        <v>0</v>
      </c>
      <c r="O4810" s="211">
        <v>4.95</v>
      </c>
      <c r="P4810" s="124" t="s">
        <v>1314</v>
      </c>
    </row>
    <row r="4811" spans="1:16" ht="63.75">
      <c r="A4811" s="262">
        <v>512</v>
      </c>
      <c r="B4811" s="124"/>
      <c r="C4811" s="125" t="s">
        <v>840</v>
      </c>
      <c r="D4811" s="119">
        <v>43236</v>
      </c>
      <c r="E4811" s="120" t="s">
        <v>9346</v>
      </c>
      <c r="F4811" s="120" t="s">
        <v>3</v>
      </c>
      <c r="G4811" s="120">
        <v>1623178</v>
      </c>
      <c r="H4811" s="124"/>
      <c r="I4811" s="128" t="s">
        <v>10882</v>
      </c>
      <c r="J4811" s="124"/>
      <c r="K4811" s="124"/>
      <c r="L4811" s="124"/>
      <c r="M4811" s="124"/>
      <c r="N4811" s="211">
        <v>0</v>
      </c>
      <c r="O4811" s="211">
        <v>15</v>
      </c>
      <c r="P4811" s="124" t="s">
        <v>1314</v>
      </c>
    </row>
    <row r="4812" spans="1:16" ht="51">
      <c r="A4812" s="262" t="s">
        <v>619</v>
      </c>
      <c r="B4812" s="124"/>
      <c r="C4812" s="125" t="s">
        <v>713</v>
      </c>
      <c r="D4812" s="119">
        <v>43236</v>
      </c>
      <c r="E4812" s="120" t="s">
        <v>9347</v>
      </c>
      <c r="F4812" s="120" t="s">
        <v>3</v>
      </c>
      <c r="G4812" s="120">
        <v>1623242</v>
      </c>
      <c r="H4812" s="124"/>
      <c r="I4812" s="128" t="s">
        <v>10883</v>
      </c>
      <c r="J4812" s="124"/>
      <c r="K4812" s="124"/>
      <c r="L4812" s="124"/>
      <c r="M4812" s="124"/>
      <c r="N4812" s="211">
        <v>0</v>
      </c>
      <c r="O4812" s="211">
        <v>70</v>
      </c>
      <c r="P4812" s="124" t="s">
        <v>1314</v>
      </c>
    </row>
    <row r="4813" spans="1:16" ht="51">
      <c r="A4813" s="262" t="s">
        <v>619</v>
      </c>
      <c r="B4813" s="124"/>
      <c r="C4813" s="125" t="s">
        <v>713</v>
      </c>
      <c r="D4813" s="119">
        <v>43236</v>
      </c>
      <c r="E4813" s="120" t="s">
        <v>9348</v>
      </c>
      <c r="F4813" s="120" t="s">
        <v>3</v>
      </c>
      <c r="G4813" s="120">
        <v>1623245</v>
      </c>
      <c r="H4813" s="124"/>
      <c r="I4813" s="128" t="s">
        <v>10884</v>
      </c>
      <c r="J4813" s="124"/>
      <c r="K4813" s="124"/>
      <c r="L4813" s="124"/>
      <c r="M4813" s="124"/>
      <c r="N4813" s="211">
        <v>0</v>
      </c>
      <c r="O4813" s="211">
        <v>70</v>
      </c>
      <c r="P4813" s="124" t="s">
        <v>1314</v>
      </c>
    </row>
    <row r="4814" spans="1:16" ht="38.25">
      <c r="A4814" s="262">
        <v>20</v>
      </c>
      <c r="B4814" s="124"/>
      <c r="C4814" s="125" t="s">
        <v>693</v>
      </c>
      <c r="D4814" s="119">
        <v>43236</v>
      </c>
      <c r="E4814" s="120" t="s">
        <v>9349</v>
      </c>
      <c r="F4814" s="120" t="s">
        <v>3</v>
      </c>
      <c r="G4814" s="120">
        <v>1623262</v>
      </c>
      <c r="H4814" s="124"/>
      <c r="I4814" s="128" t="s">
        <v>10885</v>
      </c>
      <c r="J4814" s="124"/>
      <c r="K4814" s="124"/>
      <c r="L4814" s="124"/>
      <c r="M4814" s="124"/>
      <c r="N4814" s="211">
        <v>0</v>
      </c>
      <c r="O4814" s="211">
        <v>1384</v>
      </c>
      <c r="P4814" s="124" t="s">
        <v>1314</v>
      </c>
    </row>
    <row r="4815" spans="1:16" ht="51">
      <c r="A4815" s="262" t="s">
        <v>619</v>
      </c>
      <c r="B4815" s="124"/>
      <c r="C4815" s="125" t="s">
        <v>713</v>
      </c>
      <c r="D4815" s="119">
        <v>43236</v>
      </c>
      <c r="E4815" s="120" t="s">
        <v>9350</v>
      </c>
      <c r="F4815" s="120" t="s">
        <v>3</v>
      </c>
      <c r="G4815" s="120">
        <v>1623275</v>
      </c>
      <c r="H4815" s="124"/>
      <c r="I4815" s="128" t="s">
        <v>10886</v>
      </c>
      <c r="J4815" s="124"/>
      <c r="K4815" s="124"/>
      <c r="L4815" s="124"/>
      <c r="M4815" s="124"/>
      <c r="N4815" s="211">
        <v>0</v>
      </c>
      <c r="O4815" s="211">
        <v>2478</v>
      </c>
      <c r="P4815" s="124" t="s">
        <v>1314</v>
      </c>
    </row>
    <row r="4816" spans="1:16" ht="51">
      <c r="A4816" s="262">
        <v>86</v>
      </c>
      <c r="B4816" s="124"/>
      <c r="C4816" s="125" t="s">
        <v>710</v>
      </c>
      <c r="D4816" s="119">
        <v>43236</v>
      </c>
      <c r="E4816" s="120" t="s">
        <v>9351</v>
      </c>
      <c r="F4816" s="120" t="s">
        <v>3</v>
      </c>
      <c r="G4816" s="120">
        <v>1623130</v>
      </c>
      <c r="H4816" s="124"/>
      <c r="I4816" s="128" t="s">
        <v>10887</v>
      </c>
      <c r="J4816" s="124"/>
      <c r="K4816" s="124"/>
      <c r="L4816" s="124"/>
      <c r="M4816" s="124"/>
      <c r="N4816" s="211">
        <v>0</v>
      </c>
      <c r="O4816" s="211">
        <v>3943.2200000000003</v>
      </c>
      <c r="P4816" s="124" t="s">
        <v>1314</v>
      </c>
    </row>
    <row r="4817" spans="1:16" ht="51">
      <c r="A4817" s="262">
        <v>86</v>
      </c>
      <c r="B4817" s="124"/>
      <c r="C4817" s="125" t="s">
        <v>710</v>
      </c>
      <c r="D4817" s="119">
        <v>43236</v>
      </c>
      <c r="E4817" s="120" t="s">
        <v>9352</v>
      </c>
      <c r="F4817" s="120" t="s">
        <v>3</v>
      </c>
      <c r="G4817" s="120">
        <v>1623131</v>
      </c>
      <c r="H4817" s="124"/>
      <c r="I4817" s="128" t="s">
        <v>10888</v>
      </c>
      <c r="J4817" s="124"/>
      <c r="K4817" s="124"/>
      <c r="L4817" s="124"/>
      <c r="M4817" s="124"/>
      <c r="N4817" s="211">
        <v>0</v>
      </c>
      <c r="O4817" s="211">
        <v>684</v>
      </c>
      <c r="P4817" s="124" t="s">
        <v>1314</v>
      </c>
    </row>
    <row r="4818" spans="1:16" ht="51">
      <c r="A4818" s="262" t="s">
        <v>619</v>
      </c>
      <c r="B4818" s="124"/>
      <c r="C4818" s="125" t="s">
        <v>713</v>
      </c>
      <c r="D4818" s="119">
        <v>43236</v>
      </c>
      <c r="E4818" s="120" t="s">
        <v>9353</v>
      </c>
      <c r="F4818" s="120" t="s">
        <v>3</v>
      </c>
      <c r="G4818" s="120">
        <v>1623146</v>
      </c>
      <c r="H4818" s="124"/>
      <c r="I4818" s="128" t="s">
        <v>7849</v>
      </c>
      <c r="J4818" s="124"/>
      <c r="K4818" s="124"/>
      <c r="L4818" s="124"/>
      <c r="M4818" s="124"/>
      <c r="N4818" s="211">
        <v>0</v>
      </c>
      <c r="O4818" s="211">
        <v>518.27</v>
      </c>
      <c r="P4818" s="124" t="s">
        <v>1314</v>
      </c>
    </row>
    <row r="4819" spans="1:16" ht="51">
      <c r="A4819" s="262" t="s">
        <v>619</v>
      </c>
      <c r="B4819" s="124"/>
      <c r="C4819" s="125" t="s">
        <v>713</v>
      </c>
      <c r="D4819" s="119">
        <v>43236</v>
      </c>
      <c r="E4819" s="120" t="s">
        <v>9354</v>
      </c>
      <c r="F4819" s="120" t="s">
        <v>3</v>
      </c>
      <c r="G4819" s="120">
        <v>1623153</v>
      </c>
      <c r="H4819" s="124"/>
      <c r="I4819" s="128" t="s">
        <v>10889</v>
      </c>
      <c r="J4819" s="124"/>
      <c r="K4819" s="124"/>
      <c r="L4819" s="124"/>
      <c r="M4819" s="124"/>
      <c r="N4819" s="211">
        <v>0</v>
      </c>
      <c r="O4819" s="211">
        <v>2425.46</v>
      </c>
      <c r="P4819" s="124" t="s">
        <v>1314</v>
      </c>
    </row>
    <row r="4820" spans="1:16" ht="51">
      <c r="A4820" s="262" t="s">
        <v>619</v>
      </c>
      <c r="B4820" s="124"/>
      <c r="C4820" s="125" t="s">
        <v>713</v>
      </c>
      <c r="D4820" s="119">
        <v>43236</v>
      </c>
      <c r="E4820" s="120" t="s">
        <v>9355</v>
      </c>
      <c r="F4820" s="120" t="s">
        <v>3</v>
      </c>
      <c r="G4820" s="120">
        <v>1623159</v>
      </c>
      <c r="H4820" s="124"/>
      <c r="I4820" s="128" t="s">
        <v>10890</v>
      </c>
      <c r="J4820" s="124"/>
      <c r="K4820" s="124"/>
      <c r="L4820" s="124"/>
      <c r="M4820" s="124"/>
      <c r="N4820" s="211">
        <v>0</v>
      </c>
      <c r="O4820" s="211">
        <v>21</v>
      </c>
      <c r="P4820" s="124" t="s">
        <v>1314</v>
      </c>
    </row>
    <row r="4821" spans="1:16" ht="63.75">
      <c r="A4821" s="262">
        <v>20</v>
      </c>
      <c r="B4821" s="124"/>
      <c r="C4821" s="125" t="s">
        <v>693</v>
      </c>
      <c r="D4821" s="119">
        <v>43236</v>
      </c>
      <c r="E4821" s="120" t="s">
        <v>9356</v>
      </c>
      <c r="F4821" s="120" t="s">
        <v>3</v>
      </c>
      <c r="G4821" s="120">
        <v>1623022</v>
      </c>
      <c r="H4821" s="124"/>
      <c r="I4821" s="128" t="s">
        <v>10891</v>
      </c>
      <c r="J4821" s="124"/>
      <c r="K4821" s="124"/>
      <c r="L4821" s="124"/>
      <c r="M4821" s="124"/>
      <c r="N4821" s="211">
        <v>0</v>
      </c>
      <c r="O4821" s="211">
        <v>395913.82</v>
      </c>
      <c r="P4821" s="124" t="s">
        <v>1314</v>
      </c>
    </row>
    <row r="4822" spans="1:16" ht="51">
      <c r="A4822" s="262">
        <v>25</v>
      </c>
      <c r="B4822" s="124"/>
      <c r="C4822" s="125" t="s">
        <v>694</v>
      </c>
      <c r="D4822" s="119">
        <v>43236</v>
      </c>
      <c r="E4822" s="120" t="s">
        <v>9357</v>
      </c>
      <c r="F4822" s="120" t="s">
        <v>3</v>
      </c>
      <c r="G4822" s="120">
        <v>1623071</v>
      </c>
      <c r="H4822" s="124"/>
      <c r="I4822" s="128" t="s">
        <v>10892</v>
      </c>
      <c r="J4822" s="124"/>
      <c r="K4822" s="124"/>
      <c r="L4822" s="124"/>
      <c r="M4822" s="124"/>
      <c r="N4822" s="211">
        <v>0</v>
      </c>
      <c r="O4822" s="211">
        <v>148076.45000000001</v>
      </c>
      <c r="P4822" s="124" t="s">
        <v>1314</v>
      </c>
    </row>
    <row r="4823" spans="1:16" ht="63.75">
      <c r="A4823" s="262">
        <v>526</v>
      </c>
      <c r="B4823" s="124"/>
      <c r="C4823" s="125" t="s">
        <v>846</v>
      </c>
      <c r="D4823" s="119">
        <v>43236</v>
      </c>
      <c r="E4823" s="120" t="s">
        <v>9358</v>
      </c>
      <c r="F4823" s="120" t="s">
        <v>3</v>
      </c>
      <c r="G4823" s="120">
        <v>1623137</v>
      </c>
      <c r="H4823" s="124"/>
      <c r="I4823" s="128" t="s">
        <v>10893</v>
      </c>
      <c r="J4823" s="124"/>
      <c r="K4823" s="124"/>
      <c r="L4823" s="124"/>
      <c r="M4823" s="124"/>
      <c r="N4823" s="211">
        <v>0</v>
      </c>
      <c r="O4823" s="211">
        <v>809.92000000000007</v>
      </c>
      <c r="P4823" s="124" t="s">
        <v>4737</v>
      </c>
    </row>
    <row r="4824" spans="1:16" ht="51">
      <c r="A4824" s="262">
        <v>86</v>
      </c>
      <c r="B4824" s="124"/>
      <c r="C4824" s="125" t="s">
        <v>710</v>
      </c>
      <c r="D4824" s="119">
        <v>43236</v>
      </c>
      <c r="E4824" s="120" t="s">
        <v>9359</v>
      </c>
      <c r="F4824" s="120" t="s">
        <v>3</v>
      </c>
      <c r="G4824" s="120">
        <v>1623023</v>
      </c>
      <c r="H4824" s="124"/>
      <c r="I4824" s="128" t="s">
        <v>10894</v>
      </c>
      <c r="J4824" s="124"/>
      <c r="K4824" s="124"/>
      <c r="L4824" s="124"/>
      <c r="M4824" s="124"/>
      <c r="N4824" s="211">
        <v>0</v>
      </c>
      <c r="O4824" s="211">
        <v>556.5</v>
      </c>
      <c r="P4824" s="124" t="s">
        <v>1314</v>
      </c>
    </row>
    <row r="4825" spans="1:16" ht="63.75">
      <c r="A4825" s="262" t="s">
        <v>619</v>
      </c>
      <c r="B4825" s="124"/>
      <c r="C4825" s="125" t="s">
        <v>713</v>
      </c>
      <c r="D4825" s="119">
        <v>43236</v>
      </c>
      <c r="E4825" s="120" t="s">
        <v>9360</v>
      </c>
      <c r="F4825" s="120" t="s">
        <v>3</v>
      </c>
      <c r="G4825" s="120">
        <v>1623025</v>
      </c>
      <c r="H4825" s="124"/>
      <c r="I4825" s="128" t="s">
        <v>10895</v>
      </c>
      <c r="J4825" s="124"/>
      <c r="K4825" s="124"/>
      <c r="L4825" s="124"/>
      <c r="M4825" s="124"/>
      <c r="N4825" s="211">
        <v>0</v>
      </c>
      <c r="O4825" s="211">
        <v>30000</v>
      </c>
      <c r="P4825" s="124" t="s">
        <v>1314</v>
      </c>
    </row>
    <row r="4826" spans="1:16" ht="63.75">
      <c r="A4826" s="262" t="s">
        <v>619</v>
      </c>
      <c r="B4826" s="124"/>
      <c r="C4826" s="125" t="s">
        <v>713</v>
      </c>
      <c r="D4826" s="119">
        <v>43236</v>
      </c>
      <c r="E4826" s="120" t="s">
        <v>9361</v>
      </c>
      <c r="F4826" s="120" t="s">
        <v>3</v>
      </c>
      <c r="G4826" s="120">
        <v>1623028</v>
      </c>
      <c r="H4826" s="124"/>
      <c r="I4826" s="128" t="s">
        <v>10896</v>
      </c>
      <c r="J4826" s="124"/>
      <c r="K4826" s="124"/>
      <c r="L4826" s="124"/>
      <c r="M4826" s="124"/>
      <c r="N4826" s="211">
        <v>0</v>
      </c>
      <c r="O4826" s="211">
        <v>940</v>
      </c>
      <c r="P4826" s="124" t="s">
        <v>1314</v>
      </c>
    </row>
    <row r="4827" spans="1:16" ht="51">
      <c r="A4827" s="262" t="s">
        <v>619</v>
      </c>
      <c r="B4827" s="124"/>
      <c r="C4827" s="125" t="s">
        <v>713</v>
      </c>
      <c r="D4827" s="119">
        <v>43236</v>
      </c>
      <c r="E4827" s="120" t="s">
        <v>9362</v>
      </c>
      <c r="F4827" s="120" t="s">
        <v>3</v>
      </c>
      <c r="G4827" s="120">
        <v>1623081</v>
      </c>
      <c r="H4827" s="124"/>
      <c r="I4827" s="128" t="s">
        <v>10897</v>
      </c>
      <c r="J4827" s="124"/>
      <c r="K4827" s="124"/>
      <c r="L4827" s="124"/>
      <c r="M4827" s="124"/>
      <c r="N4827" s="211">
        <v>0</v>
      </c>
      <c r="O4827" s="211">
        <v>2830.52</v>
      </c>
      <c r="P4827" s="124" t="s">
        <v>1314</v>
      </c>
    </row>
    <row r="4828" spans="1:16" ht="114.75">
      <c r="A4828" s="262">
        <v>25</v>
      </c>
      <c r="B4828" s="124"/>
      <c r="C4828" s="125" t="s">
        <v>694</v>
      </c>
      <c r="D4828" s="119">
        <v>43236</v>
      </c>
      <c r="E4828" s="120" t="s">
        <v>9363</v>
      </c>
      <c r="F4828" s="120" t="s">
        <v>1257</v>
      </c>
      <c r="G4828" s="120">
        <v>4968</v>
      </c>
      <c r="H4828" s="124"/>
      <c r="I4828" s="128" t="s">
        <v>10898</v>
      </c>
      <c r="J4828" s="124"/>
      <c r="K4828" s="124"/>
      <c r="L4828" s="124"/>
      <c r="M4828" s="124"/>
      <c r="N4828" s="211">
        <v>1561.2</v>
      </c>
      <c r="O4828" s="211">
        <v>0</v>
      </c>
      <c r="P4828" s="124" t="s">
        <v>1314</v>
      </c>
    </row>
    <row r="4829" spans="1:16" ht="114.75">
      <c r="A4829" s="262">
        <v>25</v>
      </c>
      <c r="B4829" s="124"/>
      <c r="C4829" s="125" t="s">
        <v>694</v>
      </c>
      <c r="D4829" s="119">
        <v>43236</v>
      </c>
      <c r="E4829" s="120" t="s">
        <v>9364</v>
      </c>
      <c r="F4829" s="120" t="s">
        <v>15</v>
      </c>
      <c r="G4829" s="120">
        <v>4968</v>
      </c>
      <c r="H4829" s="124"/>
      <c r="I4829" s="128" t="s">
        <v>10899</v>
      </c>
      <c r="J4829" s="124"/>
      <c r="K4829" s="124"/>
      <c r="L4829" s="124"/>
      <c r="M4829" s="124"/>
      <c r="N4829" s="211">
        <v>483.76</v>
      </c>
      <c r="O4829" s="211">
        <v>0</v>
      </c>
      <c r="P4829" s="124" t="s">
        <v>1314</v>
      </c>
    </row>
    <row r="4830" spans="1:16" ht="51">
      <c r="A4830" s="262">
        <v>513</v>
      </c>
      <c r="B4830" s="124"/>
      <c r="C4830" s="125" t="s">
        <v>201</v>
      </c>
      <c r="D4830" s="119">
        <v>43236</v>
      </c>
      <c r="E4830" s="120" t="s">
        <v>9365</v>
      </c>
      <c r="F4830" s="120" t="s">
        <v>15</v>
      </c>
      <c r="G4830" s="120">
        <v>737826</v>
      </c>
      <c r="H4830" s="124"/>
      <c r="I4830" s="128" t="s">
        <v>5593</v>
      </c>
      <c r="J4830" s="124"/>
      <c r="K4830" s="124"/>
      <c r="L4830" s="124"/>
      <c r="M4830" s="124"/>
      <c r="N4830" s="211">
        <v>50</v>
      </c>
      <c r="O4830" s="211">
        <v>0</v>
      </c>
      <c r="P4830" s="124" t="s">
        <v>1314</v>
      </c>
    </row>
    <row r="4831" spans="1:16" ht="38.25">
      <c r="A4831" s="262">
        <v>117</v>
      </c>
      <c r="B4831" s="124"/>
      <c r="C4831" s="125" t="s">
        <v>722</v>
      </c>
      <c r="D4831" s="119">
        <v>43236</v>
      </c>
      <c r="E4831" s="120" t="s">
        <v>9366</v>
      </c>
      <c r="F4831" s="120" t="s">
        <v>11</v>
      </c>
      <c r="G4831" s="120">
        <v>921836</v>
      </c>
      <c r="H4831" s="124"/>
      <c r="I4831" s="128" t="s">
        <v>10900</v>
      </c>
      <c r="J4831" s="124"/>
      <c r="K4831" s="124"/>
      <c r="L4831" s="124"/>
      <c r="M4831" s="124"/>
      <c r="N4831" s="211">
        <v>50</v>
      </c>
      <c r="O4831" s="211">
        <v>0</v>
      </c>
      <c r="P4831" s="124" t="s">
        <v>1314</v>
      </c>
    </row>
    <row r="4832" spans="1:16" ht="102">
      <c r="A4832" s="262">
        <v>15</v>
      </c>
      <c r="B4832" s="124"/>
      <c r="C4832" s="125" t="s">
        <v>691</v>
      </c>
      <c r="D4832" s="119">
        <v>43236</v>
      </c>
      <c r="E4832" s="120" t="s">
        <v>9367</v>
      </c>
      <c r="F4832" s="120" t="s">
        <v>15</v>
      </c>
      <c r="G4832" s="120">
        <v>4995</v>
      </c>
      <c r="H4832" s="124"/>
      <c r="I4832" s="128" t="s">
        <v>10901</v>
      </c>
      <c r="J4832" s="124"/>
      <c r="K4832" s="124"/>
      <c r="L4832" s="124"/>
      <c r="M4832" s="124"/>
      <c r="N4832" s="211">
        <v>270.82</v>
      </c>
      <c r="O4832" s="211">
        <v>0</v>
      </c>
      <c r="P4832" s="124" t="s">
        <v>1314</v>
      </c>
    </row>
    <row r="4833" spans="1:16" ht="89.25">
      <c r="A4833" s="262">
        <v>526</v>
      </c>
      <c r="B4833" s="124"/>
      <c r="C4833" s="125" t="s">
        <v>846</v>
      </c>
      <c r="D4833" s="119">
        <v>43236</v>
      </c>
      <c r="E4833" s="120" t="s">
        <v>9368</v>
      </c>
      <c r="F4833" s="120" t="s">
        <v>15</v>
      </c>
      <c r="G4833" s="120">
        <v>4992</v>
      </c>
      <c r="H4833" s="124"/>
      <c r="I4833" s="128" t="s">
        <v>10902</v>
      </c>
      <c r="J4833" s="124"/>
      <c r="K4833" s="124"/>
      <c r="L4833" s="124"/>
      <c r="M4833" s="124"/>
      <c r="N4833" s="211">
        <v>367.21</v>
      </c>
      <c r="O4833" s="211">
        <v>0</v>
      </c>
      <c r="P4833" s="124" t="s">
        <v>1314</v>
      </c>
    </row>
    <row r="4834" spans="1:16" ht="102">
      <c r="A4834" s="262">
        <v>46</v>
      </c>
      <c r="B4834" s="124"/>
      <c r="C4834" s="125" t="s">
        <v>698</v>
      </c>
      <c r="D4834" s="119">
        <v>43236</v>
      </c>
      <c r="E4834" s="120" t="s">
        <v>9369</v>
      </c>
      <c r="F4834" s="120" t="s">
        <v>15</v>
      </c>
      <c r="G4834" s="120">
        <v>4993</v>
      </c>
      <c r="H4834" s="124"/>
      <c r="I4834" s="128" t="s">
        <v>10903</v>
      </c>
      <c r="J4834" s="124"/>
      <c r="K4834" s="124"/>
      <c r="L4834" s="124"/>
      <c r="M4834" s="124"/>
      <c r="N4834" s="211">
        <v>5190.68</v>
      </c>
      <c r="O4834" s="211">
        <v>0</v>
      </c>
      <c r="P4834" s="124" t="s">
        <v>1314</v>
      </c>
    </row>
    <row r="4835" spans="1:16" ht="76.5">
      <c r="A4835" s="262">
        <v>25</v>
      </c>
      <c r="B4835" s="124"/>
      <c r="C4835" s="125" t="s">
        <v>694</v>
      </c>
      <c r="D4835" s="119">
        <v>43236</v>
      </c>
      <c r="E4835" s="120" t="s">
        <v>9370</v>
      </c>
      <c r="F4835" s="120" t="s">
        <v>1315</v>
      </c>
      <c r="G4835" s="120">
        <v>17686783</v>
      </c>
      <c r="H4835" s="124"/>
      <c r="I4835" s="128" t="s">
        <v>10904</v>
      </c>
      <c r="J4835" s="124"/>
      <c r="K4835" s="124"/>
      <c r="L4835" s="124"/>
      <c r="M4835" s="124"/>
      <c r="N4835" s="211">
        <v>656199.30000000005</v>
      </c>
      <c r="O4835" s="211">
        <v>0</v>
      </c>
      <c r="P4835" s="124" t="s">
        <v>1314</v>
      </c>
    </row>
    <row r="4836" spans="1:16" ht="76.5">
      <c r="A4836" s="262">
        <v>25</v>
      </c>
      <c r="B4836" s="124"/>
      <c r="C4836" s="125" t="s">
        <v>694</v>
      </c>
      <c r="D4836" s="119">
        <v>43236</v>
      </c>
      <c r="E4836" s="120" t="s">
        <v>9371</v>
      </c>
      <c r="F4836" s="120" t="s">
        <v>1315</v>
      </c>
      <c r="G4836" s="120">
        <v>17686439</v>
      </c>
      <c r="H4836" s="124"/>
      <c r="I4836" s="128" t="s">
        <v>10905</v>
      </c>
      <c r="J4836" s="124"/>
      <c r="K4836" s="124"/>
      <c r="L4836" s="124"/>
      <c r="M4836" s="124"/>
      <c r="N4836" s="211">
        <v>223326.91</v>
      </c>
      <c r="O4836" s="211">
        <v>0</v>
      </c>
      <c r="P4836" s="124" t="s">
        <v>1314</v>
      </c>
    </row>
    <row r="4837" spans="1:16" ht="76.5">
      <c r="A4837" s="262">
        <v>25</v>
      </c>
      <c r="B4837" s="124"/>
      <c r="C4837" s="125" t="s">
        <v>694</v>
      </c>
      <c r="D4837" s="119">
        <v>43236</v>
      </c>
      <c r="E4837" s="120" t="s">
        <v>9372</v>
      </c>
      <c r="F4837" s="120" t="s">
        <v>1315</v>
      </c>
      <c r="G4837" s="120">
        <v>17686796</v>
      </c>
      <c r="H4837" s="124"/>
      <c r="I4837" s="128" t="s">
        <v>10906</v>
      </c>
      <c r="J4837" s="124"/>
      <c r="K4837" s="124"/>
      <c r="L4837" s="124"/>
      <c r="M4837" s="124"/>
      <c r="N4837" s="211">
        <v>140226.43</v>
      </c>
      <c r="O4837" s="211">
        <v>0</v>
      </c>
      <c r="P4837" s="124" t="s">
        <v>1314</v>
      </c>
    </row>
    <row r="4838" spans="1:16" ht="76.5">
      <c r="A4838" s="262">
        <v>25</v>
      </c>
      <c r="B4838" s="124"/>
      <c r="C4838" s="125" t="s">
        <v>694</v>
      </c>
      <c r="D4838" s="119">
        <v>43236</v>
      </c>
      <c r="E4838" s="120" t="s">
        <v>9373</v>
      </c>
      <c r="F4838" s="120" t="s">
        <v>1315</v>
      </c>
      <c r="G4838" s="120">
        <v>17686812</v>
      </c>
      <c r="H4838" s="124"/>
      <c r="I4838" s="128" t="s">
        <v>10907</v>
      </c>
      <c r="J4838" s="124"/>
      <c r="K4838" s="124"/>
      <c r="L4838" s="124"/>
      <c r="M4838" s="124"/>
      <c r="N4838" s="211">
        <v>53311.83</v>
      </c>
      <c r="O4838" s="211">
        <v>0</v>
      </c>
      <c r="P4838" s="124" t="s">
        <v>1314</v>
      </c>
    </row>
    <row r="4839" spans="1:16" ht="76.5">
      <c r="A4839" s="262">
        <v>25</v>
      </c>
      <c r="B4839" s="124"/>
      <c r="C4839" s="125" t="s">
        <v>694</v>
      </c>
      <c r="D4839" s="119">
        <v>43236</v>
      </c>
      <c r="E4839" s="120" t="s">
        <v>9374</v>
      </c>
      <c r="F4839" s="120" t="s">
        <v>1315</v>
      </c>
      <c r="G4839" s="120">
        <v>17686811</v>
      </c>
      <c r="H4839" s="124"/>
      <c r="I4839" s="128" t="s">
        <v>10908</v>
      </c>
      <c r="J4839" s="124"/>
      <c r="K4839" s="124"/>
      <c r="L4839" s="124"/>
      <c r="M4839" s="124"/>
      <c r="N4839" s="211">
        <v>205435.29</v>
      </c>
      <c r="O4839" s="211">
        <v>0</v>
      </c>
      <c r="P4839" s="124" t="s">
        <v>1314</v>
      </c>
    </row>
    <row r="4840" spans="1:16" ht="76.5">
      <c r="A4840" s="262">
        <v>25</v>
      </c>
      <c r="B4840" s="124"/>
      <c r="C4840" s="125" t="s">
        <v>694</v>
      </c>
      <c r="D4840" s="119">
        <v>43236</v>
      </c>
      <c r="E4840" s="120" t="s">
        <v>9375</v>
      </c>
      <c r="F4840" s="120" t="s">
        <v>1315</v>
      </c>
      <c r="G4840" s="120">
        <v>17686817</v>
      </c>
      <c r="H4840" s="124"/>
      <c r="I4840" s="128" t="s">
        <v>10909</v>
      </c>
      <c r="J4840" s="124"/>
      <c r="K4840" s="124"/>
      <c r="L4840" s="124"/>
      <c r="M4840" s="124"/>
      <c r="N4840" s="211">
        <v>1059549.9099999999</v>
      </c>
      <c r="O4840" s="211">
        <v>0</v>
      </c>
      <c r="P4840" s="124" t="s">
        <v>1314</v>
      </c>
    </row>
    <row r="4841" spans="1:16" ht="76.5">
      <c r="A4841" s="262">
        <v>25</v>
      </c>
      <c r="B4841" s="124"/>
      <c r="C4841" s="125" t="s">
        <v>694</v>
      </c>
      <c r="D4841" s="119">
        <v>43236</v>
      </c>
      <c r="E4841" s="120" t="s">
        <v>9376</v>
      </c>
      <c r="F4841" s="120" t="s">
        <v>1315</v>
      </c>
      <c r="G4841" s="120">
        <v>17686826</v>
      </c>
      <c r="H4841" s="124"/>
      <c r="I4841" s="128" t="s">
        <v>10910</v>
      </c>
      <c r="J4841" s="124"/>
      <c r="K4841" s="124"/>
      <c r="L4841" s="124"/>
      <c r="M4841" s="124"/>
      <c r="N4841" s="211">
        <v>86365.53</v>
      </c>
      <c r="O4841" s="211">
        <v>0</v>
      </c>
      <c r="P4841" s="124" t="s">
        <v>1314</v>
      </c>
    </row>
    <row r="4842" spans="1:16" ht="102">
      <c r="A4842" s="262">
        <v>15</v>
      </c>
      <c r="B4842" s="124"/>
      <c r="C4842" s="125" t="s">
        <v>691</v>
      </c>
      <c r="D4842" s="119">
        <v>43236</v>
      </c>
      <c r="E4842" s="120" t="s">
        <v>9377</v>
      </c>
      <c r="F4842" s="120" t="s">
        <v>15</v>
      </c>
      <c r="G4842" s="120">
        <v>4994</v>
      </c>
      <c r="H4842" s="124"/>
      <c r="I4842" s="128" t="s">
        <v>10911</v>
      </c>
      <c r="J4842" s="124"/>
      <c r="K4842" s="124"/>
      <c r="L4842" s="124"/>
      <c r="M4842" s="124"/>
      <c r="N4842" s="211">
        <v>324.67</v>
      </c>
      <c r="O4842" s="211">
        <v>0</v>
      </c>
      <c r="P4842" s="124" t="s">
        <v>1314</v>
      </c>
    </row>
    <row r="4843" spans="1:16" ht="76.5">
      <c r="A4843" s="262">
        <v>20</v>
      </c>
      <c r="B4843" s="124"/>
      <c r="C4843" s="125" t="s">
        <v>693</v>
      </c>
      <c r="D4843" s="119">
        <v>43236</v>
      </c>
      <c r="E4843" s="120" t="s">
        <v>9378</v>
      </c>
      <c r="F4843" s="120" t="s">
        <v>15</v>
      </c>
      <c r="G4843" s="120">
        <v>4988</v>
      </c>
      <c r="H4843" s="124"/>
      <c r="I4843" s="128" t="s">
        <v>10912</v>
      </c>
      <c r="J4843" s="124"/>
      <c r="K4843" s="124"/>
      <c r="L4843" s="124"/>
      <c r="M4843" s="124"/>
      <c r="N4843" s="211">
        <v>317.68</v>
      </c>
      <c r="O4843" s="211">
        <v>0</v>
      </c>
      <c r="P4843" s="124" t="s">
        <v>1314</v>
      </c>
    </row>
    <row r="4844" spans="1:16" ht="89.25">
      <c r="A4844" s="262">
        <v>513</v>
      </c>
      <c r="B4844" s="124"/>
      <c r="C4844" s="125" t="s">
        <v>201</v>
      </c>
      <c r="D4844" s="119">
        <v>43236</v>
      </c>
      <c r="E4844" s="120" t="s">
        <v>9379</v>
      </c>
      <c r="F4844" s="120" t="s">
        <v>15</v>
      </c>
      <c r="G4844" s="120">
        <v>4990</v>
      </c>
      <c r="H4844" s="124"/>
      <c r="I4844" s="128" t="s">
        <v>10913</v>
      </c>
      <c r="J4844" s="124"/>
      <c r="K4844" s="124"/>
      <c r="L4844" s="124"/>
      <c r="M4844" s="124"/>
      <c r="N4844" s="211">
        <v>102856.84</v>
      </c>
      <c r="O4844" s="211">
        <v>0</v>
      </c>
      <c r="P4844" s="124" t="s">
        <v>1314</v>
      </c>
    </row>
    <row r="4845" spans="1:16" ht="89.25">
      <c r="A4845" s="262">
        <v>526</v>
      </c>
      <c r="B4845" s="124"/>
      <c r="C4845" s="125" t="s">
        <v>846</v>
      </c>
      <c r="D4845" s="119">
        <v>43236</v>
      </c>
      <c r="E4845" s="120" t="s">
        <v>9380</v>
      </c>
      <c r="F4845" s="120" t="s">
        <v>15</v>
      </c>
      <c r="G4845" s="120">
        <v>4991</v>
      </c>
      <c r="H4845" s="124"/>
      <c r="I4845" s="128" t="s">
        <v>10914</v>
      </c>
      <c r="J4845" s="124"/>
      <c r="K4845" s="124"/>
      <c r="L4845" s="124"/>
      <c r="M4845" s="124"/>
      <c r="N4845" s="211">
        <v>349.3</v>
      </c>
      <c r="O4845" s="211">
        <v>0</v>
      </c>
      <c r="P4845" s="124" t="s">
        <v>1314</v>
      </c>
    </row>
    <row r="4846" spans="1:16" ht="76.5">
      <c r="A4846" s="262">
        <v>25</v>
      </c>
      <c r="B4846" s="124"/>
      <c r="C4846" s="125" t="s">
        <v>694</v>
      </c>
      <c r="D4846" s="119">
        <v>43236</v>
      </c>
      <c r="E4846" s="120" t="s">
        <v>9381</v>
      </c>
      <c r="F4846" s="120" t="s">
        <v>1315</v>
      </c>
      <c r="G4846" s="120">
        <v>17686994</v>
      </c>
      <c r="H4846" s="124"/>
      <c r="I4846" s="128" t="s">
        <v>10915</v>
      </c>
      <c r="J4846" s="124"/>
      <c r="K4846" s="124"/>
      <c r="L4846" s="124"/>
      <c r="M4846" s="124"/>
      <c r="N4846" s="211">
        <v>85.53</v>
      </c>
      <c r="O4846" s="211">
        <v>0</v>
      </c>
      <c r="P4846" s="124" t="s">
        <v>1314</v>
      </c>
    </row>
    <row r="4847" spans="1:16" ht="76.5">
      <c r="A4847" s="262">
        <v>25</v>
      </c>
      <c r="B4847" s="124"/>
      <c r="C4847" s="125" t="s">
        <v>694</v>
      </c>
      <c r="D4847" s="119">
        <v>43236</v>
      </c>
      <c r="E4847" s="120" t="s">
        <v>9382</v>
      </c>
      <c r="F4847" s="120" t="s">
        <v>1315</v>
      </c>
      <c r="G4847" s="120">
        <v>17686995</v>
      </c>
      <c r="H4847" s="124"/>
      <c r="I4847" s="128" t="s">
        <v>10916</v>
      </c>
      <c r="J4847" s="124"/>
      <c r="K4847" s="124"/>
      <c r="L4847" s="124"/>
      <c r="M4847" s="124"/>
      <c r="N4847" s="211">
        <v>434.49</v>
      </c>
      <c r="O4847" s="211">
        <v>0</v>
      </c>
      <c r="P4847" s="124" t="s">
        <v>1314</v>
      </c>
    </row>
    <row r="4848" spans="1:16" ht="76.5">
      <c r="A4848" s="262">
        <v>25</v>
      </c>
      <c r="B4848" s="124"/>
      <c r="C4848" s="125" t="s">
        <v>694</v>
      </c>
      <c r="D4848" s="119">
        <v>43236</v>
      </c>
      <c r="E4848" s="120" t="s">
        <v>9383</v>
      </c>
      <c r="F4848" s="120" t="s">
        <v>1315</v>
      </c>
      <c r="G4848" s="120">
        <v>17686996</v>
      </c>
      <c r="H4848" s="124"/>
      <c r="I4848" s="128" t="s">
        <v>10917</v>
      </c>
      <c r="J4848" s="124"/>
      <c r="K4848" s="124"/>
      <c r="L4848" s="124"/>
      <c r="M4848" s="124"/>
      <c r="N4848" s="211">
        <v>2.73</v>
      </c>
      <c r="O4848" s="211">
        <v>0</v>
      </c>
      <c r="P4848" s="124" t="s">
        <v>1314</v>
      </c>
    </row>
    <row r="4849" spans="1:16" ht="76.5">
      <c r="A4849" s="262">
        <v>25</v>
      </c>
      <c r="B4849" s="124"/>
      <c r="C4849" s="125" t="s">
        <v>694</v>
      </c>
      <c r="D4849" s="119">
        <v>43236</v>
      </c>
      <c r="E4849" s="120" t="s">
        <v>9384</v>
      </c>
      <c r="F4849" s="120" t="s">
        <v>1315</v>
      </c>
      <c r="G4849" s="120">
        <v>17686827</v>
      </c>
      <c r="H4849" s="124"/>
      <c r="I4849" s="128" t="s">
        <v>10918</v>
      </c>
      <c r="J4849" s="124"/>
      <c r="K4849" s="124"/>
      <c r="L4849" s="124"/>
      <c r="M4849" s="124"/>
      <c r="N4849" s="211">
        <v>1.51</v>
      </c>
      <c r="O4849" s="211">
        <v>0</v>
      </c>
      <c r="P4849" s="124" t="s">
        <v>1314</v>
      </c>
    </row>
    <row r="4850" spans="1:16" ht="76.5">
      <c r="A4850" s="262">
        <v>25</v>
      </c>
      <c r="B4850" s="124"/>
      <c r="C4850" s="125" t="s">
        <v>694</v>
      </c>
      <c r="D4850" s="119">
        <v>43236</v>
      </c>
      <c r="E4850" s="120" t="s">
        <v>9385</v>
      </c>
      <c r="F4850" s="120" t="s">
        <v>1315</v>
      </c>
      <c r="G4850" s="120">
        <v>17686828</v>
      </c>
      <c r="H4850" s="124"/>
      <c r="I4850" s="128" t="s">
        <v>10919</v>
      </c>
      <c r="J4850" s="124"/>
      <c r="K4850" s="124"/>
      <c r="L4850" s="124"/>
      <c r="M4850" s="124"/>
      <c r="N4850" s="211">
        <v>0.01</v>
      </c>
      <c r="O4850" s="211">
        <v>0</v>
      </c>
      <c r="P4850" s="124" t="s">
        <v>1314</v>
      </c>
    </row>
    <row r="4851" spans="1:16" ht="76.5">
      <c r="A4851" s="262">
        <v>25</v>
      </c>
      <c r="B4851" s="124"/>
      <c r="C4851" s="125" t="s">
        <v>694</v>
      </c>
      <c r="D4851" s="119">
        <v>43236</v>
      </c>
      <c r="E4851" s="120" t="s">
        <v>9386</v>
      </c>
      <c r="F4851" s="120" t="s">
        <v>1315</v>
      </c>
      <c r="G4851" s="120">
        <v>17686833</v>
      </c>
      <c r="H4851" s="124"/>
      <c r="I4851" s="128" t="s">
        <v>10920</v>
      </c>
      <c r="J4851" s="124"/>
      <c r="K4851" s="124"/>
      <c r="L4851" s="124"/>
      <c r="M4851" s="124"/>
      <c r="N4851" s="211">
        <v>0.01</v>
      </c>
      <c r="O4851" s="211">
        <v>0</v>
      </c>
      <c r="P4851" s="124" t="s">
        <v>1314</v>
      </c>
    </row>
    <row r="4852" spans="1:16" ht="76.5">
      <c r="A4852" s="262">
        <v>25</v>
      </c>
      <c r="B4852" s="124"/>
      <c r="C4852" s="125" t="s">
        <v>694</v>
      </c>
      <c r="D4852" s="119">
        <v>43236</v>
      </c>
      <c r="E4852" s="120" t="s">
        <v>9387</v>
      </c>
      <c r="F4852" s="120" t="s">
        <v>1315</v>
      </c>
      <c r="G4852" s="120">
        <v>17686835</v>
      </c>
      <c r="H4852" s="124"/>
      <c r="I4852" s="128" t="s">
        <v>10921</v>
      </c>
      <c r="J4852" s="124"/>
      <c r="K4852" s="124"/>
      <c r="L4852" s="124"/>
      <c r="M4852" s="124"/>
      <c r="N4852" s="211">
        <v>0.01</v>
      </c>
      <c r="O4852" s="211">
        <v>0</v>
      </c>
      <c r="P4852" s="124" t="s">
        <v>1314</v>
      </c>
    </row>
    <row r="4853" spans="1:16" ht="76.5">
      <c r="A4853" s="262">
        <v>25</v>
      </c>
      <c r="B4853" s="124"/>
      <c r="C4853" s="125" t="s">
        <v>694</v>
      </c>
      <c r="D4853" s="119">
        <v>43236</v>
      </c>
      <c r="E4853" s="120" t="s">
        <v>9388</v>
      </c>
      <c r="F4853" s="120" t="s">
        <v>1315</v>
      </c>
      <c r="G4853" s="120">
        <v>17686839</v>
      </c>
      <c r="H4853" s="124"/>
      <c r="I4853" s="128" t="s">
        <v>10922</v>
      </c>
      <c r="J4853" s="124"/>
      <c r="K4853" s="124"/>
      <c r="L4853" s="124"/>
      <c r="M4853" s="124"/>
      <c r="N4853" s="211">
        <v>0.01</v>
      </c>
      <c r="O4853" s="211">
        <v>0</v>
      </c>
      <c r="P4853" s="124" t="s">
        <v>1314</v>
      </c>
    </row>
    <row r="4854" spans="1:16" ht="76.5">
      <c r="A4854" s="262">
        <v>25</v>
      </c>
      <c r="B4854" s="124"/>
      <c r="C4854" s="125" t="s">
        <v>694</v>
      </c>
      <c r="D4854" s="119">
        <v>43236</v>
      </c>
      <c r="E4854" s="120" t="s">
        <v>9389</v>
      </c>
      <c r="F4854" s="120" t="s">
        <v>1315</v>
      </c>
      <c r="G4854" s="120">
        <v>17686949</v>
      </c>
      <c r="H4854" s="124"/>
      <c r="I4854" s="128" t="s">
        <v>10923</v>
      </c>
      <c r="J4854" s="124"/>
      <c r="K4854" s="124"/>
      <c r="L4854" s="124"/>
      <c r="M4854" s="124"/>
      <c r="N4854" s="211">
        <v>0.01</v>
      </c>
      <c r="O4854" s="211">
        <v>0</v>
      </c>
      <c r="P4854" s="124" t="s">
        <v>1314</v>
      </c>
    </row>
    <row r="4855" spans="1:16" ht="76.5">
      <c r="A4855" s="262">
        <v>25</v>
      </c>
      <c r="B4855" s="124"/>
      <c r="C4855" s="125" t="s">
        <v>694</v>
      </c>
      <c r="D4855" s="119">
        <v>43236</v>
      </c>
      <c r="E4855" s="120" t="s">
        <v>9390</v>
      </c>
      <c r="F4855" s="120" t="s">
        <v>1315</v>
      </c>
      <c r="G4855" s="120">
        <v>17686824</v>
      </c>
      <c r="H4855" s="124"/>
      <c r="I4855" s="128" t="s">
        <v>10924</v>
      </c>
      <c r="J4855" s="124"/>
      <c r="K4855" s="124"/>
      <c r="L4855" s="124"/>
      <c r="M4855" s="124"/>
      <c r="N4855" s="211">
        <v>84797.85</v>
      </c>
      <c r="O4855" s="211">
        <v>0</v>
      </c>
      <c r="P4855" s="124" t="s">
        <v>1314</v>
      </c>
    </row>
    <row r="4856" spans="1:16" ht="76.5">
      <c r="A4856" s="262" t="s">
        <v>620</v>
      </c>
      <c r="B4856" s="124"/>
      <c r="C4856" s="125" t="s">
        <v>714</v>
      </c>
      <c r="D4856" s="119">
        <v>43236</v>
      </c>
      <c r="E4856" s="120" t="s">
        <v>9391</v>
      </c>
      <c r="F4856" s="120" t="s">
        <v>6</v>
      </c>
      <c r="G4856" s="120">
        <v>975311</v>
      </c>
      <c r="H4856" s="124"/>
      <c r="I4856" s="128" t="s">
        <v>10925</v>
      </c>
      <c r="J4856" s="124"/>
      <c r="K4856" s="124"/>
      <c r="L4856" s="124"/>
      <c r="M4856" s="124"/>
      <c r="N4856" s="211">
        <v>0</v>
      </c>
      <c r="O4856" s="211">
        <v>215000</v>
      </c>
      <c r="P4856" s="124" t="s">
        <v>1314</v>
      </c>
    </row>
    <row r="4857" spans="1:16" ht="89.25">
      <c r="A4857" s="262" t="s">
        <v>619</v>
      </c>
      <c r="B4857" s="124"/>
      <c r="C4857" s="125" t="s">
        <v>713</v>
      </c>
      <c r="D4857" s="119">
        <v>43236</v>
      </c>
      <c r="E4857" s="120" t="s">
        <v>9392</v>
      </c>
      <c r="F4857" s="120" t="s">
        <v>6</v>
      </c>
      <c r="G4857" s="120">
        <v>921828</v>
      </c>
      <c r="H4857" s="124"/>
      <c r="I4857" s="128" t="s">
        <v>10926</v>
      </c>
      <c r="J4857" s="124"/>
      <c r="K4857" s="124"/>
      <c r="L4857" s="124"/>
      <c r="M4857" s="124"/>
      <c r="N4857" s="211">
        <v>0</v>
      </c>
      <c r="O4857" s="211">
        <v>93707100</v>
      </c>
      <c r="P4857" s="124" t="s">
        <v>1314</v>
      </c>
    </row>
    <row r="4858" spans="1:16" ht="63.75">
      <c r="A4858" s="262">
        <v>340</v>
      </c>
      <c r="B4858" s="124"/>
      <c r="C4858" s="125" t="s">
        <v>814</v>
      </c>
      <c r="D4858" s="119">
        <v>43236</v>
      </c>
      <c r="E4858" s="120" t="s">
        <v>9393</v>
      </c>
      <c r="F4858" s="120" t="s">
        <v>6</v>
      </c>
      <c r="G4858" s="120">
        <v>738490</v>
      </c>
      <c r="H4858" s="124"/>
      <c r="I4858" s="128" t="s">
        <v>10927</v>
      </c>
      <c r="J4858" s="124"/>
      <c r="K4858" s="124"/>
      <c r="L4858" s="124"/>
      <c r="M4858" s="124"/>
      <c r="N4858" s="211">
        <v>0</v>
      </c>
      <c r="O4858" s="211">
        <v>52879.08</v>
      </c>
      <c r="P4858" s="124" t="s">
        <v>1314</v>
      </c>
    </row>
    <row r="4859" spans="1:16" ht="51">
      <c r="A4859" s="262">
        <v>513</v>
      </c>
      <c r="B4859" s="124"/>
      <c r="C4859" s="125" t="s">
        <v>201</v>
      </c>
      <c r="D4859" s="119">
        <v>43236</v>
      </c>
      <c r="E4859" s="120" t="s">
        <v>9394</v>
      </c>
      <c r="F4859" s="120" t="s">
        <v>11</v>
      </c>
      <c r="G4859" s="120">
        <v>921918</v>
      </c>
      <c r="H4859" s="124"/>
      <c r="I4859" s="128" t="s">
        <v>10928</v>
      </c>
      <c r="J4859" s="124"/>
      <c r="K4859" s="124"/>
      <c r="L4859" s="124"/>
      <c r="M4859" s="124"/>
      <c r="N4859" s="211">
        <v>50</v>
      </c>
      <c r="O4859" s="211">
        <v>0</v>
      </c>
      <c r="P4859" s="124" t="s">
        <v>1314</v>
      </c>
    </row>
    <row r="4860" spans="1:16" ht="63.75">
      <c r="A4860" s="262">
        <v>287</v>
      </c>
      <c r="B4860" s="124"/>
      <c r="C4860" s="125" t="s">
        <v>790</v>
      </c>
      <c r="D4860" s="119">
        <v>43236</v>
      </c>
      <c r="E4860" s="120" t="s">
        <v>9395</v>
      </c>
      <c r="F4860" s="120" t="s">
        <v>11</v>
      </c>
      <c r="G4860" s="120">
        <v>738495</v>
      </c>
      <c r="H4860" s="124"/>
      <c r="I4860" s="128" t="s">
        <v>10929</v>
      </c>
      <c r="J4860" s="124"/>
      <c r="K4860" s="124"/>
      <c r="L4860" s="124"/>
      <c r="M4860" s="124"/>
      <c r="N4860" s="211">
        <v>50</v>
      </c>
      <c r="O4860" s="211">
        <v>0</v>
      </c>
      <c r="P4860" s="124" t="s">
        <v>1314</v>
      </c>
    </row>
    <row r="4861" spans="1:16" ht="63.75">
      <c r="A4861" s="262">
        <v>287</v>
      </c>
      <c r="B4861" s="124"/>
      <c r="C4861" s="125" t="s">
        <v>790</v>
      </c>
      <c r="D4861" s="119">
        <v>43236</v>
      </c>
      <c r="E4861" s="120" t="s">
        <v>9396</v>
      </c>
      <c r="F4861" s="120" t="s">
        <v>11</v>
      </c>
      <c r="G4861" s="120">
        <v>738494</v>
      </c>
      <c r="H4861" s="124"/>
      <c r="I4861" s="128" t="s">
        <v>10930</v>
      </c>
      <c r="J4861" s="124"/>
      <c r="K4861" s="124"/>
      <c r="L4861" s="124"/>
      <c r="M4861" s="124"/>
      <c r="N4861" s="211">
        <v>50</v>
      </c>
      <c r="O4861" s="211">
        <v>0</v>
      </c>
      <c r="P4861" s="124" t="s">
        <v>1314</v>
      </c>
    </row>
    <row r="4862" spans="1:16" ht="51">
      <c r="A4862" s="262">
        <v>30</v>
      </c>
      <c r="B4862" s="124"/>
      <c r="C4862" s="125" t="s">
        <v>695</v>
      </c>
      <c r="D4862" s="119">
        <v>43236</v>
      </c>
      <c r="E4862" s="120" t="s">
        <v>9397</v>
      </c>
      <c r="F4862" s="120" t="s">
        <v>6</v>
      </c>
      <c r="G4862" s="120">
        <v>921896</v>
      </c>
      <c r="H4862" s="124"/>
      <c r="I4862" s="128" t="s">
        <v>10931</v>
      </c>
      <c r="J4862" s="124"/>
      <c r="K4862" s="124"/>
      <c r="L4862" s="124"/>
      <c r="M4862" s="124"/>
      <c r="N4862" s="211">
        <v>0</v>
      </c>
      <c r="O4862" s="211">
        <v>555660</v>
      </c>
      <c r="P4862" s="124" t="s">
        <v>1314</v>
      </c>
    </row>
    <row r="4863" spans="1:16" ht="51">
      <c r="A4863" s="262">
        <v>30</v>
      </c>
      <c r="B4863" s="124"/>
      <c r="C4863" s="125" t="s">
        <v>695</v>
      </c>
      <c r="D4863" s="119">
        <v>43236</v>
      </c>
      <c r="E4863" s="120" t="s">
        <v>9398</v>
      </c>
      <c r="F4863" s="120" t="s">
        <v>11</v>
      </c>
      <c r="G4863" s="120">
        <v>921896</v>
      </c>
      <c r="H4863" s="124"/>
      <c r="I4863" s="128" t="s">
        <v>10932</v>
      </c>
      <c r="J4863" s="124"/>
      <c r="K4863" s="124"/>
      <c r="L4863" s="124"/>
      <c r="M4863" s="124"/>
      <c r="N4863" s="211">
        <v>50</v>
      </c>
      <c r="O4863" s="211">
        <v>0</v>
      </c>
      <c r="P4863" s="124" t="s">
        <v>1314</v>
      </c>
    </row>
    <row r="4864" spans="1:16" ht="51">
      <c r="A4864" s="262">
        <v>373</v>
      </c>
      <c r="B4864" s="124"/>
      <c r="C4864" s="125" t="s">
        <v>1269</v>
      </c>
      <c r="D4864" s="119">
        <v>43237</v>
      </c>
      <c r="E4864" s="120" t="s">
        <v>9399</v>
      </c>
      <c r="F4864" s="120" t="s">
        <v>3</v>
      </c>
      <c r="G4864" s="120">
        <v>1623504</v>
      </c>
      <c r="H4864" s="124"/>
      <c r="I4864" s="128" t="s">
        <v>10933</v>
      </c>
      <c r="J4864" s="124"/>
      <c r="K4864" s="124"/>
      <c r="L4864" s="124"/>
      <c r="M4864" s="124"/>
      <c r="N4864" s="211">
        <v>0</v>
      </c>
      <c r="O4864" s="211">
        <v>3443.4</v>
      </c>
      <c r="P4864" s="124" t="s">
        <v>1314</v>
      </c>
    </row>
    <row r="4865" spans="1:16" ht="38.25">
      <c r="A4865" s="262">
        <v>373</v>
      </c>
      <c r="B4865" s="124"/>
      <c r="C4865" s="125" t="s">
        <v>1269</v>
      </c>
      <c r="D4865" s="119">
        <v>43237</v>
      </c>
      <c r="E4865" s="120" t="s">
        <v>9400</v>
      </c>
      <c r="F4865" s="120" t="s">
        <v>3</v>
      </c>
      <c r="G4865" s="120">
        <v>1623496</v>
      </c>
      <c r="H4865" s="124"/>
      <c r="I4865" s="128" t="s">
        <v>10934</v>
      </c>
      <c r="J4865" s="124"/>
      <c r="K4865" s="124"/>
      <c r="L4865" s="124"/>
      <c r="M4865" s="124"/>
      <c r="N4865" s="211">
        <v>0</v>
      </c>
      <c r="O4865" s="211">
        <v>3589</v>
      </c>
      <c r="P4865" s="124" t="s">
        <v>1314</v>
      </c>
    </row>
    <row r="4866" spans="1:16" ht="51">
      <c r="A4866" s="262" t="s">
        <v>619</v>
      </c>
      <c r="B4866" s="124"/>
      <c r="C4866" s="125" t="s">
        <v>713</v>
      </c>
      <c r="D4866" s="119">
        <v>43237</v>
      </c>
      <c r="E4866" s="120" t="s">
        <v>9401</v>
      </c>
      <c r="F4866" s="120" t="s">
        <v>3</v>
      </c>
      <c r="G4866" s="120">
        <v>1623494</v>
      </c>
      <c r="H4866" s="124"/>
      <c r="I4866" s="128" t="s">
        <v>10935</v>
      </c>
      <c r="J4866" s="124"/>
      <c r="K4866" s="124"/>
      <c r="L4866" s="124"/>
      <c r="M4866" s="124"/>
      <c r="N4866" s="211">
        <v>0</v>
      </c>
      <c r="O4866" s="211">
        <v>380</v>
      </c>
      <c r="P4866" s="124" t="s">
        <v>1314</v>
      </c>
    </row>
    <row r="4867" spans="1:16" ht="51">
      <c r="A4867" s="262">
        <v>291</v>
      </c>
      <c r="B4867" s="124"/>
      <c r="C4867" s="125" t="s">
        <v>794</v>
      </c>
      <c r="D4867" s="119">
        <v>43237</v>
      </c>
      <c r="E4867" s="120" t="s">
        <v>9402</v>
      </c>
      <c r="F4867" s="120" t="s">
        <v>3</v>
      </c>
      <c r="G4867" s="120">
        <v>1623526</v>
      </c>
      <c r="H4867" s="124"/>
      <c r="I4867" s="128" t="s">
        <v>10936</v>
      </c>
      <c r="J4867" s="124"/>
      <c r="K4867" s="124"/>
      <c r="L4867" s="124"/>
      <c r="M4867" s="124"/>
      <c r="N4867" s="211">
        <v>0</v>
      </c>
      <c r="O4867" s="211">
        <v>7031.5</v>
      </c>
      <c r="P4867" s="124" t="s">
        <v>1314</v>
      </c>
    </row>
    <row r="4868" spans="1:16" ht="51">
      <c r="A4868" s="262">
        <v>592</v>
      </c>
      <c r="B4868" s="124"/>
      <c r="C4868" s="125" t="s">
        <v>862</v>
      </c>
      <c r="D4868" s="119">
        <v>43237</v>
      </c>
      <c r="E4868" s="120" t="s">
        <v>9403</v>
      </c>
      <c r="F4868" s="120" t="s">
        <v>3</v>
      </c>
      <c r="G4868" s="120">
        <v>1623539</v>
      </c>
      <c r="H4868" s="124"/>
      <c r="I4868" s="128" t="s">
        <v>10937</v>
      </c>
      <c r="J4868" s="124"/>
      <c r="K4868" s="124"/>
      <c r="L4868" s="124"/>
      <c r="M4868" s="124"/>
      <c r="N4868" s="211">
        <v>0</v>
      </c>
      <c r="O4868" s="211">
        <v>100</v>
      </c>
      <c r="P4868" s="124" t="s">
        <v>1314</v>
      </c>
    </row>
    <row r="4869" spans="1:16" ht="51">
      <c r="A4869" s="262">
        <v>592</v>
      </c>
      <c r="B4869" s="124"/>
      <c r="C4869" s="125" t="s">
        <v>862</v>
      </c>
      <c r="D4869" s="119">
        <v>43237</v>
      </c>
      <c r="E4869" s="120" t="s">
        <v>9404</v>
      </c>
      <c r="F4869" s="120" t="s">
        <v>3</v>
      </c>
      <c r="G4869" s="120">
        <v>1623540</v>
      </c>
      <c r="H4869" s="124"/>
      <c r="I4869" s="128" t="s">
        <v>10938</v>
      </c>
      <c r="J4869" s="124"/>
      <c r="K4869" s="124"/>
      <c r="L4869" s="124"/>
      <c r="M4869" s="124"/>
      <c r="N4869" s="211">
        <v>0</v>
      </c>
      <c r="O4869" s="211">
        <v>2847.6</v>
      </c>
      <c r="P4869" s="124" t="s">
        <v>1314</v>
      </c>
    </row>
    <row r="4870" spans="1:16" ht="51">
      <c r="A4870" s="262">
        <v>592</v>
      </c>
      <c r="B4870" s="124"/>
      <c r="C4870" s="125" t="s">
        <v>862</v>
      </c>
      <c r="D4870" s="119">
        <v>43237</v>
      </c>
      <c r="E4870" s="120" t="s">
        <v>9405</v>
      </c>
      <c r="F4870" s="120" t="s">
        <v>3</v>
      </c>
      <c r="G4870" s="120">
        <v>1623541</v>
      </c>
      <c r="H4870" s="124"/>
      <c r="I4870" s="128" t="s">
        <v>10939</v>
      </c>
      <c r="J4870" s="124"/>
      <c r="K4870" s="124"/>
      <c r="L4870" s="124"/>
      <c r="M4870" s="124"/>
      <c r="N4870" s="211">
        <v>0</v>
      </c>
      <c r="O4870" s="211">
        <v>1831</v>
      </c>
      <c r="P4870" s="124" t="s">
        <v>1314</v>
      </c>
    </row>
    <row r="4871" spans="1:16" ht="51">
      <c r="A4871" s="262">
        <v>592</v>
      </c>
      <c r="B4871" s="124"/>
      <c r="C4871" s="125" t="s">
        <v>862</v>
      </c>
      <c r="D4871" s="119">
        <v>43237</v>
      </c>
      <c r="E4871" s="120" t="s">
        <v>9406</v>
      </c>
      <c r="F4871" s="120" t="s">
        <v>3</v>
      </c>
      <c r="G4871" s="120">
        <v>1623544</v>
      </c>
      <c r="H4871" s="124"/>
      <c r="I4871" s="128" t="s">
        <v>10940</v>
      </c>
      <c r="J4871" s="124"/>
      <c r="K4871" s="124"/>
      <c r="L4871" s="124"/>
      <c r="M4871" s="124"/>
      <c r="N4871" s="211">
        <v>0</v>
      </c>
      <c r="O4871" s="211">
        <v>175</v>
      </c>
      <c r="P4871" s="124" t="s">
        <v>1314</v>
      </c>
    </row>
    <row r="4872" spans="1:16" ht="51">
      <c r="A4872" s="262">
        <v>592</v>
      </c>
      <c r="B4872" s="124"/>
      <c r="C4872" s="125" t="s">
        <v>862</v>
      </c>
      <c r="D4872" s="119">
        <v>43237</v>
      </c>
      <c r="E4872" s="120" t="s">
        <v>9407</v>
      </c>
      <c r="F4872" s="120" t="s">
        <v>3</v>
      </c>
      <c r="G4872" s="120">
        <v>1623545</v>
      </c>
      <c r="H4872" s="124"/>
      <c r="I4872" s="128" t="s">
        <v>10941</v>
      </c>
      <c r="J4872" s="124"/>
      <c r="K4872" s="124"/>
      <c r="L4872" s="124"/>
      <c r="M4872" s="124"/>
      <c r="N4872" s="211">
        <v>0</v>
      </c>
      <c r="O4872" s="211">
        <v>644</v>
      </c>
      <c r="P4872" s="124" t="s">
        <v>1314</v>
      </c>
    </row>
    <row r="4873" spans="1:16" ht="51">
      <c r="A4873" s="262" t="s">
        <v>619</v>
      </c>
      <c r="B4873" s="124"/>
      <c r="C4873" s="125" t="s">
        <v>713</v>
      </c>
      <c r="D4873" s="119">
        <v>43237</v>
      </c>
      <c r="E4873" s="120" t="s">
        <v>9408</v>
      </c>
      <c r="F4873" s="120" t="s">
        <v>3</v>
      </c>
      <c r="G4873" s="120">
        <v>1623443</v>
      </c>
      <c r="H4873" s="124"/>
      <c r="I4873" s="128" t="s">
        <v>10942</v>
      </c>
      <c r="J4873" s="124"/>
      <c r="K4873" s="124"/>
      <c r="L4873" s="124"/>
      <c r="M4873" s="124"/>
      <c r="N4873" s="211">
        <v>0</v>
      </c>
      <c r="O4873" s="211">
        <v>7592.07</v>
      </c>
      <c r="P4873" s="124" t="s">
        <v>1314</v>
      </c>
    </row>
    <row r="4874" spans="1:16" ht="51">
      <c r="A4874" s="262">
        <v>373</v>
      </c>
      <c r="B4874" s="124"/>
      <c r="C4874" s="125" t="s">
        <v>1269</v>
      </c>
      <c r="D4874" s="119">
        <v>43237</v>
      </c>
      <c r="E4874" s="120" t="s">
        <v>9409</v>
      </c>
      <c r="F4874" s="120" t="s">
        <v>3</v>
      </c>
      <c r="G4874" s="120">
        <v>1623456</v>
      </c>
      <c r="H4874" s="124"/>
      <c r="I4874" s="128" t="s">
        <v>10943</v>
      </c>
      <c r="J4874" s="124"/>
      <c r="K4874" s="124"/>
      <c r="L4874" s="124"/>
      <c r="M4874" s="124"/>
      <c r="N4874" s="211">
        <v>0</v>
      </c>
      <c r="O4874" s="211">
        <v>4868.0600000000004</v>
      </c>
      <c r="P4874" s="124" t="s">
        <v>1314</v>
      </c>
    </row>
    <row r="4875" spans="1:16" ht="51">
      <c r="A4875" s="262" t="s">
        <v>619</v>
      </c>
      <c r="B4875" s="124"/>
      <c r="C4875" s="125" t="s">
        <v>713</v>
      </c>
      <c r="D4875" s="119">
        <v>43237</v>
      </c>
      <c r="E4875" s="120" t="s">
        <v>9410</v>
      </c>
      <c r="F4875" s="120" t="s">
        <v>3</v>
      </c>
      <c r="G4875" s="120">
        <v>1623478</v>
      </c>
      <c r="H4875" s="124"/>
      <c r="I4875" s="128" t="s">
        <v>10944</v>
      </c>
      <c r="J4875" s="124"/>
      <c r="K4875" s="124"/>
      <c r="L4875" s="124"/>
      <c r="M4875" s="124"/>
      <c r="N4875" s="211">
        <v>0</v>
      </c>
      <c r="O4875" s="211">
        <v>81</v>
      </c>
      <c r="P4875" s="124" t="s">
        <v>1314</v>
      </c>
    </row>
    <row r="4876" spans="1:16" ht="51">
      <c r="A4876" s="262">
        <v>20</v>
      </c>
      <c r="B4876" s="124"/>
      <c r="C4876" s="125" t="s">
        <v>693</v>
      </c>
      <c r="D4876" s="119">
        <v>43237</v>
      </c>
      <c r="E4876" s="120" t="s">
        <v>9411</v>
      </c>
      <c r="F4876" s="120" t="s">
        <v>3</v>
      </c>
      <c r="G4876" s="120">
        <v>1623479</v>
      </c>
      <c r="H4876" s="124"/>
      <c r="I4876" s="128" t="s">
        <v>10945</v>
      </c>
      <c r="J4876" s="124"/>
      <c r="K4876" s="124"/>
      <c r="L4876" s="124"/>
      <c r="M4876" s="124"/>
      <c r="N4876" s="211">
        <v>0</v>
      </c>
      <c r="O4876" s="211">
        <v>140</v>
      </c>
      <c r="P4876" s="124" t="s">
        <v>1314</v>
      </c>
    </row>
    <row r="4877" spans="1:16" ht="63.75">
      <c r="A4877" s="262">
        <v>25</v>
      </c>
      <c r="B4877" s="124"/>
      <c r="C4877" s="125" t="s">
        <v>694</v>
      </c>
      <c r="D4877" s="119">
        <v>43237</v>
      </c>
      <c r="E4877" s="120" t="s">
        <v>9412</v>
      </c>
      <c r="F4877" s="120" t="s">
        <v>3</v>
      </c>
      <c r="G4877" s="120">
        <v>1623627</v>
      </c>
      <c r="H4877" s="124"/>
      <c r="I4877" s="128" t="s">
        <v>10946</v>
      </c>
      <c r="J4877" s="124"/>
      <c r="K4877" s="124"/>
      <c r="L4877" s="124"/>
      <c r="M4877" s="124"/>
      <c r="N4877" s="211">
        <v>0</v>
      </c>
      <c r="O4877" s="211">
        <v>397.3</v>
      </c>
      <c r="P4877" s="124" t="s">
        <v>1314</v>
      </c>
    </row>
    <row r="4878" spans="1:16" ht="63.75">
      <c r="A4878" s="262">
        <v>373</v>
      </c>
      <c r="B4878" s="124"/>
      <c r="C4878" s="125" t="s">
        <v>1269</v>
      </c>
      <c r="D4878" s="119">
        <v>43237</v>
      </c>
      <c r="E4878" s="120" t="s">
        <v>9413</v>
      </c>
      <c r="F4878" s="120" t="s">
        <v>3</v>
      </c>
      <c r="G4878" s="120">
        <v>1623651</v>
      </c>
      <c r="H4878" s="124"/>
      <c r="I4878" s="128" t="s">
        <v>10947</v>
      </c>
      <c r="J4878" s="124"/>
      <c r="K4878" s="124"/>
      <c r="L4878" s="124"/>
      <c r="M4878" s="124"/>
      <c r="N4878" s="211">
        <v>0</v>
      </c>
      <c r="O4878" s="211">
        <v>1810.78</v>
      </c>
      <c r="P4878" s="124" t="s">
        <v>1314</v>
      </c>
    </row>
    <row r="4879" spans="1:16" ht="51">
      <c r="A4879" s="262">
        <v>81</v>
      </c>
      <c r="B4879" s="124"/>
      <c r="C4879" s="125" t="s">
        <v>709</v>
      </c>
      <c r="D4879" s="119">
        <v>43237</v>
      </c>
      <c r="E4879" s="120" t="s">
        <v>9414</v>
      </c>
      <c r="F4879" s="120" t="s">
        <v>3</v>
      </c>
      <c r="G4879" s="120">
        <v>1623560</v>
      </c>
      <c r="H4879" s="124"/>
      <c r="I4879" s="128" t="s">
        <v>10948</v>
      </c>
      <c r="J4879" s="124"/>
      <c r="K4879" s="124"/>
      <c r="L4879" s="124"/>
      <c r="M4879" s="124"/>
      <c r="N4879" s="211">
        <v>0</v>
      </c>
      <c r="O4879" s="211">
        <v>2734.5</v>
      </c>
      <c r="P4879" s="124" t="s">
        <v>1314</v>
      </c>
    </row>
    <row r="4880" spans="1:16" ht="51">
      <c r="A4880" s="262" t="s">
        <v>619</v>
      </c>
      <c r="B4880" s="124"/>
      <c r="C4880" s="125" t="s">
        <v>713</v>
      </c>
      <c r="D4880" s="119">
        <v>43237</v>
      </c>
      <c r="E4880" s="120" t="s">
        <v>9415</v>
      </c>
      <c r="F4880" s="120" t="s">
        <v>3</v>
      </c>
      <c r="G4880" s="120">
        <v>1623568</v>
      </c>
      <c r="H4880" s="124"/>
      <c r="I4880" s="128" t="s">
        <v>10949</v>
      </c>
      <c r="J4880" s="124"/>
      <c r="K4880" s="124"/>
      <c r="L4880" s="124"/>
      <c r="M4880" s="124"/>
      <c r="N4880" s="211">
        <v>0</v>
      </c>
      <c r="O4880" s="211">
        <v>9255.880000000001</v>
      </c>
      <c r="P4880" s="124" t="s">
        <v>1314</v>
      </c>
    </row>
    <row r="4881" spans="1:16" ht="38.25">
      <c r="A4881" s="262">
        <v>291</v>
      </c>
      <c r="B4881" s="124"/>
      <c r="C4881" s="125" t="s">
        <v>794</v>
      </c>
      <c r="D4881" s="119">
        <v>43237</v>
      </c>
      <c r="E4881" s="120" t="s">
        <v>9416</v>
      </c>
      <c r="F4881" s="120" t="s">
        <v>3</v>
      </c>
      <c r="G4881" s="120">
        <v>1623569</v>
      </c>
      <c r="H4881" s="124"/>
      <c r="I4881" s="128" t="s">
        <v>10950</v>
      </c>
      <c r="J4881" s="124"/>
      <c r="K4881" s="124"/>
      <c r="L4881" s="124"/>
      <c r="M4881" s="124"/>
      <c r="N4881" s="211">
        <v>0</v>
      </c>
      <c r="O4881" s="211">
        <v>35</v>
      </c>
      <c r="P4881" s="124" t="s">
        <v>1314</v>
      </c>
    </row>
    <row r="4882" spans="1:16" ht="51">
      <c r="A4882" s="262">
        <v>47</v>
      </c>
      <c r="B4882" s="124"/>
      <c r="C4882" s="125" t="s">
        <v>699</v>
      </c>
      <c r="D4882" s="119">
        <v>43237</v>
      </c>
      <c r="E4882" s="120" t="s">
        <v>9417</v>
      </c>
      <c r="F4882" s="120" t="s">
        <v>3</v>
      </c>
      <c r="G4882" s="120">
        <v>1623580</v>
      </c>
      <c r="H4882" s="124"/>
      <c r="I4882" s="128" t="s">
        <v>10951</v>
      </c>
      <c r="J4882" s="124"/>
      <c r="K4882" s="124"/>
      <c r="L4882" s="124"/>
      <c r="M4882" s="124"/>
      <c r="N4882" s="211">
        <v>0</v>
      </c>
      <c r="O4882" s="211">
        <v>3260</v>
      </c>
      <c r="P4882" s="124" t="s">
        <v>1314</v>
      </c>
    </row>
    <row r="4883" spans="1:16" ht="51">
      <c r="A4883" s="262">
        <v>373</v>
      </c>
      <c r="B4883" s="124"/>
      <c r="C4883" s="125" t="s">
        <v>1269</v>
      </c>
      <c r="D4883" s="119">
        <v>43237</v>
      </c>
      <c r="E4883" s="120" t="s">
        <v>9418</v>
      </c>
      <c r="F4883" s="120" t="s">
        <v>3</v>
      </c>
      <c r="G4883" s="120">
        <v>1623592</v>
      </c>
      <c r="H4883" s="124"/>
      <c r="I4883" s="128" t="s">
        <v>10952</v>
      </c>
      <c r="J4883" s="124"/>
      <c r="K4883" s="124"/>
      <c r="L4883" s="124"/>
      <c r="M4883" s="124"/>
      <c r="N4883" s="211">
        <v>0</v>
      </c>
      <c r="O4883" s="211">
        <v>50</v>
      </c>
      <c r="P4883" s="124" t="s">
        <v>1314</v>
      </c>
    </row>
    <row r="4884" spans="1:16" ht="51">
      <c r="A4884" s="262" t="s">
        <v>619</v>
      </c>
      <c r="B4884" s="124"/>
      <c r="C4884" s="125" t="s">
        <v>713</v>
      </c>
      <c r="D4884" s="119">
        <v>43237</v>
      </c>
      <c r="E4884" s="120" t="s">
        <v>9419</v>
      </c>
      <c r="F4884" s="120" t="s">
        <v>3</v>
      </c>
      <c r="G4884" s="120">
        <v>1623593</v>
      </c>
      <c r="H4884" s="124"/>
      <c r="I4884" s="128" t="s">
        <v>10953</v>
      </c>
      <c r="J4884" s="124"/>
      <c r="K4884" s="124"/>
      <c r="L4884" s="124"/>
      <c r="M4884" s="124"/>
      <c r="N4884" s="211">
        <v>0</v>
      </c>
      <c r="O4884" s="211">
        <v>3028.76</v>
      </c>
      <c r="P4884" s="124" t="s">
        <v>1314</v>
      </c>
    </row>
    <row r="4885" spans="1:16" ht="51">
      <c r="A4885" s="262">
        <v>81</v>
      </c>
      <c r="B4885" s="124"/>
      <c r="C4885" s="125" t="s">
        <v>709</v>
      </c>
      <c r="D4885" s="119">
        <v>43237</v>
      </c>
      <c r="E4885" s="120" t="s">
        <v>9420</v>
      </c>
      <c r="F4885" s="120" t="s">
        <v>3</v>
      </c>
      <c r="G4885" s="120">
        <v>1623604</v>
      </c>
      <c r="H4885" s="124"/>
      <c r="I4885" s="128" t="s">
        <v>4944</v>
      </c>
      <c r="J4885" s="124"/>
      <c r="K4885" s="124"/>
      <c r="L4885" s="124"/>
      <c r="M4885" s="124"/>
      <c r="N4885" s="211">
        <v>0</v>
      </c>
      <c r="O4885" s="211">
        <v>300</v>
      </c>
      <c r="P4885" s="124" t="s">
        <v>1314</v>
      </c>
    </row>
    <row r="4886" spans="1:16" ht="51">
      <c r="A4886" s="262" t="s">
        <v>619</v>
      </c>
      <c r="B4886" s="124"/>
      <c r="C4886" s="125" t="s">
        <v>713</v>
      </c>
      <c r="D4886" s="119">
        <v>43237</v>
      </c>
      <c r="E4886" s="120" t="s">
        <v>9421</v>
      </c>
      <c r="F4886" s="120" t="s">
        <v>3</v>
      </c>
      <c r="G4886" s="120">
        <v>1623605</v>
      </c>
      <c r="H4886" s="124"/>
      <c r="I4886" s="128" t="s">
        <v>10954</v>
      </c>
      <c r="J4886" s="124"/>
      <c r="K4886" s="124"/>
      <c r="L4886" s="124"/>
      <c r="M4886" s="124"/>
      <c r="N4886" s="211">
        <v>0</v>
      </c>
      <c r="O4886" s="211">
        <v>100</v>
      </c>
      <c r="P4886" s="124" t="s">
        <v>1314</v>
      </c>
    </row>
    <row r="4887" spans="1:16" ht="38.25">
      <c r="A4887" s="262">
        <v>592</v>
      </c>
      <c r="B4887" s="124"/>
      <c r="C4887" s="125" t="s">
        <v>862</v>
      </c>
      <c r="D4887" s="119">
        <v>43237</v>
      </c>
      <c r="E4887" s="120" t="s">
        <v>9422</v>
      </c>
      <c r="F4887" s="120" t="s">
        <v>3</v>
      </c>
      <c r="G4887" s="120">
        <v>1623536</v>
      </c>
      <c r="H4887" s="124"/>
      <c r="I4887" s="128" t="s">
        <v>10955</v>
      </c>
      <c r="J4887" s="124"/>
      <c r="K4887" s="124"/>
      <c r="L4887" s="124"/>
      <c r="M4887" s="124"/>
      <c r="N4887" s="211">
        <v>0</v>
      </c>
      <c r="O4887" s="211">
        <v>2160</v>
      </c>
      <c r="P4887" s="124" t="s">
        <v>1314</v>
      </c>
    </row>
    <row r="4888" spans="1:16" ht="63.75">
      <c r="A4888" s="262">
        <v>660</v>
      </c>
      <c r="B4888" s="124"/>
      <c r="C4888" s="125" t="s">
        <v>233</v>
      </c>
      <c r="D4888" s="119">
        <v>43237</v>
      </c>
      <c r="E4888" s="120" t="s">
        <v>9423</v>
      </c>
      <c r="F4888" s="120" t="s">
        <v>3</v>
      </c>
      <c r="G4888" s="120">
        <v>1623433</v>
      </c>
      <c r="H4888" s="124"/>
      <c r="I4888" s="128" t="s">
        <v>10956</v>
      </c>
      <c r="J4888" s="124"/>
      <c r="K4888" s="124"/>
      <c r="L4888" s="124"/>
      <c r="M4888" s="124"/>
      <c r="N4888" s="211">
        <v>0</v>
      </c>
      <c r="O4888" s="211">
        <v>3047.1</v>
      </c>
      <c r="P4888" s="124" t="s">
        <v>1314</v>
      </c>
    </row>
    <row r="4889" spans="1:16" ht="63.75">
      <c r="A4889" s="262" t="s">
        <v>619</v>
      </c>
      <c r="B4889" s="124"/>
      <c r="C4889" s="125" t="s">
        <v>713</v>
      </c>
      <c r="D4889" s="119">
        <v>43237</v>
      </c>
      <c r="E4889" s="120" t="s">
        <v>9424</v>
      </c>
      <c r="F4889" s="120" t="s">
        <v>3</v>
      </c>
      <c r="G4889" s="120">
        <v>1623459</v>
      </c>
      <c r="H4889" s="124"/>
      <c r="I4889" s="128" t="s">
        <v>10957</v>
      </c>
      <c r="J4889" s="124"/>
      <c r="K4889" s="124"/>
      <c r="L4889" s="124"/>
      <c r="M4889" s="124"/>
      <c r="N4889" s="211">
        <v>0</v>
      </c>
      <c r="O4889" s="211">
        <v>7240.5</v>
      </c>
      <c r="P4889" s="124" t="s">
        <v>1314</v>
      </c>
    </row>
    <row r="4890" spans="1:16" ht="51">
      <c r="A4890" s="262">
        <v>373</v>
      </c>
      <c r="B4890" s="124"/>
      <c r="C4890" s="125" t="s">
        <v>1269</v>
      </c>
      <c r="D4890" s="119">
        <v>43237</v>
      </c>
      <c r="E4890" s="120" t="s">
        <v>9425</v>
      </c>
      <c r="F4890" s="120" t="s">
        <v>3</v>
      </c>
      <c r="G4890" s="120">
        <v>1623463</v>
      </c>
      <c r="H4890" s="124"/>
      <c r="I4890" s="128" t="s">
        <v>10958</v>
      </c>
      <c r="J4890" s="124"/>
      <c r="K4890" s="124"/>
      <c r="L4890" s="124"/>
      <c r="M4890" s="124"/>
      <c r="N4890" s="211">
        <v>0</v>
      </c>
      <c r="O4890" s="211">
        <v>849.4</v>
      </c>
      <c r="P4890" s="124" t="s">
        <v>1314</v>
      </c>
    </row>
    <row r="4891" spans="1:16" ht="51">
      <c r="A4891" s="262">
        <v>16</v>
      </c>
      <c r="B4891" s="124"/>
      <c r="C4891" s="125" t="s">
        <v>692</v>
      </c>
      <c r="D4891" s="119">
        <v>43237</v>
      </c>
      <c r="E4891" s="120" t="s">
        <v>9426</v>
      </c>
      <c r="F4891" s="120" t="s">
        <v>3</v>
      </c>
      <c r="G4891" s="120">
        <v>1623520</v>
      </c>
      <c r="H4891" s="124"/>
      <c r="I4891" s="128" t="s">
        <v>10959</v>
      </c>
      <c r="J4891" s="124"/>
      <c r="K4891" s="124"/>
      <c r="L4891" s="124"/>
      <c r="M4891" s="124"/>
      <c r="N4891" s="211">
        <v>0</v>
      </c>
      <c r="O4891" s="211">
        <v>2000</v>
      </c>
      <c r="P4891" s="124" t="s">
        <v>1314</v>
      </c>
    </row>
    <row r="4892" spans="1:16" ht="63.75">
      <c r="A4892" s="262">
        <v>287</v>
      </c>
      <c r="B4892" s="124"/>
      <c r="C4892" s="125" t="s">
        <v>790</v>
      </c>
      <c r="D4892" s="119">
        <v>43237</v>
      </c>
      <c r="E4892" s="120" t="s">
        <v>9427</v>
      </c>
      <c r="F4892" s="120" t="s">
        <v>11</v>
      </c>
      <c r="G4892" s="120">
        <v>738785</v>
      </c>
      <c r="H4892" s="124"/>
      <c r="I4892" s="128" t="s">
        <v>10960</v>
      </c>
      <c r="J4892" s="124"/>
      <c r="K4892" s="124"/>
      <c r="L4892" s="124"/>
      <c r="M4892" s="124"/>
      <c r="N4892" s="211">
        <v>50</v>
      </c>
      <c r="O4892" s="211">
        <v>0</v>
      </c>
      <c r="P4892" s="124" t="s">
        <v>1314</v>
      </c>
    </row>
    <row r="4893" spans="1:16" ht="76.5">
      <c r="A4893" s="262">
        <v>25</v>
      </c>
      <c r="B4893" s="124"/>
      <c r="C4893" s="125" t="s">
        <v>694</v>
      </c>
      <c r="D4893" s="119">
        <v>43237</v>
      </c>
      <c r="E4893" s="120" t="s">
        <v>9428</v>
      </c>
      <c r="F4893" s="120" t="s">
        <v>1315</v>
      </c>
      <c r="G4893" s="120">
        <v>17700911</v>
      </c>
      <c r="H4893" s="124"/>
      <c r="I4893" s="128" t="s">
        <v>10961</v>
      </c>
      <c r="J4893" s="124"/>
      <c r="K4893" s="124"/>
      <c r="L4893" s="124"/>
      <c r="M4893" s="124"/>
      <c r="N4893" s="211">
        <v>14701.79</v>
      </c>
      <c r="O4893" s="211">
        <v>0</v>
      </c>
      <c r="P4893" s="124" t="s">
        <v>1314</v>
      </c>
    </row>
    <row r="4894" spans="1:16" ht="76.5">
      <c r="A4894" s="262">
        <v>25</v>
      </c>
      <c r="B4894" s="124"/>
      <c r="C4894" s="125" t="s">
        <v>694</v>
      </c>
      <c r="D4894" s="119">
        <v>43237</v>
      </c>
      <c r="E4894" s="120" t="s">
        <v>9429</v>
      </c>
      <c r="F4894" s="120" t="s">
        <v>1315</v>
      </c>
      <c r="G4894" s="120">
        <v>17700913</v>
      </c>
      <c r="H4894" s="124"/>
      <c r="I4894" s="128" t="s">
        <v>10962</v>
      </c>
      <c r="J4894" s="124"/>
      <c r="K4894" s="124"/>
      <c r="L4894" s="124"/>
      <c r="M4894" s="124"/>
      <c r="N4894" s="211">
        <v>117.55</v>
      </c>
      <c r="O4894" s="211">
        <v>0</v>
      </c>
      <c r="P4894" s="124" t="s">
        <v>1314</v>
      </c>
    </row>
    <row r="4895" spans="1:16" ht="76.5">
      <c r="A4895" s="262">
        <v>25</v>
      </c>
      <c r="B4895" s="124"/>
      <c r="C4895" s="125" t="s">
        <v>694</v>
      </c>
      <c r="D4895" s="119">
        <v>43237</v>
      </c>
      <c r="E4895" s="120" t="s">
        <v>9430</v>
      </c>
      <c r="F4895" s="120" t="s">
        <v>1315</v>
      </c>
      <c r="G4895" s="120">
        <v>17700907</v>
      </c>
      <c r="H4895" s="124"/>
      <c r="I4895" s="128" t="s">
        <v>10963</v>
      </c>
      <c r="J4895" s="124"/>
      <c r="K4895" s="124"/>
      <c r="L4895" s="124"/>
      <c r="M4895" s="124"/>
      <c r="N4895" s="211">
        <v>312.14</v>
      </c>
      <c r="O4895" s="211">
        <v>0</v>
      </c>
      <c r="P4895" s="124" t="s">
        <v>1314</v>
      </c>
    </row>
    <row r="4896" spans="1:16" ht="76.5">
      <c r="A4896" s="262">
        <v>25</v>
      </c>
      <c r="B4896" s="124"/>
      <c r="C4896" s="125" t="s">
        <v>694</v>
      </c>
      <c r="D4896" s="119">
        <v>43237</v>
      </c>
      <c r="E4896" s="120" t="s">
        <v>9431</v>
      </c>
      <c r="F4896" s="120" t="s">
        <v>1315</v>
      </c>
      <c r="G4896" s="120">
        <v>17700910</v>
      </c>
      <c r="H4896" s="124"/>
      <c r="I4896" s="128" t="s">
        <v>10964</v>
      </c>
      <c r="J4896" s="124"/>
      <c r="K4896" s="124"/>
      <c r="L4896" s="124"/>
      <c r="M4896" s="124"/>
      <c r="N4896" s="211">
        <v>114213.1</v>
      </c>
      <c r="O4896" s="211">
        <v>0</v>
      </c>
      <c r="P4896" s="124" t="s">
        <v>1314</v>
      </c>
    </row>
    <row r="4897" spans="1:16" ht="76.5">
      <c r="A4897" s="262">
        <v>25</v>
      </c>
      <c r="B4897" s="124"/>
      <c r="C4897" s="125" t="s">
        <v>694</v>
      </c>
      <c r="D4897" s="119">
        <v>43237</v>
      </c>
      <c r="E4897" s="120" t="s">
        <v>9432</v>
      </c>
      <c r="F4897" s="120" t="s">
        <v>1315</v>
      </c>
      <c r="G4897" s="120">
        <v>17700851</v>
      </c>
      <c r="H4897" s="124"/>
      <c r="I4897" s="128" t="s">
        <v>10965</v>
      </c>
      <c r="J4897" s="124"/>
      <c r="K4897" s="124"/>
      <c r="L4897" s="124"/>
      <c r="M4897" s="124"/>
      <c r="N4897" s="211">
        <v>1117650.74</v>
      </c>
      <c r="O4897" s="211">
        <v>0</v>
      </c>
      <c r="P4897" s="124" t="s">
        <v>1314</v>
      </c>
    </row>
    <row r="4898" spans="1:16" ht="76.5">
      <c r="A4898" s="262">
        <v>25</v>
      </c>
      <c r="B4898" s="124"/>
      <c r="C4898" s="125" t="s">
        <v>694</v>
      </c>
      <c r="D4898" s="119">
        <v>43237</v>
      </c>
      <c r="E4898" s="120" t="s">
        <v>9433</v>
      </c>
      <c r="F4898" s="120" t="s">
        <v>1315</v>
      </c>
      <c r="G4898" s="120">
        <v>17700865</v>
      </c>
      <c r="H4898" s="124"/>
      <c r="I4898" s="128" t="s">
        <v>10966</v>
      </c>
      <c r="J4898" s="124"/>
      <c r="K4898" s="124"/>
      <c r="L4898" s="124"/>
      <c r="M4898" s="124"/>
      <c r="N4898" s="211">
        <v>528322.31999999995</v>
      </c>
      <c r="O4898" s="211">
        <v>0</v>
      </c>
      <c r="P4898" s="124" t="s">
        <v>1314</v>
      </c>
    </row>
    <row r="4899" spans="1:16" ht="76.5">
      <c r="A4899" s="262">
        <v>25</v>
      </c>
      <c r="B4899" s="124"/>
      <c r="C4899" s="125" t="s">
        <v>694</v>
      </c>
      <c r="D4899" s="119">
        <v>43237</v>
      </c>
      <c r="E4899" s="120" t="s">
        <v>9434</v>
      </c>
      <c r="F4899" s="120" t="s">
        <v>1315</v>
      </c>
      <c r="G4899" s="120">
        <v>17700873</v>
      </c>
      <c r="H4899" s="124"/>
      <c r="I4899" s="128" t="s">
        <v>10967</v>
      </c>
      <c r="J4899" s="124"/>
      <c r="K4899" s="124"/>
      <c r="L4899" s="124"/>
      <c r="M4899" s="124"/>
      <c r="N4899" s="211">
        <v>1711933.62</v>
      </c>
      <c r="O4899" s="211">
        <v>0</v>
      </c>
      <c r="P4899" s="124" t="s">
        <v>1314</v>
      </c>
    </row>
    <row r="4900" spans="1:16" ht="76.5">
      <c r="A4900" s="262">
        <v>25</v>
      </c>
      <c r="B4900" s="124"/>
      <c r="C4900" s="125" t="s">
        <v>694</v>
      </c>
      <c r="D4900" s="119">
        <v>43237</v>
      </c>
      <c r="E4900" s="120" t="s">
        <v>9435</v>
      </c>
      <c r="F4900" s="120" t="s">
        <v>1315</v>
      </c>
      <c r="G4900" s="120">
        <v>17700884</v>
      </c>
      <c r="H4900" s="124"/>
      <c r="I4900" s="128" t="s">
        <v>10968</v>
      </c>
      <c r="J4900" s="124"/>
      <c r="K4900" s="124"/>
      <c r="L4900" s="124"/>
      <c r="M4900" s="124"/>
      <c r="N4900" s="211">
        <v>1305.3</v>
      </c>
      <c r="O4900" s="211">
        <v>0</v>
      </c>
      <c r="P4900" s="124" t="s">
        <v>1314</v>
      </c>
    </row>
    <row r="4901" spans="1:16" ht="76.5">
      <c r="A4901" s="262">
        <v>25</v>
      </c>
      <c r="B4901" s="124"/>
      <c r="C4901" s="125" t="s">
        <v>694</v>
      </c>
      <c r="D4901" s="119">
        <v>43237</v>
      </c>
      <c r="E4901" s="120" t="s">
        <v>9436</v>
      </c>
      <c r="F4901" s="120" t="s">
        <v>1315</v>
      </c>
      <c r="G4901" s="120">
        <v>17700886</v>
      </c>
      <c r="H4901" s="124"/>
      <c r="I4901" s="128" t="s">
        <v>10969</v>
      </c>
      <c r="J4901" s="124"/>
      <c r="K4901" s="124"/>
      <c r="L4901" s="124"/>
      <c r="M4901" s="124"/>
      <c r="N4901" s="211">
        <v>1099081.71</v>
      </c>
      <c r="O4901" s="211">
        <v>0</v>
      </c>
      <c r="P4901" s="124" t="s">
        <v>1314</v>
      </c>
    </row>
    <row r="4902" spans="1:16" ht="76.5">
      <c r="A4902" s="262">
        <v>25</v>
      </c>
      <c r="B4902" s="124"/>
      <c r="C4902" s="125" t="s">
        <v>694</v>
      </c>
      <c r="D4902" s="119">
        <v>43237</v>
      </c>
      <c r="E4902" s="120" t="s">
        <v>9437</v>
      </c>
      <c r="F4902" s="120" t="s">
        <v>1315</v>
      </c>
      <c r="G4902" s="120">
        <v>17686997</v>
      </c>
      <c r="H4902" s="124"/>
      <c r="I4902" s="128" t="s">
        <v>10970</v>
      </c>
      <c r="J4902" s="124"/>
      <c r="K4902" s="124"/>
      <c r="L4902" s="124"/>
      <c r="M4902" s="124"/>
      <c r="N4902" s="211">
        <v>18.559999999999999</v>
      </c>
      <c r="O4902" s="211">
        <v>0</v>
      </c>
      <c r="P4902" s="124" t="s">
        <v>1314</v>
      </c>
    </row>
    <row r="4903" spans="1:16" ht="76.5">
      <c r="A4903" s="262">
        <v>25</v>
      </c>
      <c r="B4903" s="124"/>
      <c r="C4903" s="125" t="s">
        <v>694</v>
      </c>
      <c r="D4903" s="119">
        <v>43237</v>
      </c>
      <c r="E4903" s="120" t="s">
        <v>9438</v>
      </c>
      <c r="F4903" s="120" t="s">
        <v>1315</v>
      </c>
      <c r="G4903" s="120">
        <v>17686950</v>
      </c>
      <c r="H4903" s="124"/>
      <c r="I4903" s="128" t="s">
        <v>10971</v>
      </c>
      <c r="J4903" s="124"/>
      <c r="K4903" s="124"/>
      <c r="L4903" s="124"/>
      <c r="M4903" s="124"/>
      <c r="N4903" s="211">
        <v>2.0499999999999998</v>
      </c>
      <c r="O4903" s="211">
        <v>0</v>
      </c>
      <c r="P4903" s="124" t="s">
        <v>1314</v>
      </c>
    </row>
    <row r="4904" spans="1:16" ht="76.5">
      <c r="A4904" s="262">
        <v>25</v>
      </c>
      <c r="B4904" s="124"/>
      <c r="C4904" s="125" t="s">
        <v>694</v>
      </c>
      <c r="D4904" s="195">
        <v>43237</v>
      </c>
      <c r="E4904" s="124" t="s">
        <v>9439</v>
      </c>
      <c r="F4904" s="124" t="s">
        <v>1315</v>
      </c>
      <c r="G4904" s="124">
        <v>17700923</v>
      </c>
      <c r="H4904" s="124"/>
      <c r="I4904" s="128" t="s">
        <v>10972</v>
      </c>
      <c r="J4904" s="124"/>
      <c r="K4904" s="124"/>
      <c r="L4904" s="124"/>
      <c r="M4904" s="124"/>
      <c r="N4904" s="197">
        <v>399964.25</v>
      </c>
      <c r="O4904" s="197">
        <v>0</v>
      </c>
      <c r="P4904" s="124" t="s">
        <v>1314</v>
      </c>
    </row>
    <row r="4905" spans="1:16" ht="76.5">
      <c r="A4905" s="262">
        <v>25</v>
      </c>
      <c r="B4905" s="124"/>
      <c r="C4905" s="125" t="s">
        <v>694</v>
      </c>
      <c r="D4905" s="195">
        <v>43237</v>
      </c>
      <c r="E4905" s="124" t="s">
        <v>9440</v>
      </c>
      <c r="F4905" s="124" t="s">
        <v>1315</v>
      </c>
      <c r="G4905" s="124">
        <v>17700920</v>
      </c>
      <c r="H4905" s="124"/>
      <c r="I4905" s="128" t="s">
        <v>10973</v>
      </c>
      <c r="J4905" s="124"/>
      <c r="K4905" s="124"/>
      <c r="L4905" s="124"/>
      <c r="M4905" s="124"/>
      <c r="N4905" s="197">
        <v>736879.98</v>
      </c>
      <c r="O4905" s="197">
        <v>0</v>
      </c>
      <c r="P4905" s="124" t="s">
        <v>1314</v>
      </c>
    </row>
    <row r="4906" spans="1:16" ht="76.5">
      <c r="A4906" s="262">
        <v>25</v>
      </c>
      <c r="B4906" s="124"/>
      <c r="C4906" s="125" t="s">
        <v>694</v>
      </c>
      <c r="D4906" s="195">
        <v>43237</v>
      </c>
      <c r="E4906" s="124" t="s">
        <v>9441</v>
      </c>
      <c r="F4906" s="124" t="s">
        <v>1315</v>
      </c>
      <c r="G4906" s="124">
        <v>17700897</v>
      </c>
      <c r="H4906" s="124"/>
      <c r="I4906" s="128" t="s">
        <v>10974</v>
      </c>
      <c r="J4906" s="124"/>
      <c r="K4906" s="124"/>
      <c r="L4906" s="124"/>
      <c r="M4906" s="124"/>
      <c r="N4906" s="197">
        <v>2197462.4900000002</v>
      </c>
      <c r="O4906" s="197">
        <v>0</v>
      </c>
      <c r="P4906" s="124" t="s">
        <v>1314</v>
      </c>
    </row>
    <row r="4907" spans="1:16" ht="76.5">
      <c r="A4907" s="262">
        <v>25</v>
      </c>
      <c r="B4907" s="124"/>
      <c r="C4907" s="125" t="s">
        <v>694</v>
      </c>
      <c r="D4907" s="195">
        <v>43237</v>
      </c>
      <c r="E4907" s="124" t="s">
        <v>9442</v>
      </c>
      <c r="F4907" s="124" t="s">
        <v>1315</v>
      </c>
      <c r="G4907" s="124">
        <v>17700885</v>
      </c>
      <c r="H4907" s="124"/>
      <c r="I4907" s="128" t="s">
        <v>10975</v>
      </c>
      <c r="J4907" s="124"/>
      <c r="K4907" s="124"/>
      <c r="L4907" s="124"/>
      <c r="M4907" s="124"/>
      <c r="N4907" s="197">
        <v>724743.07</v>
      </c>
      <c r="O4907" s="197">
        <v>0</v>
      </c>
      <c r="P4907" s="124" t="s">
        <v>1314</v>
      </c>
    </row>
    <row r="4908" spans="1:16" ht="76.5">
      <c r="A4908" s="262">
        <v>25</v>
      </c>
      <c r="B4908" s="124"/>
      <c r="C4908" s="125" t="s">
        <v>694</v>
      </c>
      <c r="D4908" s="195">
        <v>43237</v>
      </c>
      <c r="E4908" s="124" t="s">
        <v>9443</v>
      </c>
      <c r="F4908" s="124" t="s">
        <v>1315</v>
      </c>
      <c r="G4908" s="124">
        <v>17700872</v>
      </c>
      <c r="H4908" s="124"/>
      <c r="I4908" s="128" t="s">
        <v>10976</v>
      </c>
      <c r="J4908" s="124"/>
      <c r="K4908" s="124"/>
      <c r="L4908" s="124"/>
      <c r="M4908" s="124"/>
      <c r="N4908" s="197">
        <v>518135</v>
      </c>
      <c r="O4908" s="197">
        <v>0</v>
      </c>
      <c r="P4908" s="124" t="s">
        <v>1314</v>
      </c>
    </row>
    <row r="4909" spans="1:16" ht="76.5">
      <c r="A4909" s="262">
        <v>25</v>
      </c>
      <c r="B4909" s="124"/>
      <c r="C4909" s="125" t="s">
        <v>694</v>
      </c>
      <c r="D4909" s="195">
        <v>43237</v>
      </c>
      <c r="E4909" s="124" t="s">
        <v>9444</v>
      </c>
      <c r="F4909" s="124" t="s">
        <v>1315</v>
      </c>
      <c r="G4909" s="124">
        <v>17703225</v>
      </c>
      <c r="H4909" s="124"/>
      <c r="I4909" s="128" t="s">
        <v>10977</v>
      </c>
      <c r="J4909" s="124"/>
      <c r="K4909" s="124"/>
      <c r="L4909" s="124"/>
      <c r="M4909" s="124"/>
      <c r="N4909" s="197">
        <v>321288.2</v>
      </c>
      <c r="O4909" s="197">
        <v>0</v>
      </c>
      <c r="P4909" s="124" t="s">
        <v>1314</v>
      </c>
    </row>
    <row r="4910" spans="1:16" ht="76.5">
      <c r="A4910" s="262">
        <v>25</v>
      </c>
      <c r="B4910" s="124"/>
      <c r="C4910" s="125" t="s">
        <v>694</v>
      </c>
      <c r="D4910" s="195">
        <v>43237</v>
      </c>
      <c r="E4910" s="124" t="s">
        <v>9445</v>
      </c>
      <c r="F4910" s="124" t="s">
        <v>1315</v>
      </c>
      <c r="G4910" s="124">
        <v>17703137</v>
      </c>
      <c r="H4910" s="124"/>
      <c r="I4910" s="128" t="s">
        <v>10978</v>
      </c>
      <c r="J4910" s="124"/>
      <c r="K4910" s="124"/>
      <c r="L4910" s="124"/>
      <c r="M4910" s="124"/>
      <c r="N4910" s="197">
        <v>218241.92000000001</v>
      </c>
      <c r="O4910" s="197">
        <v>0</v>
      </c>
      <c r="P4910" s="124" t="s">
        <v>1314</v>
      </c>
    </row>
    <row r="4911" spans="1:16" ht="76.5">
      <c r="A4911" s="262">
        <v>25</v>
      </c>
      <c r="B4911" s="124"/>
      <c r="C4911" s="125" t="s">
        <v>694</v>
      </c>
      <c r="D4911" s="195">
        <v>43237</v>
      </c>
      <c r="E4911" s="124" t="s">
        <v>9446</v>
      </c>
      <c r="F4911" s="124" t="s">
        <v>1315</v>
      </c>
      <c r="G4911" s="124">
        <v>17703132</v>
      </c>
      <c r="H4911" s="124"/>
      <c r="I4911" s="128" t="s">
        <v>10979</v>
      </c>
      <c r="J4911" s="124"/>
      <c r="K4911" s="124"/>
      <c r="L4911" s="124"/>
      <c r="M4911" s="124"/>
      <c r="N4911" s="197">
        <v>1295779.23</v>
      </c>
      <c r="O4911" s="197">
        <v>0</v>
      </c>
      <c r="P4911" s="124" t="s">
        <v>1314</v>
      </c>
    </row>
    <row r="4912" spans="1:16" ht="76.5">
      <c r="A4912" s="262">
        <v>25</v>
      </c>
      <c r="B4912" s="124"/>
      <c r="C4912" s="125" t="s">
        <v>694</v>
      </c>
      <c r="D4912" s="195">
        <v>43237</v>
      </c>
      <c r="E4912" s="124" t="s">
        <v>9447</v>
      </c>
      <c r="F4912" s="124" t="s">
        <v>1315</v>
      </c>
      <c r="G4912" s="124">
        <v>17701048</v>
      </c>
      <c r="H4912" s="124"/>
      <c r="I4912" s="128" t="s">
        <v>10980</v>
      </c>
      <c r="J4912" s="124"/>
      <c r="K4912" s="124"/>
      <c r="L4912" s="124"/>
      <c r="M4912" s="124"/>
      <c r="N4912" s="197">
        <v>1812615.19</v>
      </c>
      <c r="O4912" s="197">
        <v>0</v>
      </c>
      <c r="P4912" s="124" t="s">
        <v>1314</v>
      </c>
    </row>
    <row r="4913" spans="1:16" ht="76.5">
      <c r="A4913" s="262">
        <v>25</v>
      </c>
      <c r="B4913" s="124"/>
      <c r="C4913" s="125" t="s">
        <v>694</v>
      </c>
      <c r="D4913" s="195">
        <v>43237</v>
      </c>
      <c r="E4913" s="124" t="s">
        <v>9448</v>
      </c>
      <c r="F4913" s="124" t="s">
        <v>1315</v>
      </c>
      <c r="G4913" s="124">
        <v>17701023</v>
      </c>
      <c r="H4913" s="124"/>
      <c r="I4913" s="128" t="s">
        <v>10981</v>
      </c>
      <c r="J4913" s="124"/>
      <c r="K4913" s="124"/>
      <c r="L4913" s="124"/>
      <c r="M4913" s="124"/>
      <c r="N4913" s="197">
        <v>459351.18</v>
      </c>
      <c r="O4913" s="197">
        <v>0</v>
      </c>
      <c r="P4913" s="124" t="s">
        <v>1314</v>
      </c>
    </row>
    <row r="4914" spans="1:16" ht="76.5">
      <c r="A4914" s="262">
        <v>25</v>
      </c>
      <c r="B4914" s="124"/>
      <c r="C4914" s="125" t="s">
        <v>694</v>
      </c>
      <c r="D4914" s="195">
        <v>43237</v>
      </c>
      <c r="E4914" s="124" t="s">
        <v>9449</v>
      </c>
      <c r="F4914" s="124" t="s">
        <v>1315</v>
      </c>
      <c r="G4914" s="124">
        <v>17701013</v>
      </c>
      <c r="H4914" s="124"/>
      <c r="I4914" s="128" t="s">
        <v>10982</v>
      </c>
      <c r="J4914" s="124"/>
      <c r="K4914" s="124"/>
      <c r="L4914" s="124"/>
      <c r="M4914" s="124"/>
      <c r="N4914" s="197">
        <v>170219.9</v>
      </c>
      <c r="O4914" s="197">
        <v>0</v>
      </c>
      <c r="P4914" s="124" t="s">
        <v>1314</v>
      </c>
    </row>
    <row r="4915" spans="1:16" ht="76.5">
      <c r="A4915" s="262">
        <v>25</v>
      </c>
      <c r="B4915" s="124"/>
      <c r="C4915" s="125" t="s">
        <v>694</v>
      </c>
      <c r="D4915" s="195">
        <v>43237</v>
      </c>
      <c r="E4915" s="124" t="s">
        <v>9450</v>
      </c>
      <c r="F4915" s="124" t="s">
        <v>1315</v>
      </c>
      <c r="G4915" s="124">
        <v>17701008</v>
      </c>
      <c r="H4915" s="124"/>
      <c r="I4915" s="128" t="s">
        <v>10983</v>
      </c>
      <c r="J4915" s="124"/>
      <c r="K4915" s="124"/>
      <c r="L4915" s="124"/>
      <c r="M4915" s="124"/>
      <c r="N4915" s="197">
        <v>7117.4</v>
      </c>
      <c r="O4915" s="197">
        <v>0</v>
      </c>
      <c r="P4915" s="124" t="s">
        <v>1314</v>
      </c>
    </row>
    <row r="4916" spans="1:16" ht="76.5">
      <c r="A4916" s="262">
        <v>25</v>
      </c>
      <c r="B4916" s="124"/>
      <c r="C4916" s="125" t="s">
        <v>694</v>
      </c>
      <c r="D4916" s="195">
        <v>43237</v>
      </c>
      <c r="E4916" s="124" t="s">
        <v>9451</v>
      </c>
      <c r="F4916" s="124" t="s">
        <v>1315</v>
      </c>
      <c r="G4916" s="124">
        <v>17704588</v>
      </c>
      <c r="H4916" s="124"/>
      <c r="I4916" s="128" t="s">
        <v>10984</v>
      </c>
      <c r="J4916" s="124"/>
      <c r="K4916" s="124"/>
      <c r="L4916" s="124"/>
      <c r="M4916" s="124"/>
      <c r="N4916" s="197">
        <v>415356.32</v>
      </c>
      <c r="O4916" s="197">
        <v>0</v>
      </c>
      <c r="P4916" s="124" t="s">
        <v>1314</v>
      </c>
    </row>
    <row r="4917" spans="1:16" ht="76.5">
      <c r="A4917" s="262">
        <v>25</v>
      </c>
      <c r="B4917" s="124"/>
      <c r="C4917" s="125" t="s">
        <v>694</v>
      </c>
      <c r="D4917" s="195">
        <v>43237</v>
      </c>
      <c r="E4917" s="124" t="s">
        <v>9452</v>
      </c>
      <c r="F4917" s="124" t="s">
        <v>1315</v>
      </c>
      <c r="G4917" s="124">
        <v>17704586</v>
      </c>
      <c r="H4917" s="124"/>
      <c r="I4917" s="128" t="s">
        <v>10985</v>
      </c>
      <c r="J4917" s="124"/>
      <c r="K4917" s="124"/>
      <c r="L4917" s="124"/>
      <c r="M4917" s="124"/>
      <c r="N4917" s="197">
        <v>1059132.23</v>
      </c>
      <c r="O4917" s="197">
        <v>0</v>
      </c>
      <c r="P4917" s="124" t="s">
        <v>1314</v>
      </c>
    </row>
    <row r="4918" spans="1:16" ht="76.5">
      <c r="A4918" s="262">
        <v>25</v>
      </c>
      <c r="B4918" s="124"/>
      <c r="C4918" s="125" t="s">
        <v>694</v>
      </c>
      <c r="D4918" s="195">
        <v>43237</v>
      </c>
      <c r="E4918" s="124" t="s">
        <v>9453</v>
      </c>
      <c r="F4918" s="124" t="s">
        <v>1315</v>
      </c>
      <c r="G4918" s="124">
        <v>17704451</v>
      </c>
      <c r="H4918" s="124"/>
      <c r="I4918" s="128" t="s">
        <v>10986</v>
      </c>
      <c r="J4918" s="124"/>
      <c r="K4918" s="124"/>
      <c r="L4918" s="124"/>
      <c r="M4918" s="124"/>
      <c r="N4918" s="197">
        <v>724996.38</v>
      </c>
      <c r="O4918" s="197">
        <v>0</v>
      </c>
      <c r="P4918" s="124" t="s">
        <v>1314</v>
      </c>
    </row>
    <row r="4919" spans="1:16" ht="76.5">
      <c r="A4919" s="262">
        <v>25</v>
      </c>
      <c r="B4919" s="124"/>
      <c r="C4919" s="125" t="s">
        <v>694</v>
      </c>
      <c r="D4919" s="195">
        <v>43237</v>
      </c>
      <c r="E4919" s="124" t="s">
        <v>9454</v>
      </c>
      <c r="F4919" s="124" t="s">
        <v>1315</v>
      </c>
      <c r="G4919" s="124">
        <v>17703972</v>
      </c>
      <c r="H4919" s="124"/>
      <c r="I4919" s="128" t="s">
        <v>10987</v>
      </c>
      <c r="J4919" s="124"/>
      <c r="K4919" s="124"/>
      <c r="L4919" s="124"/>
      <c r="M4919" s="124"/>
      <c r="N4919" s="197">
        <v>142417.17000000001</v>
      </c>
      <c r="O4919" s="197">
        <v>0</v>
      </c>
      <c r="P4919" s="124" t="s">
        <v>1314</v>
      </c>
    </row>
    <row r="4920" spans="1:16" ht="76.5">
      <c r="A4920" s="262">
        <v>25</v>
      </c>
      <c r="B4920" s="124"/>
      <c r="C4920" s="125" t="s">
        <v>694</v>
      </c>
      <c r="D4920" s="195">
        <v>43237</v>
      </c>
      <c r="E4920" s="124" t="s">
        <v>9455</v>
      </c>
      <c r="F4920" s="124" t="s">
        <v>1315</v>
      </c>
      <c r="G4920" s="124">
        <v>17703903</v>
      </c>
      <c r="H4920" s="124"/>
      <c r="I4920" s="128" t="s">
        <v>10988</v>
      </c>
      <c r="J4920" s="124"/>
      <c r="K4920" s="124"/>
      <c r="L4920" s="124"/>
      <c r="M4920" s="124"/>
      <c r="N4920" s="197">
        <v>1657553.02</v>
      </c>
      <c r="O4920" s="197">
        <v>0</v>
      </c>
      <c r="P4920" s="124" t="s">
        <v>1314</v>
      </c>
    </row>
    <row r="4921" spans="1:16" ht="76.5">
      <c r="A4921" s="262">
        <v>25</v>
      </c>
      <c r="B4921" s="124"/>
      <c r="C4921" s="125" t="s">
        <v>694</v>
      </c>
      <c r="D4921" s="195">
        <v>43237</v>
      </c>
      <c r="E4921" s="124" t="s">
        <v>9456</v>
      </c>
      <c r="F4921" s="124" t="s">
        <v>1315</v>
      </c>
      <c r="G4921" s="124">
        <v>17703787</v>
      </c>
      <c r="H4921" s="124"/>
      <c r="I4921" s="128" t="s">
        <v>10989</v>
      </c>
      <c r="J4921" s="124"/>
      <c r="K4921" s="124"/>
      <c r="L4921" s="124"/>
      <c r="M4921" s="124"/>
      <c r="N4921" s="197">
        <v>1048887.97</v>
      </c>
      <c r="O4921" s="197">
        <v>0</v>
      </c>
      <c r="P4921" s="124" t="s">
        <v>1314</v>
      </c>
    </row>
    <row r="4922" spans="1:16" ht="76.5">
      <c r="A4922" s="262">
        <v>25</v>
      </c>
      <c r="B4922" s="124"/>
      <c r="C4922" s="125" t="s">
        <v>694</v>
      </c>
      <c r="D4922" s="195">
        <v>43237</v>
      </c>
      <c r="E4922" s="124" t="s">
        <v>9457</v>
      </c>
      <c r="F4922" s="124" t="s">
        <v>1315</v>
      </c>
      <c r="G4922" s="124">
        <v>17703749</v>
      </c>
      <c r="H4922" s="124"/>
      <c r="I4922" s="128" t="s">
        <v>10990</v>
      </c>
      <c r="J4922" s="124"/>
      <c r="K4922" s="124"/>
      <c r="L4922" s="124"/>
      <c r="M4922" s="124"/>
      <c r="N4922" s="197">
        <v>1185597.8799999999</v>
      </c>
      <c r="O4922" s="197">
        <v>0</v>
      </c>
      <c r="P4922" s="124" t="s">
        <v>1314</v>
      </c>
    </row>
    <row r="4923" spans="1:16" ht="76.5">
      <c r="A4923" s="262">
        <v>25</v>
      </c>
      <c r="B4923" s="124"/>
      <c r="C4923" s="125" t="s">
        <v>694</v>
      </c>
      <c r="D4923" s="195">
        <v>43237</v>
      </c>
      <c r="E4923" s="124" t="s">
        <v>9458</v>
      </c>
      <c r="F4923" s="124" t="s">
        <v>1315</v>
      </c>
      <c r="G4923" s="124">
        <v>17703744</v>
      </c>
      <c r="H4923" s="124"/>
      <c r="I4923" s="128" t="s">
        <v>10991</v>
      </c>
      <c r="J4923" s="124"/>
      <c r="K4923" s="124"/>
      <c r="L4923" s="124"/>
      <c r="M4923" s="124"/>
      <c r="N4923" s="197">
        <v>611521.93000000005</v>
      </c>
      <c r="O4923" s="197">
        <v>0</v>
      </c>
      <c r="P4923" s="124" t="s">
        <v>1314</v>
      </c>
    </row>
    <row r="4924" spans="1:16" ht="76.5">
      <c r="A4924" s="262">
        <v>25</v>
      </c>
      <c r="B4924" s="124"/>
      <c r="C4924" s="125" t="s">
        <v>694</v>
      </c>
      <c r="D4924" s="195">
        <v>43237</v>
      </c>
      <c r="E4924" s="124" t="s">
        <v>9459</v>
      </c>
      <c r="F4924" s="124" t="s">
        <v>1315</v>
      </c>
      <c r="G4924" s="124">
        <v>17703224</v>
      </c>
      <c r="H4924" s="124"/>
      <c r="I4924" s="128" t="s">
        <v>10992</v>
      </c>
      <c r="J4924" s="124"/>
      <c r="K4924" s="124"/>
      <c r="L4924" s="124"/>
      <c r="M4924" s="124"/>
      <c r="N4924" s="197">
        <v>1.1499999999999999</v>
      </c>
      <c r="O4924" s="197">
        <v>0</v>
      </c>
      <c r="P4924" s="124" t="s">
        <v>1314</v>
      </c>
    </row>
    <row r="4925" spans="1:16" ht="76.5">
      <c r="A4925" s="262">
        <v>25</v>
      </c>
      <c r="B4925" s="124"/>
      <c r="C4925" s="125" t="s">
        <v>694</v>
      </c>
      <c r="D4925" s="195">
        <v>43237</v>
      </c>
      <c r="E4925" s="124" t="s">
        <v>9460</v>
      </c>
      <c r="F4925" s="124" t="s">
        <v>1315</v>
      </c>
      <c r="G4925" s="124">
        <v>17703231</v>
      </c>
      <c r="H4925" s="124"/>
      <c r="I4925" s="128" t="s">
        <v>10993</v>
      </c>
      <c r="J4925" s="124"/>
      <c r="K4925" s="124"/>
      <c r="L4925" s="124"/>
      <c r="M4925" s="124"/>
      <c r="N4925" s="197">
        <v>193.2</v>
      </c>
      <c r="O4925" s="197">
        <v>0</v>
      </c>
      <c r="P4925" s="124" t="s">
        <v>1314</v>
      </c>
    </row>
    <row r="4926" spans="1:16" ht="76.5">
      <c r="A4926" s="262">
        <v>25</v>
      </c>
      <c r="B4926" s="124"/>
      <c r="C4926" s="125" t="s">
        <v>694</v>
      </c>
      <c r="D4926" s="195">
        <v>43237</v>
      </c>
      <c r="E4926" s="124" t="s">
        <v>9461</v>
      </c>
      <c r="F4926" s="124" t="s">
        <v>1315</v>
      </c>
      <c r="G4926" s="124">
        <v>17703236</v>
      </c>
      <c r="H4926" s="124"/>
      <c r="I4926" s="128" t="s">
        <v>10994</v>
      </c>
      <c r="J4926" s="124"/>
      <c r="K4926" s="124"/>
      <c r="L4926" s="124"/>
      <c r="M4926" s="124"/>
      <c r="N4926" s="197">
        <v>0.05</v>
      </c>
      <c r="O4926" s="197">
        <v>0</v>
      </c>
      <c r="P4926" s="124" t="s">
        <v>1314</v>
      </c>
    </row>
    <row r="4927" spans="1:16" ht="76.5">
      <c r="A4927" s="262">
        <v>25</v>
      </c>
      <c r="B4927" s="124"/>
      <c r="C4927" s="125" t="s">
        <v>694</v>
      </c>
      <c r="D4927" s="195">
        <v>43237</v>
      </c>
      <c r="E4927" s="124" t="s">
        <v>9462</v>
      </c>
      <c r="F4927" s="124" t="s">
        <v>1315</v>
      </c>
      <c r="G4927" s="124">
        <v>17703215</v>
      </c>
      <c r="H4927" s="124"/>
      <c r="I4927" s="128" t="s">
        <v>10995</v>
      </c>
      <c r="J4927" s="124"/>
      <c r="K4927" s="124"/>
      <c r="L4927" s="124"/>
      <c r="M4927" s="124"/>
      <c r="N4927" s="197">
        <v>599261</v>
      </c>
      <c r="O4927" s="197">
        <v>0</v>
      </c>
      <c r="P4927" s="124" t="s">
        <v>1314</v>
      </c>
    </row>
    <row r="4928" spans="1:16" ht="76.5">
      <c r="A4928" s="262">
        <v>25</v>
      </c>
      <c r="B4928" s="124"/>
      <c r="C4928" s="125" t="s">
        <v>694</v>
      </c>
      <c r="D4928" s="195">
        <v>43237</v>
      </c>
      <c r="E4928" s="124" t="s">
        <v>9463</v>
      </c>
      <c r="F4928" s="124" t="s">
        <v>1315</v>
      </c>
      <c r="G4928" s="124">
        <v>17703133</v>
      </c>
      <c r="H4928" s="124"/>
      <c r="I4928" s="128" t="s">
        <v>10996</v>
      </c>
      <c r="J4928" s="124"/>
      <c r="K4928" s="124"/>
      <c r="L4928" s="124"/>
      <c r="M4928" s="124"/>
      <c r="N4928" s="197">
        <v>1248685.3799999999</v>
      </c>
      <c r="O4928" s="197">
        <v>0</v>
      </c>
      <c r="P4928" s="124" t="s">
        <v>1314</v>
      </c>
    </row>
    <row r="4929" spans="1:16" ht="76.5">
      <c r="A4929" s="262">
        <v>25</v>
      </c>
      <c r="B4929" s="124"/>
      <c r="C4929" s="125" t="s">
        <v>694</v>
      </c>
      <c r="D4929" s="195">
        <v>43237</v>
      </c>
      <c r="E4929" s="124" t="s">
        <v>9464</v>
      </c>
      <c r="F4929" s="124" t="s">
        <v>1315</v>
      </c>
      <c r="G4929" s="124">
        <v>17701049</v>
      </c>
      <c r="H4929" s="124"/>
      <c r="I4929" s="128" t="s">
        <v>10997</v>
      </c>
      <c r="J4929" s="124"/>
      <c r="K4929" s="124"/>
      <c r="L4929" s="124"/>
      <c r="M4929" s="124"/>
      <c r="N4929" s="197">
        <v>638955.98</v>
      </c>
      <c r="O4929" s="197">
        <v>0</v>
      </c>
      <c r="P4929" s="124" t="s">
        <v>1314</v>
      </c>
    </row>
    <row r="4930" spans="1:16" ht="76.5">
      <c r="A4930" s="262">
        <v>25</v>
      </c>
      <c r="B4930" s="124"/>
      <c r="C4930" s="125" t="s">
        <v>694</v>
      </c>
      <c r="D4930" s="195">
        <v>43237</v>
      </c>
      <c r="E4930" s="124" t="s">
        <v>9465</v>
      </c>
      <c r="F4930" s="124" t="s">
        <v>1315</v>
      </c>
      <c r="G4930" s="124">
        <v>17701039</v>
      </c>
      <c r="H4930" s="124"/>
      <c r="I4930" s="128" t="s">
        <v>10998</v>
      </c>
      <c r="J4930" s="124"/>
      <c r="K4930" s="124"/>
      <c r="L4930" s="124"/>
      <c r="M4930" s="124"/>
      <c r="N4930" s="197">
        <v>589900.11</v>
      </c>
      <c r="O4930" s="197">
        <v>0</v>
      </c>
      <c r="P4930" s="124" t="s">
        <v>1314</v>
      </c>
    </row>
    <row r="4931" spans="1:16" ht="63.75">
      <c r="A4931" s="262">
        <v>287</v>
      </c>
      <c r="B4931" s="124"/>
      <c r="C4931" s="125" t="s">
        <v>790</v>
      </c>
      <c r="D4931" s="195">
        <v>43237</v>
      </c>
      <c r="E4931" s="124" t="s">
        <v>9466</v>
      </c>
      <c r="F4931" s="124" t="s">
        <v>11</v>
      </c>
      <c r="G4931" s="124">
        <v>738786</v>
      </c>
      <c r="H4931" s="124"/>
      <c r="I4931" s="128" t="s">
        <v>10999</v>
      </c>
      <c r="J4931" s="124"/>
      <c r="K4931" s="124"/>
      <c r="L4931" s="124"/>
      <c r="M4931" s="124"/>
      <c r="N4931" s="197">
        <v>50</v>
      </c>
      <c r="O4931" s="197">
        <v>0</v>
      </c>
      <c r="P4931" s="124" t="s">
        <v>1314</v>
      </c>
    </row>
    <row r="4932" spans="1:16" ht="76.5">
      <c r="A4932" s="262">
        <v>25</v>
      </c>
      <c r="B4932" s="124"/>
      <c r="C4932" s="125" t="s">
        <v>694</v>
      </c>
      <c r="D4932" s="195">
        <v>43237</v>
      </c>
      <c r="E4932" s="124" t="s">
        <v>9467</v>
      </c>
      <c r="F4932" s="124" t="s">
        <v>1315</v>
      </c>
      <c r="G4932" s="124">
        <v>17701001</v>
      </c>
      <c r="H4932" s="124"/>
      <c r="I4932" s="128" t="s">
        <v>11000</v>
      </c>
      <c r="J4932" s="124"/>
      <c r="K4932" s="124"/>
      <c r="L4932" s="124"/>
      <c r="M4932" s="124"/>
      <c r="N4932" s="197">
        <v>51</v>
      </c>
      <c r="O4932" s="197">
        <v>0</v>
      </c>
      <c r="P4932" s="124" t="s">
        <v>1314</v>
      </c>
    </row>
    <row r="4933" spans="1:16" ht="51">
      <c r="A4933" s="262">
        <v>117</v>
      </c>
      <c r="B4933" s="124"/>
      <c r="C4933" s="125" t="s">
        <v>722</v>
      </c>
      <c r="D4933" s="195">
        <v>43237</v>
      </c>
      <c r="E4933" s="124" t="s">
        <v>9468</v>
      </c>
      <c r="F4933" s="124" t="s">
        <v>11</v>
      </c>
      <c r="G4933" s="124">
        <v>921941</v>
      </c>
      <c r="H4933" s="124"/>
      <c r="I4933" s="128" t="s">
        <v>11001</v>
      </c>
      <c r="J4933" s="124"/>
      <c r="K4933" s="124"/>
      <c r="L4933" s="124"/>
      <c r="M4933" s="124"/>
      <c r="N4933" s="197">
        <v>50</v>
      </c>
      <c r="O4933" s="197">
        <v>0</v>
      </c>
      <c r="P4933" s="124" t="s">
        <v>1314</v>
      </c>
    </row>
    <row r="4934" spans="1:16" ht="76.5">
      <c r="A4934" s="262">
        <v>25</v>
      </c>
      <c r="B4934" s="124"/>
      <c r="C4934" s="125" t="s">
        <v>694</v>
      </c>
      <c r="D4934" s="195">
        <v>43237</v>
      </c>
      <c r="E4934" s="124" t="s">
        <v>9469</v>
      </c>
      <c r="F4934" s="124" t="s">
        <v>1315</v>
      </c>
      <c r="G4934" s="124">
        <v>17700922</v>
      </c>
      <c r="H4934" s="124"/>
      <c r="I4934" s="128" t="s">
        <v>11002</v>
      </c>
      <c r="J4934" s="124"/>
      <c r="K4934" s="124"/>
      <c r="L4934" s="124"/>
      <c r="M4934" s="124"/>
      <c r="N4934" s="197">
        <v>42.7</v>
      </c>
      <c r="O4934" s="197">
        <v>0</v>
      </c>
      <c r="P4934" s="124" t="s">
        <v>1314</v>
      </c>
    </row>
    <row r="4935" spans="1:16" ht="76.5">
      <c r="A4935" s="262">
        <v>25</v>
      </c>
      <c r="B4935" s="124"/>
      <c r="C4935" s="125" t="s">
        <v>694</v>
      </c>
      <c r="D4935" s="195">
        <v>43237</v>
      </c>
      <c r="E4935" s="124" t="s">
        <v>9470</v>
      </c>
      <c r="F4935" s="124" t="s">
        <v>1315</v>
      </c>
      <c r="G4935" s="124">
        <v>17700921</v>
      </c>
      <c r="H4935" s="124"/>
      <c r="I4935" s="128" t="s">
        <v>11003</v>
      </c>
      <c r="J4935" s="124"/>
      <c r="K4935" s="124"/>
      <c r="L4935" s="124"/>
      <c r="M4935" s="124"/>
      <c r="N4935" s="197">
        <v>59.53</v>
      </c>
      <c r="O4935" s="197">
        <v>0</v>
      </c>
      <c r="P4935" s="124" t="s">
        <v>1314</v>
      </c>
    </row>
    <row r="4936" spans="1:16" ht="76.5">
      <c r="A4936" s="262">
        <v>25</v>
      </c>
      <c r="B4936" s="124"/>
      <c r="C4936" s="125" t="s">
        <v>694</v>
      </c>
      <c r="D4936" s="195">
        <v>43237</v>
      </c>
      <c r="E4936" s="124" t="s">
        <v>9471</v>
      </c>
      <c r="F4936" s="124" t="s">
        <v>1315</v>
      </c>
      <c r="G4936" s="124">
        <v>17701014</v>
      </c>
      <c r="H4936" s="124"/>
      <c r="I4936" s="128" t="s">
        <v>11004</v>
      </c>
      <c r="J4936" s="124"/>
      <c r="K4936" s="124"/>
      <c r="L4936" s="124"/>
      <c r="M4936" s="124"/>
      <c r="N4936" s="197">
        <v>1283382.53</v>
      </c>
      <c r="O4936" s="197">
        <v>0</v>
      </c>
      <c r="P4936" s="124" t="s">
        <v>1314</v>
      </c>
    </row>
    <row r="4937" spans="1:16" ht="76.5">
      <c r="A4937" s="262">
        <v>25</v>
      </c>
      <c r="B4937" s="124"/>
      <c r="C4937" s="125" t="s">
        <v>694</v>
      </c>
      <c r="D4937" s="195">
        <v>43237</v>
      </c>
      <c r="E4937" s="124" t="s">
        <v>9472</v>
      </c>
      <c r="F4937" s="124" t="s">
        <v>1315</v>
      </c>
      <c r="G4937" s="124">
        <v>17701021</v>
      </c>
      <c r="H4937" s="124"/>
      <c r="I4937" s="128" t="s">
        <v>11005</v>
      </c>
      <c r="J4937" s="124"/>
      <c r="K4937" s="124"/>
      <c r="L4937" s="124"/>
      <c r="M4937" s="124"/>
      <c r="N4937" s="197">
        <v>2268225.11</v>
      </c>
      <c r="O4937" s="197">
        <v>0</v>
      </c>
      <c r="P4937" s="124" t="s">
        <v>1314</v>
      </c>
    </row>
    <row r="4938" spans="1:16" ht="76.5">
      <c r="A4938" s="262">
        <v>25</v>
      </c>
      <c r="B4938" s="124"/>
      <c r="C4938" s="125" t="s">
        <v>694</v>
      </c>
      <c r="D4938" s="195">
        <v>43237</v>
      </c>
      <c r="E4938" s="124" t="s">
        <v>9473</v>
      </c>
      <c r="F4938" s="124" t="s">
        <v>1315</v>
      </c>
      <c r="G4938" s="124">
        <v>17703239</v>
      </c>
      <c r="H4938" s="124"/>
      <c r="I4938" s="128" t="s">
        <v>11006</v>
      </c>
      <c r="J4938" s="124"/>
      <c r="K4938" s="124"/>
      <c r="L4938" s="124"/>
      <c r="M4938" s="124"/>
      <c r="N4938" s="197">
        <v>778328.72</v>
      </c>
      <c r="O4938" s="197">
        <v>0</v>
      </c>
      <c r="P4938" s="124" t="s">
        <v>1314</v>
      </c>
    </row>
    <row r="4939" spans="1:16" ht="76.5">
      <c r="A4939" s="262">
        <v>25</v>
      </c>
      <c r="B4939" s="124"/>
      <c r="C4939" s="125" t="s">
        <v>694</v>
      </c>
      <c r="D4939" s="195">
        <v>43237</v>
      </c>
      <c r="E4939" s="124" t="s">
        <v>9474</v>
      </c>
      <c r="F4939" s="124" t="s">
        <v>1315</v>
      </c>
      <c r="G4939" s="124">
        <v>17703238</v>
      </c>
      <c r="H4939" s="124"/>
      <c r="I4939" s="128" t="s">
        <v>11007</v>
      </c>
      <c r="J4939" s="124"/>
      <c r="K4939" s="124"/>
      <c r="L4939" s="124"/>
      <c r="M4939" s="124"/>
      <c r="N4939" s="197">
        <v>369301.5</v>
      </c>
      <c r="O4939" s="197">
        <v>0</v>
      </c>
      <c r="P4939" s="124" t="s">
        <v>1314</v>
      </c>
    </row>
    <row r="4940" spans="1:16" ht="76.5">
      <c r="A4940" s="262">
        <v>25</v>
      </c>
      <c r="B4940" s="124"/>
      <c r="C4940" s="125" t="s">
        <v>694</v>
      </c>
      <c r="D4940" s="195">
        <v>43237</v>
      </c>
      <c r="E4940" s="124" t="s">
        <v>9475</v>
      </c>
      <c r="F4940" s="124" t="s">
        <v>1315</v>
      </c>
      <c r="G4940" s="124">
        <v>17703216</v>
      </c>
      <c r="H4940" s="124"/>
      <c r="I4940" s="128" t="s">
        <v>11008</v>
      </c>
      <c r="J4940" s="124"/>
      <c r="K4940" s="124"/>
      <c r="L4940" s="124"/>
      <c r="M4940" s="124"/>
      <c r="N4940" s="197">
        <v>800485.88</v>
      </c>
      <c r="O4940" s="197">
        <v>0</v>
      </c>
      <c r="P4940" s="124" t="s">
        <v>1314</v>
      </c>
    </row>
    <row r="4941" spans="1:16" ht="76.5">
      <c r="A4941" s="262">
        <v>573</v>
      </c>
      <c r="B4941" s="124"/>
      <c r="C4941" s="125" t="s">
        <v>849</v>
      </c>
      <c r="D4941" s="195">
        <v>43237</v>
      </c>
      <c r="E4941" s="124" t="s">
        <v>9476</v>
      </c>
      <c r="F4941" s="124" t="s">
        <v>11</v>
      </c>
      <c r="G4941" s="124">
        <v>921936</v>
      </c>
      <c r="H4941" s="124"/>
      <c r="I4941" s="128" t="s">
        <v>11009</v>
      </c>
      <c r="J4941" s="124"/>
      <c r="K4941" s="124"/>
      <c r="L4941" s="124"/>
      <c r="M4941" s="124"/>
      <c r="N4941" s="197">
        <v>50</v>
      </c>
      <c r="O4941" s="197">
        <v>0</v>
      </c>
      <c r="P4941" s="124" t="s">
        <v>1314</v>
      </c>
    </row>
    <row r="4942" spans="1:16" ht="51">
      <c r="A4942" s="262">
        <v>117</v>
      </c>
      <c r="B4942" s="124"/>
      <c r="C4942" s="125" t="s">
        <v>722</v>
      </c>
      <c r="D4942" s="195">
        <v>43237</v>
      </c>
      <c r="E4942" s="124" t="s">
        <v>9477</v>
      </c>
      <c r="F4942" s="124" t="s">
        <v>11</v>
      </c>
      <c r="G4942" s="124">
        <v>921940</v>
      </c>
      <c r="H4942" s="124"/>
      <c r="I4942" s="128" t="s">
        <v>11010</v>
      </c>
      <c r="J4942" s="124"/>
      <c r="K4942" s="124"/>
      <c r="L4942" s="124"/>
      <c r="M4942" s="124"/>
      <c r="N4942" s="197">
        <v>50</v>
      </c>
      <c r="O4942" s="197">
        <v>0</v>
      </c>
      <c r="P4942" s="124" t="s">
        <v>1314</v>
      </c>
    </row>
    <row r="4943" spans="1:16" ht="76.5">
      <c r="A4943" s="262">
        <v>25</v>
      </c>
      <c r="B4943" s="124"/>
      <c r="C4943" s="125" t="s">
        <v>694</v>
      </c>
      <c r="D4943" s="195">
        <v>43237</v>
      </c>
      <c r="E4943" s="124" t="s">
        <v>9478</v>
      </c>
      <c r="F4943" s="124" t="s">
        <v>1315</v>
      </c>
      <c r="G4943" s="124">
        <v>17700992</v>
      </c>
      <c r="H4943" s="124"/>
      <c r="I4943" s="128" t="s">
        <v>11011</v>
      </c>
      <c r="J4943" s="124"/>
      <c r="K4943" s="124"/>
      <c r="L4943" s="124"/>
      <c r="M4943" s="124"/>
      <c r="N4943" s="197">
        <v>4.9400000000000004</v>
      </c>
      <c r="O4943" s="197">
        <v>0</v>
      </c>
      <c r="P4943" s="124" t="s">
        <v>1314</v>
      </c>
    </row>
    <row r="4944" spans="1:16" ht="76.5">
      <c r="A4944" s="262" t="s">
        <v>619</v>
      </c>
      <c r="B4944" s="124"/>
      <c r="C4944" s="125" t="s">
        <v>713</v>
      </c>
      <c r="D4944" s="195">
        <v>43237</v>
      </c>
      <c r="E4944" s="124" t="s">
        <v>9479</v>
      </c>
      <c r="F4944" s="124" t="s">
        <v>6</v>
      </c>
      <c r="G4944" s="124">
        <v>975857</v>
      </c>
      <c r="H4944" s="124"/>
      <c r="I4944" s="128" t="s">
        <v>11012</v>
      </c>
      <c r="J4944" s="124"/>
      <c r="K4944" s="124"/>
      <c r="L4944" s="124"/>
      <c r="M4944" s="124"/>
      <c r="N4944" s="197">
        <v>0</v>
      </c>
      <c r="O4944" s="197">
        <v>200604.13</v>
      </c>
      <c r="P4944" s="124" t="s">
        <v>1314</v>
      </c>
    </row>
    <row r="4945" spans="1:16" ht="89.25">
      <c r="A4945" s="262">
        <v>594</v>
      </c>
      <c r="B4945" s="124"/>
      <c r="C4945" s="125" t="s">
        <v>113</v>
      </c>
      <c r="D4945" s="195">
        <v>43237</v>
      </c>
      <c r="E4945" s="124" t="s">
        <v>9480</v>
      </c>
      <c r="F4945" s="124" t="s">
        <v>15</v>
      </c>
      <c r="G4945" s="124">
        <v>5003</v>
      </c>
      <c r="H4945" s="124"/>
      <c r="I4945" s="128" t="s">
        <v>11013</v>
      </c>
      <c r="J4945" s="124"/>
      <c r="K4945" s="124"/>
      <c r="L4945" s="124"/>
      <c r="M4945" s="124"/>
      <c r="N4945" s="197">
        <v>1245.49</v>
      </c>
      <c r="O4945" s="197">
        <v>0</v>
      </c>
      <c r="P4945" s="124" t="s">
        <v>1314</v>
      </c>
    </row>
    <row r="4946" spans="1:16" ht="76.5">
      <c r="A4946" s="262">
        <v>25</v>
      </c>
      <c r="B4946" s="124"/>
      <c r="C4946" s="125" t="s">
        <v>694</v>
      </c>
      <c r="D4946" s="195">
        <v>43237</v>
      </c>
      <c r="E4946" s="124" t="s">
        <v>9481</v>
      </c>
      <c r="F4946" s="124" t="s">
        <v>1315</v>
      </c>
      <c r="G4946" s="124">
        <v>17704811</v>
      </c>
      <c r="H4946" s="124"/>
      <c r="I4946" s="128" t="s">
        <v>11014</v>
      </c>
      <c r="J4946" s="124"/>
      <c r="K4946" s="124"/>
      <c r="L4946" s="124"/>
      <c r="M4946" s="124"/>
      <c r="N4946" s="197">
        <v>30.67</v>
      </c>
      <c r="O4946" s="197">
        <v>0</v>
      </c>
      <c r="P4946" s="124" t="s">
        <v>1314</v>
      </c>
    </row>
    <row r="4947" spans="1:16" ht="76.5">
      <c r="A4947" s="262">
        <v>25</v>
      </c>
      <c r="B4947" s="124"/>
      <c r="C4947" s="125" t="s">
        <v>694</v>
      </c>
      <c r="D4947" s="195">
        <v>43237</v>
      </c>
      <c r="E4947" s="124" t="s">
        <v>9482</v>
      </c>
      <c r="F4947" s="124" t="s">
        <v>1315</v>
      </c>
      <c r="G4947" s="124">
        <v>17704810</v>
      </c>
      <c r="H4947" s="124"/>
      <c r="I4947" s="128" t="s">
        <v>11015</v>
      </c>
      <c r="J4947" s="124"/>
      <c r="K4947" s="124"/>
      <c r="L4947" s="124"/>
      <c r="M4947" s="124"/>
      <c r="N4947" s="197">
        <v>64112.14</v>
      </c>
      <c r="O4947" s="197">
        <v>0</v>
      </c>
      <c r="P4947" s="124" t="s">
        <v>1314</v>
      </c>
    </row>
    <row r="4948" spans="1:16" ht="76.5">
      <c r="A4948" s="262">
        <v>513</v>
      </c>
      <c r="B4948" s="124"/>
      <c r="C4948" s="125" t="s">
        <v>201</v>
      </c>
      <c r="D4948" s="195">
        <v>43237</v>
      </c>
      <c r="E4948" s="124" t="s">
        <v>9483</v>
      </c>
      <c r="F4948" s="124" t="s">
        <v>15</v>
      </c>
      <c r="G4948" s="124">
        <v>739402</v>
      </c>
      <c r="H4948" s="124"/>
      <c r="I4948" s="128" t="s">
        <v>11016</v>
      </c>
      <c r="J4948" s="124"/>
      <c r="K4948" s="124"/>
      <c r="L4948" s="124"/>
      <c r="M4948" s="124"/>
      <c r="N4948" s="197">
        <v>639.69000000000005</v>
      </c>
      <c r="O4948" s="197">
        <v>0</v>
      </c>
      <c r="P4948" s="124" t="s">
        <v>1314</v>
      </c>
    </row>
    <row r="4949" spans="1:16" ht="89.25">
      <c r="A4949" s="262">
        <v>594</v>
      </c>
      <c r="B4949" s="124"/>
      <c r="C4949" s="125" t="s">
        <v>113</v>
      </c>
      <c r="D4949" s="195">
        <v>43237</v>
      </c>
      <c r="E4949" s="124" t="s">
        <v>9484</v>
      </c>
      <c r="F4949" s="124" t="s">
        <v>15</v>
      </c>
      <c r="G4949" s="124">
        <v>5004</v>
      </c>
      <c r="H4949" s="124"/>
      <c r="I4949" s="128" t="s">
        <v>11017</v>
      </c>
      <c r="J4949" s="124"/>
      <c r="K4949" s="124"/>
      <c r="L4949" s="124"/>
      <c r="M4949" s="124"/>
      <c r="N4949" s="197">
        <v>273.64</v>
      </c>
      <c r="O4949" s="197">
        <v>0</v>
      </c>
      <c r="P4949" s="124" t="s">
        <v>1314</v>
      </c>
    </row>
    <row r="4950" spans="1:16" ht="89.25">
      <c r="A4950" s="262">
        <v>310</v>
      </c>
      <c r="B4950" s="124"/>
      <c r="C4950" s="125" t="s">
        <v>807</v>
      </c>
      <c r="D4950" s="195">
        <v>43237</v>
      </c>
      <c r="E4950" s="124" t="s">
        <v>9485</v>
      </c>
      <c r="F4950" s="124" t="s">
        <v>15</v>
      </c>
      <c r="G4950" s="124">
        <v>5007</v>
      </c>
      <c r="H4950" s="124"/>
      <c r="I4950" s="128" t="s">
        <v>11018</v>
      </c>
      <c r="J4950" s="124"/>
      <c r="K4950" s="124"/>
      <c r="L4950" s="124"/>
      <c r="M4950" s="124"/>
      <c r="N4950" s="197">
        <v>272.06</v>
      </c>
      <c r="O4950" s="197">
        <v>0</v>
      </c>
      <c r="P4950" s="124" t="s">
        <v>1314</v>
      </c>
    </row>
    <row r="4951" spans="1:16" ht="76.5">
      <c r="A4951" s="262" t="s">
        <v>620</v>
      </c>
      <c r="B4951" s="124"/>
      <c r="C4951" s="125" t="s">
        <v>714</v>
      </c>
      <c r="D4951" s="195">
        <v>43237</v>
      </c>
      <c r="E4951" s="124" t="s">
        <v>9486</v>
      </c>
      <c r="F4951" s="124" t="s">
        <v>6</v>
      </c>
      <c r="G4951" s="124">
        <v>975914</v>
      </c>
      <c r="H4951" s="124"/>
      <c r="I4951" s="128" t="s">
        <v>11019</v>
      </c>
      <c r="J4951" s="124"/>
      <c r="K4951" s="124"/>
      <c r="L4951" s="124"/>
      <c r="M4951" s="124"/>
      <c r="N4951" s="197">
        <v>0</v>
      </c>
      <c r="O4951" s="197">
        <v>110000</v>
      </c>
      <c r="P4951" s="124" t="s">
        <v>1314</v>
      </c>
    </row>
    <row r="4952" spans="1:16" ht="63.75">
      <c r="A4952" s="262">
        <v>291</v>
      </c>
      <c r="B4952" s="124"/>
      <c r="C4952" s="125" t="s">
        <v>794</v>
      </c>
      <c r="D4952" s="195">
        <v>43237</v>
      </c>
      <c r="E4952" s="124" t="s">
        <v>9487</v>
      </c>
      <c r="F4952" s="124" t="s">
        <v>11</v>
      </c>
      <c r="G4952" s="124">
        <v>739411</v>
      </c>
      <c r="H4952" s="124"/>
      <c r="I4952" s="128" t="s">
        <v>11020</v>
      </c>
      <c r="J4952" s="124"/>
      <c r="K4952" s="124"/>
      <c r="L4952" s="124"/>
      <c r="M4952" s="124"/>
      <c r="N4952" s="197">
        <v>50</v>
      </c>
      <c r="O4952" s="197">
        <v>0</v>
      </c>
      <c r="P4952" s="124" t="s">
        <v>1314</v>
      </c>
    </row>
    <row r="4953" spans="1:16" ht="51">
      <c r="A4953" s="262">
        <v>513</v>
      </c>
      <c r="B4953" s="124"/>
      <c r="C4953" s="125" t="s">
        <v>201</v>
      </c>
      <c r="D4953" s="195">
        <v>43237</v>
      </c>
      <c r="E4953" s="124" t="s">
        <v>9488</v>
      </c>
      <c r="F4953" s="124" t="s">
        <v>15</v>
      </c>
      <c r="G4953" s="124">
        <v>739413</v>
      </c>
      <c r="H4953" s="124"/>
      <c r="I4953" s="128" t="s">
        <v>11021</v>
      </c>
      <c r="J4953" s="124"/>
      <c r="K4953" s="124"/>
      <c r="L4953" s="124"/>
      <c r="M4953" s="124"/>
      <c r="N4953" s="197">
        <v>50</v>
      </c>
      <c r="O4953" s="197">
        <v>0</v>
      </c>
      <c r="P4953" s="124" t="s">
        <v>1314</v>
      </c>
    </row>
    <row r="4954" spans="1:16" ht="63.75">
      <c r="A4954" s="262">
        <v>513</v>
      </c>
      <c r="B4954" s="124"/>
      <c r="C4954" s="125" t="s">
        <v>201</v>
      </c>
      <c r="D4954" s="195">
        <v>43237</v>
      </c>
      <c r="E4954" s="124" t="s">
        <v>9489</v>
      </c>
      <c r="F4954" s="124" t="s">
        <v>15</v>
      </c>
      <c r="G4954" s="124">
        <v>739638</v>
      </c>
      <c r="H4954" s="124"/>
      <c r="I4954" s="128" t="s">
        <v>11022</v>
      </c>
      <c r="J4954" s="124"/>
      <c r="K4954" s="124"/>
      <c r="L4954" s="124"/>
      <c r="M4954" s="124"/>
      <c r="N4954" s="197">
        <v>50</v>
      </c>
      <c r="O4954" s="197">
        <v>0</v>
      </c>
      <c r="P4954" s="124" t="s">
        <v>1314</v>
      </c>
    </row>
    <row r="4955" spans="1:16" ht="51">
      <c r="A4955" s="262">
        <v>20</v>
      </c>
      <c r="B4955" s="124"/>
      <c r="C4955" s="125" t="s">
        <v>693</v>
      </c>
      <c r="D4955" s="195">
        <v>43238</v>
      </c>
      <c r="E4955" s="124" t="s">
        <v>9490</v>
      </c>
      <c r="F4955" s="124" t="s">
        <v>3</v>
      </c>
      <c r="G4955" s="124">
        <v>1623988</v>
      </c>
      <c r="H4955" s="124"/>
      <c r="I4955" s="128" t="s">
        <v>11023</v>
      </c>
      <c r="J4955" s="124"/>
      <c r="K4955" s="124"/>
      <c r="L4955" s="124"/>
      <c r="M4955" s="124"/>
      <c r="N4955" s="197">
        <v>0</v>
      </c>
      <c r="O4955" s="197">
        <v>800</v>
      </c>
      <c r="P4955" s="124" t="s">
        <v>1314</v>
      </c>
    </row>
    <row r="4956" spans="1:16" ht="51">
      <c r="A4956" s="262" t="s">
        <v>619</v>
      </c>
      <c r="B4956" s="124"/>
      <c r="C4956" s="125" t="s">
        <v>713</v>
      </c>
      <c r="D4956" s="195">
        <v>43238</v>
      </c>
      <c r="E4956" s="124" t="s">
        <v>9491</v>
      </c>
      <c r="F4956" s="124" t="s">
        <v>3</v>
      </c>
      <c r="G4956" s="124">
        <v>1623973</v>
      </c>
      <c r="H4956" s="124"/>
      <c r="I4956" s="128" t="s">
        <v>11024</v>
      </c>
      <c r="J4956" s="124"/>
      <c r="K4956" s="124"/>
      <c r="L4956" s="124"/>
      <c r="M4956" s="124"/>
      <c r="N4956" s="197">
        <v>0</v>
      </c>
      <c r="O4956" s="197">
        <v>12144.84</v>
      </c>
      <c r="P4956" s="124" t="s">
        <v>1314</v>
      </c>
    </row>
    <row r="4957" spans="1:16" ht="51">
      <c r="A4957" s="262" t="s">
        <v>619</v>
      </c>
      <c r="B4957" s="124"/>
      <c r="C4957" s="125" t="s">
        <v>713</v>
      </c>
      <c r="D4957" s="195">
        <v>43238</v>
      </c>
      <c r="E4957" s="124" t="s">
        <v>9492</v>
      </c>
      <c r="F4957" s="124" t="s">
        <v>3</v>
      </c>
      <c r="G4957" s="124">
        <v>1623965</v>
      </c>
      <c r="H4957" s="124"/>
      <c r="I4957" s="128" t="s">
        <v>11025</v>
      </c>
      <c r="J4957" s="124"/>
      <c r="K4957" s="124"/>
      <c r="L4957" s="124"/>
      <c r="M4957" s="124"/>
      <c r="N4957" s="197">
        <v>0</v>
      </c>
      <c r="O4957" s="197">
        <v>652.93000000000006</v>
      </c>
      <c r="P4957" s="124" t="s">
        <v>1314</v>
      </c>
    </row>
    <row r="4958" spans="1:16" ht="51">
      <c r="A4958" s="262" t="s">
        <v>619</v>
      </c>
      <c r="B4958" s="124"/>
      <c r="C4958" s="125" t="s">
        <v>713</v>
      </c>
      <c r="D4958" s="195">
        <v>43238</v>
      </c>
      <c r="E4958" s="124" t="s">
        <v>9493</v>
      </c>
      <c r="F4958" s="124" t="s">
        <v>3</v>
      </c>
      <c r="G4958" s="124">
        <v>1623940</v>
      </c>
      <c r="H4958" s="124"/>
      <c r="I4958" s="128" t="s">
        <v>11026</v>
      </c>
      <c r="J4958" s="124"/>
      <c r="K4958" s="124"/>
      <c r="L4958" s="124"/>
      <c r="M4958" s="124"/>
      <c r="N4958" s="197">
        <v>0</v>
      </c>
      <c r="O4958" s="197">
        <v>1599.93</v>
      </c>
      <c r="P4958" s="124" t="s">
        <v>1314</v>
      </c>
    </row>
    <row r="4959" spans="1:16" ht="51">
      <c r="A4959" s="262">
        <v>201</v>
      </c>
      <c r="B4959" s="124"/>
      <c r="C4959" s="125" t="s">
        <v>756</v>
      </c>
      <c r="D4959" s="195">
        <v>43238</v>
      </c>
      <c r="E4959" s="124" t="s">
        <v>9494</v>
      </c>
      <c r="F4959" s="124" t="s">
        <v>3</v>
      </c>
      <c r="G4959" s="124">
        <v>1623825</v>
      </c>
      <c r="H4959" s="124"/>
      <c r="I4959" s="128" t="s">
        <v>11027</v>
      </c>
      <c r="J4959" s="124"/>
      <c r="K4959" s="124"/>
      <c r="L4959" s="124"/>
      <c r="M4959" s="124"/>
      <c r="N4959" s="197">
        <v>0</v>
      </c>
      <c r="O4959" s="197">
        <v>55.65</v>
      </c>
      <c r="P4959" s="124" t="s">
        <v>1314</v>
      </c>
    </row>
    <row r="4960" spans="1:16" ht="51">
      <c r="A4960" s="262">
        <v>201</v>
      </c>
      <c r="B4960" s="124"/>
      <c r="C4960" s="125" t="s">
        <v>756</v>
      </c>
      <c r="D4960" s="195">
        <v>43238</v>
      </c>
      <c r="E4960" s="124" t="s">
        <v>9495</v>
      </c>
      <c r="F4960" s="124" t="s">
        <v>3</v>
      </c>
      <c r="G4960" s="124">
        <v>1623826</v>
      </c>
      <c r="H4960" s="124"/>
      <c r="I4960" s="128" t="s">
        <v>11028</v>
      </c>
      <c r="J4960" s="124"/>
      <c r="K4960" s="124"/>
      <c r="L4960" s="124"/>
      <c r="M4960" s="124"/>
      <c r="N4960" s="197">
        <v>0</v>
      </c>
      <c r="O4960" s="197">
        <v>260.74</v>
      </c>
      <c r="P4960" s="124" t="s">
        <v>1314</v>
      </c>
    </row>
    <row r="4961" spans="1:16" ht="51">
      <c r="A4961" s="262" t="s">
        <v>619</v>
      </c>
      <c r="B4961" s="124"/>
      <c r="C4961" s="125" t="s">
        <v>713</v>
      </c>
      <c r="D4961" s="195">
        <v>43238</v>
      </c>
      <c r="E4961" s="124" t="s">
        <v>9496</v>
      </c>
      <c r="F4961" s="124" t="s">
        <v>3</v>
      </c>
      <c r="G4961" s="124">
        <v>1623837</v>
      </c>
      <c r="H4961" s="124"/>
      <c r="I4961" s="128" t="s">
        <v>11029</v>
      </c>
      <c r="J4961" s="124"/>
      <c r="K4961" s="124"/>
      <c r="L4961" s="124"/>
      <c r="M4961" s="124"/>
      <c r="N4961" s="197">
        <v>0</v>
      </c>
      <c r="O4961" s="197">
        <v>932.28</v>
      </c>
      <c r="P4961" s="124" t="s">
        <v>1314</v>
      </c>
    </row>
    <row r="4962" spans="1:16" ht="38.25">
      <c r="A4962" s="262">
        <v>20</v>
      </c>
      <c r="B4962" s="124"/>
      <c r="C4962" s="125" t="s">
        <v>693</v>
      </c>
      <c r="D4962" s="195">
        <v>43238</v>
      </c>
      <c r="E4962" s="124" t="s">
        <v>9497</v>
      </c>
      <c r="F4962" s="124" t="s">
        <v>3</v>
      </c>
      <c r="G4962" s="124">
        <v>1623858</v>
      </c>
      <c r="H4962" s="124"/>
      <c r="I4962" s="128" t="s">
        <v>11030</v>
      </c>
      <c r="J4962" s="124"/>
      <c r="K4962" s="124"/>
      <c r="L4962" s="124"/>
      <c r="M4962" s="124"/>
      <c r="N4962" s="197">
        <v>0</v>
      </c>
      <c r="O4962" s="197">
        <v>371</v>
      </c>
      <c r="P4962" s="124" t="s">
        <v>1314</v>
      </c>
    </row>
    <row r="4963" spans="1:16" ht="51">
      <c r="A4963" s="262">
        <v>86</v>
      </c>
      <c r="B4963" s="124"/>
      <c r="C4963" s="125" t="s">
        <v>710</v>
      </c>
      <c r="D4963" s="195">
        <v>43238</v>
      </c>
      <c r="E4963" s="124" t="s">
        <v>9498</v>
      </c>
      <c r="F4963" s="124" t="s">
        <v>3</v>
      </c>
      <c r="G4963" s="124">
        <v>1623872</v>
      </c>
      <c r="H4963" s="124"/>
      <c r="I4963" s="128" t="s">
        <v>11031</v>
      </c>
      <c r="J4963" s="124"/>
      <c r="K4963" s="124"/>
      <c r="L4963" s="124"/>
      <c r="M4963" s="124"/>
      <c r="N4963" s="197">
        <v>0</v>
      </c>
      <c r="O4963" s="197">
        <v>710</v>
      </c>
      <c r="P4963" s="124" t="s">
        <v>1314</v>
      </c>
    </row>
    <row r="4964" spans="1:16" ht="51">
      <c r="A4964" s="262">
        <v>342</v>
      </c>
      <c r="B4964" s="124"/>
      <c r="C4964" s="125" t="s">
        <v>816</v>
      </c>
      <c r="D4964" s="195">
        <v>43238</v>
      </c>
      <c r="E4964" s="124" t="s">
        <v>9499</v>
      </c>
      <c r="F4964" s="124" t="s">
        <v>3</v>
      </c>
      <c r="G4964" s="124">
        <v>1623889</v>
      </c>
      <c r="H4964" s="124"/>
      <c r="I4964" s="128" t="s">
        <v>11032</v>
      </c>
      <c r="J4964" s="124"/>
      <c r="K4964" s="124"/>
      <c r="L4964" s="124"/>
      <c r="M4964" s="124"/>
      <c r="N4964" s="197">
        <v>0</v>
      </c>
      <c r="O4964" s="197">
        <v>0.05</v>
      </c>
      <c r="P4964" s="124" t="s">
        <v>1314</v>
      </c>
    </row>
    <row r="4965" spans="1:16" ht="63.75">
      <c r="A4965" s="262" t="s">
        <v>619</v>
      </c>
      <c r="B4965" s="124"/>
      <c r="C4965" s="125" t="s">
        <v>713</v>
      </c>
      <c r="D4965" s="195">
        <v>43238</v>
      </c>
      <c r="E4965" s="124" t="s">
        <v>9500</v>
      </c>
      <c r="F4965" s="124" t="s">
        <v>3</v>
      </c>
      <c r="G4965" s="124">
        <v>1623894</v>
      </c>
      <c r="H4965" s="124"/>
      <c r="I4965" s="128" t="s">
        <v>11033</v>
      </c>
      <c r="J4965" s="124"/>
      <c r="K4965" s="124"/>
      <c r="L4965" s="124"/>
      <c r="M4965" s="124"/>
      <c r="N4965" s="197">
        <v>0</v>
      </c>
      <c r="O4965" s="197">
        <v>667.7</v>
      </c>
      <c r="P4965" s="124" t="s">
        <v>1314</v>
      </c>
    </row>
    <row r="4966" spans="1:16" ht="38.25">
      <c r="A4966" s="262">
        <v>373</v>
      </c>
      <c r="B4966" s="124"/>
      <c r="C4966" s="125" t="s">
        <v>1269</v>
      </c>
      <c r="D4966" s="195">
        <v>43238</v>
      </c>
      <c r="E4966" s="124" t="s">
        <v>9501</v>
      </c>
      <c r="F4966" s="124" t="s">
        <v>3</v>
      </c>
      <c r="G4966" s="124">
        <v>1623904</v>
      </c>
      <c r="H4966" s="124"/>
      <c r="I4966" s="128" t="s">
        <v>11034</v>
      </c>
      <c r="J4966" s="124"/>
      <c r="K4966" s="124"/>
      <c r="L4966" s="124"/>
      <c r="M4966" s="124"/>
      <c r="N4966" s="197">
        <v>0</v>
      </c>
      <c r="O4966" s="197">
        <v>134</v>
      </c>
      <c r="P4966" s="124" t="s">
        <v>1314</v>
      </c>
    </row>
    <row r="4967" spans="1:16" ht="63.75">
      <c r="A4967" s="262">
        <v>10</v>
      </c>
      <c r="B4967" s="124"/>
      <c r="C4967" s="125" t="s">
        <v>690</v>
      </c>
      <c r="D4967" s="195">
        <v>43238</v>
      </c>
      <c r="E4967" s="124" t="s">
        <v>9502</v>
      </c>
      <c r="F4967" s="124" t="s">
        <v>3</v>
      </c>
      <c r="G4967" s="124">
        <v>1623907</v>
      </c>
      <c r="H4967" s="124"/>
      <c r="I4967" s="128" t="s">
        <v>11035</v>
      </c>
      <c r="J4967" s="124"/>
      <c r="K4967" s="124"/>
      <c r="L4967" s="124"/>
      <c r="M4967" s="124"/>
      <c r="N4967" s="197">
        <v>0</v>
      </c>
      <c r="O4967" s="197">
        <v>522</v>
      </c>
      <c r="P4967" s="124" t="s">
        <v>1314</v>
      </c>
    </row>
    <row r="4968" spans="1:16" ht="63.75">
      <c r="A4968" s="262">
        <v>47</v>
      </c>
      <c r="B4968" s="124"/>
      <c r="C4968" s="125" t="s">
        <v>699</v>
      </c>
      <c r="D4968" s="195">
        <v>43238</v>
      </c>
      <c r="E4968" s="124" t="s">
        <v>9503</v>
      </c>
      <c r="F4968" s="124" t="s">
        <v>3</v>
      </c>
      <c r="G4968" s="124">
        <v>1623921</v>
      </c>
      <c r="H4968" s="124"/>
      <c r="I4968" s="128" t="s">
        <v>11036</v>
      </c>
      <c r="J4968" s="124"/>
      <c r="K4968" s="124"/>
      <c r="L4968" s="124"/>
      <c r="M4968" s="124"/>
      <c r="N4968" s="197">
        <v>0</v>
      </c>
      <c r="O4968" s="197">
        <v>2969.5</v>
      </c>
      <c r="P4968" s="124" t="s">
        <v>1314</v>
      </c>
    </row>
    <row r="4969" spans="1:16" ht="38.25">
      <c r="A4969" s="262">
        <v>373</v>
      </c>
      <c r="B4969" s="124"/>
      <c r="C4969" s="125" t="s">
        <v>1269</v>
      </c>
      <c r="D4969" s="195">
        <v>43238</v>
      </c>
      <c r="E4969" s="124" t="s">
        <v>9504</v>
      </c>
      <c r="F4969" s="124" t="s">
        <v>3</v>
      </c>
      <c r="G4969" s="124">
        <v>1624040</v>
      </c>
      <c r="H4969" s="124"/>
      <c r="I4969" s="128" t="s">
        <v>11037</v>
      </c>
      <c r="J4969" s="124"/>
      <c r="K4969" s="124"/>
      <c r="L4969" s="124"/>
      <c r="M4969" s="124"/>
      <c r="N4969" s="197">
        <v>0</v>
      </c>
      <c r="O4969" s="197">
        <v>2094.4</v>
      </c>
      <c r="P4969" s="124" t="s">
        <v>1314</v>
      </c>
    </row>
    <row r="4970" spans="1:16" ht="51">
      <c r="A4970" s="262">
        <v>46</v>
      </c>
      <c r="B4970" s="124"/>
      <c r="C4970" s="125" t="s">
        <v>698</v>
      </c>
      <c r="D4970" s="195">
        <v>43238</v>
      </c>
      <c r="E4970" s="124" t="s">
        <v>9505</v>
      </c>
      <c r="F4970" s="124" t="s">
        <v>3</v>
      </c>
      <c r="G4970" s="124">
        <v>1624046</v>
      </c>
      <c r="H4970" s="124"/>
      <c r="I4970" s="128" t="s">
        <v>11038</v>
      </c>
      <c r="J4970" s="124"/>
      <c r="K4970" s="124"/>
      <c r="L4970" s="124"/>
      <c r="M4970" s="124"/>
      <c r="N4970" s="197">
        <v>0</v>
      </c>
      <c r="O4970" s="197">
        <v>1850</v>
      </c>
      <c r="P4970" s="124" t="s">
        <v>1314</v>
      </c>
    </row>
    <row r="4971" spans="1:16" ht="51">
      <c r="A4971" s="262">
        <v>46</v>
      </c>
      <c r="B4971" s="124"/>
      <c r="C4971" s="125" t="s">
        <v>698</v>
      </c>
      <c r="D4971" s="195">
        <v>43238</v>
      </c>
      <c r="E4971" s="124" t="s">
        <v>9506</v>
      </c>
      <c r="F4971" s="124" t="s">
        <v>3</v>
      </c>
      <c r="G4971" s="124">
        <v>1624048</v>
      </c>
      <c r="H4971" s="124"/>
      <c r="I4971" s="128" t="s">
        <v>11039</v>
      </c>
      <c r="J4971" s="124"/>
      <c r="K4971" s="124"/>
      <c r="L4971" s="124"/>
      <c r="M4971" s="124"/>
      <c r="N4971" s="197">
        <v>0</v>
      </c>
      <c r="O4971" s="197">
        <v>698</v>
      </c>
      <c r="P4971" s="124" t="s">
        <v>1314</v>
      </c>
    </row>
    <row r="4972" spans="1:16" ht="51">
      <c r="A4972" s="262" t="s">
        <v>619</v>
      </c>
      <c r="B4972" s="124"/>
      <c r="C4972" s="125" t="s">
        <v>713</v>
      </c>
      <c r="D4972" s="195">
        <v>43238</v>
      </c>
      <c r="E4972" s="124" t="s">
        <v>9507</v>
      </c>
      <c r="F4972" s="124" t="s">
        <v>3</v>
      </c>
      <c r="G4972" s="124">
        <v>1624054</v>
      </c>
      <c r="H4972" s="124"/>
      <c r="I4972" s="128" t="s">
        <v>11040</v>
      </c>
      <c r="J4972" s="124"/>
      <c r="K4972" s="124"/>
      <c r="L4972" s="124"/>
      <c r="M4972" s="124"/>
      <c r="N4972" s="197">
        <v>0</v>
      </c>
      <c r="O4972" s="197">
        <v>199.27</v>
      </c>
      <c r="P4972" s="124" t="s">
        <v>1314</v>
      </c>
    </row>
    <row r="4973" spans="1:16" ht="51">
      <c r="A4973" s="262">
        <v>212</v>
      </c>
      <c r="B4973" s="124"/>
      <c r="C4973" s="125" t="s">
        <v>761</v>
      </c>
      <c r="D4973" s="195">
        <v>43238</v>
      </c>
      <c r="E4973" s="124" t="s">
        <v>9508</v>
      </c>
      <c r="F4973" s="124" t="s">
        <v>3</v>
      </c>
      <c r="G4973" s="124">
        <v>1623892</v>
      </c>
      <c r="H4973" s="124"/>
      <c r="I4973" s="128" t="s">
        <v>11041</v>
      </c>
      <c r="J4973" s="124"/>
      <c r="K4973" s="124"/>
      <c r="L4973" s="124"/>
      <c r="M4973" s="124"/>
      <c r="N4973" s="197">
        <v>0</v>
      </c>
      <c r="O4973" s="197">
        <v>4900</v>
      </c>
      <c r="P4973" s="124" t="s">
        <v>1314</v>
      </c>
    </row>
    <row r="4974" spans="1:16" ht="63.75">
      <c r="A4974" s="262" t="s">
        <v>619</v>
      </c>
      <c r="B4974" s="124"/>
      <c r="C4974" s="125" t="s">
        <v>713</v>
      </c>
      <c r="D4974" s="195">
        <v>43238</v>
      </c>
      <c r="E4974" s="124" t="s">
        <v>9509</v>
      </c>
      <c r="F4974" s="124" t="s">
        <v>3</v>
      </c>
      <c r="G4974" s="124">
        <v>1623901</v>
      </c>
      <c r="H4974" s="124"/>
      <c r="I4974" s="128" t="s">
        <v>11042</v>
      </c>
      <c r="J4974" s="124"/>
      <c r="K4974" s="124"/>
      <c r="L4974" s="124"/>
      <c r="M4974" s="124"/>
      <c r="N4974" s="197">
        <v>0</v>
      </c>
      <c r="O4974" s="197">
        <v>988.98</v>
      </c>
      <c r="P4974" s="124" t="s">
        <v>1314</v>
      </c>
    </row>
    <row r="4975" spans="1:16" ht="76.5">
      <c r="A4975" s="262">
        <v>25</v>
      </c>
      <c r="B4975" s="124"/>
      <c r="C4975" s="125" t="s">
        <v>694</v>
      </c>
      <c r="D4975" s="195">
        <v>43238</v>
      </c>
      <c r="E4975" s="124" t="s">
        <v>9510</v>
      </c>
      <c r="F4975" s="124" t="s">
        <v>1315</v>
      </c>
      <c r="G4975" s="124">
        <v>17703740</v>
      </c>
      <c r="H4975" s="124"/>
      <c r="I4975" s="128" t="s">
        <v>11043</v>
      </c>
      <c r="J4975" s="124"/>
      <c r="K4975" s="124"/>
      <c r="L4975" s="124"/>
      <c r="M4975" s="124"/>
      <c r="N4975" s="197">
        <v>121.23</v>
      </c>
      <c r="O4975" s="197">
        <v>0</v>
      </c>
      <c r="P4975" s="124" t="s">
        <v>1314</v>
      </c>
    </row>
    <row r="4976" spans="1:16" ht="76.5">
      <c r="A4976" s="262">
        <v>25</v>
      </c>
      <c r="B4976" s="124"/>
      <c r="C4976" s="125" t="s">
        <v>694</v>
      </c>
      <c r="D4976" s="195">
        <v>43238</v>
      </c>
      <c r="E4976" s="124" t="s">
        <v>9511</v>
      </c>
      <c r="F4976" s="124" t="s">
        <v>1315</v>
      </c>
      <c r="G4976" s="124">
        <v>17703742</v>
      </c>
      <c r="H4976" s="124"/>
      <c r="I4976" s="128" t="s">
        <v>11044</v>
      </c>
      <c r="J4976" s="124"/>
      <c r="K4976" s="124"/>
      <c r="L4976" s="124"/>
      <c r="M4976" s="124"/>
      <c r="N4976" s="197">
        <v>414.01</v>
      </c>
      <c r="O4976" s="197">
        <v>0</v>
      </c>
      <c r="P4976" s="124" t="s">
        <v>1314</v>
      </c>
    </row>
    <row r="4977" spans="1:16" ht="76.5">
      <c r="A4977" s="262">
        <v>25</v>
      </c>
      <c r="B4977" s="124"/>
      <c r="C4977" s="125" t="s">
        <v>694</v>
      </c>
      <c r="D4977" s="195">
        <v>43238</v>
      </c>
      <c r="E4977" s="124" t="s">
        <v>9512</v>
      </c>
      <c r="F4977" s="124" t="s">
        <v>1315</v>
      </c>
      <c r="G4977" s="124">
        <v>17705094</v>
      </c>
      <c r="H4977" s="124"/>
      <c r="I4977" s="128" t="s">
        <v>11045</v>
      </c>
      <c r="J4977" s="124"/>
      <c r="K4977" s="124"/>
      <c r="L4977" s="124"/>
      <c r="M4977" s="124"/>
      <c r="N4977" s="197">
        <v>271028.94</v>
      </c>
      <c r="O4977" s="197">
        <v>0</v>
      </c>
      <c r="P4977" s="124" t="s">
        <v>1314</v>
      </c>
    </row>
    <row r="4978" spans="1:16" ht="76.5">
      <c r="A4978" s="262">
        <v>25</v>
      </c>
      <c r="B4978" s="124"/>
      <c r="C4978" s="125" t="s">
        <v>694</v>
      </c>
      <c r="D4978" s="195">
        <v>43238</v>
      </c>
      <c r="E4978" s="124" t="s">
        <v>9513</v>
      </c>
      <c r="F4978" s="124" t="s">
        <v>1315</v>
      </c>
      <c r="G4978" s="124">
        <v>17705095</v>
      </c>
      <c r="H4978" s="124"/>
      <c r="I4978" s="128" t="s">
        <v>11046</v>
      </c>
      <c r="J4978" s="124"/>
      <c r="K4978" s="124"/>
      <c r="L4978" s="124"/>
      <c r="M4978" s="124"/>
      <c r="N4978" s="197">
        <v>1113326.98</v>
      </c>
      <c r="O4978" s="197">
        <v>0</v>
      </c>
      <c r="P4978" s="124" t="s">
        <v>1314</v>
      </c>
    </row>
    <row r="4979" spans="1:16" ht="76.5">
      <c r="A4979" s="262">
        <v>25</v>
      </c>
      <c r="B4979" s="124"/>
      <c r="C4979" s="125" t="s">
        <v>694</v>
      </c>
      <c r="D4979" s="195">
        <v>43238</v>
      </c>
      <c r="E4979" s="124" t="s">
        <v>9514</v>
      </c>
      <c r="F4979" s="124" t="s">
        <v>1315</v>
      </c>
      <c r="G4979" s="124">
        <v>17705096</v>
      </c>
      <c r="H4979" s="124"/>
      <c r="I4979" s="128" t="s">
        <v>11047</v>
      </c>
      <c r="J4979" s="124"/>
      <c r="K4979" s="124"/>
      <c r="L4979" s="124"/>
      <c r="M4979" s="124"/>
      <c r="N4979" s="197">
        <v>62832.13</v>
      </c>
      <c r="O4979" s="197">
        <v>0</v>
      </c>
      <c r="P4979" s="124" t="s">
        <v>1314</v>
      </c>
    </row>
    <row r="4980" spans="1:16" ht="76.5">
      <c r="A4980" s="262">
        <v>25</v>
      </c>
      <c r="B4980" s="124"/>
      <c r="C4980" s="125" t="s">
        <v>694</v>
      </c>
      <c r="D4980" s="195">
        <v>43238</v>
      </c>
      <c r="E4980" s="124" t="s">
        <v>9515</v>
      </c>
      <c r="F4980" s="124" t="s">
        <v>1315</v>
      </c>
      <c r="G4980" s="124">
        <v>17705097</v>
      </c>
      <c r="H4980" s="124"/>
      <c r="I4980" s="128" t="s">
        <v>11048</v>
      </c>
      <c r="J4980" s="124"/>
      <c r="K4980" s="124"/>
      <c r="L4980" s="124"/>
      <c r="M4980" s="124"/>
      <c r="N4980" s="197">
        <v>30410.97</v>
      </c>
      <c r="O4980" s="197">
        <v>0</v>
      </c>
      <c r="P4980" s="124" t="s">
        <v>1314</v>
      </c>
    </row>
    <row r="4981" spans="1:16" ht="76.5">
      <c r="A4981" s="262">
        <v>25</v>
      </c>
      <c r="B4981" s="124"/>
      <c r="C4981" s="125" t="s">
        <v>694</v>
      </c>
      <c r="D4981" s="195">
        <v>43238</v>
      </c>
      <c r="E4981" s="124" t="s">
        <v>9516</v>
      </c>
      <c r="F4981" s="124" t="s">
        <v>1315</v>
      </c>
      <c r="G4981" s="124">
        <v>17718758</v>
      </c>
      <c r="H4981" s="124"/>
      <c r="I4981" s="128" t="s">
        <v>11049</v>
      </c>
      <c r="J4981" s="124"/>
      <c r="K4981" s="124"/>
      <c r="L4981" s="124"/>
      <c r="M4981" s="124"/>
      <c r="N4981" s="197">
        <v>1098088.07</v>
      </c>
      <c r="O4981" s="197">
        <v>0</v>
      </c>
      <c r="P4981" s="124" t="s">
        <v>1314</v>
      </c>
    </row>
    <row r="4982" spans="1:16" ht="76.5">
      <c r="A4982" s="262">
        <v>25</v>
      </c>
      <c r="B4982" s="124"/>
      <c r="C4982" s="125" t="s">
        <v>694</v>
      </c>
      <c r="D4982" s="195">
        <v>43238</v>
      </c>
      <c r="E4982" s="124" t="s">
        <v>9517</v>
      </c>
      <c r="F4982" s="124" t="s">
        <v>1315</v>
      </c>
      <c r="G4982" s="124">
        <v>17718770</v>
      </c>
      <c r="H4982" s="124"/>
      <c r="I4982" s="128" t="s">
        <v>11050</v>
      </c>
      <c r="J4982" s="124"/>
      <c r="K4982" s="124"/>
      <c r="L4982" s="124"/>
      <c r="M4982" s="124"/>
      <c r="N4982" s="197">
        <v>221164.16</v>
      </c>
      <c r="O4982" s="197">
        <v>0</v>
      </c>
      <c r="P4982" s="124" t="s">
        <v>1314</v>
      </c>
    </row>
    <row r="4983" spans="1:16" ht="76.5">
      <c r="A4983" s="262">
        <v>25</v>
      </c>
      <c r="B4983" s="124"/>
      <c r="C4983" s="125" t="s">
        <v>694</v>
      </c>
      <c r="D4983" s="195">
        <v>43238</v>
      </c>
      <c r="E4983" s="124" t="s">
        <v>9518</v>
      </c>
      <c r="F4983" s="124" t="s">
        <v>1315</v>
      </c>
      <c r="G4983" s="124">
        <v>17718798</v>
      </c>
      <c r="H4983" s="124"/>
      <c r="I4983" s="128" t="s">
        <v>11051</v>
      </c>
      <c r="J4983" s="124"/>
      <c r="K4983" s="124"/>
      <c r="L4983" s="124"/>
      <c r="M4983" s="124"/>
      <c r="N4983" s="197">
        <v>782713.22</v>
      </c>
      <c r="O4983" s="197">
        <v>0</v>
      </c>
      <c r="P4983" s="124" t="s">
        <v>1314</v>
      </c>
    </row>
    <row r="4984" spans="1:16" ht="76.5">
      <c r="A4984" s="262">
        <v>25</v>
      </c>
      <c r="B4984" s="124"/>
      <c r="C4984" s="125" t="s">
        <v>694</v>
      </c>
      <c r="D4984" s="195">
        <v>43238</v>
      </c>
      <c r="E4984" s="124" t="s">
        <v>9519</v>
      </c>
      <c r="F4984" s="124" t="s">
        <v>1315</v>
      </c>
      <c r="G4984" s="124">
        <v>17718803</v>
      </c>
      <c r="H4984" s="124"/>
      <c r="I4984" s="128" t="s">
        <v>11052</v>
      </c>
      <c r="J4984" s="124"/>
      <c r="K4984" s="124"/>
      <c r="L4984" s="124"/>
      <c r="M4984" s="124"/>
      <c r="N4984" s="197">
        <v>363617.43</v>
      </c>
      <c r="O4984" s="197">
        <v>0</v>
      </c>
      <c r="P4984" s="124" t="s">
        <v>1314</v>
      </c>
    </row>
    <row r="4985" spans="1:16" ht="76.5">
      <c r="A4985" s="262">
        <v>25</v>
      </c>
      <c r="B4985" s="124"/>
      <c r="C4985" s="125" t="s">
        <v>694</v>
      </c>
      <c r="D4985" s="195">
        <v>43238</v>
      </c>
      <c r="E4985" s="124" t="s">
        <v>9520</v>
      </c>
      <c r="F4985" s="124" t="s">
        <v>1315</v>
      </c>
      <c r="G4985" s="124">
        <v>17704825</v>
      </c>
      <c r="H4985" s="124"/>
      <c r="I4985" s="128" t="s">
        <v>11053</v>
      </c>
      <c r="J4985" s="124"/>
      <c r="K4985" s="124"/>
      <c r="L4985" s="124"/>
      <c r="M4985" s="124"/>
      <c r="N4985" s="197">
        <v>120923.12</v>
      </c>
      <c r="O4985" s="197">
        <v>0</v>
      </c>
      <c r="P4985" s="124" t="s">
        <v>1314</v>
      </c>
    </row>
    <row r="4986" spans="1:16" ht="76.5">
      <c r="A4986" s="262">
        <v>25</v>
      </c>
      <c r="B4986" s="124"/>
      <c r="C4986" s="125" t="s">
        <v>694</v>
      </c>
      <c r="D4986" s="195">
        <v>43238</v>
      </c>
      <c r="E4986" s="124" t="s">
        <v>9521</v>
      </c>
      <c r="F4986" s="124" t="s">
        <v>1315</v>
      </c>
      <c r="G4986" s="124">
        <v>17704869</v>
      </c>
      <c r="H4986" s="124"/>
      <c r="I4986" s="128" t="s">
        <v>11054</v>
      </c>
      <c r="J4986" s="124"/>
      <c r="K4986" s="124"/>
      <c r="L4986" s="124"/>
      <c r="M4986" s="124"/>
      <c r="N4986" s="197">
        <v>129572.08</v>
      </c>
      <c r="O4986" s="197">
        <v>0</v>
      </c>
      <c r="P4986" s="124" t="s">
        <v>1314</v>
      </c>
    </row>
    <row r="4987" spans="1:16" ht="76.5">
      <c r="A4987" s="262">
        <v>25</v>
      </c>
      <c r="B4987" s="124"/>
      <c r="C4987" s="125" t="s">
        <v>694</v>
      </c>
      <c r="D4987" s="195">
        <v>43238</v>
      </c>
      <c r="E4987" s="124" t="s">
        <v>9522</v>
      </c>
      <c r="F4987" s="124" t="s">
        <v>1315</v>
      </c>
      <c r="G4987" s="124">
        <v>17704793</v>
      </c>
      <c r="H4987" s="124"/>
      <c r="I4987" s="128" t="s">
        <v>11055</v>
      </c>
      <c r="J4987" s="124"/>
      <c r="K4987" s="124"/>
      <c r="L4987" s="124"/>
      <c r="M4987" s="124"/>
      <c r="N4987" s="197">
        <v>0.83</v>
      </c>
      <c r="O4987" s="197">
        <v>0</v>
      </c>
      <c r="P4987" s="124" t="s">
        <v>1314</v>
      </c>
    </row>
    <row r="4988" spans="1:16" ht="76.5">
      <c r="A4988" s="262">
        <v>25</v>
      </c>
      <c r="B4988" s="124"/>
      <c r="C4988" s="125" t="s">
        <v>694</v>
      </c>
      <c r="D4988" s="195">
        <v>43238</v>
      </c>
      <c r="E4988" s="124" t="s">
        <v>9523</v>
      </c>
      <c r="F4988" s="124" t="s">
        <v>1315</v>
      </c>
      <c r="G4988" s="124">
        <v>17703748</v>
      </c>
      <c r="H4988" s="124"/>
      <c r="I4988" s="128" t="s">
        <v>11056</v>
      </c>
      <c r="J4988" s="124"/>
      <c r="K4988" s="124"/>
      <c r="L4988" s="124"/>
      <c r="M4988" s="124"/>
      <c r="N4988" s="197">
        <v>599984.85</v>
      </c>
      <c r="O4988" s="197">
        <v>0</v>
      </c>
      <c r="P4988" s="124" t="s">
        <v>1314</v>
      </c>
    </row>
    <row r="4989" spans="1:16" ht="76.5">
      <c r="A4989" s="262">
        <v>25</v>
      </c>
      <c r="B4989" s="124"/>
      <c r="C4989" s="125" t="s">
        <v>694</v>
      </c>
      <c r="D4989" s="195">
        <v>43238</v>
      </c>
      <c r="E4989" s="124" t="s">
        <v>9524</v>
      </c>
      <c r="F4989" s="124" t="s">
        <v>1315</v>
      </c>
      <c r="G4989" s="124">
        <v>17704755</v>
      </c>
      <c r="H4989" s="124"/>
      <c r="I4989" s="128" t="s">
        <v>11057</v>
      </c>
      <c r="J4989" s="124"/>
      <c r="K4989" s="124"/>
      <c r="L4989" s="124"/>
      <c r="M4989" s="124"/>
      <c r="N4989" s="197">
        <v>68588.009999999995</v>
      </c>
      <c r="O4989" s="197">
        <v>0</v>
      </c>
      <c r="P4989" s="124" t="s">
        <v>1314</v>
      </c>
    </row>
    <row r="4990" spans="1:16" ht="76.5">
      <c r="A4990" s="262">
        <v>25</v>
      </c>
      <c r="B4990" s="124"/>
      <c r="C4990" s="125" t="s">
        <v>694</v>
      </c>
      <c r="D4990" s="195">
        <v>43238</v>
      </c>
      <c r="E4990" s="124" t="s">
        <v>9525</v>
      </c>
      <c r="F4990" s="124" t="s">
        <v>1315</v>
      </c>
      <c r="G4990" s="124">
        <v>17704584</v>
      </c>
      <c r="H4990" s="124"/>
      <c r="I4990" s="128" t="s">
        <v>11058</v>
      </c>
      <c r="J4990" s="124"/>
      <c r="K4990" s="124"/>
      <c r="L4990" s="124"/>
      <c r="M4990" s="124"/>
      <c r="N4990" s="197">
        <v>600000</v>
      </c>
      <c r="O4990" s="197">
        <v>0</v>
      </c>
      <c r="P4990" s="124" t="s">
        <v>1314</v>
      </c>
    </row>
    <row r="4991" spans="1:16" ht="76.5">
      <c r="A4991" s="262">
        <v>25</v>
      </c>
      <c r="B4991" s="124"/>
      <c r="C4991" s="125" t="s">
        <v>694</v>
      </c>
      <c r="D4991" s="195">
        <v>43238</v>
      </c>
      <c r="E4991" s="124" t="s">
        <v>9526</v>
      </c>
      <c r="F4991" s="124" t="s">
        <v>1315</v>
      </c>
      <c r="G4991" s="124">
        <v>17703904</v>
      </c>
      <c r="H4991" s="124"/>
      <c r="I4991" s="128" t="s">
        <v>11059</v>
      </c>
      <c r="J4991" s="124"/>
      <c r="K4991" s="124"/>
      <c r="L4991" s="124"/>
      <c r="M4991" s="124"/>
      <c r="N4991" s="197">
        <v>597331.79</v>
      </c>
      <c r="O4991" s="197">
        <v>0</v>
      </c>
      <c r="P4991" s="124" t="s">
        <v>1314</v>
      </c>
    </row>
    <row r="4992" spans="1:16" ht="76.5">
      <c r="A4992" s="262">
        <v>25</v>
      </c>
      <c r="B4992" s="124"/>
      <c r="C4992" s="125" t="s">
        <v>694</v>
      </c>
      <c r="D4992" s="195">
        <v>43238</v>
      </c>
      <c r="E4992" s="124" t="s">
        <v>9527</v>
      </c>
      <c r="F4992" s="124" t="s">
        <v>1315</v>
      </c>
      <c r="G4992" s="124">
        <v>17703743</v>
      </c>
      <c r="H4992" s="124"/>
      <c r="I4992" s="128" t="s">
        <v>11060</v>
      </c>
      <c r="J4992" s="124"/>
      <c r="K4992" s="124"/>
      <c r="L4992" s="124"/>
      <c r="M4992" s="124"/>
      <c r="N4992" s="197">
        <v>600000</v>
      </c>
      <c r="O4992" s="197">
        <v>0</v>
      </c>
      <c r="P4992" s="124" t="s">
        <v>1314</v>
      </c>
    </row>
    <row r="4993" spans="1:16" ht="76.5">
      <c r="A4993" s="262">
        <v>25</v>
      </c>
      <c r="B4993" s="124"/>
      <c r="C4993" s="125" t="s">
        <v>694</v>
      </c>
      <c r="D4993" s="195">
        <v>43238</v>
      </c>
      <c r="E4993" s="124" t="s">
        <v>9528</v>
      </c>
      <c r="F4993" s="124" t="s">
        <v>1315</v>
      </c>
      <c r="G4993" s="124">
        <v>17703737</v>
      </c>
      <c r="H4993" s="124"/>
      <c r="I4993" s="128" t="s">
        <v>11061</v>
      </c>
      <c r="J4993" s="124"/>
      <c r="K4993" s="124"/>
      <c r="L4993" s="124"/>
      <c r="M4993" s="124"/>
      <c r="N4993" s="197">
        <v>51901.24</v>
      </c>
      <c r="O4993" s="197">
        <v>0</v>
      </c>
      <c r="P4993" s="124" t="s">
        <v>1314</v>
      </c>
    </row>
    <row r="4994" spans="1:16" ht="76.5">
      <c r="A4994" s="262">
        <v>25</v>
      </c>
      <c r="B4994" s="124"/>
      <c r="C4994" s="125" t="s">
        <v>694</v>
      </c>
      <c r="D4994" s="195">
        <v>43238</v>
      </c>
      <c r="E4994" s="124" t="s">
        <v>9529</v>
      </c>
      <c r="F4994" s="124" t="s">
        <v>1315</v>
      </c>
      <c r="G4994" s="124">
        <v>17704870</v>
      </c>
      <c r="H4994" s="124"/>
      <c r="I4994" s="128" t="s">
        <v>11062</v>
      </c>
      <c r="J4994" s="124"/>
      <c r="K4994" s="124"/>
      <c r="L4994" s="124"/>
      <c r="M4994" s="124"/>
      <c r="N4994" s="197">
        <v>1462825.81</v>
      </c>
      <c r="O4994" s="197">
        <v>0</v>
      </c>
      <c r="P4994" s="124" t="s">
        <v>1314</v>
      </c>
    </row>
    <row r="4995" spans="1:16" ht="76.5">
      <c r="A4995" s="262">
        <v>25</v>
      </c>
      <c r="B4995" s="124"/>
      <c r="C4995" s="125" t="s">
        <v>694</v>
      </c>
      <c r="D4995" s="195">
        <v>43238</v>
      </c>
      <c r="E4995" s="124" t="s">
        <v>9530</v>
      </c>
      <c r="F4995" s="124" t="s">
        <v>1315</v>
      </c>
      <c r="G4995" s="124">
        <v>17704871</v>
      </c>
      <c r="H4995" s="124"/>
      <c r="I4995" s="128" t="s">
        <v>11063</v>
      </c>
      <c r="J4995" s="124"/>
      <c r="K4995" s="124"/>
      <c r="L4995" s="124"/>
      <c r="M4995" s="124"/>
      <c r="N4995" s="197">
        <v>643</v>
      </c>
      <c r="O4995" s="197">
        <v>0</v>
      </c>
      <c r="P4995" s="124" t="s">
        <v>1314</v>
      </c>
    </row>
    <row r="4996" spans="1:16" ht="76.5">
      <c r="A4996" s="262">
        <v>25</v>
      </c>
      <c r="B4996" s="124"/>
      <c r="C4996" s="125" t="s">
        <v>694</v>
      </c>
      <c r="D4996" s="195">
        <v>43238</v>
      </c>
      <c r="E4996" s="124" t="s">
        <v>9531</v>
      </c>
      <c r="F4996" s="124" t="s">
        <v>1315</v>
      </c>
      <c r="G4996" s="124">
        <v>17704757</v>
      </c>
      <c r="H4996" s="124"/>
      <c r="I4996" s="128" t="s">
        <v>11064</v>
      </c>
      <c r="J4996" s="124"/>
      <c r="K4996" s="124"/>
      <c r="L4996" s="124"/>
      <c r="M4996" s="124"/>
      <c r="N4996" s="197">
        <v>13080.32</v>
      </c>
      <c r="O4996" s="197">
        <v>0</v>
      </c>
      <c r="P4996" s="124" t="s">
        <v>1314</v>
      </c>
    </row>
    <row r="4997" spans="1:16" ht="76.5">
      <c r="A4997" s="262">
        <v>25</v>
      </c>
      <c r="B4997" s="124"/>
      <c r="C4997" s="125" t="s">
        <v>694</v>
      </c>
      <c r="D4997" s="195">
        <v>43238</v>
      </c>
      <c r="E4997" s="124" t="s">
        <v>9532</v>
      </c>
      <c r="F4997" s="124" t="s">
        <v>1315</v>
      </c>
      <c r="G4997" s="124">
        <v>17704760</v>
      </c>
      <c r="H4997" s="124"/>
      <c r="I4997" s="128" t="s">
        <v>11065</v>
      </c>
      <c r="J4997" s="124"/>
      <c r="K4997" s="124"/>
      <c r="L4997" s="124"/>
      <c r="M4997" s="124"/>
      <c r="N4997" s="197">
        <v>174.39</v>
      </c>
      <c r="O4997" s="197">
        <v>0</v>
      </c>
      <c r="P4997" s="124" t="s">
        <v>1314</v>
      </c>
    </row>
    <row r="4998" spans="1:16" ht="76.5">
      <c r="A4998" s="262">
        <v>25</v>
      </c>
      <c r="B4998" s="124"/>
      <c r="C4998" s="125" t="s">
        <v>694</v>
      </c>
      <c r="D4998" s="195">
        <v>43238</v>
      </c>
      <c r="E4998" s="124" t="s">
        <v>9533</v>
      </c>
      <c r="F4998" s="124" t="s">
        <v>1315</v>
      </c>
      <c r="G4998" s="124">
        <v>17704767</v>
      </c>
      <c r="H4998" s="124"/>
      <c r="I4998" s="128" t="s">
        <v>11066</v>
      </c>
      <c r="J4998" s="124"/>
      <c r="K4998" s="124"/>
      <c r="L4998" s="124"/>
      <c r="M4998" s="124"/>
      <c r="N4998" s="197">
        <v>174.39</v>
      </c>
      <c r="O4998" s="197">
        <v>0</v>
      </c>
      <c r="P4998" s="124" t="s">
        <v>1314</v>
      </c>
    </row>
    <row r="4999" spans="1:16" ht="76.5">
      <c r="A4999" s="262">
        <v>25</v>
      </c>
      <c r="B4999" s="124"/>
      <c r="C4999" s="125" t="s">
        <v>694</v>
      </c>
      <c r="D4999" s="195">
        <v>43238</v>
      </c>
      <c r="E4999" s="124" t="s">
        <v>9534</v>
      </c>
      <c r="F4999" s="124" t="s">
        <v>1315</v>
      </c>
      <c r="G4999" s="124">
        <v>17704768</v>
      </c>
      <c r="H4999" s="124"/>
      <c r="I4999" s="128" t="s">
        <v>11067</v>
      </c>
      <c r="J4999" s="124"/>
      <c r="K4999" s="124"/>
      <c r="L4999" s="124"/>
      <c r="M4999" s="124"/>
      <c r="N4999" s="197">
        <v>53.78</v>
      </c>
      <c r="O4999" s="197">
        <v>0</v>
      </c>
      <c r="P4999" s="124" t="s">
        <v>1314</v>
      </c>
    </row>
    <row r="5000" spans="1:16" ht="76.5">
      <c r="A5000" s="262">
        <v>25</v>
      </c>
      <c r="B5000" s="124"/>
      <c r="C5000" s="125" t="s">
        <v>694</v>
      </c>
      <c r="D5000" s="195">
        <v>43238</v>
      </c>
      <c r="E5000" s="124" t="s">
        <v>9535</v>
      </c>
      <c r="F5000" s="124" t="s">
        <v>1315</v>
      </c>
      <c r="G5000" s="124">
        <v>17704610</v>
      </c>
      <c r="H5000" s="124"/>
      <c r="I5000" s="128" t="s">
        <v>11068</v>
      </c>
      <c r="J5000" s="124"/>
      <c r="K5000" s="124"/>
      <c r="L5000" s="124"/>
      <c r="M5000" s="124"/>
      <c r="N5000" s="197">
        <v>199053.49</v>
      </c>
      <c r="O5000" s="197">
        <v>0</v>
      </c>
      <c r="P5000" s="124" t="s">
        <v>1314</v>
      </c>
    </row>
    <row r="5001" spans="1:16" ht="76.5">
      <c r="A5001" s="262">
        <v>25</v>
      </c>
      <c r="B5001" s="124"/>
      <c r="C5001" s="125" t="s">
        <v>694</v>
      </c>
      <c r="D5001" s="195">
        <v>43238</v>
      </c>
      <c r="E5001" s="124" t="s">
        <v>9536</v>
      </c>
      <c r="F5001" s="124" t="s">
        <v>1315</v>
      </c>
      <c r="G5001" s="124">
        <v>17704660</v>
      </c>
      <c r="H5001" s="124"/>
      <c r="I5001" s="128" t="s">
        <v>11069</v>
      </c>
      <c r="J5001" s="124"/>
      <c r="K5001" s="124"/>
      <c r="L5001" s="124"/>
      <c r="M5001" s="124"/>
      <c r="N5001" s="197">
        <v>100323.31</v>
      </c>
      <c r="O5001" s="197">
        <v>0</v>
      </c>
      <c r="P5001" s="124" t="s">
        <v>1314</v>
      </c>
    </row>
    <row r="5002" spans="1:16" ht="76.5">
      <c r="A5002" s="262">
        <v>25</v>
      </c>
      <c r="B5002" s="124"/>
      <c r="C5002" s="125" t="s">
        <v>694</v>
      </c>
      <c r="D5002" s="195">
        <v>43238</v>
      </c>
      <c r="E5002" s="124" t="s">
        <v>9537</v>
      </c>
      <c r="F5002" s="124" t="s">
        <v>1315</v>
      </c>
      <c r="G5002" s="124">
        <v>17704667</v>
      </c>
      <c r="H5002" s="124"/>
      <c r="I5002" s="128" t="s">
        <v>11070</v>
      </c>
      <c r="J5002" s="124"/>
      <c r="K5002" s="124"/>
      <c r="L5002" s="124"/>
      <c r="M5002" s="124"/>
      <c r="N5002" s="197">
        <v>233.91</v>
      </c>
      <c r="O5002" s="197">
        <v>0</v>
      </c>
      <c r="P5002" s="124" t="s">
        <v>1314</v>
      </c>
    </row>
    <row r="5003" spans="1:16" ht="76.5">
      <c r="A5003" s="262">
        <v>25</v>
      </c>
      <c r="B5003" s="124"/>
      <c r="C5003" s="125" t="s">
        <v>694</v>
      </c>
      <c r="D5003" s="195">
        <v>43238</v>
      </c>
      <c r="E5003" s="124" t="s">
        <v>9538</v>
      </c>
      <c r="F5003" s="124" t="s">
        <v>1315</v>
      </c>
      <c r="G5003" s="124">
        <v>17704754</v>
      </c>
      <c r="H5003" s="124"/>
      <c r="I5003" s="128" t="s">
        <v>11071</v>
      </c>
      <c r="J5003" s="124"/>
      <c r="K5003" s="124"/>
      <c r="L5003" s="124"/>
      <c r="M5003" s="124"/>
      <c r="N5003" s="197">
        <v>131016.69</v>
      </c>
      <c r="O5003" s="197">
        <v>0</v>
      </c>
      <c r="P5003" s="124" t="s">
        <v>1314</v>
      </c>
    </row>
    <row r="5004" spans="1:16" ht="76.5">
      <c r="A5004" s="262">
        <v>25</v>
      </c>
      <c r="B5004" s="124"/>
      <c r="C5004" s="125" t="s">
        <v>694</v>
      </c>
      <c r="D5004" s="195">
        <v>43238</v>
      </c>
      <c r="E5004" s="124" t="s">
        <v>9539</v>
      </c>
      <c r="F5004" s="124" t="s">
        <v>1315</v>
      </c>
      <c r="G5004" s="124">
        <v>17703732</v>
      </c>
      <c r="H5004" s="124"/>
      <c r="I5004" s="128" t="s">
        <v>11072</v>
      </c>
      <c r="J5004" s="124"/>
      <c r="K5004" s="124"/>
      <c r="L5004" s="124"/>
      <c r="M5004" s="124"/>
      <c r="N5004" s="197">
        <v>56.94</v>
      </c>
      <c r="O5004" s="197">
        <v>0</v>
      </c>
      <c r="P5004" s="124" t="s">
        <v>1314</v>
      </c>
    </row>
    <row r="5005" spans="1:16" ht="76.5">
      <c r="A5005" s="262">
        <v>25</v>
      </c>
      <c r="B5005" s="124"/>
      <c r="C5005" s="125" t="s">
        <v>694</v>
      </c>
      <c r="D5005" s="195">
        <v>43238</v>
      </c>
      <c r="E5005" s="124" t="s">
        <v>9540</v>
      </c>
      <c r="F5005" s="124" t="s">
        <v>1315</v>
      </c>
      <c r="G5005" s="124">
        <v>17703733</v>
      </c>
      <c r="H5005" s="124"/>
      <c r="I5005" s="128" t="s">
        <v>11073</v>
      </c>
      <c r="J5005" s="124"/>
      <c r="K5005" s="124"/>
      <c r="L5005" s="124"/>
      <c r="M5005" s="124"/>
      <c r="N5005" s="197">
        <v>46.83</v>
      </c>
      <c r="O5005" s="197">
        <v>0</v>
      </c>
      <c r="P5005" s="124" t="s">
        <v>1314</v>
      </c>
    </row>
    <row r="5006" spans="1:16" ht="76.5">
      <c r="A5006" s="262">
        <v>25</v>
      </c>
      <c r="B5006" s="124"/>
      <c r="C5006" s="125" t="s">
        <v>694</v>
      </c>
      <c r="D5006" s="195">
        <v>43238</v>
      </c>
      <c r="E5006" s="124" t="s">
        <v>9541</v>
      </c>
      <c r="F5006" s="124" t="s">
        <v>1315</v>
      </c>
      <c r="G5006" s="124">
        <v>17703734</v>
      </c>
      <c r="H5006" s="124"/>
      <c r="I5006" s="128" t="s">
        <v>11074</v>
      </c>
      <c r="J5006" s="124"/>
      <c r="K5006" s="124"/>
      <c r="L5006" s="124"/>
      <c r="M5006" s="124"/>
      <c r="N5006" s="197">
        <v>1.72</v>
      </c>
      <c r="O5006" s="197">
        <v>0</v>
      </c>
      <c r="P5006" s="124" t="s">
        <v>1314</v>
      </c>
    </row>
    <row r="5007" spans="1:16" ht="76.5">
      <c r="A5007" s="262">
        <v>25</v>
      </c>
      <c r="B5007" s="124"/>
      <c r="C5007" s="125" t="s">
        <v>694</v>
      </c>
      <c r="D5007" s="195">
        <v>43238</v>
      </c>
      <c r="E5007" s="124" t="s">
        <v>9542</v>
      </c>
      <c r="F5007" s="124" t="s">
        <v>1315</v>
      </c>
      <c r="G5007" s="124">
        <v>17704782</v>
      </c>
      <c r="H5007" s="124"/>
      <c r="I5007" s="128" t="s">
        <v>11075</v>
      </c>
      <c r="J5007" s="124"/>
      <c r="K5007" s="124"/>
      <c r="L5007" s="124"/>
      <c r="M5007" s="124"/>
      <c r="N5007" s="197">
        <v>1050.04</v>
      </c>
      <c r="O5007" s="197">
        <v>0</v>
      </c>
      <c r="P5007" s="124" t="s">
        <v>1314</v>
      </c>
    </row>
    <row r="5008" spans="1:16" ht="76.5">
      <c r="A5008" s="262">
        <v>25</v>
      </c>
      <c r="B5008" s="124"/>
      <c r="C5008" s="125" t="s">
        <v>694</v>
      </c>
      <c r="D5008" s="195">
        <v>43238</v>
      </c>
      <c r="E5008" s="124" t="s">
        <v>9543</v>
      </c>
      <c r="F5008" s="124" t="s">
        <v>1315</v>
      </c>
      <c r="G5008" s="124">
        <v>17704587</v>
      </c>
      <c r="H5008" s="124"/>
      <c r="I5008" s="128" t="s">
        <v>11076</v>
      </c>
      <c r="J5008" s="124"/>
      <c r="K5008" s="124"/>
      <c r="L5008" s="124"/>
      <c r="M5008" s="124"/>
      <c r="N5008" s="197">
        <v>1279.1300000000001</v>
      </c>
      <c r="O5008" s="197">
        <v>0</v>
      </c>
      <c r="P5008" s="124" t="s">
        <v>1314</v>
      </c>
    </row>
    <row r="5009" spans="1:16" ht="76.5">
      <c r="A5009" s="262">
        <v>25</v>
      </c>
      <c r="B5009" s="124"/>
      <c r="C5009" s="125" t="s">
        <v>694</v>
      </c>
      <c r="D5009" s="195">
        <v>43238</v>
      </c>
      <c r="E5009" s="124" t="s">
        <v>9544</v>
      </c>
      <c r="F5009" s="124" t="s">
        <v>1315</v>
      </c>
      <c r="G5009" s="124">
        <v>17704595</v>
      </c>
      <c r="H5009" s="124"/>
      <c r="I5009" s="128" t="s">
        <v>11077</v>
      </c>
      <c r="J5009" s="124"/>
      <c r="K5009" s="124"/>
      <c r="L5009" s="124"/>
      <c r="M5009" s="124"/>
      <c r="N5009" s="197">
        <v>3322.93</v>
      </c>
      <c r="O5009" s="197">
        <v>0</v>
      </c>
      <c r="P5009" s="124" t="s">
        <v>1314</v>
      </c>
    </row>
    <row r="5010" spans="1:16" ht="76.5">
      <c r="A5010" s="262">
        <v>25</v>
      </c>
      <c r="B5010" s="124"/>
      <c r="C5010" s="125" t="s">
        <v>694</v>
      </c>
      <c r="D5010" s="195">
        <v>43238</v>
      </c>
      <c r="E5010" s="124" t="s">
        <v>9545</v>
      </c>
      <c r="F5010" s="124" t="s">
        <v>1315</v>
      </c>
      <c r="G5010" s="124">
        <v>17700896</v>
      </c>
      <c r="H5010" s="124"/>
      <c r="I5010" s="128" t="s">
        <v>11078</v>
      </c>
      <c r="J5010" s="124"/>
      <c r="K5010" s="124"/>
      <c r="L5010" s="124"/>
      <c r="M5010" s="124"/>
      <c r="N5010" s="197">
        <v>1.18</v>
      </c>
      <c r="O5010" s="197">
        <v>0</v>
      </c>
      <c r="P5010" s="124" t="s">
        <v>1314</v>
      </c>
    </row>
    <row r="5011" spans="1:16" ht="76.5">
      <c r="A5011" s="262">
        <v>25</v>
      </c>
      <c r="B5011" s="124"/>
      <c r="C5011" s="125" t="s">
        <v>694</v>
      </c>
      <c r="D5011" s="195">
        <v>43238</v>
      </c>
      <c r="E5011" s="124" t="s">
        <v>9546</v>
      </c>
      <c r="F5011" s="124" t="s">
        <v>1315</v>
      </c>
      <c r="G5011" s="124">
        <v>17700898</v>
      </c>
      <c r="H5011" s="124"/>
      <c r="I5011" s="128" t="s">
        <v>11079</v>
      </c>
      <c r="J5011" s="124"/>
      <c r="K5011" s="124"/>
      <c r="L5011" s="124"/>
      <c r="M5011" s="124"/>
      <c r="N5011" s="197">
        <v>580040.37</v>
      </c>
      <c r="O5011" s="197">
        <v>0</v>
      </c>
      <c r="P5011" s="124" t="s">
        <v>1314</v>
      </c>
    </row>
    <row r="5012" spans="1:16" ht="76.5">
      <c r="A5012" s="262">
        <v>25</v>
      </c>
      <c r="B5012" s="124"/>
      <c r="C5012" s="125" t="s">
        <v>694</v>
      </c>
      <c r="D5012" s="195">
        <v>43238</v>
      </c>
      <c r="E5012" s="124" t="s">
        <v>9547</v>
      </c>
      <c r="F5012" s="124" t="s">
        <v>1315</v>
      </c>
      <c r="G5012" s="124">
        <v>17718870</v>
      </c>
      <c r="H5012" s="124"/>
      <c r="I5012" s="128" t="s">
        <v>11080</v>
      </c>
      <c r="J5012" s="124"/>
      <c r="K5012" s="124"/>
      <c r="L5012" s="124"/>
      <c r="M5012" s="124"/>
      <c r="N5012" s="197">
        <v>307410.87</v>
      </c>
      <c r="O5012" s="197">
        <v>0</v>
      </c>
      <c r="P5012" s="124" t="s">
        <v>1314</v>
      </c>
    </row>
    <row r="5013" spans="1:16" ht="76.5">
      <c r="A5013" s="262">
        <v>25</v>
      </c>
      <c r="B5013" s="124"/>
      <c r="C5013" s="125" t="s">
        <v>694</v>
      </c>
      <c r="D5013" s="195">
        <v>43238</v>
      </c>
      <c r="E5013" s="124" t="s">
        <v>9548</v>
      </c>
      <c r="F5013" s="124" t="s">
        <v>1315</v>
      </c>
      <c r="G5013" s="124">
        <v>17718865</v>
      </c>
      <c r="H5013" s="124"/>
      <c r="I5013" s="128" t="s">
        <v>11081</v>
      </c>
      <c r="J5013" s="124"/>
      <c r="K5013" s="124"/>
      <c r="L5013" s="124"/>
      <c r="M5013" s="124"/>
      <c r="N5013" s="197">
        <v>2797410.82</v>
      </c>
      <c r="O5013" s="197">
        <v>0</v>
      </c>
      <c r="P5013" s="124" t="s">
        <v>1314</v>
      </c>
    </row>
    <row r="5014" spans="1:16" ht="76.5">
      <c r="A5014" s="262">
        <v>25</v>
      </c>
      <c r="B5014" s="124"/>
      <c r="C5014" s="125" t="s">
        <v>694</v>
      </c>
      <c r="D5014" s="195">
        <v>43238</v>
      </c>
      <c r="E5014" s="124" t="s">
        <v>9549</v>
      </c>
      <c r="F5014" s="124" t="s">
        <v>1315</v>
      </c>
      <c r="G5014" s="124">
        <v>17718862</v>
      </c>
      <c r="H5014" s="124"/>
      <c r="I5014" s="128" t="s">
        <v>11082</v>
      </c>
      <c r="J5014" s="124"/>
      <c r="K5014" s="124"/>
      <c r="L5014" s="124"/>
      <c r="M5014" s="124"/>
      <c r="N5014" s="197">
        <v>210172.84</v>
      </c>
      <c r="O5014" s="197">
        <v>0</v>
      </c>
      <c r="P5014" s="124" t="s">
        <v>1314</v>
      </c>
    </row>
    <row r="5015" spans="1:16" ht="76.5">
      <c r="A5015" s="262">
        <v>25</v>
      </c>
      <c r="B5015" s="124"/>
      <c r="C5015" s="125" t="s">
        <v>694</v>
      </c>
      <c r="D5015" s="195">
        <v>43238</v>
      </c>
      <c r="E5015" s="124" t="s">
        <v>9550</v>
      </c>
      <c r="F5015" s="124" t="s">
        <v>1315</v>
      </c>
      <c r="G5015" s="124">
        <v>17718854</v>
      </c>
      <c r="H5015" s="124"/>
      <c r="I5015" s="128" t="s">
        <v>11083</v>
      </c>
      <c r="J5015" s="124"/>
      <c r="K5015" s="124"/>
      <c r="L5015" s="124"/>
      <c r="M5015" s="124"/>
      <c r="N5015" s="197">
        <v>830100.17</v>
      </c>
      <c r="O5015" s="197">
        <v>0</v>
      </c>
      <c r="P5015" s="124" t="s">
        <v>1314</v>
      </c>
    </row>
    <row r="5016" spans="1:16" ht="76.5">
      <c r="A5016" s="262">
        <v>25</v>
      </c>
      <c r="B5016" s="124"/>
      <c r="C5016" s="125" t="s">
        <v>694</v>
      </c>
      <c r="D5016" s="195">
        <v>43238</v>
      </c>
      <c r="E5016" s="124" t="s">
        <v>9551</v>
      </c>
      <c r="F5016" s="124" t="s">
        <v>1315</v>
      </c>
      <c r="G5016" s="124">
        <v>17718846</v>
      </c>
      <c r="H5016" s="124"/>
      <c r="I5016" s="128" t="s">
        <v>11084</v>
      </c>
      <c r="J5016" s="124"/>
      <c r="K5016" s="124"/>
      <c r="L5016" s="124"/>
      <c r="M5016" s="124"/>
      <c r="N5016" s="197">
        <v>418709.04</v>
      </c>
      <c r="O5016" s="197">
        <v>0</v>
      </c>
      <c r="P5016" s="124" t="s">
        <v>1314</v>
      </c>
    </row>
    <row r="5017" spans="1:16" ht="76.5">
      <c r="A5017" s="262">
        <v>25</v>
      </c>
      <c r="B5017" s="124"/>
      <c r="C5017" s="125" t="s">
        <v>694</v>
      </c>
      <c r="D5017" s="195">
        <v>43238</v>
      </c>
      <c r="E5017" s="124" t="s">
        <v>9552</v>
      </c>
      <c r="F5017" s="124" t="s">
        <v>1315</v>
      </c>
      <c r="G5017" s="124">
        <v>17718835</v>
      </c>
      <c r="H5017" s="124"/>
      <c r="I5017" s="128" t="s">
        <v>11085</v>
      </c>
      <c r="J5017" s="124"/>
      <c r="K5017" s="124"/>
      <c r="L5017" s="124"/>
      <c r="M5017" s="124"/>
      <c r="N5017" s="197">
        <v>1432429.07</v>
      </c>
      <c r="O5017" s="197">
        <v>0</v>
      </c>
      <c r="P5017" s="124" t="s">
        <v>1314</v>
      </c>
    </row>
    <row r="5018" spans="1:16" ht="76.5">
      <c r="A5018" s="262">
        <v>25</v>
      </c>
      <c r="B5018" s="124"/>
      <c r="C5018" s="125" t="s">
        <v>694</v>
      </c>
      <c r="D5018" s="195">
        <v>43238</v>
      </c>
      <c r="E5018" s="124" t="s">
        <v>9553</v>
      </c>
      <c r="F5018" s="124" t="s">
        <v>1315</v>
      </c>
      <c r="G5018" s="124">
        <v>17718821</v>
      </c>
      <c r="H5018" s="124"/>
      <c r="I5018" s="128" t="s">
        <v>11086</v>
      </c>
      <c r="J5018" s="124"/>
      <c r="K5018" s="124"/>
      <c r="L5018" s="124"/>
      <c r="M5018" s="124"/>
      <c r="N5018" s="197">
        <v>767727.53</v>
      </c>
      <c r="O5018" s="197">
        <v>0</v>
      </c>
      <c r="P5018" s="124" t="s">
        <v>1314</v>
      </c>
    </row>
    <row r="5019" spans="1:16" ht="76.5">
      <c r="A5019" s="262">
        <v>25</v>
      </c>
      <c r="B5019" s="124"/>
      <c r="C5019" s="125" t="s">
        <v>694</v>
      </c>
      <c r="D5019" s="195">
        <v>43238</v>
      </c>
      <c r="E5019" s="124" t="s">
        <v>9554</v>
      </c>
      <c r="F5019" s="124" t="s">
        <v>1315</v>
      </c>
      <c r="G5019" s="124">
        <v>17718805</v>
      </c>
      <c r="H5019" s="124"/>
      <c r="I5019" s="128" t="s">
        <v>11087</v>
      </c>
      <c r="J5019" s="124"/>
      <c r="K5019" s="124"/>
      <c r="L5019" s="124"/>
      <c r="M5019" s="124"/>
      <c r="N5019" s="197">
        <v>330369.53000000003</v>
      </c>
      <c r="O5019" s="197">
        <v>0</v>
      </c>
      <c r="P5019" s="124" t="s">
        <v>1314</v>
      </c>
    </row>
    <row r="5020" spans="1:16" ht="76.5">
      <c r="A5020" s="262">
        <v>25</v>
      </c>
      <c r="B5020" s="124"/>
      <c r="C5020" s="125" t="s">
        <v>694</v>
      </c>
      <c r="D5020" s="195">
        <v>43238</v>
      </c>
      <c r="E5020" s="124" t="s">
        <v>9555</v>
      </c>
      <c r="F5020" s="124" t="s">
        <v>1315</v>
      </c>
      <c r="G5020" s="124">
        <v>17723371</v>
      </c>
      <c r="H5020" s="124"/>
      <c r="I5020" s="128" t="s">
        <v>11088</v>
      </c>
      <c r="J5020" s="124"/>
      <c r="K5020" s="124"/>
      <c r="L5020" s="124"/>
      <c r="M5020" s="124"/>
      <c r="N5020" s="197">
        <v>233758.17</v>
      </c>
      <c r="O5020" s="197">
        <v>0</v>
      </c>
      <c r="P5020" s="124" t="s">
        <v>1314</v>
      </c>
    </row>
    <row r="5021" spans="1:16" ht="76.5">
      <c r="A5021" s="262">
        <v>25</v>
      </c>
      <c r="B5021" s="124"/>
      <c r="C5021" s="125" t="s">
        <v>694</v>
      </c>
      <c r="D5021" s="195">
        <v>43238</v>
      </c>
      <c r="E5021" s="124" t="s">
        <v>9556</v>
      </c>
      <c r="F5021" s="124" t="s">
        <v>1315</v>
      </c>
      <c r="G5021" s="124">
        <v>17723370</v>
      </c>
      <c r="H5021" s="124"/>
      <c r="I5021" s="128" t="s">
        <v>11089</v>
      </c>
      <c r="J5021" s="124"/>
      <c r="K5021" s="124"/>
      <c r="L5021" s="124"/>
      <c r="M5021" s="124"/>
      <c r="N5021" s="197">
        <v>295900.17</v>
      </c>
      <c r="O5021" s="197">
        <v>0</v>
      </c>
      <c r="P5021" s="124" t="s">
        <v>1314</v>
      </c>
    </row>
    <row r="5022" spans="1:16" ht="76.5">
      <c r="A5022" s="262">
        <v>25</v>
      </c>
      <c r="B5022" s="124"/>
      <c r="C5022" s="125" t="s">
        <v>694</v>
      </c>
      <c r="D5022" s="195">
        <v>43238</v>
      </c>
      <c r="E5022" s="124" t="s">
        <v>9557</v>
      </c>
      <c r="F5022" s="124" t="s">
        <v>1315</v>
      </c>
      <c r="G5022" s="124">
        <v>17722970</v>
      </c>
      <c r="H5022" s="124"/>
      <c r="I5022" s="128" t="s">
        <v>11090</v>
      </c>
      <c r="J5022" s="124"/>
      <c r="K5022" s="124"/>
      <c r="L5022" s="124"/>
      <c r="M5022" s="124"/>
      <c r="N5022" s="197">
        <v>2200406.7999999998</v>
      </c>
      <c r="O5022" s="197">
        <v>0</v>
      </c>
      <c r="P5022" s="124" t="s">
        <v>1314</v>
      </c>
    </row>
    <row r="5023" spans="1:16" ht="76.5">
      <c r="A5023" s="262">
        <v>25</v>
      </c>
      <c r="B5023" s="124"/>
      <c r="C5023" s="125" t="s">
        <v>694</v>
      </c>
      <c r="D5023" s="195">
        <v>43238</v>
      </c>
      <c r="E5023" s="124" t="s">
        <v>9558</v>
      </c>
      <c r="F5023" s="124" t="s">
        <v>1315</v>
      </c>
      <c r="G5023" s="124">
        <v>17723353</v>
      </c>
      <c r="H5023" s="124"/>
      <c r="I5023" s="128" t="s">
        <v>11091</v>
      </c>
      <c r="J5023" s="124"/>
      <c r="K5023" s="124"/>
      <c r="L5023" s="124"/>
      <c r="M5023" s="124"/>
      <c r="N5023" s="197">
        <v>181463.07</v>
      </c>
      <c r="O5023" s="197">
        <v>0</v>
      </c>
      <c r="P5023" s="124" t="s">
        <v>1314</v>
      </c>
    </row>
    <row r="5024" spans="1:16" ht="76.5">
      <c r="A5024" s="262">
        <v>25</v>
      </c>
      <c r="B5024" s="124"/>
      <c r="C5024" s="125" t="s">
        <v>694</v>
      </c>
      <c r="D5024" s="195">
        <v>43238</v>
      </c>
      <c r="E5024" s="124" t="s">
        <v>9559</v>
      </c>
      <c r="F5024" s="124" t="s">
        <v>1315</v>
      </c>
      <c r="G5024" s="124">
        <v>17723355</v>
      </c>
      <c r="H5024" s="124"/>
      <c r="I5024" s="128" t="s">
        <v>11092</v>
      </c>
      <c r="J5024" s="124"/>
      <c r="K5024" s="124"/>
      <c r="L5024" s="124"/>
      <c r="M5024" s="124"/>
      <c r="N5024" s="197">
        <v>286205.84000000003</v>
      </c>
      <c r="O5024" s="197">
        <v>0</v>
      </c>
      <c r="P5024" s="124" t="s">
        <v>1314</v>
      </c>
    </row>
    <row r="5025" spans="1:16" ht="76.5">
      <c r="A5025" s="262">
        <v>25</v>
      </c>
      <c r="B5025" s="124"/>
      <c r="C5025" s="125" t="s">
        <v>694</v>
      </c>
      <c r="D5025" s="195">
        <v>43238</v>
      </c>
      <c r="E5025" s="124" t="s">
        <v>9560</v>
      </c>
      <c r="F5025" s="124" t="s">
        <v>1315</v>
      </c>
      <c r="G5025" s="124">
        <v>17723369</v>
      </c>
      <c r="H5025" s="124"/>
      <c r="I5025" s="128" t="s">
        <v>11093</v>
      </c>
      <c r="J5025" s="124"/>
      <c r="K5025" s="124"/>
      <c r="L5025" s="124"/>
      <c r="M5025" s="124"/>
      <c r="N5025" s="197">
        <v>821607.64</v>
      </c>
      <c r="O5025" s="197">
        <v>0</v>
      </c>
      <c r="P5025" s="124" t="s">
        <v>1314</v>
      </c>
    </row>
    <row r="5026" spans="1:16" ht="51">
      <c r="A5026" s="262">
        <v>513</v>
      </c>
      <c r="B5026" s="124"/>
      <c r="C5026" s="125" t="s">
        <v>201</v>
      </c>
      <c r="D5026" s="195">
        <v>43238</v>
      </c>
      <c r="E5026" s="124" t="s">
        <v>9561</v>
      </c>
      <c r="F5026" s="124" t="s">
        <v>15</v>
      </c>
      <c r="G5026" s="124">
        <v>740073</v>
      </c>
      <c r="H5026" s="124"/>
      <c r="I5026" s="128" t="s">
        <v>6144</v>
      </c>
      <c r="J5026" s="124"/>
      <c r="K5026" s="124"/>
      <c r="L5026" s="124"/>
      <c r="M5026" s="124"/>
      <c r="N5026" s="197">
        <v>50</v>
      </c>
      <c r="O5026" s="197">
        <v>0</v>
      </c>
      <c r="P5026" s="124" t="s">
        <v>1314</v>
      </c>
    </row>
    <row r="5027" spans="1:16" ht="63.75">
      <c r="A5027" s="262">
        <v>85</v>
      </c>
      <c r="B5027" s="124"/>
      <c r="C5027" s="125" t="s">
        <v>4142</v>
      </c>
      <c r="D5027" s="195">
        <v>43238</v>
      </c>
      <c r="E5027" s="124" t="s">
        <v>9562</v>
      </c>
      <c r="F5027" s="124" t="s">
        <v>6</v>
      </c>
      <c r="G5027" s="124">
        <v>740091</v>
      </c>
      <c r="H5027" s="124"/>
      <c r="I5027" s="128" t="s">
        <v>11094</v>
      </c>
      <c r="J5027" s="124"/>
      <c r="K5027" s="124"/>
      <c r="L5027" s="124"/>
      <c r="M5027" s="124"/>
      <c r="N5027" s="197">
        <v>0</v>
      </c>
      <c r="O5027" s="197">
        <v>849809.94</v>
      </c>
      <c r="P5027" s="124" t="s">
        <v>1314</v>
      </c>
    </row>
    <row r="5028" spans="1:16" ht="63.75">
      <c r="A5028" s="262">
        <v>85</v>
      </c>
      <c r="B5028" s="124"/>
      <c r="C5028" s="125" t="s">
        <v>4142</v>
      </c>
      <c r="D5028" s="195">
        <v>43238</v>
      </c>
      <c r="E5028" s="124" t="s">
        <v>9563</v>
      </c>
      <c r="F5028" s="124" t="s">
        <v>15</v>
      </c>
      <c r="G5028" s="124">
        <v>740092</v>
      </c>
      <c r="H5028" s="124"/>
      <c r="I5028" s="128" t="s">
        <v>11095</v>
      </c>
      <c r="J5028" s="124"/>
      <c r="K5028" s="124"/>
      <c r="L5028" s="124"/>
      <c r="M5028" s="124"/>
      <c r="N5028" s="197">
        <v>50</v>
      </c>
      <c r="O5028" s="197">
        <v>0</v>
      </c>
      <c r="P5028" s="124" t="s">
        <v>1314</v>
      </c>
    </row>
    <row r="5029" spans="1:16" ht="76.5">
      <c r="A5029" s="262">
        <v>20</v>
      </c>
      <c r="B5029" s="124"/>
      <c r="C5029" s="125" t="s">
        <v>693</v>
      </c>
      <c r="D5029" s="195">
        <v>43238</v>
      </c>
      <c r="E5029" s="124" t="s">
        <v>9564</v>
      </c>
      <c r="F5029" s="124" t="s">
        <v>15</v>
      </c>
      <c r="G5029" s="124">
        <v>5008</v>
      </c>
      <c r="H5029" s="124"/>
      <c r="I5029" s="128" t="s">
        <v>11096</v>
      </c>
      <c r="J5029" s="124"/>
      <c r="K5029" s="124"/>
      <c r="L5029" s="124"/>
      <c r="M5029" s="124"/>
      <c r="N5029" s="197">
        <v>753.49</v>
      </c>
      <c r="O5029" s="197">
        <v>0</v>
      </c>
      <c r="P5029" s="124" t="s">
        <v>1314</v>
      </c>
    </row>
    <row r="5030" spans="1:16" ht="89.25">
      <c r="A5030" s="262">
        <v>513</v>
      </c>
      <c r="B5030" s="124"/>
      <c r="C5030" s="125" t="s">
        <v>201</v>
      </c>
      <c r="D5030" s="195">
        <v>43238</v>
      </c>
      <c r="E5030" s="124" t="s">
        <v>9565</v>
      </c>
      <c r="F5030" s="124" t="s">
        <v>15</v>
      </c>
      <c r="G5030" s="124">
        <v>5010</v>
      </c>
      <c r="H5030" s="124"/>
      <c r="I5030" s="128" t="s">
        <v>11097</v>
      </c>
      <c r="J5030" s="124"/>
      <c r="K5030" s="124"/>
      <c r="L5030" s="124"/>
      <c r="M5030" s="124"/>
      <c r="N5030" s="197">
        <v>296792.40000000002</v>
      </c>
      <c r="O5030" s="197">
        <v>0</v>
      </c>
      <c r="P5030" s="124" t="s">
        <v>1314</v>
      </c>
    </row>
    <row r="5031" spans="1:16" ht="76.5">
      <c r="A5031" s="262">
        <v>20</v>
      </c>
      <c r="B5031" s="124"/>
      <c r="C5031" s="125" t="s">
        <v>693</v>
      </c>
      <c r="D5031" s="195">
        <v>43238</v>
      </c>
      <c r="E5031" s="124" t="s">
        <v>9566</v>
      </c>
      <c r="F5031" s="124" t="s">
        <v>15</v>
      </c>
      <c r="G5031" s="124">
        <v>5009</v>
      </c>
      <c r="H5031" s="124"/>
      <c r="I5031" s="128" t="s">
        <v>11098</v>
      </c>
      <c r="J5031" s="124"/>
      <c r="K5031" s="124"/>
      <c r="L5031" s="124"/>
      <c r="M5031" s="124"/>
      <c r="N5031" s="197">
        <v>556.41</v>
      </c>
      <c r="O5031" s="197">
        <v>0</v>
      </c>
      <c r="P5031" s="124" t="s">
        <v>1314</v>
      </c>
    </row>
    <row r="5032" spans="1:16" ht="89.25">
      <c r="A5032" s="262">
        <v>163</v>
      </c>
      <c r="B5032" s="124"/>
      <c r="C5032" s="125" t="s">
        <v>748</v>
      </c>
      <c r="D5032" s="195">
        <v>43238</v>
      </c>
      <c r="E5032" s="124" t="s">
        <v>9567</v>
      </c>
      <c r="F5032" s="124" t="s">
        <v>15</v>
      </c>
      <c r="G5032" s="124">
        <v>5015</v>
      </c>
      <c r="H5032" s="124"/>
      <c r="I5032" s="128" t="s">
        <v>11099</v>
      </c>
      <c r="J5032" s="124"/>
      <c r="K5032" s="124"/>
      <c r="L5032" s="124"/>
      <c r="M5032" s="124"/>
      <c r="N5032" s="197">
        <v>587.21</v>
      </c>
      <c r="O5032" s="197">
        <v>0</v>
      </c>
      <c r="P5032" s="124" t="s">
        <v>1314</v>
      </c>
    </row>
    <row r="5033" spans="1:16" ht="89.25">
      <c r="A5033" s="262">
        <v>594</v>
      </c>
      <c r="B5033" s="124"/>
      <c r="C5033" s="125" t="s">
        <v>113</v>
      </c>
      <c r="D5033" s="195">
        <v>43238</v>
      </c>
      <c r="E5033" s="124" t="s">
        <v>9568</v>
      </c>
      <c r="F5033" s="124" t="s">
        <v>15</v>
      </c>
      <c r="G5033" s="124">
        <v>5016</v>
      </c>
      <c r="H5033" s="124"/>
      <c r="I5033" s="128" t="s">
        <v>11100</v>
      </c>
      <c r="J5033" s="124"/>
      <c r="K5033" s="124"/>
      <c r="L5033" s="124"/>
      <c r="M5033" s="124"/>
      <c r="N5033" s="197">
        <v>293.32</v>
      </c>
      <c r="O5033" s="197">
        <v>0</v>
      </c>
      <c r="P5033" s="124" t="s">
        <v>1314</v>
      </c>
    </row>
    <row r="5034" spans="1:16" ht="89.25">
      <c r="A5034" s="262">
        <v>224</v>
      </c>
      <c r="B5034" s="124"/>
      <c r="C5034" s="125" t="s">
        <v>120</v>
      </c>
      <c r="D5034" s="195">
        <v>43238</v>
      </c>
      <c r="E5034" s="124" t="s">
        <v>9569</v>
      </c>
      <c r="F5034" s="124" t="s">
        <v>15</v>
      </c>
      <c r="G5034" s="124">
        <v>5014</v>
      </c>
      <c r="H5034" s="124"/>
      <c r="I5034" s="128" t="s">
        <v>11101</v>
      </c>
      <c r="J5034" s="124"/>
      <c r="K5034" s="124"/>
      <c r="L5034" s="124"/>
      <c r="M5034" s="124"/>
      <c r="N5034" s="197">
        <v>282.83</v>
      </c>
      <c r="O5034" s="197">
        <v>0</v>
      </c>
      <c r="P5034" s="124" t="s">
        <v>1314</v>
      </c>
    </row>
    <row r="5035" spans="1:16" ht="76.5">
      <c r="A5035" s="262">
        <v>20</v>
      </c>
      <c r="B5035" s="124"/>
      <c r="C5035" s="125" t="s">
        <v>693</v>
      </c>
      <c r="D5035" s="195">
        <v>43238</v>
      </c>
      <c r="E5035" s="124" t="s">
        <v>9570</v>
      </c>
      <c r="F5035" s="124" t="s">
        <v>15</v>
      </c>
      <c r="G5035" s="124">
        <v>5017</v>
      </c>
      <c r="H5035" s="124"/>
      <c r="I5035" s="128" t="s">
        <v>11102</v>
      </c>
      <c r="J5035" s="124"/>
      <c r="K5035" s="124"/>
      <c r="L5035" s="124"/>
      <c r="M5035" s="124"/>
      <c r="N5035" s="197">
        <v>407.2</v>
      </c>
      <c r="O5035" s="197">
        <v>0</v>
      </c>
      <c r="P5035" s="124" t="s">
        <v>1314</v>
      </c>
    </row>
    <row r="5036" spans="1:16" ht="89.25">
      <c r="A5036" s="262">
        <v>513</v>
      </c>
      <c r="B5036" s="124"/>
      <c r="C5036" s="125" t="s">
        <v>201</v>
      </c>
      <c r="D5036" s="195">
        <v>43238</v>
      </c>
      <c r="E5036" s="124" t="s">
        <v>9571</v>
      </c>
      <c r="F5036" s="124" t="s">
        <v>15</v>
      </c>
      <c r="G5036" s="124">
        <v>5011</v>
      </c>
      <c r="H5036" s="124"/>
      <c r="I5036" s="128" t="s">
        <v>11103</v>
      </c>
      <c r="J5036" s="124"/>
      <c r="K5036" s="124"/>
      <c r="L5036" s="124"/>
      <c r="M5036" s="124"/>
      <c r="N5036" s="197">
        <v>604.08000000000004</v>
      </c>
      <c r="O5036" s="197">
        <v>0</v>
      </c>
      <c r="P5036" s="124" t="s">
        <v>1314</v>
      </c>
    </row>
    <row r="5037" spans="1:16" ht="102">
      <c r="A5037" s="262">
        <v>224</v>
      </c>
      <c r="B5037" s="124"/>
      <c r="C5037" s="125" t="s">
        <v>120</v>
      </c>
      <c r="D5037" s="195">
        <v>43238</v>
      </c>
      <c r="E5037" s="124" t="s">
        <v>9572</v>
      </c>
      <c r="F5037" s="124" t="s">
        <v>15</v>
      </c>
      <c r="G5037" s="124">
        <v>5012</v>
      </c>
      <c r="H5037" s="124"/>
      <c r="I5037" s="128" t="s">
        <v>11104</v>
      </c>
      <c r="J5037" s="124"/>
      <c r="K5037" s="124"/>
      <c r="L5037" s="124"/>
      <c r="M5037" s="124"/>
      <c r="N5037" s="197">
        <v>281.32</v>
      </c>
      <c r="O5037" s="197">
        <v>0</v>
      </c>
      <c r="P5037" s="124" t="s">
        <v>1314</v>
      </c>
    </row>
    <row r="5038" spans="1:16" ht="51">
      <c r="A5038" s="262">
        <v>513</v>
      </c>
      <c r="B5038" s="124"/>
      <c r="C5038" s="125" t="s">
        <v>201</v>
      </c>
      <c r="D5038" s="195">
        <v>43238</v>
      </c>
      <c r="E5038" s="124" t="s">
        <v>9573</v>
      </c>
      <c r="F5038" s="124" t="s">
        <v>15</v>
      </c>
      <c r="G5038" s="124">
        <v>740529</v>
      </c>
      <c r="H5038" s="124"/>
      <c r="I5038" s="128" t="s">
        <v>1391</v>
      </c>
      <c r="J5038" s="124"/>
      <c r="K5038" s="124"/>
      <c r="L5038" s="124"/>
      <c r="M5038" s="124"/>
      <c r="N5038" s="197">
        <v>50</v>
      </c>
      <c r="O5038" s="197">
        <v>0</v>
      </c>
      <c r="P5038" s="124" t="s">
        <v>1314</v>
      </c>
    </row>
    <row r="5039" spans="1:16" ht="76.5">
      <c r="A5039" s="262">
        <v>25</v>
      </c>
      <c r="B5039" s="124"/>
      <c r="C5039" s="125" t="s">
        <v>694</v>
      </c>
      <c r="D5039" s="195">
        <v>43238</v>
      </c>
      <c r="E5039" s="124" t="s">
        <v>9574</v>
      </c>
      <c r="F5039" s="124" t="s">
        <v>1315</v>
      </c>
      <c r="G5039" s="124">
        <v>17737377</v>
      </c>
      <c r="H5039" s="124"/>
      <c r="I5039" s="128" t="s">
        <v>11105</v>
      </c>
      <c r="J5039" s="124"/>
      <c r="K5039" s="124"/>
      <c r="L5039" s="124"/>
      <c r="M5039" s="124"/>
      <c r="N5039" s="197">
        <v>301325.58</v>
      </c>
      <c r="O5039" s="197">
        <v>0</v>
      </c>
      <c r="P5039" s="124" t="s">
        <v>1314</v>
      </c>
    </row>
    <row r="5040" spans="1:16" ht="63.75">
      <c r="A5040" s="262" t="s">
        <v>619</v>
      </c>
      <c r="B5040" s="124"/>
      <c r="C5040" s="125" t="s">
        <v>713</v>
      </c>
      <c r="D5040" s="195">
        <v>43238</v>
      </c>
      <c r="E5040" s="124" t="s">
        <v>9575</v>
      </c>
      <c r="F5040" s="124" t="s">
        <v>6</v>
      </c>
      <c r="G5040" s="124">
        <v>976389</v>
      </c>
      <c r="H5040" s="124"/>
      <c r="I5040" s="128" t="s">
        <v>11106</v>
      </c>
      <c r="J5040" s="124"/>
      <c r="K5040" s="124"/>
      <c r="L5040" s="124"/>
      <c r="M5040" s="124"/>
      <c r="N5040" s="197">
        <v>0</v>
      </c>
      <c r="O5040" s="197">
        <v>648505.16</v>
      </c>
      <c r="P5040" s="124" t="s">
        <v>1314</v>
      </c>
    </row>
    <row r="5041" spans="1:16" ht="63.75">
      <c r="A5041" s="262">
        <v>513</v>
      </c>
      <c r="B5041" s="124"/>
      <c r="C5041" s="125" t="s">
        <v>201</v>
      </c>
      <c r="D5041" s="195">
        <v>43238</v>
      </c>
      <c r="E5041" s="124" t="s">
        <v>9576</v>
      </c>
      <c r="F5041" s="124" t="s">
        <v>15</v>
      </c>
      <c r="G5041" s="124">
        <v>740535</v>
      </c>
      <c r="H5041" s="124"/>
      <c r="I5041" s="128" t="s">
        <v>11107</v>
      </c>
      <c r="J5041" s="124"/>
      <c r="K5041" s="124"/>
      <c r="L5041" s="124"/>
      <c r="M5041" s="124"/>
      <c r="N5041" s="197">
        <v>50</v>
      </c>
      <c r="O5041" s="197">
        <v>0</v>
      </c>
      <c r="P5041" s="124" t="s">
        <v>1314</v>
      </c>
    </row>
    <row r="5042" spans="1:16" ht="63.75">
      <c r="A5042" s="262">
        <v>287</v>
      </c>
      <c r="B5042" s="124"/>
      <c r="C5042" s="125" t="s">
        <v>790</v>
      </c>
      <c r="D5042" s="195">
        <v>43238</v>
      </c>
      <c r="E5042" s="124" t="s">
        <v>9577</v>
      </c>
      <c r="F5042" s="124" t="s">
        <v>11</v>
      </c>
      <c r="G5042" s="124">
        <v>740538</v>
      </c>
      <c r="H5042" s="124"/>
      <c r="I5042" s="128" t="s">
        <v>11108</v>
      </c>
      <c r="J5042" s="124"/>
      <c r="K5042" s="124"/>
      <c r="L5042" s="124"/>
      <c r="M5042" s="124"/>
      <c r="N5042" s="197">
        <v>50</v>
      </c>
      <c r="O5042" s="197">
        <v>0</v>
      </c>
      <c r="P5042" s="124" t="s">
        <v>1314</v>
      </c>
    </row>
    <row r="5043" spans="1:16" ht="51">
      <c r="A5043" s="262">
        <v>513</v>
      </c>
      <c r="B5043" s="124"/>
      <c r="C5043" s="125" t="s">
        <v>201</v>
      </c>
      <c r="D5043" s="195">
        <v>43238</v>
      </c>
      <c r="E5043" s="124" t="s">
        <v>9578</v>
      </c>
      <c r="F5043" s="124" t="s">
        <v>15</v>
      </c>
      <c r="G5043" s="124">
        <v>740540</v>
      </c>
      <c r="H5043" s="124"/>
      <c r="I5043" s="128" t="s">
        <v>11109</v>
      </c>
      <c r="J5043" s="124"/>
      <c r="K5043" s="124"/>
      <c r="L5043" s="124"/>
      <c r="M5043" s="124"/>
      <c r="N5043" s="197">
        <v>50</v>
      </c>
      <c r="O5043" s="197">
        <v>0</v>
      </c>
      <c r="P5043" s="124" t="s">
        <v>1314</v>
      </c>
    </row>
    <row r="5044" spans="1:16" ht="51">
      <c r="A5044" s="262">
        <v>513</v>
      </c>
      <c r="B5044" s="124"/>
      <c r="C5044" s="125" t="s">
        <v>201</v>
      </c>
      <c r="D5044" s="195">
        <v>43238</v>
      </c>
      <c r="E5044" s="124" t="s">
        <v>9579</v>
      </c>
      <c r="F5044" s="124" t="s">
        <v>15</v>
      </c>
      <c r="G5044" s="124">
        <v>740596</v>
      </c>
      <c r="H5044" s="124"/>
      <c r="I5044" s="128" t="s">
        <v>4279</v>
      </c>
      <c r="J5044" s="124"/>
      <c r="K5044" s="124"/>
      <c r="L5044" s="124"/>
      <c r="M5044" s="124"/>
      <c r="N5044" s="197">
        <v>50</v>
      </c>
      <c r="O5044" s="197">
        <v>0</v>
      </c>
      <c r="P5044" s="124" t="s">
        <v>1314</v>
      </c>
    </row>
    <row r="5045" spans="1:16" ht="51">
      <c r="A5045" s="262">
        <v>117</v>
      </c>
      <c r="B5045" s="124"/>
      <c r="C5045" s="125" t="s">
        <v>722</v>
      </c>
      <c r="D5045" s="195">
        <v>43238</v>
      </c>
      <c r="E5045" s="124" t="s">
        <v>9580</v>
      </c>
      <c r="F5045" s="124" t="s">
        <v>11</v>
      </c>
      <c r="G5045" s="124">
        <v>922060</v>
      </c>
      <c r="H5045" s="124"/>
      <c r="I5045" s="128" t="s">
        <v>11110</v>
      </c>
      <c r="J5045" s="124"/>
      <c r="K5045" s="124"/>
      <c r="L5045" s="124"/>
      <c r="M5045" s="124"/>
      <c r="N5045" s="197">
        <v>50</v>
      </c>
      <c r="O5045" s="197">
        <v>0</v>
      </c>
      <c r="P5045" s="124" t="s">
        <v>1314</v>
      </c>
    </row>
    <row r="5046" spans="1:16" ht="51">
      <c r="A5046" s="262">
        <v>117</v>
      </c>
      <c r="B5046" s="124"/>
      <c r="C5046" s="125" t="s">
        <v>722</v>
      </c>
      <c r="D5046" s="195">
        <v>43238</v>
      </c>
      <c r="E5046" s="124" t="s">
        <v>9581</v>
      </c>
      <c r="F5046" s="124" t="s">
        <v>11</v>
      </c>
      <c r="G5046" s="124">
        <v>922058</v>
      </c>
      <c r="H5046" s="124"/>
      <c r="I5046" s="128" t="s">
        <v>11111</v>
      </c>
      <c r="J5046" s="124"/>
      <c r="K5046" s="124"/>
      <c r="L5046" s="124"/>
      <c r="M5046" s="124"/>
      <c r="N5046" s="197">
        <v>50</v>
      </c>
      <c r="O5046" s="197">
        <v>0</v>
      </c>
      <c r="P5046" s="124" t="s">
        <v>1314</v>
      </c>
    </row>
    <row r="5047" spans="1:16" ht="89.25">
      <c r="A5047" s="262">
        <v>35</v>
      </c>
      <c r="B5047" s="124"/>
      <c r="C5047" s="125" t="s">
        <v>696</v>
      </c>
      <c r="D5047" s="195">
        <v>43238</v>
      </c>
      <c r="E5047" s="124" t="s">
        <v>9582</v>
      </c>
      <c r="F5047" s="124" t="s">
        <v>6</v>
      </c>
      <c r="G5047" s="124">
        <v>922070</v>
      </c>
      <c r="H5047" s="124"/>
      <c r="I5047" s="128" t="s">
        <v>11112</v>
      </c>
      <c r="J5047" s="124"/>
      <c r="K5047" s="124"/>
      <c r="L5047" s="124"/>
      <c r="M5047" s="124"/>
      <c r="N5047" s="197">
        <v>0</v>
      </c>
      <c r="O5047" s="197">
        <v>3000</v>
      </c>
      <c r="P5047" s="124" t="s">
        <v>1314</v>
      </c>
    </row>
    <row r="5048" spans="1:16" ht="51">
      <c r="A5048" s="262">
        <v>513</v>
      </c>
      <c r="B5048" s="124"/>
      <c r="C5048" s="125" t="s">
        <v>201</v>
      </c>
      <c r="D5048" s="195">
        <v>43238</v>
      </c>
      <c r="E5048" s="124" t="s">
        <v>9583</v>
      </c>
      <c r="F5048" s="124" t="s">
        <v>15</v>
      </c>
      <c r="G5048" s="124">
        <v>740730</v>
      </c>
      <c r="H5048" s="124"/>
      <c r="I5048" s="128" t="s">
        <v>11113</v>
      </c>
      <c r="J5048" s="124"/>
      <c r="K5048" s="124"/>
      <c r="L5048" s="124"/>
      <c r="M5048" s="124"/>
      <c r="N5048" s="197">
        <v>50</v>
      </c>
      <c r="O5048" s="197">
        <v>0</v>
      </c>
      <c r="P5048" s="124" t="s">
        <v>1314</v>
      </c>
    </row>
    <row r="5049" spans="1:16" ht="76.5">
      <c r="A5049" s="262">
        <v>25</v>
      </c>
      <c r="B5049" s="124"/>
      <c r="C5049" s="125" t="s">
        <v>694</v>
      </c>
      <c r="D5049" s="195">
        <v>43238</v>
      </c>
      <c r="E5049" s="124" t="s">
        <v>9584</v>
      </c>
      <c r="F5049" s="124" t="s">
        <v>1315</v>
      </c>
      <c r="G5049" s="124">
        <v>17737662</v>
      </c>
      <c r="H5049" s="124"/>
      <c r="I5049" s="128" t="s">
        <v>11114</v>
      </c>
      <c r="J5049" s="124"/>
      <c r="K5049" s="124"/>
      <c r="L5049" s="124"/>
      <c r="M5049" s="124"/>
      <c r="N5049" s="197">
        <v>1209465.51</v>
      </c>
      <c r="O5049" s="197">
        <v>0</v>
      </c>
      <c r="P5049" s="124" t="s">
        <v>1314</v>
      </c>
    </row>
    <row r="5050" spans="1:16" ht="76.5">
      <c r="A5050" s="262">
        <v>25</v>
      </c>
      <c r="B5050" s="124"/>
      <c r="C5050" s="125" t="s">
        <v>694</v>
      </c>
      <c r="D5050" s="195">
        <v>43238</v>
      </c>
      <c r="E5050" s="124" t="s">
        <v>9585</v>
      </c>
      <c r="F5050" s="124" t="s">
        <v>1315</v>
      </c>
      <c r="G5050" s="124">
        <v>17723373</v>
      </c>
      <c r="H5050" s="124"/>
      <c r="I5050" s="128" t="s">
        <v>11115</v>
      </c>
      <c r="J5050" s="124"/>
      <c r="K5050" s="124"/>
      <c r="L5050" s="124"/>
      <c r="M5050" s="124"/>
      <c r="N5050" s="197">
        <v>46676.66</v>
      </c>
      <c r="O5050" s="197">
        <v>0</v>
      </c>
      <c r="P5050" s="124" t="s">
        <v>1314</v>
      </c>
    </row>
    <row r="5051" spans="1:16" ht="63.75">
      <c r="A5051" s="262">
        <v>513</v>
      </c>
      <c r="B5051" s="124"/>
      <c r="C5051" s="125" t="s">
        <v>201</v>
      </c>
      <c r="D5051" s="195">
        <v>43238</v>
      </c>
      <c r="E5051" s="124" t="s">
        <v>9586</v>
      </c>
      <c r="F5051" s="124" t="s">
        <v>15</v>
      </c>
      <c r="G5051" s="124">
        <v>740732</v>
      </c>
      <c r="H5051" s="124"/>
      <c r="I5051" s="128" t="s">
        <v>11116</v>
      </c>
      <c r="J5051" s="124"/>
      <c r="K5051" s="124"/>
      <c r="L5051" s="124"/>
      <c r="M5051" s="124"/>
      <c r="N5051" s="197">
        <v>50</v>
      </c>
      <c r="O5051" s="197">
        <v>0</v>
      </c>
      <c r="P5051" s="124" t="s">
        <v>1314</v>
      </c>
    </row>
    <row r="5052" spans="1:16" ht="51">
      <c r="A5052" s="262">
        <v>513</v>
      </c>
      <c r="B5052" s="124"/>
      <c r="C5052" s="125" t="s">
        <v>201</v>
      </c>
      <c r="D5052" s="195">
        <v>43238</v>
      </c>
      <c r="E5052" s="124" t="s">
        <v>9587</v>
      </c>
      <c r="F5052" s="124" t="s">
        <v>15</v>
      </c>
      <c r="G5052" s="124">
        <v>740734</v>
      </c>
      <c r="H5052" s="124"/>
      <c r="I5052" s="128" t="s">
        <v>1392</v>
      </c>
      <c r="J5052" s="124"/>
      <c r="K5052" s="124"/>
      <c r="L5052" s="124"/>
      <c r="M5052" s="124"/>
      <c r="N5052" s="197">
        <v>50</v>
      </c>
      <c r="O5052" s="197">
        <v>0</v>
      </c>
      <c r="P5052" s="124" t="s">
        <v>1314</v>
      </c>
    </row>
    <row r="5053" spans="1:16" ht="51">
      <c r="A5053" s="262">
        <v>513</v>
      </c>
      <c r="B5053" s="124"/>
      <c r="C5053" s="125" t="s">
        <v>201</v>
      </c>
      <c r="D5053" s="195">
        <v>43238</v>
      </c>
      <c r="E5053" s="124" t="s">
        <v>9588</v>
      </c>
      <c r="F5053" s="124" t="s">
        <v>15</v>
      </c>
      <c r="G5053" s="124">
        <v>740736</v>
      </c>
      <c r="H5053" s="124"/>
      <c r="I5053" s="128" t="s">
        <v>11117</v>
      </c>
      <c r="J5053" s="124"/>
      <c r="K5053" s="124"/>
      <c r="L5053" s="124"/>
      <c r="M5053" s="124"/>
      <c r="N5053" s="197">
        <v>50</v>
      </c>
      <c r="O5053" s="197">
        <v>0</v>
      </c>
      <c r="P5053" s="124" t="s">
        <v>1314</v>
      </c>
    </row>
    <row r="5054" spans="1:16" ht="76.5">
      <c r="A5054" s="262">
        <v>41</v>
      </c>
      <c r="B5054" s="124"/>
      <c r="C5054" s="125" t="s">
        <v>697</v>
      </c>
      <c r="D5054" s="195">
        <v>43238</v>
      </c>
      <c r="E5054" s="124" t="s">
        <v>9589</v>
      </c>
      <c r="F5054" s="124" t="s">
        <v>6</v>
      </c>
      <c r="G5054" s="124">
        <v>922074</v>
      </c>
      <c r="H5054" s="124"/>
      <c r="I5054" s="128" t="s">
        <v>11118</v>
      </c>
      <c r="J5054" s="124"/>
      <c r="K5054" s="124"/>
      <c r="L5054" s="124"/>
      <c r="M5054" s="124"/>
      <c r="N5054" s="197">
        <v>0</v>
      </c>
      <c r="O5054" s="197">
        <v>188401.77</v>
      </c>
      <c r="P5054" s="124" t="s">
        <v>1314</v>
      </c>
    </row>
    <row r="5055" spans="1:16" ht="76.5">
      <c r="A5055" s="262">
        <v>670</v>
      </c>
      <c r="B5055" s="124"/>
      <c r="C5055" s="125" t="s">
        <v>235</v>
      </c>
      <c r="D5055" s="195">
        <v>43238</v>
      </c>
      <c r="E5055" s="124" t="s">
        <v>9590</v>
      </c>
      <c r="F5055" s="124" t="s">
        <v>6</v>
      </c>
      <c r="G5055" s="124">
        <v>922075</v>
      </c>
      <c r="H5055" s="124"/>
      <c r="I5055" s="128" t="s">
        <v>11119</v>
      </c>
      <c r="J5055" s="124"/>
      <c r="K5055" s="124"/>
      <c r="L5055" s="124"/>
      <c r="M5055" s="124"/>
      <c r="N5055" s="197">
        <v>0</v>
      </c>
      <c r="O5055" s="197">
        <v>600000</v>
      </c>
      <c r="P5055" s="124" t="s">
        <v>1314</v>
      </c>
    </row>
    <row r="5056" spans="1:16" ht="102">
      <c r="A5056" s="262">
        <v>41</v>
      </c>
      <c r="B5056" s="124"/>
      <c r="C5056" s="125" t="s">
        <v>697</v>
      </c>
      <c r="D5056" s="195">
        <v>43238</v>
      </c>
      <c r="E5056" s="124" t="s">
        <v>9591</v>
      </c>
      <c r="F5056" s="124" t="s">
        <v>6</v>
      </c>
      <c r="G5056" s="124">
        <v>922076</v>
      </c>
      <c r="H5056" s="124"/>
      <c r="I5056" s="128" t="s">
        <v>11120</v>
      </c>
      <c r="J5056" s="124"/>
      <c r="K5056" s="124"/>
      <c r="L5056" s="124"/>
      <c r="M5056" s="124"/>
      <c r="N5056" s="197">
        <v>0</v>
      </c>
      <c r="O5056" s="197">
        <v>65250</v>
      </c>
      <c r="P5056" s="124" t="s">
        <v>1314</v>
      </c>
    </row>
    <row r="5057" spans="1:16" ht="76.5">
      <c r="A5057" s="262">
        <v>670</v>
      </c>
      <c r="B5057" s="124"/>
      <c r="C5057" s="125" t="s">
        <v>235</v>
      </c>
      <c r="D5057" s="195">
        <v>43238</v>
      </c>
      <c r="E5057" s="124" t="s">
        <v>9592</v>
      </c>
      <c r="F5057" s="124" t="s">
        <v>6</v>
      </c>
      <c r="G5057" s="124">
        <v>922078</v>
      </c>
      <c r="H5057" s="124"/>
      <c r="I5057" s="128" t="s">
        <v>11121</v>
      </c>
      <c r="J5057" s="124"/>
      <c r="K5057" s="124"/>
      <c r="L5057" s="124"/>
      <c r="M5057" s="124"/>
      <c r="N5057" s="197">
        <v>0</v>
      </c>
      <c r="O5057" s="197">
        <v>732180</v>
      </c>
      <c r="P5057" s="124" t="s">
        <v>1314</v>
      </c>
    </row>
    <row r="5058" spans="1:16" ht="51">
      <c r="A5058" s="262">
        <v>117</v>
      </c>
      <c r="B5058" s="124"/>
      <c r="C5058" s="125" t="s">
        <v>722</v>
      </c>
      <c r="D5058" s="195">
        <v>43238</v>
      </c>
      <c r="E5058" s="124" t="s">
        <v>9593</v>
      </c>
      <c r="F5058" s="124" t="s">
        <v>11</v>
      </c>
      <c r="G5058" s="124">
        <v>922072</v>
      </c>
      <c r="H5058" s="124"/>
      <c r="I5058" s="128" t="s">
        <v>11122</v>
      </c>
      <c r="J5058" s="124"/>
      <c r="K5058" s="124"/>
      <c r="L5058" s="124"/>
      <c r="M5058" s="124"/>
      <c r="N5058" s="197">
        <v>50</v>
      </c>
      <c r="O5058" s="197">
        <v>0</v>
      </c>
      <c r="P5058" s="124" t="s">
        <v>1314</v>
      </c>
    </row>
    <row r="5059" spans="1:16" ht="63.75">
      <c r="A5059" s="262">
        <v>20</v>
      </c>
      <c r="B5059" s="124"/>
      <c r="C5059" s="125" t="s">
        <v>693</v>
      </c>
      <c r="D5059" s="195">
        <v>43241</v>
      </c>
      <c r="E5059" s="124" t="s">
        <v>9594</v>
      </c>
      <c r="F5059" s="124" t="s">
        <v>3</v>
      </c>
      <c r="G5059" s="124">
        <v>1624418</v>
      </c>
      <c r="H5059" s="124"/>
      <c r="I5059" s="128" t="s">
        <v>11123</v>
      </c>
      <c r="J5059" s="124"/>
      <c r="K5059" s="124"/>
      <c r="L5059" s="124"/>
      <c r="M5059" s="124"/>
      <c r="N5059" s="197">
        <v>0</v>
      </c>
      <c r="O5059" s="197">
        <v>85.5</v>
      </c>
      <c r="P5059" s="124" t="s">
        <v>1314</v>
      </c>
    </row>
    <row r="5060" spans="1:16" ht="63.75">
      <c r="A5060" s="262">
        <v>20</v>
      </c>
      <c r="B5060" s="124"/>
      <c r="C5060" s="125" t="s">
        <v>693</v>
      </c>
      <c r="D5060" s="195">
        <v>43241</v>
      </c>
      <c r="E5060" s="124" t="s">
        <v>9595</v>
      </c>
      <c r="F5060" s="124" t="s">
        <v>3</v>
      </c>
      <c r="G5060" s="124">
        <v>1624419</v>
      </c>
      <c r="H5060" s="124"/>
      <c r="I5060" s="128" t="s">
        <v>11124</v>
      </c>
      <c r="J5060" s="124"/>
      <c r="K5060" s="124"/>
      <c r="L5060" s="124"/>
      <c r="M5060" s="124"/>
      <c r="N5060" s="197">
        <v>0</v>
      </c>
      <c r="O5060" s="197">
        <v>85.5</v>
      </c>
      <c r="P5060" s="124" t="s">
        <v>1314</v>
      </c>
    </row>
    <row r="5061" spans="1:16" ht="63.75">
      <c r="A5061" s="262">
        <v>221</v>
      </c>
      <c r="B5061" s="124"/>
      <c r="C5061" s="125" t="s">
        <v>763</v>
      </c>
      <c r="D5061" s="195">
        <v>43241</v>
      </c>
      <c r="E5061" s="124" t="s">
        <v>9596</v>
      </c>
      <c r="F5061" s="124" t="s">
        <v>3</v>
      </c>
      <c r="G5061" s="124">
        <v>1624282</v>
      </c>
      <c r="H5061" s="124"/>
      <c r="I5061" s="128" t="s">
        <v>11125</v>
      </c>
      <c r="J5061" s="124"/>
      <c r="K5061" s="124"/>
      <c r="L5061" s="124"/>
      <c r="M5061" s="124"/>
      <c r="N5061" s="197">
        <v>0</v>
      </c>
      <c r="O5061" s="197">
        <v>4447.42</v>
      </c>
      <c r="P5061" s="124" t="s">
        <v>1314</v>
      </c>
    </row>
    <row r="5062" spans="1:16" ht="38.25">
      <c r="A5062" s="262">
        <v>35</v>
      </c>
      <c r="B5062" s="124"/>
      <c r="C5062" s="125" t="s">
        <v>696</v>
      </c>
      <c r="D5062" s="195">
        <v>43241</v>
      </c>
      <c r="E5062" s="124" t="s">
        <v>9597</v>
      </c>
      <c r="F5062" s="124" t="s">
        <v>3</v>
      </c>
      <c r="G5062" s="124">
        <v>1624315</v>
      </c>
      <c r="H5062" s="124"/>
      <c r="I5062" s="128" t="s">
        <v>11126</v>
      </c>
      <c r="J5062" s="124"/>
      <c r="K5062" s="124"/>
      <c r="L5062" s="124"/>
      <c r="M5062" s="124"/>
      <c r="N5062" s="197">
        <v>0</v>
      </c>
      <c r="O5062" s="197">
        <v>2000</v>
      </c>
      <c r="P5062" s="124" t="s">
        <v>1314</v>
      </c>
    </row>
    <row r="5063" spans="1:16" ht="51">
      <c r="A5063" s="262">
        <v>373</v>
      </c>
      <c r="B5063" s="124"/>
      <c r="C5063" s="125" t="s">
        <v>1269</v>
      </c>
      <c r="D5063" s="195">
        <v>43241</v>
      </c>
      <c r="E5063" s="124" t="s">
        <v>9598</v>
      </c>
      <c r="F5063" s="124" t="s">
        <v>3</v>
      </c>
      <c r="G5063" s="124">
        <v>1624316</v>
      </c>
      <c r="H5063" s="124"/>
      <c r="I5063" s="128" t="s">
        <v>11127</v>
      </c>
      <c r="J5063" s="124"/>
      <c r="K5063" s="124"/>
      <c r="L5063" s="124"/>
      <c r="M5063" s="124"/>
      <c r="N5063" s="197">
        <v>0</v>
      </c>
      <c r="O5063" s="197">
        <v>2654.36</v>
      </c>
      <c r="P5063" s="124" t="s">
        <v>1314</v>
      </c>
    </row>
    <row r="5064" spans="1:16" ht="51">
      <c r="A5064" s="262">
        <v>48</v>
      </c>
      <c r="B5064" s="124"/>
      <c r="C5064" s="125" t="s">
        <v>700</v>
      </c>
      <c r="D5064" s="195">
        <v>43241</v>
      </c>
      <c r="E5064" s="124" t="s">
        <v>9599</v>
      </c>
      <c r="F5064" s="124" t="s">
        <v>3</v>
      </c>
      <c r="G5064" s="124">
        <v>1624324</v>
      </c>
      <c r="H5064" s="124"/>
      <c r="I5064" s="128" t="s">
        <v>11128</v>
      </c>
      <c r="J5064" s="124"/>
      <c r="K5064" s="124"/>
      <c r="L5064" s="124"/>
      <c r="M5064" s="124"/>
      <c r="N5064" s="197">
        <v>0</v>
      </c>
      <c r="O5064" s="197">
        <v>16884.150000000001</v>
      </c>
      <c r="P5064" s="124" t="s">
        <v>1314</v>
      </c>
    </row>
    <row r="5065" spans="1:16" ht="51">
      <c r="A5065" s="262" t="s">
        <v>619</v>
      </c>
      <c r="B5065" s="124"/>
      <c r="C5065" s="125" t="s">
        <v>713</v>
      </c>
      <c r="D5065" s="195">
        <v>43241</v>
      </c>
      <c r="E5065" s="124" t="s">
        <v>9600</v>
      </c>
      <c r="F5065" s="124" t="s">
        <v>3</v>
      </c>
      <c r="G5065" s="124">
        <v>1624488</v>
      </c>
      <c r="H5065" s="124"/>
      <c r="I5065" s="128" t="s">
        <v>11129</v>
      </c>
      <c r="J5065" s="124"/>
      <c r="K5065" s="124"/>
      <c r="L5065" s="124"/>
      <c r="M5065" s="124"/>
      <c r="N5065" s="197">
        <v>0</v>
      </c>
      <c r="O5065" s="197">
        <v>1004.6</v>
      </c>
      <c r="P5065" s="124" t="s">
        <v>1314</v>
      </c>
    </row>
    <row r="5066" spans="1:16" ht="51">
      <c r="A5066" s="262">
        <v>342</v>
      </c>
      <c r="B5066" s="124"/>
      <c r="C5066" s="125" t="s">
        <v>816</v>
      </c>
      <c r="D5066" s="195">
        <v>43241</v>
      </c>
      <c r="E5066" s="124" t="s">
        <v>9601</v>
      </c>
      <c r="F5066" s="124" t="s">
        <v>3</v>
      </c>
      <c r="G5066" s="124">
        <v>1624500</v>
      </c>
      <c r="H5066" s="124"/>
      <c r="I5066" s="128" t="s">
        <v>11130</v>
      </c>
      <c r="J5066" s="124"/>
      <c r="K5066" s="124"/>
      <c r="L5066" s="124"/>
      <c r="M5066" s="124"/>
      <c r="N5066" s="197">
        <v>0</v>
      </c>
      <c r="O5066" s="197">
        <v>1337.68</v>
      </c>
      <c r="P5066" s="124" t="s">
        <v>1314</v>
      </c>
    </row>
    <row r="5067" spans="1:16" ht="51">
      <c r="A5067" s="262" t="s">
        <v>619</v>
      </c>
      <c r="B5067" s="124"/>
      <c r="C5067" s="125" t="s">
        <v>713</v>
      </c>
      <c r="D5067" s="195">
        <v>43241</v>
      </c>
      <c r="E5067" s="124" t="s">
        <v>9602</v>
      </c>
      <c r="F5067" s="124" t="s">
        <v>3</v>
      </c>
      <c r="G5067" s="124">
        <v>1624516</v>
      </c>
      <c r="H5067" s="124"/>
      <c r="I5067" s="128" t="s">
        <v>11132</v>
      </c>
      <c r="J5067" s="124"/>
      <c r="K5067" s="124"/>
      <c r="L5067" s="124"/>
      <c r="M5067" s="124"/>
      <c r="N5067" s="197">
        <v>0</v>
      </c>
      <c r="O5067" s="197">
        <v>1180.1600000000001</v>
      </c>
      <c r="P5067" s="124" t="s">
        <v>1314</v>
      </c>
    </row>
    <row r="5068" spans="1:16" ht="51">
      <c r="A5068" s="262" t="s">
        <v>619</v>
      </c>
      <c r="B5068" s="124"/>
      <c r="C5068" s="125" t="s">
        <v>713</v>
      </c>
      <c r="D5068" s="195">
        <v>43241</v>
      </c>
      <c r="E5068" s="124" t="s">
        <v>9603</v>
      </c>
      <c r="F5068" s="124" t="s">
        <v>3</v>
      </c>
      <c r="G5068" s="124">
        <v>1624527</v>
      </c>
      <c r="H5068" s="124"/>
      <c r="I5068" s="128" t="s">
        <v>4622</v>
      </c>
      <c r="J5068" s="124"/>
      <c r="K5068" s="124"/>
      <c r="L5068" s="124"/>
      <c r="M5068" s="124"/>
      <c r="N5068" s="197">
        <v>0</v>
      </c>
      <c r="O5068" s="197">
        <v>700</v>
      </c>
      <c r="P5068" s="124" t="s">
        <v>1314</v>
      </c>
    </row>
    <row r="5069" spans="1:16" ht="51">
      <c r="A5069" s="262" t="s">
        <v>619</v>
      </c>
      <c r="B5069" s="124"/>
      <c r="C5069" s="125" t="s">
        <v>713</v>
      </c>
      <c r="D5069" s="195">
        <v>43241</v>
      </c>
      <c r="E5069" s="124" t="s">
        <v>9604</v>
      </c>
      <c r="F5069" s="124" t="s">
        <v>3</v>
      </c>
      <c r="G5069" s="124">
        <v>1624451</v>
      </c>
      <c r="H5069" s="124"/>
      <c r="I5069" s="128" t="s">
        <v>11133</v>
      </c>
      <c r="J5069" s="124"/>
      <c r="K5069" s="124"/>
      <c r="L5069" s="124"/>
      <c r="M5069" s="124"/>
      <c r="N5069" s="197">
        <v>0</v>
      </c>
      <c r="O5069" s="197">
        <v>1578.16</v>
      </c>
      <c r="P5069" s="124" t="s">
        <v>1314</v>
      </c>
    </row>
    <row r="5070" spans="1:16" ht="63.75">
      <c r="A5070" s="262">
        <v>47</v>
      </c>
      <c r="B5070" s="124"/>
      <c r="C5070" s="125" t="s">
        <v>699</v>
      </c>
      <c r="D5070" s="195">
        <v>43241</v>
      </c>
      <c r="E5070" s="124" t="s">
        <v>9605</v>
      </c>
      <c r="F5070" s="124" t="s">
        <v>3</v>
      </c>
      <c r="G5070" s="124">
        <v>1624452</v>
      </c>
      <c r="H5070" s="124"/>
      <c r="I5070" s="128" t="s">
        <v>11134</v>
      </c>
      <c r="J5070" s="124"/>
      <c r="K5070" s="124"/>
      <c r="L5070" s="124"/>
      <c r="M5070" s="124"/>
      <c r="N5070" s="197">
        <v>0</v>
      </c>
      <c r="O5070" s="197">
        <v>1370.3</v>
      </c>
      <c r="P5070" s="124" t="s">
        <v>1314</v>
      </c>
    </row>
    <row r="5071" spans="1:16" ht="51">
      <c r="A5071" s="262">
        <v>15</v>
      </c>
      <c r="B5071" s="124"/>
      <c r="C5071" s="125" t="s">
        <v>691</v>
      </c>
      <c r="D5071" s="195">
        <v>43241</v>
      </c>
      <c r="E5071" s="124" t="s">
        <v>9606</v>
      </c>
      <c r="F5071" s="124" t="s">
        <v>3</v>
      </c>
      <c r="G5071" s="124">
        <v>1624314</v>
      </c>
      <c r="H5071" s="124"/>
      <c r="I5071" s="128" t="s">
        <v>11135</v>
      </c>
      <c r="J5071" s="124"/>
      <c r="K5071" s="124"/>
      <c r="L5071" s="124"/>
      <c r="M5071" s="124"/>
      <c r="N5071" s="197">
        <v>0</v>
      </c>
      <c r="O5071" s="197">
        <v>449</v>
      </c>
      <c r="P5071" s="124" t="s">
        <v>1314</v>
      </c>
    </row>
    <row r="5072" spans="1:16" ht="38.25">
      <c r="A5072" s="262">
        <v>592</v>
      </c>
      <c r="B5072" s="124"/>
      <c r="C5072" s="125" t="s">
        <v>862</v>
      </c>
      <c r="D5072" s="195">
        <v>43241</v>
      </c>
      <c r="E5072" s="124" t="s">
        <v>9607</v>
      </c>
      <c r="F5072" s="124" t="s">
        <v>3</v>
      </c>
      <c r="G5072" s="124">
        <v>1624335</v>
      </c>
      <c r="H5072" s="124"/>
      <c r="I5072" s="128" t="s">
        <v>11136</v>
      </c>
      <c r="J5072" s="124"/>
      <c r="K5072" s="124"/>
      <c r="L5072" s="124"/>
      <c r="M5072" s="124"/>
      <c r="N5072" s="197">
        <v>0</v>
      </c>
      <c r="O5072" s="197">
        <v>292.5</v>
      </c>
      <c r="P5072" s="124" t="s">
        <v>1314</v>
      </c>
    </row>
    <row r="5073" spans="1:16" ht="38.25">
      <c r="A5073" s="262">
        <v>592</v>
      </c>
      <c r="B5073" s="124"/>
      <c r="C5073" s="125" t="s">
        <v>862</v>
      </c>
      <c r="D5073" s="195">
        <v>43241</v>
      </c>
      <c r="E5073" s="124" t="s">
        <v>9608</v>
      </c>
      <c r="F5073" s="124" t="s">
        <v>3</v>
      </c>
      <c r="G5073" s="124">
        <v>1624340</v>
      </c>
      <c r="H5073" s="124"/>
      <c r="I5073" s="128" t="s">
        <v>11137</v>
      </c>
      <c r="J5073" s="124"/>
      <c r="K5073" s="124"/>
      <c r="L5073" s="124"/>
      <c r="M5073" s="124"/>
      <c r="N5073" s="197">
        <v>0</v>
      </c>
      <c r="O5073" s="197">
        <v>1321.3</v>
      </c>
      <c r="P5073" s="124" t="s">
        <v>1314</v>
      </c>
    </row>
    <row r="5074" spans="1:16" ht="51">
      <c r="A5074" s="262">
        <v>592</v>
      </c>
      <c r="B5074" s="124"/>
      <c r="C5074" s="125" t="s">
        <v>862</v>
      </c>
      <c r="D5074" s="195">
        <v>43241</v>
      </c>
      <c r="E5074" s="124" t="s">
        <v>9609</v>
      </c>
      <c r="F5074" s="124" t="s">
        <v>3</v>
      </c>
      <c r="G5074" s="124">
        <v>1624343</v>
      </c>
      <c r="H5074" s="124"/>
      <c r="I5074" s="128" t="s">
        <v>11138</v>
      </c>
      <c r="J5074" s="124"/>
      <c r="K5074" s="124"/>
      <c r="L5074" s="124"/>
      <c r="M5074" s="124"/>
      <c r="N5074" s="197">
        <v>0</v>
      </c>
      <c r="O5074" s="197">
        <v>674.01</v>
      </c>
      <c r="P5074" s="124" t="s">
        <v>1314</v>
      </c>
    </row>
    <row r="5075" spans="1:16" ht="51">
      <c r="A5075" s="262">
        <v>680</v>
      </c>
      <c r="B5075" s="124"/>
      <c r="C5075" s="125" t="s">
        <v>866</v>
      </c>
      <c r="D5075" s="195">
        <v>43241</v>
      </c>
      <c r="E5075" s="124" t="s">
        <v>9610</v>
      </c>
      <c r="F5075" s="124" t="s">
        <v>3</v>
      </c>
      <c r="G5075" s="124">
        <v>1624376</v>
      </c>
      <c r="H5075" s="124"/>
      <c r="I5075" s="128" t="s">
        <v>11139</v>
      </c>
      <c r="J5075" s="124"/>
      <c r="K5075" s="124"/>
      <c r="L5075" s="124"/>
      <c r="M5075" s="124"/>
      <c r="N5075" s="197">
        <v>0</v>
      </c>
      <c r="O5075" s="197">
        <v>84.94</v>
      </c>
      <c r="P5075" s="124" t="s">
        <v>4737</v>
      </c>
    </row>
    <row r="5076" spans="1:16" ht="63.75">
      <c r="A5076" s="262">
        <v>10</v>
      </c>
      <c r="B5076" s="124"/>
      <c r="C5076" s="125" t="s">
        <v>690</v>
      </c>
      <c r="D5076" s="195">
        <v>43241</v>
      </c>
      <c r="E5076" s="124" t="s">
        <v>9611</v>
      </c>
      <c r="F5076" s="124" t="s">
        <v>3</v>
      </c>
      <c r="G5076" s="124">
        <v>1624290</v>
      </c>
      <c r="H5076" s="124"/>
      <c r="I5076" s="128" t="s">
        <v>11140</v>
      </c>
      <c r="J5076" s="124"/>
      <c r="K5076" s="124"/>
      <c r="L5076" s="124"/>
      <c r="M5076" s="124"/>
      <c r="N5076" s="197">
        <v>0</v>
      </c>
      <c r="O5076" s="197">
        <v>10275</v>
      </c>
      <c r="P5076" s="124" t="s">
        <v>1314</v>
      </c>
    </row>
    <row r="5077" spans="1:16" ht="63.75">
      <c r="A5077" s="262">
        <v>526</v>
      </c>
      <c r="B5077" s="124"/>
      <c r="C5077" s="125" t="s">
        <v>846</v>
      </c>
      <c r="D5077" s="195">
        <v>43241</v>
      </c>
      <c r="E5077" s="124" t="s">
        <v>9612</v>
      </c>
      <c r="F5077" s="124" t="s">
        <v>3</v>
      </c>
      <c r="G5077" s="124">
        <v>1624296</v>
      </c>
      <c r="H5077" s="124"/>
      <c r="I5077" s="128" t="s">
        <v>11141</v>
      </c>
      <c r="J5077" s="124"/>
      <c r="K5077" s="124"/>
      <c r="L5077" s="124"/>
      <c r="M5077" s="124"/>
      <c r="N5077" s="197">
        <v>0</v>
      </c>
      <c r="O5077" s="197">
        <v>25.94</v>
      </c>
      <c r="P5077" s="124" t="s">
        <v>4737</v>
      </c>
    </row>
    <row r="5078" spans="1:16" ht="51">
      <c r="A5078" s="262">
        <v>271</v>
      </c>
      <c r="B5078" s="124"/>
      <c r="C5078" s="125" t="s">
        <v>786</v>
      </c>
      <c r="D5078" s="195">
        <v>43241</v>
      </c>
      <c r="E5078" s="124" t="s">
        <v>9613</v>
      </c>
      <c r="F5078" s="124" t="s">
        <v>3</v>
      </c>
      <c r="G5078" s="124">
        <v>1624298</v>
      </c>
      <c r="H5078" s="124"/>
      <c r="I5078" s="128" t="s">
        <v>11142</v>
      </c>
      <c r="J5078" s="124"/>
      <c r="K5078" s="124"/>
      <c r="L5078" s="124"/>
      <c r="M5078" s="124"/>
      <c r="N5078" s="197">
        <v>0</v>
      </c>
      <c r="O5078" s="197">
        <v>140</v>
      </c>
      <c r="P5078" s="124" t="s">
        <v>1314</v>
      </c>
    </row>
    <row r="5079" spans="1:16" ht="51">
      <c r="A5079" s="262" t="s">
        <v>619</v>
      </c>
      <c r="B5079" s="124"/>
      <c r="C5079" s="125" t="s">
        <v>713</v>
      </c>
      <c r="D5079" s="195">
        <v>43241</v>
      </c>
      <c r="E5079" s="124" t="s">
        <v>9614</v>
      </c>
      <c r="F5079" s="124" t="s">
        <v>3</v>
      </c>
      <c r="G5079" s="124">
        <v>1624301</v>
      </c>
      <c r="H5079" s="124"/>
      <c r="I5079" s="128" t="s">
        <v>11143</v>
      </c>
      <c r="J5079" s="124"/>
      <c r="K5079" s="124"/>
      <c r="L5079" s="124"/>
      <c r="M5079" s="124"/>
      <c r="N5079" s="197">
        <v>0</v>
      </c>
      <c r="O5079" s="197">
        <v>268.10000000000002</v>
      </c>
      <c r="P5079" s="124" t="s">
        <v>1314</v>
      </c>
    </row>
    <row r="5080" spans="1:16" ht="51">
      <c r="A5080" s="262" t="s">
        <v>619</v>
      </c>
      <c r="B5080" s="124"/>
      <c r="C5080" s="125" t="s">
        <v>713</v>
      </c>
      <c r="D5080" s="195">
        <v>43241</v>
      </c>
      <c r="E5080" s="124" t="s">
        <v>9615</v>
      </c>
      <c r="F5080" s="124" t="s">
        <v>3</v>
      </c>
      <c r="G5080" s="124">
        <v>1624303</v>
      </c>
      <c r="H5080" s="124"/>
      <c r="I5080" s="128" t="s">
        <v>11144</v>
      </c>
      <c r="J5080" s="124"/>
      <c r="K5080" s="124"/>
      <c r="L5080" s="124"/>
      <c r="M5080" s="124"/>
      <c r="N5080" s="197">
        <v>0</v>
      </c>
      <c r="O5080" s="197">
        <v>268.10000000000002</v>
      </c>
      <c r="P5080" s="124" t="s">
        <v>1314</v>
      </c>
    </row>
    <row r="5081" spans="1:16" ht="51">
      <c r="A5081" s="262">
        <v>130</v>
      </c>
      <c r="B5081" s="124"/>
      <c r="C5081" s="125" t="s">
        <v>727</v>
      </c>
      <c r="D5081" s="195">
        <v>43241</v>
      </c>
      <c r="E5081" s="124" t="s">
        <v>9616</v>
      </c>
      <c r="F5081" s="124" t="s">
        <v>3</v>
      </c>
      <c r="G5081" s="124">
        <v>1624242</v>
      </c>
      <c r="H5081" s="124"/>
      <c r="I5081" s="128" t="s">
        <v>11145</v>
      </c>
      <c r="J5081" s="124"/>
      <c r="K5081" s="124"/>
      <c r="L5081" s="124"/>
      <c r="M5081" s="124"/>
      <c r="N5081" s="197">
        <v>0</v>
      </c>
      <c r="O5081" s="197">
        <v>90000</v>
      </c>
      <c r="P5081" s="124" t="s">
        <v>1314</v>
      </c>
    </row>
    <row r="5082" spans="1:16" ht="51">
      <c r="A5082" s="262">
        <v>680</v>
      </c>
      <c r="B5082" s="124"/>
      <c r="C5082" s="125" t="s">
        <v>866</v>
      </c>
      <c r="D5082" s="195">
        <v>43241</v>
      </c>
      <c r="E5082" s="124" t="s">
        <v>9617</v>
      </c>
      <c r="F5082" s="124" t="s">
        <v>3</v>
      </c>
      <c r="G5082" s="124">
        <v>1624406</v>
      </c>
      <c r="H5082" s="124"/>
      <c r="I5082" s="128" t="s">
        <v>11146</v>
      </c>
      <c r="J5082" s="124"/>
      <c r="K5082" s="124"/>
      <c r="L5082" s="124"/>
      <c r="M5082" s="124"/>
      <c r="N5082" s="197">
        <v>0</v>
      </c>
      <c r="O5082" s="197">
        <v>100</v>
      </c>
      <c r="P5082" s="124" t="s">
        <v>1314</v>
      </c>
    </row>
    <row r="5083" spans="1:16" ht="51">
      <c r="A5083" s="262">
        <v>680</v>
      </c>
      <c r="B5083" s="124"/>
      <c r="C5083" s="125" t="s">
        <v>866</v>
      </c>
      <c r="D5083" s="195">
        <v>43241</v>
      </c>
      <c r="E5083" s="124" t="s">
        <v>9618</v>
      </c>
      <c r="F5083" s="124" t="s">
        <v>3</v>
      </c>
      <c r="G5083" s="124">
        <v>1624414</v>
      </c>
      <c r="H5083" s="124"/>
      <c r="I5083" s="128" t="s">
        <v>11147</v>
      </c>
      <c r="J5083" s="124"/>
      <c r="K5083" s="124"/>
      <c r="L5083" s="124"/>
      <c r="M5083" s="124"/>
      <c r="N5083" s="197">
        <v>0</v>
      </c>
      <c r="O5083" s="197">
        <v>6512.66</v>
      </c>
      <c r="P5083" s="124" t="s">
        <v>1314</v>
      </c>
    </row>
    <row r="5084" spans="1:16" ht="51">
      <c r="A5084" s="262">
        <v>373</v>
      </c>
      <c r="B5084" s="124"/>
      <c r="C5084" s="125" t="s">
        <v>1269</v>
      </c>
      <c r="D5084" s="195">
        <v>43241</v>
      </c>
      <c r="E5084" s="124" t="s">
        <v>9619</v>
      </c>
      <c r="F5084" s="124" t="s">
        <v>1315</v>
      </c>
      <c r="G5084" s="124">
        <v>17737365</v>
      </c>
      <c r="H5084" s="124"/>
      <c r="I5084" s="128" t="s">
        <v>11148</v>
      </c>
      <c r="J5084" s="124"/>
      <c r="K5084" s="124"/>
      <c r="L5084" s="124"/>
      <c r="M5084" s="124"/>
      <c r="N5084" s="197">
        <v>0</v>
      </c>
      <c r="O5084" s="197">
        <v>1128296.78</v>
      </c>
      <c r="P5084" s="124" t="s">
        <v>1314</v>
      </c>
    </row>
    <row r="5085" spans="1:16" ht="51">
      <c r="A5085" s="262">
        <v>373</v>
      </c>
      <c r="B5085" s="124"/>
      <c r="C5085" s="125" t="s">
        <v>1269</v>
      </c>
      <c r="D5085" s="195">
        <v>43241</v>
      </c>
      <c r="E5085" s="124" t="s">
        <v>9620</v>
      </c>
      <c r="F5085" s="124" t="s">
        <v>1315</v>
      </c>
      <c r="G5085" s="124">
        <v>17737368</v>
      </c>
      <c r="H5085" s="124"/>
      <c r="I5085" s="128" t="s">
        <v>11149</v>
      </c>
      <c r="J5085" s="124"/>
      <c r="K5085" s="124"/>
      <c r="L5085" s="124"/>
      <c r="M5085" s="124"/>
      <c r="N5085" s="197">
        <v>0</v>
      </c>
      <c r="O5085" s="197">
        <v>3760989.27</v>
      </c>
      <c r="P5085" s="124" t="s">
        <v>1314</v>
      </c>
    </row>
    <row r="5086" spans="1:16" ht="63.75">
      <c r="A5086" s="262">
        <v>373</v>
      </c>
      <c r="B5086" s="124"/>
      <c r="C5086" s="125" t="s">
        <v>1269</v>
      </c>
      <c r="D5086" s="195">
        <v>43241</v>
      </c>
      <c r="E5086" s="124" t="s">
        <v>9621</v>
      </c>
      <c r="F5086" s="124" t="s">
        <v>1315</v>
      </c>
      <c r="G5086" s="124">
        <v>17757269</v>
      </c>
      <c r="H5086" s="124"/>
      <c r="I5086" s="128" t="s">
        <v>11150</v>
      </c>
      <c r="J5086" s="124"/>
      <c r="K5086" s="124"/>
      <c r="L5086" s="124"/>
      <c r="M5086" s="124"/>
      <c r="N5086" s="197">
        <v>0</v>
      </c>
      <c r="O5086" s="197">
        <v>3845314.71</v>
      </c>
      <c r="P5086" s="124" t="s">
        <v>1314</v>
      </c>
    </row>
    <row r="5087" spans="1:16" ht="63.75">
      <c r="A5087" s="262">
        <v>378</v>
      </c>
      <c r="B5087" s="124"/>
      <c r="C5087" s="125" t="s">
        <v>1274</v>
      </c>
      <c r="D5087" s="195">
        <v>43241</v>
      </c>
      <c r="E5087" s="124" t="s">
        <v>9622</v>
      </c>
      <c r="F5087" s="124" t="s">
        <v>11</v>
      </c>
      <c r="G5087" s="124">
        <v>922095</v>
      </c>
      <c r="H5087" s="124"/>
      <c r="I5087" s="128" t="s">
        <v>11151</v>
      </c>
      <c r="J5087" s="124"/>
      <c r="K5087" s="124"/>
      <c r="L5087" s="124"/>
      <c r="M5087" s="124"/>
      <c r="N5087" s="197">
        <v>50</v>
      </c>
      <c r="O5087" s="197">
        <v>0</v>
      </c>
      <c r="P5087" s="124" t="s">
        <v>1314</v>
      </c>
    </row>
    <row r="5088" spans="1:16" ht="76.5">
      <c r="A5088" s="262">
        <v>16</v>
      </c>
      <c r="B5088" s="124"/>
      <c r="C5088" s="125" t="s">
        <v>692</v>
      </c>
      <c r="D5088" s="195">
        <v>43241</v>
      </c>
      <c r="E5088" s="124" t="s">
        <v>9623</v>
      </c>
      <c r="F5088" s="124" t="s">
        <v>1257</v>
      </c>
      <c r="G5088" s="124">
        <v>4948</v>
      </c>
      <c r="H5088" s="124"/>
      <c r="I5088" s="128" t="s">
        <v>11152</v>
      </c>
      <c r="J5088" s="124"/>
      <c r="K5088" s="124"/>
      <c r="L5088" s="124"/>
      <c r="M5088" s="124"/>
      <c r="N5088" s="197">
        <v>2379.17</v>
      </c>
      <c r="O5088" s="197">
        <v>0</v>
      </c>
      <c r="P5088" s="124" t="s">
        <v>1314</v>
      </c>
    </row>
    <row r="5089" spans="1:16" ht="76.5">
      <c r="A5089" s="262">
        <v>16</v>
      </c>
      <c r="B5089" s="124"/>
      <c r="C5089" s="125" t="s">
        <v>692</v>
      </c>
      <c r="D5089" s="195">
        <v>43241</v>
      </c>
      <c r="E5089" s="124" t="s">
        <v>9624</v>
      </c>
      <c r="F5089" s="124" t="s">
        <v>15</v>
      </c>
      <c r="G5089" s="124">
        <v>4948</v>
      </c>
      <c r="H5089" s="124"/>
      <c r="I5089" s="128" t="s">
        <v>11153</v>
      </c>
      <c r="J5089" s="124"/>
      <c r="K5089" s="124"/>
      <c r="L5089" s="124"/>
      <c r="M5089" s="124"/>
      <c r="N5089" s="197">
        <v>331.81</v>
      </c>
      <c r="O5089" s="197">
        <v>0</v>
      </c>
      <c r="P5089" s="124" t="s">
        <v>1314</v>
      </c>
    </row>
    <row r="5090" spans="1:16" ht="89.25">
      <c r="A5090" s="262">
        <v>513</v>
      </c>
      <c r="B5090" s="124"/>
      <c r="C5090" s="125" t="s">
        <v>201</v>
      </c>
      <c r="D5090" s="195">
        <v>43241</v>
      </c>
      <c r="E5090" s="124" t="s">
        <v>9625</v>
      </c>
      <c r="F5090" s="124" t="s">
        <v>15</v>
      </c>
      <c r="G5090" s="124">
        <v>5019</v>
      </c>
      <c r="H5090" s="124"/>
      <c r="I5090" s="128" t="s">
        <v>11154</v>
      </c>
      <c r="J5090" s="124"/>
      <c r="K5090" s="124"/>
      <c r="L5090" s="124"/>
      <c r="M5090" s="124"/>
      <c r="N5090" s="197">
        <v>105624.3</v>
      </c>
      <c r="O5090" s="197">
        <v>0</v>
      </c>
      <c r="P5090" s="124" t="s">
        <v>1314</v>
      </c>
    </row>
    <row r="5091" spans="1:16" ht="89.25">
      <c r="A5091" s="262">
        <v>513</v>
      </c>
      <c r="B5091" s="124"/>
      <c r="C5091" s="125" t="s">
        <v>201</v>
      </c>
      <c r="D5091" s="195">
        <v>43241</v>
      </c>
      <c r="E5091" s="124" t="s">
        <v>9626</v>
      </c>
      <c r="F5091" s="124" t="s">
        <v>15</v>
      </c>
      <c r="G5091" s="124">
        <v>5026</v>
      </c>
      <c r="H5091" s="124"/>
      <c r="I5091" s="128" t="s">
        <v>11155</v>
      </c>
      <c r="J5091" s="124"/>
      <c r="K5091" s="124"/>
      <c r="L5091" s="124"/>
      <c r="M5091" s="124"/>
      <c r="N5091" s="197">
        <v>317.81</v>
      </c>
      <c r="O5091" s="197">
        <v>0</v>
      </c>
      <c r="P5091" s="124" t="s">
        <v>1314</v>
      </c>
    </row>
    <row r="5092" spans="1:16" ht="89.25">
      <c r="A5092" s="262">
        <v>35</v>
      </c>
      <c r="B5092" s="124"/>
      <c r="C5092" s="125" t="s">
        <v>696</v>
      </c>
      <c r="D5092" s="195">
        <v>43241</v>
      </c>
      <c r="E5092" s="124" t="s">
        <v>9627</v>
      </c>
      <c r="F5092" s="124" t="s">
        <v>15</v>
      </c>
      <c r="G5092" s="124">
        <v>5025</v>
      </c>
      <c r="H5092" s="124"/>
      <c r="I5092" s="128" t="s">
        <v>11156</v>
      </c>
      <c r="J5092" s="124"/>
      <c r="K5092" s="124"/>
      <c r="L5092" s="124"/>
      <c r="M5092" s="124"/>
      <c r="N5092" s="197">
        <v>295.11</v>
      </c>
      <c r="O5092" s="197">
        <v>0</v>
      </c>
      <c r="P5092" s="124" t="s">
        <v>1314</v>
      </c>
    </row>
    <row r="5093" spans="1:16" ht="76.5">
      <c r="A5093" s="262">
        <v>20</v>
      </c>
      <c r="B5093" s="124"/>
      <c r="C5093" s="125" t="s">
        <v>693</v>
      </c>
      <c r="D5093" s="195">
        <v>43241</v>
      </c>
      <c r="E5093" s="124" t="s">
        <v>9628</v>
      </c>
      <c r="F5093" s="124" t="s">
        <v>15</v>
      </c>
      <c r="G5093" s="124">
        <v>5022</v>
      </c>
      <c r="H5093" s="124"/>
      <c r="I5093" s="128" t="s">
        <v>11157</v>
      </c>
      <c r="J5093" s="124"/>
      <c r="K5093" s="124"/>
      <c r="L5093" s="124"/>
      <c r="M5093" s="124"/>
      <c r="N5093" s="197">
        <v>660.2</v>
      </c>
      <c r="O5093" s="197">
        <v>0</v>
      </c>
      <c r="P5093" s="124" t="s">
        <v>1314</v>
      </c>
    </row>
    <row r="5094" spans="1:16" ht="51">
      <c r="A5094" s="262" t="s">
        <v>619</v>
      </c>
      <c r="B5094" s="124"/>
      <c r="C5094" s="125" t="s">
        <v>713</v>
      </c>
      <c r="D5094" s="195">
        <v>43241</v>
      </c>
      <c r="E5094" s="124" t="s">
        <v>9629</v>
      </c>
      <c r="F5094" s="124" t="s">
        <v>6</v>
      </c>
      <c r="G5094" s="124">
        <v>976982</v>
      </c>
      <c r="H5094" s="124"/>
      <c r="I5094" s="128" t="s">
        <v>11158</v>
      </c>
      <c r="J5094" s="124"/>
      <c r="K5094" s="124"/>
      <c r="L5094" s="124"/>
      <c r="M5094" s="124"/>
      <c r="N5094" s="197">
        <v>0</v>
      </c>
      <c r="O5094" s="197">
        <v>19722.36</v>
      </c>
      <c r="P5094" s="124" t="s">
        <v>1314</v>
      </c>
    </row>
    <row r="5095" spans="1:16" ht="38.25">
      <c r="A5095" s="262">
        <v>117</v>
      </c>
      <c r="B5095" s="124"/>
      <c r="C5095" s="125" t="s">
        <v>722</v>
      </c>
      <c r="D5095" s="195">
        <v>43241</v>
      </c>
      <c r="E5095" s="124" t="s">
        <v>9630</v>
      </c>
      <c r="F5095" s="124" t="s">
        <v>11</v>
      </c>
      <c r="G5095" s="124">
        <v>922183</v>
      </c>
      <c r="H5095" s="124"/>
      <c r="I5095" s="128" t="s">
        <v>11159</v>
      </c>
      <c r="J5095" s="124"/>
      <c r="K5095" s="124"/>
      <c r="L5095" s="124"/>
      <c r="M5095" s="124"/>
      <c r="N5095" s="197">
        <v>50</v>
      </c>
      <c r="O5095" s="197">
        <v>0</v>
      </c>
      <c r="P5095" s="124" t="s">
        <v>1314</v>
      </c>
    </row>
    <row r="5096" spans="1:16" ht="38.25">
      <c r="A5096" s="262">
        <v>373</v>
      </c>
      <c r="B5096" s="124"/>
      <c r="C5096" s="125" t="s">
        <v>1269</v>
      </c>
      <c r="D5096" s="195">
        <v>43242</v>
      </c>
      <c r="E5096" s="124" t="s">
        <v>9631</v>
      </c>
      <c r="F5096" s="124" t="s">
        <v>3</v>
      </c>
      <c r="G5096" s="124">
        <v>1624882</v>
      </c>
      <c r="H5096" s="124"/>
      <c r="I5096" s="128" t="s">
        <v>11160</v>
      </c>
      <c r="J5096" s="124"/>
      <c r="K5096" s="124"/>
      <c r="L5096" s="124"/>
      <c r="M5096" s="124"/>
      <c r="N5096" s="197">
        <v>0</v>
      </c>
      <c r="O5096" s="197">
        <v>3649.58</v>
      </c>
      <c r="P5096" s="124" t="s">
        <v>1314</v>
      </c>
    </row>
    <row r="5097" spans="1:16" ht="51">
      <c r="A5097" s="262">
        <v>292</v>
      </c>
      <c r="B5097" s="124"/>
      <c r="C5097" s="125" t="s">
        <v>152</v>
      </c>
      <c r="D5097" s="195">
        <v>43242</v>
      </c>
      <c r="E5097" s="124" t="s">
        <v>9632</v>
      </c>
      <c r="F5097" s="124" t="s">
        <v>3</v>
      </c>
      <c r="G5097" s="124">
        <v>1624879</v>
      </c>
      <c r="H5097" s="124"/>
      <c r="I5097" s="128" t="s">
        <v>5014</v>
      </c>
      <c r="J5097" s="124"/>
      <c r="K5097" s="124"/>
      <c r="L5097" s="124"/>
      <c r="M5097" s="124"/>
      <c r="N5097" s="197">
        <v>0</v>
      </c>
      <c r="O5097" s="197">
        <v>75</v>
      </c>
      <c r="P5097" s="124" t="s">
        <v>1314</v>
      </c>
    </row>
    <row r="5098" spans="1:16" ht="51">
      <c r="A5098" s="262">
        <v>292</v>
      </c>
      <c r="B5098" s="124"/>
      <c r="C5098" s="125" t="s">
        <v>152</v>
      </c>
      <c r="D5098" s="195">
        <v>43242</v>
      </c>
      <c r="E5098" s="124" t="s">
        <v>9633</v>
      </c>
      <c r="F5098" s="124" t="s">
        <v>3</v>
      </c>
      <c r="G5098" s="124">
        <v>1624877</v>
      </c>
      <c r="H5098" s="124"/>
      <c r="I5098" s="128" t="s">
        <v>5014</v>
      </c>
      <c r="J5098" s="124"/>
      <c r="K5098" s="124"/>
      <c r="L5098" s="124"/>
      <c r="M5098" s="124"/>
      <c r="N5098" s="197">
        <v>0</v>
      </c>
      <c r="O5098" s="197">
        <v>99</v>
      </c>
      <c r="P5098" s="124" t="s">
        <v>1314</v>
      </c>
    </row>
    <row r="5099" spans="1:16" ht="51">
      <c r="A5099" s="262">
        <v>292</v>
      </c>
      <c r="B5099" s="124"/>
      <c r="C5099" s="125" t="s">
        <v>152</v>
      </c>
      <c r="D5099" s="195">
        <v>43242</v>
      </c>
      <c r="E5099" s="124" t="s">
        <v>9634</v>
      </c>
      <c r="F5099" s="124" t="s">
        <v>3</v>
      </c>
      <c r="G5099" s="124">
        <v>1624874</v>
      </c>
      <c r="H5099" s="124"/>
      <c r="I5099" s="128" t="s">
        <v>5014</v>
      </c>
      <c r="J5099" s="124"/>
      <c r="K5099" s="124"/>
      <c r="L5099" s="124"/>
      <c r="M5099" s="124"/>
      <c r="N5099" s="197">
        <v>0</v>
      </c>
      <c r="O5099" s="197">
        <v>98</v>
      </c>
      <c r="P5099" s="124" t="s">
        <v>1314</v>
      </c>
    </row>
    <row r="5100" spans="1:16" ht="51">
      <c r="A5100" s="262">
        <v>292</v>
      </c>
      <c r="B5100" s="124"/>
      <c r="C5100" s="125" t="s">
        <v>152</v>
      </c>
      <c r="D5100" s="195">
        <v>43242</v>
      </c>
      <c r="E5100" s="124" t="s">
        <v>9635</v>
      </c>
      <c r="F5100" s="124" t="s">
        <v>3</v>
      </c>
      <c r="G5100" s="124">
        <v>1624884</v>
      </c>
      <c r="H5100" s="124"/>
      <c r="I5100" s="128" t="s">
        <v>5014</v>
      </c>
      <c r="J5100" s="124"/>
      <c r="K5100" s="124"/>
      <c r="L5100" s="124"/>
      <c r="M5100" s="124"/>
      <c r="N5100" s="197">
        <v>0</v>
      </c>
      <c r="O5100" s="197">
        <v>104</v>
      </c>
      <c r="P5100" s="124" t="s">
        <v>1314</v>
      </c>
    </row>
    <row r="5101" spans="1:16" ht="51">
      <c r="A5101" s="262">
        <v>292</v>
      </c>
      <c r="B5101" s="124"/>
      <c r="C5101" s="125" t="s">
        <v>152</v>
      </c>
      <c r="D5101" s="195">
        <v>43242</v>
      </c>
      <c r="E5101" s="124" t="s">
        <v>9636</v>
      </c>
      <c r="F5101" s="124" t="s">
        <v>3</v>
      </c>
      <c r="G5101" s="124">
        <v>1624886</v>
      </c>
      <c r="H5101" s="124"/>
      <c r="I5101" s="128" t="s">
        <v>5014</v>
      </c>
      <c r="J5101" s="124"/>
      <c r="K5101" s="124"/>
      <c r="L5101" s="124"/>
      <c r="M5101" s="124"/>
      <c r="N5101" s="197">
        <v>0</v>
      </c>
      <c r="O5101" s="197">
        <v>83</v>
      </c>
      <c r="P5101" s="124" t="s">
        <v>1314</v>
      </c>
    </row>
    <row r="5102" spans="1:16" ht="51">
      <c r="A5102" s="262">
        <v>292</v>
      </c>
      <c r="B5102" s="124"/>
      <c r="C5102" s="125" t="s">
        <v>152</v>
      </c>
      <c r="D5102" s="195">
        <v>43242</v>
      </c>
      <c r="E5102" s="124" t="s">
        <v>9637</v>
      </c>
      <c r="F5102" s="124" t="s">
        <v>3</v>
      </c>
      <c r="G5102" s="124">
        <v>1624888</v>
      </c>
      <c r="H5102" s="124"/>
      <c r="I5102" s="128" t="s">
        <v>5014</v>
      </c>
      <c r="J5102" s="124"/>
      <c r="K5102" s="124"/>
      <c r="L5102" s="124"/>
      <c r="M5102" s="124"/>
      <c r="N5102" s="197">
        <v>0</v>
      </c>
      <c r="O5102" s="197">
        <v>79</v>
      </c>
      <c r="P5102" s="124" t="s">
        <v>1314</v>
      </c>
    </row>
    <row r="5103" spans="1:16" ht="51">
      <c r="A5103" s="262">
        <v>292</v>
      </c>
      <c r="B5103" s="124"/>
      <c r="C5103" s="125" t="s">
        <v>152</v>
      </c>
      <c r="D5103" s="195">
        <v>43242</v>
      </c>
      <c r="E5103" s="124" t="s">
        <v>9638</v>
      </c>
      <c r="F5103" s="124" t="s">
        <v>3</v>
      </c>
      <c r="G5103" s="124">
        <v>1624894</v>
      </c>
      <c r="H5103" s="124"/>
      <c r="I5103" s="128" t="s">
        <v>5014</v>
      </c>
      <c r="J5103" s="124"/>
      <c r="K5103" s="124"/>
      <c r="L5103" s="124"/>
      <c r="M5103" s="124"/>
      <c r="N5103" s="197">
        <v>0</v>
      </c>
      <c r="O5103" s="197">
        <v>76</v>
      </c>
      <c r="P5103" s="124" t="s">
        <v>1314</v>
      </c>
    </row>
    <row r="5104" spans="1:16" ht="51">
      <c r="A5104" s="262">
        <v>292</v>
      </c>
      <c r="B5104" s="124"/>
      <c r="C5104" s="125" t="s">
        <v>152</v>
      </c>
      <c r="D5104" s="195">
        <v>43242</v>
      </c>
      <c r="E5104" s="124" t="s">
        <v>9639</v>
      </c>
      <c r="F5104" s="124" t="s">
        <v>3</v>
      </c>
      <c r="G5104" s="124">
        <v>1624897</v>
      </c>
      <c r="H5104" s="124"/>
      <c r="I5104" s="128" t="s">
        <v>5014</v>
      </c>
      <c r="J5104" s="124"/>
      <c r="K5104" s="124"/>
      <c r="L5104" s="124"/>
      <c r="M5104" s="124"/>
      <c r="N5104" s="197">
        <v>0</v>
      </c>
      <c r="O5104" s="197">
        <v>72</v>
      </c>
      <c r="P5104" s="124" t="s">
        <v>1314</v>
      </c>
    </row>
    <row r="5105" spans="1:16" ht="51">
      <c r="A5105" s="262">
        <v>292</v>
      </c>
      <c r="B5105" s="124"/>
      <c r="C5105" s="125" t="s">
        <v>152</v>
      </c>
      <c r="D5105" s="195">
        <v>43242</v>
      </c>
      <c r="E5105" s="124" t="s">
        <v>9640</v>
      </c>
      <c r="F5105" s="124" t="s">
        <v>3</v>
      </c>
      <c r="G5105" s="124">
        <v>1624899</v>
      </c>
      <c r="H5105" s="124"/>
      <c r="I5105" s="128" t="s">
        <v>5014</v>
      </c>
      <c r="J5105" s="124"/>
      <c r="K5105" s="124"/>
      <c r="L5105" s="124"/>
      <c r="M5105" s="124"/>
      <c r="N5105" s="197">
        <v>0</v>
      </c>
      <c r="O5105" s="197">
        <v>64</v>
      </c>
      <c r="P5105" s="124" t="s">
        <v>1314</v>
      </c>
    </row>
    <row r="5106" spans="1:16" ht="51">
      <c r="A5106" s="262">
        <v>292</v>
      </c>
      <c r="B5106" s="124"/>
      <c r="C5106" s="125" t="s">
        <v>152</v>
      </c>
      <c r="D5106" s="195">
        <v>43242</v>
      </c>
      <c r="E5106" s="124" t="s">
        <v>9641</v>
      </c>
      <c r="F5106" s="124" t="s">
        <v>3</v>
      </c>
      <c r="G5106" s="124">
        <v>1624900</v>
      </c>
      <c r="H5106" s="124"/>
      <c r="I5106" s="128" t="s">
        <v>5014</v>
      </c>
      <c r="J5106" s="124"/>
      <c r="K5106" s="124"/>
      <c r="L5106" s="124"/>
      <c r="M5106" s="124"/>
      <c r="N5106" s="197">
        <v>0</v>
      </c>
      <c r="O5106" s="197">
        <v>64</v>
      </c>
      <c r="P5106" s="124" t="s">
        <v>1314</v>
      </c>
    </row>
    <row r="5107" spans="1:16" ht="51">
      <c r="A5107" s="262">
        <v>292</v>
      </c>
      <c r="B5107" s="124"/>
      <c r="C5107" s="125" t="s">
        <v>152</v>
      </c>
      <c r="D5107" s="195">
        <v>43242</v>
      </c>
      <c r="E5107" s="124" t="s">
        <v>9642</v>
      </c>
      <c r="F5107" s="124" t="s">
        <v>3</v>
      </c>
      <c r="G5107" s="124">
        <v>1624901</v>
      </c>
      <c r="H5107" s="124"/>
      <c r="I5107" s="128" t="s">
        <v>11161</v>
      </c>
      <c r="J5107" s="124"/>
      <c r="K5107" s="124"/>
      <c r="L5107" s="124"/>
      <c r="M5107" s="124"/>
      <c r="N5107" s="197">
        <v>0</v>
      </c>
      <c r="O5107" s="197">
        <v>87</v>
      </c>
      <c r="P5107" s="124" t="s">
        <v>1314</v>
      </c>
    </row>
    <row r="5108" spans="1:16" ht="51">
      <c r="A5108" s="262">
        <v>292</v>
      </c>
      <c r="B5108" s="124"/>
      <c r="C5108" s="125" t="s">
        <v>152</v>
      </c>
      <c r="D5108" s="195">
        <v>43242</v>
      </c>
      <c r="E5108" s="124" t="s">
        <v>9643</v>
      </c>
      <c r="F5108" s="124" t="s">
        <v>3</v>
      </c>
      <c r="G5108" s="124">
        <v>1624903</v>
      </c>
      <c r="H5108" s="124"/>
      <c r="I5108" s="128" t="s">
        <v>5014</v>
      </c>
      <c r="J5108" s="124"/>
      <c r="K5108" s="124"/>
      <c r="L5108" s="124"/>
      <c r="M5108" s="124"/>
      <c r="N5108" s="197">
        <v>0</v>
      </c>
      <c r="O5108" s="197">
        <v>90</v>
      </c>
      <c r="P5108" s="124" t="s">
        <v>1314</v>
      </c>
    </row>
    <row r="5109" spans="1:16" ht="51">
      <c r="A5109" s="262">
        <v>86</v>
      </c>
      <c r="B5109" s="124"/>
      <c r="C5109" s="125" t="s">
        <v>710</v>
      </c>
      <c r="D5109" s="195">
        <v>43242</v>
      </c>
      <c r="E5109" s="124" t="s">
        <v>9644</v>
      </c>
      <c r="F5109" s="124" t="s">
        <v>3</v>
      </c>
      <c r="G5109" s="124">
        <v>1624789</v>
      </c>
      <c r="H5109" s="124"/>
      <c r="I5109" s="128" t="s">
        <v>11162</v>
      </c>
      <c r="J5109" s="124"/>
      <c r="K5109" s="124"/>
      <c r="L5109" s="124"/>
      <c r="M5109" s="124"/>
      <c r="N5109" s="197">
        <v>0</v>
      </c>
      <c r="O5109" s="197">
        <v>3</v>
      </c>
      <c r="P5109" s="124" t="s">
        <v>1314</v>
      </c>
    </row>
    <row r="5110" spans="1:16" ht="63.75">
      <c r="A5110" s="262">
        <v>348</v>
      </c>
      <c r="B5110" s="124"/>
      <c r="C5110" s="125" t="s">
        <v>822</v>
      </c>
      <c r="D5110" s="195">
        <v>43242</v>
      </c>
      <c r="E5110" s="124" t="s">
        <v>9645</v>
      </c>
      <c r="F5110" s="124" t="s">
        <v>3</v>
      </c>
      <c r="G5110" s="124">
        <v>1624817</v>
      </c>
      <c r="H5110" s="124"/>
      <c r="I5110" s="128" t="s">
        <v>11163</v>
      </c>
      <c r="J5110" s="124"/>
      <c r="K5110" s="124"/>
      <c r="L5110" s="124"/>
      <c r="M5110" s="124"/>
      <c r="N5110" s="197">
        <v>0</v>
      </c>
      <c r="O5110" s="197">
        <v>371</v>
      </c>
      <c r="P5110" s="124" t="s">
        <v>1314</v>
      </c>
    </row>
    <row r="5111" spans="1:16" ht="51">
      <c r="A5111" s="262" t="s">
        <v>619</v>
      </c>
      <c r="B5111" s="124"/>
      <c r="C5111" s="125" t="s">
        <v>713</v>
      </c>
      <c r="D5111" s="195">
        <v>43242</v>
      </c>
      <c r="E5111" s="124" t="s">
        <v>9646</v>
      </c>
      <c r="F5111" s="124" t="s">
        <v>3</v>
      </c>
      <c r="G5111" s="124">
        <v>1624839</v>
      </c>
      <c r="H5111" s="124"/>
      <c r="I5111" s="128" t="s">
        <v>11164</v>
      </c>
      <c r="J5111" s="124"/>
      <c r="K5111" s="124"/>
      <c r="L5111" s="124"/>
      <c r="M5111" s="124"/>
      <c r="N5111" s="197">
        <v>0</v>
      </c>
      <c r="O5111" s="197">
        <v>493.05</v>
      </c>
      <c r="P5111" s="124" t="s">
        <v>1314</v>
      </c>
    </row>
    <row r="5112" spans="1:16" ht="51">
      <c r="A5112" s="262" t="s">
        <v>619</v>
      </c>
      <c r="B5112" s="124"/>
      <c r="C5112" s="125" t="s">
        <v>713</v>
      </c>
      <c r="D5112" s="195">
        <v>43242</v>
      </c>
      <c r="E5112" s="124" t="s">
        <v>9647</v>
      </c>
      <c r="F5112" s="124" t="s">
        <v>3</v>
      </c>
      <c r="G5112" s="124">
        <v>1624843</v>
      </c>
      <c r="H5112" s="124"/>
      <c r="I5112" s="128" t="s">
        <v>11165</v>
      </c>
      <c r="J5112" s="124"/>
      <c r="K5112" s="124"/>
      <c r="L5112" s="124"/>
      <c r="M5112" s="124"/>
      <c r="N5112" s="197">
        <v>0</v>
      </c>
      <c r="O5112" s="197">
        <v>492</v>
      </c>
      <c r="P5112" s="124" t="s">
        <v>1314</v>
      </c>
    </row>
    <row r="5113" spans="1:16" ht="51">
      <c r="A5113" s="262" t="s">
        <v>619</v>
      </c>
      <c r="B5113" s="124"/>
      <c r="C5113" s="125" t="s">
        <v>713</v>
      </c>
      <c r="D5113" s="195">
        <v>43242</v>
      </c>
      <c r="E5113" s="124" t="s">
        <v>9648</v>
      </c>
      <c r="F5113" s="124" t="s">
        <v>3</v>
      </c>
      <c r="G5113" s="124">
        <v>1624855</v>
      </c>
      <c r="H5113" s="124"/>
      <c r="I5113" s="128" t="s">
        <v>11166</v>
      </c>
      <c r="J5113" s="124"/>
      <c r="K5113" s="124"/>
      <c r="L5113" s="124"/>
      <c r="M5113" s="124"/>
      <c r="N5113" s="197">
        <v>0</v>
      </c>
      <c r="O5113" s="197">
        <v>1162.5</v>
      </c>
      <c r="P5113" s="124" t="s">
        <v>1314</v>
      </c>
    </row>
    <row r="5114" spans="1:16" ht="51">
      <c r="A5114" s="262" t="s">
        <v>619</v>
      </c>
      <c r="B5114" s="124"/>
      <c r="C5114" s="125" t="s">
        <v>713</v>
      </c>
      <c r="D5114" s="195">
        <v>43242</v>
      </c>
      <c r="E5114" s="124" t="s">
        <v>9649</v>
      </c>
      <c r="F5114" s="124" t="s">
        <v>3</v>
      </c>
      <c r="G5114" s="124">
        <v>1624864</v>
      </c>
      <c r="H5114" s="124"/>
      <c r="I5114" s="128" t="s">
        <v>7673</v>
      </c>
      <c r="J5114" s="124"/>
      <c r="K5114" s="124"/>
      <c r="L5114" s="124"/>
      <c r="M5114" s="124"/>
      <c r="N5114" s="197">
        <v>0</v>
      </c>
      <c r="O5114" s="197">
        <v>70</v>
      </c>
      <c r="P5114" s="124" t="s">
        <v>1314</v>
      </c>
    </row>
    <row r="5115" spans="1:16" ht="51">
      <c r="A5115" s="262" t="s">
        <v>619</v>
      </c>
      <c r="B5115" s="124"/>
      <c r="C5115" s="125" t="s">
        <v>713</v>
      </c>
      <c r="D5115" s="195">
        <v>43242</v>
      </c>
      <c r="E5115" s="124" t="s">
        <v>9650</v>
      </c>
      <c r="F5115" s="124" t="s">
        <v>3</v>
      </c>
      <c r="G5115" s="124">
        <v>1624865</v>
      </c>
      <c r="H5115" s="124"/>
      <c r="I5115" s="128" t="s">
        <v>7673</v>
      </c>
      <c r="J5115" s="124"/>
      <c r="K5115" s="124"/>
      <c r="L5115" s="124"/>
      <c r="M5115" s="124"/>
      <c r="N5115" s="197">
        <v>0</v>
      </c>
      <c r="O5115" s="197">
        <v>112</v>
      </c>
      <c r="P5115" s="124" t="s">
        <v>1314</v>
      </c>
    </row>
    <row r="5116" spans="1:16" ht="51">
      <c r="A5116" s="262">
        <v>292</v>
      </c>
      <c r="B5116" s="124"/>
      <c r="C5116" s="125" t="s">
        <v>152</v>
      </c>
      <c r="D5116" s="195">
        <v>43242</v>
      </c>
      <c r="E5116" s="124" t="s">
        <v>9651</v>
      </c>
      <c r="F5116" s="124" t="s">
        <v>3</v>
      </c>
      <c r="G5116" s="124">
        <v>1624904</v>
      </c>
      <c r="H5116" s="124"/>
      <c r="I5116" s="128" t="s">
        <v>5014</v>
      </c>
      <c r="J5116" s="124"/>
      <c r="K5116" s="124"/>
      <c r="L5116" s="124"/>
      <c r="M5116" s="124"/>
      <c r="N5116" s="197">
        <v>0</v>
      </c>
      <c r="O5116" s="197">
        <v>97</v>
      </c>
      <c r="P5116" s="124" t="s">
        <v>1314</v>
      </c>
    </row>
    <row r="5117" spans="1:16" ht="51">
      <c r="A5117" s="262">
        <v>292</v>
      </c>
      <c r="B5117" s="124"/>
      <c r="C5117" s="125" t="s">
        <v>152</v>
      </c>
      <c r="D5117" s="195">
        <v>43242</v>
      </c>
      <c r="E5117" s="124" t="s">
        <v>9652</v>
      </c>
      <c r="F5117" s="124" t="s">
        <v>3</v>
      </c>
      <c r="G5117" s="124">
        <v>1624906</v>
      </c>
      <c r="H5117" s="124"/>
      <c r="I5117" s="128" t="s">
        <v>5014</v>
      </c>
      <c r="J5117" s="124"/>
      <c r="K5117" s="124"/>
      <c r="L5117" s="124"/>
      <c r="M5117" s="124"/>
      <c r="N5117" s="197">
        <v>0</v>
      </c>
      <c r="O5117" s="197">
        <v>54</v>
      </c>
      <c r="P5117" s="124" t="s">
        <v>1314</v>
      </c>
    </row>
    <row r="5118" spans="1:16" ht="51">
      <c r="A5118" s="262">
        <v>86</v>
      </c>
      <c r="B5118" s="124"/>
      <c r="C5118" s="125" t="s">
        <v>710</v>
      </c>
      <c r="D5118" s="195">
        <v>43242</v>
      </c>
      <c r="E5118" s="124" t="s">
        <v>9653</v>
      </c>
      <c r="F5118" s="124" t="s">
        <v>3</v>
      </c>
      <c r="G5118" s="124">
        <v>1624796</v>
      </c>
      <c r="H5118" s="124"/>
      <c r="I5118" s="128" t="s">
        <v>11167</v>
      </c>
      <c r="J5118" s="124"/>
      <c r="K5118" s="124"/>
      <c r="L5118" s="124"/>
      <c r="M5118" s="124"/>
      <c r="N5118" s="197">
        <v>0</v>
      </c>
      <c r="O5118" s="197">
        <v>8442.9500000000007</v>
      </c>
      <c r="P5118" s="124" t="s">
        <v>1314</v>
      </c>
    </row>
    <row r="5119" spans="1:16" ht="51">
      <c r="A5119" s="262">
        <v>86</v>
      </c>
      <c r="B5119" s="124"/>
      <c r="C5119" s="125" t="s">
        <v>710</v>
      </c>
      <c r="D5119" s="195">
        <v>43242</v>
      </c>
      <c r="E5119" s="124" t="s">
        <v>9654</v>
      </c>
      <c r="F5119" s="124" t="s">
        <v>3</v>
      </c>
      <c r="G5119" s="124">
        <v>1624797</v>
      </c>
      <c r="H5119" s="124"/>
      <c r="I5119" s="128" t="s">
        <v>11168</v>
      </c>
      <c r="J5119" s="124"/>
      <c r="K5119" s="124"/>
      <c r="L5119" s="124"/>
      <c r="M5119" s="124"/>
      <c r="N5119" s="197">
        <v>0</v>
      </c>
      <c r="O5119" s="197">
        <v>1886.54</v>
      </c>
      <c r="P5119" s="124" t="s">
        <v>1314</v>
      </c>
    </row>
    <row r="5120" spans="1:16" ht="51">
      <c r="A5120" s="262">
        <v>86</v>
      </c>
      <c r="B5120" s="124"/>
      <c r="C5120" s="125" t="s">
        <v>710</v>
      </c>
      <c r="D5120" s="195">
        <v>43242</v>
      </c>
      <c r="E5120" s="124" t="s">
        <v>9655</v>
      </c>
      <c r="F5120" s="124" t="s">
        <v>3</v>
      </c>
      <c r="G5120" s="124">
        <v>1624799</v>
      </c>
      <c r="H5120" s="124"/>
      <c r="I5120" s="128" t="s">
        <v>11169</v>
      </c>
      <c r="J5120" s="124"/>
      <c r="K5120" s="124"/>
      <c r="L5120" s="124"/>
      <c r="M5120" s="124"/>
      <c r="N5120" s="197">
        <v>0</v>
      </c>
      <c r="O5120" s="197">
        <v>8565.4</v>
      </c>
      <c r="P5120" s="124" t="s">
        <v>1314</v>
      </c>
    </row>
    <row r="5121" spans="1:16" ht="51">
      <c r="A5121" s="262">
        <v>86</v>
      </c>
      <c r="B5121" s="124"/>
      <c r="C5121" s="125" t="s">
        <v>710</v>
      </c>
      <c r="D5121" s="195">
        <v>43242</v>
      </c>
      <c r="E5121" s="124" t="s">
        <v>9656</v>
      </c>
      <c r="F5121" s="124" t="s">
        <v>3</v>
      </c>
      <c r="G5121" s="124">
        <v>1624803</v>
      </c>
      <c r="H5121" s="124"/>
      <c r="I5121" s="128" t="s">
        <v>11170</v>
      </c>
      <c r="J5121" s="124"/>
      <c r="K5121" s="124"/>
      <c r="L5121" s="124"/>
      <c r="M5121" s="124"/>
      <c r="N5121" s="197">
        <v>0</v>
      </c>
      <c r="O5121" s="197">
        <v>756</v>
      </c>
      <c r="P5121" s="124" t="s">
        <v>1314</v>
      </c>
    </row>
    <row r="5122" spans="1:16" ht="51">
      <c r="A5122" s="262">
        <v>86</v>
      </c>
      <c r="B5122" s="124"/>
      <c r="C5122" s="125" t="s">
        <v>710</v>
      </c>
      <c r="D5122" s="195">
        <v>43242</v>
      </c>
      <c r="E5122" s="124" t="s">
        <v>9657</v>
      </c>
      <c r="F5122" s="124" t="s">
        <v>3</v>
      </c>
      <c r="G5122" s="124">
        <v>1624804</v>
      </c>
      <c r="H5122" s="124"/>
      <c r="I5122" s="128" t="s">
        <v>11171</v>
      </c>
      <c r="J5122" s="124"/>
      <c r="K5122" s="124"/>
      <c r="L5122" s="124"/>
      <c r="M5122" s="124"/>
      <c r="N5122" s="197">
        <v>0</v>
      </c>
      <c r="O5122" s="197">
        <v>360000</v>
      </c>
      <c r="P5122" s="124" t="s">
        <v>1314</v>
      </c>
    </row>
    <row r="5123" spans="1:16" ht="51">
      <c r="A5123" s="262">
        <v>592</v>
      </c>
      <c r="B5123" s="124"/>
      <c r="C5123" s="125" t="s">
        <v>862</v>
      </c>
      <c r="D5123" s="195">
        <v>43242</v>
      </c>
      <c r="E5123" s="124" t="s">
        <v>9658</v>
      </c>
      <c r="F5123" s="124" t="s">
        <v>3</v>
      </c>
      <c r="G5123" s="124">
        <v>1624805</v>
      </c>
      <c r="H5123" s="124"/>
      <c r="I5123" s="128" t="s">
        <v>11172</v>
      </c>
      <c r="J5123" s="124"/>
      <c r="K5123" s="124"/>
      <c r="L5123" s="124"/>
      <c r="M5123" s="124"/>
      <c r="N5123" s="197">
        <v>0</v>
      </c>
      <c r="O5123" s="197">
        <v>2363.7800000000002</v>
      </c>
      <c r="P5123" s="124" t="s">
        <v>1314</v>
      </c>
    </row>
    <row r="5124" spans="1:16" ht="51">
      <c r="A5124" s="262">
        <v>592</v>
      </c>
      <c r="B5124" s="124"/>
      <c r="C5124" s="125" t="s">
        <v>862</v>
      </c>
      <c r="D5124" s="195">
        <v>43242</v>
      </c>
      <c r="E5124" s="124" t="s">
        <v>9659</v>
      </c>
      <c r="F5124" s="124" t="s">
        <v>3</v>
      </c>
      <c r="G5124" s="124">
        <v>1624808</v>
      </c>
      <c r="H5124" s="124"/>
      <c r="I5124" s="128" t="s">
        <v>11173</v>
      </c>
      <c r="J5124" s="124"/>
      <c r="K5124" s="124"/>
      <c r="L5124" s="124"/>
      <c r="M5124" s="124"/>
      <c r="N5124" s="197">
        <v>0</v>
      </c>
      <c r="O5124" s="197">
        <v>375.40000000000003</v>
      </c>
      <c r="P5124" s="124" t="s">
        <v>1314</v>
      </c>
    </row>
    <row r="5125" spans="1:16" ht="63.75">
      <c r="A5125" s="262" t="s">
        <v>619</v>
      </c>
      <c r="B5125" s="124"/>
      <c r="C5125" s="125" t="s">
        <v>713</v>
      </c>
      <c r="D5125" s="195">
        <v>43242</v>
      </c>
      <c r="E5125" s="124" t="s">
        <v>9660</v>
      </c>
      <c r="F5125" s="124" t="s">
        <v>3</v>
      </c>
      <c r="G5125" s="124">
        <v>1624708</v>
      </c>
      <c r="H5125" s="124"/>
      <c r="I5125" s="128" t="s">
        <v>11174</v>
      </c>
      <c r="J5125" s="124"/>
      <c r="K5125" s="124"/>
      <c r="L5125" s="124"/>
      <c r="M5125" s="124"/>
      <c r="N5125" s="197">
        <v>0</v>
      </c>
      <c r="O5125" s="197">
        <v>3621</v>
      </c>
      <c r="P5125" s="124" t="s">
        <v>1314</v>
      </c>
    </row>
    <row r="5126" spans="1:16" ht="63.75">
      <c r="A5126" s="262">
        <v>340</v>
      </c>
      <c r="B5126" s="124"/>
      <c r="C5126" s="125" t="s">
        <v>814</v>
      </c>
      <c r="D5126" s="195">
        <v>43242</v>
      </c>
      <c r="E5126" s="124" t="s">
        <v>9661</v>
      </c>
      <c r="F5126" s="124" t="s">
        <v>3</v>
      </c>
      <c r="G5126" s="124">
        <v>1624715</v>
      </c>
      <c r="H5126" s="124"/>
      <c r="I5126" s="128" t="s">
        <v>11175</v>
      </c>
      <c r="J5126" s="124"/>
      <c r="K5126" s="124"/>
      <c r="L5126" s="124"/>
      <c r="M5126" s="124"/>
      <c r="N5126" s="197">
        <v>0</v>
      </c>
      <c r="O5126" s="197">
        <v>27434.79</v>
      </c>
      <c r="P5126" s="124" t="s">
        <v>1314</v>
      </c>
    </row>
    <row r="5127" spans="1:16" ht="63.75">
      <c r="A5127" s="262">
        <v>20</v>
      </c>
      <c r="B5127" s="124"/>
      <c r="C5127" s="125" t="s">
        <v>693</v>
      </c>
      <c r="D5127" s="195">
        <v>43242</v>
      </c>
      <c r="E5127" s="124" t="s">
        <v>9662</v>
      </c>
      <c r="F5127" s="124" t="s">
        <v>3</v>
      </c>
      <c r="G5127" s="124">
        <v>1624751</v>
      </c>
      <c r="H5127" s="124"/>
      <c r="I5127" s="128" t="s">
        <v>11176</v>
      </c>
      <c r="J5127" s="124"/>
      <c r="K5127" s="124"/>
      <c r="L5127" s="124"/>
      <c r="M5127" s="124"/>
      <c r="N5127" s="197">
        <v>0</v>
      </c>
      <c r="O5127" s="197">
        <v>348000</v>
      </c>
      <c r="P5127" s="124" t="s">
        <v>1314</v>
      </c>
    </row>
    <row r="5128" spans="1:16" ht="51">
      <c r="A5128" s="262">
        <v>287</v>
      </c>
      <c r="B5128" s="124"/>
      <c r="C5128" s="125" t="s">
        <v>790</v>
      </c>
      <c r="D5128" s="195">
        <v>43242</v>
      </c>
      <c r="E5128" s="124" t="s">
        <v>9663</v>
      </c>
      <c r="F5128" s="124" t="s">
        <v>3</v>
      </c>
      <c r="G5128" s="124">
        <v>1624794</v>
      </c>
      <c r="H5128" s="124"/>
      <c r="I5128" s="128" t="s">
        <v>11177</v>
      </c>
      <c r="J5128" s="124"/>
      <c r="K5128" s="124"/>
      <c r="L5128" s="124"/>
      <c r="M5128" s="124"/>
      <c r="N5128" s="197">
        <v>0</v>
      </c>
      <c r="O5128" s="197">
        <v>1463.5</v>
      </c>
      <c r="P5128" s="124" t="s">
        <v>1314</v>
      </c>
    </row>
    <row r="5129" spans="1:16" ht="51">
      <c r="A5129" s="262" t="s">
        <v>619</v>
      </c>
      <c r="B5129" s="124"/>
      <c r="C5129" s="125" t="s">
        <v>713</v>
      </c>
      <c r="D5129" s="195">
        <v>43242</v>
      </c>
      <c r="E5129" s="124" t="s">
        <v>9664</v>
      </c>
      <c r="F5129" s="124" t="s">
        <v>3</v>
      </c>
      <c r="G5129" s="124">
        <v>1624704</v>
      </c>
      <c r="H5129" s="124"/>
      <c r="I5129" s="128" t="s">
        <v>11178</v>
      </c>
      <c r="J5129" s="124"/>
      <c r="K5129" s="124"/>
      <c r="L5129" s="124"/>
      <c r="M5129" s="124"/>
      <c r="N5129" s="197">
        <v>0</v>
      </c>
      <c r="O5129" s="197">
        <v>579.5</v>
      </c>
      <c r="P5129" s="124" t="s">
        <v>1314</v>
      </c>
    </row>
    <row r="5130" spans="1:16" ht="63.75">
      <c r="A5130" s="262">
        <v>35</v>
      </c>
      <c r="B5130" s="124"/>
      <c r="C5130" s="125" t="s">
        <v>696</v>
      </c>
      <c r="D5130" s="195">
        <v>43242</v>
      </c>
      <c r="E5130" s="124" t="s">
        <v>9665</v>
      </c>
      <c r="F5130" s="124" t="s">
        <v>3</v>
      </c>
      <c r="G5130" s="124">
        <v>1624825</v>
      </c>
      <c r="H5130" s="124"/>
      <c r="I5130" s="128" t="s">
        <v>11179</v>
      </c>
      <c r="J5130" s="124"/>
      <c r="K5130" s="124"/>
      <c r="L5130" s="124"/>
      <c r="M5130" s="124"/>
      <c r="N5130" s="197">
        <v>0</v>
      </c>
      <c r="O5130" s="197">
        <v>6650</v>
      </c>
      <c r="P5130" s="124" t="s">
        <v>1314</v>
      </c>
    </row>
    <row r="5131" spans="1:16" ht="63.75">
      <c r="A5131" s="262">
        <v>35</v>
      </c>
      <c r="B5131" s="124"/>
      <c r="C5131" s="125" t="s">
        <v>696</v>
      </c>
      <c r="D5131" s="195">
        <v>43242</v>
      </c>
      <c r="E5131" s="124" t="s">
        <v>9666</v>
      </c>
      <c r="F5131" s="124" t="s">
        <v>3</v>
      </c>
      <c r="G5131" s="124">
        <v>1624827</v>
      </c>
      <c r="H5131" s="124"/>
      <c r="I5131" s="128" t="s">
        <v>11180</v>
      </c>
      <c r="J5131" s="124"/>
      <c r="K5131" s="124"/>
      <c r="L5131" s="124"/>
      <c r="M5131" s="124"/>
      <c r="N5131" s="197">
        <v>0</v>
      </c>
      <c r="O5131" s="197">
        <v>2725.5</v>
      </c>
      <c r="P5131" s="124" t="s">
        <v>1314</v>
      </c>
    </row>
    <row r="5132" spans="1:16" ht="63.75">
      <c r="A5132" s="262">
        <v>35</v>
      </c>
      <c r="B5132" s="124"/>
      <c r="C5132" s="125" t="s">
        <v>696</v>
      </c>
      <c r="D5132" s="195">
        <v>43242</v>
      </c>
      <c r="E5132" s="124" t="s">
        <v>9667</v>
      </c>
      <c r="F5132" s="124" t="s">
        <v>3</v>
      </c>
      <c r="G5132" s="124">
        <v>1624828</v>
      </c>
      <c r="H5132" s="124"/>
      <c r="I5132" s="128" t="s">
        <v>11181</v>
      </c>
      <c r="J5132" s="124"/>
      <c r="K5132" s="124"/>
      <c r="L5132" s="124"/>
      <c r="M5132" s="124"/>
      <c r="N5132" s="197">
        <v>0</v>
      </c>
      <c r="O5132" s="197">
        <v>310</v>
      </c>
      <c r="P5132" s="124" t="s">
        <v>1314</v>
      </c>
    </row>
    <row r="5133" spans="1:16" ht="51">
      <c r="A5133" s="262">
        <v>35</v>
      </c>
      <c r="B5133" s="124"/>
      <c r="C5133" s="125" t="s">
        <v>696</v>
      </c>
      <c r="D5133" s="195">
        <v>43242</v>
      </c>
      <c r="E5133" s="124" t="s">
        <v>9668</v>
      </c>
      <c r="F5133" s="124" t="s">
        <v>3</v>
      </c>
      <c r="G5133" s="124">
        <v>1624830</v>
      </c>
      <c r="H5133" s="124"/>
      <c r="I5133" s="128" t="s">
        <v>11182</v>
      </c>
      <c r="J5133" s="124"/>
      <c r="K5133" s="124"/>
      <c r="L5133" s="124"/>
      <c r="M5133" s="124"/>
      <c r="N5133" s="197">
        <v>0</v>
      </c>
      <c r="O5133" s="197">
        <v>98114.28</v>
      </c>
      <c r="P5133" s="124" t="s">
        <v>1314</v>
      </c>
    </row>
    <row r="5134" spans="1:16" ht="51">
      <c r="A5134" s="262">
        <v>35</v>
      </c>
      <c r="B5134" s="124"/>
      <c r="C5134" s="125" t="s">
        <v>696</v>
      </c>
      <c r="D5134" s="195">
        <v>43242</v>
      </c>
      <c r="E5134" s="124" t="s">
        <v>9669</v>
      </c>
      <c r="F5134" s="124" t="s">
        <v>3</v>
      </c>
      <c r="G5134" s="124">
        <v>1624834</v>
      </c>
      <c r="H5134" s="124"/>
      <c r="I5134" s="128" t="s">
        <v>11183</v>
      </c>
      <c r="J5134" s="124"/>
      <c r="K5134" s="124"/>
      <c r="L5134" s="124"/>
      <c r="M5134" s="124"/>
      <c r="N5134" s="197">
        <v>0</v>
      </c>
      <c r="O5134" s="197">
        <v>310</v>
      </c>
      <c r="P5134" s="124" t="s">
        <v>1314</v>
      </c>
    </row>
    <row r="5135" spans="1:16" ht="51">
      <c r="A5135" s="262">
        <v>35</v>
      </c>
      <c r="B5135" s="124"/>
      <c r="C5135" s="125" t="s">
        <v>696</v>
      </c>
      <c r="D5135" s="195">
        <v>43242</v>
      </c>
      <c r="E5135" s="124" t="s">
        <v>9670</v>
      </c>
      <c r="F5135" s="124" t="s">
        <v>3</v>
      </c>
      <c r="G5135" s="124">
        <v>1624832</v>
      </c>
      <c r="H5135" s="124"/>
      <c r="I5135" s="128" t="s">
        <v>11184</v>
      </c>
      <c r="J5135" s="124"/>
      <c r="K5135" s="124"/>
      <c r="L5135" s="124"/>
      <c r="M5135" s="124"/>
      <c r="N5135" s="197">
        <v>0</v>
      </c>
      <c r="O5135" s="197">
        <v>16710</v>
      </c>
      <c r="P5135" s="124" t="s">
        <v>1314</v>
      </c>
    </row>
    <row r="5136" spans="1:16" ht="76.5">
      <c r="A5136" s="262">
        <v>573</v>
      </c>
      <c r="B5136" s="124"/>
      <c r="C5136" s="125" t="s">
        <v>849</v>
      </c>
      <c r="D5136" s="195">
        <v>43242</v>
      </c>
      <c r="E5136" s="124" t="s">
        <v>9671</v>
      </c>
      <c r="F5136" s="124" t="s">
        <v>6</v>
      </c>
      <c r="G5136" s="124">
        <v>977166</v>
      </c>
      <c r="H5136" s="124"/>
      <c r="I5136" s="128" t="s">
        <v>11185</v>
      </c>
      <c r="J5136" s="124"/>
      <c r="K5136" s="124"/>
      <c r="L5136" s="124"/>
      <c r="M5136" s="124"/>
      <c r="N5136" s="197">
        <v>0</v>
      </c>
      <c r="O5136" s="197">
        <v>1700000</v>
      </c>
      <c r="P5136" s="124" t="s">
        <v>1314</v>
      </c>
    </row>
    <row r="5137" spans="1:16" ht="51">
      <c r="A5137" s="262">
        <v>513</v>
      </c>
      <c r="B5137" s="124"/>
      <c r="C5137" s="125" t="s">
        <v>201</v>
      </c>
      <c r="D5137" s="195">
        <v>43242</v>
      </c>
      <c r="E5137" s="124" t="s">
        <v>9672</v>
      </c>
      <c r="F5137" s="124" t="s">
        <v>15</v>
      </c>
      <c r="G5137" s="124">
        <v>742185</v>
      </c>
      <c r="H5137" s="124"/>
      <c r="I5137" s="128" t="s">
        <v>11186</v>
      </c>
      <c r="J5137" s="124"/>
      <c r="K5137" s="124"/>
      <c r="L5137" s="124"/>
      <c r="M5137" s="124"/>
      <c r="N5137" s="197">
        <v>50</v>
      </c>
      <c r="O5137" s="197">
        <v>0</v>
      </c>
      <c r="P5137" s="124" t="s">
        <v>1314</v>
      </c>
    </row>
    <row r="5138" spans="1:16" ht="38.25">
      <c r="A5138" s="262">
        <v>117</v>
      </c>
      <c r="B5138" s="124"/>
      <c r="C5138" s="125" t="s">
        <v>722</v>
      </c>
      <c r="D5138" s="195">
        <v>43242</v>
      </c>
      <c r="E5138" s="124" t="s">
        <v>9673</v>
      </c>
      <c r="F5138" s="124" t="s">
        <v>11</v>
      </c>
      <c r="G5138" s="124">
        <v>922230</v>
      </c>
      <c r="H5138" s="124"/>
      <c r="I5138" s="128" t="s">
        <v>11187</v>
      </c>
      <c r="J5138" s="124"/>
      <c r="K5138" s="124"/>
      <c r="L5138" s="124"/>
      <c r="M5138" s="124"/>
      <c r="N5138" s="197">
        <v>50</v>
      </c>
      <c r="O5138" s="197">
        <v>0</v>
      </c>
      <c r="P5138" s="124" t="s">
        <v>1314</v>
      </c>
    </row>
    <row r="5139" spans="1:16" ht="89.25">
      <c r="A5139" s="262">
        <v>25</v>
      </c>
      <c r="B5139" s="124"/>
      <c r="C5139" s="125" t="s">
        <v>694</v>
      </c>
      <c r="D5139" s="195">
        <v>43242</v>
      </c>
      <c r="E5139" s="124" t="s">
        <v>9674</v>
      </c>
      <c r="F5139" s="124" t="s">
        <v>15</v>
      </c>
      <c r="G5139" s="124">
        <v>5027</v>
      </c>
      <c r="H5139" s="124"/>
      <c r="I5139" s="128" t="s">
        <v>11188</v>
      </c>
      <c r="J5139" s="124"/>
      <c r="K5139" s="124"/>
      <c r="L5139" s="124"/>
      <c r="M5139" s="124"/>
      <c r="N5139" s="197">
        <v>1196.51</v>
      </c>
      <c r="O5139" s="197">
        <v>0</v>
      </c>
      <c r="P5139" s="124" t="s">
        <v>1314</v>
      </c>
    </row>
    <row r="5140" spans="1:16" ht="63.75">
      <c r="A5140" s="262">
        <v>513</v>
      </c>
      <c r="B5140" s="124"/>
      <c r="C5140" s="125" t="s">
        <v>201</v>
      </c>
      <c r="D5140" s="195">
        <v>43242</v>
      </c>
      <c r="E5140" s="124" t="s">
        <v>9675</v>
      </c>
      <c r="F5140" s="124" t="s">
        <v>15</v>
      </c>
      <c r="G5140" s="124">
        <v>742738</v>
      </c>
      <c r="H5140" s="124"/>
      <c r="I5140" s="128" t="s">
        <v>11189</v>
      </c>
      <c r="J5140" s="124"/>
      <c r="K5140" s="124"/>
      <c r="L5140" s="124"/>
      <c r="M5140" s="124"/>
      <c r="N5140" s="197">
        <v>50</v>
      </c>
      <c r="O5140" s="197">
        <v>0</v>
      </c>
      <c r="P5140" s="124" t="s">
        <v>1314</v>
      </c>
    </row>
    <row r="5141" spans="1:16" ht="63.75">
      <c r="A5141" s="262">
        <v>41</v>
      </c>
      <c r="B5141" s="124"/>
      <c r="C5141" s="125" t="s">
        <v>697</v>
      </c>
      <c r="D5141" s="195">
        <v>43242</v>
      </c>
      <c r="E5141" s="124" t="s">
        <v>9676</v>
      </c>
      <c r="F5141" s="124" t="s">
        <v>1315</v>
      </c>
      <c r="G5141" s="124">
        <v>17777082</v>
      </c>
      <c r="H5141" s="124"/>
      <c r="I5141" s="128" t="s">
        <v>11190</v>
      </c>
      <c r="J5141" s="124"/>
      <c r="K5141" s="124"/>
      <c r="L5141" s="124"/>
      <c r="M5141" s="124"/>
      <c r="N5141" s="197">
        <v>12465</v>
      </c>
      <c r="O5141" s="197">
        <v>0</v>
      </c>
      <c r="P5141" s="124" t="s">
        <v>1314</v>
      </c>
    </row>
    <row r="5142" spans="1:16" ht="76.5">
      <c r="A5142" s="262" t="s">
        <v>620</v>
      </c>
      <c r="B5142" s="124"/>
      <c r="C5142" s="125" t="s">
        <v>714</v>
      </c>
      <c r="D5142" s="195">
        <v>43242</v>
      </c>
      <c r="E5142" s="124" t="s">
        <v>9677</v>
      </c>
      <c r="F5142" s="124" t="s">
        <v>6</v>
      </c>
      <c r="G5142" s="124">
        <v>977483</v>
      </c>
      <c r="H5142" s="124"/>
      <c r="I5142" s="128" t="s">
        <v>11191</v>
      </c>
      <c r="J5142" s="124"/>
      <c r="K5142" s="124"/>
      <c r="L5142" s="124"/>
      <c r="M5142" s="124"/>
      <c r="N5142" s="197">
        <v>0</v>
      </c>
      <c r="O5142" s="197">
        <v>268000</v>
      </c>
      <c r="P5142" s="124" t="s">
        <v>1314</v>
      </c>
    </row>
    <row r="5143" spans="1:16" ht="63.75">
      <c r="A5143" s="262">
        <v>670</v>
      </c>
      <c r="B5143" s="124"/>
      <c r="C5143" s="125" t="s">
        <v>235</v>
      </c>
      <c r="D5143" s="195">
        <v>43242</v>
      </c>
      <c r="E5143" s="124" t="s">
        <v>9678</v>
      </c>
      <c r="F5143" s="124" t="s">
        <v>1256</v>
      </c>
      <c r="G5143" s="124">
        <v>17757840</v>
      </c>
      <c r="H5143" s="124"/>
      <c r="I5143" s="128" t="s">
        <v>11192</v>
      </c>
      <c r="J5143" s="124"/>
      <c r="K5143" s="124"/>
      <c r="L5143" s="124"/>
      <c r="M5143" s="124"/>
      <c r="N5143" s="197">
        <v>0</v>
      </c>
      <c r="O5143" s="197">
        <v>396699</v>
      </c>
      <c r="P5143" s="124" t="s">
        <v>1314</v>
      </c>
    </row>
    <row r="5144" spans="1:16" ht="38.25">
      <c r="A5144" s="262">
        <v>117</v>
      </c>
      <c r="B5144" s="124"/>
      <c r="C5144" s="125" t="s">
        <v>722</v>
      </c>
      <c r="D5144" s="195">
        <v>43242</v>
      </c>
      <c r="E5144" s="124" t="s">
        <v>9679</v>
      </c>
      <c r="F5144" s="124" t="s">
        <v>11</v>
      </c>
      <c r="G5144" s="124">
        <v>922305</v>
      </c>
      <c r="H5144" s="124"/>
      <c r="I5144" s="128" t="s">
        <v>11193</v>
      </c>
      <c r="J5144" s="124"/>
      <c r="K5144" s="124"/>
      <c r="L5144" s="124"/>
      <c r="M5144" s="124"/>
      <c r="N5144" s="197">
        <v>50</v>
      </c>
      <c r="O5144" s="197">
        <v>0</v>
      </c>
      <c r="P5144" s="124" t="s">
        <v>1314</v>
      </c>
    </row>
    <row r="5145" spans="1:16" ht="51">
      <c r="A5145" s="262">
        <v>513</v>
      </c>
      <c r="B5145" s="124"/>
      <c r="C5145" s="125" t="s">
        <v>201</v>
      </c>
      <c r="D5145" s="195">
        <v>43242</v>
      </c>
      <c r="E5145" s="124" t="s">
        <v>9680</v>
      </c>
      <c r="F5145" s="124" t="s">
        <v>11</v>
      </c>
      <c r="G5145" s="124">
        <v>922304</v>
      </c>
      <c r="H5145" s="124"/>
      <c r="I5145" s="128" t="s">
        <v>11194</v>
      </c>
      <c r="J5145" s="124"/>
      <c r="K5145" s="124"/>
      <c r="L5145" s="124"/>
      <c r="M5145" s="124"/>
      <c r="N5145" s="197">
        <v>50</v>
      </c>
      <c r="O5145" s="197">
        <v>0</v>
      </c>
      <c r="P5145" s="124" t="s">
        <v>1314</v>
      </c>
    </row>
    <row r="5146" spans="1:16" ht="51">
      <c r="A5146" s="262">
        <v>117</v>
      </c>
      <c r="B5146" s="124"/>
      <c r="C5146" s="125" t="s">
        <v>722</v>
      </c>
      <c r="D5146" s="195">
        <v>43242</v>
      </c>
      <c r="E5146" s="124" t="s">
        <v>9681</v>
      </c>
      <c r="F5146" s="124" t="s">
        <v>11</v>
      </c>
      <c r="G5146" s="124">
        <v>922302</v>
      </c>
      <c r="H5146" s="124"/>
      <c r="I5146" s="128" t="s">
        <v>11195</v>
      </c>
      <c r="J5146" s="124"/>
      <c r="K5146" s="124"/>
      <c r="L5146" s="124"/>
      <c r="M5146" s="124"/>
      <c r="N5146" s="197">
        <v>50</v>
      </c>
      <c r="O5146" s="197">
        <v>0</v>
      </c>
      <c r="P5146" s="124" t="s">
        <v>1314</v>
      </c>
    </row>
    <row r="5147" spans="1:16" ht="76.5">
      <c r="A5147" s="262">
        <v>25</v>
      </c>
      <c r="B5147" s="124"/>
      <c r="C5147" s="125" t="s">
        <v>694</v>
      </c>
      <c r="D5147" s="195">
        <v>43242</v>
      </c>
      <c r="E5147" s="124" t="s">
        <v>9682</v>
      </c>
      <c r="F5147" s="124" t="s">
        <v>1315</v>
      </c>
      <c r="G5147" s="124">
        <v>17757330</v>
      </c>
      <c r="H5147" s="124"/>
      <c r="I5147" s="128" t="s">
        <v>11196</v>
      </c>
      <c r="J5147" s="124"/>
      <c r="K5147" s="124"/>
      <c r="L5147" s="124"/>
      <c r="M5147" s="124"/>
      <c r="N5147" s="197">
        <v>232451.5</v>
      </c>
      <c r="O5147" s="197">
        <v>0</v>
      </c>
      <c r="P5147" s="124" t="s">
        <v>1314</v>
      </c>
    </row>
    <row r="5148" spans="1:16" ht="76.5">
      <c r="A5148" s="262">
        <v>25</v>
      </c>
      <c r="B5148" s="124"/>
      <c r="C5148" s="125" t="s">
        <v>694</v>
      </c>
      <c r="D5148" s="195">
        <v>43242</v>
      </c>
      <c r="E5148" s="124" t="s">
        <v>9683</v>
      </c>
      <c r="F5148" s="124" t="s">
        <v>1315</v>
      </c>
      <c r="G5148" s="124">
        <v>17757328</v>
      </c>
      <c r="H5148" s="124"/>
      <c r="I5148" s="128" t="s">
        <v>11197</v>
      </c>
      <c r="J5148" s="124"/>
      <c r="K5148" s="124"/>
      <c r="L5148" s="124"/>
      <c r="M5148" s="124"/>
      <c r="N5148" s="197">
        <v>688862.14</v>
      </c>
      <c r="O5148" s="197">
        <v>0</v>
      </c>
      <c r="P5148" s="124" t="s">
        <v>1314</v>
      </c>
    </row>
    <row r="5149" spans="1:16" ht="76.5">
      <c r="A5149" s="262">
        <v>25</v>
      </c>
      <c r="B5149" s="124"/>
      <c r="C5149" s="125" t="s">
        <v>694</v>
      </c>
      <c r="D5149" s="195">
        <v>43242</v>
      </c>
      <c r="E5149" s="124" t="s">
        <v>9684</v>
      </c>
      <c r="F5149" s="124" t="s">
        <v>1315</v>
      </c>
      <c r="G5149" s="124">
        <v>17757404</v>
      </c>
      <c r="H5149" s="124"/>
      <c r="I5149" s="128" t="s">
        <v>11198</v>
      </c>
      <c r="J5149" s="124"/>
      <c r="K5149" s="124"/>
      <c r="L5149" s="124"/>
      <c r="M5149" s="124"/>
      <c r="N5149" s="197">
        <v>359128.66</v>
      </c>
      <c r="O5149" s="197">
        <v>0</v>
      </c>
      <c r="P5149" s="124" t="s">
        <v>1314</v>
      </c>
    </row>
    <row r="5150" spans="1:16" ht="63.75">
      <c r="A5150" s="262" t="s">
        <v>626</v>
      </c>
      <c r="B5150" s="124"/>
      <c r="C5150" s="125" t="s">
        <v>1234</v>
      </c>
      <c r="D5150" s="195">
        <v>43242</v>
      </c>
      <c r="E5150" s="124" t="s">
        <v>9685</v>
      </c>
      <c r="F5150" s="124" t="s">
        <v>6</v>
      </c>
      <c r="G5150" s="124">
        <v>977547</v>
      </c>
      <c r="H5150" s="124"/>
      <c r="I5150" s="128" t="s">
        <v>11199</v>
      </c>
      <c r="J5150" s="124"/>
      <c r="K5150" s="124"/>
      <c r="L5150" s="124"/>
      <c r="M5150" s="124"/>
      <c r="N5150" s="197">
        <v>0</v>
      </c>
      <c r="O5150" s="197">
        <v>166.32</v>
      </c>
      <c r="P5150" s="124" t="s">
        <v>1314</v>
      </c>
    </row>
    <row r="5151" spans="1:16" ht="51">
      <c r="A5151" s="262">
        <v>86</v>
      </c>
      <c r="B5151" s="124"/>
      <c r="C5151" s="125" t="s">
        <v>710</v>
      </c>
      <c r="D5151" s="195">
        <v>43243</v>
      </c>
      <c r="E5151" s="124" t="s">
        <v>9686</v>
      </c>
      <c r="F5151" s="124" t="s">
        <v>3</v>
      </c>
      <c r="G5151" s="124">
        <v>1625219</v>
      </c>
      <c r="H5151" s="124"/>
      <c r="I5151" s="128" t="s">
        <v>11200</v>
      </c>
      <c r="J5151" s="124"/>
      <c r="K5151" s="124"/>
      <c r="L5151" s="124"/>
      <c r="M5151" s="124"/>
      <c r="N5151" s="197">
        <v>0</v>
      </c>
      <c r="O5151" s="197">
        <v>0.1</v>
      </c>
      <c r="P5151" s="124" t="s">
        <v>1314</v>
      </c>
    </row>
    <row r="5152" spans="1:16" ht="63.75">
      <c r="A5152" s="262" t="s">
        <v>619</v>
      </c>
      <c r="B5152" s="124"/>
      <c r="C5152" s="125" t="s">
        <v>713</v>
      </c>
      <c r="D5152" s="195">
        <v>43243</v>
      </c>
      <c r="E5152" s="124" t="s">
        <v>9687</v>
      </c>
      <c r="F5152" s="124" t="s">
        <v>3</v>
      </c>
      <c r="G5152" s="124">
        <v>1625258</v>
      </c>
      <c r="H5152" s="124"/>
      <c r="I5152" s="128" t="s">
        <v>11201</v>
      </c>
      <c r="J5152" s="124"/>
      <c r="K5152" s="124"/>
      <c r="L5152" s="124"/>
      <c r="M5152" s="124"/>
      <c r="N5152" s="197">
        <v>0</v>
      </c>
      <c r="O5152" s="197">
        <v>400</v>
      </c>
      <c r="P5152" s="124" t="s">
        <v>1314</v>
      </c>
    </row>
    <row r="5153" spans="1:16" ht="51">
      <c r="A5153" s="262" t="s">
        <v>619</v>
      </c>
      <c r="B5153" s="124"/>
      <c r="C5153" s="125" t="s">
        <v>713</v>
      </c>
      <c r="D5153" s="195">
        <v>43243</v>
      </c>
      <c r="E5153" s="124" t="s">
        <v>9688</v>
      </c>
      <c r="F5153" s="124" t="s">
        <v>3</v>
      </c>
      <c r="G5153" s="124">
        <v>1625290</v>
      </c>
      <c r="H5153" s="124"/>
      <c r="I5153" s="128" t="s">
        <v>11202</v>
      </c>
      <c r="J5153" s="124"/>
      <c r="K5153" s="124"/>
      <c r="L5153" s="124"/>
      <c r="M5153" s="124"/>
      <c r="N5153" s="197">
        <v>0</v>
      </c>
      <c r="O5153" s="197">
        <v>2161.08</v>
      </c>
      <c r="P5153" s="124" t="s">
        <v>1314</v>
      </c>
    </row>
    <row r="5154" spans="1:16" ht="51">
      <c r="A5154" s="262" t="s">
        <v>619</v>
      </c>
      <c r="B5154" s="124"/>
      <c r="C5154" s="125" t="s">
        <v>713</v>
      </c>
      <c r="D5154" s="195">
        <v>43243</v>
      </c>
      <c r="E5154" s="124" t="s">
        <v>9689</v>
      </c>
      <c r="F5154" s="124" t="s">
        <v>3</v>
      </c>
      <c r="G5154" s="124">
        <v>1625216</v>
      </c>
      <c r="H5154" s="124"/>
      <c r="I5154" s="128" t="s">
        <v>11203</v>
      </c>
      <c r="J5154" s="124"/>
      <c r="K5154" s="124"/>
      <c r="L5154" s="124"/>
      <c r="M5154" s="124"/>
      <c r="N5154" s="197">
        <v>0</v>
      </c>
      <c r="O5154" s="197">
        <v>7667.95</v>
      </c>
      <c r="P5154" s="124" t="s">
        <v>1314</v>
      </c>
    </row>
    <row r="5155" spans="1:16" ht="51">
      <c r="A5155" s="262" t="s">
        <v>619</v>
      </c>
      <c r="B5155" s="124"/>
      <c r="C5155" s="125" t="s">
        <v>713</v>
      </c>
      <c r="D5155" s="195">
        <v>43243</v>
      </c>
      <c r="E5155" s="124" t="s">
        <v>9690</v>
      </c>
      <c r="F5155" s="124" t="s">
        <v>3</v>
      </c>
      <c r="G5155" s="124">
        <v>1625209</v>
      </c>
      <c r="H5155" s="124"/>
      <c r="I5155" s="128" t="s">
        <v>11204</v>
      </c>
      <c r="J5155" s="124"/>
      <c r="K5155" s="124"/>
      <c r="L5155" s="124"/>
      <c r="M5155" s="124"/>
      <c r="N5155" s="197">
        <v>0</v>
      </c>
      <c r="O5155" s="197">
        <v>1413.95</v>
      </c>
      <c r="P5155" s="124" t="s">
        <v>1314</v>
      </c>
    </row>
    <row r="5156" spans="1:16" ht="63.75">
      <c r="A5156" s="262">
        <v>86</v>
      </c>
      <c r="B5156" s="124"/>
      <c r="C5156" s="125" t="s">
        <v>710</v>
      </c>
      <c r="D5156" s="195">
        <v>43243</v>
      </c>
      <c r="E5156" s="124" t="s">
        <v>9691</v>
      </c>
      <c r="F5156" s="124" t="s">
        <v>3</v>
      </c>
      <c r="G5156" s="124">
        <v>1625202</v>
      </c>
      <c r="H5156" s="124"/>
      <c r="I5156" s="128" t="s">
        <v>11205</v>
      </c>
      <c r="J5156" s="124"/>
      <c r="K5156" s="124"/>
      <c r="L5156" s="124"/>
      <c r="M5156" s="124"/>
      <c r="N5156" s="197">
        <v>0</v>
      </c>
      <c r="O5156" s="197">
        <v>241</v>
      </c>
      <c r="P5156" s="124" t="s">
        <v>1314</v>
      </c>
    </row>
    <row r="5157" spans="1:16" ht="51">
      <c r="A5157" s="262" t="s">
        <v>619</v>
      </c>
      <c r="B5157" s="124"/>
      <c r="C5157" s="125" t="s">
        <v>713</v>
      </c>
      <c r="D5157" s="195">
        <v>43243</v>
      </c>
      <c r="E5157" s="124" t="s">
        <v>9692</v>
      </c>
      <c r="F5157" s="124" t="s">
        <v>3</v>
      </c>
      <c r="G5157" s="124">
        <v>1625173</v>
      </c>
      <c r="H5157" s="124"/>
      <c r="I5157" s="128" t="s">
        <v>11206</v>
      </c>
      <c r="J5157" s="124"/>
      <c r="K5157" s="124"/>
      <c r="L5157" s="124"/>
      <c r="M5157" s="124"/>
      <c r="N5157" s="197">
        <v>0</v>
      </c>
      <c r="O5157" s="197">
        <v>560.02</v>
      </c>
      <c r="P5157" s="124" t="s">
        <v>1314</v>
      </c>
    </row>
    <row r="5158" spans="1:16" ht="51">
      <c r="A5158" s="262" t="s">
        <v>619</v>
      </c>
      <c r="B5158" s="124"/>
      <c r="C5158" s="125" t="s">
        <v>713</v>
      </c>
      <c r="D5158" s="195">
        <v>43243</v>
      </c>
      <c r="E5158" s="124" t="s">
        <v>9693</v>
      </c>
      <c r="F5158" s="124" t="s">
        <v>3</v>
      </c>
      <c r="G5158" s="124">
        <v>1625169</v>
      </c>
      <c r="H5158" s="124"/>
      <c r="I5158" s="128" t="s">
        <v>11207</v>
      </c>
      <c r="J5158" s="124"/>
      <c r="K5158" s="124"/>
      <c r="L5158" s="124"/>
      <c r="M5158" s="124"/>
      <c r="N5158" s="197">
        <v>0</v>
      </c>
      <c r="O5158" s="197">
        <v>4074.06</v>
      </c>
      <c r="P5158" s="124" t="s">
        <v>1314</v>
      </c>
    </row>
    <row r="5159" spans="1:16" ht="51">
      <c r="A5159" s="262">
        <v>66</v>
      </c>
      <c r="B5159" s="124"/>
      <c r="C5159" s="125" t="s">
        <v>704</v>
      </c>
      <c r="D5159" s="195">
        <v>43243</v>
      </c>
      <c r="E5159" s="124" t="s">
        <v>9694</v>
      </c>
      <c r="F5159" s="124" t="s">
        <v>3</v>
      </c>
      <c r="G5159" s="124">
        <v>1625168</v>
      </c>
      <c r="H5159" s="124"/>
      <c r="I5159" s="128" t="s">
        <v>11208</v>
      </c>
      <c r="J5159" s="124"/>
      <c r="K5159" s="124"/>
      <c r="L5159" s="124"/>
      <c r="M5159" s="124"/>
      <c r="N5159" s="197">
        <v>0</v>
      </c>
      <c r="O5159" s="197">
        <v>30</v>
      </c>
      <c r="P5159" s="124" t="s">
        <v>1314</v>
      </c>
    </row>
    <row r="5160" spans="1:16" ht="51">
      <c r="A5160" s="262">
        <v>41</v>
      </c>
      <c r="B5160" s="124"/>
      <c r="C5160" s="125" t="s">
        <v>697</v>
      </c>
      <c r="D5160" s="195">
        <v>43243</v>
      </c>
      <c r="E5160" s="124" t="s">
        <v>9695</v>
      </c>
      <c r="F5160" s="124" t="s">
        <v>3</v>
      </c>
      <c r="G5160" s="124">
        <v>1625353</v>
      </c>
      <c r="H5160" s="124"/>
      <c r="I5160" s="128" t="s">
        <v>11209</v>
      </c>
      <c r="J5160" s="124"/>
      <c r="K5160" s="124"/>
      <c r="L5160" s="124"/>
      <c r="M5160" s="124"/>
      <c r="N5160" s="197">
        <v>0</v>
      </c>
      <c r="O5160" s="197">
        <v>20.6</v>
      </c>
      <c r="P5160" s="124" t="s">
        <v>1314</v>
      </c>
    </row>
    <row r="5161" spans="1:16" ht="38.25">
      <c r="A5161" s="262">
        <v>660</v>
      </c>
      <c r="B5161" s="124"/>
      <c r="C5161" s="125" t="s">
        <v>233</v>
      </c>
      <c r="D5161" s="195">
        <v>43243</v>
      </c>
      <c r="E5161" s="124" t="s">
        <v>9696</v>
      </c>
      <c r="F5161" s="124" t="s">
        <v>3</v>
      </c>
      <c r="G5161" s="124">
        <v>1625336</v>
      </c>
      <c r="H5161" s="124"/>
      <c r="I5161" s="128" t="s">
        <v>11210</v>
      </c>
      <c r="J5161" s="124"/>
      <c r="K5161" s="124"/>
      <c r="L5161" s="124"/>
      <c r="M5161" s="124"/>
      <c r="N5161" s="197">
        <v>0</v>
      </c>
      <c r="O5161" s="197">
        <v>1082.75</v>
      </c>
      <c r="P5161" s="124" t="s">
        <v>1314</v>
      </c>
    </row>
    <row r="5162" spans="1:16" ht="51">
      <c r="A5162" s="262" t="s">
        <v>619</v>
      </c>
      <c r="B5162" s="124"/>
      <c r="C5162" s="125" t="s">
        <v>713</v>
      </c>
      <c r="D5162" s="195">
        <v>43243</v>
      </c>
      <c r="E5162" s="124" t="s">
        <v>9697</v>
      </c>
      <c r="F5162" s="124" t="s">
        <v>3</v>
      </c>
      <c r="G5162" s="124">
        <v>1625319</v>
      </c>
      <c r="H5162" s="124"/>
      <c r="I5162" s="128" t="s">
        <v>11211</v>
      </c>
      <c r="J5162" s="124"/>
      <c r="K5162" s="124"/>
      <c r="L5162" s="124"/>
      <c r="M5162" s="124"/>
      <c r="N5162" s="197">
        <v>0</v>
      </c>
      <c r="O5162" s="197">
        <v>600</v>
      </c>
      <c r="P5162" s="124" t="s">
        <v>1314</v>
      </c>
    </row>
    <row r="5163" spans="1:16" ht="51">
      <c r="A5163" s="262" t="s">
        <v>619</v>
      </c>
      <c r="B5163" s="124"/>
      <c r="C5163" s="125" t="s">
        <v>713</v>
      </c>
      <c r="D5163" s="195">
        <v>43243</v>
      </c>
      <c r="E5163" s="124" t="s">
        <v>9698</v>
      </c>
      <c r="F5163" s="124" t="s">
        <v>3</v>
      </c>
      <c r="G5163" s="124">
        <v>1625318</v>
      </c>
      <c r="H5163" s="124"/>
      <c r="I5163" s="128" t="s">
        <v>11212</v>
      </c>
      <c r="J5163" s="124"/>
      <c r="K5163" s="124"/>
      <c r="L5163" s="124"/>
      <c r="M5163" s="124"/>
      <c r="N5163" s="197">
        <v>0</v>
      </c>
      <c r="O5163" s="197">
        <v>1600</v>
      </c>
      <c r="P5163" s="124" t="s">
        <v>1314</v>
      </c>
    </row>
    <row r="5164" spans="1:16" ht="63.75">
      <c r="A5164" s="262" t="s">
        <v>619</v>
      </c>
      <c r="B5164" s="124"/>
      <c r="C5164" s="125" t="s">
        <v>713</v>
      </c>
      <c r="D5164" s="195">
        <v>43243</v>
      </c>
      <c r="E5164" s="124" t="s">
        <v>9699</v>
      </c>
      <c r="F5164" s="124" t="s">
        <v>3</v>
      </c>
      <c r="G5164" s="124">
        <v>1625232</v>
      </c>
      <c r="H5164" s="124"/>
      <c r="I5164" s="128" t="s">
        <v>11213</v>
      </c>
      <c r="J5164" s="124"/>
      <c r="K5164" s="124"/>
      <c r="L5164" s="124"/>
      <c r="M5164" s="124"/>
      <c r="N5164" s="197">
        <v>0</v>
      </c>
      <c r="O5164" s="197">
        <v>18706.8</v>
      </c>
      <c r="P5164" s="124" t="s">
        <v>1314</v>
      </c>
    </row>
    <row r="5165" spans="1:16" ht="51">
      <c r="A5165" s="262" t="s">
        <v>619</v>
      </c>
      <c r="B5165" s="124"/>
      <c r="C5165" s="125" t="s">
        <v>713</v>
      </c>
      <c r="D5165" s="195">
        <v>43243</v>
      </c>
      <c r="E5165" s="124" t="s">
        <v>9700</v>
      </c>
      <c r="F5165" s="124" t="s">
        <v>3</v>
      </c>
      <c r="G5165" s="124">
        <v>1625231</v>
      </c>
      <c r="H5165" s="124"/>
      <c r="I5165" s="128" t="s">
        <v>11214</v>
      </c>
      <c r="J5165" s="124"/>
      <c r="K5165" s="124"/>
      <c r="L5165" s="124"/>
      <c r="M5165" s="124"/>
      <c r="N5165" s="197">
        <v>0</v>
      </c>
      <c r="O5165" s="197">
        <v>12752.880000000001</v>
      </c>
      <c r="P5165" s="124" t="s">
        <v>1314</v>
      </c>
    </row>
    <row r="5166" spans="1:16" ht="63.75">
      <c r="A5166" s="262">
        <v>597</v>
      </c>
      <c r="B5166" s="124"/>
      <c r="C5166" s="125" t="s">
        <v>4141</v>
      </c>
      <c r="D5166" s="195">
        <v>43243</v>
      </c>
      <c r="E5166" s="124" t="s">
        <v>9701</v>
      </c>
      <c r="F5166" s="124" t="s">
        <v>3</v>
      </c>
      <c r="G5166" s="124">
        <v>1625228</v>
      </c>
      <c r="H5166" s="124"/>
      <c r="I5166" s="128" t="s">
        <v>11215</v>
      </c>
      <c r="J5166" s="124"/>
      <c r="K5166" s="124"/>
      <c r="L5166" s="124"/>
      <c r="M5166" s="124"/>
      <c r="N5166" s="197">
        <v>0</v>
      </c>
      <c r="O5166" s="197">
        <v>7290.47</v>
      </c>
      <c r="P5166" s="124" t="s">
        <v>1314</v>
      </c>
    </row>
    <row r="5167" spans="1:16" ht="51">
      <c r="A5167" s="262">
        <v>132</v>
      </c>
      <c r="B5167" s="124"/>
      <c r="C5167" s="125" t="s">
        <v>728</v>
      </c>
      <c r="D5167" s="195">
        <v>43243</v>
      </c>
      <c r="E5167" s="124" t="s">
        <v>9702</v>
      </c>
      <c r="F5167" s="124" t="s">
        <v>3</v>
      </c>
      <c r="G5167" s="124">
        <v>1625207</v>
      </c>
      <c r="H5167" s="124"/>
      <c r="I5167" s="128" t="s">
        <v>11216</v>
      </c>
      <c r="J5167" s="124"/>
      <c r="K5167" s="124"/>
      <c r="L5167" s="124"/>
      <c r="M5167" s="124"/>
      <c r="N5167" s="197">
        <v>0</v>
      </c>
      <c r="O5167" s="197">
        <v>45011.29</v>
      </c>
      <c r="P5167" s="124" t="s">
        <v>1314</v>
      </c>
    </row>
    <row r="5168" spans="1:16" ht="51">
      <c r="A5168" s="262">
        <v>132</v>
      </c>
      <c r="B5168" s="124"/>
      <c r="C5168" s="125" t="s">
        <v>728</v>
      </c>
      <c r="D5168" s="195">
        <v>43243</v>
      </c>
      <c r="E5168" s="124" t="s">
        <v>9703</v>
      </c>
      <c r="F5168" s="124" t="s">
        <v>3</v>
      </c>
      <c r="G5168" s="124">
        <v>1625194</v>
      </c>
      <c r="H5168" s="124"/>
      <c r="I5168" s="128" t="s">
        <v>11217</v>
      </c>
      <c r="J5168" s="124"/>
      <c r="K5168" s="124"/>
      <c r="L5168" s="124"/>
      <c r="M5168" s="124"/>
      <c r="N5168" s="197">
        <v>0</v>
      </c>
      <c r="O5168" s="197">
        <v>6552.46</v>
      </c>
      <c r="P5168" s="124" t="s">
        <v>1314</v>
      </c>
    </row>
    <row r="5169" spans="1:16" ht="63.75">
      <c r="A5169" s="262" t="s">
        <v>619</v>
      </c>
      <c r="B5169" s="124"/>
      <c r="C5169" s="125" t="s">
        <v>713</v>
      </c>
      <c r="D5169" s="195">
        <v>43243</v>
      </c>
      <c r="E5169" s="124" t="s">
        <v>9704</v>
      </c>
      <c r="F5169" s="124" t="s">
        <v>3</v>
      </c>
      <c r="G5169" s="124">
        <v>1625172</v>
      </c>
      <c r="H5169" s="124"/>
      <c r="I5169" s="128" t="s">
        <v>11218</v>
      </c>
      <c r="J5169" s="124"/>
      <c r="K5169" s="124"/>
      <c r="L5169" s="124"/>
      <c r="M5169" s="124"/>
      <c r="N5169" s="197">
        <v>0</v>
      </c>
      <c r="O5169" s="197">
        <v>350</v>
      </c>
      <c r="P5169" s="124" t="s">
        <v>1314</v>
      </c>
    </row>
    <row r="5170" spans="1:16" ht="63.75">
      <c r="A5170" s="262">
        <v>660</v>
      </c>
      <c r="B5170" s="124"/>
      <c r="C5170" s="125" t="s">
        <v>233</v>
      </c>
      <c r="D5170" s="195">
        <v>43243</v>
      </c>
      <c r="E5170" s="124" t="s">
        <v>9705</v>
      </c>
      <c r="F5170" s="124" t="s">
        <v>3</v>
      </c>
      <c r="G5170" s="124">
        <v>1625138</v>
      </c>
      <c r="H5170" s="124"/>
      <c r="I5170" s="128" t="s">
        <v>11219</v>
      </c>
      <c r="J5170" s="124"/>
      <c r="K5170" s="124"/>
      <c r="L5170" s="124"/>
      <c r="M5170" s="124"/>
      <c r="N5170" s="197">
        <v>0</v>
      </c>
      <c r="O5170" s="197">
        <v>195</v>
      </c>
      <c r="P5170" s="124" t="s">
        <v>1314</v>
      </c>
    </row>
    <row r="5171" spans="1:16" ht="63.75">
      <c r="A5171" s="262">
        <v>212</v>
      </c>
      <c r="B5171" s="124"/>
      <c r="C5171" s="125" t="s">
        <v>761</v>
      </c>
      <c r="D5171" s="195">
        <v>43243</v>
      </c>
      <c r="E5171" s="124" t="s">
        <v>9706</v>
      </c>
      <c r="F5171" s="124" t="s">
        <v>3</v>
      </c>
      <c r="G5171" s="124">
        <v>1625135</v>
      </c>
      <c r="H5171" s="124"/>
      <c r="I5171" s="128" t="s">
        <v>11220</v>
      </c>
      <c r="J5171" s="124"/>
      <c r="K5171" s="124"/>
      <c r="L5171" s="124"/>
      <c r="M5171" s="124"/>
      <c r="N5171" s="197">
        <v>0</v>
      </c>
      <c r="O5171" s="197">
        <v>4812.5200000000004</v>
      </c>
      <c r="P5171" s="124" t="s">
        <v>1314</v>
      </c>
    </row>
    <row r="5172" spans="1:16" ht="63.75">
      <c r="A5172" s="262">
        <v>212</v>
      </c>
      <c r="B5172" s="124"/>
      <c r="C5172" s="125" t="s">
        <v>761</v>
      </c>
      <c r="D5172" s="195">
        <v>43243</v>
      </c>
      <c r="E5172" s="124" t="s">
        <v>9707</v>
      </c>
      <c r="F5172" s="124" t="s">
        <v>3</v>
      </c>
      <c r="G5172" s="124">
        <v>1625134</v>
      </c>
      <c r="H5172" s="124"/>
      <c r="I5172" s="128" t="s">
        <v>11221</v>
      </c>
      <c r="J5172" s="124"/>
      <c r="K5172" s="124"/>
      <c r="L5172" s="124"/>
      <c r="M5172" s="124"/>
      <c r="N5172" s="197">
        <v>0</v>
      </c>
      <c r="O5172" s="197">
        <v>1192.82</v>
      </c>
      <c r="P5172" s="124" t="s">
        <v>1314</v>
      </c>
    </row>
    <row r="5173" spans="1:16" ht="51">
      <c r="A5173" s="262" t="s">
        <v>619</v>
      </c>
      <c r="B5173" s="124"/>
      <c r="C5173" s="125" t="s">
        <v>713</v>
      </c>
      <c r="D5173" s="195">
        <v>43243</v>
      </c>
      <c r="E5173" s="124" t="s">
        <v>9708</v>
      </c>
      <c r="F5173" s="124" t="s">
        <v>3</v>
      </c>
      <c r="G5173" s="124">
        <v>1625128</v>
      </c>
      <c r="H5173" s="124"/>
      <c r="I5173" s="128" t="s">
        <v>11222</v>
      </c>
      <c r="J5173" s="124"/>
      <c r="K5173" s="124"/>
      <c r="L5173" s="124"/>
      <c r="M5173" s="124"/>
      <c r="N5173" s="197">
        <v>0</v>
      </c>
      <c r="O5173" s="197">
        <v>20</v>
      </c>
      <c r="P5173" s="124" t="s">
        <v>1314</v>
      </c>
    </row>
    <row r="5174" spans="1:16" ht="51">
      <c r="A5174" s="262" t="s">
        <v>619</v>
      </c>
      <c r="B5174" s="124"/>
      <c r="C5174" s="125" t="s">
        <v>713</v>
      </c>
      <c r="D5174" s="195">
        <v>43243</v>
      </c>
      <c r="E5174" s="124" t="s">
        <v>9709</v>
      </c>
      <c r="F5174" s="124" t="s">
        <v>3</v>
      </c>
      <c r="G5174" s="124">
        <v>1625123</v>
      </c>
      <c r="H5174" s="124"/>
      <c r="I5174" s="128" t="s">
        <v>11223</v>
      </c>
      <c r="J5174" s="124"/>
      <c r="K5174" s="124"/>
      <c r="L5174" s="124"/>
      <c r="M5174" s="124"/>
      <c r="N5174" s="197">
        <v>0</v>
      </c>
      <c r="O5174" s="197">
        <v>60</v>
      </c>
      <c r="P5174" s="124" t="s">
        <v>1314</v>
      </c>
    </row>
    <row r="5175" spans="1:16" ht="51">
      <c r="A5175" s="262">
        <v>513</v>
      </c>
      <c r="B5175" s="124"/>
      <c r="C5175" s="125" t="s">
        <v>201</v>
      </c>
      <c r="D5175" s="195">
        <v>43243</v>
      </c>
      <c r="E5175" s="124" t="s">
        <v>9710</v>
      </c>
      <c r="F5175" s="124" t="s">
        <v>15</v>
      </c>
      <c r="G5175" s="124">
        <v>743511</v>
      </c>
      <c r="H5175" s="124"/>
      <c r="I5175" s="128" t="s">
        <v>11224</v>
      </c>
      <c r="J5175" s="124"/>
      <c r="K5175" s="124"/>
      <c r="L5175" s="124"/>
      <c r="M5175" s="124"/>
      <c r="N5175" s="197">
        <v>50</v>
      </c>
      <c r="O5175" s="197">
        <v>0</v>
      </c>
      <c r="P5175" s="124" t="s">
        <v>1314</v>
      </c>
    </row>
    <row r="5176" spans="1:16" ht="76.5">
      <c r="A5176" s="262">
        <v>25</v>
      </c>
      <c r="B5176" s="124"/>
      <c r="C5176" s="125" t="s">
        <v>694</v>
      </c>
      <c r="D5176" s="195">
        <v>43243</v>
      </c>
      <c r="E5176" s="124" t="s">
        <v>9711</v>
      </c>
      <c r="F5176" s="124" t="s">
        <v>1315</v>
      </c>
      <c r="G5176" s="124">
        <v>17757336</v>
      </c>
      <c r="H5176" s="124"/>
      <c r="I5176" s="128" t="s">
        <v>11225</v>
      </c>
      <c r="J5176" s="124"/>
      <c r="K5176" s="124"/>
      <c r="L5176" s="124"/>
      <c r="M5176" s="124"/>
      <c r="N5176" s="197">
        <v>543076.15</v>
      </c>
      <c r="O5176" s="197">
        <v>0</v>
      </c>
      <c r="P5176" s="124" t="s">
        <v>1314</v>
      </c>
    </row>
    <row r="5177" spans="1:16" ht="76.5">
      <c r="A5177" s="262">
        <v>25</v>
      </c>
      <c r="B5177" s="124"/>
      <c r="C5177" s="125" t="s">
        <v>694</v>
      </c>
      <c r="D5177" s="195">
        <v>43243</v>
      </c>
      <c r="E5177" s="124" t="s">
        <v>9712</v>
      </c>
      <c r="F5177" s="124" t="s">
        <v>1315</v>
      </c>
      <c r="G5177" s="124">
        <v>17757408</v>
      </c>
      <c r="H5177" s="124"/>
      <c r="I5177" s="128" t="s">
        <v>11226</v>
      </c>
      <c r="J5177" s="124"/>
      <c r="K5177" s="124"/>
      <c r="L5177" s="124"/>
      <c r="M5177" s="124"/>
      <c r="N5177" s="197">
        <v>1479388.44</v>
      </c>
      <c r="O5177" s="197">
        <v>0</v>
      </c>
      <c r="P5177" s="124" t="s">
        <v>1314</v>
      </c>
    </row>
    <row r="5178" spans="1:16" ht="76.5">
      <c r="A5178" s="262">
        <v>25</v>
      </c>
      <c r="B5178" s="124"/>
      <c r="C5178" s="125" t="s">
        <v>694</v>
      </c>
      <c r="D5178" s="195">
        <v>43243</v>
      </c>
      <c r="E5178" s="124" t="s">
        <v>9713</v>
      </c>
      <c r="F5178" s="124" t="s">
        <v>1315</v>
      </c>
      <c r="G5178" s="124">
        <v>17757497</v>
      </c>
      <c r="H5178" s="124"/>
      <c r="I5178" s="128" t="s">
        <v>11227</v>
      </c>
      <c r="J5178" s="124"/>
      <c r="K5178" s="124"/>
      <c r="L5178" s="124"/>
      <c r="M5178" s="124"/>
      <c r="N5178" s="197">
        <v>114831.19</v>
      </c>
      <c r="O5178" s="197">
        <v>0</v>
      </c>
      <c r="P5178" s="124" t="s">
        <v>1314</v>
      </c>
    </row>
    <row r="5179" spans="1:16" ht="76.5">
      <c r="A5179" s="262">
        <v>25</v>
      </c>
      <c r="B5179" s="124"/>
      <c r="C5179" s="125" t="s">
        <v>694</v>
      </c>
      <c r="D5179" s="195">
        <v>43243</v>
      </c>
      <c r="E5179" s="124" t="s">
        <v>9714</v>
      </c>
      <c r="F5179" s="124" t="s">
        <v>1315</v>
      </c>
      <c r="G5179" s="124">
        <v>17757507</v>
      </c>
      <c r="H5179" s="124"/>
      <c r="I5179" s="128" t="s">
        <v>11228</v>
      </c>
      <c r="J5179" s="124"/>
      <c r="K5179" s="124"/>
      <c r="L5179" s="124"/>
      <c r="M5179" s="124"/>
      <c r="N5179" s="197">
        <v>170572.65</v>
      </c>
      <c r="O5179" s="197">
        <v>0</v>
      </c>
      <c r="P5179" s="124" t="s">
        <v>1314</v>
      </c>
    </row>
    <row r="5180" spans="1:16" ht="76.5">
      <c r="A5180" s="262">
        <v>25</v>
      </c>
      <c r="B5180" s="124"/>
      <c r="C5180" s="125" t="s">
        <v>694</v>
      </c>
      <c r="D5180" s="195">
        <v>43243</v>
      </c>
      <c r="E5180" s="124" t="s">
        <v>9715</v>
      </c>
      <c r="F5180" s="124" t="s">
        <v>1315</v>
      </c>
      <c r="G5180" s="124">
        <v>17757517</v>
      </c>
      <c r="H5180" s="124"/>
      <c r="I5180" s="128" t="s">
        <v>11229</v>
      </c>
      <c r="J5180" s="124"/>
      <c r="K5180" s="124"/>
      <c r="L5180" s="124"/>
      <c r="M5180" s="124"/>
      <c r="N5180" s="197">
        <v>137995.53</v>
      </c>
      <c r="O5180" s="197">
        <v>0</v>
      </c>
      <c r="P5180" s="124" t="s">
        <v>1314</v>
      </c>
    </row>
    <row r="5181" spans="1:16" ht="76.5">
      <c r="A5181" s="262">
        <v>25</v>
      </c>
      <c r="B5181" s="124"/>
      <c r="C5181" s="125" t="s">
        <v>694</v>
      </c>
      <c r="D5181" s="195">
        <v>43243</v>
      </c>
      <c r="E5181" s="124" t="s">
        <v>9716</v>
      </c>
      <c r="F5181" s="124" t="s">
        <v>1315</v>
      </c>
      <c r="G5181" s="124">
        <v>17757509</v>
      </c>
      <c r="H5181" s="124"/>
      <c r="I5181" s="128" t="s">
        <v>11230</v>
      </c>
      <c r="J5181" s="124"/>
      <c r="K5181" s="124"/>
      <c r="L5181" s="124"/>
      <c r="M5181" s="124"/>
      <c r="N5181" s="197">
        <v>1047290.15</v>
      </c>
      <c r="O5181" s="197">
        <v>0</v>
      </c>
      <c r="P5181" s="124" t="s">
        <v>1314</v>
      </c>
    </row>
    <row r="5182" spans="1:16" ht="76.5">
      <c r="A5182" s="262">
        <v>25</v>
      </c>
      <c r="B5182" s="124"/>
      <c r="C5182" s="125" t="s">
        <v>694</v>
      </c>
      <c r="D5182" s="195">
        <v>43243</v>
      </c>
      <c r="E5182" s="124" t="s">
        <v>9717</v>
      </c>
      <c r="F5182" s="124" t="s">
        <v>1315</v>
      </c>
      <c r="G5182" s="124">
        <v>17757413</v>
      </c>
      <c r="H5182" s="124"/>
      <c r="I5182" s="128" t="s">
        <v>11231</v>
      </c>
      <c r="J5182" s="124"/>
      <c r="K5182" s="124"/>
      <c r="L5182" s="124"/>
      <c r="M5182" s="124"/>
      <c r="N5182" s="197">
        <v>1226747.83</v>
      </c>
      <c r="O5182" s="197">
        <v>0</v>
      </c>
      <c r="P5182" s="124" t="s">
        <v>1314</v>
      </c>
    </row>
    <row r="5183" spans="1:16" ht="76.5">
      <c r="A5183" s="262">
        <v>25</v>
      </c>
      <c r="B5183" s="124"/>
      <c r="C5183" s="125" t="s">
        <v>694</v>
      </c>
      <c r="D5183" s="195">
        <v>43243</v>
      </c>
      <c r="E5183" s="124" t="s">
        <v>9718</v>
      </c>
      <c r="F5183" s="124" t="s">
        <v>1315</v>
      </c>
      <c r="G5183" s="124">
        <v>17757337</v>
      </c>
      <c r="H5183" s="124"/>
      <c r="I5183" s="128" t="s">
        <v>11232</v>
      </c>
      <c r="J5183" s="124"/>
      <c r="K5183" s="124"/>
      <c r="L5183" s="124"/>
      <c r="M5183" s="124"/>
      <c r="N5183" s="197">
        <v>606391.5</v>
      </c>
      <c r="O5183" s="197">
        <v>0</v>
      </c>
      <c r="P5183" s="124" t="s">
        <v>1314</v>
      </c>
    </row>
    <row r="5184" spans="1:16" ht="76.5">
      <c r="A5184" s="262">
        <v>25</v>
      </c>
      <c r="B5184" s="124"/>
      <c r="C5184" s="125" t="s">
        <v>694</v>
      </c>
      <c r="D5184" s="195">
        <v>43243</v>
      </c>
      <c r="E5184" s="124" t="s">
        <v>9719</v>
      </c>
      <c r="F5184" s="124" t="s">
        <v>1315</v>
      </c>
      <c r="G5184" s="124">
        <v>17757524</v>
      </c>
      <c r="H5184" s="124"/>
      <c r="I5184" s="128" t="s">
        <v>11233</v>
      </c>
      <c r="J5184" s="124"/>
      <c r="K5184" s="124"/>
      <c r="L5184" s="124"/>
      <c r="M5184" s="124"/>
      <c r="N5184" s="197">
        <v>341239.05</v>
      </c>
      <c r="O5184" s="197">
        <v>0</v>
      </c>
      <c r="P5184" s="124" t="s">
        <v>1314</v>
      </c>
    </row>
    <row r="5185" spans="1:16" ht="76.5">
      <c r="A5185" s="262">
        <v>25</v>
      </c>
      <c r="B5185" s="124"/>
      <c r="C5185" s="125" t="s">
        <v>694</v>
      </c>
      <c r="D5185" s="195">
        <v>43243</v>
      </c>
      <c r="E5185" s="124" t="s">
        <v>9720</v>
      </c>
      <c r="F5185" s="124" t="s">
        <v>1315</v>
      </c>
      <c r="G5185" s="124">
        <v>17757602</v>
      </c>
      <c r="H5185" s="124"/>
      <c r="I5185" s="128" t="s">
        <v>11234</v>
      </c>
      <c r="J5185" s="124"/>
      <c r="K5185" s="124"/>
      <c r="L5185" s="124"/>
      <c r="M5185" s="124"/>
      <c r="N5185" s="197">
        <v>142974.04999999999</v>
      </c>
      <c r="O5185" s="197">
        <v>0</v>
      </c>
      <c r="P5185" s="124" t="s">
        <v>1314</v>
      </c>
    </row>
    <row r="5186" spans="1:16" ht="76.5">
      <c r="A5186" s="262">
        <v>25</v>
      </c>
      <c r="B5186" s="124"/>
      <c r="C5186" s="125" t="s">
        <v>694</v>
      </c>
      <c r="D5186" s="195">
        <v>43243</v>
      </c>
      <c r="E5186" s="124" t="s">
        <v>9721</v>
      </c>
      <c r="F5186" s="124" t="s">
        <v>1315</v>
      </c>
      <c r="G5186" s="124">
        <v>17757697</v>
      </c>
      <c r="H5186" s="124"/>
      <c r="I5186" s="128" t="s">
        <v>11235</v>
      </c>
      <c r="J5186" s="124"/>
      <c r="K5186" s="124"/>
      <c r="L5186" s="124"/>
      <c r="M5186" s="124"/>
      <c r="N5186" s="197">
        <v>402119.7</v>
      </c>
      <c r="O5186" s="197">
        <v>0</v>
      </c>
      <c r="P5186" s="124" t="s">
        <v>1314</v>
      </c>
    </row>
    <row r="5187" spans="1:16" ht="51">
      <c r="A5187" s="262">
        <v>117</v>
      </c>
      <c r="B5187" s="124"/>
      <c r="C5187" s="125" t="s">
        <v>722</v>
      </c>
      <c r="D5187" s="195">
        <v>43243</v>
      </c>
      <c r="E5187" s="124" t="s">
        <v>9722</v>
      </c>
      <c r="F5187" s="124" t="s">
        <v>11</v>
      </c>
      <c r="G5187" s="124">
        <v>922334</v>
      </c>
      <c r="H5187" s="124"/>
      <c r="I5187" s="128" t="s">
        <v>11236</v>
      </c>
      <c r="J5187" s="124"/>
      <c r="K5187" s="124"/>
      <c r="L5187" s="124"/>
      <c r="M5187" s="124"/>
      <c r="N5187" s="197">
        <v>50</v>
      </c>
      <c r="O5187" s="197">
        <v>0</v>
      </c>
      <c r="P5187" s="124" t="s">
        <v>1314</v>
      </c>
    </row>
    <row r="5188" spans="1:16" ht="38.25">
      <c r="A5188" s="262">
        <v>117</v>
      </c>
      <c r="B5188" s="124"/>
      <c r="C5188" s="125" t="s">
        <v>722</v>
      </c>
      <c r="D5188" s="195">
        <v>43243</v>
      </c>
      <c r="E5188" s="124" t="s">
        <v>9723</v>
      </c>
      <c r="F5188" s="124" t="s">
        <v>11</v>
      </c>
      <c r="G5188" s="124">
        <v>922329</v>
      </c>
      <c r="H5188" s="124"/>
      <c r="I5188" s="128" t="s">
        <v>11237</v>
      </c>
      <c r="J5188" s="124"/>
      <c r="K5188" s="124"/>
      <c r="L5188" s="124"/>
      <c r="M5188" s="124"/>
      <c r="N5188" s="197">
        <v>50</v>
      </c>
      <c r="O5188" s="197">
        <v>0</v>
      </c>
      <c r="P5188" s="124" t="s">
        <v>1314</v>
      </c>
    </row>
    <row r="5189" spans="1:16" ht="38.25">
      <c r="A5189" s="262">
        <v>117</v>
      </c>
      <c r="B5189" s="124"/>
      <c r="C5189" s="125" t="s">
        <v>722</v>
      </c>
      <c r="D5189" s="195">
        <v>43243</v>
      </c>
      <c r="E5189" s="124" t="s">
        <v>9724</v>
      </c>
      <c r="F5189" s="124" t="s">
        <v>11</v>
      </c>
      <c r="G5189" s="124">
        <v>922332</v>
      </c>
      <c r="H5189" s="124"/>
      <c r="I5189" s="128" t="s">
        <v>11238</v>
      </c>
      <c r="J5189" s="124"/>
      <c r="K5189" s="124"/>
      <c r="L5189" s="124"/>
      <c r="M5189" s="124"/>
      <c r="N5189" s="197">
        <v>50</v>
      </c>
      <c r="O5189" s="197">
        <v>0</v>
      </c>
      <c r="P5189" s="124" t="s">
        <v>1314</v>
      </c>
    </row>
    <row r="5190" spans="1:16" ht="63.75">
      <c r="A5190" s="262" t="s">
        <v>622</v>
      </c>
      <c r="B5190" s="124"/>
      <c r="C5190" s="125" t="s">
        <v>715</v>
      </c>
      <c r="D5190" s="195">
        <v>43243</v>
      </c>
      <c r="E5190" s="124" t="s">
        <v>9725</v>
      </c>
      <c r="F5190" s="124" t="s">
        <v>6</v>
      </c>
      <c r="G5190" s="124">
        <v>977923</v>
      </c>
      <c r="H5190" s="124"/>
      <c r="I5190" s="128" t="s">
        <v>11239</v>
      </c>
      <c r="J5190" s="124"/>
      <c r="K5190" s="124"/>
      <c r="L5190" s="124"/>
      <c r="M5190" s="124"/>
      <c r="N5190" s="197">
        <v>0</v>
      </c>
      <c r="O5190" s="197">
        <v>1209.1199999999999</v>
      </c>
      <c r="P5190" s="124" t="s">
        <v>1314</v>
      </c>
    </row>
    <row r="5191" spans="1:16" ht="89.25">
      <c r="A5191" s="262" t="s">
        <v>622</v>
      </c>
      <c r="B5191" s="124"/>
      <c r="C5191" s="125" t="s">
        <v>715</v>
      </c>
      <c r="D5191" s="195">
        <v>43243</v>
      </c>
      <c r="E5191" s="124" t="s">
        <v>9726</v>
      </c>
      <c r="F5191" s="124" t="s">
        <v>11</v>
      </c>
      <c r="G5191" s="124">
        <v>922365</v>
      </c>
      <c r="H5191" s="124"/>
      <c r="I5191" s="128" t="s">
        <v>11240</v>
      </c>
      <c r="J5191" s="124"/>
      <c r="K5191" s="124"/>
      <c r="L5191" s="124"/>
      <c r="M5191" s="124"/>
      <c r="N5191" s="197">
        <v>50</v>
      </c>
      <c r="O5191" s="197">
        <v>0</v>
      </c>
      <c r="P5191" s="124" t="s">
        <v>1314</v>
      </c>
    </row>
    <row r="5192" spans="1:16" ht="89.25">
      <c r="A5192" s="262" t="s">
        <v>622</v>
      </c>
      <c r="B5192" s="124"/>
      <c r="C5192" s="125" t="s">
        <v>715</v>
      </c>
      <c r="D5192" s="195">
        <v>43243</v>
      </c>
      <c r="E5192" s="124" t="s">
        <v>9727</v>
      </c>
      <c r="F5192" s="124" t="s">
        <v>13</v>
      </c>
      <c r="G5192" s="124">
        <v>922365</v>
      </c>
      <c r="H5192" s="124"/>
      <c r="I5192" s="128" t="s">
        <v>11241</v>
      </c>
      <c r="J5192" s="124"/>
      <c r="K5192" s="124"/>
      <c r="L5192" s="124"/>
      <c r="M5192" s="124"/>
      <c r="N5192" s="197">
        <v>17901421</v>
      </c>
      <c r="O5192" s="197">
        <v>0</v>
      </c>
      <c r="P5192" s="124" t="s">
        <v>1314</v>
      </c>
    </row>
    <row r="5193" spans="1:16" ht="89.25">
      <c r="A5193" s="262">
        <v>132</v>
      </c>
      <c r="B5193" s="124"/>
      <c r="C5193" s="125" t="s">
        <v>728</v>
      </c>
      <c r="D5193" s="195">
        <v>43243</v>
      </c>
      <c r="E5193" s="124" t="s">
        <v>9728</v>
      </c>
      <c r="F5193" s="124" t="s">
        <v>11</v>
      </c>
      <c r="G5193" s="124">
        <v>922364</v>
      </c>
      <c r="H5193" s="124"/>
      <c r="I5193" s="128" t="s">
        <v>11242</v>
      </c>
      <c r="J5193" s="124"/>
      <c r="K5193" s="124"/>
      <c r="L5193" s="124"/>
      <c r="M5193" s="124"/>
      <c r="N5193" s="197">
        <v>7279.89</v>
      </c>
      <c r="O5193" s="197">
        <v>0</v>
      </c>
      <c r="P5193" s="124" t="s">
        <v>1314</v>
      </c>
    </row>
    <row r="5194" spans="1:16" ht="102">
      <c r="A5194" s="262" t="s">
        <v>622</v>
      </c>
      <c r="B5194" s="124"/>
      <c r="C5194" s="125" t="s">
        <v>715</v>
      </c>
      <c r="D5194" s="195">
        <v>43243</v>
      </c>
      <c r="E5194" s="124" t="s">
        <v>9729</v>
      </c>
      <c r="F5194" s="124" t="s">
        <v>11</v>
      </c>
      <c r="G5194" s="124">
        <v>922376</v>
      </c>
      <c r="H5194" s="124"/>
      <c r="I5194" s="128" t="s">
        <v>11243</v>
      </c>
      <c r="J5194" s="124"/>
      <c r="K5194" s="124"/>
      <c r="L5194" s="124"/>
      <c r="M5194" s="124"/>
      <c r="N5194" s="197">
        <v>50</v>
      </c>
      <c r="O5194" s="197">
        <v>0</v>
      </c>
      <c r="P5194" s="124" t="s">
        <v>1314</v>
      </c>
    </row>
    <row r="5195" spans="1:16" ht="38.25">
      <c r="A5195" s="262">
        <v>117</v>
      </c>
      <c r="B5195" s="124"/>
      <c r="C5195" s="125" t="s">
        <v>722</v>
      </c>
      <c r="D5195" s="195">
        <v>43243</v>
      </c>
      <c r="E5195" s="124" t="s">
        <v>9730</v>
      </c>
      <c r="F5195" s="124" t="s">
        <v>11</v>
      </c>
      <c r="G5195" s="124">
        <v>922385</v>
      </c>
      <c r="H5195" s="124"/>
      <c r="I5195" s="128" t="s">
        <v>11244</v>
      </c>
      <c r="J5195" s="124"/>
      <c r="K5195" s="124"/>
      <c r="L5195" s="124"/>
      <c r="M5195" s="124"/>
      <c r="N5195" s="197">
        <v>50</v>
      </c>
      <c r="O5195" s="197">
        <v>0</v>
      </c>
      <c r="P5195" s="124" t="s">
        <v>1314</v>
      </c>
    </row>
    <row r="5196" spans="1:16" ht="51">
      <c r="A5196" s="262">
        <v>117</v>
      </c>
      <c r="B5196" s="124"/>
      <c r="C5196" s="125" t="s">
        <v>722</v>
      </c>
      <c r="D5196" s="195">
        <v>43243</v>
      </c>
      <c r="E5196" s="124" t="s">
        <v>9731</v>
      </c>
      <c r="F5196" s="124" t="s">
        <v>11</v>
      </c>
      <c r="G5196" s="124">
        <v>922386</v>
      </c>
      <c r="H5196" s="124"/>
      <c r="I5196" s="128" t="s">
        <v>11245</v>
      </c>
      <c r="J5196" s="124"/>
      <c r="K5196" s="124"/>
      <c r="L5196" s="124"/>
      <c r="M5196" s="124"/>
      <c r="N5196" s="197">
        <v>50</v>
      </c>
      <c r="O5196" s="197">
        <v>0</v>
      </c>
      <c r="P5196" s="124" t="s">
        <v>1314</v>
      </c>
    </row>
    <row r="5197" spans="1:16" ht="51">
      <c r="A5197" s="262">
        <v>117</v>
      </c>
      <c r="B5197" s="124"/>
      <c r="C5197" s="125" t="s">
        <v>722</v>
      </c>
      <c r="D5197" s="195">
        <v>43243</v>
      </c>
      <c r="E5197" s="124" t="s">
        <v>9732</v>
      </c>
      <c r="F5197" s="124" t="s">
        <v>11</v>
      </c>
      <c r="G5197" s="124">
        <v>922387</v>
      </c>
      <c r="H5197" s="124"/>
      <c r="I5197" s="128" t="s">
        <v>11246</v>
      </c>
      <c r="J5197" s="124"/>
      <c r="K5197" s="124"/>
      <c r="L5197" s="124"/>
      <c r="M5197" s="124"/>
      <c r="N5197" s="197">
        <v>50</v>
      </c>
      <c r="O5197" s="197">
        <v>0</v>
      </c>
      <c r="P5197" s="124" t="s">
        <v>1314</v>
      </c>
    </row>
    <row r="5198" spans="1:16" ht="51">
      <c r="A5198" s="262" t="s">
        <v>619</v>
      </c>
      <c r="B5198" s="124"/>
      <c r="C5198" s="125" t="s">
        <v>713</v>
      </c>
      <c r="D5198" s="195">
        <v>43244</v>
      </c>
      <c r="E5198" s="124" t="s">
        <v>9733</v>
      </c>
      <c r="F5198" s="124" t="s">
        <v>3</v>
      </c>
      <c r="G5198" s="124">
        <v>1625761</v>
      </c>
      <c r="H5198" s="124"/>
      <c r="I5198" s="128" t="s">
        <v>11247</v>
      </c>
      <c r="J5198" s="124"/>
      <c r="K5198" s="124"/>
      <c r="L5198" s="124"/>
      <c r="M5198" s="124"/>
      <c r="N5198" s="197">
        <v>0</v>
      </c>
      <c r="O5198" s="197">
        <v>1.1000000000000001</v>
      </c>
      <c r="P5198" s="124" t="s">
        <v>4737</v>
      </c>
    </row>
    <row r="5199" spans="1:16" ht="51">
      <c r="A5199" s="262" t="s">
        <v>619</v>
      </c>
      <c r="B5199" s="124"/>
      <c r="C5199" s="125" t="s">
        <v>713</v>
      </c>
      <c r="D5199" s="195">
        <v>43244</v>
      </c>
      <c r="E5199" s="124" t="s">
        <v>9734</v>
      </c>
      <c r="F5199" s="124" t="s">
        <v>3</v>
      </c>
      <c r="G5199" s="124">
        <v>1625534</v>
      </c>
      <c r="H5199" s="124"/>
      <c r="I5199" s="128" t="s">
        <v>11248</v>
      </c>
      <c r="J5199" s="124"/>
      <c r="K5199" s="124"/>
      <c r="L5199" s="124"/>
      <c r="M5199" s="124"/>
      <c r="N5199" s="197">
        <v>0</v>
      </c>
      <c r="O5199" s="197">
        <v>9140.42</v>
      </c>
      <c r="P5199" s="124" t="s">
        <v>1314</v>
      </c>
    </row>
    <row r="5200" spans="1:16" ht="51">
      <c r="A5200" s="262">
        <v>35</v>
      </c>
      <c r="B5200" s="124"/>
      <c r="C5200" s="125" t="s">
        <v>696</v>
      </c>
      <c r="D5200" s="195">
        <v>43244</v>
      </c>
      <c r="E5200" s="124" t="s">
        <v>9735</v>
      </c>
      <c r="F5200" s="124" t="s">
        <v>3</v>
      </c>
      <c r="G5200" s="124">
        <v>1625542</v>
      </c>
      <c r="H5200" s="124"/>
      <c r="I5200" s="128" t="s">
        <v>11249</v>
      </c>
      <c r="J5200" s="124"/>
      <c r="K5200" s="124"/>
      <c r="L5200" s="124"/>
      <c r="M5200" s="124"/>
      <c r="N5200" s="197">
        <v>0</v>
      </c>
      <c r="O5200" s="197">
        <v>10</v>
      </c>
      <c r="P5200" s="124" t="s">
        <v>1314</v>
      </c>
    </row>
    <row r="5201" spans="1:16" ht="51">
      <c r="A5201" s="262" t="s">
        <v>619</v>
      </c>
      <c r="B5201" s="124"/>
      <c r="C5201" s="125" t="s">
        <v>713</v>
      </c>
      <c r="D5201" s="195">
        <v>43244</v>
      </c>
      <c r="E5201" s="124" t="s">
        <v>9736</v>
      </c>
      <c r="F5201" s="124" t="s">
        <v>3</v>
      </c>
      <c r="G5201" s="124">
        <v>1625611</v>
      </c>
      <c r="H5201" s="124"/>
      <c r="I5201" s="128" t="s">
        <v>11250</v>
      </c>
      <c r="J5201" s="124"/>
      <c r="K5201" s="124"/>
      <c r="L5201" s="124"/>
      <c r="M5201" s="124"/>
      <c r="N5201" s="197">
        <v>0</v>
      </c>
      <c r="O5201" s="197">
        <v>2148.66</v>
      </c>
      <c r="P5201" s="124" t="s">
        <v>1314</v>
      </c>
    </row>
    <row r="5202" spans="1:16" ht="51">
      <c r="A5202" s="262" t="s">
        <v>619</v>
      </c>
      <c r="B5202" s="124"/>
      <c r="C5202" s="125" t="s">
        <v>713</v>
      </c>
      <c r="D5202" s="195">
        <v>43244</v>
      </c>
      <c r="E5202" s="124" t="s">
        <v>9737</v>
      </c>
      <c r="F5202" s="124" t="s">
        <v>3</v>
      </c>
      <c r="G5202" s="124">
        <v>1625757</v>
      </c>
      <c r="H5202" s="124"/>
      <c r="I5202" s="128" t="s">
        <v>11251</v>
      </c>
      <c r="J5202" s="124"/>
      <c r="K5202" s="124"/>
      <c r="L5202" s="124"/>
      <c r="M5202" s="124"/>
      <c r="N5202" s="197">
        <v>0</v>
      </c>
      <c r="O5202" s="197">
        <v>30</v>
      </c>
      <c r="P5202" s="124" t="s">
        <v>1314</v>
      </c>
    </row>
    <row r="5203" spans="1:16" ht="51">
      <c r="A5203" s="262" t="s">
        <v>619</v>
      </c>
      <c r="B5203" s="124"/>
      <c r="C5203" s="125" t="s">
        <v>713</v>
      </c>
      <c r="D5203" s="195">
        <v>43244</v>
      </c>
      <c r="E5203" s="124" t="s">
        <v>9738</v>
      </c>
      <c r="F5203" s="124" t="s">
        <v>3</v>
      </c>
      <c r="G5203" s="124">
        <v>1625756</v>
      </c>
      <c r="H5203" s="124"/>
      <c r="I5203" s="128" t="s">
        <v>11252</v>
      </c>
      <c r="J5203" s="124"/>
      <c r="K5203" s="124"/>
      <c r="L5203" s="124"/>
      <c r="M5203" s="124"/>
      <c r="N5203" s="197">
        <v>0</v>
      </c>
      <c r="O5203" s="197">
        <v>229.20000000000002</v>
      </c>
      <c r="P5203" s="124" t="s">
        <v>1314</v>
      </c>
    </row>
    <row r="5204" spans="1:16" ht="63.75">
      <c r="A5204" s="262">
        <v>373</v>
      </c>
      <c r="B5204" s="124"/>
      <c r="C5204" s="125" t="s">
        <v>1269</v>
      </c>
      <c r="D5204" s="195">
        <v>43244</v>
      </c>
      <c r="E5204" s="124" t="s">
        <v>9739</v>
      </c>
      <c r="F5204" s="124" t="s">
        <v>3</v>
      </c>
      <c r="G5204" s="124">
        <v>1625682</v>
      </c>
      <c r="H5204" s="124"/>
      <c r="I5204" s="128" t="s">
        <v>11253</v>
      </c>
      <c r="J5204" s="124"/>
      <c r="K5204" s="124"/>
      <c r="L5204" s="124"/>
      <c r="M5204" s="124"/>
      <c r="N5204" s="197">
        <v>0</v>
      </c>
      <c r="O5204" s="197">
        <v>9390.630000000001</v>
      </c>
      <c r="P5204" s="124" t="s">
        <v>1314</v>
      </c>
    </row>
    <row r="5205" spans="1:16" ht="63.75">
      <c r="A5205" s="262">
        <v>85</v>
      </c>
      <c r="B5205" s="124"/>
      <c r="C5205" s="125" t="s">
        <v>4142</v>
      </c>
      <c r="D5205" s="195">
        <v>43244</v>
      </c>
      <c r="E5205" s="124" t="s">
        <v>9740</v>
      </c>
      <c r="F5205" s="124" t="s">
        <v>3</v>
      </c>
      <c r="G5205" s="124">
        <v>1625606</v>
      </c>
      <c r="H5205" s="124"/>
      <c r="I5205" s="128" t="s">
        <v>11254</v>
      </c>
      <c r="J5205" s="124"/>
      <c r="K5205" s="124"/>
      <c r="L5205" s="124"/>
      <c r="M5205" s="124"/>
      <c r="N5205" s="197">
        <v>0</v>
      </c>
      <c r="O5205" s="197">
        <v>26029.89</v>
      </c>
      <c r="P5205" s="124" t="s">
        <v>1314</v>
      </c>
    </row>
    <row r="5206" spans="1:16" ht="63.75">
      <c r="A5206" s="262">
        <v>86</v>
      </c>
      <c r="B5206" s="124"/>
      <c r="C5206" s="125" t="s">
        <v>710</v>
      </c>
      <c r="D5206" s="195">
        <v>43244</v>
      </c>
      <c r="E5206" s="124" t="s">
        <v>9741</v>
      </c>
      <c r="F5206" s="124" t="s">
        <v>3</v>
      </c>
      <c r="G5206" s="124">
        <v>1625609</v>
      </c>
      <c r="H5206" s="124"/>
      <c r="I5206" s="128" t="s">
        <v>11255</v>
      </c>
      <c r="J5206" s="124"/>
      <c r="K5206" s="124"/>
      <c r="L5206" s="124"/>
      <c r="M5206" s="124"/>
      <c r="N5206" s="197">
        <v>0</v>
      </c>
      <c r="O5206" s="197">
        <v>32809.26</v>
      </c>
      <c r="P5206" s="124" t="s">
        <v>1314</v>
      </c>
    </row>
    <row r="5207" spans="1:16" ht="63.75">
      <c r="A5207" s="262">
        <v>35</v>
      </c>
      <c r="B5207" s="124"/>
      <c r="C5207" s="125" t="s">
        <v>696</v>
      </c>
      <c r="D5207" s="195">
        <v>43244</v>
      </c>
      <c r="E5207" s="124" t="s">
        <v>9742</v>
      </c>
      <c r="F5207" s="124" t="s">
        <v>3</v>
      </c>
      <c r="G5207" s="124">
        <v>1625614</v>
      </c>
      <c r="H5207" s="124"/>
      <c r="I5207" s="128" t="s">
        <v>11256</v>
      </c>
      <c r="J5207" s="124"/>
      <c r="K5207" s="124"/>
      <c r="L5207" s="124"/>
      <c r="M5207" s="124"/>
      <c r="N5207" s="197">
        <v>0</v>
      </c>
      <c r="O5207" s="197">
        <v>18137.84</v>
      </c>
      <c r="P5207" s="124" t="s">
        <v>1314</v>
      </c>
    </row>
    <row r="5208" spans="1:16" ht="51">
      <c r="A5208" s="262">
        <v>680</v>
      </c>
      <c r="B5208" s="124"/>
      <c r="C5208" s="125" t="s">
        <v>866</v>
      </c>
      <c r="D5208" s="195">
        <v>43244</v>
      </c>
      <c r="E5208" s="124" t="s">
        <v>9743</v>
      </c>
      <c r="F5208" s="124" t="s">
        <v>3</v>
      </c>
      <c r="G5208" s="124">
        <v>1625616</v>
      </c>
      <c r="H5208" s="124"/>
      <c r="I5208" s="128" t="s">
        <v>11257</v>
      </c>
      <c r="J5208" s="124"/>
      <c r="K5208" s="124"/>
      <c r="L5208" s="124"/>
      <c r="M5208" s="124"/>
      <c r="N5208" s="197">
        <v>0</v>
      </c>
      <c r="O5208" s="197">
        <v>20</v>
      </c>
      <c r="P5208" s="124" t="s">
        <v>1314</v>
      </c>
    </row>
    <row r="5209" spans="1:16" ht="63.75">
      <c r="A5209" s="262">
        <v>287</v>
      </c>
      <c r="B5209" s="124"/>
      <c r="C5209" s="125" t="s">
        <v>790</v>
      </c>
      <c r="D5209" s="195">
        <v>43244</v>
      </c>
      <c r="E5209" s="124" t="s">
        <v>9744</v>
      </c>
      <c r="F5209" s="124" t="s">
        <v>3</v>
      </c>
      <c r="G5209" s="124">
        <v>1625618</v>
      </c>
      <c r="H5209" s="124"/>
      <c r="I5209" s="128" t="s">
        <v>11258</v>
      </c>
      <c r="J5209" s="124"/>
      <c r="K5209" s="124"/>
      <c r="L5209" s="124"/>
      <c r="M5209" s="124"/>
      <c r="N5209" s="197">
        <v>0</v>
      </c>
      <c r="O5209" s="197">
        <v>78594</v>
      </c>
      <c r="P5209" s="124" t="s">
        <v>1314</v>
      </c>
    </row>
    <row r="5210" spans="1:16" ht="63.75">
      <c r="A5210" s="262">
        <v>593</v>
      </c>
      <c r="B5210" s="124"/>
      <c r="C5210" s="125" t="s">
        <v>863</v>
      </c>
      <c r="D5210" s="195">
        <v>43244</v>
      </c>
      <c r="E5210" s="124" t="s">
        <v>9745</v>
      </c>
      <c r="F5210" s="124" t="s">
        <v>3</v>
      </c>
      <c r="G5210" s="124">
        <v>1625620</v>
      </c>
      <c r="H5210" s="124"/>
      <c r="I5210" s="128" t="s">
        <v>11259</v>
      </c>
      <c r="J5210" s="124"/>
      <c r="K5210" s="124"/>
      <c r="L5210" s="124"/>
      <c r="M5210" s="124"/>
      <c r="N5210" s="197">
        <v>0</v>
      </c>
      <c r="O5210" s="197">
        <v>13065.470000000001</v>
      </c>
      <c r="P5210" s="124" t="s">
        <v>1314</v>
      </c>
    </row>
    <row r="5211" spans="1:16" ht="51">
      <c r="A5211" s="262">
        <v>290</v>
      </c>
      <c r="B5211" s="124"/>
      <c r="C5211" s="125" t="s">
        <v>793</v>
      </c>
      <c r="D5211" s="195">
        <v>43244</v>
      </c>
      <c r="E5211" s="124" t="s">
        <v>9746</v>
      </c>
      <c r="F5211" s="124" t="s">
        <v>3</v>
      </c>
      <c r="G5211" s="124">
        <v>1625657</v>
      </c>
      <c r="H5211" s="124"/>
      <c r="I5211" s="128" t="s">
        <v>11260</v>
      </c>
      <c r="J5211" s="124"/>
      <c r="K5211" s="124"/>
      <c r="L5211" s="124"/>
      <c r="M5211" s="124"/>
      <c r="N5211" s="197">
        <v>0</v>
      </c>
      <c r="O5211" s="197">
        <v>0.6</v>
      </c>
      <c r="P5211" s="124" t="s">
        <v>4737</v>
      </c>
    </row>
    <row r="5212" spans="1:16" ht="63.75">
      <c r="A5212" s="262">
        <v>342</v>
      </c>
      <c r="B5212" s="124"/>
      <c r="C5212" s="125" t="s">
        <v>816</v>
      </c>
      <c r="D5212" s="195">
        <v>43244</v>
      </c>
      <c r="E5212" s="124" t="s">
        <v>9747</v>
      </c>
      <c r="F5212" s="124" t="s">
        <v>3</v>
      </c>
      <c r="G5212" s="124">
        <v>1625647</v>
      </c>
      <c r="H5212" s="124"/>
      <c r="I5212" s="128" t="s">
        <v>11261</v>
      </c>
      <c r="J5212" s="124"/>
      <c r="K5212" s="124"/>
      <c r="L5212" s="124"/>
      <c r="M5212" s="124"/>
      <c r="N5212" s="197">
        <v>0</v>
      </c>
      <c r="O5212" s="197">
        <v>259998.92</v>
      </c>
      <c r="P5212" s="124" t="s">
        <v>1314</v>
      </c>
    </row>
    <row r="5213" spans="1:16" ht="63.75">
      <c r="A5213" s="262">
        <v>81</v>
      </c>
      <c r="B5213" s="124"/>
      <c r="C5213" s="125" t="s">
        <v>709</v>
      </c>
      <c r="D5213" s="195">
        <v>43244</v>
      </c>
      <c r="E5213" s="124" t="s">
        <v>9748</v>
      </c>
      <c r="F5213" s="124" t="s">
        <v>3</v>
      </c>
      <c r="G5213" s="124">
        <v>1625642</v>
      </c>
      <c r="H5213" s="124"/>
      <c r="I5213" s="128" t="s">
        <v>11262</v>
      </c>
      <c r="J5213" s="124"/>
      <c r="K5213" s="124"/>
      <c r="L5213" s="124"/>
      <c r="M5213" s="124"/>
      <c r="N5213" s="197">
        <v>0</v>
      </c>
      <c r="O5213" s="197">
        <v>49667.35</v>
      </c>
      <c r="P5213" s="124" t="s">
        <v>1314</v>
      </c>
    </row>
    <row r="5214" spans="1:16" ht="63.75">
      <c r="A5214" s="262">
        <v>310</v>
      </c>
      <c r="B5214" s="124"/>
      <c r="C5214" s="125" t="s">
        <v>807</v>
      </c>
      <c r="D5214" s="195">
        <v>43244</v>
      </c>
      <c r="E5214" s="124" t="s">
        <v>9749</v>
      </c>
      <c r="F5214" s="124" t="s">
        <v>3</v>
      </c>
      <c r="G5214" s="124">
        <v>1625637</v>
      </c>
      <c r="H5214" s="124"/>
      <c r="I5214" s="128" t="s">
        <v>11263</v>
      </c>
      <c r="J5214" s="124"/>
      <c r="K5214" s="124"/>
      <c r="L5214" s="124"/>
      <c r="M5214" s="124"/>
      <c r="N5214" s="197">
        <v>0</v>
      </c>
      <c r="O5214" s="197">
        <v>81257.36</v>
      </c>
      <c r="P5214" s="124" t="s">
        <v>1314</v>
      </c>
    </row>
    <row r="5215" spans="1:16" ht="63.75">
      <c r="A5215" s="262">
        <v>310</v>
      </c>
      <c r="B5215" s="124"/>
      <c r="C5215" s="125" t="s">
        <v>807</v>
      </c>
      <c r="D5215" s="195">
        <v>43244</v>
      </c>
      <c r="E5215" s="124" t="s">
        <v>9750</v>
      </c>
      <c r="F5215" s="124" t="s">
        <v>3</v>
      </c>
      <c r="G5215" s="124">
        <v>1625633</v>
      </c>
      <c r="H5215" s="124"/>
      <c r="I5215" s="128" t="s">
        <v>11264</v>
      </c>
      <c r="J5215" s="124"/>
      <c r="K5215" s="124"/>
      <c r="L5215" s="124"/>
      <c r="M5215" s="124"/>
      <c r="N5215" s="197">
        <v>0</v>
      </c>
      <c r="O5215" s="197">
        <v>1052.31</v>
      </c>
      <c r="P5215" s="124" t="s">
        <v>1314</v>
      </c>
    </row>
    <row r="5216" spans="1:16" ht="63.75">
      <c r="A5216" s="262">
        <v>48</v>
      </c>
      <c r="B5216" s="124"/>
      <c r="C5216" s="125" t="s">
        <v>700</v>
      </c>
      <c r="D5216" s="195">
        <v>43244</v>
      </c>
      <c r="E5216" s="124" t="s">
        <v>9751</v>
      </c>
      <c r="F5216" s="124" t="s">
        <v>3</v>
      </c>
      <c r="G5216" s="124">
        <v>1625626</v>
      </c>
      <c r="H5216" s="124"/>
      <c r="I5216" s="128" t="s">
        <v>11265</v>
      </c>
      <c r="J5216" s="124"/>
      <c r="K5216" s="124"/>
      <c r="L5216" s="124"/>
      <c r="M5216" s="124"/>
      <c r="N5216" s="197">
        <v>0</v>
      </c>
      <c r="O5216" s="197">
        <v>9936.81</v>
      </c>
      <c r="P5216" s="124" t="s">
        <v>1314</v>
      </c>
    </row>
    <row r="5217" spans="1:16" ht="63.75">
      <c r="A5217" s="262">
        <v>348</v>
      </c>
      <c r="B5217" s="124"/>
      <c r="C5217" s="125" t="s">
        <v>822</v>
      </c>
      <c r="D5217" s="195">
        <v>43244</v>
      </c>
      <c r="E5217" s="124" t="s">
        <v>9752</v>
      </c>
      <c r="F5217" s="124" t="s">
        <v>3</v>
      </c>
      <c r="G5217" s="124">
        <v>1625624</v>
      </c>
      <c r="H5217" s="124"/>
      <c r="I5217" s="128" t="s">
        <v>11266</v>
      </c>
      <c r="J5217" s="124"/>
      <c r="K5217" s="124"/>
      <c r="L5217" s="124"/>
      <c r="M5217" s="124"/>
      <c r="N5217" s="197">
        <v>0</v>
      </c>
      <c r="O5217" s="197">
        <v>1260.55</v>
      </c>
      <c r="P5217" s="124" t="s">
        <v>1314</v>
      </c>
    </row>
    <row r="5218" spans="1:16" ht="51">
      <c r="A5218" s="262">
        <v>513</v>
      </c>
      <c r="B5218" s="124"/>
      <c r="C5218" s="125" t="s">
        <v>201</v>
      </c>
      <c r="D5218" s="195">
        <v>43244</v>
      </c>
      <c r="E5218" s="124" t="s">
        <v>9753</v>
      </c>
      <c r="F5218" s="124" t="s">
        <v>15</v>
      </c>
      <c r="G5218" s="124">
        <v>744330</v>
      </c>
      <c r="H5218" s="124"/>
      <c r="I5218" s="128" t="s">
        <v>11267</v>
      </c>
      <c r="J5218" s="124"/>
      <c r="K5218" s="124"/>
      <c r="L5218" s="124"/>
      <c r="M5218" s="124"/>
      <c r="N5218" s="197">
        <v>50</v>
      </c>
      <c r="O5218" s="197">
        <v>0</v>
      </c>
      <c r="P5218" s="124" t="s">
        <v>1314</v>
      </c>
    </row>
    <row r="5219" spans="1:16" ht="63.75">
      <c r="A5219" s="262">
        <v>513</v>
      </c>
      <c r="B5219" s="124"/>
      <c r="C5219" s="125" t="s">
        <v>201</v>
      </c>
      <c r="D5219" s="195">
        <v>43244</v>
      </c>
      <c r="E5219" s="124" t="s">
        <v>9754</v>
      </c>
      <c r="F5219" s="124" t="s">
        <v>15</v>
      </c>
      <c r="G5219" s="124">
        <v>744333</v>
      </c>
      <c r="H5219" s="124"/>
      <c r="I5219" s="128" t="s">
        <v>11268</v>
      </c>
      <c r="J5219" s="124"/>
      <c r="K5219" s="124"/>
      <c r="L5219" s="124"/>
      <c r="M5219" s="124"/>
      <c r="N5219" s="197">
        <v>50</v>
      </c>
      <c r="O5219" s="197">
        <v>0</v>
      </c>
      <c r="P5219" s="124" t="s">
        <v>1314</v>
      </c>
    </row>
    <row r="5220" spans="1:16" ht="51">
      <c r="A5220" s="262">
        <v>513</v>
      </c>
      <c r="B5220" s="124"/>
      <c r="C5220" s="125" t="s">
        <v>201</v>
      </c>
      <c r="D5220" s="195">
        <v>43244</v>
      </c>
      <c r="E5220" s="124" t="s">
        <v>9755</v>
      </c>
      <c r="F5220" s="124" t="s">
        <v>15</v>
      </c>
      <c r="G5220" s="124">
        <v>744336</v>
      </c>
      <c r="H5220" s="124"/>
      <c r="I5220" s="128" t="s">
        <v>11269</v>
      </c>
      <c r="J5220" s="124"/>
      <c r="K5220" s="124"/>
      <c r="L5220" s="124"/>
      <c r="M5220" s="124"/>
      <c r="N5220" s="197">
        <v>50</v>
      </c>
      <c r="O5220" s="197">
        <v>0</v>
      </c>
      <c r="P5220" s="124" t="s">
        <v>1314</v>
      </c>
    </row>
    <row r="5221" spans="1:16" ht="63.75">
      <c r="A5221" s="262">
        <v>862</v>
      </c>
      <c r="B5221" s="124"/>
      <c r="C5221" s="125" t="s">
        <v>875</v>
      </c>
      <c r="D5221" s="195">
        <v>43244</v>
      </c>
      <c r="E5221" s="124" t="s">
        <v>9756</v>
      </c>
      <c r="F5221" s="124" t="s">
        <v>6</v>
      </c>
      <c r="G5221" s="124">
        <v>744634</v>
      </c>
      <c r="H5221" s="124"/>
      <c r="I5221" s="128" t="s">
        <v>11270</v>
      </c>
      <c r="J5221" s="124"/>
      <c r="K5221" s="124"/>
      <c r="L5221" s="124"/>
      <c r="M5221" s="124"/>
      <c r="N5221" s="197">
        <v>0</v>
      </c>
      <c r="O5221" s="197">
        <v>516204.13</v>
      </c>
      <c r="P5221" s="124" t="s">
        <v>1314</v>
      </c>
    </row>
    <row r="5222" spans="1:16" ht="76.5">
      <c r="A5222" s="262">
        <v>25</v>
      </c>
      <c r="B5222" s="124"/>
      <c r="C5222" s="125" t="s">
        <v>694</v>
      </c>
      <c r="D5222" s="195">
        <v>43244</v>
      </c>
      <c r="E5222" s="124" t="s">
        <v>9757</v>
      </c>
      <c r="F5222" s="124" t="s">
        <v>1315</v>
      </c>
      <c r="G5222" s="124">
        <v>17760704</v>
      </c>
      <c r="H5222" s="124"/>
      <c r="I5222" s="128" t="s">
        <v>11271</v>
      </c>
      <c r="J5222" s="124"/>
      <c r="K5222" s="124"/>
      <c r="L5222" s="124"/>
      <c r="M5222" s="124"/>
      <c r="N5222" s="197">
        <v>678504.06</v>
      </c>
      <c r="O5222" s="197">
        <v>0</v>
      </c>
      <c r="P5222" s="124" t="s">
        <v>1314</v>
      </c>
    </row>
    <row r="5223" spans="1:16" ht="76.5">
      <c r="A5223" s="262">
        <v>25</v>
      </c>
      <c r="B5223" s="124"/>
      <c r="C5223" s="125" t="s">
        <v>694</v>
      </c>
      <c r="D5223" s="195">
        <v>43244</v>
      </c>
      <c r="E5223" s="124" t="s">
        <v>9758</v>
      </c>
      <c r="F5223" s="124" t="s">
        <v>1315</v>
      </c>
      <c r="G5223" s="124">
        <v>17760700</v>
      </c>
      <c r="H5223" s="124"/>
      <c r="I5223" s="128" t="s">
        <v>11272</v>
      </c>
      <c r="J5223" s="124"/>
      <c r="K5223" s="124"/>
      <c r="L5223" s="124"/>
      <c r="M5223" s="124"/>
      <c r="N5223" s="197">
        <v>137995.53</v>
      </c>
      <c r="O5223" s="197">
        <v>0</v>
      </c>
      <c r="P5223" s="124" t="s">
        <v>1314</v>
      </c>
    </row>
    <row r="5224" spans="1:16" ht="76.5">
      <c r="A5224" s="262">
        <v>25</v>
      </c>
      <c r="B5224" s="124"/>
      <c r="C5224" s="125" t="s">
        <v>694</v>
      </c>
      <c r="D5224" s="195">
        <v>43244</v>
      </c>
      <c r="E5224" s="124" t="s">
        <v>9759</v>
      </c>
      <c r="F5224" s="124" t="s">
        <v>1315</v>
      </c>
      <c r="G5224" s="124">
        <v>17760698</v>
      </c>
      <c r="H5224" s="124"/>
      <c r="I5224" s="128" t="s">
        <v>11273</v>
      </c>
      <c r="J5224" s="124"/>
      <c r="K5224" s="124"/>
      <c r="L5224" s="124"/>
      <c r="M5224" s="124"/>
      <c r="N5224" s="197">
        <v>264873.08</v>
      </c>
      <c r="O5224" s="197">
        <v>0</v>
      </c>
      <c r="P5224" s="124" t="s">
        <v>1314</v>
      </c>
    </row>
    <row r="5225" spans="1:16" ht="76.5">
      <c r="A5225" s="262">
        <v>25</v>
      </c>
      <c r="B5225" s="124"/>
      <c r="C5225" s="125" t="s">
        <v>694</v>
      </c>
      <c r="D5225" s="195">
        <v>43244</v>
      </c>
      <c r="E5225" s="124" t="s">
        <v>9760</v>
      </c>
      <c r="F5225" s="124" t="s">
        <v>1315</v>
      </c>
      <c r="G5225" s="124">
        <v>17760688</v>
      </c>
      <c r="H5225" s="124"/>
      <c r="I5225" s="128" t="s">
        <v>8064</v>
      </c>
      <c r="J5225" s="124"/>
      <c r="K5225" s="124"/>
      <c r="L5225" s="124"/>
      <c r="M5225" s="124"/>
      <c r="N5225" s="197">
        <v>423619.72</v>
      </c>
      <c r="O5225" s="197">
        <v>0</v>
      </c>
      <c r="P5225" s="124" t="s">
        <v>1314</v>
      </c>
    </row>
    <row r="5226" spans="1:16" ht="76.5">
      <c r="A5226" s="262">
        <v>25</v>
      </c>
      <c r="B5226" s="124"/>
      <c r="C5226" s="125" t="s">
        <v>694</v>
      </c>
      <c r="D5226" s="195">
        <v>43244</v>
      </c>
      <c r="E5226" s="124" t="s">
        <v>9761</v>
      </c>
      <c r="F5226" s="124" t="s">
        <v>1315</v>
      </c>
      <c r="G5226" s="124">
        <v>17760682</v>
      </c>
      <c r="H5226" s="124"/>
      <c r="I5226" s="128" t="s">
        <v>11274</v>
      </c>
      <c r="J5226" s="124"/>
      <c r="K5226" s="124"/>
      <c r="L5226" s="124"/>
      <c r="M5226" s="124"/>
      <c r="N5226" s="197">
        <v>181071.22</v>
      </c>
      <c r="O5226" s="197">
        <v>0</v>
      </c>
      <c r="P5226" s="124" t="s">
        <v>1314</v>
      </c>
    </row>
    <row r="5227" spans="1:16" ht="76.5">
      <c r="A5227" s="262">
        <v>25</v>
      </c>
      <c r="B5227" s="124"/>
      <c r="C5227" s="125" t="s">
        <v>694</v>
      </c>
      <c r="D5227" s="195">
        <v>43244</v>
      </c>
      <c r="E5227" s="124" t="s">
        <v>9762</v>
      </c>
      <c r="F5227" s="124" t="s">
        <v>1315</v>
      </c>
      <c r="G5227" s="124">
        <v>17760678</v>
      </c>
      <c r="H5227" s="124"/>
      <c r="I5227" s="128" t="s">
        <v>11275</v>
      </c>
      <c r="J5227" s="124"/>
      <c r="K5227" s="124"/>
      <c r="L5227" s="124"/>
      <c r="M5227" s="124"/>
      <c r="N5227" s="197">
        <v>1044843.47</v>
      </c>
      <c r="O5227" s="197">
        <v>0</v>
      </c>
      <c r="P5227" s="124" t="s">
        <v>1314</v>
      </c>
    </row>
    <row r="5228" spans="1:16" ht="76.5">
      <c r="A5228" s="262">
        <v>25</v>
      </c>
      <c r="B5228" s="124"/>
      <c r="C5228" s="125" t="s">
        <v>694</v>
      </c>
      <c r="D5228" s="195">
        <v>43244</v>
      </c>
      <c r="E5228" s="124" t="s">
        <v>9763</v>
      </c>
      <c r="F5228" s="124" t="s">
        <v>1315</v>
      </c>
      <c r="G5228" s="124">
        <v>17760216</v>
      </c>
      <c r="H5228" s="124"/>
      <c r="I5228" s="128" t="s">
        <v>11276</v>
      </c>
      <c r="J5228" s="124"/>
      <c r="K5228" s="124"/>
      <c r="L5228" s="124"/>
      <c r="M5228" s="124"/>
      <c r="N5228" s="197">
        <v>137104.71</v>
      </c>
      <c r="O5228" s="197">
        <v>0</v>
      </c>
      <c r="P5228" s="124" t="s">
        <v>1314</v>
      </c>
    </row>
    <row r="5229" spans="1:16" ht="76.5">
      <c r="A5229" s="262">
        <v>25</v>
      </c>
      <c r="B5229" s="124"/>
      <c r="C5229" s="125" t="s">
        <v>694</v>
      </c>
      <c r="D5229" s="195">
        <v>43244</v>
      </c>
      <c r="E5229" s="124" t="s">
        <v>9764</v>
      </c>
      <c r="F5229" s="124" t="s">
        <v>1315</v>
      </c>
      <c r="G5229" s="124">
        <v>17758470</v>
      </c>
      <c r="H5229" s="124"/>
      <c r="I5229" s="128" t="s">
        <v>11277</v>
      </c>
      <c r="J5229" s="124"/>
      <c r="K5229" s="124"/>
      <c r="L5229" s="124"/>
      <c r="M5229" s="124"/>
      <c r="N5229" s="197">
        <v>371656.49</v>
      </c>
      <c r="O5229" s="197">
        <v>0</v>
      </c>
      <c r="P5229" s="124" t="s">
        <v>1314</v>
      </c>
    </row>
    <row r="5230" spans="1:16" ht="76.5">
      <c r="A5230" s="262">
        <v>25</v>
      </c>
      <c r="B5230" s="124"/>
      <c r="C5230" s="125" t="s">
        <v>694</v>
      </c>
      <c r="D5230" s="195">
        <v>43244</v>
      </c>
      <c r="E5230" s="124" t="s">
        <v>9765</v>
      </c>
      <c r="F5230" s="124" t="s">
        <v>1315</v>
      </c>
      <c r="G5230" s="124">
        <v>17758045</v>
      </c>
      <c r="H5230" s="124"/>
      <c r="I5230" s="128" t="s">
        <v>11278</v>
      </c>
      <c r="J5230" s="124"/>
      <c r="K5230" s="124"/>
      <c r="L5230" s="124"/>
      <c r="M5230" s="124"/>
      <c r="N5230" s="197">
        <v>2263233.34</v>
      </c>
      <c r="O5230" s="197">
        <v>0</v>
      </c>
      <c r="P5230" s="124" t="s">
        <v>1314</v>
      </c>
    </row>
    <row r="5231" spans="1:16" ht="76.5">
      <c r="A5231" s="262">
        <v>25</v>
      </c>
      <c r="B5231" s="124"/>
      <c r="C5231" s="125" t="s">
        <v>694</v>
      </c>
      <c r="D5231" s="195">
        <v>43244</v>
      </c>
      <c r="E5231" s="124" t="s">
        <v>9766</v>
      </c>
      <c r="F5231" s="124" t="s">
        <v>1315</v>
      </c>
      <c r="G5231" s="124">
        <v>17757961</v>
      </c>
      <c r="H5231" s="124"/>
      <c r="I5231" s="128" t="s">
        <v>11279</v>
      </c>
      <c r="J5231" s="124"/>
      <c r="K5231" s="124"/>
      <c r="L5231" s="124"/>
      <c r="M5231" s="124"/>
      <c r="N5231" s="197">
        <v>23596.5</v>
      </c>
      <c r="O5231" s="197">
        <v>0</v>
      </c>
      <c r="P5231" s="124" t="s">
        <v>1314</v>
      </c>
    </row>
    <row r="5232" spans="1:16" ht="63.75">
      <c r="A5232" s="262">
        <v>378</v>
      </c>
      <c r="B5232" s="124"/>
      <c r="C5232" s="125" t="s">
        <v>1274</v>
      </c>
      <c r="D5232" s="195">
        <v>43244</v>
      </c>
      <c r="E5232" s="124" t="s">
        <v>9767</v>
      </c>
      <c r="F5232" s="124" t="s">
        <v>11</v>
      </c>
      <c r="G5232" s="124">
        <v>922481</v>
      </c>
      <c r="H5232" s="124"/>
      <c r="I5232" s="128" t="s">
        <v>11280</v>
      </c>
      <c r="J5232" s="124"/>
      <c r="K5232" s="124"/>
      <c r="L5232" s="124"/>
      <c r="M5232" s="124"/>
      <c r="N5232" s="197">
        <v>50</v>
      </c>
      <c r="O5232" s="197">
        <v>0</v>
      </c>
      <c r="P5232" s="124" t="s">
        <v>1314</v>
      </c>
    </row>
    <row r="5233" spans="1:16" ht="76.5">
      <c r="A5233" s="262">
        <v>25</v>
      </c>
      <c r="B5233" s="124"/>
      <c r="C5233" s="125" t="s">
        <v>694</v>
      </c>
      <c r="D5233" s="195">
        <v>43244</v>
      </c>
      <c r="E5233" s="124" t="s">
        <v>9768</v>
      </c>
      <c r="F5233" s="124" t="s">
        <v>1315</v>
      </c>
      <c r="G5233" s="124">
        <v>17757496</v>
      </c>
      <c r="H5233" s="124"/>
      <c r="I5233" s="128" t="s">
        <v>11281</v>
      </c>
      <c r="J5233" s="124"/>
      <c r="K5233" s="124"/>
      <c r="L5233" s="124"/>
      <c r="M5233" s="124"/>
      <c r="N5233" s="197">
        <v>221878.67</v>
      </c>
      <c r="O5233" s="197">
        <v>0</v>
      </c>
      <c r="P5233" s="124" t="s">
        <v>1314</v>
      </c>
    </row>
    <row r="5234" spans="1:16" ht="76.5">
      <c r="A5234" s="262">
        <v>25</v>
      </c>
      <c r="B5234" s="124"/>
      <c r="C5234" s="125" t="s">
        <v>694</v>
      </c>
      <c r="D5234" s="195">
        <v>43244</v>
      </c>
      <c r="E5234" s="124" t="s">
        <v>9769</v>
      </c>
      <c r="F5234" s="124" t="s">
        <v>1315</v>
      </c>
      <c r="G5234" s="124">
        <v>17757506</v>
      </c>
      <c r="H5234" s="124"/>
      <c r="I5234" s="128" t="s">
        <v>11282</v>
      </c>
      <c r="J5234" s="124"/>
      <c r="K5234" s="124"/>
      <c r="L5234" s="124"/>
      <c r="M5234" s="124"/>
      <c r="N5234" s="197">
        <v>461267.4</v>
      </c>
      <c r="O5234" s="197">
        <v>0</v>
      </c>
      <c r="P5234" s="124" t="s">
        <v>1314</v>
      </c>
    </row>
    <row r="5235" spans="1:16" ht="76.5">
      <c r="A5235" s="262">
        <v>25</v>
      </c>
      <c r="B5235" s="124"/>
      <c r="C5235" s="125" t="s">
        <v>694</v>
      </c>
      <c r="D5235" s="195">
        <v>43244</v>
      </c>
      <c r="E5235" s="124" t="s">
        <v>9770</v>
      </c>
      <c r="F5235" s="124" t="s">
        <v>1315</v>
      </c>
      <c r="G5235" s="124">
        <v>17757510</v>
      </c>
      <c r="H5235" s="124"/>
      <c r="I5235" s="128" t="s">
        <v>11283</v>
      </c>
      <c r="J5235" s="124"/>
      <c r="K5235" s="124"/>
      <c r="L5235" s="124"/>
      <c r="M5235" s="124"/>
      <c r="N5235" s="197">
        <v>441224.53</v>
      </c>
      <c r="O5235" s="197">
        <v>0</v>
      </c>
      <c r="P5235" s="124" t="s">
        <v>1314</v>
      </c>
    </row>
    <row r="5236" spans="1:16" ht="76.5">
      <c r="A5236" s="262">
        <v>25</v>
      </c>
      <c r="B5236" s="124"/>
      <c r="C5236" s="125" t="s">
        <v>694</v>
      </c>
      <c r="D5236" s="195">
        <v>43244</v>
      </c>
      <c r="E5236" s="124" t="s">
        <v>9771</v>
      </c>
      <c r="F5236" s="124" t="s">
        <v>1315</v>
      </c>
      <c r="G5236" s="124">
        <v>17757513</v>
      </c>
      <c r="H5236" s="124"/>
      <c r="I5236" s="128" t="s">
        <v>8021</v>
      </c>
      <c r="J5236" s="124"/>
      <c r="K5236" s="124"/>
      <c r="L5236" s="124"/>
      <c r="M5236" s="124"/>
      <c r="N5236" s="197">
        <v>152682.4</v>
      </c>
      <c r="O5236" s="197">
        <v>0</v>
      </c>
      <c r="P5236" s="124" t="s">
        <v>1314</v>
      </c>
    </row>
    <row r="5237" spans="1:16" ht="76.5">
      <c r="A5237" s="262">
        <v>25</v>
      </c>
      <c r="B5237" s="124"/>
      <c r="C5237" s="125" t="s">
        <v>694</v>
      </c>
      <c r="D5237" s="195">
        <v>43244</v>
      </c>
      <c r="E5237" s="124" t="s">
        <v>9772</v>
      </c>
      <c r="F5237" s="124" t="s">
        <v>1315</v>
      </c>
      <c r="G5237" s="124">
        <v>17757516</v>
      </c>
      <c r="H5237" s="124"/>
      <c r="I5237" s="128" t="s">
        <v>8029</v>
      </c>
      <c r="J5237" s="124"/>
      <c r="K5237" s="124"/>
      <c r="L5237" s="124"/>
      <c r="M5237" s="124"/>
      <c r="N5237" s="197">
        <v>154788.37</v>
      </c>
      <c r="O5237" s="197">
        <v>0</v>
      </c>
      <c r="P5237" s="124" t="s">
        <v>1314</v>
      </c>
    </row>
    <row r="5238" spans="1:16" ht="76.5">
      <c r="A5238" s="262">
        <v>25</v>
      </c>
      <c r="B5238" s="124"/>
      <c r="C5238" s="125" t="s">
        <v>694</v>
      </c>
      <c r="D5238" s="195">
        <v>43244</v>
      </c>
      <c r="E5238" s="124" t="s">
        <v>9773</v>
      </c>
      <c r="F5238" s="124" t="s">
        <v>1315</v>
      </c>
      <c r="G5238" s="124">
        <v>17757527</v>
      </c>
      <c r="H5238" s="124"/>
      <c r="I5238" s="128" t="s">
        <v>11284</v>
      </c>
      <c r="J5238" s="124"/>
      <c r="K5238" s="124"/>
      <c r="L5238" s="124"/>
      <c r="M5238" s="124"/>
      <c r="N5238" s="197">
        <v>191561.73</v>
      </c>
      <c r="O5238" s="197">
        <v>0</v>
      </c>
      <c r="P5238" s="124" t="s">
        <v>1314</v>
      </c>
    </row>
    <row r="5239" spans="1:16" ht="76.5">
      <c r="A5239" s="262">
        <v>25</v>
      </c>
      <c r="B5239" s="124"/>
      <c r="C5239" s="125" t="s">
        <v>694</v>
      </c>
      <c r="D5239" s="195">
        <v>43244</v>
      </c>
      <c r="E5239" s="124" t="s">
        <v>9774</v>
      </c>
      <c r="F5239" s="124" t="s">
        <v>1315</v>
      </c>
      <c r="G5239" s="124">
        <v>17757529</v>
      </c>
      <c r="H5239" s="124"/>
      <c r="I5239" s="128" t="s">
        <v>11285</v>
      </c>
      <c r="J5239" s="124"/>
      <c r="K5239" s="124"/>
      <c r="L5239" s="124"/>
      <c r="M5239" s="124"/>
      <c r="N5239" s="197">
        <v>543014.47</v>
      </c>
      <c r="O5239" s="197">
        <v>0</v>
      </c>
      <c r="P5239" s="124" t="s">
        <v>1314</v>
      </c>
    </row>
    <row r="5240" spans="1:16" ht="76.5">
      <c r="A5240" s="262">
        <v>25</v>
      </c>
      <c r="B5240" s="124"/>
      <c r="C5240" s="125" t="s">
        <v>694</v>
      </c>
      <c r="D5240" s="195">
        <v>43244</v>
      </c>
      <c r="E5240" s="124" t="s">
        <v>9775</v>
      </c>
      <c r="F5240" s="124" t="s">
        <v>1315</v>
      </c>
      <c r="G5240" s="124">
        <v>17757537</v>
      </c>
      <c r="H5240" s="124"/>
      <c r="I5240" s="128" t="s">
        <v>11286</v>
      </c>
      <c r="J5240" s="124"/>
      <c r="K5240" s="124"/>
      <c r="L5240" s="124"/>
      <c r="M5240" s="124"/>
      <c r="N5240" s="197">
        <v>874675.14</v>
      </c>
      <c r="O5240" s="197">
        <v>0</v>
      </c>
      <c r="P5240" s="124" t="s">
        <v>1314</v>
      </c>
    </row>
    <row r="5241" spans="1:16" ht="76.5">
      <c r="A5241" s="262">
        <v>25</v>
      </c>
      <c r="B5241" s="124"/>
      <c r="C5241" s="125" t="s">
        <v>694</v>
      </c>
      <c r="D5241" s="195">
        <v>43244</v>
      </c>
      <c r="E5241" s="124" t="s">
        <v>9776</v>
      </c>
      <c r="F5241" s="124" t="s">
        <v>1315</v>
      </c>
      <c r="G5241" s="124">
        <v>17757542</v>
      </c>
      <c r="H5241" s="124"/>
      <c r="I5241" s="128" t="s">
        <v>11287</v>
      </c>
      <c r="J5241" s="124"/>
      <c r="K5241" s="124"/>
      <c r="L5241" s="124"/>
      <c r="M5241" s="124"/>
      <c r="N5241" s="197">
        <v>352771.72</v>
      </c>
      <c r="O5241" s="197">
        <v>0</v>
      </c>
      <c r="P5241" s="124" t="s">
        <v>1314</v>
      </c>
    </row>
    <row r="5242" spans="1:16" ht="76.5">
      <c r="A5242" s="262">
        <v>25</v>
      </c>
      <c r="B5242" s="124"/>
      <c r="C5242" s="125" t="s">
        <v>694</v>
      </c>
      <c r="D5242" s="195">
        <v>43244</v>
      </c>
      <c r="E5242" s="124" t="s">
        <v>9777</v>
      </c>
      <c r="F5242" s="124" t="s">
        <v>1315</v>
      </c>
      <c r="G5242" s="124">
        <v>17757546</v>
      </c>
      <c r="H5242" s="124"/>
      <c r="I5242" s="128" t="s">
        <v>11288</v>
      </c>
      <c r="J5242" s="124"/>
      <c r="K5242" s="124"/>
      <c r="L5242" s="124"/>
      <c r="M5242" s="124"/>
      <c r="N5242" s="197">
        <v>36443.31</v>
      </c>
      <c r="O5242" s="197">
        <v>0</v>
      </c>
      <c r="P5242" s="124" t="s">
        <v>1314</v>
      </c>
    </row>
    <row r="5243" spans="1:16" ht="76.5">
      <c r="A5243" s="262">
        <v>25</v>
      </c>
      <c r="B5243" s="124"/>
      <c r="C5243" s="125" t="s">
        <v>694</v>
      </c>
      <c r="D5243" s="195">
        <v>43244</v>
      </c>
      <c r="E5243" s="124" t="s">
        <v>9778</v>
      </c>
      <c r="F5243" s="124" t="s">
        <v>1315</v>
      </c>
      <c r="G5243" s="124">
        <v>17757533</v>
      </c>
      <c r="H5243" s="124"/>
      <c r="I5243" s="128" t="s">
        <v>11289</v>
      </c>
      <c r="J5243" s="124"/>
      <c r="K5243" s="124"/>
      <c r="L5243" s="124"/>
      <c r="M5243" s="124"/>
      <c r="N5243" s="197">
        <v>171689.84</v>
      </c>
      <c r="O5243" s="197">
        <v>0</v>
      </c>
      <c r="P5243" s="124" t="s">
        <v>1314</v>
      </c>
    </row>
    <row r="5244" spans="1:16" ht="76.5">
      <c r="A5244" s="262">
        <v>25</v>
      </c>
      <c r="B5244" s="124"/>
      <c r="C5244" s="125" t="s">
        <v>694</v>
      </c>
      <c r="D5244" s="195">
        <v>43244</v>
      </c>
      <c r="E5244" s="124" t="s">
        <v>9779</v>
      </c>
      <c r="F5244" s="124" t="s">
        <v>1315</v>
      </c>
      <c r="G5244" s="124">
        <v>17757552</v>
      </c>
      <c r="H5244" s="124"/>
      <c r="I5244" s="128" t="s">
        <v>11290</v>
      </c>
      <c r="J5244" s="124"/>
      <c r="K5244" s="124"/>
      <c r="L5244" s="124"/>
      <c r="M5244" s="124"/>
      <c r="N5244" s="197">
        <v>63421.5</v>
      </c>
      <c r="O5244" s="197">
        <v>0</v>
      </c>
      <c r="P5244" s="124" t="s">
        <v>1314</v>
      </c>
    </row>
    <row r="5245" spans="1:16" ht="76.5">
      <c r="A5245" s="262">
        <v>25</v>
      </c>
      <c r="B5245" s="124"/>
      <c r="C5245" s="125" t="s">
        <v>694</v>
      </c>
      <c r="D5245" s="195">
        <v>43244</v>
      </c>
      <c r="E5245" s="124" t="s">
        <v>9780</v>
      </c>
      <c r="F5245" s="124" t="s">
        <v>1315</v>
      </c>
      <c r="G5245" s="124">
        <v>17757561</v>
      </c>
      <c r="H5245" s="124"/>
      <c r="I5245" s="128" t="s">
        <v>11291</v>
      </c>
      <c r="J5245" s="124"/>
      <c r="K5245" s="124"/>
      <c r="L5245" s="124"/>
      <c r="M5245" s="124"/>
      <c r="N5245" s="197">
        <v>196173.52</v>
      </c>
      <c r="O5245" s="197">
        <v>0</v>
      </c>
      <c r="P5245" s="124" t="s">
        <v>1314</v>
      </c>
    </row>
    <row r="5246" spans="1:16" ht="76.5">
      <c r="A5246" s="262">
        <v>25</v>
      </c>
      <c r="B5246" s="124"/>
      <c r="C5246" s="125" t="s">
        <v>694</v>
      </c>
      <c r="D5246" s="195">
        <v>43244</v>
      </c>
      <c r="E5246" s="124" t="s">
        <v>9781</v>
      </c>
      <c r="F5246" s="124" t="s">
        <v>1315</v>
      </c>
      <c r="G5246" s="124">
        <v>17757566</v>
      </c>
      <c r="H5246" s="124"/>
      <c r="I5246" s="128" t="s">
        <v>11292</v>
      </c>
      <c r="J5246" s="124"/>
      <c r="K5246" s="124"/>
      <c r="L5246" s="124"/>
      <c r="M5246" s="124"/>
      <c r="N5246" s="197">
        <v>5887660.9100000001</v>
      </c>
      <c r="O5246" s="197">
        <v>0</v>
      </c>
      <c r="P5246" s="124" t="s">
        <v>1314</v>
      </c>
    </row>
    <row r="5247" spans="1:16" ht="76.5">
      <c r="A5247" s="262">
        <v>25</v>
      </c>
      <c r="B5247" s="124"/>
      <c r="C5247" s="125" t="s">
        <v>694</v>
      </c>
      <c r="D5247" s="195">
        <v>43244</v>
      </c>
      <c r="E5247" s="124" t="s">
        <v>9782</v>
      </c>
      <c r="F5247" s="124" t="s">
        <v>1315</v>
      </c>
      <c r="G5247" s="124">
        <v>17757572</v>
      </c>
      <c r="H5247" s="124"/>
      <c r="I5247" s="128" t="s">
        <v>7969</v>
      </c>
      <c r="J5247" s="124"/>
      <c r="K5247" s="124"/>
      <c r="L5247" s="124"/>
      <c r="M5247" s="124"/>
      <c r="N5247" s="197">
        <v>468944.04</v>
      </c>
      <c r="O5247" s="197">
        <v>0</v>
      </c>
      <c r="P5247" s="124" t="s">
        <v>1314</v>
      </c>
    </row>
    <row r="5248" spans="1:16" ht="76.5">
      <c r="A5248" s="262">
        <v>25</v>
      </c>
      <c r="B5248" s="124"/>
      <c r="C5248" s="125" t="s">
        <v>694</v>
      </c>
      <c r="D5248" s="195">
        <v>43244</v>
      </c>
      <c r="E5248" s="124" t="s">
        <v>9783</v>
      </c>
      <c r="F5248" s="124" t="s">
        <v>1315</v>
      </c>
      <c r="G5248" s="124">
        <v>17757577</v>
      </c>
      <c r="H5248" s="124"/>
      <c r="I5248" s="128" t="s">
        <v>11293</v>
      </c>
      <c r="J5248" s="124"/>
      <c r="K5248" s="124"/>
      <c r="L5248" s="124"/>
      <c r="M5248" s="124"/>
      <c r="N5248" s="197">
        <v>162442.06</v>
      </c>
      <c r="O5248" s="197">
        <v>0</v>
      </c>
      <c r="P5248" s="124" t="s">
        <v>1314</v>
      </c>
    </row>
    <row r="5249" spans="1:16" ht="76.5">
      <c r="A5249" s="262">
        <v>25</v>
      </c>
      <c r="B5249" s="124"/>
      <c r="C5249" s="125" t="s">
        <v>694</v>
      </c>
      <c r="D5249" s="195">
        <v>43244</v>
      </c>
      <c r="E5249" s="124" t="s">
        <v>9784</v>
      </c>
      <c r="F5249" s="124" t="s">
        <v>1315</v>
      </c>
      <c r="G5249" s="124">
        <v>17757580</v>
      </c>
      <c r="H5249" s="124"/>
      <c r="I5249" s="128" t="s">
        <v>11294</v>
      </c>
      <c r="J5249" s="124"/>
      <c r="K5249" s="124"/>
      <c r="L5249" s="124"/>
      <c r="M5249" s="124"/>
      <c r="N5249" s="197">
        <v>153735.39000000001</v>
      </c>
      <c r="O5249" s="197">
        <v>0</v>
      </c>
      <c r="P5249" s="124" t="s">
        <v>1314</v>
      </c>
    </row>
    <row r="5250" spans="1:16" ht="76.5">
      <c r="A5250" s="262">
        <v>25</v>
      </c>
      <c r="B5250" s="124"/>
      <c r="C5250" s="125" t="s">
        <v>694</v>
      </c>
      <c r="D5250" s="195">
        <v>43244</v>
      </c>
      <c r="E5250" s="124" t="s">
        <v>9785</v>
      </c>
      <c r="F5250" s="124" t="s">
        <v>1315</v>
      </c>
      <c r="G5250" s="124">
        <v>17777527</v>
      </c>
      <c r="H5250" s="124"/>
      <c r="I5250" s="128" t="s">
        <v>11295</v>
      </c>
      <c r="J5250" s="124"/>
      <c r="K5250" s="124"/>
      <c r="L5250" s="124"/>
      <c r="M5250" s="124"/>
      <c r="N5250" s="197">
        <v>342722.04</v>
      </c>
      <c r="O5250" s="197">
        <v>0</v>
      </c>
      <c r="P5250" s="124" t="s">
        <v>1314</v>
      </c>
    </row>
    <row r="5251" spans="1:16" ht="76.5">
      <c r="A5251" s="262">
        <v>25</v>
      </c>
      <c r="B5251" s="124"/>
      <c r="C5251" s="125" t="s">
        <v>694</v>
      </c>
      <c r="D5251" s="195">
        <v>43244</v>
      </c>
      <c r="E5251" s="124" t="s">
        <v>9786</v>
      </c>
      <c r="F5251" s="124" t="s">
        <v>1315</v>
      </c>
      <c r="G5251" s="124">
        <v>17757560</v>
      </c>
      <c r="H5251" s="124"/>
      <c r="I5251" s="128" t="s">
        <v>11296</v>
      </c>
      <c r="J5251" s="124"/>
      <c r="K5251" s="124"/>
      <c r="L5251" s="124"/>
      <c r="M5251" s="124"/>
      <c r="N5251" s="197">
        <v>1282523.3400000001</v>
      </c>
      <c r="O5251" s="197">
        <v>0</v>
      </c>
      <c r="P5251" s="124" t="s">
        <v>1314</v>
      </c>
    </row>
    <row r="5252" spans="1:16" ht="63.75">
      <c r="A5252" s="262">
        <v>25</v>
      </c>
      <c r="B5252" s="124"/>
      <c r="C5252" s="125" t="s">
        <v>694</v>
      </c>
      <c r="D5252" s="195">
        <v>43244</v>
      </c>
      <c r="E5252" s="124" t="s">
        <v>9787</v>
      </c>
      <c r="F5252" s="124" t="s">
        <v>1315</v>
      </c>
      <c r="G5252" s="124">
        <v>17757551</v>
      </c>
      <c r="H5252" s="124"/>
      <c r="I5252" s="128" t="s">
        <v>11297</v>
      </c>
      <c r="J5252" s="124"/>
      <c r="K5252" s="124"/>
      <c r="L5252" s="124"/>
      <c r="M5252" s="124"/>
      <c r="N5252" s="197">
        <v>665078.92000000004</v>
      </c>
      <c r="O5252" s="197">
        <v>0</v>
      </c>
      <c r="P5252" s="124" t="s">
        <v>1314</v>
      </c>
    </row>
    <row r="5253" spans="1:16" ht="76.5">
      <c r="A5253" s="262">
        <v>25</v>
      </c>
      <c r="B5253" s="124"/>
      <c r="C5253" s="125" t="s">
        <v>694</v>
      </c>
      <c r="D5253" s="195">
        <v>43244</v>
      </c>
      <c r="E5253" s="124" t="s">
        <v>9788</v>
      </c>
      <c r="F5253" s="124" t="s">
        <v>1315</v>
      </c>
      <c r="G5253" s="124">
        <v>17757544</v>
      </c>
      <c r="H5253" s="124"/>
      <c r="I5253" s="128" t="s">
        <v>11298</v>
      </c>
      <c r="J5253" s="124"/>
      <c r="K5253" s="124"/>
      <c r="L5253" s="124"/>
      <c r="M5253" s="124"/>
      <c r="N5253" s="197">
        <v>276009.76</v>
      </c>
      <c r="O5253" s="197">
        <v>0</v>
      </c>
      <c r="P5253" s="124" t="s">
        <v>1314</v>
      </c>
    </row>
    <row r="5254" spans="1:16" ht="76.5">
      <c r="A5254" s="262">
        <v>25</v>
      </c>
      <c r="B5254" s="124"/>
      <c r="C5254" s="125" t="s">
        <v>694</v>
      </c>
      <c r="D5254" s="195">
        <v>43244</v>
      </c>
      <c r="E5254" s="124" t="s">
        <v>9789</v>
      </c>
      <c r="F5254" s="124" t="s">
        <v>1315</v>
      </c>
      <c r="G5254" s="124">
        <v>17757538</v>
      </c>
      <c r="H5254" s="124"/>
      <c r="I5254" s="128" t="s">
        <v>11299</v>
      </c>
      <c r="J5254" s="124"/>
      <c r="K5254" s="124"/>
      <c r="L5254" s="124"/>
      <c r="M5254" s="124"/>
      <c r="N5254" s="197">
        <v>90996.7</v>
      </c>
      <c r="O5254" s="197">
        <v>0</v>
      </c>
      <c r="P5254" s="124" t="s">
        <v>1314</v>
      </c>
    </row>
    <row r="5255" spans="1:16" ht="76.5">
      <c r="A5255" s="262">
        <v>25</v>
      </c>
      <c r="B5255" s="124"/>
      <c r="C5255" s="125" t="s">
        <v>694</v>
      </c>
      <c r="D5255" s="195">
        <v>43244</v>
      </c>
      <c r="E5255" s="124" t="s">
        <v>9790</v>
      </c>
      <c r="F5255" s="124" t="s">
        <v>1315</v>
      </c>
      <c r="G5255" s="124">
        <v>17757531</v>
      </c>
      <c r="H5255" s="124"/>
      <c r="I5255" s="128" t="s">
        <v>11300</v>
      </c>
      <c r="J5255" s="124"/>
      <c r="K5255" s="124"/>
      <c r="L5255" s="124"/>
      <c r="M5255" s="124"/>
      <c r="N5255" s="197">
        <v>176277.12</v>
      </c>
      <c r="O5255" s="197">
        <v>0</v>
      </c>
      <c r="P5255" s="124" t="s">
        <v>1314</v>
      </c>
    </row>
    <row r="5256" spans="1:16" ht="76.5">
      <c r="A5256" s="262">
        <v>25</v>
      </c>
      <c r="B5256" s="124"/>
      <c r="C5256" s="125" t="s">
        <v>694</v>
      </c>
      <c r="D5256" s="195">
        <v>43244</v>
      </c>
      <c r="E5256" s="124" t="s">
        <v>9791</v>
      </c>
      <c r="F5256" s="124" t="s">
        <v>1315</v>
      </c>
      <c r="G5256" s="124">
        <v>17757532</v>
      </c>
      <c r="H5256" s="124"/>
      <c r="I5256" s="128" t="s">
        <v>11301</v>
      </c>
      <c r="J5256" s="124"/>
      <c r="K5256" s="124"/>
      <c r="L5256" s="124"/>
      <c r="M5256" s="124"/>
      <c r="N5256" s="197">
        <v>121356.22</v>
      </c>
      <c r="O5256" s="197">
        <v>0</v>
      </c>
      <c r="P5256" s="124" t="s">
        <v>1314</v>
      </c>
    </row>
    <row r="5257" spans="1:16" ht="76.5">
      <c r="A5257" s="262">
        <v>25</v>
      </c>
      <c r="B5257" s="124"/>
      <c r="C5257" s="125" t="s">
        <v>694</v>
      </c>
      <c r="D5257" s="195">
        <v>43244</v>
      </c>
      <c r="E5257" s="124" t="s">
        <v>9792</v>
      </c>
      <c r="F5257" s="124" t="s">
        <v>1315</v>
      </c>
      <c r="G5257" s="124">
        <v>17757520</v>
      </c>
      <c r="H5257" s="124"/>
      <c r="I5257" s="128" t="s">
        <v>11302</v>
      </c>
      <c r="J5257" s="124"/>
      <c r="K5257" s="124"/>
      <c r="L5257" s="124"/>
      <c r="M5257" s="124"/>
      <c r="N5257" s="197">
        <v>618533.64</v>
      </c>
      <c r="O5257" s="197">
        <v>0</v>
      </c>
      <c r="P5257" s="124" t="s">
        <v>1314</v>
      </c>
    </row>
    <row r="5258" spans="1:16" ht="76.5">
      <c r="A5258" s="262">
        <v>25</v>
      </c>
      <c r="B5258" s="124"/>
      <c r="C5258" s="125" t="s">
        <v>694</v>
      </c>
      <c r="D5258" s="195">
        <v>43244</v>
      </c>
      <c r="E5258" s="124" t="s">
        <v>9793</v>
      </c>
      <c r="F5258" s="124" t="s">
        <v>1315</v>
      </c>
      <c r="G5258" s="124">
        <v>17757512</v>
      </c>
      <c r="H5258" s="124"/>
      <c r="I5258" s="128" t="s">
        <v>11303</v>
      </c>
      <c r="J5258" s="124"/>
      <c r="K5258" s="124"/>
      <c r="L5258" s="124"/>
      <c r="M5258" s="124"/>
      <c r="N5258" s="197">
        <v>528695.81999999995</v>
      </c>
      <c r="O5258" s="197">
        <v>0</v>
      </c>
      <c r="P5258" s="124" t="s">
        <v>1314</v>
      </c>
    </row>
    <row r="5259" spans="1:16" ht="76.5">
      <c r="A5259" s="262">
        <v>25</v>
      </c>
      <c r="B5259" s="124"/>
      <c r="C5259" s="125" t="s">
        <v>694</v>
      </c>
      <c r="D5259" s="195">
        <v>43244</v>
      </c>
      <c r="E5259" s="124" t="s">
        <v>9794</v>
      </c>
      <c r="F5259" s="124" t="s">
        <v>1315</v>
      </c>
      <c r="G5259" s="124">
        <v>17757503</v>
      </c>
      <c r="H5259" s="124"/>
      <c r="I5259" s="128" t="s">
        <v>11304</v>
      </c>
      <c r="J5259" s="124"/>
      <c r="K5259" s="124"/>
      <c r="L5259" s="124"/>
      <c r="M5259" s="124"/>
      <c r="N5259" s="197">
        <v>84542.55</v>
      </c>
      <c r="O5259" s="197">
        <v>0</v>
      </c>
      <c r="P5259" s="124" t="s">
        <v>1314</v>
      </c>
    </row>
    <row r="5260" spans="1:16" ht="76.5">
      <c r="A5260" s="262">
        <v>25</v>
      </c>
      <c r="B5260" s="124"/>
      <c r="C5260" s="125" t="s">
        <v>694</v>
      </c>
      <c r="D5260" s="195">
        <v>43244</v>
      </c>
      <c r="E5260" s="124" t="s">
        <v>9795</v>
      </c>
      <c r="F5260" s="124" t="s">
        <v>1315</v>
      </c>
      <c r="G5260" s="124">
        <v>17757407</v>
      </c>
      <c r="H5260" s="124"/>
      <c r="I5260" s="128" t="s">
        <v>11305</v>
      </c>
      <c r="J5260" s="124"/>
      <c r="K5260" s="124"/>
      <c r="L5260" s="124"/>
      <c r="M5260" s="124"/>
      <c r="N5260" s="197">
        <v>721039.75</v>
      </c>
      <c r="O5260" s="197">
        <v>0</v>
      </c>
      <c r="P5260" s="124" t="s">
        <v>1314</v>
      </c>
    </row>
    <row r="5261" spans="1:16" ht="76.5">
      <c r="A5261" s="262">
        <v>25</v>
      </c>
      <c r="B5261" s="124"/>
      <c r="C5261" s="125" t="s">
        <v>694</v>
      </c>
      <c r="D5261" s="195">
        <v>43244</v>
      </c>
      <c r="E5261" s="124" t="s">
        <v>9796</v>
      </c>
      <c r="F5261" s="124" t="s">
        <v>1315</v>
      </c>
      <c r="G5261" s="124">
        <v>17757329</v>
      </c>
      <c r="H5261" s="124"/>
      <c r="I5261" s="128" t="s">
        <v>11306</v>
      </c>
      <c r="J5261" s="124"/>
      <c r="K5261" s="124"/>
      <c r="L5261" s="124"/>
      <c r="M5261" s="124"/>
      <c r="N5261" s="197">
        <v>201253.79</v>
      </c>
      <c r="O5261" s="197">
        <v>0</v>
      </c>
      <c r="P5261" s="124" t="s">
        <v>1314</v>
      </c>
    </row>
    <row r="5262" spans="1:16" ht="76.5">
      <c r="A5262" s="262">
        <v>25</v>
      </c>
      <c r="B5262" s="124"/>
      <c r="C5262" s="125" t="s">
        <v>694</v>
      </c>
      <c r="D5262" s="195">
        <v>43244</v>
      </c>
      <c r="E5262" s="124" t="s">
        <v>9797</v>
      </c>
      <c r="F5262" s="124" t="s">
        <v>1315</v>
      </c>
      <c r="G5262" s="124">
        <v>17757284</v>
      </c>
      <c r="H5262" s="124"/>
      <c r="I5262" s="128" t="s">
        <v>11307</v>
      </c>
      <c r="J5262" s="124"/>
      <c r="K5262" s="124"/>
      <c r="L5262" s="124"/>
      <c r="M5262" s="124"/>
      <c r="N5262" s="197">
        <v>268472.02</v>
      </c>
      <c r="O5262" s="197">
        <v>0</v>
      </c>
      <c r="P5262" s="124" t="s">
        <v>1314</v>
      </c>
    </row>
    <row r="5263" spans="1:16" ht="76.5">
      <c r="A5263" s="262">
        <v>25</v>
      </c>
      <c r="B5263" s="124"/>
      <c r="C5263" s="125" t="s">
        <v>694</v>
      </c>
      <c r="D5263" s="195">
        <v>43244</v>
      </c>
      <c r="E5263" s="124" t="s">
        <v>9798</v>
      </c>
      <c r="F5263" s="124" t="s">
        <v>1315</v>
      </c>
      <c r="G5263" s="124">
        <v>17757579</v>
      </c>
      <c r="H5263" s="124"/>
      <c r="I5263" s="128" t="s">
        <v>11308</v>
      </c>
      <c r="J5263" s="124"/>
      <c r="K5263" s="124"/>
      <c r="L5263" s="124"/>
      <c r="M5263" s="124"/>
      <c r="N5263" s="197">
        <v>971664.66</v>
      </c>
      <c r="O5263" s="197">
        <v>0</v>
      </c>
      <c r="P5263" s="124" t="s">
        <v>1314</v>
      </c>
    </row>
    <row r="5264" spans="1:16" ht="76.5">
      <c r="A5264" s="262">
        <v>25</v>
      </c>
      <c r="B5264" s="124"/>
      <c r="C5264" s="125" t="s">
        <v>694</v>
      </c>
      <c r="D5264" s="195">
        <v>43244</v>
      </c>
      <c r="E5264" s="124" t="s">
        <v>9799</v>
      </c>
      <c r="F5264" s="124" t="s">
        <v>1315</v>
      </c>
      <c r="G5264" s="124">
        <v>17757597</v>
      </c>
      <c r="H5264" s="124"/>
      <c r="I5264" s="128" t="s">
        <v>11309</v>
      </c>
      <c r="J5264" s="124"/>
      <c r="K5264" s="124"/>
      <c r="L5264" s="124"/>
      <c r="M5264" s="124"/>
      <c r="N5264" s="197">
        <v>1931570.17</v>
      </c>
      <c r="O5264" s="197">
        <v>0</v>
      </c>
      <c r="P5264" s="124" t="s">
        <v>1314</v>
      </c>
    </row>
    <row r="5265" spans="1:16" ht="76.5">
      <c r="A5265" s="262">
        <v>25</v>
      </c>
      <c r="B5265" s="124"/>
      <c r="C5265" s="125" t="s">
        <v>694</v>
      </c>
      <c r="D5265" s="195">
        <v>43244</v>
      </c>
      <c r="E5265" s="124" t="s">
        <v>9800</v>
      </c>
      <c r="F5265" s="124" t="s">
        <v>1315</v>
      </c>
      <c r="G5265" s="124">
        <v>17792557</v>
      </c>
      <c r="H5265" s="124"/>
      <c r="I5265" s="128" t="s">
        <v>11310</v>
      </c>
      <c r="J5265" s="124"/>
      <c r="K5265" s="124"/>
      <c r="L5265" s="124"/>
      <c r="M5265" s="124"/>
      <c r="N5265" s="197">
        <v>284948.78000000003</v>
      </c>
      <c r="O5265" s="197">
        <v>0</v>
      </c>
      <c r="P5265" s="124" t="s">
        <v>1314</v>
      </c>
    </row>
    <row r="5266" spans="1:16" ht="76.5">
      <c r="A5266" s="262">
        <v>25</v>
      </c>
      <c r="B5266" s="124"/>
      <c r="C5266" s="125" t="s">
        <v>694</v>
      </c>
      <c r="D5266" s="195">
        <v>43244</v>
      </c>
      <c r="E5266" s="124" t="s">
        <v>9801</v>
      </c>
      <c r="F5266" s="124" t="s">
        <v>1315</v>
      </c>
      <c r="G5266" s="124">
        <v>17792628</v>
      </c>
      <c r="H5266" s="124"/>
      <c r="I5266" s="128" t="s">
        <v>5503</v>
      </c>
      <c r="J5266" s="124"/>
      <c r="K5266" s="124"/>
      <c r="L5266" s="124"/>
      <c r="M5266" s="124"/>
      <c r="N5266" s="197">
        <v>415878.52</v>
      </c>
      <c r="O5266" s="197">
        <v>0</v>
      </c>
      <c r="P5266" s="124" t="s">
        <v>1314</v>
      </c>
    </row>
    <row r="5267" spans="1:16" ht="76.5">
      <c r="A5267" s="262">
        <v>25</v>
      </c>
      <c r="B5267" s="124"/>
      <c r="C5267" s="125" t="s">
        <v>694</v>
      </c>
      <c r="D5267" s="195">
        <v>43244</v>
      </c>
      <c r="E5267" s="124" t="s">
        <v>9802</v>
      </c>
      <c r="F5267" s="124" t="s">
        <v>1315</v>
      </c>
      <c r="G5267" s="124">
        <v>17792677</v>
      </c>
      <c r="H5267" s="124"/>
      <c r="I5267" s="128" t="s">
        <v>11311</v>
      </c>
      <c r="J5267" s="124"/>
      <c r="K5267" s="124"/>
      <c r="L5267" s="124"/>
      <c r="M5267" s="124"/>
      <c r="N5267" s="197">
        <v>342856.97</v>
      </c>
      <c r="O5267" s="197">
        <v>0</v>
      </c>
      <c r="P5267" s="124" t="s">
        <v>1314</v>
      </c>
    </row>
    <row r="5268" spans="1:16" ht="76.5">
      <c r="A5268" s="262">
        <v>25</v>
      </c>
      <c r="B5268" s="124"/>
      <c r="C5268" s="125" t="s">
        <v>694</v>
      </c>
      <c r="D5268" s="195">
        <v>43244</v>
      </c>
      <c r="E5268" s="124" t="s">
        <v>9803</v>
      </c>
      <c r="F5268" s="124" t="s">
        <v>1315</v>
      </c>
      <c r="G5268" s="124">
        <v>17792709</v>
      </c>
      <c r="H5268" s="124"/>
      <c r="I5268" s="128" t="s">
        <v>11312</v>
      </c>
      <c r="J5268" s="124"/>
      <c r="K5268" s="124"/>
      <c r="L5268" s="124"/>
      <c r="M5268" s="124"/>
      <c r="N5268" s="197">
        <v>84124.1</v>
      </c>
      <c r="O5268" s="197">
        <v>0</v>
      </c>
      <c r="P5268" s="124" t="s">
        <v>1314</v>
      </c>
    </row>
    <row r="5269" spans="1:16" ht="76.5">
      <c r="A5269" s="262">
        <v>25</v>
      </c>
      <c r="B5269" s="124"/>
      <c r="C5269" s="125" t="s">
        <v>694</v>
      </c>
      <c r="D5269" s="195">
        <v>43244</v>
      </c>
      <c r="E5269" s="124" t="s">
        <v>9804</v>
      </c>
      <c r="F5269" s="124" t="s">
        <v>1315</v>
      </c>
      <c r="G5269" s="124">
        <v>17792746</v>
      </c>
      <c r="H5269" s="124"/>
      <c r="I5269" s="128" t="s">
        <v>11313</v>
      </c>
      <c r="J5269" s="124"/>
      <c r="K5269" s="124"/>
      <c r="L5269" s="124"/>
      <c r="M5269" s="124"/>
      <c r="N5269" s="197">
        <v>511630.19</v>
      </c>
      <c r="O5269" s="197">
        <v>0</v>
      </c>
      <c r="P5269" s="124" t="s">
        <v>1314</v>
      </c>
    </row>
    <row r="5270" spans="1:16" ht="76.5">
      <c r="A5270" s="262">
        <v>25</v>
      </c>
      <c r="B5270" s="124"/>
      <c r="C5270" s="125" t="s">
        <v>694</v>
      </c>
      <c r="D5270" s="195">
        <v>43244</v>
      </c>
      <c r="E5270" s="124" t="s">
        <v>9805</v>
      </c>
      <c r="F5270" s="124" t="s">
        <v>1315</v>
      </c>
      <c r="G5270" s="124">
        <v>17793725</v>
      </c>
      <c r="H5270" s="124"/>
      <c r="I5270" s="128" t="s">
        <v>11314</v>
      </c>
      <c r="J5270" s="124"/>
      <c r="K5270" s="124"/>
      <c r="L5270" s="124"/>
      <c r="M5270" s="124"/>
      <c r="N5270" s="197">
        <v>1610440.82</v>
      </c>
      <c r="O5270" s="197">
        <v>0</v>
      </c>
      <c r="P5270" s="124" t="s">
        <v>1314</v>
      </c>
    </row>
    <row r="5271" spans="1:16" ht="76.5">
      <c r="A5271" s="262">
        <v>25</v>
      </c>
      <c r="B5271" s="124"/>
      <c r="C5271" s="125" t="s">
        <v>694</v>
      </c>
      <c r="D5271" s="195">
        <v>43244</v>
      </c>
      <c r="E5271" s="124" t="s">
        <v>9806</v>
      </c>
      <c r="F5271" s="124" t="s">
        <v>1315</v>
      </c>
      <c r="G5271" s="124">
        <v>17757555</v>
      </c>
      <c r="H5271" s="124"/>
      <c r="I5271" s="128" t="s">
        <v>11315</v>
      </c>
      <c r="J5271" s="124"/>
      <c r="K5271" s="124"/>
      <c r="L5271" s="124"/>
      <c r="M5271" s="124"/>
      <c r="N5271" s="197">
        <v>549606.21</v>
      </c>
      <c r="O5271" s="197">
        <v>0</v>
      </c>
      <c r="P5271" s="124" t="s">
        <v>1314</v>
      </c>
    </row>
    <row r="5272" spans="1:16" ht="76.5">
      <c r="A5272" s="262">
        <v>25</v>
      </c>
      <c r="B5272" s="124"/>
      <c r="C5272" s="125" t="s">
        <v>694</v>
      </c>
      <c r="D5272" s="195">
        <v>43244</v>
      </c>
      <c r="E5272" s="124" t="s">
        <v>9807</v>
      </c>
      <c r="F5272" s="124" t="s">
        <v>1315</v>
      </c>
      <c r="G5272" s="124">
        <v>17757704</v>
      </c>
      <c r="H5272" s="124"/>
      <c r="I5272" s="128" t="s">
        <v>11316</v>
      </c>
      <c r="J5272" s="124"/>
      <c r="K5272" s="124"/>
      <c r="L5272" s="124"/>
      <c r="M5272" s="124"/>
      <c r="N5272" s="197">
        <v>246626.48</v>
      </c>
      <c r="O5272" s="197">
        <v>0</v>
      </c>
      <c r="P5272" s="124" t="s">
        <v>1314</v>
      </c>
    </row>
    <row r="5273" spans="1:16" ht="76.5">
      <c r="A5273" s="262">
        <v>25</v>
      </c>
      <c r="B5273" s="124"/>
      <c r="C5273" s="125" t="s">
        <v>694</v>
      </c>
      <c r="D5273" s="195">
        <v>43244</v>
      </c>
      <c r="E5273" s="124" t="s">
        <v>9808</v>
      </c>
      <c r="F5273" s="124" t="s">
        <v>1315</v>
      </c>
      <c r="G5273" s="124">
        <v>17757752</v>
      </c>
      <c r="H5273" s="124"/>
      <c r="I5273" s="128" t="s">
        <v>11317</v>
      </c>
      <c r="J5273" s="124"/>
      <c r="K5273" s="124"/>
      <c r="L5273" s="124"/>
      <c r="M5273" s="124"/>
      <c r="N5273" s="197">
        <v>326561.28000000003</v>
      </c>
      <c r="O5273" s="197">
        <v>0</v>
      </c>
      <c r="P5273" s="124" t="s">
        <v>1314</v>
      </c>
    </row>
    <row r="5274" spans="1:16" ht="76.5">
      <c r="A5274" s="262">
        <v>25</v>
      </c>
      <c r="B5274" s="124"/>
      <c r="C5274" s="125" t="s">
        <v>694</v>
      </c>
      <c r="D5274" s="195">
        <v>43244</v>
      </c>
      <c r="E5274" s="124" t="s">
        <v>9809</v>
      </c>
      <c r="F5274" s="124" t="s">
        <v>1315</v>
      </c>
      <c r="G5274" s="124">
        <v>17757767</v>
      </c>
      <c r="H5274" s="124"/>
      <c r="I5274" s="128" t="s">
        <v>11318</v>
      </c>
      <c r="J5274" s="124"/>
      <c r="K5274" s="124"/>
      <c r="L5274" s="124"/>
      <c r="M5274" s="124"/>
      <c r="N5274" s="197">
        <v>288781.98</v>
      </c>
      <c r="O5274" s="197">
        <v>0</v>
      </c>
      <c r="P5274" s="124" t="s">
        <v>1314</v>
      </c>
    </row>
    <row r="5275" spans="1:16" ht="76.5">
      <c r="A5275" s="262">
        <v>25</v>
      </c>
      <c r="B5275" s="124"/>
      <c r="C5275" s="125" t="s">
        <v>694</v>
      </c>
      <c r="D5275" s="195">
        <v>43244</v>
      </c>
      <c r="E5275" s="124" t="s">
        <v>9810</v>
      </c>
      <c r="F5275" s="124" t="s">
        <v>1315</v>
      </c>
      <c r="G5275" s="124">
        <v>17757768</v>
      </c>
      <c r="H5275" s="124"/>
      <c r="I5275" s="128" t="s">
        <v>11319</v>
      </c>
      <c r="J5275" s="124"/>
      <c r="K5275" s="124"/>
      <c r="L5275" s="124"/>
      <c r="M5275" s="124"/>
      <c r="N5275" s="197">
        <v>222385</v>
      </c>
      <c r="O5275" s="197">
        <v>0</v>
      </c>
      <c r="P5275" s="124" t="s">
        <v>1314</v>
      </c>
    </row>
    <row r="5276" spans="1:16" ht="76.5">
      <c r="A5276" s="262">
        <v>25</v>
      </c>
      <c r="B5276" s="124"/>
      <c r="C5276" s="125" t="s">
        <v>694</v>
      </c>
      <c r="D5276" s="195">
        <v>43244</v>
      </c>
      <c r="E5276" s="124" t="s">
        <v>9811</v>
      </c>
      <c r="F5276" s="124" t="s">
        <v>1315</v>
      </c>
      <c r="G5276" s="124">
        <v>17757539</v>
      </c>
      <c r="H5276" s="124"/>
      <c r="I5276" s="128" t="s">
        <v>11320</v>
      </c>
      <c r="J5276" s="124"/>
      <c r="K5276" s="124"/>
      <c r="L5276" s="124"/>
      <c r="M5276" s="124"/>
      <c r="N5276" s="197">
        <v>765481.33</v>
      </c>
      <c r="O5276" s="197">
        <v>0</v>
      </c>
      <c r="P5276" s="124" t="s">
        <v>1314</v>
      </c>
    </row>
    <row r="5277" spans="1:16" ht="76.5">
      <c r="A5277" s="262">
        <v>25</v>
      </c>
      <c r="B5277" s="124"/>
      <c r="C5277" s="125" t="s">
        <v>694</v>
      </c>
      <c r="D5277" s="195">
        <v>43244</v>
      </c>
      <c r="E5277" s="124" t="s">
        <v>9812</v>
      </c>
      <c r="F5277" s="124" t="s">
        <v>1315</v>
      </c>
      <c r="G5277" s="124">
        <v>17757543</v>
      </c>
      <c r="H5277" s="124"/>
      <c r="I5277" s="128" t="s">
        <v>11321</v>
      </c>
      <c r="J5277" s="124"/>
      <c r="K5277" s="124"/>
      <c r="L5277" s="124"/>
      <c r="M5277" s="124"/>
      <c r="N5277" s="197">
        <v>851365.97</v>
      </c>
      <c r="O5277" s="197">
        <v>0</v>
      </c>
      <c r="P5277" s="124" t="s">
        <v>1314</v>
      </c>
    </row>
    <row r="5278" spans="1:16" ht="76.5">
      <c r="A5278" s="262">
        <v>25</v>
      </c>
      <c r="B5278" s="124"/>
      <c r="C5278" s="125" t="s">
        <v>694</v>
      </c>
      <c r="D5278" s="195">
        <v>43244</v>
      </c>
      <c r="E5278" s="124" t="s">
        <v>9813</v>
      </c>
      <c r="F5278" s="124" t="s">
        <v>1315</v>
      </c>
      <c r="G5278" s="124">
        <v>17757553</v>
      </c>
      <c r="H5278" s="124"/>
      <c r="I5278" s="128" t="s">
        <v>11322</v>
      </c>
      <c r="J5278" s="124"/>
      <c r="K5278" s="124"/>
      <c r="L5278" s="124"/>
      <c r="M5278" s="124"/>
      <c r="N5278" s="197">
        <v>1813171.51</v>
      </c>
      <c r="O5278" s="197">
        <v>0</v>
      </c>
      <c r="P5278" s="124" t="s">
        <v>1314</v>
      </c>
    </row>
    <row r="5279" spans="1:16" ht="76.5">
      <c r="A5279" s="262">
        <v>25</v>
      </c>
      <c r="B5279" s="124"/>
      <c r="C5279" s="125" t="s">
        <v>694</v>
      </c>
      <c r="D5279" s="195">
        <v>43244</v>
      </c>
      <c r="E5279" s="124" t="s">
        <v>9814</v>
      </c>
      <c r="F5279" s="124" t="s">
        <v>1315</v>
      </c>
      <c r="G5279" s="124">
        <v>17757558</v>
      </c>
      <c r="H5279" s="124"/>
      <c r="I5279" s="128" t="s">
        <v>11323</v>
      </c>
      <c r="J5279" s="124"/>
      <c r="K5279" s="124"/>
      <c r="L5279" s="124"/>
      <c r="M5279" s="124"/>
      <c r="N5279" s="197">
        <v>256373.52</v>
      </c>
      <c r="O5279" s="197">
        <v>0</v>
      </c>
      <c r="P5279" s="124" t="s">
        <v>1314</v>
      </c>
    </row>
    <row r="5280" spans="1:16" ht="76.5">
      <c r="A5280" s="262">
        <v>25</v>
      </c>
      <c r="B5280" s="124"/>
      <c r="C5280" s="125" t="s">
        <v>694</v>
      </c>
      <c r="D5280" s="195">
        <v>43244</v>
      </c>
      <c r="E5280" s="124" t="s">
        <v>9815</v>
      </c>
      <c r="F5280" s="124" t="s">
        <v>1315</v>
      </c>
      <c r="G5280" s="124">
        <v>17757559</v>
      </c>
      <c r="H5280" s="124"/>
      <c r="I5280" s="128" t="s">
        <v>11324</v>
      </c>
      <c r="J5280" s="124"/>
      <c r="K5280" s="124"/>
      <c r="L5280" s="124"/>
      <c r="M5280" s="124"/>
      <c r="N5280" s="197">
        <v>246803.88</v>
      </c>
      <c r="O5280" s="197">
        <v>0</v>
      </c>
      <c r="P5280" s="124" t="s">
        <v>1314</v>
      </c>
    </row>
    <row r="5281" spans="1:16" ht="76.5">
      <c r="A5281" s="262">
        <v>25</v>
      </c>
      <c r="B5281" s="124"/>
      <c r="C5281" s="125" t="s">
        <v>694</v>
      </c>
      <c r="D5281" s="195">
        <v>43244</v>
      </c>
      <c r="E5281" s="124" t="s">
        <v>9816</v>
      </c>
      <c r="F5281" s="124" t="s">
        <v>1315</v>
      </c>
      <c r="G5281" s="124">
        <v>17757564</v>
      </c>
      <c r="H5281" s="124"/>
      <c r="I5281" s="128" t="s">
        <v>11325</v>
      </c>
      <c r="J5281" s="124"/>
      <c r="K5281" s="124"/>
      <c r="L5281" s="124"/>
      <c r="M5281" s="124"/>
      <c r="N5281" s="197">
        <v>601048.14</v>
      </c>
      <c r="O5281" s="197">
        <v>0</v>
      </c>
      <c r="P5281" s="124" t="s">
        <v>1314</v>
      </c>
    </row>
    <row r="5282" spans="1:16" ht="76.5">
      <c r="A5282" s="262">
        <v>25</v>
      </c>
      <c r="B5282" s="124"/>
      <c r="C5282" s="125" t="s">
        <v>694</v>
      </c>
      <c r="D5282" s="195">
        <v>43244</v>
      </c>
      <c r="E5282" s="124" t="s">
        <v>9817</v>
      </c>
      <c r="F5282" s="124" t="s">
        <v>1315</v>
      </c>
      <c r="G5282" s="124">
        <v>17757578</v>
      </c>
      <c r="H5282" s="124"/>
      <c r="I5282" s="128" t="s">
        <v>11326</v>
      </c>
      <c r="J5282" s="124"/>
      <c r="K5282" s="124"/>
      <c r="L5282" s="124"/>
      <c r="M5282" s="124"/>
      <c r="N5282" s="197">
        <v>102987.86</v>
      </c>
      <c r="O5282" s="197">
        <v>0</v>
      </c>
      <c r="P5282" s="124" t="s">
        <v>1314</v>
      </c>
    </row>
    <row r="5283" spans="1:16" ht="76.5">
      <c r="A5283" s="262">
        <v>25</v>
      </c>
      <c r="B5283" s="124"/>
      <c r="C5283" s="125" t="s">
        <v>694</v>
      </c>
      <c r="D5283" s="195">
        <v>43244</v>
      </c>
      <c r="E5283" s="124" t="s">
        <v>9818</v>
      </c>
      <c r="F5283" s="124" t="s">
        <v>1315</v>
      </c>
      <c r="G5283" s="124">
        <v>17757599</v>
      </c>
      <c r="H5283" s="124"/>
      <c r="I5283" s="128" t="s">
        <v>11327</v>
      </c>
      <c r="J5283" s="124"/>
      <c r="K5283" s="124"/>
      <c r="L5283" s="124"/>
      <c r="M5283" s="124"/>
      <c r="N5283" s="197">
        <v>363617.43</v>
      </c>
      <c r="O5283" s="197">
        <v>0</v>
      </c>
      <c r="P5283" s="124" t="s">
        <v>1314</v>
      </c>
    </row>
    <row r="5284" spans="1:16" ht="76.5">
      <c r="A5284" s="262">
        <v>25</v>
      </c>
      <c r="B5284" s="124"/>
      <c r="C5284" s="125" t="s">
        <v>694</v>
      </c>
      <c r="D5284" s="195">
        <v>43244</v>
      </c>
      <c r="E5284" s="124" t="s">
        <v>9819</v>
      </c>
      <c r="F5284" s="124" t="s">
        <v>1315</v>
      </c>
      <c r="G5284" s="124">
        <v>17757600</v>
      </c>
      <c r="H5284" s="124"/>
      <c r="I5284" s="128" t="s">
        <v>11328</v>
      </c>
      <c r="J5284" s="124"/>
      <c r="K5284" s="124"/>
      <c r="L5284" s="124"/>
      <c r="M5284" s="124"/>
      <c r="N5284" s="197">
        <v>118273.66</v>
      </c>
      <c r="O5284" s="197">
        <v>0</v>
      </c>
      <c r="P5284" s="124" t="s">
        <v>1314</v>
      </c>
    </row>
    <row r="5285" spans="1:16" ht="63.75">
      <c r="A5285" s="262" t="s">
        <v>620</v>
      </c>
      <c r="B5285" s="124"/>
      <c r="C5285" s="125" t="s">
        <v>714</v>
      </c>
      <c r="D5285" s="195">
        <v>43244</v>
      </c>
      <c r="E5285" s="124" t="s">
        <v>9820</v>
      </c>
      <c r="F5285" s="124" t="s">
        <v>6</v>
      </c>
      <c r="G5285" s="124">
        <v>744759</v>
      </c>
      <c r="H5285" s="124"/>
      <c r="I5285" s="128" t="s">
        <v>11329</v>
      </c>
      <c r="J5285" s="124"/>
      <c r="K5285" s="124"/>
      <c r="L5285" s="124"/>
      <c r="M5285" s="124"/>
      <c r="N5285" s="197">
        <v>0</v>
      </c>
      <c r="O5285" s="197">
        <v>1133291.6499999999</v>
      </c>
      <c r="P5285" s="124" t="s">
        <v>1314</v>
      </c>
    </row>
    <row r="5286" spans="1:16" ht="76.5">
      <c r="A5286" s="262">
        <v>25</v>
      </c>
      <c r="B5286" s="124"/>
      <c r="C5286" s="125" t="s">
        <v>694</v>
      </c>
      <c r="D5286" s="195">
        <v>43244</v>
      </c>
      <c r="E5286" s="124" t="s">
        <v>9821</v>
      </c>
      <c r="F5286" s="124" t="s">
        <v>1315</v>
      </c>
      <c r="G5286" s="124">
        <v>17757530</v>
      </c>
      <c r="H5286" s="124"/>
      <c r="I5286" s="128" t="s">
        <v>11330</v>
      </c>
      <c r="J5286" s="124"/>
      <c r="K5286" s="124"/>
      <c r="L5286" s="124"/>
      <c r="M5286" s="124"/>
      <c r="N5286" s="197">
        <v>269221.78999999998</v>
      </c>
      <c r="O5286" s="197">
        <v>0</v>
      </c>
      <c r="P5286" s="124" t="s">
        <v>1314</v>
      </c>
    </row>
    <row r="5287" spans="1:16" ht="76.5">
      <c r="A5287" s="262">
        <v>25</v>
      </c>
      <c r="B5287" s="124"/>
      <c r="C5287" s="125" t="s">
        <v>694</v>
      </c>
      <c r="D5287" s="195">
        <v>43244</v>
      </c>
      <c r="E5287" s="124" t="s">
        <v>9822</v>
      </c>
      <c r="F5287" s="124" t="s">
        <v>1315</v>
      </c>
      <c r="G5287" s="124">
        <v>17757525</v>
      </c>
      <c r="H5287" s="124"/>
      <c r="I5287" s="128" t="s">
        <v>11331</v>
      </c>
      <c r="J5287" s="124"/>
      <c r="K5287" s="124"/>
      <c r="L5287" s="124"/>
      <c r="M5287" s="124"/>
      <c r="N5287" s="197">
        <v>848410.56</v>
      </c>
      <c r="O5287" s="197">
        <v>0</v>
      </c>
      <c r="P5287" s="124" t="s">
        <v>1314</v>
      </c>
    </row>
    <row r="5288" spans="1:16" ht="76.5">
      <c r="A5288" s="262">
        <v>25</v>
      </c>
      <c r="B5288" s="124"/>
      <c r="C5288" s="125" t="s">
        <v>694</v>
      </c>
      <c r="D5288" s="195">
        <v>43244</v>
      </c>
      <c r="E5288" s="124" t="s">
        <v>9823</v>
      </c>
      <c r="F5288" s="124" t="s">
        <v>1315</v>
      </c>
      <c r="G5288" s="124">
        <v>17757518</v>
      </c>
      <c r="H5288" s="124"/>
      <c r="I5288" s="128" t="s">
        <v>11332</v>
      </c>
      <c r="J5288" s="124"/>
      <c r="K5288" s="124"/>
      <c r="L5288" s="124"/>
      <c r="M5288" s="124"/>
      <c r="N5288" s="197">
        <v>264873.08</v>
      </c>
      <c r="O5288" s="197">
        <v>0</v>
      </c>
      <c r="P5288" s="124" t="s">
        <v>1314</v>
      </c>
    </row>
    <row r="5289" spans="1:16" ht="76.5">
      <c r="A5289" s="262">
        <v>25</v>
      </c>
      <c r="B5289" s="124"/>
      <c r="C5289" s="125" t="s">
        <v>694</v>
      </c>
      <c r="D5289" s="195">
        <v>43244</v>
      </c>
      <c r="E5289" s="124" t="s">
        <v>9824</v>
      </c>
      <c r="F5289" s="124" t="s">
        <v>1315</v>
      </c>
      <c r="G5289" s="124">
        <v>17757528</v>
      </c>
      <c r="H5289" s="124"/>
      <c r="I5289" s="128" t="s">
        <v>11333</v>
      </c>
      <c r="J5289" s="124"/>
      <c r="K5289" s="124"/>
      <c r="L5289" s="124"/>
      <c r="M5289" s="124"/>
      <c r="N5289" s="197">
        <v>158960.54999999999</v>
      </c>
      <c r="O5289" s="197">
        <v>0</v>
      </c>
      <c r="P5289" s="124" t="s">
        <v>1314</v>
      </c>
    </row>
    <row r="5290" spans="1:16" ht="51">
      <c r="A5290" s="262">
        <v>513</v>
      </c>
      <c r="B5290" s="124"/>
      <c r="C5290" s="125" t="s">
        <v>201</v>
      </c>
      <c r="D5290" s="195">
        <v>43244</v>
      </c>
      <c r="E5290" s="124" t="s">
        <v>9825</v>
      </c>
      <c r="F5290" s="124" t="s">
        <v>15</v>
      </c>
      <c r="G5290" s="124">
        <v>744765</v>
      </c>
      <c r="H5290" s="124"/>
      <c r="I5290" s="128" t="s">
        <v>6144</v>
      </c>
      <c r="J5290" s="124"/>
      <c r="K5290" s="124"/>
      <c r="L5290" s="124"/>
      <c r="M5290" s="124"/>
      <c r="N5290" s="197">
        <v>50</v>
      </c>
      <c r="O5290" s="197">
        <v>0</v>
      </c>
      <c r="P5290" s="124" t="s">
        <v>1314</v>
      </c>
    </row>
    <row r="5291" spans="1:16" ht="51">
      <c r="A5291" s="262">
        <v>513</v>
      </c>
      <c r="B5291" s="124"/>
      <c r="C5291" s="125" t="s">
        <v>201</v>
      </c>
      <c r="D5291" s="195">
        <v>43244</v>
      </c>
      <c r="E5291" s="124" t="s">
        <v>9826</v>
      </c>
      <c r="F5291" s="124" t="s">
        <v>15</v>
      </c>
      <c r="G5291" s="124">
        <v>744881</v>
      </c>
      <c r="H5291" s="124"/>
      <c r="I5291" s="128" t="s">
        <v>6110</v>
      </c>
      <c r="J5291" s="124"/>
      <c r="K5291" s="124"/>
      <c r="L5291" s="124"/>
      <c r="M5291" s="124"/>
      <c r="N5291" s="197">
        <v>50</v>
      </c>
      <c r="O5291" s="197">
        <v>0</v>
      </c>
      <c r="P5291" s="124" t="s">
        <v>1314</v>
      </c>
    </row>
    <row r="5292" spans="1:16" ht="51">
      <c r="A5292" s="262">
        <v>513</v>
      </c>
      <c r="B5292" s="124"/>
      <c r="C5292" s="125" t="s">
        <v>201</v>
      </c>
      <c r="D5292" s="195">
        <v>43244</v>
      </c>
      <c r="E5292" s="124" t="s">
        <v>9827</v>
      </c>
      <c r="F5292" s="124" t="s">
        <v>15</v>
      </c>
      <c r="G5292" s="124">
        <v>744883</v>
      </c>
      <c r="H5292" s="124"/>
      <c r="I5292" s="128" t="s">
        <v>1392</v>
      </c>
      <c r="J5292" s="124"/>
      <c r="K5292" s="124"/>
      <c r="L5292" s="124"/>
      <c r="M5292" s="124"/>
      <c r="N5292" s="197">
        <v>50</v>
      </c>
      <c r="O5292" s="197">
        <v>0</v>
      </c>
      <c r="P5292" s="124" t="s">
        <v>1314</v>
      </c>
    </row>
    <row r="5293" spans="1:16" ht="76.5">
      <c r="A5293" s="262">
        <v>25</v>
      </c>
      <c r="B5293" s="124"/>
      <c r="C5293" s="125" t="s">
        <v>694</v>
      </c>
      <c r="D5293" s="195">
        <v>43244</v>
      </c>
      <c r="E5293" s="124" t="s">
        <v>9828</v>
      </c>
      <c r="F5293" s="124" t="s">
        <v>1315</v>
      </c>
      <c r="G5293" s="124">
        <v>17757601</v>
      </c>
      <c r="H5293" s="124"/>
      <c r="I5293" s="128" t="s">
        <v>11334</v>
      </c>
      <c r="J5293" s="124"/>
      <c r="K5293" s="124"/>
      <c r="L5293" s="124"/>
      <c r="M5293" s="124"/>
      <c r="N5293" s="197">
        <v>246275.29</v>
      </c>
      <c r="O5293" s="197">
        <v>0</v>
      </c>
      <c r="P5293" s="124" t="s">
        <v>1314</v>
      </c>
    </row>
    <row r="5294" spans="1:16" ht="76.5">
      <c r="A5294" s="262">
        <v>25</v>
      </c>
      <c r="B5294" s="124"/>
      <c r="C5294" s="125" t="s">
        <v>694</v>
      </c>
      <c r="D5294" s="195">
        <v>43244</v>
      </c>
      <c r="E5294" s="124" t="s">
        <v>9829</v>
      </c>
      <c r="F5294" s="124" t="s">
        <v>1315</v>
      </c>
      <c r="G5294" s="124">
        <v>17757556</v>
      </c>
      <c r="H5294" s="124"/>
      <c r="I5294" s="128" t="s">
        <v>11335</v>
      </c>
      <c r="J5294" s="124"/>
      <c r="K5294" s="124"/>
      <c r="L5294" s="124"/>
      <c r="M5294" s="124"/>
      <c r="N5294" s="197">
        <v>1019735.94</v>
      </c>
      <c r="O5294" s="197">
        <v>0</v>
      </c>
      <c r="P5294" s="124" t="s">
        <v>1314</v>
      </c>
    </row>
    <row r="5295" spans="1:16" ht="76.5">
      <c r="A5295" s="262">
        <v>25</v>
      </c>
      <c r="B5295" s="124"/>
      <c r="C5295" s="125" t="s">
        <v>694</v>
      </c>
      <c r="D5295" s="195">
        <v>43244</v>
      </c>
      <c r="E5295" s="124" t="s">
        <v>9830</v>
      </c>
      <c r="F5295" s="124" t="s">
        <v>1315</v>
      </c>
      <c r="G5295" s="124">
        <v>17757534</v>
      </c>
      <c r="H5295" s="124"/>
      <c r="I5295" s="128" t="s">
        <v>11336</v>
      </c>
      <c r="J5295" s="124"/>
      <c r="K5295" s="124"/>
      <c r="L5295" s="124"/>
      <c r="M5295" s="124"/>
      <c r="N5295" s="197">
        <v>149564.54</v>
      </c>
      <c r="O5295" s="197">
        <v>0</v>
      </c>
      <c r="P5295" s="124" t="s">
        <v>1314</v>
      </c>
    </row>
    <row r="5296" spans="1:16" ht="76.5">
      <c r="A5296" s="262">
        <v>25</v>
      </c>
      <c r="B5296" s="124"/>
      <c r="C5296" s="125" t="s">
        <v>694</v>
      </c>
      <c r="D5296" s="195">
        <v>43244</v>
      </c>
      <c r="E5296" s="124" t="s">
        <v>9831</v>
      </c>
      <c r="F5296" s="124" t="s">
        <v>1315</v>
      </c>
      <c r="G5296" s="124">
        <v>17757508</v>
      </c>
      <c r="H5296" s="124"/>
      <c r="I5296" s="128" t="s">
        <v>11337</v>
      </c>
      <c r="J5296" s="124"/>
      <c r="K5296" s="124"/>
      <c r="L5296" s="124"/>
      <c r="M5296" s="124"/>
      <c r="N5296" s="197">
        <v>1783826.14</v>
      </c>
      <c r="O5296" s="197">
        <v>0</v>
      </c>
      <c r="P5296" s="124" t="s">
        <v>1314</v>
      </c>
    </row>
    <row r="5297" spans="1:16" ht="63.75">
      <c r="A5297" s="262">
        <v>25</v>
      </c>
      <c r="B5297" s="124"/>
      <c r="C5297" s="125" t="s">
        <v>694</v>
      </c>
      <c r="D5297" s="195">
        <v>43244</v>
      </c>
      <c r="E5297" s="124" t="s">
        <v>9832</v>
      </c>
      <c r="F5297" s="124" t="s">
        <v>1315</v>
      </c>
      <c r="G5297" s="124">
        <v>17774733</v>
      </c>
      <c r="H5297" s="124"/>
      <c r="I5297" s="128" t="s">
        <v>11338</v>
      </c>
      <c r="J5297" s="124"/>
      <c r="K5297" s="124"/>
      <c r="L5297" s="124"/>
      <c r="M5297" s="124"/>
      <c r="N5297" s="197">
        <v>923077.7</v>
      </c>
      <c r="O5297" s="197">
        <v>0</v>
      </c>
      <c r="P5297" s="124" t="s">
        <v>1314</v>
      </c>
    </row>
    <row r="5298" spans="1:16" ht="76.5">
      <c r="A5298" s="262">
        <v>25</v>
      </c>
      <c r="B5298" s="124"/>
      <c r="C5298" s="125" t="s">
        <v>694</v>
      </c>
      <c r="D5298" s="195">
        <v>43244</v>
      </c>
      <c r="E5298" s="124" t="s">
        <v>9833</v>
      </c>
      <c r="F5298" s="124" t="s">
        <v>1315</v>
      </c>
      <c r="G5298" s="124">
        <v>17774758</v>
      </c>
      <c r="H5298" s="124"/>
      <c r="I5298" s="128" t="s">
        <v>11339</v>
      </c>
      <c r="J5298" s="124"/>
      <c r="K5298" s="124"/>
      <c r="L5298" s="124"/>
      <c r="M5298" s="124"/>
      <c r="N5298" s="197">
        <v>100463.53</v>
      </c>
      <c r="O5298" s="197">
        <v>0</v>
      </c>
      <c r="P5298" s="124" t="s">
        <v>1314</v>
      </c>
    </row>
    <row r="5299" spans="1:16" ht="76.5">
      <c r="A5299" s="262">
        <v>25</v>
      </c>
      <c r="B5299" s="124"/>
      <c r="C5299" s="125" t="s">
        <v>694</v>
      </c>
      <c r="D5299" s="195">
        <v>43244</v>
      </c>
      <c r="E5299" s="124" t="s">
        <v>9834</v>
      </c>
      <c r="F5299" s="124" t="s">
        <v>1315</v>
      </c>
      <c r="G5299" s="124">
        <v>17777979</v>
      </c>
      <c r="H5299" s="124"/>
      <c r="I5299" s="128" t="s">
        <v>11340</v>
      </c>
      <c r="J5299" s="124"/>
      <c r="K5299" s="124"/>
      <c r="L5299" s="124"/>
      <c r="M5299" s="124"/>
      <c r="N5299" s="197">
        <v>415535.12</v>
      </c>
      <c r="O5299" s="197">
        <v>0</v>
      </c>
      <c r="P5299" s="124" t="s">
        <v>1314</v>
      </c>
    </row>
    <row r="5300" spans="1:16" ht="76.5">
      <c r="A5300" s="262">
        <v>25</v>
      </c>
      <c r="B5300" s="124"/>
      <c r="C5300" s="125" t="s">
        <v>694</v>
      </c>
      <c r="D5300" s="195">
        <v>43244</v>
      </c>
      <c r="E5300" s="124" t="s">
        <v>9835</v>
      </c>
      <c r="F5300" s="124" t="s">
        <v>1315</v>
      </c>
      <c r="G5300" s="124">
        <v>17777970</v>
      </c>
      <c r="H5300" s="124"/>
      <c r="I5300" s="128" t="s">
        <v>11341</v>
      </c>
      <c r="J5300" s="124"/>
      <c r="K5300" s="124"/>
      <c r="L5300" s="124"/>
      <c r="M5300" s="124"/>
      <c r="N5300" s="197">
        <v>164468.96</v>
      </c>
      <c r="O5300" s="197">
        <v>0</v>
      </c>
      <c r="P5300" s="124" t="s">
        <v>1314</v>
      </c>
    </row>
    <row r="5301" spans="1:16" ht="76.5">
      <c r="A5301" s="262">
        <v>25</v>
      </c>
      <c r="B5301" s="124"/>
      <c r="C5301" s="125" t="s">
        <v>694</v>
      </c>
      <c r="D5301" s="195">
        <v>43244</v>
      </c>
      <c r="E5301" s="124" t="s">
        <v>9836</v>
      </c>
      <c r="F5301" s="124" t="s">
        <v>1315</v>
      </c>
      <c r="G5301" s="124">
        <v>17777858</v>
      </c>
      <c r="H5301" s="124"/>
      <c r="I5301" s="128" t="s">
        <v>11342</v>
      </c>
      <c r="J5301" s="124"/>
      <c r="K5301" s="124"/>
      <c r="L5301" s="124"/>
      <c r="M5301" s="124"/>
      <c r="N5301" s="197">
        <v>182169.05</v>
      </c>
      <c r="O5301" s="197">
        <v>0</v>
      </c>
      <c r="P5301" s="124" t="s">
        <v>1314</v>
      </c>
    </row>
    <row r="5302" spans="1:16" ht="76.5">
      <c r="A5302" s="262">
        <v>25</v>
      </c>
      <c r="B5302" s="124"/>
      <c r="C5302" s="125" t="s">
        <v>694</v>
      </c>
      <c r="D5302" s="195">
        <v>43244</v>
      </c>
      <c r="E5302" s="124" t="s">
        <v>9837</v>
      </c>
      <c r="F5302" s="124" t="s">
        <v>1315</v>
      </c>
      <c r="G5302" s="124">
        <v>17777624</v>
      </c>
      <c r="H5302" s="124"/>
      <c r="I5302" s="128" t="s">
        <v>11343</v>
      </c>
      <c r="J5302" s="124"/>
      <c r="K5302" s="124"/>
      <c r="L5302" s="124"/>
      <c r="M5302" s="124"/>
      <c r="N5302" s="197">
        <v>806299.42</v>
      </c>
      <c r="O5302" s="197">
        <v>0</v>
      </c>
      <c r="P5302" s="124" t="s">
        <v>1314</v>
      </c>
    </row>
    <row r="5303" spans="1:16" ht="63.75">
      <c r="A5303" s="262">
        <v>25</v>
      </c>
      <c r="B5303" s="124"/>
      <c r="C5303" s="125" t="s">
        <v>694</v>
      </c>
      <c r="D5303" s="195">
        <v>43244</v>
      </c>
      <c r="E5303" s="124" t="s">
        <v>9838</v>
      </c>
      <c r="F5303" s="124" t="s">
        <v>1315</v>
      </c>
      <c r="G5303" s="124">
        <v>17777619</v>
      </c>
      <c r="H5303" s="124"/>
      <c r="I5303" s="128" t="s">
        <v>11344</v>
      </c>
      <c r="J5303" s="124"/>
      <c r="K5303" s="124"/>
      <c r="L5303" s="124"/>
      <c r="M5303" s="124"/>
      <c r="N5303" s="197">
        <v>412929.86</v>
      </c>
      <c r="O5303" s="197">
        <v>0</v>
      </c>
      <c r="P5303" s="124" t="s">
        <v>1314</v>
      </c>
    </row>
    <row r="5304" spans="1:16" ht="76.5">
      <c r="A5304" s="262">
        <v>25</v>
      </c>
      <c r="B5304" s="124"/>
      <c r="C5304" s="125" t="s">
        <v>694</v>
      </c>
      <c r="D5304" s="195">
        <v>43244</v>
      </c>
      <c r="E5304" s="124" t="s">
        <v>9839</v>
      </c>
      <c r="F5304" s="124" t="s">
        <v>1315</v>
      </c>
      <c r="G5304" s="124">
        <v>17777569</v>
      </c>
      <c r="H5304" s="124"/>
      <c r="I5304" s="128" t="s">
        <v>11345</v>
      </c>
      <c r="J5304" s="124"/>
      <c r="K5304" s="124"/>
      <c r="L5304" s="124"/>
      <c r="M5304" s="124"/>
      <c r="N5304" s="197">
        <v>307128.18</v>
      </c>
      <c r="O5304" s="197">
        <v>0</v>
      </c>
      <c r="P5304" s="124" t="s">
        <v>1314</v>
      </c>
    </row>
    <row r="5305" spans="1:16" ht="76.5">
      <c r="A5305" s="262">
        <v>25</v>
      </c>
      <c r="B5305" s="124"/>
      <c r="C5305" s="125" t="s">
        <v>694</v>
      </c>
      <c r="D5305" s="195">
        <v>43244</v>
      </c>
      <c r="E5305" s="124" t="s">
        <v>9840</v>
      </c>
      <c r="F5305" s="124" t="s">
        <v>1315</v>
      </c>
      <c r="G5305" s="124">
        <v>17774760</v>
      </c>
      <c r="H5305" s="124"/>
      <c r="I5305" s="128" t="s">
        <v>11346</v>
      </c>
      <c r="J5305" s="124"/>
      <c r="K5305" s="124"/>
      <c r="L5305" s="124"/>
      <c r="M5305" s="124"/>
      <c r="N5305" s="197">
        <v>181410.3</v>
      </c>
      <c r="O5305" s="197">
        <v>0</v>
      </c>
      <c r="P5305" s="124" t="s">
        <v>1314</v>
      </c>
    </row>
    <row r="5306" spans="1:16" ht="76.5">
      <c r="A5306" s="262">
        <v>25</v>
      </c>
      <c r="B5306" s="124"/>
      <c r="C5306" s="125" t="s">
        <v>694</v>
      </c>
      <c r="D5306" s="195">
        <v>43244</v>
      </c>
      <c r="E5306" s="124" t="s">
        <v>9841</v>
      </c>
      <c r="F5306" s="124" t="s">
        <v>1315</v>
      </c>
      <c r="G5306" s="124">
        <v>17774770</v>
      </c>
      <c r="H5306" s="124"/>
      <c r="I5306" s="128" t="s">
        <v>11347</v>
      </c>
      <c r="J5306" s="124"/>
      <c r="K5306" s="124"/>
      <c r="L5306" s="124"/>
      <c r="M5306" s="124"/>
      <c r="N5306" s="197">
        <v>530065.1</v>
      </c>
      <c r="O5306" s="197">
        <v>0</v>
      </c>
      <c r="P5306" s="124" t="s">
        <v>1314</v>
      </c>
    </row>
    <row r="5307" spans="1:16" ht="76.5">
      <c r="A5307" s="262">
        <v>25</v>
      </c>
      <c r="B5307" s="124"/>
      <c r="C5307" s="125" t="s">
        <v>694</v>
      </c>
      <c r="D5307" s="195">
        <v>43244</v>
      </c>
      <c r="E5307" s="124" t="s">
        <v>9842</v>
      </c>
      <c r="F5307" s="124" t="s">
        <v>1315</v>
      </c>
      <c r="G5307" s="124">
        <v>17774775</v>
      </c>
      <c r="H5307" s="124"/>
      <c r="I5307" s="128" t="s">
        <v>11348</v>
      </c>
      <c r="J5307" s="124"/>
      <c r="K5307" s="124"/>
      <c r="L5307" s="124"/>
      <c r="M5307" s="124"/>
      <c r="N5307" s="197">
        <v>306844.11</v>
      </c>
      <c r="O5307" s="197">
        <v>0</v>
      </c>
      <c r="P5307" s="124" t="s">
        <v>1314</v>
      </c>
    </row>
    <row r="5308" spans="1:16" ht="76.5">
      <c r="A5308" s="262">
        <v>25</v>
      </c>
      <c r="B5308" s="124"/>
      <c r="C5308" s="125" t="s">
        <v>694</v>
      </c>
      <c r="D5308" s="195">
        <v>43244</v>
      </c>
      <c r="E5308" s="124" t="s">
        <v>9843</v>
      </c>
      <c r="F5308" s="124" t="s">
        <v>1315</v>
      </c>
      <c r="G5308" s="124">
        <v>17774788</v>
      </c>
      <c r="H5308" s="124"/>
      <c r="I5308" s="128" t="s">
        <v>11349</v>
      </c>
      <c r="J5308" s="124"/>
      <c r="K5308" s="124"/>
      <c r="L5308" s="124"/>
      <c r="M5308" s="124"/>
      <c r="N5308" s="197">
        <v>364117.15</v>
      </c>
      <c r="O5308" s="197">
        <v>0</v>
      </c>
      <c r="P5308" s="124" t="s">
        <v>1314</v>
      </c>
    </row>
    <row r="5309" spans="1:16" ht="76.5">
      <c r="A5309" s="262">
        <v>25</v>
      </c>
      <c r="B5309" s="124"/>
      <c r="C5309" s="125" t="s">
        <v>694</v>
      </c>
      <c r="D5309" s="195">
        <v>43244</v>
      </c>
      <c r="E5309" s="124" t="s">
        <v>9844</v>
      </c>
      <c r="F5309" s="124" t="s">
        <v>1315</v>
      </c>
      <c r="G5309" s="124">
        <v>17776902</v>
      </c>
      <c r="H5309" s="124"/>
      <c r="I5309" s="128" t="s">
        <v>11350</v>
      </c>
      <c r="J5309" s="124"/>
      <c r="K5309" s="124"/>
      <c r="L5309" s="124"/>
      <c r="M5309" s="124"/>
      <c r="N5309" s="197">
        <v>147917.66</v>
      </c>
      <c r="O5309" s="197">
        <v>0</v>
      </c>
      <c r="P5309" s="124" t="s">
        <v>1314</v>
      </c>
    </row>
    <row r="5310" spans="1:16" ht="76.5">
      <c r="A5310" s="262">
        <v>25</v>
      </c>
      <c r="B5310" s="124"/>
      <c r="C5310" s="125" t="s">
        <v>694</v>
      </c>
      <c r="D5310" s="195">
        <v>43244</v>
      </c>
      <c r="E5310" s="124" t="s">
        <v>9845</v>
      </c>
      <c r="F5310" s="124" t="s">
        <v>1315</v>
      </c>
      <c r="G5310" s="124">
        <v>17777487</v>
      </c>
      <c r="H5310" s="124"/>
      <c r="I5310" s="128" t="s">
        <v>11351</v>
      </c>
      <c r="J5310" s="124"/>
      <c r="K5310" s="124"/>
      <c r="L5310" s="124"/>
      <c r="M5310" s="124"/>
      <c r="N5310" s="197">
        <v>335020.83</v>
      </c>
      <c r="O5310" s="197">
        <v>0</v>
      </c>
      <c r="P5310" s="124" t="s">
        <v>1314</v>
      </c>
    </row>
    <row r="5311" spans="1:16" ht="76.5">
      <c r="A5311" s="262" t="s">
        <v>620</v>
      </c>
      <c r="B5311" s="124"/>
      <c r="C5311" s="125" t="s">
        <v>714</v>
      </c>
      <c r="D5311" s="195">
        <v>43244</v>
      </c>
      <c r="E5311" s="124" t="s">
        <v>9846</v>
      </c>
      <c r="F5311" s="124" t="s">
        <v>6</v>
      </c>
      <c r="G5311" s="124">
        <v>978403</v>
      </c>
      <c r="H5311" s="124"/>
      <c r="I5311" s="128" t="s">
        <v>11352</v>
      </c>
      <c r="J5311" s="124"/>
      <c r="K5311" s="124"/>
      <c r="L5311" s="124"/>
      <c r="M5311" s="124"/>
      <c r="N5311" s="197">
        <v>0</v>
      </c>
      <c r="O5311" s="197">
        <v>20000</v>
      </c>
      <c r="P5311" s="124" t="s">
        <v>1314</v>
      </c>
    </row>
    <row r="5312" spans="1:16" ht="76.5">
      <c r="A5312" s="262">
        <v>20</v>
      </c>
      <c r="B5312" s="124"/>
      <c r="C5312" s="125" t="s">
        <v>693</v>
      </c>
      <c r="D5312" s="195">
        <v>43244</v>
      </c>
      <c r="E5312" s="124" t="s">
        <v>9847</v>
      </c>
      <c r="F5312" s="124" t="s">
        <v>15</v>
      </c>
      <c r="G5312" s="124">
        <v>5043</v>
      </c>
      <c r="H5312" s="124"/>
      <c r="I5312" s="128" t="s">
        <v>11353</v>
      </c>
      <c r="J5312" s="124"/>
      <c r="K5312" s="124"/>
      <c r="L5312" s="124"/>
      <c r="M5312" s="124"/>
      <c r="N5312" s="197">
        <v>613</v>
      </c>
      <c r="O5312" s="197">
        <v>0</v>
      </c>
      <c r="P5312" s="124" t="s">
        <v>1314</v>
      </c>
    </row>
    <row r="5313" spans="1:16" ht="51">
      <c r="A5313" s="262">
        <v>16</v>
      </c>
      <c r="B5313" s="124"/>
      <c r="C5313" s="125" t="s">
        <v>692</v>
      </c>
      <c r="D5313" s="195">
        <v>43244</v>
      </c>
      <c r="E5313" s="124" t="s">
        <v>9848</v>
      </c>
      <c r="F5313" s="124" t="s">
        <v>15</v>
      </c>
      <c r="G5313" s="124">
        <v>5041</v>
      </c>
      <c r="H5313" s="124"/>
      <c r="I5313" s="128" t="s">
        <v>11354</v>
      </c>
      <c r="J5313" s="124"/>
      <c r="K5313" s="124"/>
      <c r="L5313" s="124"/>
      <c r="M5313" s="124"/>
      <c r="N5313" s="197">
        <v>309.79000000000002</v>
      </c>
      <c r="O5313" s="197">
        <v>0</v>
      </c>
      <c r="P5313" s="124" t="s">
        <v>1314</v>
      </c>
    </row>
    <row r="5314" spans="1:16" ht="89.25">
      <c r="A5314" s="262">
        <v>594</v>
      </c>
      <c r="B5314" s="124"/>
      <c r="C5314" s="125" t="s">
        <v>113</v>
      </c>
      <c r="D5314" s="195">
        <v>43244</v>
      </c>
      <c r="E5314" s="124" t="s">
        <v>9849</v>
      </c>
      <c r="F5314" s="124" t="s">
        <v>15</v>
      </c>
      <c r="G5314" s="124">
        <v>5045</v>
      </c>
      <c r="H5314" s="124"/>
      <c r="I5314" s="128" t="s">
        <v>11355</v>
      </c>
      <c r="J5314" s="124"/>
      <c r="K5314" s="124"/>
      <c r="L5314" s="124"/>
      <c r="M5314" s="124"/>
      <c r="N5314" s="197">
        <v>315.82</v>
      </c>
      <c r="O5314" s="197">
        <v>0</v>
      </c>
      <c r="P5314" s="124" t="s">
        <v>1314</v>
      </c>
    </row>
    <row r="5315" spans="1:16" ht="76.5">
      <c r="A5315" s="262">
        <v>46</v>
      </c>
      <c r="B5315" s="124"/>
      <c r="C5315" s="125" t="s">
        <v>698</v>
      </c>
      <c r="D5315" s="195">
        <v>43244</v>
      </c>
      <c r="E5315" s="124" t="s">
        <v>9850</v>
      </c>
      <c r="F5315" s="124" t="s">
        <v>15</v>
      </c>
      <c r="G5315" s="124">
        <v>5044</v>
      </c>
      <c r="H5315" s="124"/>
      <c r="I5315" s="128" t="s">
        <v>11356</v>
      </c>
      <c r="J5315" s="124"/>
      <c r="K5315" s="124"/>
      <c r="L5315" s="124"/>
      <c r="M5315" s="124"/>
      <c r="N5315" s="197">
        <v>569.71</v>
      </c>
      <c r="O5315" s="197">
        <v>0</v>
      </c>
      <c r="P5315" s="124" t="s">
        <v>1314</v>
      </c>
    </row>
    <row r="5316" spans="1:16" ht="76.5">
      <c r="A5316" s="262">
        <v>312</v>
      </c>
      <c r="B5316" s="124"/>
      <c r="C5316" s="125" t="s">
        <v>809</v>
      </c>
      <c r="D5316" s="195">
        <v>43244</v>
      </c>
      <c r="E5316" s="124" t="s">
        <v>9851</v>
      </c>
      <c r="F5316" s="124" t="s">
        <v>6</v>
      </c>
      <c r="G5316" s="124">
        <v>922552</v>
      </c>
      <c r="H5316" s="124"/>
      <c r="I5316" s="128" t="s">
        <v>11357</v>
      </c>
      <c r="J5316" s="124"/>
      <c r="K5316" s="124"/>
      <c r="L5316" s="124"/>
      <c r="M5316" s="124"/>
      <c r="N5316" s="197">
        <v>0</v>
      </c>
      <c r="O5316" s="197">
        <v>119418</v>
      </c>
      <c r="P5316" s="124" t="s">
        <v>1314</v>
      </c>
    </row>
    <row r="5317" spans="1:16" ht="76.5">
      <c r="A5317" s="262">
        <v>25</v>
      </c>
      <c r="B5317" s="124"/>
      <c r="C5317" s="125" t="s">
        <v>694</v>
      </c>
      <c r="D5317" s="195">
        <v>43244</v>
      </c>
      <c r="E5317" s="124" t="s">
        <v>9852</v>
      </c>
      <c r="F5317" s="124" t="s">
        <v>1315</v>
      </c>
      <c r="G5317" s="124">
        <v>17778607</v>
      </c>
      <c r="H5317" s="124"/>
      <c r="I5317" s="128" t="s">
        <v>11358</v>
      </c>
      <c r="J5317" s="124"/>
      <c r="K5317" s="124"/>
      <c r="L5317" s="124"/>
      <c r="M5317" s="124"/>
      <c r="N5317" s="197">
        <v>139663.19</v>
      </c>
      <c r="O5317" s="197">
        <v>0</v>
      </c>
      <c r="P5317" s="124" t="s">
        <v>1314</v>
      </c>
    </row>
    <row r="5318" spans="1:16" ht="76.5">
      <c r="A5318" s="262">
        <v>25</v>
      </c>
      <c r="B5318" s="124"/>
      <c r="C5318" s="125" t="s">
        <v>694</v>
      </c>
      <c r="D5318" s="195">
        <v>43244</v>
      </c>
      <c r="E5318" s="124" t="s">
        <v>9853</v>
      </c>
      <c r="F5318" s="124" t="s">
        <v>1315</v>
      </c>
      <c r="G5318" s="124">
        <v>17778648</v>
      </c>
      <c r="H5318" s="124"/>
      <c r="I5318" s="128" t="s">
        <v>11359</v>
      </c>
      <c r="J5318" s="124"/>
      <c r="K5318" s="124"/>
      <c r="L5318" s="124"/>
      <c r="M5318" s="124"/>
      <c r="N5318" s="197">
        <v>236474.86</v>
      </c>
      <c r="O5318" s="197">
        <v>0</v>
      </c>
      <c r="P5318" s="124" t="s">
        <v>1314</v>
      </c>
    </row>
    <row r="5319" spans="1:16" ht="76.5">
      <c r="A5319" s="262">
        <v>25</v>
      </c>
      <c r="B5319" s="124"/>
      <c r="C5319" s="125" t="s">
        <v>694</v>
      </c>
      <c r="D5319" s="195">
        <v>43244</v>
      </c>
      <c r="E5319" s="124" t="s">
        <v>9854</v>
      </c>
      <c r="F5319" s="124" t="s">
        <v>1315</v>
      </c>
      <c r="G5319" s="124">
        <v>17778649</v>
      </c>
      <c r="H5319" s="124"/>
      <c r="I5319" s="128" t="s">
        <v>8483</v>
      </c>
      <c r="J5319" s="124"/>
      <c r="K5319" s="124"/>
      <c r="L5319" s="124"/>
      <c r="M5319" s="124"/>
      <c r="N5319" s="197">
        <v>215796.84</v>
      </c>
      <c r="O5319" s="197">
        <v>0</v>
      </c>
      <c r="P5319" s="124" t="s">
        <v>1314</v>
      </c>
    </row>
    <row r="5320" spans="1:16" ht="76.5">
      <c r="A5320" s="262">
        <v>25</v>
      </c>
      <c r="B5320" s="124"/>
      <c r="C5320" s="125" t="s">
        <v>694</v>
      </c>
      <c r="D5320" s="195">
        <v>43244</v>
      </c>
      <c r="E5320" s="124" t="s">
        <v>9855</v>
      </c>
      <c r="F5320" s="124" t="s">
        <v>1315</v>
      </c>
      <c r="G5320" s="124">
        <v>17778650</v>
      </c>
      <c r="H5320" s="124"/>
      <c r="I5320" s="128" t="s">
        <v>11360</v>
      </c>
      <c r="J5320" s="124"/>
      <c r="K5320" s="124"/>
      <c r="L5320" s="124"/>
      <c r="M5320" s="124"/>
      <c r="N5320" s="197">
        <v>628332.1</v>
      </c>
      <c r="O5320" s="197">
        <v>0</v>
      </c>
      <c r="P5320" s="124" t="s">
        <v>1314</v>
      </c>
    </row>
    <row r="5321" spans="1:16" ht="51">
      <c r="A5321" s="262">
        <v>513</v>
      </c>
      <c r="B5321" s="124"/>
      <c r="C5321" s="125" t="s">
        <v>201</v>
      </c>
      <c r="D5321" s="195">
        <v>43244</v>
      </c>
      <c r="E5321" s="124" t="s">
        <v>9856</v>
      </c>
      <c r="F5321" s="124" t="s">
        <v>15</v>
      </c>
      <c r="G5321" s="124">
        <v>745397</v>
      </c>
      <c r="H5321" s="124"/>
      <c r="I5321" s="128" t="s">
        <v>1391</v>
      </c>
      <c r="J5321" s="124"/>
      <c r="K5321" s="124"/>
      <c r="L5321" s="124"/>
      <c r="M5321" s="124"/>
      <c r="N5321" s="197">
        <v>50</v>
      </c>
      <c r="O5321" s="197">
        <v>0</v>
      </c>
      <c r="P5321" s="124" t="s">
        <v>1314</v>
      </c>
    </row>
    <row r="5322" spans="1:16" ht="51">
      <c r="A5322" s="262">
        <v>513</v>
      </c>
      <c r="B5322" s="124"/>
      <c r="C5322" s="125" t="s">
        <v>201</v>
      </c>
      <c r="D5322" s="195">
        <v>43244</v>
      </c>
      <c r="E5322" s="124" t="s">
        <v>9857</v>
      </c>
      <c r="F5322" s="124" t="s">
        <v>15</v>
      </c>
      <c r="G5322" s="124">
        <v>745406</v>
      </c>
      <c r="H5322" s="124"/>
      <c r="I5322" s="128" t="s">
        <v>1391</v>
      </c>
      <c r="J5322" s="124"/>
      <c r="K5322" s="124"/>
      <c r="L5322" s="124"/>
      <c r="M5322" s="124"/>
      <c r="N5322" s="197">
        <v>50</v>
      </c>
      <c r="O5322" s="197">
        <v>0</v>
      </c>
      <c r="P5322" s="124" t="s">
        <v>1314</v>
      </c>
    </row>
    <row r="5323" spans="1:16" ht="76.5">
      <c r="A5323" s="262">
        <v>25</v>
      </c>
      <c r="B5323" s="124"/>
      <c r="C5323" s="125" t="s">
        <v>694</v>
      </c>
      <c r="D5323" s="195">
        <v>43244</v>
      </c>
      <c r="E5323" s="124" t="s">
        <v>9858</v>
      </c>
      <c r="F5323" s="124" t="s">
        <v>1315</v>
      </c>
      <c r="G5323" s="124">
        <v>17757806</v>
      </c>
      <c r="H5323" s="124"/>
      <c r="I5323" s="128" t="s">
        <v>11361</v>
      </c>
      <c r="J5323" s="124"/>
      <c r="K5323" s="124"/>
      <c r="L5323" s="124"/>
      <c r="M5323" s="124"/>
      <c r="N5323" s="197">
        <v>600000</v>
      </c>
      <c r="O5323" s="197">
        <v>0</v>
      </c>
      <c r="P5323" s="124" t="s">
        <v>1314</v>
      </c>
    </row>
    <row r="5324" spans="1:16" ht="76.5">
      <c r="A5324" s="262">
        <v>25</v>
      </c>
      <c r="B5324" s="124"/>
      <c r="C5324" s="125" t="s">
        <v>694</v>
      </c>
      <c r="D5324" s="195">
        <v>43244</v>
      </c>
      <c r="E5324" s="124" t="s">
        <v>9859</v>
      </c>
      <c r="F5324" s="124" t="s">
        <v>1315</v>
      </c>
      <c r="G5324" s="124">
        <v>17757815</v>
      </c>
      <c r="H5324" s="124"/>
      <c r="I5324" s="128" t="s">
        <v>11362</v>
      </c>
      <c r="J5324" s="124"/>
      <c r="K5324" s="124"/>
      <c r="L5324" s="124"/>
      <c r="M5324" s="124"/>
      <c r="N5324" s="197">
        <v>441178.58</v>
      </c>
      <c r="O5324" s="197">
        <v>0</v>
      </c>
      <c r="P5324" s="124" t="s">
        <v>1314</v>
      </c>
    </row>
    <row r="5325" spans="1:16" ht="76.5">
      <c r="A5325" s="262">
        <v>25</v>
      </c>
      <c r="B5325" s="124"/>
      <c r="C5325" s="125" t="s">
        <v>694</v>
      </c>
      <c r="D5325" s="195">
        <v>43244</v>
      </c>
      <c r="E5325" s="124" t="s">
        <v>9860</v>
      </c>
      <c r="F5325" s="124" t="s">
        <v>1315</v>
      </c>
      <c r="G5325" s="124">
        <v>17757827</v>
      </c>
      <c r="H5325" s="124"/>
      <c r="I5325" s="128" t="s">
        <v>11363</v>
      </c>
      <c r="J5325" s="124"/>
      <c r="K5325" s="124"/>
      <c r="L5325" s="124"/>
      <c r="M5325" s="124"/>
      <c r="N5325" s="197">
        <v>222301.37</v>
      </c>
      <c r="O5325" s="197">
        <v>0</v>
      </c>
      <c r="P5325" s="124" t="s">
        <v>1314</v>
      </c>
    </row>
    <row r="5326" spans="1:16" ht="76.5">
      <c r="A5326" s="262">
        <v>25</v>
      </c>
      <c r="B5326" s="124"/>
      <c r="C5326" s="125" t="s">
        <v>694</v>
      </c>
      <c r="D5326" s="195">
        <v>43244</v>
      </c>
      <c r="E5326" s="124" t="s">
        <v>9861</v>
      </c>
      <c r="F5326" s="124" t="s">
        <v>1315</v>
      </c>
      <c r="G5326" s="124">
        <v>17757835</v>
      </c>
      <c r="H5326" s="124"/>
      <c r="I5326" s="128" t="s">
        <v>11364</v>
      </c>
      <c r="J5326" s="124"/>
      <c r="K5326" s="124"/>
      <c r="L5326" s="124"/>
      <c r="M5326" s="124"/>
      <c r="N5326" s="197">
        <v>49133.64</v>
      </c>
      <c r="O5326" s="197">
        <v>0</v>
      </c>
      <c r="P5326" s="124" t="s">
        <v>1314</v>
      </c>
    </row>
    <row r="5327" spans="1:16" ht="76.5">
      <c r="A5327" s="262">
        <v>25</v>
      </c>
      <c r="B5327" s="124"/>
      <c r="C5327" s="125" t="s">
        <v>694</v>
      </c>
      <c r="D5327" s="195">
        <v>43244</v>
      </c>
      <c r="E5327" s="124" t="s">
        <v>9862</v>
      </c>
      <c r="F5327" s="124" t="s">
        <v>1315</v>
      </c>
      <c r="G5327" s="124">
        <v>17757837</v>
      </c>
      <c r="H5327" s="124"/>
      <c r="I5327" s="128" t="s">
        <v>11298</v>
      </c>
      <c r="J5327" s="124"/>
      <c r="K5327" s="124"/>
      <c r="L5327" s="124"/>
      <c r="M5327" s="124"/>
      <c r="N5327" s="197">
        <v>229386.86</v>
      </c>
      <c r="O5327" s="197">
        <v>0</v>
      </c>
      <c r="P5327" s="124" t="s">
        <v>1314</v>
      </c>
    </row>
    <row r="5328" spans="1:16" ht="76.5">
      <c r="A5328" s="262">
        <v>25</v>
      </c>
      <c r="B5328" s="124"/>
      <c r="C5328" s="125" t="s">
        <v>694</v>
      </c>
      <c r="D5328" s="195">
        <v>43244</v>
      </c>
      <c r="E5328" s="124" t="s">
        <v>9863</v>
      </c>
      <c r="F5328" s="124" t="s">
        <v>1315</v>
      </c>
      <c r="G5328" s="124">
        <v>17757962</v>
      </c>
      <c r="H5328" s="124"/>
      <c r="I5328" s="128" t="s">
        <v>11365</v>
      </c>
      <c r="J5328" s="124"/>
      <c r="K5328" s="124"/>
      <c r="L5328" s="124"/>
      <c r="M5328" s="124"/>
      <c r="N5328" s="197">
        <v>102987.86</v>
      </c>
      <c r="O5328" s="197">
        <v>0</v>
      </c>
      <c r="P5328" s="124" t="s">
        <v>1314</v>
      </c>
    </row>
    <row r="5329" spans="1:16" ht="76.5">
      <c r="A5329" s="262">
        <v>25</v>
      </c>
      <c r="B5329" s="124"/>
      <c r="C5329" s="125" t="s">
        <v>694</v>
      </c>
      <c r="D5329" s="195">
        <v>43244</v>
      </c>
      <c r="E5329" s="124" t="s">
        <v>9864</v>
      </c>
      <c r="F5329" s="124" t="s">
        <v>1315</v>
      </c>
      <c r="G5329" s="124">
        <v>17758005</v>
      </c>
      <c r="H5329" s="124"/>
      <c r="I5329" s="128" t="s">
        <v>11366</v>
      </c>
      <c r="J5329" s="124"/>
      <c r="K5329" s="124"/>
      <c r="L5329" s="124"/>
      <c r="M5329" s="124"/>
      <c r="N5329" s="197">
        <v>342683.03</v>
      </c>
      <c r="O5329" s="197">
        <v>0</v>
      </c>
      <c r="P5329" s="124" t="s">
        <v>1314</v>
      </c>
    </row>
    <row r="5330" spans="1:16" ht="76.5">
      <c r="A5330" s="262">
        <v>25</v>
      </c>
      <c r="B5330" s="124"/>
      <c r="C5330" s="125" t="s">
        <v>694</v>
      </c>
      <c r="D5330" s="195">
        <v>43244</v>
      </c>
      <c r="E5330" s="124" t="s">
        <v>9865</v>
      </c>
      <c r="F5330" s="124" t="s">
        <v>1315</v>
      </c>
      <c r="G5330" s="124">
        <v>17758044</v>
      </c>
      <c r="H5330" s="124"/>
      <c r="I5330" s="128" t="s">
        <v>11367</v>
      </c>
      <c r="J5330" s="124"/>
      <c r="K5330" s="124"/>
      <c r="L5330" s="124"/>
      <c r="M5330" s="124"/>
      <c r="N5330" s="197">
        <v>342758.1</v>
      </c>
      <c r="O5330" s="197">
        <v>0</v>
      </c>
      <c r="P5330" s="124" t="s">
        <v>1314</v>
      </c>
    </row>
    <row r="5331" spans="1:16" ht="76.5">
      <c r="A5331" s="262">
        <v>25</v>
      </c>
      <c r="B5331" s="124"/>
      <c r="C5331" s="125" t="s">
        <v>694</v>
      </c>
      <c r="D5331" s="195">
        <v>43244</v>
      </c>
      <c r="E5331" s="124" t="s">
        <v>9866</v>
      </c>
      <c r="F5331" s="124" t="s">
        <v>1315</v>
      </c>
      <c r="G5331" s="124">
        <v>17758049</v>
      </c>
      <c r="H5331" s="124"/>
      <c r="I5331" s="128" t="s">
        <v>11368</v>
      </c>
      <c r="J5331" s="124"/>
      <c r="K5331" s="124"/>
      <c r="L5331" s="124"/>
      <c r="M5331" s="124"/>
      <c r="N5331" s="197">
        <v>223920.05</v>
      </c>
      <c r="O5331" s="197">
        <v>0</v>
      </c>
      <c r="P5331" s="124" t="s">
        <v>1314</v>
      </c>
    </row>
    <row r="5332" spans="1:16" ht="76.5">
      <c r="A5332" s="262">
        <v>25</v>
      </c>
      <c r="B5332" s="124"/>
      <c r="C5332" s="125" t="s">
        <v>694</v>
      </c>
      <c r="D5332" s="195">
        <v>43244</v>
      </c>
      <c r="E5332" s="124" t="s">
        <v>9867</v>
      </c>
      <c r="F5332" s="124" t="s">
        <v>1315</v>
      </c>
      <c r="G5332" s="124">
        <v>17758471</v>
      </c>
      <c r="H5332" s="124"/>
      <c r="I5332" s="128" t="s">
        <v>11369</v>
      </c>
      <c r="J5332" s="124"/>
      <c r="K5332" s="124"/>
      <c r="L5332" s="124"/>
      <c r="M5332" s="124"/>
      <c r="N5332" s="197">
        <v>328096.09999999998</v>
      </c>
      <c r="O5332" s="197">
        <v>0</v>
      </c>
      <c r="P5332" s="124" t="s">
        <v>1314</v>
      </c>
    </row>
    <row r="5333" spans="1:16" ht="76.5">
      <c r="A5333" s="262">
        <v>25</v>
      </c>
      <c r="B5333" s="124"/>
      <c r="C5333" s="125" t="s">
        <v>694</v>
      </c>
      <c r="D5333" s="195">
        <v>43244</v>
      </c>
      <c r="E5333" s="124" t="s">
        <v>9868</v>
      </c>
      <c r="F5333" s="124" t="s">
        <v>1315</v>
      </c>
      <c r="G5333" s="124">
        <v>17758486</v>
      </c>
      <c r="H5333" s="124"/>
      <c r="I5333" s="128" t="s">
        <v>11370</v>
      </c>
      <c r="J5333" s="124"/>
      <c r="K5333" s="124"/>
      <c r="L5333" s="124"/>
      <c r="M5333" s="124"/>
      <c r="N5333" s="197">
        <v>137995.53</v>
      </c>
      <c r="O5333" s="197">
        <v>0</v>
      </c>
      <c r="P5333" s="124" t="s">
        <v>1314</v>
      </c>
    </row>
    <row r="5334" spans="1:16" ht="76.5">
      <c r="A5334" s="262">
        <v>25</v>
      </c>
      <c r="B5334" s="124"/>
      <c r="C5334" s="125" t="s">
        <v>694</v>
      </c>
      <c r="D5334" s="195">
        <v>43244</v>
      </c>
      <c r="E5334" s="124" t="s">
        <v>9869</v>
      </c>
      <c r="F5334" s="124" t="s">
        <v>1315</v>
      </c>
      <c r="G5334" s="124">
        <v>17792812</v>
      </c>
      <c r="H5334" s="124"/>
      <c r="I5334" s="128" t="s">
        <v>11371</v>
      </c>
      <c r="J5334" s="124"/>
      <c r="K5334" s="124"/>
      <c r="L5334" s="124"/>
      <c r="M5334" s="124"/>
      <c r="N5334" s="197">
        <v>234735.29</v>
      </c>
      <c r="O5334" s="197">
        <v>0</v>
      </c>
      <c r="P5334" s="124" t="s">
        <v>1314</v>
      </c>
    </row>
    <row r="5335" spans="1:16" ht="76.5">
      <c r="A5335" s="262">
        <v>25</v>
      </c>
      <c r="B5335" s="124"/>
      <c r="C5335" s="125" t="s">
        <v>694</v>
      </c>
      <c r="D5335" s="195">
        <v>43244</v>
      </c>
      <c r="E5335" s="124" t="s">
        <v>9870</v>
      </c>
      <c r="F5335" s="124" t="s">
        <v>1315</v>
      </c>
      <c r="G5335" s="124">
        <v>17794546</v>
      </c>
      <c r="H5335" s="124"/>
      <c r="I5335" s="128" t="s">
        <v>10435</v>
      </c>
      <c r="J5335" s="124"/>
      <c r="K5335" s="124"/>
      <c r="L5335" s="124"/>
      <c r="M5335" s="124"/>
      <c r="N5335" s="197">
        <v>53649.5</v>
      </c>
      <c r="O5335" s="197">
        <v>0</v>
      </c>
      <c r="P5335" s="124" t="s">
        <v>1314</v>
      </c>
    </row>
    <row r="5336" spans="1:16" ht="76.5">
      <c r="A5336" s="262">
        <v>25</v>
      </c>
      <c r="B5336" s="124"/>
      <c r="C5336" s="125" t="s">
        <v>694</v>
      </c>
      <c r="D5336" s="195">
        <v>43244</v>
      </c>
      <c r="E5336" s="124" t="s">
        <v>9871</v>
      </c>
      <c r="F5336" s="124" t="s">
        <v>1315</v>
      </c>
      <c r="G5336" s="124">
        <v>17794646</v>
      </c>
      <c r="H5336" s="124"/>
      <c r="I5336" s="128" t="s">
        <v>11372</v>
      </c>
      <c r="J5336" s="124"/>
      <c r="K5336" s="124"/>
      <c r="L5336" s="124"/>
      <c r="M5336" s="124"/>
      <c r="N5336" s="197">
        <v>369603.73</v>
      </c>
      <c r="O5336" s="197">
        <v>0</v>
      </c>
      <c r="P5336" s="124" t="s">
        <v>1314</v>
      </c>
    </row>
    <row r="5337" spans="1:16" ht="76.5">
      <c r="A5337" s="262">
        <v>25</v>
      </c>
      <c r="B5337" s="124"/>
      <c r="C5337" s="125" t="s">
        <v>694</v>
      </c>
      <c r="D5337" s="195">
        <v>43244</v>
      </c>
      <c r="E5337" s="124" t="s">
        <v>9872</v>
      </c>
      <c r="F5337" s="124" t="s">
        <v>1315</v>
      </c>
      <c r="G5337" s="124">
        <v>17794651</v>
      </c>
      <c r="H5337" s="124"/>
      <c r="I5337" s="128" t="s">
        <v>11373</v>
      </c>
      <c r="J5337" s="124"/>
      <c r="K5337" s="124"/>
      <c r="L5337" s="124"/>
      <c r="M5337" s="124"/>
      <c r="N5337" s="197">
        <v>707907.49</v>
      </c>
      <c r="O5337" s="197">
        <v>0</v>
      </c>
      <c r="P5337" s="124" t="s">
        <v>1314</v>
      </c>
    </row>
    <row r="5338" spans="1:16" ht="76.5">
      <c r="A5338" s="262">
        <v>25</v>
      </c>
      <c r="B5338" s="124"/>
      <c r="C5338" s="125" t="s">
        <v>694</v>
      </c>
      <c r="D5338" s="195">
        <v>43244</v>
      </c>
      <c r="E5338" s="124" t="s">
        <v>9873</v>
      </c>
      <c r="F5338" s="124" t="s">
        <v>1315</v>
      </c>
      <c r="G5338" s="124">
        <v>17794747</v>
      </c>
      <c r="H5338" s="124"/>
      <c r="I5338" s="128" t="s">
        <v>11374</v>
      </c>
      <c r="J5338" s="124"/>
      <c r="K5338" s="124"/>
      <c r="L5338" s="124"/>
      <c r="M5338" s="124"/>
      <c r="N5338" s="197">
        <v>536533.04</v>
      </c>
      <c r="O5338" s="197">
        <v>0</v>
      </c>
      <c r="P5338" s="124" t="s">
        <v>1314</v>
      </c>
    </row>
    <row r="5339" spans="1:16" ht="76.5">
      <c r="A5339" s="262">
        <v>25</v>
      </c>
      <c r="B5339" s="124"/>
      <c r="C5339" s="125" t="s">
        <v>694</v>
      </c>
      <c r="D5339" s="195">
        <v>43244</v>
      </c>
      <c r="E5339" s="124" t="s">
        <v>9874</v>
      </c>
      <c r="F5339" s="124" t="s">
        <v>1315</v>
      </c>
      <c r="G5339" s="124">
        <v>17794657</v>
      </c>
      <c r="H5339" s="124"/>
      <c r="I5339" s="128" t="s">
        <v>11375</v>
      </c>
      <c r="J5339" s="124"/>
      <c r="K5339" s="124"/>
      <c r="L5339" s="124"/>
      <c r="M5339" s="124"/>
      <c r="N5339" s="197">
        <v>988168.98</v>
      </c>
      <c r="O5339" s="197">
        <v>0</v>
      </c>
      <c r="P5339" s="124" t="s">
        <v>1314</v>
      </c>
    </row>
    <row r="5340" spans="1:16" ht="76.5">
      <c r="A5340" s="262">
        <v>25</v>
      </c>
      <c r="B5340" s="124"/>
      <c r="C5340" s="125" t="s">
        <v>694</v>
      </c>
      <c r="D5340" s="195">
        <v>43244</v>
      </c>
      <c r="E5340" s="124" t="s">
        <v>9875</v>
      </c>
      <c r="F5340" s="124" t="s">
        <v>1315</v>
      </c>
      <c r="G5340" s="124">
        <v>17794773</v>
      </c>
      <c r="H5340" s="124"/>
      <c r="I5340" s="128" t="s">
        <v>11376</v>
      </c>
      <c r="J5340" s="124"/>
      <c r="K5340" s="124"/>
      <c r="L5340" s="124"/>
      <c r="M5340" s="124"/>
      <c r="N5340" s="197">
        <v>22905.119999999999</v>
      </c>
      <c r="O5340" s="197">
        <v>0</v>
      </c>
      <c r="P5340" s="124" t="s">
        <v>1314</v>
      </c>
    </row>
    <row r="5341" spans="1:16" ht="76.5">
      <c r="A5341" s="262">
        <v>25</v>
      </c>
      <c r="B5341" s="124"/>
      <c r="C5341" s="125" t="s">
        <v>694</v>
      </c>
      <c r="D5341" s="195">
        <v>43244</v>
      </c>
      <c r="E5341" s="124" t="s">
        <v>9876</v>
      </c>
      <c r="F5341" s="124" t="s">
        <v>1315</v>
      </c>
      <c r="G5341" s="124">
        <v>17794758</v>
      </c>
      <c r="H5341" s="124"/>
      <c r="I5341" s="128" t="s">
        <v>11377</v>
      </c>
      <c r="J5341" s="124"/>
      <c r="K5341" s="124"/>
      <c r="L5341" s="124"/>
      <c r="M5341" s="124"/>
      <c r="N5341" s="197">
        <v>796162.08</v>
      </c>
      <c r="O5341" s="197">
        <v>0</v>
      </c>
      <c r="P5341" s="124" t="s">
        <v>1314</v>
      </c>
    </row>
    <row r="5342" spans="1:16" ht="76.5">
      <c r="A5342" s="262">
        <v>25</v>
      </c>
      <c r="B5342" s="124"/>
      <c r="C5342" s="125" t="s">
        <v>694</v>
      </c>
      <c r="D5342" s="195">
        <v>43244</v>
      </c>
      <c r="E5342" s="124" t="s">
        <v>9877</v>
      </c>
      <c r="F5342" s="124" t="s">
        <v>1315</v>
      </c>
      <c r="G5342" s="124">
        <v>17794774</v>
      </c>
      <c r="H5342" s="124"/>
      <c r="I5342" s="128" t="s">
        <v>11378</v>
      </c>
      <c r="J5342" s="124"/>
      <c r="K5342" s="124"/>
      <c r="L5342" s="124"/>
      <c r="M5342" s="124"/>
      <c r="N5342" s="197">
        <v>540634.19999999995</v>
      </c>
      <c r="O5342" s="197">
        <v>0</v>
      </c>
      <c r="P5342" s="124" t="s">
        <v>1314</v>
      </c>
    </row>
    <row r="5343" spans="1:16" ht="76.5">
      <c r="A5343" s="262">
        <v>25</v>
      </c>
      <c r="B5343" s="124"/>
      <c r="C5343" s="125" t="s">
        <v>694</v>
      </c>
      <c r="D5343" s="195">
        <v>43244</v>
      </c>
      <c r="E5343" s="124" t="s">
        <v>9878</v>
      </c>
      <c r="F5343" s="124" t="s">
        <v>1315</v>
      </c>
      <c r="G5343" s="124">
        <v>17794789</v>
      </c>
      <c r="H5343" s="124"/>
      <c r="I5343" s="128" t="s">
        <v>11379</v>
      </c>
      <c r="J5343" s="124"/>
      <c r="K5343" s="124"/>
      <c r="L5343" s="124"/>
      <c r="M5343" s="124"/>
      <c r="N5343" s="197">
        <v>154354.6</v>
      </c>
      <c r="O5343" s="197">
        <v>0</v>
      </c>
      <c r="P5343" s="124" t="s">
        <v>1314</v>
      </c>
    </row>
    <row r="5344" spans="1:16" ht="76.5">
      <c r="A5344" s="262">
        <v>25</v>
      </c>
      <c r="B5344" s="124"/>
      <c r="C5344" s="125" t="s">
        <v>694</v>
      </c>
      <c r="D5344" s="195">
        <v>43244</v>
      </c>
      <c r="E5344" s="124" t="s">
        <v>9879</v>
      </c>
      <c r="F5344" s="124" t="s">
        <v>1315</v>
      </c>
      <c r="G5344" s="124">
        <v>17793845</v>
      </c>
      <c r="H5344" s="124"/>
      <c r="I5344" s="128" t="s">
        <v>11380</v>
      </c>
      <c r="J5344" s="124"/>
      <c r="K5344" s="124"/>
      <c r="L5344" s="124"/>
      <c r="M5344" s="124"/>
      <c r="N5344" s="197">
        <v>237242.34</v>
      </c>
      <c r="O5344" s="197">
        <v>0</v>
      </c>
      <c r="P5344" s="124" t="s">
        <v>1314</v>
      </c>
    </row>
    <row r="5345" spans="1:16" ht="76.5">
      <c r="A5345" s="262">
        <v>25</v>
      </c>
      <c r="B5345" s="124"/>
      <c r="C5345" s="125" t="s">
        <v>694</v>
      </c>
      <c r="D5345" s="195">
        <v>43244</v>
      </c>
      <c r="E5345" s="124" t="s">
        <v>9880</v>
      </c>
      <c r="F5345" s="124" t="s">
        <v>1315</v>
      </c>
      <c r="G5345" s="124">
        <v>17794645</v>
      </c>
      <c r="H5345" s="124"/>
      <c r="I5345" s="128" t="s">
        <v>11381</v>
      </c>
      <c r="J5345" s="124"/>
      <c r="K5345" s="124"/>
      <c r="L5345" s="124"/>
      <c r="M5345" s="124"/>
      <c r="N5345" s="197">
        <v>187010.27</v>
      </c>
      <c r="O5345" s="197">
        <v>0</v>
      </c>
      <c r="P5345" s="124" t="s">
        <v>1314</v>
      </c>
    </row>
    <row r="5346" spans="1:16" ht="76.5">
      <c r="A5346" s="262">
        <v>25</v>
      </c>
      <c r="B5346" s="124"/>
      <c r="C5346" s="125" t="s">
        <v>694</v>
      </c>
      <c r="D5346" s="195">
        <v>43244</v>
      </c>
      <c r="E5346" s="124" t="s">
        <v>9881</v>
      </c>
      <c r="F5346" s="124" t="s">
        <v>1315</v>
      </c>
      <c r="G5346" s="124">
        <v>17794647</v>
      </c>
      <c r="H5346" s="124"/>
      <c r="I5346" s="128" t="s">
        <v>11382</v>
      </c>
      <c r="J5346" s="124"/>
      <c r="K5346" s="124"/>
      <c r="L5346" s="124"/>
      <c r="M5346" s="124"/>
      <c r="N5346" s="197">
        <v>361425.79</v>
      </c>
      <c r="O5346" s="197">
        <v>0</v>
      </c>
      <c r="P5346" s="124" t="s">
        <v>1314</v>
      </c>
    </row>
    <row r="5347" spans="1:16" ht="76.5">
      <c r="A5347" s="262">
        <v>25</v>
      </c>
      <c r="B5347" s="124"/>
      <c r="C5347" s="125" t="s">
        <v>694</v>
      </c>
      <c r="D5347" s="195">
        <v>43244</v>
      </c>
      <c r="E5347" s="124" t="s">
        <v>9882</v>
      </c>
      <c r="F5347" s="124" t="s">
        <v>1315</v>
      </c>
      <c r="G5347" s="124">
        <v>17794652</v>
      </c>
      <c r="H5347" s="124"/>
      <c r="I5347" s="128" t="s">
        <v>11383</v>
      </c>
      <c r="J5347" s="124"/>
      <c r="K5347" s="124"/>
      <c r="L5347" s="124"/>
      <c r="M5347" s="124"/>
      <c r="N5347" s="197">
        <v>864.2</v>
      </c>
      <c r="O5347" s="197">
        <v>0</v>
      </c>
      <c r="P5347" s="124" t="s">
        <v>1314</v>
      </c>
    </row>
    <row r="5348" spans="1:16" ht="76.5">
      <c r="A5348" s="262">
        <v>25</v>
      </c>
      <c r="B5348" s="124"/>
      <c r="C5348" s="125" t="s">
        <v>694</v>
      </c>
      <c r="D5348" s="195">
        <v>43244</v>
      </c>
      <c r="E5348" s="124" t="s">
        <v>9883</v>
      </c>
      <c r="F5348" s="124" t="s">
        <v>1315</v>
      </c>
      <c r="G5348" s="124">
        <v>17794686</v>
      </c>
      <c r="H5348" s="124"/>
      <c r="I5348" s="128" t="s">
        <v>11384</v>
      </c>
      <c r="J5348" s="124"/>
      <c r="K5348" s="124"/>
      <c r="L5348" s="124"/>
      <c r="M5348" s="124"/>
      <c r="N5348" s="197">
        <v>399999.36</v>
      </c>
      <c r="O5348" s="197">
        <v>0</v>
      </c>
      <c r="P5348" s="124" t="s">
        <v>1314</v>
      </c>
    </row>
    <row r="5349" spans="1:16" ht="76.5">
      <c r="A5349" s="262">
        <v>25</v>
      </c>
      <c r="B5349" s="124"/>
      <c r="C5349" s="125" t="s">
        <v>694</v>
      </c>
      <c r="D5349" s="195">
        <v>43244</v>
      </c>
      <c r="E5349" s="124" t="s">
        <v>9884</v>
      </c>
      <c r="F5349" s="124" t="s">
        <v>1315</v>
      </c>
      <c r="G5349" s="124">
        <v>17794692</v>
      </c>
      <c r="H5349" s="124"/>
      <c r="I5349" s="128" t="s">
        <v>10414</v>
      </c>
      <c r="J5349" s="124"/>
      <c r="K5349" s="124"/>
      <c r="L5349" s="124"/>
      <c r="M5349" s="124"/>
      <c r="N5349" s="197">
        <v>222624.16</v>
      </c>
      <c r="O5349" s="197">
        <v>0</v>
      </c>
      <c r="P5349" s="124" t="s">
        <v>1314</v>
      </c>
    </row>
    <row r="5350" spans="1:16" ht="76.5">
      <c r="A5350" s="262">
        <v>25</v>
      </c>
      <c r="B5350" s="124"/>
      <c r="C5350" s="125" t="s">
        <v>694</v>
      </c>
      <c r="D5350" s="195">
        <v>43244</v>
      </c>
      <c r="E5350" s="124" t="s">
        <v>9885</v>
      </c>
      <c r="F5350" s="124" t="s">
        <v>1315</v>
      </c>
      <c r="G5350" s="124">
        <v>17794746</v>
      </c>
      <c r="H5350" s="124"/>
      <c r="I5350" s="128" t="s">
        <v>11385</v>
      </c>
      <c r="J5350" s="124"/>
      <c r="K5350" s="124"/>
      <c r="L5350" s="124"/>
      <c r="M5350" s="124"/>
      <c r="N5350" s="197">
        <v>399922.93</v>
      </c>
      <c r="O5350" s="197">
        <v>0</v>
      </c>
      <c r="P5350" s="124" t="s">
        <v>1314</v>
      </c>
    </row>
    <row r="5351" spans="1:16" ht="76.5">
      <c r="A5351" s="262">
        <v>25</v>
      </c>
      <c r="B5351" s="124"/>
      <c r="C5351" s="125" t="s">
        <v>694</v>
      </c>
      <c r="D5351" s="195">
        <v>43244</v>
      </c>
      <c r="E5351" s="124" t="s">
        <v>9886</v>
      </c>
      <c r="F5351" s="124" t="s">
        <v>1315</v>
      </c>
      <c r="G5351" s="124">
        <v>17792629</v>
      </c>
      <c r="H5351" s="124"/>
      <c r="I5351" s="128" t="s">
        <v>11386</v>
      </c>
      <c r="J5351" s="124"/>
      <c r="K5351" s="124"/>
      <c r="L5351" s="124"/>
      <c r="M5351" s="124"/>
      <c r="N5351" s="197">
        <v>180531.01</v>
      </c>
      <c r="O5351" s="197">
        <v>0</v>
      </c>
      <c r="P5351" s="124" t="s">
        <v>1314</v>
      </c>
    </row>
    <row r="5352" spans="1:16" ht="76.5">
      <c r="A5352" s="262">
        <v>25</v>
      </c>
      <c r="B5352" s="124"/>
      <c r="C5352" s="125" t="s">
        <v>694</v>
      </c>
      <c r="D5352" s="195">
        <v>43244</v>
      </c>
      <c r="E5352" s="124" t="s">
        <v>9887</v>
      </c>
      <c r="F5352" s="124" t="s">
        <v>1315</v>
      </c>
      <c r="G5352" s="124">
        <v>17792630</v>
      </c>
      <c r="H5352" s="124"/>
      <c r="I5352" s="128" t="s">
        <v>11387</v>
      </c>
      <c r="J5352" s="124"/>
      <c r="K5352" s="124"/>
      <c r="L5352" s="124"/>
      <c r="M5352" s="124"/>
      <c r="N5352" s="197">
        <v>98972.46</v>
      </c>
      <c r="O5352" s="197">
        <v>0</v>
      </c>
      <c r="P5352" s="124" t="s">
        <v>1314</v>
      </c>
    </row>
    <row r="5353" spans="1:16" ht="76.5">
      <c r="A5353" s="262">
        <v>25</v>
      </c>
      <c r="B5353" s="124"/>
      <c r="C5353" s="125" t="s">
        <v>694</v>
      </c>
      <c r="D5353" s="195">
        <v>43244</v>
      </c>
      <c r="E5353" s="124" t="s">
        <v>9888</v>
      </c>
      <c r="F5353" s="124" t="s">
        <v>1315</v>
      </c>
      <c r="G5353" s="124">
        <v>17792640</v>
      </c>
      <c r="H5353" s="124"/>
      <c r="I5353" s="128" t="s">
        <v>11388</v>
      </c>
      <c r="J5353" s="124"/>
      <c r="K5353" s="124"/>
      <c r="L5353" s="124"/>
      <c r="M5353" s="124"/>
      <c r="N5353" s="197">
        <v>340755.57</v>
      </c>
      <c r="O5353" s="197">
        <v>0</v>
      </c>
      <c r="P5353" s="124" t="s">
        <v>1314</v>
      </c>
    </row>
    <row r="5354" spans="1:16" ht="76.5">
      <c r="A5354" s="262">
        <v>25</v>
      </c>
      <c r="B5354" s="124"/>
      <c r="C5354" s="125" t="s">
        <v>694</v>
      </c>
      <c r="D5354" s="195">
        <v>43244</v>
      </c>
      <c r="E5354" s="124" t="s">
        <v>9889</v>
      </c>
      <c r="F5354" s="124" t="s">
        <v>1315</v>
      </c>
      <c r="G5354" s="124">
        <v>17792674</v>
      </c>
      <c r="H5354" s="124"/>
      <c r="I5354" s="128" t="s">
        <v>11389</v>
      </c>
      <c r="J5354" s="124"/>
      <c r="K5354" s="124"/>
      <c r="L5354" s="124"/>
      <c r="M5354" s="124"/>
      <c r="N5354" s="197">
        <v>89512.67</v>
      </c>
      <c r="O5354" s="197">
        <v>0</v>
      </c>
      <c r="P5354" s="124" t="s">
        <v>1314</v>
      </c>
    </row>
    <row r="5355" spans="1:16" ht="76.5">
      <c r="A5355" s="262">
        <v>25</v>
      </c>
      <c r="B5355" s="124"/>
      <c r="C5355" s="125" t="s">
        <v>694</v>
      </c>
      <c r="D5355" s="195">
        <v>43244</v>
      </c>
      <c r="E5355" s="124" t="s">
        <v>9890</v>
      </c>
      <c r="F5355" s="124" t="s">
        <v>1315</v>
      </c>
      <c r="G5355" s="124">
        <v>17792679</v>
      </c>
      <c r="H5355" s="124"/>
      <c r="I5355" s="128" t="s">
        <v>11390</v>
      </c>
      <c r="J5355" s="124"/>
      <c r="K5355" s="124"/>
      <c r="L5355" s="124"/>
      <c r="M5355" s="124"/>
      <c r="N5355" s="197">
        <v>759214.04</v>
      </c>
      <c r="O5355" s="197">
        <v>0</v>
      </c>
      <c r="P5355" s="124" t="s">
        <v>1314</v>
      </c>
    </row>
    <row r="5356" spans="1:16" ht="76.5">
      <c r="A5356" s="262">
        <v>25</v>
      </c>
      <c r="B5356" s="124"/>
      <c r="C5356" s="125" t="s">
        <v>694</v>
      </c>
      <c r="D5356" s="195">
        <v>43244</v>
      </c>
      <c r="E5356" s="124" t="s">
        <v>9891</v>
      </c>
      <c r="F5356" s="124" t="s">
        <v>1315</v>
      </c>
      <c r="G5356" s="124">
        <v>17792708</v>
      </c>
      <c r="H5356" s="124"/>
      <c r="I5356" s="128" t="s">
        <v>11391</v>
      </c>
      <c r="J5356" s="124"/>
      <c r="K5356" s="124"/>
      <c r="L5356" s="124"/>
      <c r="M5356" s="124"/>
      <c r="N5356" s="197">
        <v>381388.3</v>
      </c>
      <c r="O5356" s="197">
        <v>0</v>
      </c>
      <c r="P5356" s="124" t="s">
        <v>1314</v>
      </c>
    </row>
    <row r="5357" spans="1:16" ht="76.5">
      <c r="A5357" s="262">
        <v>25</v>
      </c>
      <c r="B5357" s="124"/>
      <c r="C5357" s="125" t="s">
        <v>694</v>
      </c>
      <c r="D5357" s="195">
        <v>43244</v>
      </c>
      <c r="E5357" s="124" t="s">
        <v>9892</v>
      </c>
      <c r="F5357" s="124" t="s">
        <v>1315</v>
      </c>
      <c r="G5357" s="124">
        <v>17792741</v>
      </c>
      <c r="H5357" s="124"/>
      <c r="I5357" s="128" t="s">
        <v>11392</v>
      </c>
      <c r="J5357" s="124"/>
      <c r="K5357" s="124"/>
      <c r="L5357" s="124"/>
      <c r="M5357" s="124"/>
      <c r="N5357" s="197">
        <v>90326.47</v>
      </c>
      <c r="O5357" s="197">
        <v>0</v>
      </c>
      <c r="P5357" s="124" t="s">
        <v>1314</v>
      </c>
    </row>
    <row r="5358" spans="1:16" ht="76.5">
      <c r="A5358" s="262">
        <v>25</v>
      </c>
      <c r="B5358" s="124"/>
      <c r="C5358" s="125" t="s">
        <v>694</v>
      </c>
      <c r="D5358" s="195">
        <v>43244</v>
      </c>
      <c r="E5358" s="124" t="s">
        <v>9893</v>
      </c>
      <c r="F5358" s="124" t="s">
        <v>1315</v>
      </c>
      <c r="G5358" s="124">
        <v>17792757</v>
      </c>
      <c r="H5358" s="124"/>
      <c r="I5358" s="128" t="s">
        <v>11393</v>
      </c>
      <c r="J5358" s="124"/>
      <c r="K5358" s="124"/>
      <c r="L5358" s="124"/>
      <c r="M5358" s="124"/>
      <c r="N5358" s="197">
        <v>361425.79</v>
      </c>
      <c r="O5358" s="197">
        <v>0</v>
      </c>
      <c r="P5358" s="124" t="s">
        <v>1314</v>
      </c>
    </row>
    <row r="5359" spans="1:16" ht="76.5">
      <c r="A5359" s="262">
        <v>25</v>
      </c>
      <c r="B5359" s="124"/>
      <c r="C5359" s="125" t="s">
        <v>694</v>
      </c>
      <c r="D5359" s="195">
        <v>43244</v>
      </c>
      <c r="E5359" s="124" t="s">
        <v>9894</v>
      </c>
      <c r="F5359" s="124" t="s">
        <v>1315</v>
      </c>
      <c r="G5359" s="124">
        <v>17792759</v>
      </c>
      <c r="H5359" s="124"/>
      <c r="I5359" s="128" t="s">
        <v>11394</v>
      </c>
      <c r="J5359" s="124"/>
      <c r="K5359" s="124"/>
      <c r="L5359" s="124"/>
      <c r="M5359" s="124"/>
      <c r="N5359" s="197">
        <v>2014533.08</v>
      </c>
      <c r="O5359" s="197">
        <v>0</v>
      </c>
      <c r="P5359" s="124" t="s">
        <v>1314</v>
      </c>
    </row>
    <row r="5360" spans="1:16" ht="76.5">
      <c r="A5360" s="262">
        <v>25</v>
      </c>
      <c r="B5360" s="124"/>
      <c r="C5360" s="125" t="s">
        <v>694</v>
      </c>
      <c r="D5360" s="195">
        <v>43244</v>
      </c>
      <c r="E5360" s="124" t="s">
        <v>9895</v>
      </c>
      <c r="F5360" s="124" t="s">
        <v>1315</v>
      </c>
      <c r="G5360" s="124">
        <v>17793350</v>
      </c>
      <c r="H5360" s="124"/>
      <c r="I5360" s="128" t="s">
        <v>11395</v>
      </c>
      <c r="J5360" s="124"/>
      <c r="K5360" s="124"/>
      <c r="L5360" s="124"/>
      <c r="M5360" s="124"/>
      <c r="N5360" s="197">
        <v>617910.69999999995</v>
      </c>
      <c r="O5360" s="197">
        <v>0</v>
      </c>
      <c r="P5360" s="124" t="s">
        <v>1314</v>
      </c>
    </row>
    <row r="5361" spans="1:16" ht="76.5">
      <c r="A5361" s="262">
        <v>25</v>
      </c>
      <c r="B5361" s="124"/>
      <c r="C5361" s="125" t="s">
        <v>694</v>
      </c>
      <c r="D5361" s="195">
        <v>43244</v>
      </c>
      <c r="E5361" s="124" t="s">
        <v>9896</v>
      </c>
      <c r="F5361" s="124" t="s">
        <v>1315</v>
      </c>
      <c r="G5361" s="124">
        <v>17793704</v>
      </c>
      <c r="H5361" s="124"/>
      <c r="I5361" s="128" t="s">
        <v>11396</v>
      </c>
      <c r="J5361" s="124"/>
      <c r="K5361" s="124"/>
      <c r="L5361" s="124"/>
      <c r="M5361" s="124"/>
      <c r="N5361" s="197">
        <v>217462.15</v>
      </c>
      <c r="O5361" s="197">
        <v>0</v>
      </c>
      <c r="P5361" s="124" t="s">
        <v>1314</v>
      </c>
    </row>
    <row r="5362" spans="1:16" ht="76.5">
      <c r="A5362" s="262">
        <v>25</v>
      </c>
      <c r="B5362" s="124"/>
      <c r="C5362" s="125" t="s">
        <v>694</v>
      </c>
      <c r="D5362" s="195">
        <v>43244</v>
      </c>
      <c r="E5362" s="124" t="s">
        <v>9897</v>
      </c>
      <c r="F5362" s="124" t="s">
        <v>1315</v>
      </c>
      <c r="G5362" s="124">
        <v>17794340</v>
      </c>
      <c r="H5362" s="124"/>
      <c r="I5362" s="128" t="s">
        <v>11397</v>
      </c>
      <c r="J5362" s="124"/>
      <c r="K5362" s="124"/>
      <c r="L5362" s="124"/>
      <c r="M5362" s="124"/>
      <c r="N5362" s="197">
        <v>363617.43</v>
      </c>
      <c r="O5362" s="197">
        <v>0</v>
      </c>
      <c r="P5362" s="124" t="s">
        <v>1314</v>
      </c>
    </row>
    <row r="5363" spans="1:16" ht="76.5">
      <c r="A5363" s="262">
        <v>25</v>
      </c>
      <c r="B5363" s="124"/>
      <c r="C5363" s="125" t="s">
        <v>694</v>
      </c>
      <c r="D5363" s="195">
        <v>43244</v>
      </c>
      <c r="E5363" s="124" t="s">
        <v>9898</v>
      </c>
      <c r="F5363" s="124" t="s">
        <v>1315</v>
      </c>
      <c r="G5363" s="124">
        <v>17794547</v>
      </c>
      <c r="H5363" s="124"/>
      <c r="I5363" s="128" t="s">
        <v>11398</v>
      </c>
      <c r="J5363" s="124"/>
      <c r="K5363" s="124"/>
      <c r="L5363" s="124"/>
      <c r="M5363" s="124"/>
      <c r="N5363" s="197">
        <v>84427.199999999997</v>
      </c>
      <c r="O5363" s="197">
        <v>0</v>
      </c>
      <c r="P5363" s="124" t="s">
        <v>1314</v>
      </c>
    </row>
    <row r="5364" spans="1:16" ht="76.5">
      <c r="A5364" s="262">
        <v>25</v>
      </c>
      <c r="B5364" s="124"/>
      <c r="C5364" s="125" t="s">
        <v>694</v>
      </c>
      <c r="D5364" s="195">
        <v>43244</v>
      </c>
      <c r="E5364" s="124" t="s">
        <v>9899</v>
      </c>
      <c r="F5364" s="124" t="s">
        <v>1315</v>
      </c>
      <c r="G5364" s="124">
        <v>17794631</v>
      </c>
      <c r="H5364" s="124"/>
      <c r="I5364" s="128" t="s">
        <v>11399</v>
      </c>
      <c r="J5364" s="124"/>
      <c r="K5364" s="124"/>
      <c r="L5364" s="124"/>
      <c r="M5364" s="124"/>
      <c r="N5364" s="197">
        <v>239286.74</v>
      </c>
      <c r="O5364" s="197">
        <v>0</v>
      </c>
      <c r="P5364" s="124" t="s">
        <v>1314</v>
      </c>
    </row>
    <row r="5365" spans="1:16" ht="76.5">
      <c r="A5365" s="262">
        <v>25</v>
      </c>
      <c r="B5365" s="124"/>
      <c r="C5365" s="125" t="s">
        <v>694</v>
      </c>
      <c r="D5365" s="195">
        <v>43244</v>
      </c>
      <c r="E5365" s="124" t="s">
        <v>9900</v>
      </c>
      <c r="F5365" s="124" t="s">
        <v>1315</v>
      </c>
      <c r="G5365" s="124">
        <v>17792454</v>
      </c>
      <c r="H5365" s="124"/>
      <c r="I5365" s="128" t="s">
        <v>11400</v>
      </c>
      <c r="J5365" s="124"/>
      <c r="K5365" s="124"/>
      <c r="L5365" s="124"/>
      <c r="M5365" s="124"/>
      <c r="N5365" s="197">
        <v>178291.38</v>
      </c>
      <c r="O5365" s="197">
        <v>0</v>
      </c>
      <c r="P5365" s="124" t="s">
        <v>1314</v>
      </c>
    </row>
    <row r="5366" spans="1:16" ht="76.5">
      <c r="A5366" s="262">
        <v>25</v>
      </c>
      <c r="B5366" s="124"/>
      <c r="C5366" s="125" t="s">
        <v>694</v>
      </c>
      <c r="D5366" s="195">
        <v>43244</v>
      </c>
      <c r="E5366" s="124" t="s">
        <v>9901</v>
      </c>
      <c r="F5366" s="124" t="s">
        <v>1315</v>
      </c>
      <c r="G5366" s="124">
        <v>17792527</v>
      </c>
      <c r="H5366" s="124"/>
      <c r="I5366" s="128" t="s">
        <v>11401</v>
      </c>
      <c r="J5366" s="124"/>
      <c r="K5366" s="124"/>
      <c r="L5366" s="124"/>
      <c r="M5366" s="124"/>
      <c r="N5366" s="197">
        <v>380270.21</v>
      </c>
      <c r="O5366" s="197">
        <v>0</v>
      </c>
      <c r="P5366" s="124" t="s">
        <v>1314</v>
      </c>
    </row>
    <row r="5367" spans="1:16" ht="76.5">
      <c r="A5367" s="262">
        <v>25</v>
      </c>
      <c r="B5367" s="124"/>
      <c r="C5367" s="125" t="s">
        <v>694</v>
      </c>
      <c r="D5367" s="195">
        <v>43244</v>
      </c>
      <c r="E5367" s="124" t="s">
        <v>9902</v>
      </c>
      <c r="F5367" s="124" t="s">
        <v>1315</v>
      </c>
      <c r="G5367" s="124">
        <v>17792548</v>
      </c>
      <c r="H5367" s="124"/>
      <c r="I5367" s="128" t="s">
        <v>11402</v>
      </c>
      <c r="J5367" s="124"/>
      <c r="K5367" s="124"/>
      <c r="L5367" s="124"/>
      <c r="M5367" s="124"/>
      <c r="N5367" s="197">
        <v>73010.59</v>
      </c>
      <c r="O5367" s="197">
        <v>0</v>
      </c>
      <c r="P5367" s="124" t="s">
        <v>1314</v>
      </c>
    </row>
    <row r="5368" spans="1:16" ht="76.5">
      <c r="A5368" s="262">
        <v>25</v>
      </c>
      <c r="B5368" s="124"/>
      <c r="C5368" s="125" t="s">
        <v>694</v>
      </c>
      <c r="D5368" s="195">
        <v>43244</v>
      </c>
      <c r="E5368" s="124" t="s">
        <v>9903</v>
      </c>
      <c r="F5368" s="124" t="s">
        <v>1315</v>
      </c>
      <c r="G5368" s="124">
        <v>17792560</v>
      </c>
      <c r="H5368" s="124"/>
      <c r="I5368" s="128" t="s">
        <v>11403</v>
      </c>
      <c r="J5368" s="124"/>
      <c r="K5368" s="124"/>
      <c r="L5368" s="124"/>
      <c r="M5368" s="124"/>
      <c r="N5368" s="197">
        <v>219137.68</v>
      </c>
      <c r="O5368" s="197">
        <v>0</v>
      </c>
      <c r="P5368" s="124" t="s">
        <v>1314</v>
      </c>
    </row>
    <row r="5369" spans="1:16" ht="76.5">
      <c r="A5369" s="262">
        <v>25</v>
      </c>
      <c r="B5369" s="124"/>
      <c r="C5369" s="125" t="s">
        <v>694</v>
      </c>
      <c r="D5369" s="195">
        <v>43244</v>
      </c>
      <c r="E5369" s="124" t="s">
        <v>9904</v>
      </c>
      <c r="F5369" s="124" t="s">
        <v>1315</v>
      </c>
      <c r="G5369" s="124">
        <v>17792564</v>
      </c>
      <c r="H5369" s="124"/>
      <c r="I5369" s="128" t="s">
        <v>11404</v>
      </c>
      <c r="J5369" s="124"/>
      <c r="K5369" s="124"/>
      <c r="L5369" s="124"/>
      <c r="M5369" s="124"/>
      <c r="N5369" s="197">
        <v>266633.71999999997</v>
      </c>
      <c r="O5369" s="197">
        <v>0</v>
      </c>
      <c r="P5369" s="124" t="s">
        <v>1314</v>
      </c>
    </row>
    <row r="5370" spans="1:16" ht="76.5">
      <c r="A5370" s="262">
        <v>25</v>
      </c>
      <c r="B5370" s="124"/>
      <c r="C5370" s="125" t="s">
        <v>694</v>
      </c>
      <c r="D5370" s="195">
        <v>43244</v>
      </c>
      <c r="E5370" s="124" t="s">
        <v>9905</v>
      </c>
      <c r="F5370" s="124" t="s">
        <v>1315</v>
      </c>
      <c r="G5370" s="124">
        <v>17792627</v>
      </c>
      <c r="H5370" s="124"/>
      <c r="I5370" s="128" t="s">
        <v>11405</v>
      </c>
      <c r="J5370" s="124"/>
      <c r="K5370" s="124"/>
      <c r="L5370" s="124"/>
      <c r="M5370" s="124"/>
      <c r="N5370" s="197">
        <v>363729.31</v>
      </c>
      <c r="O5370" s="197">
        <v>0</v>
      </c>
      <c r="P5370" s="124" t="s">
        <v>1314</v>
      </c>
    </row>
    <row r="5371" spans="1:16" ht="76.5">
      <c r="A5371" s="262">
        <v>25</v>
      </c>
      <c r="B5371" s="124"/>
      <c r="C5371" s="125" t="s">
        <v>694</v>
      </c>
      <c r="D5371" s="195">
        <v>43244</v>
      </c>
      <c r="E5371" s="124" t="s">
        <v>9906</v>
      </c>
      <c r="F5371" s="124" t="s">
        <v>1315</v>
      </c>
      <c r="G5371" s="124">
        <v>17792636</v>
      </c>
      <c r="H5371" s="124"/>
      <c r="I5371" s="128" t="s">
        <v>11406</v>
      </c>
      <c r="J5371" s="124"/>
      <c r="K5371" s="124"/>
      <c r="L5371" s="124"/>
      <c r="M5371" s="124"/>
      <c r="N5371" s="197">
        <v>361425.79</v>
      </c>
      <c r="O5371" s="197">
        <v>0</v>
      </c>
      <c r="P5371" s="124" t="s">
        <v>1314</v>
      </c>
    </row>
    <row r="5372" spans="1:16" ht="76.5">
      <c r="A5372" s="262">
        <v>25</v>
      </c>
      <c r="B5372" s="124"/>
      <c r="C5372" s="125" t="s">
        <v>694</v>
      </c>
      <c r="D5372" s="195">
        <v>43244</v>
      </c>
      <c r="E5372" s="124" t="s">
        <v>9907</v>
      </c>
      <c r="F5372" s="124" t="s">
        <v>1315</v>
      </c>
      <c r="G5372" s="124">
        <v>17792670</v>
      </c>
      <c r="H5372" s="124"/>
      <c r="I5372" s="128" t="s">
        <v>11407</v>
      </c>
      <c r="J5372" s="124"/>
      <c r="K5372" s="124"/>
      <c r="L5372" s="124"/>
      <c r="M5372" s="124"/>
      <c r="N5372" s="197">
        <v>342780.7</v>
      </c>
      <c r="O5372" s="197">
        <v>0</v>
      </c>
      <c r="P5372" s="124" t="s">
        <v>1314</v>
      </c>
    </row>
    <row r="5373" spans="1:16" ht="76.5">
      <c r="A5373" s="262">
        <v>25</v>
      </c>
      <c r="B5373" s="124"/>
      <c r="C5373" s="125" t="s">
        <v>694</v>
      </c>
      <c r="D5373" s="195">
        <v>43244</v>
      </c>
      <c r="E5373" s="124" t="s">
        <v>9908</v>
      </c>
      <c r="F5373" s="124" t="s">
        <v>1315</v>
      </c>
      <c r="G5373" s="124">
        <v>17792686</v>
      </c>
      <c r="H5373" s="124"/>
      <c r="I5373" s="128" t="s">
        <v>11408</v>
      </c>
      <c r="J5373" s="124"/>
      <c r="K5373" s="124"/>
      <c r="L5373" s="124"/>
      <c r="M5373" s="124"/>
      <c r="N5373" s="197">
        <v>197851.6</v>
      </c>
      <c r="O5373" s="197">
        <v>0</v>
      </c>
      <c r="P5373" s="124" t="s">
        <v>1314</v>
      </c>
    </row>
    <row r="5374" spans="1:16" ht="76.5">
      <c r="A5374" s="262">
        <v>25</v>
      </c>
      <c r="B5374" s="124"/>
      <c r="C5374" s="125" t="s">
        <v>694</v>
      </c>
      <c r="D5374" s="195">
        <v>43244</v>
      </c>
      <c r="E5374" s="124" t="s">
        <v>9909</v>
      </c>
      <c r="F5374" s="124" t="s">
        <v>1315</v>
      </c>
      <c r="G5374" s="124">
        <v>17792738</v>
      </c>
      <c r="H5374" s="124"/>
      <c r="I5374" s="128" t="s">
        <v>11409</v>
      </c>
      <c r="J5374" s="124"/>
      <c r="K5374" s="124"/>
      <c r="L5374" s="124"/>
      <c r="M5374" s="124"/>
      <c r="N5374" s="197">
        <v>719889.1</v>
      </c>
      <c r="O5374" s="197">
        <v>0</v>
      </c>
      <c r="P5374" s="124" t="s">
        <v>1314</v>
      </c>
    </row>
    <row r="5375" spans="1:16" ht="76.5">
      <c r="A5375" s="262">
        <v>25</v>
      </c>
      <c r="B5375" s="124"/>
      <c r="C5375" s="125" t="s">
        <v>694</v>
      </c>
      <c r="D5375" s="195">
        <v>43244</v>
      </c>
      <c r="E5375" s="124" t="s">
        <v>9910</v>
      </c>
      <c r="F5375" s="124" t="s">
        <v>1315</v>
      </c>
      <c r="G5375" s="124">
        <v>17778555</v>
      </c>
      <c r="H5375" s="124"/>
      <c r="I5375" s="128" t="s">
        <v>11410</v>
      </c>
      <c r="J5375" s="124"/>
      <c r="K5375" s="124"/>
      <c r="L5375" s="124"/>
      <c r="M5375" s="124"/>
      <c r="N5375" s="197">
        <v>328096.09999999998</v>
      </c>
      <c r="O5375" s="197">
        <v>0</v>
      </c>
      <c r="P5375" s="124" t="s">
        <v>1314</v>
      </c>
    </row>
    <row r="5376" spans="1:16" ht="76.5">
      <c r="A5376" s="262">
        <v>25</v>
      </c>
      <c r="B5376" s="124"/>
      <c r="C5376" s="125" t="s">
        <v>694</v>
      </c>
      <c r="D5376" s="195">
        <v>43244</v>
      </c>
      <c r="E5376" s="124" t="s">
        <v>9911</v>
      </c>
      <c r="F5376" s="124" t="s">
        <v>1315</v>
      </c>
      <c r="G5376" s="124">
        <v>17778595</v>
      </c>
      <c r="H5376" s="124"/>
      <c r="I5376" s="128" t="s">
        <v>11411</v>
      </c>
      <c r="J5376" s="124"/>
      <c r="K5376" s="124"/>
      <c r="L5376" s="124"/>
      <c r="M5376" s="124"/>
      <c r="N5376" s="197">
        <v>291743.40000000002</v>
      </c>
      <c r="O5376" s="197">
        <v>0</v>
      </c>
      <c r="P5376" s="124" t="s">
        <v>1314</v>
      </c>
    </row>
    <row r="5377" spans="1:16" ht="76.5">
      <c r="A5377" s="262">
        <v>25</v>
      </c>
      <c r="B5377" s="124"/>
      <c r="C5377" s="125" t="s">
        <v>694</v>
      </c>
      <c r="D5377" s="195">
        <v>43244</v>
      </c>
      <c r="E5377" s="124" t="s">
        <v>9912</v>
      </c>
      <c r="F5377" s="124" t="s">
        <v>1315</v>
      </c>
      <c r="G5377" s="124">
        <v>17778596</v>
      </c>
      <c r="H5377" s="124"/>
      <c r="I5377" s="128" t="s">
        <v>11412</v>
      </c>
      <c r="J5377" s="124"/>
      <c r="K5377" s="124"/>
      <c r="L5377" s="124"/>
      <c r="M5377" s="124"/>
      <c r="N5377" s="197">
        <v>216319.64</v>
      </c>
      <c r="O5377" s="197">
        <v>0</v>
      </c>
      <c r="P5377" s="124" t="s">
        <v>1314</v>
      </c>
    </row>
    <row r="5378" spans="1:16" ht="76.5">
      <c r="A5378" s="262">
        <v>25</v>
      </c>
      <c r="B5378" s="124"/>
      <c r="C5378" s="125" t="s">
        <v>694</v>
      </c>
      <c r="D5378" s="195">
        <v>43244</v>
      </c>
      <c r="E5378" s="124" t="s">
        <v>9913</v>
      </c>
      <c r="F5378" s="124" t="s">
        <v>1315</v>
      </c>
      <c r="G5378" s="124">
        <v>17778599</v>
      </c>
      <c r="H5378" s="124"/>
      <c r="I5378" s="128" t="s">
        <v>11413</v>
      </c>
      <c r="J5378" s="124"/>
      <c r="K5378" s="124"/>
      <c r="L5378" s="124"/>
      <c r="M5378" s="124"/>
      <c r="N5378" s="197">
        <v>3972095.97</v>
      </c>
      <c r="O5378" s="197">
        <v>0</v>
      </c>
      <c r="P5378" s="124" t="s">
        <v>1314</v>
      </c>
    </row>
    <row r="5379" spans="1:16" ht="51">
      <c r="A5379" s="262">
        <v>117</v>
      </c>
      <c r="B5379" s="124"/>
      <c r="C5379" s="125" t="s">
        <v>722</v>
      </c>
      <c r="D5379" s="195">
        <v>43244</v>
      </c>
      <c r="E5379" s="124" t="s">
        <v>9914</v>
      </c>
      <c r="F5379" s="124" t="s">
        <v>11</v>
      </c>
      <c r="G5379" s="124">
        <v>922567</v>
      </c>
      <c r="H5379" s="124"/>
      <c r="I5379" s="128" t="s">
        <v>11414</v>
      </c>
      <c r="J5379" s="124"/>
      <c r="K5379" s="124"/>
      <c r="L5379" s="124"/>
      <c r="M5379" s="124"/>
      <c r="N5379" s="197">
        <v>50</v>
      </c>
      <c r="O5379" s="197">
        <v>0</v>
      </c>
      <c r="P5379" s="124" t="s">
        <v>1314</v>
      </c>
    </row>
    <row r="5380" spans="1:16" ht="63.75">
      <c r="A5380" s="262">
        <v>344</v>
      </c>
      <c r="B5380" s="124"/>
      <c r="C5380" s="125" t="s">
        <v>818</v>
      </c>
      <c r="D5380" s="195">
        <v>43245</v>
      </c>
      <c r="E5380" s="124" t="s">
        <v>9915</v>
      </c>
      <c r="F5380" s="124" t="s">
        <v>3</v>
      </c>
      <c r="G5380" s="124">
        <v>1625963</v>
      </c>
      <c r="H5380" s="124"/>
      <c r="I5380" s="128" t="s">
        <v>5116</v>
      </c>
      <c r="J5380" s="124"/>
      <c r="K5380" s="124"/>
      <c r="L5380" s="124"/>
      <c r="M5380" s="124"/>
      <c r="N5380" s="197">
        <v>0</v>
      </c>
      <c r="O5380" s="197">
        <v>4060</v>
      </c>
      <c r="P5380" s="124" t="s">
        <v>1314</v>
      </c>
    </row>
    <row r="5381" spans="1:16" ht="51">
      <c r="A5381" s="262" t="s">
        <v>626</v>
      </c>
      <c r="B5381" s="124"/>
      <c r="C5381" s="125" t="s">
        <v>1234</v>
      </c>
      <c r="D5381" s="195">
        <v>43245</v>
      </c>
      <c r="E5381" s="124" t="s">
        <v>9916</v>
      </c>
      <c r="F5381" s="124" t="s">
        <v>3</v>
      </c>
      <c r="G5381" s="124">
        <v>1625934</v>
      </c>
      <c r="H5381" s="124"/>
      <c r="I5381" s="128" t="s">
        <v>11415</v>
      </c>
      <c r="J5381" s="124"/>
      <c r="K5381" s="124"/>
      <c r="L5381" s="124"/>
      <c r="M5381" s="124"/>
      <c r="N5381" s="197">
        <v>0</v>
      </c>
      <c r="O5381" s="197">
        <v>190.6</v>
      </c>
      <c r="P5381" s="124" t="s">
        <v>1314</v>
      </c>
    </row>
    <row r="5382" spans="1:16" ht="51">
      <c r="A5382" s="262">
        <v>582</v>
      </c>
      <c r="B5382" s="124"/>
      <c r="C5382" s="125" t="s">
        <v>856</v>
      </c>
      <c r="D5382" s="195">
        <v>43245</v>
      </c>
      <c r="E5382" s="124" t="s">
        <v>9917</v>
      </c>
      <c r="F5382" s="124" t="s">
        <v>3</v>
      </c>
      <c r="G5382" s="124">
        <v>1625931</v>
      </c>
      <c r="H5382" s="124"/>
      <c r="I5382" s="128" t="s">
        <v>11416</v>
      </c>
      <c r="J5382" s="124"/>
      <c r="K5382" s="124"/>
      <c r="L5382" s="124"/>
      <c r="M5382" s="124"/>
      <c r="N5382" s="197">
        <v>0</v>
      </c>
      <c r="O5382" s="197">
        <v>0.75</v>
      </c>
      <c r="P5382" s="124" t="s">
        <v>1314</v>
      </c>
    </row>
    <row r="5383" spans="1:16" ht="51">
      <c r="A5383" s="262">
        <v>582</v>
      </c>
      <c r="B5383" s="124"/>
      <c r="C5383" s="125" t="s">
        <v>856</v>
      </c>
      <c r="D5383" s="195">
        <v>43245</v>
      </c>
      <c r="E5383" s="124" t="s">
        <v>9918</v>
      </c>
      <c r="F5383" s="124" t="s">
        <v>3</v>
      </c>
      <c r="G5383" s="124">
        <v>1625930</v>
      </c>
      <c r="H5383" s="124"/>
      <c r="I5383" s="128" t="s">
        <v>11417</v>
      </c>
      <c r="J5383" s="124"/>
      <c r="K5383" s="124"/>
      <c r="L5383" s="124"/>
      <c r="M5383" s="124"/>
      <c r="N5383" s="197">
        <v>0</v>
      </c>
      <c r="O5383" s="197">
        <v>0.63</v>
      </c>
      <c r="P5383" s="124" t="s">
        <v>1314</v>
      </c>
    </row>
    <row r="5384" spans="1:16" ht="51">
      <c r="A5384" s="262">
        <v>582</v>
      </c>
      <c r="B5384" s="124"/>
      <c r="C5384" s="125" t="s">
        <v>856</v>
      </c>
      <c r="D5384" s="195">
        <v>43245</v>
      </c>
      <c r="E5384" s="124" t="s">
        <v>9919</v>
      </c>
      <c r="F5384" s="124" t="s">
        <v>3</v>
      </c>
      <c r="G5384" s="124">
        <v>1625929</v>
      </c>
      <c r="H5384" s="124"/>
      <c r="I5384" s="128" t="s">
        <v>11418</v>
      </c>
      <c r="J5384" s="124"/>
      <c r="K5384" s="124"/>
      <c r="L5384" s="124"/>
      <c r="M5384" s="124"/>
      <c r="N5384" s="197">
        <v>0</v>
      </c>
      <c r="O5384" s="197">
        <v>0.75</v>
      </c>
      <c r="P5384" s="124" t="s">
        <v>1314</v>
      </c>
    </row>
    <row r="5385" spans="1:16" ht="38.25">
      <c r="A5385" s="262">
        <v>592</v>
      </c>
      <c r="B5385" s="124"/>
      <c r="C5385" s="125" t="s">
        <v>862</v>
      </c>
      <c r="D5385" s="195">
        <v>43245</v>
      </c>
      <c r="E5385" s="124" t="s">
        <v>9920</v>
      </c>
      <c r="F5385" s="124" t="s">
        <v>3</v>
      </c>
      <c r="G5385" s="124">
        <v>1625992</v>
      </c>
      <c r="H5385" s="124"/>
      <c r="I5385" s="128" t="s">
        <v>11419</v>
      </c>
      <c r="J5385" s="124"/>
      <c r="K5385" s="124"/>
      <c r="L5385" s="124"/>
      <c r="M5385" s="124"/>
      <c r="N5385" s="197">
        <v>0</v>
      </c>
      <c r="O5385" s="197">
        <v>282.10000000000002</v>
      </c>
      <c r="P5385" s="124" t="s">
        <v>1314</v>
      </c>
    </row>
    <row r="5386" spans="1:16" ht="51">
      <c r="A5386" s="262">
        <v>592</v>
      </c>
      <c r="B5386" s="124"/>
      <c r="C5386" s="125" t="s">
        <v>862</v>
      </c>
      <c r="D5386" s="195">
        <v>43245</v>
      </c>
      <c r="E5386" s="124" t="s">
        <v>9921</v>
      </c>
      <c r="F5386" s="124" t="s">
        <v>3</v>
      </c>
      <c r="G5386" s="124">
        <v>1625993</v>
      </c>
      <c r="H5386" s="124"/>
      <c r="I5386" s="128" t="s">
        <v>11420</v>
      </c>
      <c r="J5386" s="124"/>
      <c r="K5386" s="124"/>
      <c r="L5386" s="124"/>
      <c r="M5386" s="124"/>
      <c r="N5386" s="197">
        <v>0</v>
      </c>
      <c r="O5386" s="197">
        <v>21</v>
      </c>
      <c r="P5386" s="124" t="s">
        <v>1314</v>
      </c>
    </row>
    <row r="5387" spans="1:16" ht="51">
      <c r="A5387" s="262">
        <v>592</v>
      </c>
      <c r="B5387" s="124"/>
      <c r="C5387" s="125" t="s">
        <v>862</v>
      </c>
      <c r="D5387" s="195">
        <v>43245</v>
      </c>
      <c r="E5387" s="124" t="s">
        <v>9922</v>
      </c>
      <c r="F5387" s="124" t="s">
        <v>3</v>
      </c>
      <c r="G5387" s="124">
        <v>1625998</v>
      </c>
      <c r="H5387" s="124"/>
      <c r="I5387" s="128" t="s">
        <v>11421</v>
      </c>
      <c r="J5387" s="124"/>
      <c r="K5387" s="124"/>
      <c r="L5387" s="124"/>
      <c r="M5387" s="124"/>
      <c r="N5387" s="197">
        <v>0</v>
      </c>
      <c r="O5387" s="197">
        <v>871</v>
      </c>
      <c r="P5387" s="124" t="s">
        <v>1314</v>
      </c>
    </row>
    <row r="5388" spans="1:16" ht="63.75">
      <c r="A5388" s="262">
        <v>598</v>
      </c>
      <c r="B5388" s="124"/>
      <c r="C5388" s="125" t="s">
        <v>8664</v>
      </c>
      <c r="D5388" s="195">
        <v>43245</v>
      </c>
      <c r="E5388" s="124" t="s">
        <v>9923</v>
      </c>
      <c r="F5388" s="124" t="s">
        <v>3</v>
      </c>
      <c r="G5388" s="124">
        <v>1626014</v>
      </c>
      <c r="H5388" s="124"/>
      <c r="I5388" s="128" t="s">
        <v>11422</v>
      </c>
      <c r="J5388" s="124"/>
      <c r="K5388" s="124"/>
      <c r="L5388" s="124"/>
      <c r="M5388" s="124"/>
      <c r="N5388" s="197">
        <v>0</v>
      </c>
      <c r="O5388" s="197">
        <v>784.80000000000007</v>
      </c>
      <c r="P5388" s="124" t="s">
        <v>1314</v>
      </c>
    </row>
    <row r="5389" spans="1:16" ht="51">
      <c r="A5389" s="262" t="s">
        <v>619</v>
      </c>
      <c r="B5389" s="124"/>
      <c r="C5389" s="125" t="s">
        <v>713</v>
      </c>
      <c r="D5389" s="195">
        <v>43245</v>
      </c>
      <c r="E5389" s="124" t="s">
        <v>9924</v>
      </c>
      <c r="F5389" s="124" t="s">
        <v>3</v>
      </c>
      <c r="G5389" s="124">
        <v>1626040</v>
      </c>
      <c r="H5389" s="124"/>
      <c r="I5389" s="128" t="s">
        <v>11423</v>
      </c>
      <c r="J5389" s="124"/>
      <c r="K5389" s="124"/>
      <c r="L5389" s="124"/>
      <c r="M5389" s="124"/>
      <c r="N5389" s="197">
        <v>0</v>
      </c>
      <c r="O5389" s="197">
        <v>50</v>
      </c>
      <c r="P5389" s="124" t="s">
        <v>1314</v>
      </c>
    </row>
    <row r="5390" spans="1:16" ht="51">
      <c r="A5390" s="262" t="s">
        <v>619</v>
      </c>
      <c r="B5390" s="124"/>
      <c r="C5390" s="125" t="s">
        <v>713</v>
      </c>
      <c r="D5390" s="195">
        <v>43245</v>
      </c>
      <c r="E5390" s="124" t="s">
        <v>9925</v>
      </c>
      <c r="F5390" s="124" t="s">
        <v>3</v>
      </c>
      <c r="G5390" s="124">
        <v>1626063</v>
      </c>
      <c r="H5390" s="124"/>
      <c r="I5390" s="128" t="s">
        <v>11424</v>
      </c>
      <c r="J5390" s="124"/>
      <c r="K5390" s="124"/>
      <c r="L5390" s="124"/>
      <c r="M5390" s="124"/>
      <c r="N5390" s="197">
        <v>0</v>
      </c>
      <c r="O5390" s="197">
        <v>371</v>
      </c>
      <c r="P5390" s="124" t="s">
        <v>1314</v>
      </c>
    </row>
    <row r="5391" spans="1:16" ht="51">
      <c r="A5391" s="262">
        <v>222</v>
      </c>
      <c r="B5391" s="124"/>
      <c r="C5391" s="125" t="s">
        <v>764</v>
      </c>
      <c r="D5391" s="195">
        <v>43245</v>
      </c>
      <c r="E5391" s="124" t="s">
        <v>9926</v>
      </c>
      <c r="F5391" s="124" t="s">
        <v>3</v>
      </c>
      <c r="G5391" s="124">
        <v>1625923</v>
      </c>
      <c r="H5391" s="124"/>
      <c r="I5391" s="128" t="s">
        <v>11425</v>
      </c>
      <c r="J5391" s="124"/>
      <c r="K5391" s="124"/>
      <c r="L5391" s="124"/>
      <c r="M5391" s="124"/>
      <c r="N5391" s="197">
        <v>0</v>
      </c>
      <c r="O5391" s="197">
        <v>2581.1799999999998</v>
      </c>
      <c r="P5391" s="124" t="s">
        <v>1314</v>
      </c>
    </row>
    <row r="5392" spans="1:16" ht="38.25">
      <c r="A5392" s="262">
        <v>681</v>
      </c>
      <c r="B5392" s="124"/>
      <c r="C5392" s="125" t="s">
        <v>237</v>
      </c>
      <c r="D5392" s="195">
        <v>43245</v>
      </c>
      <c r="E5392" s="124" t="s">
        <v>9927</v>
      </c>
      <c r="F5392" s="124" t="s">
        <v>3</v>
      </c>
      <c r="G5392" s="124">
        <v>1626197</v>
      </c>
      <c r="H5392" s="124"/>
      <c r="I5392" s="128" t="s">
        <v>11426</v>
      </c>
      <c r="J5392" s="124"/>
      <c r="K5392" s="124"/>
      <c r="L5392" s="124"/>
      <c r="M5392" s="124"/>
      <c r="N5392" s="197">
        <v>0</v>
      </c>
      <c r="O5392" s="197">
        <v>26</v>
      </c>
      <c r="P5392" s="124" t="s">
        <v>1314</v>
      </c>
    </row>
    <row r="5393" spans="1:16" ht="51">
      <c r="A5393" s="262">
        <v>132</v>
      </c>
      <c r="B5393" s="124"/>
      <c r="C5393" s="125" t="s">
        <v>728</v>
      </c>
      <c r="D5393" s="195">
        <v>43245</v>
      </c>
      <c r="E5393" s="124" t="s">
        <v>9928</v>
      </c>
      <c r="F5393" s="124" t="s">
        <v>3</v>
      </c>
      <c r="G5393" s="124">
        <v>1626207</v>
      </c>
      <c r="H5393" s="124"/>
      <c r="I5393" s="128" t="s">
        <v>7831</v>
      </c>
      <c r="J5393" s="124"/>
      <c r="K5393" s="124"/>
      <c r="L5393" s="124"/>
      <c r="M5393" s="124"/>
      <c r="N5393" s="197">
        <v>0</v>
      </c>
      <c r="O5393" s="197">
        <v>300</v>
      </c>
      <c r="P5393" s="124" t="s">
        <v>1314</v>
      </c>
    </row>
    <row r="5394" spans="1:16" ht="51">
      <c r="A5394" s="262">
        <v>574</v>
      </c>
      <c r="B5394" s="124"/>
      <c r="C5394" s="125" t="s">
        <v>850</v>
      </c>
      <c r="D5394" s="195">
        <v>43245</v>
      </c>
      <c r="E5394" s="124" t="s">
        <v>9929</v>
      </c>
      <c r="F5394" s="124" t="s">
        <v>3</v>
      </c>
      <c r="G5394" s="124">
        <v>1626094</v>
      </c>
      <c r="H5394" s="124"/>
      <c r="I5394" s="128" t="s">
        <v>11427</v>
      </c>
      <c r="J5394" s="124"/>
      <c r="K5394" s="124"/>
      <c r="L5394" s="124"/>
      <c r="M5394" s="124"/>
      <c r="N5394" s="197">
        <v>0</v>
      </c>
      <c r="O5394" s="197">
        <v>4</v>
      </c>
      <c r="P5394" s="124" t="s">
        <v>1314</v>
      </c>
    </row>
    <row r="5395" spans="1:16" ht="51">
      <c r="A5395" s="262" t="s">
        <v>619</v>
      </c>
      <c r="B5395" s="124"/>
      <c r="C5395" s="125" t="s">
        <v>713</v>
      </c>
      <c r="D5395" s="195">
        <v>43245</v>
      </c>
      <c r="E5395" s="124" t="s">
        <v>9930</v>
      </c>
      <c r="F5395" s="124" t="s">
        <v>3</v>
      </c>
      <c r="G5395" s="124">
        <v>1626097</v>
      </c>
      <c r="H5395" s="124"/>
      <c r="I5395" s="128" t="s">
        <v>11428</v>
      </c>
      <c r="J5395" s="124"/>
      <c r="K5395" s="124"/>
      <c r="L5395" s="124"/>
      <c r="M5395" s="124"/>
      <c r="N5395" s="197">
        <v>0</v>
      </c>
      <c r="O5395" s="197">
        <v>1584</v>
      </c>
      <c r="P5395" s="124" t="s">
        <v>1314</v>
      </c>
    </row>
    <row r="5396" spans="1:16" ht="51">
      <c r="A5396" s="262" t="s">
        <v>619</v>
      </c>
      <c r="B5396" s="124"/>
      <c r="C5396" s="125" t="s">
        <v>713</v>
      </c>
      <c r="D5396" s="195">
        <v>43245</v>
      </c>
      <c r="E5396" s="124" t="s">
        <v>9931</v>
      </c>
      <c r="F5396" s="124" t="s">
        <v>3</v>
      </c>
      <c r="G5396" s="124">
        <v>1626104</v>
      </c>
      <c r="H5396" s="124"/>
      <c r="I5396" s="128" t="s">
        <v>11429</v>
      </c>
      <c r="J5396" s="124"/>
      <c r="K5396" s="124"/>
      <c r="L5396" s="124"/>
      <c r="M5396" s="124"/>
      <c r="N5396" s="197">
        <v>0</v>
      </c>
      <c r="O5396" s="197">
        <v>2472.92</v>
      </c>
      <c r="P5396" s="124" t="s">
        <v>1314</v>
      </c>
    </row>
    <row r="5397" spans="1:16" ht="51">
      <c r="A5397" s="262" t="s">
        <v>619</v>
      </c>
      <c r="B5397" s="124"/>
      <c r="C5397" s="125" t="s">
        <v>713</v>
      </c>
      <c r="D5397" s="195">
        <v>43245</v>
      </c>
      <c r="E5397" s="124" t="s">
        <v>9932</v>
      </c>
      <c r="F5397" s="124" t="s">
        <v>3</v>
      </c>
      <c r="G5397" s="124">
        <v>1626144</v>
      </c>
      <c r="H5397" s="124"/>
      <c r="I5397" s="128" t="s">
        <v>11430</v>
      </c>
      <c r="J5397" s="124"/>
      <c r="K5397" s="124"/>
      <c r="L5397" s="124"/>
      <c r="M5397" s="124"/>
      <c r="N5397" s="197">
        <v>0</v>
      </c>
      <c r="O5397" s="197">
        <v>324</v>
      </c>
      <c r="P5397" s="124" t="s">
        <v>1314</v>
      </c>
    </row>
    <row r="5398" spans="1:16" ht="51">
      <c r="A5398" s="262" t="s">
        <v>619</v>
      </c>
      <c r="B5398" s="124"/>
      <c r="C5398" s="125" t="s">
        <v>713</v>
      </c>
      <c r="D5398" s="195">
        <v>43245</v>
      </c>
      <c r="E5398" s="124" t="s">
        <v>9933</v>
      </c>
      <c r="F5398" s="124" t="s">
        <v>3</v>
      </c>
      <c r="G5398" s="124">
        <v>1626149</v>
      </c>
      <c r="H5398" s="124"/>
      <c r="I5398" s="128" t="s">
        <v>11431</v>
      </c>
      <c r="J5398" s="124"/>
      <c r="K5398" s="124"/>
      <c r="L5398" s="124"/>
      <c r="M5398" s="124"/>
      <c r="N5398" s="197">
        <v>0</v>
      </c>
      <c r="O5398" s="197">
        <v>500</v>
      </c>
      <c r="P5398" s="124" t="s">
        <v>1314</v>
      </c>
    </row>
    <row r="5399" spans="1:16" ht="38.25">
      <c r="A5399" s="262">
        <v>681</v>
      </c>
      <c r="B5399" s="124"/>
      <c r="C5399" s="125" t="s">
        <v>237</v>
      </c>
      <c r="D5399" s="195">
        <v>43245</v>
      </c>
      <c r="E5399" s="124" t="s">
        <v>9934</v>
      </c>
      <c r="F5399" s="124" t="s">
        <v>3</v>
      </c>
      <c r="G5399" s="124">
        <v>1626194</v>
      </c>
      <c r="H5399" s="124"/>
      <c r="I5399" s="128" t="s">
        <v>11426</v>
      </c>
      <c r="J5399" s="124"/>
      <c r="K5399" s="124"/>
      <c r="L5399" s="124"/>
      <c r="M5399" s="124"/>
      <c r="N5399" s="197">
        <v>0</v>
      </c>
      <c r="O5399" s="197">
        <v>250.5</v>
      </c>
      <c r="P5399" s="124" t="s">
        <v>1314</v>
      </c>
    </row>
    <row r="5400" spans="1:16" ht="63.75">
      <c r="A5400" s="262" t="s">
        <v>619</v>
      </c>
      <c r="B5400" s="124"/>
      <c r="C5400" s="125" t="s">
        <v>713</v>
      </c>
      <c r="D5400" s="195">
        <v>43245</v>
      </c>
      <c r="E5400" s="124" t="s">
        <v>9935</v>
      </c>
      <c r="F5400" s="124" t="s">
        <v>3</v>
      </c>
      <c r="G5400" s="124">
        <v>1626020</v>
      </c>
      <c r="H5400" s="124"/>
      <c r="I5400" s="128" t="s">
        <v>11432</v>
      </c>
      <c r="J5400" s="124"/>
      <c r="K5400" s="124"/>
      <c r="L5400" s="124"/>
      <c r="M5400" s="124"/>
      <c r="N5400" s="197">
        <v>0</v>
      </c>
      <c r="O5400" s="197">
        <v>2006728.08</v>
      </c>
      <c r="P5400" s="124" t="s">
        <v>1314</v>
      </c>
    </row>
    <row r="5401" spans="1:16" ht="89.25">
      <c r="A5401" s="262">
        <v>587</v>
      </c>
      <c r="B5401" s="124"/>
      <c r="C5401" s="125" t="s">
        <v>858</v>
      </c>
      <c r="D5401" s="195">
        <v>43245</v>
      </c>
      <c r="E5401" s="124" t="s">
        <v>9936</v>
      </c>
      <c r="F5401" s="124" t="s">
        <v>3</v>
      </c>
      <c r="G5401" s="124">
        <v>1626032</v>
      </c>
      <c r="H5401" s="124"/>
      <c r="I5401" s="128" t="s">
        <v>11433</v>
      </c>
      <c r="J5401" s="124"/>
      <c r="K5401" s="124"/>
      <c r="L5401" s="124"/>
      <c r="M5401" s="124"/>
      <c r="N5401" s="197">
        <v>0</v>
      </c>
      <c r="O5401" s="197">
        <v>5566.62</v>
      </c>
      <c r="P5401" s="124" t="s">
        <v>1314</v>
      </c>
    </row>
    <row r="5402" spans="1:16" ht="51">
      <c r="A5402" s="262" t="s">
        <v>619</v>
      </c>
      <c r="B5402" s="124"/>
      <c r="C5402" s="125" t="s">
        <v>713</v>
      </c>
      <c r="D5402" s="195">
        <v>43245</v>
      </c>
      <c r="E5402" s="124" t="s">
        <v>9937</v>
      </c>
      <c r="F5402" s="124" t="s">
        <v>3</v>
      </c>
      <c r="G5402" s="124">
        <v>1625952</v>
      </c>
      <c r="H5402" s="124"/>
      <c r="I5402" s="128" t="s">
        <v>11434</v>
      </c>
      <c r="J5402" s="124"/>
      <c r="K5402" s="124"/>
      <c r="L5402" s="124"/>
      <c r="M5402" s="124"/>
      <c r="N5402" s="197">
        <v>0</v>
      </c>
      <c r="O5402" s="197">
        <v>65.820000000000007</v>
      </c>
      <c r="P5402" s="124" t="s">
        <v>1314</v>
      </c>
    </row>
    <row r="5403" spans="1:16" ht="51">
      <c r="A5403" s="262" t="s">
        <v>619</v>
      </c>
      <c r="B5403" s="124"/>
      <c r="C5403" s="125" t="s">
        <v>713</v>
      </c>
      <c r="D5403" s="195">
        <v>43245</v>
      </c>
      <c r="E5403" s="124" t="s">
        <v>9938</v>
      </c>
      <c r="F5403" s="124" t="s">
        <v>3</v>
      </c>
      <c r="G5403" s="124">
        <v>1625955</v>
      </c>
      <c r="H5403" s="124"/>
      <c r="I5403" s="128" t="s">
        <v>11435</v>
      </c>
      <c r="J5403" s="124"/>
      <c r="K5403" s="124"/>
      <c r="L5403" s="124"/>
      <c r="M5403" s="124"/>
      <c r="N5403" s="197">
        <v>0</v>
      </c>
      <c r="O5403" s="197">
        <v>11746</v>
      </c>
      <c r="P5403" s="124" t="s">
        <v>1314</v>
      </c>
    </row>
    <row r="5404" spans="1:16" ht="51">
      <c r="A5404" s="262" t="s">
        <v>619</v>
      </c>
      <c r="B5404" s="124"/>
      <c r="C5404" s="125" t="s">
        <v>713</v>
      </c>
      <c r="D5404" s="195">
        <v>43245</v>
      </c>
      <c r="E5404" s="124" t="s">
        <v>9939</v>
      </c>
      <c r="F5404" s="124" t="s">
        <v>3</v>
      </c>
      <c r="G5404" s="124">
        <v>1625957</v>
      </c>
      <c r="H5404" s="124"/>
      <c r="I5404" s="128" t="s">
        <v>11436</v>
      </c>
      <c r="J5404" s="124"/>
      <c r="K5404" s="124"/>
      <c r="L5404" s="124"/>
      <c r="M5404" s="124"/>
      <c r="N5404" s="197">
        <v>0</v>
      </c>
      <c r="O5404" s="197">
        <v>45726.83</v>
      </c>
      <c r="P5404" s="124" t="s">
        <v>1314</v>
      </c>
    </row>
    <row r="5405" spans="1:16" ht="63.75">
      <c r="A5405" s="262">
        <v>20</v>
      </c>
      <c r="B5405" s="124"/>
      <c r="C5405" s="125" t="s">
        <v>693</v>
      </c>
      <c r="D5405" s="195">
        <v>43245</v>
      </c>
      <c r="E5405" s="124" t="s">
        <v>9940</v>
      </c>
      <c r="F5405" s="124" t="s">
        <v>3</v>
      </c>
      <c r="G5405" s="124">
        <v>1625975</v>
      </c>
      <c r="H5405" s="124"/>
      <c r="I5405" s="128" t="s">
        <v>11437</v>
      </c>
      <c r="J5405" s="124"/>
      <c r="K5405" s="124"/>
      <c r="L5405" s="124"/>
      <c r="M5405" s="124"/>
      <c r="N5405" s="197">
        <v>0</v>
      </c>
      <c r="O5405" s="197">
        <v>12391.33</v>
      </c>
      <c r="P5405" s="124" t="s">
        <v>1314</v>
      </c>
    </row>
    <row r="5406" spans="1:16" ht="51">
      <c r="A5406" s="262">
        <v>592</v>
      </c>
      <c r="B5406" s="124"/>
      <c r="C5406" s="125" t="s">
        <v>862</v>
      </c>
      <c r="D5406" s="195">
        <v>43245</v>
      </c>
      <c r="E5406" s="124" t="s">
        <v>9941</v>
      </c>
      <c r="F5406" s="124" t="s">
        <v>3</v>
      </c>
      <c r="G5406" s="124">
        <v>1625991</v>
      </c>
      <c r="H5406" s="124"/>
      <c r="I5406" s="128" t="s">
        <v>11438</v>
      </c>
      <c r="J5406" s="124"/>
      <c r="K5406" s="124"/>
      <c r="L5406" s="124"/>
      <c r="M5406" s="124"/>
      <c r="N5406" s="197">
        <v>0</v>
      </c>
      <c r="O5406" s="197">
        <v>1898.3400000000001</v>
      </c>
      <c r="P5406" s="124" t="s">
        <v>1314</v>
      </c>
    </row>
    <row r="5407" spans="1:16" ht="76.5">
      <c r="A5407" s="262">
        <v>25</v>
      </c>
      <c r="B5407" s="124"/>
      <c r="C5407" s="125" t="s">
        <v>694</v>
      </c>
      <c r="D5407" s="195">
        <v>43245</v>
      </c>
      <c r="E5407" s="124" t="s">
        <v>9942</v>
      </c>
      <c r="F5407" s="124" t="s">
        <v>1315</v>
      </c>
      <c r="G5407" s="124">
        <v>17794745</v>
      </c>
      <c r="H5407" s="124"/>
      <c r="I5407" s="128" t="s">
        <v>11439</v>
      </c>
      <c r="J5407" s="124"/>
      <c r="K5407" s="124"/>
      <c r="L5407" s="124"/>
      <c r="M5407" s="124"/>
      <c r="N5407" s="197">
        <v>1387679.95</v>
      </c>
      <c r="O5407" s="197">
        <v>0</v>
      </c>
      <c r="P5407" s="124" t="s">
        <v>1314</v>
      </c>
    </row>
    <row r="5408" spans="1:16" ht="63.75">
      <c r="A5408" s="262">
        <v>373</v>
      </c>
      <c r="B5408" s="124"/>
      <c r="C5408" s="125" t="s">
        <v>1269</v>
      </c>
      <c r="D5408" s="195">
        <v>43245</v>
      </c>
      <c r="E5408" s="124" t="s">
        <v>9943</v>
      </c>
      <c r="F5408" s="124" t="s">
        <v>1315</v>
      </c>
      <c r="G5408" s="124">
        <v>17795918</v>
      </c>
      <c r="H5408" s="124"/>
      <c r="I5408" s="128" t="s">
        <v>11440</v>
      </c>
      <c r="J5408" s="124"/>
      <c r="K5408" s="124"/>
      <c r="L5408" s="124"/>
      <c r="M5408" s="124"/>
      <c r="N5408" s="197">
        <v>0</v>
      </c>
      <c r="O5408" s="197">
        <v>5961569.46</v>
      </c>
      <c r="P5408" s="124" t="s">
        <v>1314</v>
      </c>
    </row>
    <row r="5409" spans="1:16" ht="76.5">
      <c r="A5409" s="262">
        <v>46</v>
      </c>
      <c r="B5409" s="124"/>
      <c r="C5409" s="125" t="s">
        <v>2466</v>
      </c>
      <c r="D5409" s="195">
        <v>43245</v>
      </c>
      <c r="E5409" s="124" t="s">
        <v>9944</v>
      </c>
      <c r="F5409" s="124" t="s">
        <v>1315</v>
      </c>
      <c r="G5409" s="124">
        <v>17792758</v>
      </c>
      <c r="H5409" s="124"/>
      <c r="I5409" s="128" t="s">
        <v>11441</v>
      </c>
      <c r="J5409" s="124"/>
      <c r="K5409" s="124"/>
      <c r="L5409" s="124"/>
      <c r="M5409" s="124"/>
      <c r="N5409" s="197">
        <v>0</v>
      </c>
      <c r="O5409" s="197">
        <v>1673864.4</v>
      </c>
      <c r="P5409" s="124" t="s">
        <v>1314</v>
      </c>
    </row>
    <row r="5410" spans="1:16" ht="76.5">
      <c r="A5410" s="262">
        <v>16</v>
      </c>
      <c r="B5410" s="124"/>
      <c r="C5410" s="125" t="s">
        <v>692</v>
      </c>
      <c r="D5410" s="195">
        <v>43245</v>
      </c>
      <c r="E5410" s="124" t="s">
        <v>9945</v>
      </c>
      <c r="F5410" s="124" t="s">
        <v>1315</v>
      </c>
      <c r="G5410" s="124">
        <v>17813651</v>
      </c>
      <c r="H5410" s="124"/>
      <c r="I5410" s="128" t="s">
        <v>11442</v>
      </c>
      <c r="J5410" s="124"/>
      <c r="K5410" s="124"/>
      <c r="L5410" s="124"/>
      <c r="M5410" s="124"/>
      <c r="N5410" s="197">
        <v>400</v>
      </c>
      <c r="O5410" s="197">
        <v>0</v>
      </c>
      <c r="P5410" s="124" t="s">
        <v>1314</v>
      </c>
    </row>
    <row r="5411" spans="1:16" ht="76.5">
      <c r="A5411" s="262">
        <v>16</v>
      </c>
      <c r="B5411" s="124"/>
      <c r="C5411" s="125" t="s">
        <v>692</v>
      </c>
      <c r="D5411" s="195">
        <v>43245</v>
      </c>
      <c r="E5411" s="124" t="s">
        <v>9946</v>
      </c>
      <c r="F5411" s="124" t="s">
        <v>1315</v>
      </c>
      <c r="G5411" s="124">
        <v>17813488</v>
      </c>
      <c r="H5411" s="124"/>
      <c r="I5411" s="128" t="s">
        <v>11443</v>
      </c>
      <c r="J5411" s="124"/>
      <c r="K5411" s="124"/>
      <c r="L5411" s="124"/>
      <c r="M5411" s="124"/>
      <c r="N5411" s="197">
        <v>11100</v>
      </c>
      <c r="O5411" s="197">
        <v>0</v>
      </c>
      <c r="P5411" s="124" t="s">
        <v>1314</v>
      </c>
    </row>
    <row r="5412" spans="1:16" ht="76.5">
      <c r="A5412" s="262">
        <v>16</v>
      </c>
      <c r="B5412" s="124"/>
      <c r="C5412" s="125" t="s">
        <v>692</v>
      </c>
      <c r="D5412" s="195">
        <v>43245</v>
      </c>
      <c r="E5412" s="124" t="s">
        <v>9947</v>
      </c>
      <c r="F5412" s="124" t="s">
        <v>1257</v>
      </c>
      <c r="G5412" s="124">
        <v>5038</v>
      </c>
      <c r="H5412" s="124"/>
      <c r="I5412" s="128" t="s">
        <v>11444</v>
      </c>
      <c r="J5412" s="124"/>
      <c r="K5412" s="124"/>
      <c r="L5412" s="124"/>
      <c r="M5412" s="124"/>
      <c r="N5412" s="197">
        <v>193.62</v>
      </c>
      <c r="O5412" s="197">
        <v>0</v>
      </c>
      <c r="P5412" s="124" t="s">
        <v>1314</v>
      </c>
    </row>
    <row r="5413" spans="1:16" ht="63.75">
      <c r="A5413" s="262">
        <v>16</v>
      </c>
      <c r="B5413" s="124"/>
      <c r="C5413" s="125" t="s">
        <v>692</v>
      </c>
      <c r="D5413" s="195">
        <v>43245</v>
      </c>
      <c r="E5413" s="124" t="s">
        <v>9948</v>
      </c>
      <c r="F5413" s="124" t="s">
        <v>15</v>
      </c>
      <c r="G5413" s="124">
        <v>5038</v>
      </c>
      <c r="H5413" s="124"/>
      <c r="I5413" s="128" t="s">
        <v>11445</v>
      </c>
      <c r="J5413" s="124"/>
      <c r="K5413" s="124"/>
      <c r="L5413" s="124"/>
      <c r="M5413" s="124"/>
      <c r="N5413" s="197">
        <v>290.10000000000002</v>
      </c>
      <c r="O5413" s="197">
        <v>0</v>
      </c>
      <c r="P5413" s="124" t="s">
        <v>1314</v>
      </c>
    </row>
    <row r="5414" spans="1:16" ht="51">
      <c r="A5414" s="262" t="s">
        <v>620</v>
      </c>
      <c r="B5414" s="124"/>
      <c r="C5414" s="125" t="s">
        <v>714</v>
      </c>
      <c r="D5414" s="195">
        <v>43245</v>
      </c>
      <c r="E5414" s="124" t="s">
        <v>9949</v>
      </c>
      <c r="F5414" s="124" t="s">
        <v>11</v>
      </c>
      <c r="G5414" s="124">
        <v>10914</v>
      </c>
      <c r="H5414" s="124"/>
      <c r="I5414" s="128" t="s">
        <v>11446</v>
      </c>
      <c r="J5414" s="124"/>
      <c r="K5414" s="124"/>
      <c r="L5414" s="124"/>
      <c r="M5414" s="124"/>
      <c r="N5414" s="197">
        <v>313.97000000000003</v>
      </c>
      <c r="O5414" s="197">
        <v>0</v>
      </c>
      <c r="P5414" s="124" t="s">
        <v>1314</v>
      </c>
    </row>
    <row r="5415" spans="1:16" ht="63.75">
      <c r="A5415" s="262">
        <v>513</v>
      </c>
      <c r="B5415" s="124"/>
      <c r="C5415" s="125" t="s">
        <v>201</v>
      </c>
      <c r="D5415" s="195">
        <v>43245</v>
      </c>
      <c r="E5415" s="124" t="s">
        <v>9950</v>
      </c>
      <c r="F5415" s="124" t="s">
        <v>15</v>
      </c>
      <c r="G5415" s="124">
        <v>746008</v>
      </c>
      <c r="H5415" s="124"/>
      <c r="I5415" s="128" t="s">
        <v>11447</v>
      </c>
      <c r="J5415" s="124"/>
      <c r="K5415" s="124"/>
      <c r="L5415" s="124"/>
      <c r="M5415" s="124"/>
      <c r="N5415" s="197">
        <v>50</v>
      </c>
      <c r="O5415" s="197">
        <v>0</v>
      </c>
      <c r="P5415" s="124" t="s">
        <v>1314</v>
      </c>
    </row>
    <row r="5416" spans="1:16" ht="76.5">
      <c r="A5416" s="262">
        <v>25</v>
      </c>
      <c r="B5416" s="124"/>
      <c r="C5416" s="125" t="s">
        <v>694</v>
      </c>
      <c r="D5416" s="195">
        <v>43245</v>
      </c>
      <c r="E5416" s="124" t="s">
        <v>9951</v>
      </c>
      <c r="F5416" s="124" t="s">
        <v>1315</v>
      </c>
      <c r="G5416" s="124">
        <v>17810220</v>
      </c>
      <c r="H5416" s="124"/>
      <c r="I5416" s="128" t="s">
        <v>11448</v>
      </c>
      <c r="J5416" s="124"/>
      <c r="K5416" s="124"/>
      <c r="L5416" s="124"/>
      <c r="M5416" s="124"/>
      <c r="N5416" s="197">
        <v>211682.24</v>
      </c>
      <c r="O5416" s="197">
        <v>0</v>
      </c>
      <c r="P5416" s="124" t="s">
        <v>1314</v>
      </c>
    </row>
    <row r="5417" spans="1:16" ht="76.5">
      <c r="A5417" s="262">
        <v>25</v>
      </c>
      <c r="B5417" s="124"/>
      <c r="C5417" s="125" t="s">
        <v>694</v>
      </c>
      <c r="D5417" s="195">
        <v>43245</v>
      </c>
      <c r="E5417" s="124" t="s">
        <v>9952</v>
      </c>
      <c r="F5417" s="124" t="s">
        <v>1315</v>
      </c>
      <c r="G5417" s="124">
        <v>17810296</v>
      </c>
      <c r="H5417" s="124"/>
      <c r="I5417" s="128" t="s">
        <v>11449</v>
      </c>
      <c r="J5417" s="124"/>
      <c r="K5417" s="124"/>
      <c r="L5417" s="124"/>
      <c r="M5417" s="124"/>
      <c r="N5417" s="197">
        <v>102987.86</v>
      </c>
      <c r="O5417" s="197">
        <v>0</v>
      </c>
      <c r="P5417" s="124" t="s">
        <v>1314</v>
      </c>
    </row>
    <row r="5418" spans="1:16" ht="76.5">
      <c r="A5418" s="262">
        <v>25</v>
      </c>
      <c r="B5418" s="124"/>
      <c r="C5418" s="125" t="s">
        <v>694</v>
      </c>
      <c r="D5418" s="195">
        <v>43245</v>
      </c>
      <c r="E5418" s="124" t="s">
        <v>9953</v>
      </c>
      <c r="F5418" s="124" t="s">
        <v>1315</v>
      </c>
      <c r="G5418" s="124">
        <v>17810360</v>
      </c>
      <c r="H5418" s="124"/>
      <c r="I5418" s="128" t="s">
        <v>11450</v>
      </c>
      <c r="J5418" s="124"/>
      <c r="K5418" s="124"/>
      <c r="L5418" s="124"/>
      <c r="M5418" s="124"/>
      <c r="N5418" s="197">
        <v>450577.85</v>
      </c>
      <c r="O5418" s="197">
        <v>0</v>
      </c>
      <c r="P5418" s="124" t="s">
        <v>1314</v>
      </c>
    </row>
    <row r="5419" spans="1:16" ht="76.5">
      <c r="A5419" s="262">
        <v>25</v>
      </c>
      <c r="B5419" s="124"/>
      <c r="C5419" s="125" t="s">
        <v>694</v>
      </c>
      <c r="D5419" s="195">
        <v>43245</v>
      </c>
      <c r="E5419" s="124" t="s">
        <v>9954</v>
      </c>
      <c r="F5419" s="124" t="s">
        <v>1315</v>
      </c>
      <c r="G5419" s="124">
        <v>17812118</v>
      </c>
      <c r="H5419" s="124"/>
      <c r="I5419" s="128" t="s">
        <v>11451</v>
      </c>
      <c r="J5419" s="124"/>
      <c r="K5419" s="124"/>
      <c r="L5419" s="124"/>
      <c r="M5419" s="124"/>
      <c r="N5419" s="197">
        <v>290218.42</v>
      </c>
      <c r="O5419" s="197">
        <v>0</v>
      </c>
      <c r="P5419" s="124" t="s">
        <v>1314</v>
      </c>
    </row>
    <row r="5420" spans="1:16" ht="76.5">
      <c r="A5420" s="262">
        <v>25</v>
      </c>
      <c r="B5420" s="124"/>
      <c r="C5420" s="125" t="s">
        <v>694</v>
      </c>
      <c r="D5420" s="195">
        <v>43245</v>
      </c>
      <c r="E5420" s="124" t="s">
        <v>9955</v>
      </c>
      <c r="F5420" s="124" t="s">
        <v>1315</v>
      </c>
      <c r="G5420" s="124">
        <v>17812460</v>
      </c>
      <c r="H5420" s="124"/>
      <c r="I5420" s="128" t="s">
        <v>11452</v>
      </c>
      <c r="J5420" s="124"/>
      <c r="K5420" s="124"/>
      <c r="L5420" s="124"/>
      <c r="M5420" s="124"/>
      <c r="N5420" s="197">
        <v>468761.25</v>
      </c>
      <c r="O5420" s="197">
        <v>0</v>
      </c>
      <c r="P5420" s="124" t="s">
        <v>1314</v>
      </c>
    </row>
    <row r="5421" spans="1:16" ht="76.5">
      <c r="A5421" s="262">
        <v>25</v>
      </c>
      <c r="B5421" s="124"/>
      <c r="C5421" s="125" t="s">
        <v>694</v>
      </c>
      <c r="D5421" s="195">
        <v>43245</v>
      </c>
      <c r="E5421" s="124" t="s">
        <v>9956</v>
      </c>
      <c r="F5421" s="124" t="s">
        <v>1315</v>
      </c>
      <c r="G5421" s="124">
        <v>17812751</v>
      </c>
      <c r="H5421" s="124"/>
      <c r="I5421" s="128" t="s">
        <v>11453</v>
      </c>
      <c r="J5421" s="124"/>
      <c r="K5421" s="124"/>
      <c r="L5421" s="124"/>
      <c r="M5421" s="124"/>
      <c r="N5421" s="197">
        <v>89914.19</v>
      </c>
      <c r="O5421" s="197">
        <v>0</v>
      </c>
      <c r="P5421" s="124" t="s">
        <v>1314</v>
      </c>
    </row>
    <row r="5422" spans="1:16" ht="76.5">
      <c r="A5422" s="262">
        <v>25</v>
      </c>
      <c r="B5422" s="124"/>
      <c r="C5422" s="125" t="s">
        <v>694</v>
      </c>
      <c r="D5422" s="195">
        <v>43245</v>
      </c>
      <c r="E5422" s="124" t="s">
        <v>9957</v>
      </c>
      <c r="F5422" s="124" t="s">
        <v>1315</v>
      </c>
      <c r="G5422" s="124">
        <v>17812756</v>
      </c>
      <c r="H5422" s="124"/>
      <c r="I5422" s="128" t="s">
        <v>11454</v>
      </c>
      <c r="J5422" s="124"/>
      <c r="K5422" s="124"/>
      <c r="L5422" s="124"/>
      <c r="M5422" s="124"/>
      <c r="N5422" s="197">
        <v>97245.2</v>
      </c>
      <c r="O5422" s="197">
        <v>0</v>
      </c>
      <c r="P5422" s="124" t="s">
        <v>1314</v>
      </c>
    </row>
    <row r="5423" spans="1:16" ht="76.5">
      <c r="A5423" s="262">
        <v>25</v>
      </c>
      <c r="B5423" s="124"/>
      <c r="C5423" s="125" t="s">
        <v>694</v>
      </c>
      <c r="D5423" s="195">
        <v>43245</v>
      </c>
      <c r="E5423" s="124" t="s">
        <v>9958</v>
      </c>
      <c r="F5423" s="124" t="s">
        <v>1315</v>
      </c>
      <c r="G5423" s="124">
        <v>17813480</v>
      </c>
      <c r="H5423" s="124"/>
      <c r="I5423" s="128" t="s">
        <v>11455</v>
      </c>
      <c r="J5423" s="124"/>
      <c r="K5423" s="124"/>
      <c r="L5423" s="124"/>
      <c r="M5423" s="124"/>
      <c r="N5423" s="197">
        <v>819853.89</v>
      </c>
      <c r="O5423" s="197">
        <v>0</v>
      </c>
      <c r="P5423" s="124" t="s">
        <v>1314</v>
      </c>
    </row>
    <row r="5424" spans="1:16" ht="76.5">
      <c r="A5424" s="262">
        <v>25</v>
      </c>
      <c r="B5424" s="124"/>
      <c r="C5424" s="125" t="s">
        <v>694</v>
      </c>
      <c r="D5424" s="195">
        <v>43245</v>
      </c>
      <c r="E5424" s="124" t="s">
        <v>9959</v>
      </c>
      <c r="F5424" s="124" t="s">
        <v>1315</v>
      </c>
      <c r="G5424" s="124">
        <v>17813487</v>
      </c>
      <c r="H5424" s="124"/>
      <c r="I5424" s="128" t="s">
        <v>11456</v>
      </c>
      <c r="J5424" s="124"/>
      <c r="K5424" s="124"/>
      <c r="L5424" s="124"/>
      <c r="M5424" s="124"/>
      <c r="N5424" s="197">
        <v>91654.89</v>
      </c>
      <c r="O5424" s="197">
        <v>0</v>
      </c>
      <c r="P5424" s="124" t="s">
        <v>1314</v>
      </c>
    </row>
    <row r="5425" spans="1:16" ht="63.75">
      <c r="A5425" s="262">
        <v>513</v>
      </c>
      <c r="B5425" s="124"/>
      <c r="C5425" s="125" t="s">
        <v>201</v>
      </c>
      <c r="D5425" s="195">
        <v>43245</v>
      </c>
      <c r="E5425" s="124" t="s">
        <v>9960</v>
      </c>
      <c r="F5425" s="124" t="s">
        <v>15</v>
      </c>
      <c r="G5425" s="124">
        <v>746197</v>
      </c>
      <c r="H5425" s="124"/>
      <c r="I5425" s="128" t="s">
        <v>11457</v>
      </c>
      <c r="J5425" s="124"/>
      <c r="K5425" s="124"/>
      <c r="L5425" s="124"/>
      <c r="M5425" s="124"/>
      <c r="N5425" s="197">
        <v>50</v>
      </c>
      <c r="O5425" s="197">
        <v>0</v>
      </c>
      <c r="P5425" s="124" t="s">
        <v>1314</v>
      </c>
    </row>
    <row r="5426" spans="1:16" ht="89.25">
      <c r="A5426" s="262">
        <v>594</v>
      </c>
      <c r="B5426" s="124"/>
      <c r="C5426" s="125" t="s">
        <v>113</v>
      </c>
      <c r="D5426" s="195">
        <v>43245</v>
      </c>
      <c r="E5426" s="124" t="s">
        <v>9961</v>
      </c>
      <c r="F5426" s="124" t="s">
        <v>15</v>
      </c>
      <c r="G5426" s="124">
        <v>5061</v>
      </c>
      <c r="H5426" s="124"/>
      <c r="I5426" s="128" t="s">
        <v>11458</v>
      </c>
      <c r="J5426" s="124"/>
      <c r="K5426" s="124"/>
      <c r="L5426" s="124"/>
      <c r="M5426" s="124"/>
      <c r="N5426" s="197">
        <v>278.3</v>
      </c>
      <c r="O5426" s="197">
        <v>0</v>
      </c>
      <c r="P5426" s="124" t="s">
        <v>1314</v>
      </c>
    </row>
    <row r="5427" spans="1:16" ht="76.5">
      <c r="A5427" s="262">
        <v>25</v>
      </c>
      <c r="B5427" s="124"/>
      <c r="C5427" s="125" t="s">
        <v>694</v>
      </c>
      <c r="D5427" s="195">
        <v>43245</v>
      </c>
      <c r="E5427" s="124" t="s">
        <v>9962</v>
      </c>
      <c r="F5427" s="124" t="s">
        <v>1315</v>
      </c>
      <c r="G5427" s="124">
        <v>17810050</v>
      </c>
      <c r="H5427" s="124"/>
      <c r="I5427" s="128" t="s">
        <v>11459</v>
      </c>
      <c r="J5427" s="124"/>
      <c r="K5427" s="124"/>
      <c r="L5427" s="124"/>
      <c r="M5427" s="124"/>
      <c r="N5427" s="197">
        <v>779601.93</v>
      </c>
      <c r="O5427" s="197">
        <v>0</v>
      </c>
      <c r="P5427" s="124" t="s">
        <v>1314</v>
      </c>
    </row>
    <row r="5428" spans="1:16" ht="76.5">
      <c r="A5428" s="262">
        <v>25</v>
      </c>
      <c r="B5428" s="124"/>
      <c r="C5428" s="125" t="s">
        <v>694</v>
      </c>
      <c r="D5428" s="195">
        <v>43245</v>
      </c>
      <c r="E5428" s="124" t="s">
        <v>9963</v>
      </c>
      <c r="F5428" s="124" t="s">
        <v>1315</v>
      </c>
      <c r="G5428" s="124">
        <v>17810035</v>
      </c>
      <c r="H5428" s="124"/>
      <c r="I5428" s="128" t="s">
        <v>11460</v>
      </c>
      <c r="J5428" s="124"/>
      <c r="K5428" s="124"/>
      <c r="L5428" s="124"/>
      <c r="M5428" s="124"/>
      <c r="N5428" s="197">
        <v>302273.14</v>
      </c>
      <c r="O5428" s="197">
        <v>0</v>
      </c>
      <c r="P5428" s="124" t="s">
        <v>1314</v>
      </c>
    </row>
    <row r="5429" spans="1:16" ht="76.5">
      <c r="A5429" s="262">
        <v>25</v>
      </c>
      <c r="B5429" s="124"/>
      <c r="C5429" s="125" t="s">
        <v>694</v>
      </c>
      <c r="D5429" s="195">
        <v>43245</v>
      </c>
      <c r="E5429" s="124" t="s">
        <v>9964</v>
      </c>
      <c r="F5429" s="124" t="s">
        <v>1315</v>
      </c>
      <c r="G5429" s="124">
        <v>17810031</v>
      </c>
      <c r="H5429" s="124"/>
      <c r="I5429" s="128" t="s">
        <v>11461</v>
      </c>
      <c r="J5429" s="124"/>
      <c r="K5429" s="124"/>
      <c r="L5429" s="124"/>
      <c r="M5429" s="124"/>
      <c r="N5429" s="197">
        <v>988528.93</v>
      </c>
      <c r="O5429" s="197">
        <v>0</v>
      </c>
      <c r="P5429" s="124" t="s">
        <v>1314</v>
      </c>
    </row>
    <row r="5430" spans="1:16" ht="76.5">
      <c r="A5430" s="262">
        <v>25</v>
      </c>
      <c r="B5430" s="124"/>
      <c r="C5430" s="125" t="s">
        <v>694</v>
      </c>
      <c r="D5430" s="195">
        <v>43245</v>
      </c>
      <c r="E5430" s="124" t="s">
        <v>9965</v>
      </c>
      <c r="F5430" s="124" t="s">
        <v>1315</v>
      </c>
      <c r="G5430" s="124">
        <v>17810014</v>
      </c>
      <c r="H5430" s="124"/>
      <c r="I5430" s="128" t="s">
        <v>11462</v>
      </c>
      <c r="J5430" s="124"/>
      <c r="K5430" s="124"/>
      <c r="L5430" s="124"/>
      <c r="M5430" s="124"/>
      <c r="N5430" s="197">
        <v>201253.79</v>
      </c>
      <c r="O5430" s="197">
        <v>0</v>
      </c>
      <c r="P5430" s="124" t="s">
        <v>1314</v>
      </c>
    </row>
    <row r="5431" spans="1:16" ht="76.5">
      <c r="A5431" s="262">
        <v>25</v>
      </c>
      <c r="B5431" s="124"/>
      <c r="C5431" s="125" t="s">
        <v>694</v>
      </c>
      <c r="D5431" s="195">
        <v>43245</v>
      </c>
      <c r="E5431" s="124" t="s">
        <v>9966</v>
      </c>
      <c r="F5431" s="124" t="s">
        <v>1315</v>
      </c>
      <c r="G5431" s="124">
        <v>17810009</v>
      </c>
      <c r="H5431" s="124"/>
      <c r="I5431" s="128" t="s">
        <v>11463</v>
      </c>
      <c r="J5431" s="124"/>
      <c r="K5431" s="124"/>
      <c r="L5431" s="124"/>
      <c r="M5431" s="124"/>
      <c r="N5431" s="197">
        <v>101782.86</v>
      </c>
      <c r="O5431" s="197">
        <v>0</v>
      </c>
      <c r="P5431" s="124" t="s">
        <v>1314</v>
      </c>
    </row>
    <row r="5432" spans="1:16" ht="76.5">
      <c r="A5432" s="262">
        <v>25</v>
      </c>
      <c r="B5432" s="124"/>
      <c r="C5432" s="125" t="s">
        <v>694</v>
      </c>
      <c r="D5432" s="195">
        <v>43245</v>
      </c>
      <c r="E5432" s="124" t="s">
        <v>9967</v>
      </c>
      <c r="F5432" s="124" t="s">
        <v>1315</v>
      </c>
      <c r="G5432" s="124">
        <v>17809929</v>
      </c>
      <c r="H5432" s="124"/>
      <c r="I5432" s="128" t="s">
        <v>11464</v>
      </c>
      <c r="J5432" s="124"/>
      <c r="K5432" s="124"/>
      <c r="L5432" s="124"/>
      <c r="M5432" s="124"/>
      <c r="N5432" s="197">
        <v>743363.17</v>
      </c>
      <c r="O5432" s="197">
        <v>0</v>
      </c>
      <c r="P5432" s="124" t="s">
        <v>1314</v>
      </c>
    </row>
    <row r="5433" spans="1:16" ht="76.5">
      <c r="A5433" s="262">
        <v>25</v>
      </c>
      <c r="B5433" s="124"/>
      <c r="C5433" s="125" t="s">
        <v>694</v>
      </c>
      <c r="D5433" s="195">
        <v>43245</v>
      </c>
      <c r="E5433" s="124" t="s">
        <v>9968</v>
      </c>
      <c r="F5433" s="124" t="s">
        <v>1315</v>
      </c>
      <c r="G5433" s="124">
        <v>17809760</v>
      </c>
      <c r="H5433" s="124"/>
      <c r="I5433" s="128" t="s">
        <v>11465</v>
      </c>
      <c r="J5433" s="124"/>
      <c r="K5433" s="124"/>
      <c r="L5433" s="124"/>
      <c r="M5433" s="124"/>
      <c r="N5433" s="197">
        <v>183686.55</v>
      </c>
      <c r="O5433" s="197">
        <v>0</v>
      </c>
      <c r="P5433" s="124" t="s">
        <v>1314</v>
      </c>
    </row>
    <row r="5434" spans="1:16" ht="76.5">
      <c r="A5434" s="262">
        <v>25</v>
      </c>
      <c r="B5434" s="124"/>
      <c r="C5434" s="125" t="s">
        <v>694</v>
      </c>
      <c r="D5434" s="195">
        <v>43245</v>
      </c>
      <c r="E5434" s="124" t="s">
        <v>9969</v>
      </c>
      <c r="F5434" s="124" t="s">
        <v>1315</v>
      </c>
      <c r="G5434" s="124">
        <v>17809754</v>
      </c>
      <c r="H5434" s="124"/>
      <c r="I5434" s="128" t="s">
        <v>11466</v>
      </c>
      <c r="J5434" s="124"/>
      <c r="K5434" s="124"/>
      <c r="L5434" s="124"/>
      <c r="M5434" s="124"/>
      <c r="N5434" s="197">
        <v>410028.35</v>
      </c>
      <c r="O5434" s="197">
        <v>0</v>
      </c>
      <c r="P5434" s="124" t="s">
        <v>1314</v>
      </c>
    </row>
    <row r="5435" spans="1:16" ht="76.5">
      <c r="A5435" s="262">
        <v>25</v>
      </c>
      <c r="B5435" s="124"/>
      <c r="C5435" s="125" t="s">
        <v>694</v>
      </c>
      <c r="D5435" s="195">
        <v>43245</v>
      </c>
      <c r="E5435" s="124" t="s">
        <v>9970</v>
      </c>
      <c r="F5435" s="124" t="s">
        <v>1315</v>
      </c>
      <c r="G5435" s="124">
        <v>17809751</v>
      </c>
      <c r="H5435" s="124"/>
      <c r="I5435" s="128" t="s">
        <v>11467</v>
      </c>
      <c r="J5435" s="124"/>
      <c r="K5435" s="124"/>
      <c r="L5435" s="124"/>
      <c r="M5435" s="124"/>
      <c r="N5435" s="197">
        <v>95952.52</v>
      </c>
      <c r="O5435" s="197">
        <v>0</v>
      </c>
      <c r="P5435" s="124" t="s">
        <v>1314</v>
      </c>
    </row>
    <row r="5436" spans="1:16" ht="76.5">
      <c r="A5436" s="262">
        <v>25</v>
      </c>
      <c r="B5436" s="124"/>
      <c r="C5436" s="125" t="s">
        <v>694</v>
      </c>
      <c r="D5436" s="195">
        <v>43245</v>
      </c>
      <c r="E5436" s="124" t="s">
        <v>9971</v>
      </c>
      <c r="F5436" s="124" t="s">
        <v>1315</v>
      </c>
      <c r="G5436" s="124">
        <v>17813685</v>
      </c>
      <c r="H5436" s="124"/>
      <c r="I5436" s="128" t="s">
        <v>11468</v>
      </c>
      <c r="J5436" s="124"/>
      <c r="K5436" s="124"/>
      <c r="L5436" s="124"/>
      <c r="M5436" s="124"/>
      <c r="N5436" s="197">
        <v>86006.01</v>
      </c>
      <c r="O5436" s="197">
        <v>0</v>
      </c>
      <c r="P5436" s="124" t="s">
        <v>1314</v>
      </c>
    </row>
    <row r="5437" spans="1:16" ht="76.5">
      <c r="A5437" s="262">
        <v>25</v>
      </c>
      <c r="B5437" s="124"/>
      <c r="C5437" s="125" t="s">
        <v>694</v>
      </c>
      <c r="D5437" s="195">
        <v>43245</v>
      </c>
      <c r="E5437" s="124" t="s">
        <v>9972</v>
      </c>
      <c r="F5437" s="124" t="s">
        <v>1315</v>
      </c>
      <c r="G5437" s="124">
        <v>17813684</v>
      </c>
      <c r="H5437" s="124"/>
      <c r="I5437" s="128" t="s">
        <v>11469</v>
      </c>
      <c r="J5437" s="124"/>
      <c r="K5437" s="124"/>
      <c r="L5437" s="124"/>
      <c r="M5437" s="124"/>
      <c r="N5437" s="197">
        <v>334469.67</v>
      </c>
      <c r="O5437" s="197">
        <v>0</v>
      </c>
      <c r="P5437" s="124" t="s">
        <v>1314</v>
      </c>
    </row>
    <row r="5438" spans="1:16" ht="76.5">
      <c r="A5438" s="262">
        <v>25</v>
      </c>
      <c r="B5438" s="124"/>
      <c r="C5438" s="125" t="s">
        <v>694</v>
      </c>
      <c r="D5438" s="195">
        <v>43245</v>
      </c>
      <c r="E5438" s="124" t="s">
        <v>9973</v>
      </c>
      <c r="F5438" s="124" t="s">
        <v>1315</v>
      </c>
      <c r="G5438" s="124">
        <v>17813677</v>
      </c>
      <c r="H5438" s="124"/>
      <c r="I5438" s="128" t="s">
        <v>11470</v>
      </c>
      <c r="J5438" s="124"/>
      <c r="K5438" s="124"/>
      <c r="L5438" s="124"/>
      <c r="M5438" s="124"/>
      <c r="N5438" s="197">
        <v>247390.94</v>
      </c>
      <c r="O5438" s="197">
        <v>0</v>
      </c>
      <c r="P5438" s="124" t="s">
        <v>1314</v>
      </c>
    </row>
    <row r="5439" spans="1:16" ht="76.5">
      <c r="A5439" s="262">
        <v>25</v>
      </c>
      <c r="B5439" s="124"/>
      <c r="C5439" s="125" t="s">
        <v>694</v>
      </c>
      <c r="D5439" s="195">
        <v>43245</v>
      </c>
      <c r="E5439" s="124" t="s">
        <v>9974</v>
      </c>
      <c r="F5439" s="124" t="s">
        <v>1315</v>
      </c>
      <c r="G5439" s="124">
        <v>17813676</v>
      </c>
      <c r="H5439" s="124"/>
      <c r="I5439" s="128" t="s">
        <v>11471</v>
      </c>
      <c r="J5439" s="124"/>
      <c r="K5439" s="124"/>
      <c r="L5439" s="124"/>
      <c r="M5439" s="124"/>
      <c r="N5439" s="197">
        <v>173917.43</v>
      </c>
      <c r="O5439" s="197">
        <v>0</v>
      </c>
      <c r="P5439" s="124" t="s">
        <v>1314</v>
      </c>
    </row>
    <row r="5440" spans="1:16" ht="76.5">
      <c r="A5440" s="262">
        <v>25</v>
      </c>
      <c r="B5440" s="124"/>
      <c r="C5440" s="125" t="s">
        <v>694</v>
      </c>
      <c r="D5440" s="195">
        <v>43245</v>
      </c>
      <c r="E5440" s="124" t="s">
        <v>9975</v>
      </c>
      <c r="F5440" s="124" t="s">
        <v>1315</v>
      </c>
      <c r="G5440" s="124">
        <v>17813674</v>
      </c>
      <c r="H5440" s="124"/>
      <c r="I5440" s="128" t="s">
        <v>11472</v>
      </c>
      <c r="J5440" s="124"/>
      <c r="K5440" s="124"/>
      <c r="L5440" s="124"/>
      <c r="M5440" s="124"/>
      <c r="N5440" s="197">
        <v>221878.67</v>
      </c>
      <c r="O5440" s="197">
        <v>0</v>
      </c>
      <c r="P5440" s="124" t="s">
        <v>1314</v>
      </c>
    </row>
    <row r="5441" spans="1:16" ht="76.5">
      <c r="A5441" s="262">
        <v>25</v>
      </c>
      <c r="B5441" s="124"/>
      <c r="C5441" s="125" t="s">
        <v>694</v>
      </c>
      <c r="D5441" s="195">
        <v>43245</v>
      </c>
      <c r="E5441" s="124" t="s">
        <v>9976</v>
      </c>
      <c r="F5441" s="124" t="s">
        <v>1315</v>
      </c>
      <c r="G5441" s="124">
        <v>17813666</v>
      </c>
      <c r="H5441" s="124"/>
      <c r="I5441" s="128" t="s">
        <v>11473</v>
      </c>
      <c r="J5441" s="124"/>
      <c r="K5441" s="124"/>
      <c r="L5441" s="124"/>
      <c r="M5441" s="124"/>
      <c r="N5441" s="197">
        <v>73684.73</v>
      </c>
      <c r="O5441" s="197">
        <v>0</v>
      </c>
      <c r="P5441" s="124" t="s">
        <v>1314</v>
      </c>
    </row>
    <row r="5442" spans="1:16" ht="76.5">
      <c r="A5442" s="262">
        <v>25</v>
      </c>
      <c r="B5442" s="124"/>
      <c r="C5442" s="125" t="s">
        <v>694</v>
      </c>
      <c r="D5442" s="195">
        <v>43245</v>
      </c>
      <c r="E5442" s="124" t="s">
        <v>9977</v>
      </c>
      <c r="F5442" s="124" t="s">
        <v>1315</v>
      </c>
      <c r="G5442" s="124">
        <v>17813664</v>
      </c>
      <c r="H5442" s="124"/>
      <c r="I5442" s="128" t="s">
        <v>11474</v>
      </c>
      <c r="J5442" s="124"/>
      <c r="K5442" s="124"/>
      <c r="L5442" s="124"/>
      <c r="M5442" s="124"/>
      <c r="N5442" s="197">
        <v>201253.79</v>
      </c>
      <c r="O5442" s="197">
        <v>0</v>
      </c>
      <c r="P5442" s="124" t="s">
        <v>1314</v>
      </c>
    </row>
    <row r="5443" spans="1:16" ht="63.75">
      <c r="A5443" s="262">
        <v>373</v>
      </c>
      <c r="B5443" s="124"/>
      <c r="C5443" s="125" t="s">
        <v>1269</v>
      </c>
      <c r="D5443" s="195">
        <v>43245</v>
      </c>
      <c r="E5443" s="124" t="s">
        <v>9978</v>
      </c>
      <c r="F5443" s="124" t="s">
        <v>6</v>
      </c>
      <c r="G5443" s="124">
        <v>922740</v>
      </c>
      <c r="H5443" s="124"/>
      <c r="I5443" s="128" t="s">
        <v>11475</v>
      </c>
      <c r="J5443" s="124"/>
      <c r="K5443" s="124"/>
      <c r="L5443" s="124"/>
      <c r="M5443" s="124"/>
      <c r="N5443" s="197">
        <v>0</v>
      </c>
      <c r="O5443" s="197">
        <v>1400000</v>
      </c>
      <c r="P5443" s="124" t="s">
        <v>1314</v>
      </c>
    </row>
    <row r="5444" spans="1:16" ht="63.75">
      <c r="A5444" s="262">
        <v>513</v>
      </c>
      <c r="B5444" s="124"/>
      <c r="C5444" s="125" t="s">
        <v>201</v>
      </c>
      <c r="D5444" s="195">
        <v>43245</v>
      </c>
      <c r="E5444" s="124" t="s">
        <v>9979</v>
      </c>
      <c r="F5444" s="124" t="s">
        <v>11</v>
      </c>
      <c r="G5444" s="124">
        <v>922758</v>
      </c>
      <c r="H5444" s="124"/>
      <c r="I5444" s="128" t="s">
        <v>11476</v>
      </c>
      <c r="J5444" s="124"/>
      <c r="K5444" s="124"/>
      <c r="L5444" s="124"/>
      <c r="M5444" s="124"/>
      <c r="N5444" s="197">
        <v>50</v>
      </c>
      <c r="O5444" s="197">
        <v>0</v>
      </c>
      <c r="P5444" s="124" t="s">
        <v>1314</v>
      </c>
    </row>
    <row r="5445" spans="1:16" ht="51">
      <c r="A5445" s="262">
        <v>117</v>
      </c>
      <c r="B5445" s="124"/>
      <c r="C5445" s="125" t="s">
        <v>722</v>
      </c>
      <c r="D5445" s="195">
        <v>43245</v>
      </c>
      <c r="E5445" s="124" t="s">
        <v>9980</v>
      </c>
      <c r="F5445" s="124" t="s">
        <v>11</v>
      </c>
      <c r="G5445" s="124">
        <v>922755</v>
      </c>
      <c r="H5445" s="124"/>
      <c r="I5445" s="128" t="s">
        <v>11477</v>
      </c>
      <c r="J5445" s="124"/>
      <c r="K5445" s="124"/>
      <c r="L5445" s="124"/>
      <c r="M5445" s="124"/>
      <c r="N5445" s="197">
        <v>50</v>
      </c>
      <c r="O5445" s="197">
        <v>0</v>
      </c>
      <c r="P5445" s="124" t="s">
        <v>1314</v>
      </c>
    </row>
    <row r="5446" spans="1:16" ht="89.25">
      <c r="A5446" s="262">
        <v>132</v>
      </c>
      <c r="B5446" s="124"/>
      <c r="C5446" s="125" t="s">
        <v>728</v>
      </c>
      <c r="D5446" s="195">
        <v>43245</v>
      </c>
      <c r="E5446" s="124" t="s">
        <v>9981</v>
      </c>
      <c r="F5446" s="124" t="s">
        <v>11</v>
      </c>
      <c r="G5446" s="124">
        <v>922753</v>
      </c>
      <c r="H5446" s="124"/>
      <c r="I5446" s="128" t="s">
        <v>11478</v>
      </c>
      <c r="J5446" s="124"/>
      <c r="K5446" s="124"/>
      <c r="L5446" s="124"/>
      <c r="M5446" s="124"/>
      <c r="N5446" s="197">
        <v>1099.99</v>
      </c>
      <c r="O5446" s="197">
        <v>0</v>
      </c>
      <c r="P5446" s="124" t="s">
        <v>1314</v>
      </c>
    </row>
    <row r="5447" spans="1:16" ht="76.5">
      <c r="A5447" s="262">
        <v>16</v>
      </c>
      <c r="B5447" s="124"/>
      <c r="C5447" s="125" t="s">
        <v>692</v>
      </c>
      <c r="D5447" s="195">
        <v>43245</v>
      </c>
      <c r="E5447" s="124" t="s">
        <v>9982</v>
      </c>
      <c r="F5447" s="124" t="s">
        <v>1315</v>
      </c>
      <c r="G5447" s="124">
        <v>17827746</v>
      </c>
      <c r="H5447" s="124"/>
      <c r="I5447" s="128" t="s">
        <v>11479</v>
      </c>
      <c r="J5447" s="124"/>
      <c r="K5447" s="124"/>
      <c r="L5447" s="124"/>
      <c r="M5447" s="124"/>
      <c r="N5447" s="197">
        <v>2500</v>
      </c>
      <c r="O5447" s="197">
        <v>0</v>
      </c>
      <c r="P5447" s="124" t="s">
        <v>1314</v>
      </c>
    </row>
    <row r="5448" spans="1:16" ht="51">
      <c r="A5448" s="262">
        <v>117</v>
      </c>
      <c r="B5448" s="124"/>
      <c r="C5448" s="125" t="s">
        <v>722</v>
      </c>
      <c r="D5448" s="195">
        <v>43245</v>
      </c>
      <c r="E5448" s="124" t="s">
        <v>9983</v>
      </c>
      <c r="F5448" s="124" t="s">
        <v>11</v>
      </c>
      <c r="G5448" s="124">
        <v>922760</v>
      </c>
      <c r="H5448" s="124"/>
      <c r="I5448" s="128" t="s">
        <v>11480</v>
      </c>
      <c r="J5448" s="124"/>
      <c r="K5448" s="124"/>
      <c r="L5448" s="124"/>
      <c r="M5448" s="124"/>
      <c r="N5448" s="197">
        <v>50</v>
      </c>
      <c r="O5448" s="197">
        <v>0</v>
      </c>
      <c r="P5448" s="124" t="s">
        <v>1314</v>
      </c>
    </row>
    <row r="5449" spans="1:16" ht="38.25">
      <c r="A5449" s="262">
        <v>373</v>
      </c>
      <c r="B5449" s="124"/>
      <c r="C5449" s="125" t="s">
        <v>1269</v>
      </c>
      <c r="D5449" s="195">
        <v>43248</v>
      </c>
      <c r="E5449" s="124" t="s">
        <v>9984</v>
      </c>
      <c r="F5449" s="124" t="s">
        <v>3</v>
      </c>
      <c r="G5449" s="124">
        <v>1626464</v>
      </c>
      <c r="H5449" s="124"/>
      <c r="I5449" s="128" t="s">
        <v>11481</v>
      </c>
      <c r="J5449" s="124"/>
      <c r="K5449" s="124"/>
      <c r="L5449" s="124"/>
      <c r="M5449" s="124"/>
      <c r="N5449" s="197">
        <v>0</v>
      </c>
      <c r="O5449" s="197">
        <v>196.02</v>
      </c>
      <c r="P5449" s="124" t="s">
        <v>1314</v>
      </c>
    </row>
    <row r="5450" spans="1:16" ht="51">
      <c r="A5450" s="262" t="s">
        <v>619</v>
      </c>
      <c r="B5450" s="124"/>
      <c r="C5450" s="125" t="s">
        <v>713</v>
      </c>
      <c r="D5450" s="195">
        <v>43248</v>
      </c>
      <c r="E5450" s="124" t="s">
        <v>9985</v>
      </c>
      <c r="F5450" s="124" t="s">
        <v>3</v>
      </c>
      <c r="G5450" s="124">
        <v>1626458</v>
      </c>
      <c r="H5450" s="124"/>
      <c r="I5450" s="128" t="s">
        <v>11482</v>
      </c>
      <c r="J5450" s="124"/>
      <c r="K5450" s="124"/>
      <c r="L5450" s="124"/>
      <c r="M5450" s="124"/>
      <c r="N5450" s="197">
        <v>0</v>
      </c>
      <c r="O5450" s="197">
        <v>15</v>
      </c>
      <c r="P5450" s="124" t="s">
        <v>1314</v>
      </c>
    </row>
    <row r="5451" spans="1:16" ht="51">
      <c r="A5451" s="262" t="s">
        <v>619</v>
      </c>
      <c r="B5451" s="124"/>
      <c r="C5451" s="125" t="s">
        <v>713</v>
      </c>
      <c r="D5451" s="195">
        <v>43248</v>
      </c>
      <c r="E5451" s="124" t="s">
        <v>9986</v>
      </c>
      <c r="F5451" s="124" t="s">
        <v>3</v>
      </c>
      <c r="G5451" s="124">
        <v>1626429</v>
      </c>
      <c r="H5451" s="124"/>
      <c r="I5451" s="128" t="s">
        <v>11483</v>
      </c>
      <c r="J5451" s="124"/>
      <c r="K5451" s="124"/>
      <c r="L5451" s="124"/>
      <c r="M5451" s="124"/>
      <c r="N5451" s="197">
        <v>0</v>
      </c>
      <c r="O5451" s="197">
        <v>140</v>
      </c>
      <c r="P5451" s="124" t="s">
        <v>1314</v>
      </c>
    </row>
    <row r="5452" spans="1:16" ht="51">
      <c r="A5452" s="262" t="s">
        <v>619</v>
      </c>
      <c r="B5452" s="124"/>
      <c r="C5452" s="125" t="s">
        <v>713</v>
      </c>
      <c r="D5452" s="195">
        <v>43248</v>
      </c>
      <c r="E5452" s="124" t="s">
        <v>9987</v>
      </c>
      <c r="F5452" s="124" t="s">
        <v>3</v>
      </c>
      <c r="G5452" s="124">
        <v>1626427</v>
      </c>
      <c r="H5452" s="124"/>
      <c r="I5452" s="128" t="s">
        <v>11484</v>
      </c>
      <c r="J5452" s="124"/>
      <c r="K5452" s="124"/>
      <c r="L5452" s="124"/>
      <c r="M5452" s="124"/>
      <c r="N5452" s="197">
        <v>0</v>
      </c>
      <c r="O5452" s="197">
        <v>140</v>
      </c>
      <c r="P5452" s="124" t="s">
        <v>1314</v>
      </c>
    </row>
    <row r="5453" spans="1:16" ht="51">
      <c r="A5453" s="262" t="s">
        <v>619</v>
      </c>
      <c r="B5453" s="124"/>
      <c r="C5453" s="125" t="s">
        <v>713</v>
      </c>
      <c r="D5453" s="195">
        <v>43248</v>
      </c>
      <c r="E5453" s="124" t="s">
        <v>9988</v>
      </c>
      <c r="F5453" s="124" t="s">
        <v>3</v>
      </c>
      <c r="G5453" s="124">
        <v>1626425</v>
      </c>
      <c r="H5453" s="124"/>
      <c r="I5453" s="128" t="s">
        <v>11485</v>
      </c>
      <c r="J5453" s="124"/>
      <c r="K5453" s="124"/>
      <c r="L5453" s="124"/>
      <c r="M5453" s="124"/>
      <c r="N5453" s="197">
        <v>0</v>
      </c>
      <c r="O5453" s="197">
        <v>140</v>
      </c>
      <c r="P5453" s="124" t="s">
        <v>1314</v>
      </c>
    </row>
    <row r="5454" spans="1:16" ht="38.25">
      <c r="A5454" s="262">
        <v>35</v>
      </c>
      <c r="B5454" s="124"/>
      <c r="C5454" s="125" t="s">
        <v>696</v>
      </c>
      <c r="D5454" s="195">
        <v>43248</v>
      </c>
      <c r="E5454" s="124" t="s">
        <v>9989</v>
      </c>
      <c r="F5454" s="124" t="s">
        <v>3</v>
      </c>
      <c r="G5454" s="124">
        <v>1626393</v>
      </c>
      <c r="H5454" s="124"/>
      <c r="I5454" s="128" t="s">
        <v>11486</v>
      </c>
      <c r="J5454" s="124"/>
      <c r="K5454" s="124"/>
      <c r="L5454" s="124"/>
      <c r="M5454" s="124"/>
      <c r="N5454" s="197">
        <v>0</v>
      </c>
      <c r="O5454" s="197">
        <v>4459.59</v>
      </c>
      <c r="P5454" s="124" t="s">
        <v>1314</v>
      </c>
    </row>
    <row r="5455" spans="1:16" ht="51">
      <c r="A5455" s="262" t="s">
        <v>619</v>
      </c>
      <c r="B5455" s="124"/>
      <c r="C5455" s="125" t="s">
        <v>713</v>
      </c>
      <c r="D5455" s="195">
        <v>43248</v>
      </c>
      <c r="E5455" s="124" t="s">
        <v>9990</v>
      </c>
      <c r="F5455" s="124" t="s">
        <v>3</v>
      </c>
      <c r="G5455" s="124">
        <v>1626385</v>
      </c>
      <c r="H5455" s="124"/>
      <c r="I5455" s="128" t="s">
        <v>11487</v>
      </c>
      <c r="J5455" s="124"/>
      <c r="K5455" s="124"/>
      <c r="L5455" s="124"/>
      <c r="M5455" s="124"/>
      <c r="N5455" s="197">
        <v>0</v>
      </c>
      <c r="O5455" s="197">
        <v>40</v>
      </c>
      <c r="P5455" s="124" t="s">
        <v>1314</v>
      </c>
    </row>
    <row r="5456" spans="1:16" ht="51">
      <c r="A5456" s="262">
        <v>201</v>
      </c>
      <c r="B5456" s="124"/>
      <c r="C5456" s="125" t="s">
        <v>756</v>
      </c>
      <c r="D5456" s="195">
        <v>43248</v>
      </c>
      <c r="E5456" s="124" t="s">
        <v>9991</v>
      </c>
      <c r="F5456" s="124" t="s">
        <v>3</v>
      </c>
      <c r="G5456" s="124">
        <v>1626368</v>
      </c>
      <c r="H5456" s="124"/>
      <c r="I5456" s="128" t="s">
        <v>11488</v>
      </c>
      <c r="J5456" s="124"/>
      <c r="K5456" s="124"/>
      <c r="L5456" s="124"/>
      <c r="M5456" s="124"/>
      <c r="N5456" s="197">
        <v>0</v>
      </c>
      <c r="O5456" s="197">
        <v>2200</v>
      </c>
      <c r="P5456" s="124" t="s">
        <v>1314</v>
      </c>
    </row>
    <row r="5457" spans="1:16" ht="51">
      <c r="A5457" s="262" t="s">
        <v>619</v>
      </c>
      <c r="B5457" s="124"/>
      <c r="C5457" s="125" t="s">
        <v>713</v>
      </c>
      <c r="D5457" s="195">
        <v>43248</v>
      </c>
      <c r="E5457" s="124" t="s">
        <v>9992</v>
      </c>
      <c r="F5457" s="124" t="s">
        <v>3</v>
      </c>
      <c r="G5457" s="124">
        <v>1626543</v>
      </c>
      <c r="H5457" s="124"/>
      <c r="I5457" s="128" t="s">
        <v>11489</v>
      </c>
      <c r="J5457" s="124"/>
      <c r="K5457" s="124"/>
      <c r="L5457" s="124"/>
      <c r="M5457" s="124"/>
      <c r="N5457" s="197">
        <v>0</v>
      </c>
      <c r="O5457" s="197">
        <v>1000</v>
      </c>
      <c r="P5457" s="124" t="s">
        <v>1314</v>
      </c>
    </row>
    <row r="5458" spans="1:16" ht="51">
      <c r="A5458" s="262">
        <v>130</v>
      </c>
      <c r="B5458" s="124"/>
      <c r="C5458" s="125" t="s">
        <v>727</v>
      </c>
      <c r="D5458" s="195">
        <v>43248</v>
      </c>
      <c r="E5458" s="124" t="s">
        <v>9993</v>
      </c>
      <c r="F5458" s="124" t="s">
        <v>3</v>
      </c>
      <c r="G5458" s="124">
        <v>1626511</v>
      </c>
      <c r="H5458" s="124"/>
      <c r="I5458" s="128" t="s">
        <v>11490</v>
      </c>
      <c r="J5458" s="124"/>
      <c r="K5458" s="124"/>
      <c r="L5458" s="124"/>
      <c r="M5458" s="124"/>
      <c r="N5458" s="197">
        <v>0</v>
      </c>
      <c r="O5458" s="197">
        <v>153</v>
      </c>
      <c r="P5458" s="124" t="s">
        <v>1314</v>
      </c>
    </row>
    <row r="5459" spans="1:16" ht="51">
      <c r="A5459" s="262">
        <v>133</v>
      </c>
      <c r="B5459" s="124"/>
      <c r="C5459" s="125" t="s">
        <v>729</v>
      </c>
      <c r="D5459" s="195">
        <v>43248</v>
      </c>
      <c r="E5459" s="124" t="s">
        <v>9994</v>
      </c>
      <c r="F5459" s="124" t="s">
        <v>3</v>
      </c>
      <c r="G5459" s="124">
        <v>1626495</v>
      </c>
      <c r="H5459" s="124"/>
      <c r="I5459" s="128" t="s">
        <v>11491</v>
      </c>
      <c r="J5459" s="124"/>
      <c r="K5459" s="124"/>
      <c r="L5459" s="124"/>
      <c r="M5459" s="124"/>
      <c r="N5459" s="197">
        <v>0</v>
      </c>
      <c r="O5459" s="197">
        <v>17205</v>
      </c>
      <c r="P5459" s="124" t="s">
        <v>1314</v>
      </c>
    </row>
    <row r="5460" spans="1:16" ht="38.25">
      <c r="A5460" s="262">
        <v>346</v>
      </c>
      <c r="B5460" s="124"/>
      <c r="C5460" s="125" t="s">
        <v>820</v>
      </c>
      <c r="D5460" s="195">
        <v>43248</v>
      </c>
      <c r="E5460" s="124" t="s">
        <v>9995</v>
      </c>
      <c r="F5460" s="124" t="s">
        <v>3</v>
      </c>
      <c r="G5460" s="124">
        <v>1626411</v>
      </c>
      <c r="H5460" s="124"/>
      <c r="I5460" s="128" t="s">
        <v>11492</v>
      </c>
      <c r="J5460" s="124"/>
      <c r="K5460" s="124"/>
      <c r="L5460" s="124"/>
      <c r="M5460" s="124"/>
      <c r="N5460" s="197">
        <v>0</v>
      </c>
      <c r="O5460" s="197">
        <v>6501.4800000000005</v>
      </c>
      <c r="P5460" s="124" t="s">
        <v>1314</v>
      </c>
    </row>
    <row r="5461" spans="1:16" ht="38.25">
      <c r="A5461" s="262">
        <v>346</v>
      </c>
      <c r="B5461" s="124"/>
      <c r="C5461" s="125" t="s">
        <v>820</v>
      </c>
      <c r="D5461" s="195">
        <v>43248</v>
      </c>
      <c r="E5461" s="124" t="s">
        <v>9996</v>
      </c>
      <c r="F5461" s="124" t="s">
        <v>3</v>
      </c>
      <c r="G5461" s="124">
        <v>1626410</v>
      </c>
      <c r="H5461" s="124"/>
      <c r="I5461" s="128" t="s">
        <v>11493</v>
      </c>
      <c r="J5461" s="124"/>
      <c r="K5461" s="124"/>
      <c r="L5461" s="124"/>
      <c r="M5461" s="124"/>
      <c r="N5461" s="197">
        <v>0</v>
      </c>
      <c r="O5461" s="197">
        <v>11434.95</v>
      </c>
      <c r="P5461" s="124" t="s">
        <v>1314</v>
      </c>
    </row>
    <row r="5462" spans="1:16" ht="63.75">
      <c r="A5462" s="262">
        <v>86</v>
      </c>
      <c r="B5462" s="124"/>
      <c r="C5462" s="125" t="s">
        <v>710</v>
      </c>
      <c r="D5462" s="195">
        <v>43248</v>
      </c>
      <c r="E5462" s="124" t="s">
        <v>9997</v>
      </c>
      <c r="F5462" s="124" t="s">
        <v>3</v>
      </c>
      <c r="G5462" s="124">
        <v>1626409</v>
      </c>
      <c r="H5462" s="124"/>
      <c r="I5462" s="128" t="s">
        <v>11494</v>
      </c>
      <c r="J5462" s="124"/>
      <c r="K5462" s="124"/>
      <c r="L5462" s="124"/>
      <c r="M5462" s="124"/>
      <c r="N5462" s="197">
        <v>0</v>
      </c>
      <c r="O5462" s="197">
        <v>1157426.3700000001</v>
      </c>
      <c r="P5462" s="124" t="s">
        <v>1314</v>
      </c>
    </row>
    <row r="5463" spans="1:16" ht="63.75">
      <c r="A5463" s="262" t="s">
        <v>619</v>
      </c>
      <c r="B5463" s="124"/>
      <c r="C5463" s="125" t="s">
        <v>713</v>
      </c>
      <c r="D5463" s="195">
        <v>43248</v>
      </c>
      <c r="E5463" s="124" t="s">
        <v>9998</v>
      </c>
      <c r="F5463" s="124" t="s">
        <v>3</v>
      </c>
      <c r="G5463" s="124">
        <v>1626402</v>
      </c>
      <c r="H5463" s="124"/>
      <c r="I5463" s="128" t="s">
        <v>11495</v>
      </c>
      <c r="J5463" s="124"/>
      <c r="K5463" s="124"/>
      <c r="L5463" s="124"/>
      <c r="M5463" s="124"/>
      <c r="N5463" s="197">
        <v>0</v>
      </c>
      <c r="O5463" s="197">
        <v>1672.69</v>
      </c>
      <c r="P5463" s="124" t="s">
        <v>1314</v>
      </c>
    </row>
    <row r="5464" spans="1:16" ht="51">
      <c r="A5464" s="262">
        <v>292</v>
      </c>
      <c r="B5464" s="124"/>
      <c r="C5464" s="125" t="s">
        <v>152</v>
      </c>
      <c r="D5464" s="195">
        <v>43248</v>
      </c>
      <c r="E5464" s="124" t="s">
        <v>9999</v>
      </c>
      <c r="F5464" s="124" t="s">
        <v>3</v>
      </c>
      <c r="G5464" s="124">
        <v>1626397</v>
      </c>
      <c r="H5464" s="124"/>
      <c r="I5464" s="128" t="s">
        <v>11496</v>
      </c>
      <c r="J5464" s="124"/>
      <c r="K5464" s="124"/>
      <c r="L5464" s="124"/>
      <c r="M5464" s="124"/>
      <c r="N5464" s="197">
        <v>0</v>
      </c>
      <c r="O5464" s="197">
        <v>1433.6000000000001</v>
      </c>
      <c r="P5464" s="124" t="s">
        <v>1314</v>
      </c>
    </row>
    <row r="5465" spans="1:16" ht="51">
      <c r="A5465" s="262">
        <v>201</v>
      </c>
      <c r="B5465" s="124"/>
      <c r="C5465" s="125" t="s">
        <v>756</v>
      </c>
      <c r="D5465" s="195">
        <v>43248</v>
      </c>
      <c r="E5465" s="124" t="s">
        <v>10000</v>
      </c>
      <c r="F5465" s="124" t="s">
        <v>3</v>
      </c>
      <c r="G5465" s="124">
        <v>1626367</v>
      </c>
      <c r="H5465" s="124"/>
      <c r="I5465" s="128" t="s">
        <v>11497</v>
      </c>
      <c r="J5465" s="124"/>
      <c r="K5465" s="124"/>
      <c r="L5465" s="124"/>
      <c r="M5465" s="124"/>
      <c r="N5465" s="197">
        <v>0</v>
      </c>
      <c r="O5465" s="197">
        <v>387.5</v>
      </c>
      <c r="P5465" s="124" t="s">
        <v>1314</v>
      </c>
    </row>
    <row r="5466" spans="1:16" ht="51">
      <c r="A5466" s="262">
        <v>201</v>
      </c>
      <c r="B5466" s="124"/>
      <c r="C5466" s="125" t="s">
        <v>756</v>
      </c>
      <c r="D5466" s="195">
        <v>43248</v>
      </c>
      <c r="E5466" s="124" t="s">
        <v>10001</v>
      </c>
      <c r="F5466" s="124" t="s">
        <v>3</v>
      </c>
      <c r="G5466" s="124">
        <v>1626364</v>
      </c>
      <c r="H5466" s="124"/>
      <c r="I5466" s="128" t="s">
        <v>11498</v>
      </c>
      <c r="J5466" s="124"/>
      <c r="K5466" s="124"/>
      <c r="L5466" s="124"/>
      <c r="M5466" s="124"/>
      <c r="N5466" s="197">
        <v>0</v>
      </c>
      <c r="O5466" s="197">
        <v>222</v>
      </c>
      <c r="P5466" s="124" t="s">
        <v>1314</v>
      </c>
    </row>
    <row r="5467" spans="1:16" ht="51">
      <c r="A5467" s="262" t="s">
        <v>619</v>
      </c>
      <c r="B5467" s="124"/>
      <c r="C5467" s="125" t="s">
        <v>713</v>
      </c>
      <c r="D5467" s="195">
        <v>43248</v>
      </c>
      <c r="E5467" s="124" t="s">
        <v>10002</v>
      </c>
      <c r="F5467" s="124" t="s">
        <v>3</v>
      </c>
      <c r="G5467" s="124">
        <v>1626363</v>
      </c>
      <c r="H5467" s="124"/>
      <c r="I5467" s="128" t="s">
        <v>11499</v>
      </c>
      <c r="J5467" s="124"/>
      <c r="K5467" s="124"/>
      <c r="L5467" s="124"/>
      <c r="M5467" s="124"/>
      <c r="N5467" s="197">
        <v>0</v>
      </c>
      <c r="O5467" s="197">
        <v>4800</v>
      </c>
      <c r="P5467" s="124" t="s">
        <v>1314</v>
      </c>
    </row>
    <row r="5468" spans="1:16" ht="51">
      <c r="A5468" s="262" t="s">
        <v>619</v>
      </c>
      <c r="B5468" s="124"/>
      <c r="C5468" s="125" t="s">
        <v>713</v>
      </c>
      <c r="D5468" s="195">
        <v>43248</v>
      </c>
      <c r="E5468" s="124" t="s">
        <v>10003</v>
      </c>
      <c r="F5468" s="124" t="s">
        <v>3</v>
      </c>
      <c r="G5468" s="124">
        <v>1626324</v>
      </c>
      <c r="H5468" s="124"/>
      <c r="I5468" s="128" t="s">
        <v>11500</v>
      </c>
      <c r="J5468" s="124"/>
      <c r="K5468" s="124"/>
      <c r="L5468" s="124"/>
      <c r="M5468" s="124"/>
      <c r="N5468" s="197">
        <v>0</v>
      </c>
      <c r="O5468" s="197">
        <v>614.68000000000006</v>
      </c>
      <c r="P5468" s="124" t="s">
        <v>1314</v>
      </c>
    </row>
    <row r="5469" spans="1:16" ht="51">
      <c r="A5469" s="262" t="s">
        <v>619</v>
      </c>
      <c r="B5469" s="124"/>
      <c r="C5469" s="125" t="s">
        <v>713</v>
      </c>
      <c r="D5469" s="195">
        <v>43248</v>
      </c>
      <c r="E5469" s="124" t="s">
        <v>10004</v>
      </c>
      <c r="F5469" s="124" t="s">
        <v>3</v>
      </c>
      <c r="G5469" s="124">
        <v>1626327</v>
      </c>
      <c r="H5469" s="124"/>
      <c r="I5469" s="128" t="s">
        <v>11501</v>
      </c>
      <c r="J5469" s="124"/>
      <c r="K5469" s="124"/>
      <c r="L5469" s="124"/>
      <c r="M5469" s="124"/>
      <c r="N5469" s="197">
        <v>0</v>
      </c>
      <c r="O5469" s="197">
        <v>1598.14</v>
      </c>
      <c r="P5469" s="124" t="s">
        <v>1314</v>
      </c>
    </row>
    <row r="5470" spans="1:16" ht="63.75">
      <c r="A5470" s="262">
        <v>344</v>
      </c>
      <c r="B5470" s="124"/>
      <c r="C5470" s="125" t="s">
        <v>818</v>
      </c>
      <c r="D5470" s="195">
        <v>43248</v>
      </c>
      <c r="E5470" s="124" t="s">
        <v>10005</v>
      </c>
      <c r="F5470" s="124" t="s">
        <v>3</v>
      </c>
      <c r="G5470" s="124">
        <v>1626339</v>
      </c>
      <c r="H5470" s="124"/>
      <c r="I5470" s="128" t="s">
        <v>11502</v>
      </c>
      <c r="J5470" s="124"/>
      <c r="K5470" s="124"/>
      <c r="L5470" s="124"/>
      <c r="M5470" s="124"/>
      <c r="N5470" s="197">
        <v>0</v>
      </c>
      <c r="O5470" s="197">
        <v>2860</v>
      </c>
      <c r="P5470" s="124" t="s">
        <v>1314</v>
      </c>
    </row>
    <row r="5471" spans="1:16" ht="51">
      <c r="A5471" s="262">
        <v>591</v>
      </c>
      <c r="B5471" s="124"/>
      <c r="C5471" s="125" t="s">
        <v>861</v>
      </c>
      <c r="D5471" s="195">
        <v>43248</v>
      </c>
      <c r="E5471" s="124" t="s">
        <v>10006</v>
      </c>
      <c r="F5471" s="124" t="s">
        <v>3</v>
      </c>
      <c r="G5471" s="124">
        <v>1626341</v>
      </c>
      <c r="H5471" s="124"/>
      <c r="I5471" s="128" t="s">
        <v>11503</v>
      </c>
      <c r="J5471" s="124"/>
      <c r="K5471" s="124"/>
      <c r="L5471" s="124"/>
      <c r="M5471" s="124"/>
      <c r="N5471" s="197">
        <v>0</v>
      </c>
      <c r="O5471" s="197">
        <v>632.80000000000007</v>
      </c>
      <c r="P5471" s="124" t="s">
        <v>1314</v>
      </c>
    </row>
    <row r="5472" spans="1:16" ht="76.5">
      <c r="A5472" s="262">
        <v>513</v>
      </c>
      <c r="B5472" s="124"/>
      <c r="C5472" s="125" t="s">
        <v>201</v>
      </c>
      <c r="D5472" s="195">
        <v>43248</v>
      </c>
      <c r="E5472" s="124" t="s">
        <v>10007</v>
      </c>
      <c r="F5472" s="124" t="s">
        <v>15</v>
      </c>
      <c r="G5472" s="124">
        <v>747014</v>
      </c>
      <c r="H5472" s="124"/>
      <c r="I5472" s="128" t="s">
        <v>11504</v>
      </c>
      <c r="J5472" s="124"/>
      <c r="K5472" s="124"/>
      <c r="L5472" s="124"/>
      <c r="M5472" s="124"/>
      <c r="N5472" s="197">
        <v>50</v>
      </c>
      <c r="O5472" s="197">
        <v>0</v>
      </c>
      <c r="P5472" s="124" t="s">
        <v>1314</v>
      </c>
    </row>
    <row r="5473" spans="1:16" ht="63.75">
      <c r="A5473" s="262">
        <v>16</v>
      </c>
      <c r="B5473" s="124"/>
      <c r="C5473" s="125" t="s">
        <v>692</v>
      </c>
      <c r="D5473" s="195">
        <v>43248</v>
      </c>
      <c r="E5473" s="124" t="s">
        <v>10008</v>
      </c>
      <c r="F5473" s="124" t="s">
        <v>1257</v>
      </c>
      <c r="G5473" s="124">
        <v>5057</v>
      </c>
      <c r="H5473" s="124"/>
      <c r="I5473" s="128" t="s">
        <v>11505</v>
      </c>
      <c r="J5473" s="124"/>
      <c r="K5473" s="124"/>
      <c r="L5473" s="124"/>
      <c r="M5473" s="124"/>
      <c r="N5473" s="197">
        <v>80.099999999999994</v>
      </c>
      <c r="O5473" s="197">
        <v>0</v>
      </c>
      <c r="P5473" s="124" t="s">
        <v>1314</v>
      </c>
    </row>
    <row r="5474" spans="1:16" ht="63.75">
      <c r="A5474" s="262">
        <v>16</v>
      </c>
      <c r="B5474" s="124"/>
      <c r="C5474" s="125" t="s">
        <v>692</v>
      </c>
      <c r="D5474" s="195">
        <v>43248</v>
      </c>
      <c r="E5474" s="124" t="s">
        <v>10009</v>
      </c>
      <c r="F5474" s="124" t="s">
        <v>15</v>
      </c>
      <c r="G5474" s="124">
        <v>5057</v>
      </c>
      <c r="H5474" s="124"/>
      <c r="I5474" s="128" t="s">
        <v>11506</v>
      </c>
      <c r="J5474" s="124"/>
      <c r="K5474" s="124"/>
      <c r="L5474" s="124"/>
      <c r="M5474" s="124"/>
      <c r="N5474" s="197">
        <v>290.79000000000002</v>
      </c>
      <c r="O5474" s="197">
        <v>0</v>
      </c>
      <c r="P5474" s="124" t="s">
        <v>1314</v>
      </c>
    </row>
    <row r="5475" spans="1:16" ht="63.75">
      <c r="A5475" s="262">
        <v>513</v>
      </c>
      <c r="B5475" s="124"/>
      <c r="C5475" s="125" t="s">
        <v>201</v>
      </c>
      <c r="D5475" s="195">
        <v>43248</v>
      </c>
      <c r="E5475" s="124" t="s">
        <v>10010</v>
      </c>
      <c r="F5475" s="124" t="s">
        <v>11</v>
      </c>
      <c r="G5475" s="124">
        <v>922827</v>
      </c>
      <c r="H5475" s="124"/>
      <c r="I5475" s="128" t="s">
        <v>8150</v>
      </c>
      <c r="J5475" s="124"/>
      <c r="K5475" s="124"/>
      <c r="L5475" s="124"/>
      <c r="M5475" s="124"/>
      <c r="N5475" s="197">
        <v>270</v>
      </c>
      <c r="O5475" s="197">
        <v>0</v>
      </c>
      <c r="P5475" s="124" t="s">
        <v>1314</v>
      </c>
    </row>
    <row r="5476" spans="1:16" ht="63.75">
      <c r="A5476" s="262">
        <v>513</v>
      </c>
      <c r="B5476" s="124"/>
      <c r="C5476" s="125" t="s">
        <v>201</v>
      </c>
      <c r="D5476" s="195">
        <v>43248</v>
      </c>
      <c r="E5476" s="124" t="s">
        <v>10011</v>
      </c>
      <c r="F5476" s="124" t="s">
        <v>15</v>
      </c>
      <c r="G5476" s="124">
        <v>747255</v>
      </c>
      <c r="H5476" s="124"/>
      <c r="I5476" s="128" t="s">
        <v>11507</v>
      </c>
      <c r="J5476" s="124"/>
      <c r="K5476" s="124"/>
      <c r="L5476" s="124"/>
      <c r="M5476" s="124"/>
      <c r="N5476" s="197">
        <v>50</v>
      </c>
      <c r="O5476" s="197">
        <v>0</v>
      </c>
      <c r="P5476" s="124" t="s">
        <v>1314</v>
      </c>
    </row>
    <row r="5477" spans="1:16" ht="89.25">
      <c r="A5477" s="262">
        <v>132</v>
      </c>
      <c r="B5477" s="124"/>
      <c r="C5477" s="125" t="s">
        <v>728</v>
      </c>
      <c r="D5477" s="195">
        <v>43248</v>
      </c>
      <c r="E5477" s="124" t="s">
        <v>10012</v>
      </c>
      <c r="F5477" s="124" t="s">
        <v>11</v>
      </c>
      <c r="G5477" s="124">
        <v>922880</v>
      </c>
      <c r="H5477" s="124"/>
      <c r="I5477" s="128" t="s">
        <v>11508</v>
      </c>
      <c r="J5477" s="124"/>
      <c r="K5477" s="124"/>
      <c r="L5477" s="124"/>
      <c r="M5477" s="124"/>
      <c r="N5477" s="197">
        <v>2885.38</v>
      </c>
      <c r="O5477" s="197">
        <v>0</v>
      </c>
      <c r="P5477" s="124" t="s">
        <v>1314</v>
      </c>
    </row>
    <row r="5478" spans="1:16" ht="76.5">
      <c r="A5478" s="262" t="s">
        <v>620</v>
      </c>
      <c r="B5478" s="124"/>
      <c r="C5478" s="125" t="s">
        <v>714</v>
      </c>
      <c r="D5478" s="195">
        <v>43248</v>
      </c>
      <c r="E5478" s="124" t="s">
        <v>10013</v>
      </c>
      <c r="F5478" s="124" t="s">
        <v>6</v>
      </c>
      <c r="G5478" s="124">
        <v>979463</v>
      </c>
      <c r="H5478" s="124"/>
      <c r="I5478" s="128" t="s">
        <v>11509</v>
      </c>
      <c r="J5478" s="124"/>
      <c r="K5478" s="124"/>
      <c r="L5478" s="124"/>
      <c r="M5478" s="124"/>
      <c r="N5478" s="197">
        <v>0</v>
      </c>
      <c r="O5478" s="197">
        <v>140000</v>
      </c>
      <c r="P5478" s="124" t="s">
        <v>1314</v>
      </c>
    </row>
    <row r="5479" spans="1:16" ht="76.5">
      <c r="A5479" s="262">
        <v>513</v>
      </c>
      <c r="B5479" s="124"/>
      <c r="C5479" s="125" t="s">
        <v>201</v>
      </c>
      <c r="D5479" s="195">
        <v>43248</v>
      </c>
      <c r="E5479" s="124" t="s">
        <v>10014</v>
      </c>
      <c r="F5479" s="124" t="s">
        <v>13</v>
      </c>
      <c r="G5479" s="124">
        <v>922856</v>
      </c>
      <c r="H5479" s="124"/>
      <c r="I5479" s="128" t="s">
        <v>11510</v>
      </c>
      <c r="J5479" s="124"/>
      <c r="K5479" s="124"/>
      <c r="L5479" s="124"/>
      <c r="M5479" s="124"/>
      <c r="N5479" s="197">
        <v>394776.91</v>
      </c>
      <c r="O5479" s="197">
        <v>0</v>
      </c>
      <c r="P5479" s="124" t="s">
        <v>1314</v>
      </c>
    </row>
    <row r="5480" spans="1:16" ht="76.5">
      <c r="A5480" s="262">
        <v>513</v>
      </c>
      <c r="B5480" s="124"/>
      <c r="C5480" s="125" t="s">
        <v>201</v>
      </c>
      <c r="D5480" s="195">
        <v>43248</v>
      </c>
      <c r="E5480" s="124" t="s">
        <v>10015</v>
      </c>
      <c r="F5480" s="124" t="s">
        <v>11</v>
      </c>
      <c r="G5480" s="124">
        <v>922856</v>
      </c>
      <c r="H5480" s="124"/>
      <c r="I5480" s="128" t="s">
        <v>11511</v>
      </c>
      <c r="J5480" s="124"/>
      <c r="K5480" s="124"/>
      <c r="L5480" s="124"/>
      <c r="M5480" s="124"/>
      <c r="N5480" s="197">
        <v>542.34</v>
      </c>
      <c r="O5480" s="197">
        <v>0</v>
      </c>
      <c r="P5480" s="124" t="s">
        <v>1314</v>
      </c>
    </row>
    <row r="5481" spans="1:16" ht="51">
      <c r="A5481" s="262" t="s">
        <v>619</v>
      </c>
      <c r="B5481" s="124"/>
      <c r="C5481" s="125" t="s">
        <v>713</v>
      </c>
      <c r="D5481" s="195">
        <v>43249</v>
      </c>
      <c r="E5481" s="124" t="s">
        <v>10016</v>
      </c>
      <c r="F5481" s="124" t="s">
        <v>3</v>
      </c>
      <c r="G5481" s="124">
        <v>1626990</v>
      </c>
      <c r="H5481" s="124"/>
      <c r="I5481" s="128" t="s">
        <v>11512</v>
      </c>
      <c r="J5481" s="124"/>
      <c r="K5481" s="124"/>
      <c r="L5481" s="124"/>
      <c r="M5481" s="124"/>
      <c r="N5481" s="197">
        <v>0</v>
      </c>
      <c r="O5481" s="197">
        <v>210.09</v>
      </c>
      <c r="P5481" s="124" t="s">
        <v>1314</v>
      </c>
    </row>
    <row r="5482" spans="1:16" ht="51">
      <c r="A5482" s="262">
        <v>70</v>
      </c>
      <c r="B5482" s="124"/>
      <c r="C5482" s="125" t="s">
        <v>705</v>
      </c>
      <c r="D5482" s="195">
        <v>43249</v>
      </c>
      <c r="E5482" s="124" t="s">
        <v>10017</v>
      </c>
      <c r="F5482" s="124" t="s">
        <v>3</v>
      </c>
      <c r="G5482" s="124">
        <v>1627055</v>
      </c>
      <c r="H5482" s="124"/>
      <c r="I5482" s="128" t="s">
        <v>11513</v>
      </c>
      <c r="J5482" s="124"/>
      <c r="K5482" s="124"/>
      <c r="L5482" s="124"/>
      <c r="M5482" s="124"/>
      <c r="N5482" s="197">
        <v>0</v>
      </c>
      <c r="O5482" s="197">
        <v>244.4</v>
      </c>
      <c r="P5482" s="124" t="s">
        <v>1314</v>
      </c>
    </row>
    <row r="5483" spans="1:16" ht="63.75">
      <c r="A5483" s="262">
        <v>16</v>
      </c>
      <c r="B5483" s="124"/>
      <c r="C5483" s="125" t="s">
        <v>692</v>
      </c>
      <c r="D5483" s="195">
        <v>43249</v>
      </c>
      <c r="E5483" s="124" t="s">
        <v>10018</v>
      </c>
      <c r="F5483" s="124" t="s">
        <v>3</v>
      </c>
      <c r="G5483" s="124">
        <v>1626803</v>
      </c>
      <c r="H5483" s="124"/>
      <c r="I5483" s="128" t="s">
        <v>11514</v>
      </c>
      <c r="J5483" s="124"/>
      <c r="K5483" s="124"/>
      <c r="L5483" s="124"/>
      <c r="M5483" s="124"/>
      <c r="N5483" s="197">
        <v>0</v>
      </c>
      <c r="O5483" s="197">
        <v>5410.6500000000005</v>
      </c>
      <c r="P5483" s="124" t="s">
        <v>4737</v>
      </c>
    </row>
    <row r="5484" spans="1:16" ht="51">
      <c r="A5484" s="262" t="s">
        <v>619</v>
      </c>
      <c r="B5484" s="124"/>
      <c r="C5484" s="125" t="s">
        <v>713</v>
      </c>
      <c r="D5484" s="195">
        <v>43249</v>
      </c>
      <c r="E5484" s="124" t="s">
        <v>10019</v>
      </c>
      <c r="F5484" s="124" t="s">
        <v>3</v>
      </c>
      <c r="G5484" s="124">
        <v>1626778</v>
      </c>
      <c r="H5484" s="124"/>
      <c r="I5484" s="128" t="s">
        <v>11515</v>
      </c>
      <c r="J5484" s="124"/>
      <c r="K5484" s="124"/>
      <c r="L5484" s="124"/>
      <c r="M5484" s="124"/>
      <c r="N5484" s="197">
        <v>0</v>
      </c>
      <c r="O5484" s="197">
        <v>4373.8500000000004</v>
      </c>
      <c r="P5484" s="124" t="s">
        <v>1314</v>
      </c>
    </row>
    <row r="5485" spans="1:16" ht="51">
      <c r="A5485" s="262" t="s">
        <v>619</v>
      </c>
      <c r="B5485" s="124"/>
      <c r="C5485" s="125" t="s">
        <v>713</v>
      </c>
      <c r="D5485" s="195">
        <v>43249</v>
      </c>
      <c r="E5485" s="124" t="s">
        <v>10020</v>
      </c>
      <c r="F5485" s="124" t="s">
        <v>3</v>
      </c>
      <c r="G5485" s="124">
        <v>1626776</v>
      </c>
      <c r="H5485" s="124"/>
      <c r="I5485" s="128" t="s">
        <v>11516</v>
      </c>
      <c r="J5485" s="124"/>
      <c r="K5485" s="124"/>
      <c r="L5485" s="124"/>
      <c r="M5485" s="124"/>
      <c r="N5485" s="197">
        <v>0</v>
      </c>
      <c r="O5485" s="197">
        <v>2344.8000000000002</v>
      </c>
      <c r="P5485" s="124" t="s">
        <v>1314</v>
      </c>
    </row>
    <row r="5486" spans="1:16" ht="51">
      <c r="A5486" s="262">
        <v>35</v>
      </c>
      <c r="B5486" s="124"/>
      <c r="C5486" s="125" t="s">
        <v>696</v>
      </c>
      <c r="D5486" s="195">
        <v>43249</v>
      </c>
      <c r="E5486" s="124" t="s">
        <v>10021</v>
      </c>
      <c r="F5486" s="124" t="s">
        <v>3</v>
      </c>
      <c r="G5486" s="124">
        <v>1626866</v>
      </c>
      <c r="H5486" s="124"/>
      <c r="I5486" s="128" t="s">
        <v>11517</v>
      </c>
      <c r="J5486" s="124"/>
      <c r="K5486" s="124"/>
      <c r="L5486" s="124"/>
      <c r="M5486" s="124"/>
      <c r="N5486" s="197">
        <v>0</v>
      </c>
      <c r="O5486" s="197">
        <v>653.5</v>
      </c>
      <c r="P5486" s="124" t="s">
        <v>1314</v>
      </c>
    </row>
    <row r="5487" spans="1:16" ht="51">
      <c r="A5487" s="262" t="s">
        <v>619</v>
      </c>
      <c r="B5487" s="124"/>
      <c r="C5487" s="125" t="s">
        <v>713</v>
      </c>
      <c r="D5487" s="195">
        <v>43249</v>
      </c>
      <c r="E5487" s="124" t="s">
        <v>10022</v>
      </c>
      <c r="F5487" s="124" t="s">
        <v>3</v>
      </c>
      <c r="G5487" s="124">
        <v>1626865</v>
      </c>
      <c r="H5487" s="124"/>
      <c r="I5487" s="128" t="s">
        <v>11518</v>
      </c>
      <c r="J5487" s="124"/>
      <c r="K5487" s="124"/>
      <c r="L5487" s="124"/>
      <c r="M5487" s="124"/>
      <c r="N5487" s="197">
        <v>0</v>
      </c>
      <c r="O5487" s="197">
        <v>34276.46</v>
      </c>
      <c r="P5487" s="124" t="s">
        <v>1314</v>
      </c>
    </row>
    <row r="5488" spans="1:16" ht="63.75">
      <c r="A5488" s="262">
        <v>591</v>
      </c>
      <c r="B5488" s="124"/>
      <c r="C5488" s="125" t="s">
        <v>861</v>
      </c>
      <c r="D5488" s="195">
        <v>43249</v>
      </c>
      <c r="E5488" s="124" t="s">
        <v>10023</v>
      </c>
      <c r="F5488" s="124" t="s">
        <v>3</v>
      </c>
      <c r="G5488" s="124">
        <v>1626851</v>
      </c>
      <c r="H5488" s="124"/>
      <c r="I5488" s="128" t="s">
        <v>11519</v>
      </c>
      <c r="J5488" s="124"/>
      <c r="K5488" s="124"/>
      <c r="L5488" s="124"/>
      <c r="M5488" s="124"/>
      <c r="N5488" s="197">
        <v>0</v>
      </c>
      <c r="O5488" s="197">
        <v>925</v>
      </c>
      <c r="P5488" s="124" t="s">
        <v>1314</v>
      </c>
    </row>
    <row r="5489" spans="1:16" ht="51">
      <c r="A5489" s="262">
        <v>302</v>
      </c>
      <c r="B5489" s="124"/>
      <c r="C5489" s="125" t="s">
        <v>801</v>
      </c>
      <c r="D5489" s="195">
        <v>43249</v>
      </c>
      <c r="E5489" s="124" t="s">
        <v>10024</v>
      </c>
      <c r="F5489" s="124" t="s">
        <v>3</v>
      </c>
      <c r="G5489" s="124">
        <v>1626836</v>
      </c>
      <c r="H5489" s="124"/>
      <c r="I5489" s="128" t="s">
        <v>11520</v>
      </c>
      <c r="J5489" s="124"/>
      <c r="K5489" s="124"/>
      <c r="L5489" s="124"/>
      <c r="M5489" s="124"/>
      <c r="N5489" s="197">
        <v>0</v>
      </c>
      <c r="O5489" s="197">
        <v>1127280</v>
      </c>
      <c r="P5489" s="124" t="s">
        <v>1314</v>
      </c>
    </row>
    <row r="5490" spans="1:16" ht="51">
      <c r="A5490" s="262">
        <v>513</v>
      </c>
      <c r="B5490" s="124"/>
      <c r="C5490" s="125" t="s">
        <v>201</v>
      </c>
      <c r="D5490" s="195">
        <v>43249</v>
      </c>
      <c r="E5490" s="124" t="s">
        <v>10025</v>
      </c>
      <c r="F5490" s="124" t="s">
        <v>3</v>
      </c>
      <c r="G5490" s="124">
        <v>1626855</v>
      </c>
      <c r="H5490" s="124"/>
      <c r="I5490" s="128" t="s">
        <v>11521</v>
      </c>
      <c r="J5490" s="124"/>
      <c r="K5490" s="124"/>
      <c r="L5490" s="124"/>
      <c r="M5490" s="124"/>
      <c r="N5490" s="197">
        <v>0</v>
      </c>
      <c r="O5490" s="197">
        <v>1671.5</v>
      </c>
      <c r="P5490" s="124" t="s">
        <v>1314</v>
      </c>
    </row>
    <row r="5491" spans="1:16" ht="51">
      <c r="A5491" s="262" t="s">
        <v>619</v>
      </c>
      <c r="B5491" s="124"/>
      <c r="C5491" s="125" t="s">
        <v>713</v>
      </c>
      <c r="D5491" s="195">
        <v>43249</v>
      </c>
      <c r="E5491" s="124" t="s">
        <v>10026</v>
      </c>
      <c r="F5491" s="124" t="s">
        <v>3</v>
      </c>
      <c r="G5491" s="124">
        <v>1626854</v>
      </c>
      <c r="H5491" s="124"/>
      <c r="I5491" s="128" t="s">
        <v>11522</v>
      </c>
      <c r="J5491" s="124"/>
      <c r="K5491" s="124"/>
      <c r="L5491" s="124"/>
      <c r="M5491" s="124"/>
      <c r="N5491" s="197">
        <v>0</v>
      </c>
      <c r="O5491" s="197">
        <v>192.5</v>
      </c>
      <c r="P5491" s="124" t="s">
        <v>1314</v>
      </c>
    </row>
    <row r="5492" spans="1:16" ht="51">
      <c r="A5492" s="262">
        <v>592</v>
      </c>
      <c r="B5492" s="124"/>
      <c r="C5492" s="125" t="s">
        <v>862</v>
      </c>
      <c r="D5492" s="195">
        <v>43249</v>
      </c>
      <c r="E5492" s="124" t="s">
        <v>10027</v>
      </c>
      <c r="F5492" s="124" t="s">
        <v>3</v>
      </c>
      <c r="G5492" s="124">
        <v>1626843</v>
      </c>
      <c r="H5492" s="124"/>
      <c r="I5492" s="128" t="s">
        <v>11523</v>
      </c>
      <c r="J5492" s="124"/>
      <c r="K5492" s="124"/>
      <c r="L5492" s="124"/>
      <c r="M5492" s="124"/>
      <c r="N5492" s="197">
        <v>0</v>
      </c>
      <c r="O5492" s="197">
        <v>3982</v>
      </c>
      <c r="P5492" s="124" t="s">
        <v>1314</v>
      </c>
    </row>
    <row r="5493" spans="1:16" ht="51">
      <c r="A5493" s="262">
        <v>592</v>
      </c>
      <c r="B5493" s="124"/>
      <c r="C5493" s="125" t="s">
        <v>862</v>
      </c>
      <c r="D5493" s="195">
        <v>43249</v>
      </c>
      <c r="E5493" s="124" t="s">
        <v>10028</v>
      </c>
      <c r="F5493" s="124" t="s">
        <v>3</v>
      </c>
      <c r="G5493" s="124">
        <v>1626839</v>
      </c>
      <c r="H5493" s="124"/>
      <c r="I5493" s="128" t="s">
        <v>11524</v>
      </c>
      <c r="J5493" s="124"/>
      <c r="K5493" s="124"/>
      <c r="L5493" s="124"/>
      <c r="M5493" s="124"/>
      <c r="N5493" s="197">
        <v>0</v>
      </c>
      <c r="O5493" s="197">
        <v>48</v>
      </c>
      <c r="P5493" s="124" t="s">
        <v>1314</v>
      </c>
    </row>
    <row r="5494" spans="1:16" ht="51">
      <c r="A5494" s="262">
        <v>119</v>
      </c>
      <c r="B5494" s="124"/>
      <c r="C5494" s="125" t="s">
        <v>723</v>
      </c>
      <c r="D5494" s="195">
        <v>43249</v>
      </c>
      <c r="E5494" s="124" t="s">
        <v>10029</v>
      </c>
      <c r="F5494" s="124" t="s">
        <v>3</v>
      </c>
      <c r="G5494" s="124">
        <v>1626834</v>
      </c>
      <c r="H5494" s="124"/>
      <c r="I5494" s="128" t="s">
        <v>11525</v>
      </c>
      <c r="J5494" s="124"/>
      <c r="K5494" s="124"/>
      <c r="L5494" s="124"/>
      <c r="M5494" s="124"/>
      <c r="N5494" s="197">
        <v>0</v>
      </c>
      <c r="O5494" s="197">
        <v>1914.3500000000001</v>
      </c>
      <c r="P5494" s="124" t="s">
        <v>1314</v>
      </c>
    </row>
    <row r="5495" spans="1:16" ht="51">
      <c r="A5495" s="262">
        <v>70</v>
      </c>
      <c r="B5495" s="124"/>
      <c r="C5495" s="125" t="s">
        <v>705</v>
      </c>
      <c r="D5495" s="195">
        <v>43249</v>
      </c>
      <c r="E5495" s="124" t="s">
        <v>10030</v>
      </c>
      <c r="F5495" s="124" t="s">
        <v>3</v>
      </c>
      <c r="G5495" s="124">
        <v>1626816</v>
      </c>
      <c r="H5495" s="124"/>
      <c r="I5495" s="128" t="s">
        <v>11526</v>
      </c>
      <c r="J5495" s="124"/>
      <c r="K5495" s="124"/>
      <c r="L5495" s="124"/>
      <c r="M5495" s="124"/>
      <c r="N5495" s="197">
        <v>0</v>
      </c>
      <c r="O5495" s="197">
        <v>0.02</v>
      </c>
      <c r="P5495" s="124" t="s">
        <v>1314</v>
      </c>
    </row>
    <row r="5496" spans="1:16" ht="63.75">
      <c r="A5496" s="262">
        <v>373</v>
      </c>
      <c r="B5496" s="124"/>
      <c r="C5496" s="125" t="s">
        <v>1269</v>
      </c>
      <c r="D5496" s="195">
        <v>43249</v>
      </c>
      <c r="E5496" s="124" t="s">
        <v>10031</v>
      </c>
      <c r="F5496" s="124" t="s">
        <v>3</v>
      </c>
      <c r="G5496" s="124">
        <v>1626791</v>
      </c>
      <c r="H5496" s="124"/>
      <c r="I5496" s="128" t="s">
        <v>11527</v>
      </c>
      <c r="J5496" s="124"/>
      <c r="K5496" s="124"/>
      <c r="L5496" s="124"/>
      <c r="M5496" s="124"/>
      <c r="N5496" s="197">
        <v>0</v>
      </c>
      <c r="O5496" s="197">
        <v>98.9</v>
      </c>
      <c r="P5496" s="124" t="s">
        <v>1314</v>
      </c>
    </row>
    <row r="5497" spans="1:16" ht="63.75">
      <c r="A5497" s="262" t="s">
        <v>619</v>
      </c>
      <c r="B5497" s="124"/>
      <c r="C5497" s="125" t="s">
        <v>713</v>
      </c>
      <c r="D5497" s="195">
        <v>43249</v>
      </c>
      <c r="E5497" s="124" t="s">
        <v>10032</v>
      </c>
      <c r="F5497" s="124" t="s">
        <v>3</v>
      </c>
      <c r="G5497" s="124">
        <v>1626942</v>
      </c>
      <c r="H5497" s="124"/>
      <c r="I5497" s="128" t="s">
        <v>11528</v>
      </c>
      <c r="J5497" s="124"/>
      <c r="K5497" s="124"/>
      <c r="L5497" s="124"/>
      <c r="M5497" s="124"/>
      <c r="N5497" s="197">
        <v>0</v>
      </c>
      <c r="O5497" s="197">
        <v>580</v>
      </c>
      <c r="P5497" s="124" t="s">
        <v>1314</v>
      </c>
    </row>
    <row r="5498" spans="1:16" ht="63.75">
      <c r="A5498" s="262" t="s">
        <v>619</v>
      </c>
      <c r="B5498" s="124"/>
      <c r="C5498" s="125" t="s">
        <v>713</v>
      </c>
      <c r="D5498" s="195">
        <v>43249</v>
      </c>
      <c r="E5498" s="124" t="s">
        <v>10033</v>
      </c>
      <c r="F5498" s="124" t="s">
        <v>3</v>
      </c>
      <c r="G5498" s="124">
        <v>1626939</v>
      </c>
      <c r="H5498" s="124"/>
      <c r="I5498" s="128" t="s">
        <v>11529</v>
      </c>
      <c r="J5498" s="124"/>
      <c r="K5498" s="124"/>
      <c r="L5498" s="124"/>
      <c r="M5498" s="124"/>
      <c r="N5498" s="197">
        <v>0</v>
      </c>
      <c r="O5498" s="197">
        <v>939</v>
      </c>
      <c r="P5498" s="124" t="s">
        <v>1314</v>
      </c>
    </row>
    <row r="5499" spans="1:16" ht="51">
      <c r="A5499" s="262" t="s">
        <v>619</v>
      </c>
      <c r="B5499" s="124"/>
      <c r="C5499" s="125" t="s">
        <v>713</v>
      </c>
      <c r="D5499" s="195">
        <v>43249</v>
      </c>
      <c r="E5499" s="124" t="s">
        <v>10034</v>
      </c>
      <c r="F5499" s="124" t="s">
        <v>3</v>
      </c>
      <c r="G5499" s="124">
        <v>1626930</v>
      </c>
      <c r="H5499" s="124"/>
      <c r="I5499" s="128" t="s">
        <v>11530</v>
      </c>
      <c r="J5499" s="124"/>
      <c r="K5499" s="124"/>
      <c r="L5499" s="124"/>
      <c r="M5499" s="124"/>
      <c r="N5499" s="197">
        <v>0</v>
      </c>
      <c r="O5499" s="197">
        <v>238</v>
      </c>
      <c r="P5499" s="124" t="s">
        <v>1314</v>
      </c>
    </row>
    <row r="5500" spans="1:16" ht="51">
      <c r="A5500" s="262">
        <v>203</v>
      </c>
      <c r="B5500" s="124"/>
      <c r="C5500" s="125" t="s">
        <v>757</v>
      </c>
      <c r="D5500" s="195">
        <v>43249</v>
      </c>
      <c r="E5500" s="124" t="s">
        <v>10035</v>
      </c>
      <c r="F5500" s="124" t="s">
        <v>3</v>
      </c>
      <c r="G5500" s="124">
        <v>1626928</v>
      </c>
      <c r="H5500" s="124"/>
      <c r="I5500" s="128" t="s">
        <v>11531</v>
      </c>
      <c r="J5500" s="124"/>
      <c r="K5500" s="124"/>
      <c r="L5500" s="124"/>
      <c r="M5500" s="124"/>
      <c r="N5500" s="197">
        <v>0</v>
      </c>
      <c r="O5500" s="197">
        <v>10</v>
      </c>
      <c r="P5500" s="124" t="s">
        <v>1314</v>
      </c>
    </row>
    <row r="5501" spans="1:16" ht="51">
      <c r="A5501" s="262" t="s">
        <v>619</v>
      </c>
      <c r="B5501" s="124"/>
      <c r="C5501" s="125" t="s">
        <v>713</v>
      </c>
      <c r="D5501" s="195">
        <v>43249</v>
      </c>
      <c r="E5501" s="124" t="s">
        <v>10036</v>
      </c>
      <c r="F5501" s="124" t="s">
        <v>3</v>
      </c>
      <c r="G5501" s="124">
        <v>1626908</v>
      </c>
      <c r="H5501" s="124"/>
      <c r="I5501" s="128" t="s">
        <v>11532</v>
      </c>
      <c r="J5501" s="124"/>
      <c r="K5501" s="124"/>
      <c r="L5501" s="124"/>
      <c r="M5501" s="124"/>
      <c r="N5501" s="197">
        <v>0</v>
      </c>
      <c r="O5501" s="197">
        <v>1856</v>
      </c>
      <c r="P5501" s="124" t="s">
        <v>1314</v>
      </c>
    </row>
    <row r="5502" spans="1:16" ht="51">
      <c r="A5502" s="262" t="s">
        <v>619</v>
      </c>
      <c r="B5502" s="124"/>
      <c r="C5502" s="125" t="s">
        <v>713</v>
      </c>
      <c r="D5502" s="195">
        <v>43249</v>
      </c>
      <c r="E5502" s="124" t="s">
        <v>10037</v>
      </c>
      <c r="F5502" s="124" t="s">
        <v>3</v>
      </c>
      <c r="G5502" s="124">
        <v>1626889</v>
      </c>
      <c r="H5502" s="124"/>
      <c r="I5502" s="128" t="s">
        <v>11533</v>
      </c>
      <c r="J5502" s="124"/>
      <c r="K5502" s="124"/>
      <c r="L5502" s="124"/>
      <c r="M5502" s="124"/>
      <c r="N5502" s="197">
        <v>0</v>
      </c>
      <c r="O5502" s="197">
        <v>1038.8</v>
      </c>
      <c r="P5502" s="124" t="s">
        <v>1314</v>
      </c>
    </row>
    <row r="5503" spans="1:16" ht="51">
      <c r="A5503" s="262">
        <v>373</v>
      </c>
      <c r="B5503" s="124"/>
      <c r="C5503" s="125" t="s">
        <v>1269</v>
      </c>
      <c r="D5503" s="195">
        <v>43249</v>
      </c>
      <c r="E5503" s="124" t="s">
        <v>10038</v>
      </c>
      <c r="F5503" s="124" t="s">
        <v>3</v>
      </c>
      <c r="G5503" s="124">
        <v>1626887</v>
      </c>
      <c r="H5503" s="124"/>
      <c r="I5503" s="128" t="s">
        <v>11534</v>
      </c>
      <c r="J5503" s="124"/>
      <c r="K5503" s="124"/>
      <c r="L5503" s="124"/>
      <c r="M5503" s="124"/>
      <c r="N5503" s="197">
        <v>0</v>
      </c>
      <c r="O5503" s="197">
        <v>3029.88</v>
      </c>
      <c r="P5503" s="124" t="s">
        <v>1314</v>
      </c>
    </row>
    <row r="5504" spans="1:16" ht="38.25">
      <c r="A5504" s="262">
        <v>16</v>
      </c>
      <c r="B5504" s="124"/>
      <c r="C5504" s="125" t="s">
        <v>692</v>
      </c>
      <c r="D5504" s="195">
        <v>43249</v>
      </c>
      <c r="E5504" s="124" t="s">
        <v>10039</v>
      </c>
      <c r="F5504" s="124" t="s">
        <v>3</v>
      </c>
      <c r="G5504" s="124">
        <v>1626772</v>
      </c>
      <c r="H5504" s="124"/>
      <c r="I5504" s="128" t="s">
        <v>11535</v>
      </c>
      <c r="J5504" s="124"/>
      <c r="K5504" s="124"/>
      <c r="L5504" s="124"/>
      <c r="M5504" s="124"/>
      <c r="N5504" s="197">
        <v>0</v>
      </c>
      <c r="O5504" s="197">
        <v>501</v>
      </c>
      <c r="P5504" s="124" t="s">
        <v>4737</v>
      </c>
    </row>
    <row r="5505" spans="1:16" ht="51">
      <c r="A5505" s="262">
        <v>41</v>
      </c>
      <c r="B5505" s="124"/>
      <c r="C5505" s="125" t="s">
        <v>697</v>
      </c>
      <c r="D5505" s="195">
        <v>43249</v>
      </c>
      <c r="E5505" s="124" t="s">
        <v>10040</v>
      </c>
      <c r="F5505" s="124" t="s">
        <v>3</v>
      </c>
      <c r="G5505" s="124">
        <v>1626768</v>
      </c>
      <c r="H5505" s="124"/>
      <c r="I5505" s="128" t="s">
        <v>11536</v>
      </c>
      <c r="J5505" s="124"/>
      <c r="K5505" s="124"/>
      <c r="L5505" s="124"/>
      <c r="M5505" s="124"/>
      <c r="N5505" s="197">
        <v>0</v>
      </c>
      <c r="O5505" s="197">
        <v>380</v>
      </c>
      <c r="P5505" s="124" t="s">
        <v>1314</v>
      </c>
    </row>
    <row r="5506" spans="1:16" ht="38.25">
      <c r="A5506" s="262">
        <v>16</v>
      </c>
      <c r="B5506" s="124"/>
      <c r="C5506" s="125" t="s">
        <v>692</v>
      </c>
      <c r="D5506" s="195">
        <v>43249</v>
      </c>
      <c r="E5506" s="124" t="s">
        <v>10041</v>
      </c>
      <c r="F5506" s="124" t="s">
        <v>3</v>
      </c>
      <c r="G5506" s="124">
        <v>1626765</v>
      </c>
      <c r="H5506" s="124"/>
      <c r="I5506" s="128" t="s">
        <v>11535</v>
      </c>
      <c r="J5506" s="124"/>
      <c r="K5506" s="124"/>
      <c r="L5506" s="124"/>
      <c r="M5506" s="124"/>
      <c r="N5506" s="197">
        <v>0</v>
      </c>
      <c r="O5506" s="197">
        <v>187</v>
      </c>
      <c r="P5506" s="124" t="s">
        <v>1314</v>
      </c>
    </row>
    <row r="5507" spans="1:16" ht="51">
      <c r="A5507" s="262" t="s">
        <v>619</v>
      </c>
      <c r="B5507" s="124"/>
      <c r="C5507" s="125" t="s">
        <v>713</v>
      </c>
      <c r="D5507" s="195">
        <v>43249</v>
      </c>
      <c r="E5507" s="124" t="s">
        <v>10042</v>
      </c>
      <c r="F5507" s="124" t="s">
        <v>3</v>
      </c>
      <c r="G5507" s="124">
        <v>1626763</v>
      </c>
      <c r="H5507" s="124"/>
      <c r="I5507" s="128" t="s">
        <v>11537</v>
      </c>
      <c r="J5507" s="124"/>
      <c r="K5507" s="124"/>
      <c r="L5507" s="124"/>
      <c r="M5507" s="124"/>
      <c r="N5507" s="197">
        <v>0</v>
      </c>
      <c r="O5507" s="197">
        <v>983</v>
      </c>
      <c r="P5507" s="124" t="s">
        <v>1314</v>
      </c>
    </row>
    <row r="5508" spans="1:16" ht="51">
      <c r="A5508" s="262">
        <v>373</v>
      </c>
      <c r="B5508" s="124"/>
      <c r="C5508" s="125" t="s">
        <v>1269</v>
      </c>
      <c r="D5508" s="195">
        <v>43249</v>
      </c>
      <c r="E5508" s="124" t="s">
        <v>10043</v>
      </c>
      <c r="F5508" s="124" t="s">
        <v>3</v>
      </c>
      <c r="G5508" s="124">
        <v>1626734</v>
      </c>
      <c r="H5508" s="124"/>
      <c r="I5508" s="128" t="s">
        <v>11538</v>
      </c>
      <c r="J5508" s="124"/>
      <c r="K5508" s="124"/>
      <c r="L5508" s="124"/>
      <c r="M5508" s="124"/>
      <c r="N5508" s="197">
        <v>0</v>
      </c>
      <c r="O5508" s="197">
        <v>60</v>
      </c>
      <c r="P5508" s="124" t="s">
        <v>1314</v>
      </c>
    </row>
    <row r="5509" spans="1:16" ht="51">
      <c r="A5509" s="262" t="s">
        <v>619</v>
      </c>
      <c r="B5509" s="124"/>
      <c r="C5509" s="125" t="s">
        <v>713</v>
      </c>
      <c r="D5509" s="195">
        <v>43249</v>
      </c>
      <c r="E5509" s="124" t="s">
        <v>10044</v>
      </c>
      <c r="F5509" s="124" t="s">
        <v>3</v>
      </c>
      <c r="G5509" s="124">
        <v>1626738</v>
      </c>
      <c r="H5509" s="124"/>
      <c r="I5509" s="128" t="s">
        <v>11539</v>
      </c>
      <c r="J5509" s="124"/>
      <c r="K5509" s="124"/>
      <c r="L5509" s="124"/>
      <c r="M5509" s="124"/>
      <c r="N5509" s="197">
        <v>0</v>
      </c>
      <c r="O5509" s="197">
        <v>5</v>
      </c>
      <c r="P5509" s="124" t="s">
        <v>1314</v>
      </c>
    </row>
    <row r="5510" spans="1:16" ht="51">
      <c r="A5510" s="262">
        <v>373</v>
      </c>
      <c r="B5510" s="124"/>
      <c r="C5510" s="125" t="s">
        <v>1269</v>
      </c>
      <c r="D5510" s="195">
        <v>43249</v>
      </c>
      <c r="E5510" s="124" t="s">
        <v>10045</v>
      </c>
      <c r="F5510" s="124" t="s">
        <v>3</v>
      </c>
      <c r="G5510" s="124">
        <v>1626744</v>
      </c>
      <c r="H5510" s="124"/>
      <c r="I5510" s="128" t="s">
        <v>11540</v>
      </c>
      <c r="J5510" s="124"/>
      <c r="K5510" s="124"/>
      <c r="L5510" s="124"/>
      <c r="M5510" s="124"/>
      <c r="N5510" s="197">
        <v>0</v>
      </c>
      <c r="O5510" s="197">
        <v>3822.21</v>
      </c>
      <c r="P5510" s="124" t="s">
        <v>1314</v>
      </c>
    </row>
    <row r="5511" spans="1:16" ht="76.5">
      <c r="A5511" s="262">
        <v>25</v>
      </c>
      <c r="B5511" s="124"/>
      <c r="C5511" s="125" t="s">
        <v>694</v>
      </c>
      <c r="D5511" s="195">
        <v>43249</v>
      </c>
      <c r="E5511" s="124" t="s">
        <v>10046</v>
      </c>
      <c r="F5511" s="124" t="s">
        <v>1315</v>
      </c>
      <c r="G5511" s="124">
        <v>17827747</v>
      </c>
      <c r="H5511" s="124"/>
      <c r="I5511" s="128" t="s">
        <v>11541</v>
      </c>
      <c r="J5511" s="124"/>
      <c r="K5511" s="124"/>
      <c r="L5511" s="124"/>
      <c r="M5511" s="124"/>
      <c r="N5511" s="197">
        <v>510961.78</v>
      </c>
      <c r="O5511" s="197">
        <v>0</v>
      </c>
      <c r="P5511" s="124" t="s">
        <v>1314</v>
      </c>
    </row>
    <row r="5512" spans="1:16" ht="76.5">
      <c r="A5512" s="262">
        <v>25</v>
      </c>
      <c r="B5512" s="124"/>
      <c r="C5512" s="125" t="s">
        <v>694</v>
      </c>
      <c r="D5512" s="195">
        <v>43249</v>
      </c>
      <c r="E5512" s="124" t="s">
        <v>10047</v>
      </c>
      <c r="F5512" s="124" t="s">
        <v>1315</v>
      </c>
      <c r="G5512" s="124">
        <v>17827750</v>
      </c>
      <c r="H5512" s="124"/>
      <c r="I5512" s="128" t="s">
        <v>11542</v>
      </c>
      <c r="J5512" s="124"/>
      <c r="K5512" s="124"/>
      <c r="L5512" s="124"/>
      <c r="M5512" s="124"/>
      <c r="N5512" s="197">
        <v>298664.52</v>
      </c>
      <c r="O5512" s="197">
        <v>0</v>
      </c>
      <c r="P5512" s="124" t="s">
        <v>1314</v>
      </c>
    </row>
    <row r="5513" spans="1:16" ht="76.5">
      <c r="A5513" s="262">
        <v>25</v>
      </c>
      <c r="B5513" s="124"/>
      <c r="C5513" s="125" t="s">
        <v>694</v>
      </c>
      <c r="D5513" s="195">
        <v>43249</v>
      </c>
      <c r="E5513" s="124" t="s">
        <v>10048</v>
      </c>
      <c r="F5513" s="124" t="s">
        <v>1315</v>
      </c>
      <c r="G5513" s="124">
        <v>17827751</v>
      </c>
      <c r="H5513" s="124"/>
      <c r="I5513" s="128" t="s">
        <v>11543</v>
      </c>
      <c r="J5513" s="124"/>
      <c r="K5513" s="124"/>
      <c r="L5513" s="124"/>
      <c r="M5513" s="124"/>
      <c r="N5513" s="197">
        <v>416572.23</v>
      </c>
      <c r="O5513" s="197">
        <v>0</v>
      </c>
      <c r="P5513" s="124" t="s">
        <v>1314</v>
      </c>
    </row>
    <row r="5514" spans="1:16" ht="76.5">
      <c r="A5514" s="262">
        <v>25</v>
      </c>
      <c r="B5514" s="124"/>
      <c r="C5514" s="125" t="s">
        <v>694</v>
      </c>
      <c r="D5514" s="195">
        <v>43249</v>
      </c>
      <c r="E5514" s="124" t="s">
        <v>10049</v>
      </c>
      <c r="F5514" s="124" t="s">
        <v>1315</v>
      </c>
      <c r="G5514" s="124">
        <v>17827752</v>
      </c>
      <c r="H5514" s="124"/>
      <c r="I5514" s="128" t="s">
        <v>11544</v>
      </c>
      <c r="J5514" s="124"/>
      <c r="K5514" s="124"/>
      <c r="L5514" s="124"/>
      <c r="M5514" s="124"/>
      <c r="N5514" s="197">
        <v>496789.41</v>
      </c>
      <c r="O5514" s="197">
        <v>0</v>
      </c>
      <c r="P5514" s="124" t="s">
        <v>1314</v>
      </c>
    </row>
    <row r="5515" spans="1:16" ht="76.5">
      <c r="A5515" s="262">
        <v>25</v>
      </c>
      <c r="B5515" s="124"/>
      <c r="C5515" s="125" t="s">
        <v>694</v>
      </c>
      <c r="D5515" s="195">
        <v>43249</v>
      </c>
      <c r="E5515" s="124" t="s">
        <v>10050</v>
      </c>
      <c r="F5515" s="124" t="s">
        <v>1315</v>
      </c>
      <c r="G5515" s="124">
        <v>17827800</v>
      </c>
      <c r="H5515" s="124"/>
      <c r="I5515" s="128" t="s">
        <v>8462</v>
      </c>
      <c r="J5515" s="124"/>
      <c r="K5515" s="124"/>
      <c r="L5515" s="124"/>
      <c r="M5515" s="124"/>
      <c r="N5515" s="197">
        <v>30892.84</v>
      </c>
      <c r="O5515" s="197">
        <v>0</v>
      </c>
      <c r="P5515" s="124" t="s">
        <v>1314</v>
      </c>
    </row>
    <row r="5516" spans="1:16" ht="76.5">
      <c r="A5516" s="262">
        <v>25</v>
      </c>
      <c r="B5516" s="124"/>
      <c r="C5516" s="125" t="s">
        <v>694</v>
      </c>
      <c r="D5516" s="195">
        <v>43249</v>
      </c>
      <c r="E5516" s="124" t="s">
        <v>10051</v>
      </c>
      <c r="F5516" s="124" t="s">
        <v>1315</v>
      </c>
      <c r="G5516" s="124">
        <v>17827802</v>
      </c>
      <c r="H5516" s="124"/>
      <c r="I5516" s="128" t="s">
        <v>8391</v>
      </c>
      <c r="J5516" s="124"/>
      <c r="K5516" s="124"/>
      <c r="L5516" s="124"/>
      <c r="M5516" s="124"/>
      <c r="N5516" s="197">
        <v>308234.78999999998</v>
      </c>
      <c r="O5516" s="197">
        <v>0</v>
      </c>
      <c r="P5516" s="124" t="s">
        <v>1314</v>
      </c>
    </row>
    <row r="5517" spans="1:16" ht="76.5">
      <c r="A5517" s="262">
        <v>25</v>
      </c>
      <c r="B5517" s="124"/>
      <c r="C5517" s="125" t="s">
        <v>694</v>
      </c>
      <c r="D5517" s="195">
        <v>43249</v>
      </c>
      <c r="E5517" s="124" t="s">
        <v>10052</v>
      </c>
      <c r="F5517" s="124" t="s">
        <v>1315</v>
      </c>
      <c r="G5517" s="124">
        <v>17827326</v>
      </c>
      <c r="H5517" s="124"/>
      <c r="I5517" s="128" t="s">
        <v>11545</v>
      </c>
      <c r="J5517" s="124"/>
      <c r="K5517" s="124"/>
      <c r="L5517" s="124"/>
      <c r="M5517" s="124"/>
      <c r="N5517" s="197">
        <v>400328.82</v>
      </c>
      <c r="O5517" s="197">
        <v>0</v>
      </c>
      <c r="P5517" s="124" t="s">
        <v>1314</v>
      </c>
    </row>
    <row r="5518" spans="1:16" ht="76.5">
      <c r="A5518" s="262">
        <v>25</v>
      </c>
      <c r="B5518" s="124"/>
      <c r="C5518" s="125" t="s">
        <v>694</v>
      </c>
      <c r="D5518" s="195">
        <v>43249</v>
      </c>
      <c r="E5518" s="124" t="s">
        <v>10053</v>
      </c>
      <c r="F5518" s="124" t="s">
        <v>1315</v>
      </c>
      <c r="G5518" s="124">
        <v>17813675</v>
      </c>
      <c r="H5518" s="124"/>
      <c r="I5518" s="128" t="s">
        <v>11546</v>
      </c>
      <c r="J5518" s="124"/>
      <c r="K5518" s="124"/>
      <c r="L5518" s="124"/>
      <c r="M5518" s="124"/>
      <c r="N5518" s="197">
        <v>928477.87</v>
      </c>
      <c r="O5518" s="197">
        <v>0</v>
      </c>
      <c r="P5518" s="124" t="s">
        <v>1314</v>
      </c>
    </row>
    <row r="5519" spans="1:16" ht="76.5">
      <c r="A5519" s="262">
        <v>25</v>
      </c>
      <c r="B5519" s="124"/>
      <c r="C5519" s="125" t="s">
        <v>694</v>
      </c>
      <c r="D5519" s="195">
        <v>43249</v>
      </c>
      <c r="E5519" s="124" t="s">
        <v>10054</v>
      </c>
      <c r="F5519" s="124" t="s">
        <v>1315</v>
      </c>
      <c r="G5519" s="124">
        <v>17813679</v>
      </c>
      <c r="H5519" s="124"/>
      <c r="I5519" s="128" t="s">
        <v>11547</v>
      </c>
      <c r="J5519" s="124"/>
      <c r="K5519" s="124"/>
      <c r="L5519" s="124"/>
      <c r="M5519" s="124"/>
      <c r="N5519" s="197">
        <v>201639.93</v>
      </c>
      <c r="O5519" s="197">
        <v>0</v>
      </c>
      <c r="P5519" s="124" t="s">
        <v>1314</v>
      </c>
    </row>
    <row r="5520" spans="1:16" ht="76.5">
      <c r="A5520" s="262">
        <v>25</v>
      </c>
      <c r="B5520" s="124"/>
      <c r="C5520" s="125" t="s">
        <v>694</v>
      </c>
      <c r="D5520" s="195">
        <v>43249</v>
      </c>
      <c r="E5520" s="124" t="s">
        <v>10055</v>
      </c>
      <c r="F5520" s="124" t="s">
        <v>1315</v>
      </c>
      <c r="G5520" s="124">
        <v>17813680</v>
      </c>
      <c r="H5520" s="124"/>
      <c r="I5520" s="128" t="s">
        <v>11548</v>
      </c>
      <c r="J5520" s="124"/>
      <c r="K5520" s="124"/>
      <c r="L5520" s="124"/>
      <c r="M5520" s="124"/>
      <c r="N5520" s="197">
        <v>222301.37</v>
      </c>
      <c r="O5520" s="197">
        <v>0</v>
      </c>
      <c r="P5520" s="124" t="s">
        <v>1314</v>
      </c>
    </row>
    <row r="5521" spans="1:16" ht="76.5">
      <c r="A5521" s="262">
        <v>25</v>
      </c>
      <c r="B5521" s="124"/>
      <c r="C5521" s="125" t="s">
        <v>694</v>
      </c>
      <c r="D5521" s="195">
        <v>43249</v>
      </c>
      <c r="E5521" s="124" t="s">
        <v>10056</v>
      </c>
      <c r="F5521" s="124" t="s">
        <v>1315</v>
      </c>
      <c r="G5521" s="124">
        <v>17813681</v>
      </c>
      <c r="H5521" s="124"/>
      <c r="I5521" s="128" t="s">
        <v>11549</v>
      </c>
      <c r="J5521" s="124"/>
      <c r="K5521" s="124"/>
      <c r="L5521" s="124"/>
      <c r="M5521" s="124"/>
      <c r="N5521" s="197">
        <v>765223.3</v>
      </c>
      <c r="O5521" s="197">
        <v>0</v>
      </c>
      <c r="P5521" s="124" t="s">
        <v>1314</v>
      </c>
    </row>
    <row r="5522" spans="1:16" ht="76.5">
      <c r="A5522" s="262">
        <v>25</v>
      </c>
      <c r="B5522" s="124"/>
      <c r="C5522" s="125" t="s">
        <v>694</v>
      </c>
      <c r="D5522" s="195">
        <v>43249</v>
      </c>
      <c r="E5522" s="124" t="s">
        <v>10057</v>
      </c>
      <c r="F5522" s="124" t="s">
        <v>1315</v>
      </c>
      <c r="G5522" s="124">
        <v>17813682</v>
      </c>
      <c r="H5522" s="124"/>
      <c r="I5522" s="128" t="s">
        <v>11550</v>
      </c>
      <c r="J5522" s="124"/>
      <c r="K5522" s="124"/>
      <c r="L5522" s="124"/>
      <c r="M5522" s="124"/>
      <c r="N5522" s="197">
        <v>385984.37</v>
      </c>
      <c r="O5522" s="197">
        <v>0</v>
      </c>
      <c r="P5522" s="124" t="s">
        <v>1314</v>
      </c>
    </row>
    <row r="5523" spans="1:16" ht="76.5">
      <c r="A5523" s="262">
        <v>25</v>
      </c>
      <c r="B5523" s="124"/>
      <c r="C5523" s="125" t="s">
        <v>694</v>
      </c>
      <c r="D5523" s="195">
        <v>43249</v>
      </c>
      <c r="E5523" s="124" t="s">
        <v>10058</v>
      </c>
      <c r="F5523" s="124" t="s">
        <v>1315</v>
      </c>
      <c r="G5523" s="124">
        <v>17813683</v>
      </c>
      <c r="H5523" s="124"/>
      <c r="I5523" s="128" t="s">
        <v>11551</v>
      </c>
      <c r="J5523" s="124"/>
      <c r="K5523" s="124"/>
      <c r="L5523" s="124"/>
      <c r="M5523" s="124"/>
      <c r="N5523" s="197">
        <v>278188.06</v>
      </c>
      <c r="O5523" s="197">
        <v>0</v>
      </c>
      <c r="P5523" s="124" t="s">
        <v>1314</v>
      </c>
    </row>
    <row r="5524" spans="1:16" ht="76.5">
      <c r="A5524" s="262">
        <v>25</v>
      </c>
      <c r="B5524" s="124"/>
      <c r="C5524" s="125" t="s">
        <v>694</v>
      </c>
      <c r="D5524" s="195">
        <v>43249</v>
      </c>
      <c r="E5524" s="124" t="s">
        <v>10059</v>
      </c>
      <c r="F5524" s="124" t="s">
        <v>1315</v>
      </c>
      <c r="G5524" s="124">
        <v>17827325</v>
      </c>
      <c r="H5524" s="124"/>
      <c r="I5524" s="128" t="s">
        <v>11552</v>
      </c>
      <c r="J5524" s="124"/>
      <c r="K5524" s="124"/>
      <c r="L5524" s="124"/>
      <c r="M5524" s="124"/>
      <c r="N5524" s="197">
        <v>300349.21000000002</v>
      </c>
      <c r="O5524" s="197">
        <v>0</v>
      </c>
      <c r="P5524" s="124" t="s">
        <v>1314</v>
      </c>
    </row>
    <row r="5525" spans="1:16" ht="89.25">
      <c r="A5525" s="262">
        <v>597</v>
      </c>
      <c r="B5525" s="124"/>
      <c r="C5525" s="125" t="s">
        <v>4141</v>
      </c>
      <c r="D5525" s="195">
        <v>43249</v>
      </c>
      <c r="E5525" s="124" t="s">
        <v>10060</v>
      </c>
      <c r="F5525" s="124" t="s">
        <v>15</v>
      </c>
      <c r="G5525" s="124">
        <v>5068</v>
      </c>
      <c r="H5525" s="124"/>
      <c r="I5525" s="128" t="s">
        <v>11553</v>
      </c>
      <c r="J5525" s="124"/>
      <c r="K5525" s="124"/>
      <c r="L5525" s="124"/>
      <c r="M5525" s="124"/>
      <c r="N5525" s="197">
        <v>289.41000000000003</v>
      </c>
      <c r="O5525" s="197">
        <v>0</v>
      </c>
      <c r="P5525" s="124" t="s">
        <v>1314</v>
      </c>
    </row>
    <row r="5526" spans="1:16" ht="51">
      <c r="A5526" s="262">
        <v>16</v>
      </c>
      <c r="B5526" s="124"/>
      <c r="C5526" s="125" t="s">
        <v>692</v>
      </c>
      <c r="D5526" s="195">
        <v>43249</v>
      </c>
      <c r="E5526" s="124" t="s">
        <v>10061</v>
      </c>
      <c r="F5526" s="124" t="s">
        <v>15</v>
      </c>
      <c r="G5526" s="124">
        <v>5071</v>
      </c>
      <c r="H5526" s="124"/>
      <c r="I5526" s="128" t="s">
        <v>11554</v>
      </c>
      <c r="J5526" s="124"/>
      <c r="K5526" s="124"/>
      <c r="L5526" s="124"/>
      <c r="M5526" s="124"/>
      <c r="N5526" s="197">
        <v>285.98</v>
      </c>
      <c r="O5526" s="197">
        <v>0</v>
      </c>
      <c r="P5526" s="124" t="s">
        <v>1314</v>
      </c>
    </row>
    <row r="5527" spans="1:16" ht="76.5">
      <c r="A5527" s="262">
        <v>291</v>
      </c>
      <c r="B5527" s="124"/>
      <c r="C5527" s="125" t="s">
        <v>794</v>
      </c>
      <c r="D5527" s="195">
        <v>43249</v>
      </c>
      <c r="E5527" s="124" t="s">
        <v>10062</v>
      </c>
      <c r="F5527" s="124" t="s">
        <v>11</v>
      </c>
      <c r="G5527" s="124">
        <v>748145</v>
      </c>
      <c r="H5527" s="124"/>
      <c r="I5527" s="128" t="s">
        <v>11555</v>
      </c>
      <c r="J5527" s="124"/>
      <c r="K5527" s="124"/>
      <c r="L5527" s="124"/>
      <c r="M5527" s="124"/>
      <c r="N5527" s="197">
        <v>50</v>
      </c>
      <c r="O5527" s="197">
        <v>0</v>
      </c>
      <c r="P5527" s="124" t="s">
        <v>1314</v>
      </c>
    </row>
    <row r="5528" spans="1:16" ht="76.5">
      <c r="A5528" s="262">
        <v>291</v>
      </c>
      <c r="B5528" s="124"/>
      <c r="C5528" s="125" t="s">
        <v>794</v>
      </c>
      <c r="D5528" s="195">
        <v>43249</v>
      </c>
      <c r="E5528" s="124" t="s">
        <v>10063</v>
      </c>
      <c r="F5528" s="124" t="s">
        <v>6</v>
      </c>
      <c r="G5528" s="124">
        <v>979732</v>
      </c>
      <c r="H5528" s="124"/>
      <c r="I5528" s="128" t="s">
        <v>11556</v>
      </c>
      <c r="J5528" s="124"/>
      <c r="K5528" s="124"/>
      <c r="L5528" s="124"/>
      <c r="M5528" s="124"/>
      <c r="N5528" s="197">
        <v>0</v>
      </c>
      <c r="O5528" s="197">
        <v>17500.22</v>
      </c>
      <c r="P5528" s="124" t="s">
        <v>1314</v>
      </c>
    </row>
    <row r="5529" spans="1:16" ht="76.5">
      <c r="A5529" s="262">
        <v>291</v>
      </c>
      <c r="B5529" s="124"/>
      <c r="C5529" s="125" t="s">
        <v>794</v>
      </c>
      <c r="D5529" s="195">
        <v>43249</v>
      </c>
      <c r="E5529" s="124" t="s">
        <v>10064</v>
      </c>
      <c r="F5529" s="124" t="s">
        <v>6</v>
      </c>
      <c r="G5529" s="124">
        <v>979736</v>
      </c>
      <c r="H5529" s="124"/>
      <c r="I5529" s="128" t="s">
        <v>11556</v>
      </c>
      <c r="J5529" s="124"/>
      <c r="K5529" s="124"/>
      <c r="L5529" s="124"/>
      <c r="M5529" s="124"/>
      <c r="N5529" s="197">
        <v>0</v>
      </c>
      <c r="O5529" s="197">
        <v>2700.34</v>
      </c>
      <c r="P5529" s="124" t="s">
        <v>1314</v>
      </c>
    </row>
    <row r="5530" spans="1:16" ht="76.5">
      <c r="A5530" s="262">
        <v>291</v>
      </c>
      <c r="B5530" s="124"/>
      <c r="C5530" s="125" t="s">
        <v>794</v>
      </c>
      <c r="D5530" s="195">
        <v>43249</v>
      </c>
      <c r="E5530" s="124" t="s">
        <v>10065</v>
      </c>
      <c r="F5530" s="124" t="s">
        <v>6</v>
      </c>
      <c r="G5530" s="124">
        <v>979733</v>
      </c>
      <c r="H5530" s="124"/>
      <c r="I5530" s="128" t="s">
        <v>11556</v>
      </c>
      <c r="J5530" s="124"/>
      <c r="K5530" s="124"/>
      <c r="L5530" s="124"/>
      <c r="M5530" s="124"/>
      <c r="N5530" s="197">
        <v>0</v>
      </c>
      <c r="O5530" s="197">
        <v>13920</v>
      </c>
      <c r="P5530" s="124" t="s">
        <v>1314</v>
      </c>
    </row>
    <row r="5531" spans="1:16" ht="76.5">
      <c r="A5531" s="262">
        <v>513</v>
      </c>
      <c r="B5531" s="124"/>
      <c r="C5531" s="125" t="s">
        <v>201</v>
      </c>
      <c r="D5531" s="195">
        <v>43249</v>
      </c>
      <c r="E5531" s="124" t="s">
        <v>10066</v>
      </c>
      <c r="F5531" s="124" t="s">
        <v>1315</v>
      </c>
      <c r="G5531" s="124">
        <v>17849873</v>
      </c>
      <c r="H5531" s="124"/>
      <c r="I5531" s="128" t="s">
        <v>11557</v>
      </c>
      <c r="J5531" s="124"/>
      <c r="K5531" s="124"/>
      <c r="L5531" s="124"/>
      <c r="M5531" s="124"/>
      <c r="N5531" s="197">
        <v>203893.8</v>
      </c>
      <c r="O5531" s="197">
        <v>0</v>
      </c>
      <c r="P5531" s="124" t="s">
        <v>1314</v>
      </c>
    </row>
    <row r="5532" spans="1:16" ht="63.75">
      <c r="A5532" s="262">
        <v>513</v>
      </c>
      <c r="B5532" s="124"/>
      <c r="C5532" s="125" t="s">
        <v>201</v>
      </c>
      <c r="D5532" s="195">
        <v>43249</v>
      </c>
      <c r="E5532" s="124" t="s">
        <v>10067</v>
      </c>
      <c r="F5532" s="124" t="s">
        <v>15</v>
      </c>
      <c r="G5532" s="124">
        <v>748452</v>
      </c>
      <c r="H5532" s="124"/>
      <c r="I5532" s="128" t="s">
        <v>11558</v>
      </c>
      <c r="J5532" s="124"/>
      <c r="K5532" s="124"/>
      <c r="L5532" s="124"/>
      <c r="M5532" s="124"/>
      <c r="N5532" s="197">
        <v>50</v>
      </c>
      <c r="O5532" s="197">
        <v>0</v>
      </c>
      <c r="P5532" s="124" t="s">
        <v>1314</v>
      </c>
    </row>
    <row r="5533" spans="1:16" ht="76.5">
      <c r="A5533" s="262">
        <v>373</v>
      </c>
      <c r="B5533" s="124"/>
      <c r="C5533" s="125" t="s">
        <v>1269</v>
      </c>
      <c r="D5533" s="195">
        <v>43249</v>
      </c>
      <c r="E5533" s="124" t="s">
        <v>10068</v>
      </c>
      <c r="F5533" s="124" t="s">
        <v>1315</v>
      </c>
      <c r="G5533" s="124">
        <v>17866381</v>
      </c>
      <c r="H5533" s="124"/>
      <c r="I5533" s="128" t="s">
        <v>11559</v>
      </c>
      <c r="J5533" s="124"/>
      <c r="K5533" s="124"/>
      <c r="L5533" s="124"/>
      <c r="M5533" s="124"/>
      <c r="N5533" s="197">
        <v>0</v>
      </c>
      <c r="O5533" s="197">
        <v>3064494.2</v>
      </c>
      <c r="P5533" s="124" t="s">
        <v>1314</v>
      </c>
    </row>
    <row r="5534" spans="1:16" ht="76.5">
      <c r="A5534" s="262">
        <v>291</v>
      </c>
      <c r="B5534" s="124"/>
      <c r="C5534" s="125" t="s">
        <v>794</v>
      </c>
      <c r="D5534" s="195">
        <v>43249</v>
      </c>
      <c r="E5534" s="124" t="s">
        <v>10069</v>
      </c>
      <c r="F5534" s="124" t="s">
        <v>6</v>
      </c>
      <c r="G5534" s="124">
        <v>979990</v>
      </c>
      <c r="H5534" s="124"/>
      <c r="I5534" s="128" t="s">
        <v>11560</v>
      </c>
      <c r="J5534" s="124"/>
      <c r="K5534" s="124"/>
      <c r="L5534" s="124"/>
      <c r="M5534" s="124"/>
      <c r="N5534" s="197">
        <v>0</v>
      </c>
      <c r="O5534" s="197">
        <v>36923.22</v>
      </c>
      <c r="P5534" s="124" t="s">
        <v>1314</v>
      </c>
    </row>
    <row r="5535" spans="1:16" ht="89.25">
      <c r="A5535" s="262">
        <v>291</v>
      </c>
      <c r="B5535" s="124"/>
      <c r="C5535" s="125" t="s">
        <v>794</v>
      </c>
      <c r="D5535" s="195">
        <v>43249</v>
      </c>
      <c r="E5535" s="124" t="s">
        <v>10070</v>
      </c>
      <c r="F5535" s="124" t="s">
        <v>15</v>
      </c>
      <c r="G5535" s="124">
        <v>5096</v>
      </c>
      <c r="H5535" s="124"/>
      <c r="I5535" s="128" t="s">
        <v>11561</v>
      </c>
      <c r="J5535" s="124"/>
      <c r="K5535" s="124"/>
      <c r="L5535" s="124"/>
      <c r="M5535" s="124"/>
      <c r="N5535" s="197">
        <v>520.04999999999995</v>
      </c>
      <c r="O5535" s="197">
        <v>0</v>
      </c>
      <c r="P5535" s="124" t="s">
        <v>1314</v>
      </c>
    </row>
    <row r="5536" spans="1:16" ht="89.25">
      <c r="A5536" s="262">
        <v>594</v>
      </c>
      <c r="B5536" s="124"/>
      <c r="C5536" s="125" t="s">
        <v>113</v>
      </c>
      <c r="D5536" s="195">
        <v>43249</v>
      </c>
      <c r="E5536" s="124" t="s">
        <v>10071</v>
      </c>
      <c r="F5536" s="124" t="s">
        <v>15</v>
      </c>
      <c r="G5536" s="124">
        <v>5094</v>
      </c>
      <c r="H5536" s="124"/>
      <c r="I5536" s="128" t="s">
        <v>11562</v>
      </c>
      <c r="J5536" s="124"/>
      <c r="K5536" s="124"/>
      <c r="L5536" s="124"/>
      <c r="M5536" s="124"/>
      <c r="N5536" s="197">
        <v>329.89</v>
      </c>
      <c r="O5536" s="197">
        <v>0</v>
      </c>
      <c r="P5536" s="124" t="s">
        <v>1314</v>
      </c>
    </row>
    <row r="5537" spans="1:16" ht="89.25">
      <c r="A5537" s="262">
        <v>513</v>
      </c>
      <c r="B5537" s="124"/>
      <c r="C5537" s="125" t="s">
        <v>201</v>
      </c>
      <c r="D5537" s="195">
        <v>43249</v>
      </c>
      <c r="E5537" s="124" t="s">
        <v>10072</v>
      </c>
      <c r="F5537" s="124" t="s">
        <v>15</v>
      </c>
      <c r="G5537" s="124">
        <v>5095</v>
      </c>
      <c r="H5537" s="124"/>
      <c r="I5537" s="128" t="s">
        <v>11563</v>
      </c>
      <c r="J5537" s="124"/>
      <c r="K5537" s="124"/>
      <c r="L5537" s="124"/>
      <c r="M5537" s="124"/>
      <c r="N5537" s="197">
        <v>5231.08</v>
      </c>
      <c r="O5537" s="197">
        <v>0</v>
      </c>
      <c r="P5537" s="124" t="s">
        <v>1314</v>
      </c>
    </row>
    <row r="5538" spans="1:16" ht="89.25">
      <c r="A5538" s="262">
        <v>594</v>
      </c>
      <c r="B5538" s="124"/>
      <c r="C5538" s="125" t="s">
        <v>113</v>
      </c>
      <c r="D5538" s="195">
        <v>43249</v>
      </c>
      <c r="E5538" s="124" t="s">
        <v>10073</v>
      </c>
      <c r="F5538" s="124" t="s">
        <v>15</v>
      </c>
      <c r="G5538" s="124">
        <v>5093</v>
      </c>
      <c r="H5538" s="124"/>
      <c r="I5538" s="128" t="s">
        <v>11564</v>
      </c>
      <c r="J5538" s="124"/>
      <c r="K5538" s="124"/>
      <c r="L5538" s="124"/>
      <c r="M5538" s="124"/>
      <c r="N5538" s="197">
        <v>271.99</v>
      </c>
      <c r="O5538" s="197">
        <v>0</v>
      </c>
      <c r="P5538" s="124" t="s">
        <v>1314</v>
      </c>
    </row>
    <row r="5539" spans="1:16" ht="76.5">
      <c r="A5539" s="262">
        <v>10</v>
      </c>
      <c r="B5539" s="124"/>
      <c r="C5539" s="125" t="s">
        <v>690</v>
      </c>
      <c r="D5539" s="195">
        <v>43249</v>
      </c>
      <c r="E5539" s="124" t="s">
        <v>10074</v>
      </c>
      <c r="F5539" s="124" t="s">
        <v>15</v>
      </c>
      <c r="G5539" s="124">
        <v>5078</v>
      </c>
      <c r="H5539" s="124"/>
      <c r="I5539" s="128" t="s">
        <v>11565</v>
      </c>
      <c r="J5539" s="124"/>
      <c r="K5539" s="124"/>
      <c r="L5539" s="124"/>
      <c r="M5539" s="124"/>
      <c r="N5539" s="197">
        <v>4386</v>
      </c>
      <c r="O5539" s="197">
        <v>0</v>
      </c>
      <c r="P5539" s="124" t="s">
        <v>1314</v>
      </c>
    </row>
    <row r="5540" spans="1:16" ht="76.5">
      <c r="A5540" s="262">
        <v>10</v>
      </c>
      <c r="B5540" s="124"/>
      <c r="C5540" s="125" t="s">
        <v>690</v>
      </c>
      <c r="D5540" s="195">
        <v>43249</v>
      </c>
      <c r="E5540" s="124" t="s">
        <v>10075</v>
      </c>
      <c r="F5540" s="124" t="s">
        <v>15</v>
      </c>
      <c r="G5540" s="124">
        <v>5077</v>
      </c>
      <c r="H5540" s="124"/>
      <c r="I5540" s="128" t="s">
        <v>11566</v>
      </c>
      <c r="J5540" s="124"/>
      <c r="K5540" s="124"/>
      <c r="L5540" s="124"/>
      <c r="M5540" s="124"/>
      <c r="N5540" s="197">
        <v>1489.57</v>
      </c>
      <c r="O5540" s="197">
        <v>0</v>
      </c>
      <c r="P5540" s="124" t="s">
        <v>1314</v>
      </c>
    </row>
    <row r="5541" spans="1:16" ht="76.5">
      <c r="A5541" s="262">
        <v>10</v>
      </c>
      <c r="B5541" s="124"/>
      <c r="C5541" s="125" t="s">
        <v>690</v>
      </c>
      <c r="D5541" s="195">
        <v>43249</v>
      </c>
      <c r="E5541" s="124" t="s">
        <v>10076</v>
      </c>
      <c r="F5541" s="124" t="s">
        <v>15</v>
      </c>
      <c r="G5541" s="124">
        <v>5075</v>
      </c>
      <c r="H5541" s="124"/>
      <c r="I5541" s="128" t="s">
        <v>11567</v>
      </c>
      <c r="J5541" s="124"/>
      <c r="K5541" s="124"/>
      <c r="L5541" s="124"/>
      <c r="M5541" s="124"/>
      <c r="N5541" s="197">
        <v>2671</v>
      </c>
      <c r="O5541" s="197">
        <v>0</v>
      </c>
      <c r="P5541" s="124" t="s">
        <v>1314</v>
      </c>
    </row>
    <row r="5542" spans="1:16" ht="89.25">
      <c r="A5542" s="262">
        <v>10</v>
      </c>
      <c r="B5542" s="124"/>
      <c r="C5542" s="125" t="s">
        <v>690</v>
      </c>
      <c r="D5542" s="195">
        <v>43249</v>
      </c>
      <c r="E5542" s="124" t="s">
        <v>10077</v>
      </c>
      <c r="F5542" s="124" t="s">
        <v>15</v>
      </c>
      <c r="G5542" s="124">
        <v>5076</v>
      </c>
      <c r="H5542" s="124"/>
      <c r="I5542" s="128" t="s">
        <v>11568</v>
      </c>
      <c r="J5542" s="124"/>
      <c r="K5542" s="124"/>
      <c r="L5542" s="124"/>
      <c r="M5542" s="124"/>
      <c r="N5542" s="197">
        <v>508.45</v>
      </c>
      <c r="O5542" s="197">
        <v>0</v>
      </c>
      <c r="P5542" s="124" t="s">
        <v>1314</v>
      </c>
    </row>
    <row r="5543" spans="1:16" ht="76.5">
      <c r="A5543" s="262">
        <v>25</v>
      </c>
      <c r="B5543" s="124"/>
      <c r="C5543" s="125" t="s">
        <v>694</v>
      </c>
      <c r="D5543" s="195">
        <v>43249</v>
      </c>
      <c r="E5543" s="124" t="s">
        <v>10078</v>
      </c>
      <c r="F5543" s="124" t="s">
        <v>1315</v>
      </c>
      <c r="G5543" s="124">
        <v>17777875</v>
      </c>
      <c r="H5543" s="124"/>
      <c r="I5543" s="128" t="s">
        <v>11569</v>
      </c>
      <c r="J5543" s="124"/>
      <c r="K5543" s="124"/>
      <c r="L5543" s="124"/>
      <c r="M5543" s="124"/>
      <c r="N5543" s="197">
        <v>213213.98</v>
      </c>
      <c r="O5543" s="197">
        <v>0</v>
      </c>
      <c r="P5543" s="124" t="s">
        <v>1314</v>
      </c>
    </row>
    <row r="5544" spans="1:16" ht="51">
      <c r="A5544" s="262">
        <v>117</v>
      </c>
      <c r="B5544" s="124"/>
      <c r="C5544" s="125" t="s">
        <v>722</v>
      </c>
      <c r="D5544" s="195">
        <v>43249</v>
      </c>
      <c r="E5544" s="124" t="s">
        <v>10079</v>
      </c>
      <c r="F5544" s="124" t="s">
        <v>11</v>
      </c>
      <c r="G5544" s="124">
        <v>923048</v>
      </c>
      <c r="H5544" s="124"/>
      <c r="I5544" s="128" t="s">
        <v>11570</v>
      </c>
      <c r="J5544" s="124"/>
      <c r="K5544" s="124"/>
      <c r="L5544" s="124"/>
      <c r="M5544" s="124"/>
      <c r="N5544" s="197">
        <v>50</v>
      </c>
      <c r="O5544" s="197">
        <v>0</v>
      </c>
      <c r="P5544" s="124" t="s">
        <v>1314</v>
      </c>
    </row>
    <row r="5545" spans="1:16" ht="51">
      <c r="A5545" s="262">
        <v>117</v>
      </c>
      <c r="B5545" s="124"/>
      <c r="C5545" s="125" t="s">
        <v>722</v>
      </c>
      <c r="D5545" s="195">
        <v>43249</v>
      </c>
      <c r="E5545" s="124" t="s">
        <v>10080</v>
      </c>
      <c r="F5545" s="124" t="s">
        <v>11</v>
      </c>
      <c r="G5545" s="124">
        <v>923051</v>
      </c>
      <c r="H5545" s="124"/>
      <c r="I5545" s="128" t="s">
        <v>11571</v>
      </c>
      <c r="J5545" s="124"/>
      <c r="K5545" s="124"/>
      <c r="L5545" s="124"/>
      <c r="M5545" s="124"/>
      <c r="N5545" s="197">
        <v>50</v>
      </c>
      <c r="O5545" s="197">
        <v>0</v>
      </c>
      <c r="P5545" s="124" t="s">
        <v>1314</v>
      </c>
    </row>
    <row r="5546" spans="1:16" ht="63.75">
      <c r="A5546" s="262">
        <v>117</v>
      </c>
      <c r="B5546" s="124"/>
      <c r="C5546" s="125" t="s">
        <v>722</v>
      </c>
      <c r="D5546" s="195">
        <v>43249</v>
      </c>
      <c r="E5546" s="124" t="s">
        <v>10081</v>
      </c>
      <c r="F5546" s="124" t="s">
        <v>11</v>
      </c>
      <c r="G5546" s="124">
        <v>923076</v>
      </c>
      <c r="H5546" s="124"/>
      <c r="I5546" s="128" t="s">
        <v>11572</v>
      </c>
      <c r="J5546" s="124"/>
      <c r="K5546" s="124"/>
      <c r="L5546" s="124"/>
      <c r="M5546" s="124"/>
      <c r="N5546" s="197">
        <v>50</v>
      </c>
      <c r="O5546" s="197">
        <v>0</v>
      </c>
      <c r="P5546" s="124" t="s">
        <v>1314</v>
      </c>
    </row>
    <row r="5547" spans="1:16" ht="76.5">
      <c r="A5547" s="262" t="s">
        <v>620</v>
      </c>
      <c r="B5547" s="124"/>
      <c r="C5547" s="125" t="s">
        <v>714</v>
      </c>
      <c r="D5547" s="195">
        <v>43249</v>
      </c>
      <c r="E5547" s="124" t="s">
        <v>10082</v>
      </c>
      <c r="F5547" s="124" t="s">
        <v>6</v>
      </c>
      <c r="G5547" s="124">
        <v>980225</v>
      </c>
      <c r="H5547" s="124"/>
      <c r="I5547" s="128" t="s">
        <v>11573</v>
      </c>
      <c r="J5547" s="124"/>
      <c r="K5547" s="124"/>
      <c r="L5547" s="124"/>
      <c r="M5547" s="124"/>
      <c r="N5547" s="197">
        <v>0</v>
      </c>
      <c r="O5547" s="197">
        <v>20000</v>
      </c>
      <c r="P5547" s="124" t="s">
        <v>1314</v>
      </c>
    </row>
    <row r="5548" spans="1:16" ht="51">
      <c r="A5548" s="262">
        <v>117</v>
      </c>
      <c r="B5548" s="124"/>
      <c r="C5548" s="125" t="s">
        <v>722</v>
      </c>
      <c r="D5548" s="195">
        <v>43249</v>
      </c>
      <c r="E5548" s="124" t="s">
        <v>10083</v>
      </c>
      <c r="F5548" s="124" t="s">
        <v>11</v>
      </c>
      <c r="G5548" s="124">
        <v>923114</v>
      </c>
      <c r="H5548" s="124"/>
      <c r="I5548" s="128" t="s">
        <v>11574</v>
      </c>
      <c r="J5548" s="124"/>
      <c r="K5548" s="124"/>
      <c r="L5548" s="124"/>
      <c r="M5548" s="124"/>
      <c r="N5548" s="197">
        <v>50</v>
      </c>
      <c r="O5548" s="197">
        <v>0</v>
      </c>
      <c r="P5548" s="124" t="s">
        <v>1314</v>
      </c>
    </row>
    <row r="5549" spans="1:16">
      <c r="A5549" s="262" t="s">
        <v>1368</v>
      </c>
      <c r="B5549" s="124"/>
      <c r="C5549" s="125" t="s">
        <v>1368</v>
      </c>
      <c r="D5549" s="195">
        <v>43249</v>
      </c>
      <c r="E5549" s="124" t="s">
        <v>10084</v>
      </c>
      <c r="F5549" s="124" t="s">
        <v>13</v>
      </c>
      <c r="G5549" s="124">
        <v>382819</v>
      </c>
      <c r="H5549" s="124"/>
      <c r="I5549" s="128" t="s">
        <v>1393</v>
      </c>
      <c r="J5549" s="124"/>
      <c r="K5549" s="124"/>
      <c r="L5549" s="124"/>
      <c r="M5549" s="124"/>
      <c r="N5549" s="197">
        <v>2275389.0099999998</v>
      </c>
      <c r="O5549" s="197">
        <v>0</v>
      </c>
      <c r="P5549" s="124" t="s">
        <v>1314</v>
      </c>
    </row>
    <row r="5550" spans="1:16">
      <c r="A5550" s="262" t="s">
        <v>1368</v>
      </c>
      <c r="B5550" s="124"/>
      <c r="C5550" s="125" t="s">
        <v>1368</v>
      </c>
      <c r="D5550" s="195">
        <v>43249</v>
      </c>
      <c r="E5550" s="124" t="s">
        <v>10085</v>
      </c>
      <c r="F5550" s="124" t="s">
        <v>13</v>
      </c>
      <c r="G5550" s="124">
        <v>382821</v>
      </c>
      <c r="H5550" s="124"/>
      <c r="I5550" s="128" t="s">
        <v>1393</v>
      </c>
      <c r="J5550" s="124"/>
      <c r="K5550" s="124"/>
      <c r="L5550" s="124"/>
      <c r="M5550" s="124"/>
      <c r="N5550" s="197">
        <v>2275389.0099999998</v>
      </c>
      <c r="O5550" s="197">
        <v>0</v>
      </c>
      <c r="P5550" s="124" t="s">
        <v>1314</v>
      </c>
    </row>
    <row r="5551" spans="1:16">
      <c r="A5551" s="262" t="s">
        <v>1368</v>
      </c>
      <c r="B5551" s="124"/>
      <c r="C5551" s="125" t="s">
        <v>1368</v>
      </c>
      <c r="D5551" s="195">
        <v>43249</v>
      </c>
      <c r="E5551" s="124" t="s">
        <v>10086</v>
      </c>
      <c r="F5551" s="124" t="s">
        <v>13</v>
      </c>
      <c r="G5551" s="124">
        <v>382823</v>
      </c>
      <c r="H5551" s="124"/>
      <c r="I5551" s="128" t="s">
        <v>1393</v>
      </c>
      <c r="J5551" s="124"/>
      <c r="K5551" s="124"/>
      <c r="L5551" s="124"/>
      <c r="M5551" s="124"/>
      <c r="N5551" s="197">
        <v>2275389.0099999998</v>
      </c>
      <c r="O5551" s="197">
        <v>0</v>
      </c>
      <c r="P5551" s="124" t="s">
        <v>1314</v>
      </c>
    </row>
    <row r="5552" spans="1:16">
      <c r="A5552" s="262" t="s">
        <v>1368</v>
      </c>
      <c r="B5552" s="124"/>
      <c r="C5552" s="125" t="s">
        <v>1368</v>
      </c>
      <c r="D5552" s="195">
        <v>43249</v>
      </c>
      <c r="E5552" s="124" t="s">
        <v>10087</v>
      </c>
      <c r="F5552" s="124" t="s">
        <v>13</v>
      </c>
      <c r="G5552" s="124">
        <v>382825</v>
      </c>
      <c r="H5552" s="124"/>
      <c r="I5552" s="128" t="s">
        <v>1393</v>
      </c>
      <c r="J5552" s="124"/>
      <c r="K5552" s="124"/>
      <c r="L5552" s="124"/>
      <c r="M5552" s="124"/>
      <c r="N5552" s="197">
        <v>2275389.0099999998</v>
      </c>
      <c r="O5552" s="197">
        <v>0</v>
      </c>
      <c r="P5552" s="124" t="s">
        <v>1314</v>
      </c>
    </row>
    <row r="5553" spans="1:16">
      <c r="A5553" s="262" t="s">
        <v>1368</v>
      </c>
      <c r="B5553" s="124"/>
      <c r="C5553" s="125" t="s">
        <v>1368</v>
      </c>
      <c r="D5553" s="195">
        <v>43249</v>
      </c>
      <c r="E5553" s="124" t="s">
        <v>10088</v>
      </c>
      <c r="F5553" s="124" t="s">
        <v>13</v>
      </c>
      <c r="G5553" s="124">
        <v>382827</v>
      </c>
      <c r="H5553" s="124"/>
      <c r="I5553" s="128" t="s">
        <v>1393</v>
      </c>
      <c r="J5553" s="124"/>
      <c r="K5553" s="124"/>
      <c r="L5553" s="124"/>
      <c r="M5553" s="124"/>
      <c r="N5553" s="197">
        <v>2275389.0099999998</v>
      </c>
      <c r="O5553" s="197">
        <v>0</v>
      </c>
      <c r="P5553" s="124" t="s">
        <v>1314</v>
      </c>
    </row>
    <row r="5554" spans="1:16">
      <c r="A5554" s="262" t="s">
        <v>1368</v>
      </c>
      <c r="B5554" s="124"/>
      <c r="C5554" s="125" t="s">
        <v>1368</v>
      </c>
      <c r="D5554" s="195">
        <v>43249</v>
      </c>
      <c r="E5554" s="124" t="s">
        <v>10089</v>
      </c>
      <c r="F5554" s="124" t="s">
        <v>13</v>
      </c>
      <c r="G5554" s="124">
        <v>382829</v>
      </c>
      <c r="H5554" s="124"/>
      <c r="I5554" s="128" t="s">
        <v>1393</v>
      </c>
      <c r="J5554" s="124"/>
      <c r="K5554" s="124"/>
      <c r="L5554" s="124"/>
      <c r="M5554" s="124"/>
      <c r="N5554" s="197">
        <v>6249623.2000000002</v>
      </c>
      <c r="O5554" s="197">
        <v>0</v>
      </c>
      <c r="P5554" s="124" t="s">
        <v>1314</v>
      </c>
    </row>
    <row r="5555" spans="1:16">
      <c r="A5555" s="262" t="s">
        <v>1368</v>
      </c>
      <c r="B5555" s="124"/>
      <c r="C5555" s="125" t="s">
        <v>1368</v>
      </c>
      <c r="D5555" s="195">
        <v>43249</v>
      </c>
      <c r="E5555" s="124" t="s">
        <v>10090</v>
      </c>
      <c r="F5555" s="124" t="s">
        <v>13</v>
      </c>
      <c r="G5555" s="124">
        <v>382831</v>
      </c>
      <c r="H5555" s="124"/>
      <c r="I5555" s="128" t="s">
        <v>1393</v>
      </c>
      <c r="J5555" s="124"/>
      <c r="K5555" s="124"/>
      <c r="L5555" s="124"/>
      <c r="M5555" s="124"/>
      <c r="N5555" s="197">
        <v>6249623.2000000002</v>
      </c>
      <c r="O5555" s="197">
        <v>0</v>
      </c>
      <c r="P5555" s="124" t="s">
        <v>1314</v>
      </c>
    </row>
    <row r="5556" spans="1:16">
      <c r="A5556" s="262" t="s">
        <v>1368</v>
      </c>
      <c r="B5556" s="124"/>
      <c r="C5556" s="125" t="s">
        <v>1368</v>
      </c>
      <c r="D5556" s="195">
        <v>43249</v>
      </c>
      <c r="E5556" s="124" t="s">
        <v>10091</v>
      </c>
      <c r="F5556" s="124" t="s">
        <v>13</v>
      </c>
      <c r="G5556" s="124">
        <v>382833</v>
      </c>
      <c r="H5556" s="124"/>
      <c r="I5556" s="128" t="s">
        <v>1393</v>
      </c>
      <c r="J5556" s="124"/>
      <c r="K5556" s="124"/>
      <c r="L5556" s="124"/>
      <c r="M5556" s="124"/>
      <c r="N5556" s="197">
        <v>6249623.2000000002</v>
      </c>
      <c r="O5556" s="197">
        <v>0</v>
      </c>
      <c r="P5556" s="124" t="s">
        <v>1314</v>
      </c>
    </row>
    <row r="5557" spans="1:16">
      <c r="A5557" s="262" t="s">
        <v>1368</v>
      </c>
      <c r="B5557" s="124"/>
      <c r="C5557" s="125" t="s">
        <v>1368</v>
      </c>
      <c r="D5557" s="195">
        <v>43249</v>
      </c>
      <c r="E5557" s="124" t="s">
        <v>10092</v>
      </c>
      <c r="F5557" s="124" t="s">
        <v>13</v>
      </c>
      <c r="G5557" s="124">
        <v>382835</v>
      </c>
      <c r="H5557" s="124"/>
      <c r="I5557" s="128" t="s">
        <v>1393</v>
      </c>
      <c r="J5557" s="124"/>
      <c r="K5557" s="124"/>
      <c r="L5557" s="124"/>
      <c r="M5557" s="124"/>
      <c r="N5557" s="197">
        <v>6249623.2000000002</v>
      </c>
      <c r="O5557" s="197">
        <v>0</v>
      </c>
      <c r="P5557" s="124" t="s">
        <v>1314</v>
      </c>
    </row>
    <row r="5558" spans="1:16">
      <c r="A5558" s="262" t="s">
        <v>1368</v>
      </c>
      <c r="B5558" s="124"/>
      <c r="C5558" s="125" t="s">
        <v>1368</v>
      </c>
      <c r="D5558" s="195">
        <v>43249</v>
      </c>
      <c r="E5558" s="124" t="s">
        <v>10093</v>
      </c>
      <c r="F5558" s="124" t="s">
        <v>13</v>
      </c>
      <c r="G5558" s="124">
        <v>382837</v>
      </c>
      <c r="H5558" s="124"/>
      <c r="I5558" s="128" t="s">
        <v>1393</v>
      </c>
      <c r="J5558" s="124"/>
      <c r="K5558" s="124"/>
      <c r="L5558" s="124"/>
      <c r="M5558" s="124"/>
      <c r="N5558" s="197">
        <v>6249623.2000000002</v>
      </c>
      <c r="O5558" s="197">
        <v>0</v>
      </c>
      <c r="P5558" s="124" t="s">
        <v>1314</v>
      </c>
    </row>
    <row r="5559" spans="1:16">
      <c r="A5559" s="262" t="s">
        <v>1368</v>
      </c>
      <c r="B5559" s="124"/>
      <c r="C5559" s="125" t="s">
        <v>1368</v>
      </c>
      <c r="D5559" s="195">
        <v>43249</v>
      </c>
      <c r="E5559" s="124" t="s">
        <v>10094</v>
      </c>
      <c r="F5559" s="124" t="s">
        <v>13</v>
      </c>
      <c r="G5559" s="124">
        <v>382839</v>
      </c>
      <c r="H5559" s="124"/>
      <c r="I5559" s="128" t="s">
        <v>1393</v>
      </c>
      <c r="J5559" s="124"/>
      <c r="K5559" s="124"/>
      <c r="L5559" s="124"/>
      <c r="M5559" s="124"/>
      <c r="N5559" s="197">
        <v>5294071.78</v>
      </c>
      <c r="O5559" s="197">
        <v>0</v>
      </c>
      <c r="P5559" s="124" t="s">
        <v>1314</v>
      </c>
    </row>
    <row r="5560" spans="1:16">
      <c r="A5560" s="262" t="s">
        <v>1368</v>
      </c>
      <c r="B5560" s="124"/>
      <c r="C5560" s="125" t="s">
        <v>1368</v>
      </c>
      <c r="D5560" s="195">
        <v>43249</v>
      </c>
      <c r="E5560" s="124" t="s">
        <v>10095</v>
      </c>
      <c r="F5560" s="124" t="s">
        <v>13</v>
      </c>
      <c r="G5560" s="124">
        <v>382841</v>
      </c>
      <c r="H5560" s="124"/>
      <c r="I5560" s="128" t="s">
        <v>1393</v>
      </c>
      <c r="J5560" s="124"/>
      <c r="K5560" s="124"/>
      <c r="L5560" s="124"/>
      <c r="M5560" s="124"/>
      <c r="N5560" s="197">
        <v>5294071.78</v>
      </c>
      <c r="O5560" s="197">
        <v>0</v>
      </c>
      <c r="P5560" s="124" t="s">
        <v>1314</v>
      </c>
    </row>
    <row r="5561" spans="1:16">
      <c r="A5561" s="262" t="s">
        <v>1368</v>
      </c>
      <c r="B5561" s="124"/>
      <c r="C5561" s="125" t="s">
        <v>1368</v>
      </c>
      <c r="D5561" s="195">
        <v>43249</v>
      </c>
      <c r="E5561" s="124" t="s">
        <v>10096</v>
      </c>
      <c r="F5561" s="124" t="s">
        <v>13</v>
      </c>
      <c r="G5561" s="124">
        <v>382843</v>
      </c>
      <c r="H5561" s="124"/>
      <c r="I5561" s="128" t="s">
        <v>1393</v>
      </c>
      <c r="J5561" s="124"/>
      <c r="K5561" s="124"/>
      <c r="L5561" s="124"/>
      <c r="M5561" s="124"/>
      <c r="N5561" s="197">
        <v>5294071.78</v>
      </c>
      <c r="O5561" s="197">
        <v>0</v>
      </c>
      <c r="P5561" s="124" t="s">
        <v>1314</v>
      </c>
    </row>
    <row r="5562" spans="1:16">
      <c r="A5562" s="262" t="s">
        <v>1368</v>
      </c>
      <c r="B5562" s="124"/>
      <c r="C5562" s="125" t="s">
        <v>1368</v>
      </c>
      <c r="D5562" s="195">
        <v>43249</v>
      </c>
      <c r="E5562" s="124" t="s">
        <v>10097</v>
      </c>
      <c r="F5562" s="124" t="s">
        <v>13</v>
      </c>
      <c r="G5562" s="124">
        <v>382845</v>
      </c>
      <c r="H5562" s="124"/>
      <c r="I5562" s="128" t="s">
        <v>1393</v>
      </c>
      <c r="J5562" s="124"/>
      <c r="K5562" s="124"/>
      <c r="L5562" s="124"/>
      <c r="M5562" s="124"/>
      <c r="N5562" s="197">
        <v>5294071.78</v>
      </c>
      <c r="O5562" s="197">
        <v>0</v>
      </c>
      <c r="P5562" s="124" t="s">
        <v>1314</v>
      </c>
    </row>
    <row r="5563" spans="1:16">
      <c r="A5563" s="262" t="s">
        <v>1368</v>
      </c>
      <c r="B5563" s="124"/>
      <c r="C5563" s="125" t="s">
        <v>1368</v>
      </c>
      <c r="D5563" s="195">
        <v>43249</v>
      </c>
      <c r="E5563" s="124" t="s">
        <v>10098</v>
      </c>
      <c r="F5563" s="124" t="s">
        <v>13</v>
      </c>
      <c r="G5563" s="124">
        <v>382847</v>
      </c>
      <c r="H5563" s="124"/>
      <c r="I5563" s="128" t="s">
        <v>1393</v>
      </c>
      <c r="J5563" s="124"/>
      <c r="K5563" s="124"/>
      <c r="L5563" s="124"/>
      <c r="M5563" s="124"/>
      <c r="N5563" s="197">
        <v>5294071.78</v>
      </c>
      <c r="O5563" s="197">
        <v>0</v>
      </c>
      <c r="P5563" s="124" t="s">
        <v>1314</v>
      </c>
    </row>
    <row r="5564" spans="1:16">
      <c r="A5564" s="262" t="s">
        <v>1368</v>
      </c>
      <c r="B5564" s="124"/>
      <c r="C5564" s="125" t="s">
        <v>1368</v>
      </c>
      <c r="D5564" s="195">
        <v>43249</v>
      </c>
      <c r="E5564" s="124" t="s">
        <v>10099</v>
      </c>
      <c r="F5564" s="124" t="s">
        <v>13</v>
      </c>
      <c r="G5564" s="124">
        <v>382849</v>
      </c>
      <c r="H5564" s="124"/>
      <c r="I5564" s="128" t="s">
        <v>1393</v>
      </c>
      <c r="J5564" s="124"/>
      <c r="K5564" s="124"/>
      <c r="L5564" s="124"/>
      <c r="M5564" s="124"/>
      <c r="N5564" s="197">
        <v>14540790.01</v>
      </c>
      <c r="O5564" s="197">
        <v>0</v>
      </c>
      <c r="P5564" s="124" t="s">
        <v>1314</v>
      </c>
    </row>
    <row r="5565" spans="1:16">
      <c r="A5565" s="262" t="s">
        <v>1368</v>
      </c>
      <c r="B5565" s="124"/>
      <c r="C5565" s="125" t="s">
        <v>1368</v>
      </c>
      <c r="D5565" s="195">
        <v>43249</v>
      </c>
      <c r="E5565" s="124" t="s">
        <v>10100</v>
      </c>
      <c r="F5565" s="124" t="s">
        <v>13</v>
      </c>
      <c r="G5565" s="124">
        <v>382851</v>
      </c>
      <c r="H5565" s="124"/>
      <c r="I5565" s="128" t="s">
        <v>1393</v>
      </c>
      <c r="J5565" s="124"/>
      <c r="K5565" s="124"/>
      <c r="L5565" s="124"/>
      <c r="M5565" s="124"/>
      <c r="N5565" s="197">
        <v>14540790.01</v>
      </c>
      <c r="O5565" s="197">
        <v>0</v>
      </c>
      <c r="P5565" s="124" t="s">
        <v>1314</v>
      </c>
    </row>
    <row r="5566" spans="1:16">
      <c r="A5566" s="262" t="s">
        <v>1368</v>
      </c>
      <c r="B5566" s="124"/>
      <c r="C5566" s="125" t="s">
        <v>1368</v>
      </c>
      <c r="D5566" s="195">
        <v>43249</v>
      </c>
      <c r="E5566" s="124" t="s">
        <v>10101</v>
      </c>
      <c r="F5566" s="124" t="s">
        <v>13</v>
      </c>
      <c r="G5566" s="124">
        <v>382853</v>
      </c>
      <c r="H5566" s="124"/>
      <c r="I5566" s="128" t="s">
        <v>1393</v>
      </c>
      <c r="J5566" s="124"/>
      <c r="K5566" s="124"/>
      <c r="L5566" s="124"/>
      <c r="M5566" s="124"/>
      <c r="N5566" s="197">
        <v>14540790.01</v>
      </c>
      <c r="O5566" s="197">
        <v>0</v>
      </c>
      <c r="P5566" s="124" t="s">
        <v>1314</v>
      </c>
    </row>
    <row r="5567" spans="1:16">
      <c r="A5567" s="262" t="s">
        <v>1368</v>
      </c>
      <c r="B5567" s="124"/>
      <c r="C5567" s="125" t="s">
        <v>1368</v>
      </c>
      <c r="D5567" s="195">
        <v>43249</v>
      </c>
      <c r="E5567" s="124" t="s">
        <v>10102</v>
      </c>
      <c r="F5567" s="124" t="s">
        <v>13</v>
      </c>
      <c r="G5567" s="124">
        <v>382855</v>
      </c>
      <c r="H5567" s="124"/>
      <c r="I5567" s="128" t="s">
        <v>1393</v>
      </c>
      <c r="J5567" s="124"/>
      <c r="K5567" s="124"/>
      <c r="L5567" s="124"/>
      <c r="M5567" s="124"/>
      <c r="N5567" s="197">
        <v>14540790.01</v>
      </c>
      <c r="O5567" s="197">
        <v>0</v>
      </c>
      <c r="P5567" s="124" t="s">
        <v>1314</v>
      </c>
    </row>
    <row r="5568" spans="1:16">
      <c r="A5568" s="262" t="s">
        <v>1368</v>
      </c>
      <c r="B5568" s="124"/>
      <c r="C5568" s="125" t="s">
        <v>1368</v>
      </c>
      <c r="D5568" s="195">
        <v>43249</v>
      </c>
      <c r="E5568" s="124" t="s">
        <v>10103</v>
      </c>
      <c r="F5568" s="124" t="s">
        <v>13</v>
      </c>
      <c r="G5568" s="124">
        <v>382857</v>
      </c>
      <c r="H5568" s="124"/>
      <c r="I5568" s="128" t="s">
        <v>1393</v>
      </c>
      <c r="J5568" s="124"/>
      <c r="K5568" s="124"/>
      <c r="L5568" s="124"/>
      <c r="M5568" s="124"/>
      <c r="N5568" s="197">
        <v>14540790.01</v>
      </c>
      <c r="O5568" s="197">
        <v>0</v>
      </c>
      <c r="P5568" s="124" t="s">
        <v>1314</v>
      </c>
    </row>
    <row r="5569" spans="1:16">
      <c r="A5569" s="262" t="s">
        <v>1368</v>
      </c>
      <c r="B5569" s="124"/>
      <c r="C5569" s="125" t="s">
        <v>1368</v>
      </c>
      <c r="D5569" s="195">
        <v>43249</v>
      </c>
      <c r="E5569" s="124" t="s">
        <v>10104</v>
      </c>
      <c r="F5569" s="124" t="s">
        <v>13</v>
      </c>
      <c r="G5569" s="124">
        <v>382859</v>
      </c>
      <c r="H5569" s="124"/>
      <c r="I5569" s="128" t="s">
        <v>1393</v>
      </c>
      <c r="J5569" s="124"/>
      <c r="K5569" s="124"/>
      <c r="L5569" s="124"/>
      <c r="M5569" s="124"/>
      <c r="N5569" s="197">
        <v>2675225.62</v>
      </c>
      <c r="O5569" s="197">
        <v>0</v>
      </c>
      <c r="P5569" s="124" t="s">
        <v>1314</v>
      </c>
    </row>
    <row r="5570" spans="1:16">
      <c r="A5570" s="262" t="s">
        <v>1368</v>
      </c>
      <c r="B5570" s="124"/>
      <c r="C5570" s="125" t="s">
        <v>1368</v>
      </c>
      <c r="D5570" s="195">
        <v>43249</v>
      </c>
      <c r="E5570" s="124" t="s">
        <v>10105</v>
      </c>
      <c r="F5570" s="124" t="s">
        <v>13</v>
      </c>
      <c r="G5570" s="124">
        <v>382861</v>
      </c>
      <c r="H5570" s="124"/>
      <c r="I5570" s="128" t="s">
        <v>1393</v>
      </c>
      <c r="J5570" s="124"/>
      <c r="K5570" s="124"/>
      <c r="L5570" s="124"/>
      <c r="M5570" s="124"/>
      <c r="N5570" s="197">
        <v>2675225.62</v>
      </c>
      <c r="O5570" s="197">
        <v>0</v>
      </c>
      <c r="P5570" s="124" t="s">
        <v>1314</v>
      </c>
    </row>
    <row r="5571" spans="1:16">
      <c r="A5571" s="262" t="s">
        <v>1368</v>
      </c>
      <c r="B5571" s="124"/>
      <c r="C5571" s="125" t="s">
        <v>1368</v>
      </c>
      <c r="D5571" s="195">
        <v>43249</v>
      </c>
      <c r="E5571" s="124" t="s">
        <v>10106</v>
      </c>
      <c r="F5571" s="124" t="s">
        <v>13</v>
      </c>
      <c r="G5571" s="124">
        <v>382863</v>
      </c>
      <c r="H5571" s="124"/>
      <c r="I5571" s="128" t="s">
        <v>1393</v>
      </c>
      <c r="J5571" s="124"/>
      <c r="K5571" s="124"/>
      <c r="L5571" s="124"/>
      <c r="M5571" s="124"/>
      <c r="N5571" s="197">
        <v>2675225.62</v>
      </c>
      <c r="O5571" s="197">
        <v>0</v>
      </c>
      <c r="P5571" s="124" t="s">
        <v>1314</v>
      </c>
    </row>
    <row r="5572" spans="1:16">
      <c r="A5572" s="262" t="s">
        <v>1368</v>
      </c>
      <c r="B5572" s="124"/>
      <c r="C5572" s="125" t="s">
        <v>1368</v>
      </c>
      <c r="D5572" s="195">
        <v>43249</v>
      </c>
      <c r="E5572" s="124" t="s">
        <v>10107</v>
      </c>
      <c r="F5572" s="124" t="s">
        <v>13</v>
      </c>
      <c r="G5572" s="124">
        <v>382865</v>
      </c>
      <c r="H5572" s="124"/>
      <c r="I5572" s="128" t="s">
        <v>1393</v>
      </c>
      <c r="J5572" s="124"/>
      <c r="K5572" s="124"/>
      <c r="L5572" s="124"/>
      <c r="M5572" s="124"/>
      <c r="N5572" s="197">
        <v>2675225.62</v>
      </c>
      <c r="O5572" s="197">
        <v>0</v>
      </c>
      <c r="P5572" s="124" t="s">
        <v>1314</v>
      </c>
    </row>
    <row r="5573" spans="1:16">
      <c r="A5573" s="262" t="s">
        <v>1368</v>
      </c>
      <c r="B5573" s="124"/>
      <c r="C5573" s="125" t="s">
        <v>1368</v>
      </c>
      <c r="D5573" s="195">
        <v>43249</v>
      </c>
      <c r="E5573" s="124" t="s">
        <v>10108</v>
      </c>
      <c r="F5573" s="124" t="s">
        <v>13</v>
      </c>
      <c r="G5573" s="124">
        <v>382867</v>
      </c>
      <c r="H5573" s="124"/>
      <c r="I5573" s="128" t="s">
        <v>1393</v>
      </c>
      <c r="J5573" s="124"/>
      <c r="K5573" s="124"/>
      <c r="L5573" s="124"/>
      <c r="M5573" s="124"/>
      <c r="N5573" s="197">
        <v>2675225.62</v>
      </c>
      <c r="O5573" s="197">
        <v>0</v>
      </c>
      <c r="P5573" s="124" t="s">
        <v>1314</v>
      </c>
    </row>
    <row r="5574" spans="1:16">
      <c r="A5574" s="262" t="s">
        <v>1368</v>
      </c>
      <c r="B5574" s="124"/>
      <c r="C5574" s="125" t="s">
        <v>1368</v>
      </c>
      <c r="D5574" s="195">
        <v>43249</v>
      </c>
      <c r="E5574" s="124" t="s">
        <v>10109</v>
      </c>
      <c r="F5574" s="124" t="s">
        <v>13</v>
      </c>
      <c r="G5574" s="124">
        <v>382869</v>
      </c>
      <c r="H5574" s="124"/>
      <c r="I5574" s="128" t="s">
        <v>1393</v>
      </c>
      <c r="J5574" s="124"/>
      <c r="K5574" s="124"/>
      <c r="L5574" s="124"/>
      <c r="M5574" s="124"/>
      <c r="N5574" s="197">
        <v>1442348.48</v>
      </c>
      <c r="O5574" s="197">
        <v>0</v>
      </c>
      <c r="P5574" s="124" t="s">
        <v>1314</v>
      </c>
    </row>
    <row r="5575" spans="1:16">
      <c r="A5575" s="262" t="s">
        <v>1368</v>
      </c>
      <c r="B5575" s="124"/>
      <c r="C5575" s="125" t="s">
        <v>1368</v>
      </c>
      <c r="D5575" s="195">
        <v>43249</v>
      </c>
      <c r="E5575" s="124" t="s">
        <v>10110</v>
      </c>
      <c r="F5575" s="124" t="s">
        <v>13</v>
      </c>
      <c r="G5575" s="124">
        <v>382871</v>
      </c>
      <c r="H5575" s="124"/>
      <c r="I5575" s="128" t="s">
        <v>1393</v>
      </c>
      <c r="J5575" s="124"/>
      <c r="K5575" s="124"/>
      <c r="L5575" s="124"/>
      <c r="M5575" s="124"/>
      <c r="N5575" s="197">
        <v>153970.92000000001</v>
      </c>
      <c r="O5575" s="197">
        <v>0</v>
      </c>
      <c r="P5575" s="124" t="s">
        <v>1314</v>
      </c>
    </row>
    <row r="5576" spans="1:16">
      <c r="A5576" s="262" t="s">
        <v>1368</v>
      </c>
      <c r="B5576" s="124"/>
      <c r="C5576" s="125" t="s">
        <v>1368</v>
      </c>
      <c r="D5576" s="195">
        <v>43249</v>
      </c>
      <c r="E5576" s="124" t="s">
        <v>10111</v>
      </c>
      <c r="F5576" s="124" t="s">
        <v>13</v>
      </c>
      <c r="G5576" s="124">
        <v>382873</v>
      </c>
      <c r="H5576" s="124"/>
      <c r="I5576" s="128" t="s">
        <v>1393</v>
      </c>
      <c r="J5576" s="124"/>
      <c r="K5576" s="124"/>
      <c r="L5576" s="124"/>
      <c r="M5576" s="124"/>
      <c r="N5576" s="197">
        <v>2336840.96</v>
      </c>
      <c r="O5576" s="197">
        <v>0</v>
      </c>
      <c r="P5576" s="124" t="s">
        <v>1314</v>
      </c>
    </row>
    <row r="5577" spans="1:16">
      <c r="A5577" s="262" t="s">
        <v>1368</v>
      </c>
      <c r="B5577" s="124"/>
      <c r="C5577" s="125" t="s">
        <v>1368</v>
      </c>
      <c r="D5577" s="195">
        <v>43249</v>
      </c>
      <c r="E5577" s="124" t="s">
        <v>10112</v>
      </c>
      <c r="F5577" s="124" t="s">
        <v>13</v>
      </c>
      <c r="G5577" s="124">
        <v>382875</v>
      </c>
      <c r="H5577" s="124"/>
      <c r="I5577" s="128" t="s">
        <v>1393</v>
      </c>
      <c r="J5577" s="124"/>
      <c r="K5577" s="124"/>
      <c r="L5577" s="124"/>
      <c r="M5577" s="124"/>
      <c r="N5577" s="197">
        <v>617617.67000000004</v>
      </c>
      <c r="O5577" s="197">
        <v>0</v>
      </c>
      <c r="P5577" s="124" t="s">
        <v>1314</v>
      </c>
    </row>
    <row r="5578" spans="1:16">
      <c r="A5578" s="262" t="s">
        <v>1368</v>
      </c>
      <c r="B5578" s="124"/>
      <c r="C5578" s="125" t="s">
        <v>1368</v>
      </c>
      <c r="D5578" s="195">
        <v>43249</v>
      </c>
      <c r="E5578" s="124" t="s">
        <v>10113</v>
      </c>
      <c r="F5578" s="124" t="s">
        <v>13</v>
      </c>
      <c r="G5578" s="124">
        <v>382877</v>
      </c>
      <c r="H5578" s="124"/>
      <c r="I5578" s="128" t="s">
        <v>1393</v>
      </c>
      <c r="J5578" s="124"/>
      <c r="K5578" s="124"/>
      <c r="L5578" s="124"/>
      <c r="M5578" s="124"/>
      <c r="N5578" s="197">
        <v>3961579.55</v>
      </c>
      <c r="O5578" s="197">
        <v>0</v>
      </c>
      <c r="P5578" s="124" t="s">
        <v>1314</v>
      </c>
    </row>
    <row r="5579" spans="1:16">
      <c r="A5579" s="262" t="s">
        <v>1368</v>
      </c>
      <c r="B5579" s="124"/>
      <c r="C5579" s="125" t="s">
        <v>1368</v>
      </c>
      <c r="D5579" s="195">
        <v>43249</v>
      </c>
      <c r="E5579" s="124" t="s">
        <v>10114</v>
      </c>
      <c r="F5579" s="124" t="s">
        <v>13</v>
      </c>
      <c r="G5579" s="124">
        <v>382879</v>
      </c>
      <c r="H5579" s="124"/>
      <c r="I5579" s="128" t="s">
        <v>1393</v>
      </c>
      <c r="J5579" s="124"/>
      <c r="K5579" s="124"/>
      <c r="L5579" s="124"/>
      <c r="M5579" s="124"/>
      <c r="N5579" s="197">
        <v>1696359.53</v>
      </c>
      <c r="O5579" s="197">
        <v>0</v>
      </c>
      <c r="P5579" s="124" t="s">
        <v>1314</v>
      </c>
    </row>
    <row r="5580" spans="1:16">
      <c r="A5580" s="262" t="s">
        <v>1368</v>
      </c>
      <c r="B5580" s="124"/>
      <c r="C5580" s="125" t="s">
        <v>1368</v>
      </c>
      <c r="D5580" s="195">
        <v>43249</v>
      </c>
      <c r="E5580" s="124" t="s">
        <v>10115</v>
      </c>
      <c r="F5580" s="124" t="s">
        <v>13</v>
      </c>
      <c r="G5580" s="124">
        <v>382881</v>
      </c>
      <c r="H5580" s="124"/>
      <c r="I5580" s="128" t="s">
        <v>1393</v>
      </c>
      <c r="J5580" s="124"/>
      <c r="K5580" s="124"/>
      <c r="L5580" s="124"/>
      <c r="M5580" s="124"/>
      <c r="N5580" s="197">
        <v>6418408.1500000004</v>
      </c>
      <c r="O5580" s="197">
        <v>0</v>
      </c>
      <c r="P5580" s="124" t="s">
        <v>1314</v>
      </c>
    </row>
    <row r="5581" spans="1:16">
      <c r="A5581" s="262" t="s">
        <v>1368</v>
      </c>
      <c r="B5581" s="124"/>
      <c r="C5581" s="125" t="s">
        <v>1368</v>
      </c>
      <c r="D5581" s="195">
        <v>43249</v>
      </c>
      <c r="E5581" s="124" t="s">
        <v>10116</v>
      </c>
      <c r="F5581" s="124" t="s">
        <v>13</v>
      </c>
      <c r="G5581" s="124">
        <v>382883</v>
      </c>
      <c r="H5581" s="124"/>
      <c r="I5581" s="128" t="s">
        <v>1393</v>
      </c>
      <c r="J5581" s="124"/>
      <c r="K5581" s="124"/>
      <c r="L5581" s="124"/>
      <c r="M5581" s="124"/>
      <c r="N5581" s="197">
        <v>3355864.19</v>
      </c>
      <c r="O5581" s="197">
        <v>0</v>
      </c>
      <c r="P5581" s="124" t="s">
        <v>1314</v>
      </c>
    </row>
    <row r="5582" spans="1:16">
      <c r="A5582" s="262" t="s">
        <v>1368</v>
      </c>
      <c r="B5582" s="124"/>
      <c r="C5582" s="125" t="s">
        <v>1368</v>
      </c>
      <c r="D5582" s="195">
        <v>43249</v>
      </c>
      <c r="E5582" s="124" t="s">
        <v>10117</v>
      </c>
      <c r="F5582" s="124" t="s">
        <v>13</v>
      </c>
      <c r="G5582" s="124">
        <v>382885</v>
      </c>
      <c r="H5582" s="124"/>
      <c r="I5582" s="128" t="s">
        <v>1393</v>
      </c>
      <c r="J5582" s="124"/>
      <c r="K5582" s="124"/>
      <c r="L5582" s="124"/>
      <c r="M5582" s="124"/>
      <c r="N5582" s="197">
        <v>14933496.199999999</v>
      </c>
      <c r="O5582" s="197">
        <v>0</v>
      </c>
      <c r="P5582" s="124" t="s">
        <v>1314</v>
      </c>
    </row>
    <row r="5583" spans="1:16">
      <c r="A5583" s="262" t="s">
        <v>1368</v>
      </c>
      <c r="B5583" s="124"/>
      <c r="C5583" s="125" t="s">
        <v>1368</v>
      </c>
      <c r="D5583" s="195">
        <v>43249</v>
      </c>
      <c r="E5583" s="124" t="s">
        <v>10118</v>
      </c>
      <c r="F5583" s="124" t="s">
        <v>13</v>
      </c>
      <c r="G5583" s="124">
        <v>382887</v>
      </c>
      <c r="H5583" s="124"/>
      <c r="I5583" s="128" t="s">
        <v>1393</v>
      </c>
      <c r="J5583" s="124"/>
      <c r="K5583" s="124"/>
      <c r="L5583" s="124"/>
      <c r="M5583" s="124"/>
      <c r="N5583" s="197">
        <v>726146.85</v>
      </c>
      <c r="O5583" s="197">
        <v>0</v>
      </c>
      <c r="P5583" s="124" t="s">
        <v>1314</v>
      </c>
    </row>
    <row r="5584" spans="1:16">
      <c r="A5584" s="262" t="s">
        <v>1368</v>
      </c>
      <c r="B5584" s="124"/>
      <c r="C5584" s="125" t="s">
        <v>1368</v>
      </c>
      <c r="D5584" s="195">
        <v>43249</v>
      </c>
      <c r="E5584" s="124" t="s">
        <v>10119</v>
      </c>
      <c r="F5584" s="124" t="s">
        <v>13</v>
      </c>
      <c r="G5584" s="124">
        <v>382889</v>
      </c>
      <c r="H5584" s="124"/>
      <c r="I5584" s="128" t="s">
        <v>1393</v>
      </c>
      <c r="J5584" s="124"/>
      <c r="K5584" s="124"/>
      <c r="L5584" s="124"/>
      <c r="M5584" s="124"/>
      <c r="N5584" s="197">
        <v>833040.53</v>
      </c>
      <c r="O5584" s="197">
        <v>0</v>
      </c>
      <c r="P5584" s="124" t="s">
        <v>1314</v>
      </c>
    </row>
    <row r="5585" spans="1:16">
      <c r="A5585" s="262" t="s">
        <v>1368</v>
      </c>
      <c r="B5585" s="124"/>
      <c r="C5585" s="125" t="s">
        <v>1368</v>
      </c>
      <c r="D5585" s="195">
        <v>43249</v>
      </c>
      <c r="E5585" s="124" t="s">
        <v>10120</v>
      </c>
      <c r="F5585" s="124" t="s">
        <v>13</v>
      </c>
      <c r="G5585" s="124">
        <v>382891</v>
      </c>
      <c r="H5585" s="124"/>
      <c r="I5585" s="128" t="s">
        <v>1393</v>
      </c>
      <c r="J5585" s="124"/>
      <c r="K5585" s="124"/>
      <c r="L5585" s="124"/>
      <c r="M5585" s="124"/>
      <c r="N5585" s="197">
        <v>5826723.96</v>
      </c>
      <c r="O5585" s="197">
        <v>0</v>
      </c>
      <c r="P5585" s="124" t="s">
        <v>1314</v>
      </c>
    </row>
    <row r="5586" spans="1:16">
      <c r="A5586" s="262" t="s">
        <v>1368</v>
      </c>
      <c r="B5586" s="124"/>
      <c r="C5586" s="125" t="s">
        <v>1368</v>
      </c>
      <c r="D5586" s="195">
        <v>43249</v>
      </c>
      <c r="E5586" s="124" t="s">
        <v>10121</v>
      </c>
      <c r="F5586" s="124" t="s">
        <v>13</v>
      </c>
      <c r="G5586" s="124">
        <v>382893</v>
      </c>
      <c r="H5586" s="124"/>
      <c r="I5586" s="128" t="s">
        <v>1393</v>
      </c>
      <c r="J5586" s="124"/>
      <c r="K5586" s="124"/>
      <c r="L5586" s="124"/>
      <c r="M5586" s="124"/>
      <c r="N5586" s="197">
        <v>1938207.66</v>
      </c>
      <c r="O5586" s="197">
        <v>0</v>
      </c>
      <c r="P5586" s="124" t="s">
        <v>1314</v>
      </c>
    </row>
    <row r="5587" spans="1:16">
      <c r="A5587" s="262" t="s">
        <v>1368</v>
      </c>
      <c r="B5587" s="124"/>
      <c r="C5587" s="125" t="s">
        <v>1368</v>
      </c>
      <c r="D5587" s="195">
        <v>43249</v>
      </c>
      <c r="E5587" s="124" t="s">
        <v>10122</v>
      </c>
      <c r="F5587" s="124" t="s">
        <v>13</v>
      </c>
      <c r="G5587" s="124">
        <v>382895</v>
      </c>
      <c r="H5587" s="124"/>
      <c r="I5587" s="128" t="s">
        <v>1393</v>
      </c>
      <c r="J5587" s="124"/>
      <c r="K5587" s="124"/>
      <c r="L5587" s="124"/>
      <c r="M5587" s="124"/>
      <c r="N5587" s="197">
        <v>1949078.7</v>
      </c>
      <c r="O5587" s="197">
        <v>0</v>
      </c>
      <c r="P5587" s="124" t="s">
        <v>1314</v>
      </c>
    </row>
    <row r="5588" spans="1:16">
      <c r="A5588" s="262" t="s">
        <v>1368</v>
      </c>
      <c r="B5588" s="124"/>
      <c r="C5588" s="125" t="s">
        <v>1368</v>
      </c>
      <c r="D5588" s="195">
        <v>43249</v>
      </c>
      <c r="E5588" s="124" t="s">
        <v>10123</v>
      </c>
      <c r="F5588" s="124" t="s">
        <v>13</v>
      </c>
      <c r="G5588" s="124">
        <v>382897</v>
      </c>
      <c r="H5588" s="124"/>
      <c r="I5588" s="128" t="s">
        <v>1393</v>
      </c>
      <c r="J5588" s="124"/>
      <c r="K5588" s="124"/>
      <c r="L5588" s="124"/>
      <c r="M5588" s="124"/>
      <c r="N5588" s="197">
        <v>21833037.100000001</v>
      </c>
      <c r="O5588" s="197">
        <v>0</v>
      </c>
      <c r="P5588" s="124" t="s">
        <v>1314</v>
      </c>
    </row>
    <row r="5589" spans="1:16">
      <c r="A5589" s="262" t="s">
        <v>1368</v>
      </c>
      <c r="B5589" s="124"/>
      <c r="C5589" s="125" t="s">
        <v>1368</v>
      </c>
      <c r="D5589" s="195">
        <v>43249</v>
      </c>
      <c r="E5589" s="124" t="s">
        <v>10124</v>
      </c>
      <c r="F5589" s="124" t="s">
        <v>13</v>
      </c>
      <c r="G5589" s="124">
        <v>382899</v>
      </c>
      <c r="H5589" s="124"/>
      <c r="I5589" s="128" t="s">
        <v>1393</v>
      </c>
      <c r="J5589" s="124"/>
      <c r="K5589" s="124"/>
      <c r="L5589" s="124"/>
      <c r="M5589" s="124"/>
      <c r="N5589" s="197">
        <v>7463350.6500000004</v>
      </c>
      <c r="O5589" s="197">
        <v>0</v>
      </c>
      <c r="P5589" s="124" t="s">
        <v>1314</v>
      </c>
    </row>
    <row r="5590" spans="1:16">
      <c r="A5590" s="262" t="s">
        <v>1368</v>
      </c>
      <c r="B5590" s="124"/>
      <c r="C5590" s="125" t="s">
        <v>1368</v>
      </c>
      <c r="D5590" s="195">
        <v>43249</v>
      </c>
      <c r="E5590" s="124" t="s">
        <v>10125</v>
      </c>
      <c r="F5590" s="124" t="s">
        <v>13</v>
      </c>
      <c r="G5590" s="124">
        <v>382901</v>
      </c>
      <c r="H5590" s="124"/>
      <c r="I5590" s="128" t="s">
        <v>1393</v>
      </c>
      <c r="J5590" s="124"/>
      <c r="K5590" s="124"/>
      <c r="L5590" s="124"/>
      <c r="M5590" s="124"/>
      <c r="N5590" s="197">
        <v>4117.4399999999996</v>
      </c>
      <c r="O5590" s="197">
        <v>0</v>
      </c>
      <c r="P5590" s="124" t="s">
        <v>1314</v>
      </c>
    </row>
    <row r="5591" spans="1:16">
      <c r="A5591" s="262" t="s">
        <v>1368</v>
      </c>
      <c r="B5591" s="124"/>
      <c r="C5591" s="125" t="s">
        <v>1368</v>
      </c>
      <c r="D5591" s="195">
        <v>43249</v>
      </c>
      <c r="E5591" s="124" t="s">
        <v>10126</v>
      </c>
      <c r="F5591" s="124" t="s">
        <v>13</v>
      </c>
      <c r="G5591" s="124">
        <v>382903</v>
      </c>
      <c r="H5591" s="124"/>
      <c r="I5591" s="128" t="s">
        <v>1393</v>
      </c>
      <c r="J5591" s="124"/>
      <c r="K5591" s="124"/>
      <c r="L5591" s="124"/>
      <c r="M5591" s="124"/>
      <c r="N5591" s="197">
        <v>15169.24</v>
      </c>
      <c r="O5591" s="197">
        <v>0</v>
      </c>
      <c r="P5591" s="124" t="s">
        <v>1314</v>
      </c>
    </row>
    <row r="5592" spans="1:16">
      <c r="A5592" s="262" t="s">
        <v>1368</v>
      </c>
      <c r="B5592" s="124"/>
      <c r="C5592" s="125" t="s">
        <v>1368</v>
      </c>
      <c r="D5592" s="195">
        <v>43249</v>
      </c>
      <c r="E5592" s="124" t="s">
        <v>10127</v>
      </c>
      <c r="F5592" s="124" t="s">
        <v>13</v>
      </c>
      <c r="G5592" s="124">
        <v>382905</v>
      </c>
      <c r="H5592" s="124"/>
      <c r="I5592" s="128" t="s">
        <v>1393</v>
      </c>
      <c r="J5592" s="124"/>
      <c r="K5592" s="124"/>
      <c r="L5592" s="124"/>
      <c r="M5592" s="124"/>
      <c r="N5592" s="197">
        <v>3398.38</v>
      </c>
      <c r="O5592" s="197">
        <v>0</v>
      </c>
      <c r="P5592" s="124" t="s">
        <v>1314</v>
      </c>
    </row>
    <row r="5593" spans="1:16">
      <c r="A5593" s="262" t="s">
        <v>1368</v>
      </c>
      <c r="B5593" s="124"/>
      <c r="C5593" s="125" t="s">
        <v>1368</v>
      </c>
      <c r="D5593" s="195">
        <v>43249</v>
      </c>
      <c r="E5593" s="124" t="s">
        <v>10128</v>
      </c>
      <c r="F5593" s="124" t="s">
        <v>13</v>
      </c>
      <c r="G5593" s="124">
        <v>382907</v>
      </c>
      <c r="H5593" s="124"/>
      <c r="I5593" s="128" t="s">
        <v>1393</v>
      </c>
      <c r="J5593" s="124"/>
      <c r="K5593" s="124"/>
      <c r="L5593" s="124"/>
      <c r="M5593" s="124"/>
      <c r="N5593" s="197">
        <v>5361.16</v>
      </c>
      <c r="O5593" s="197">
        <v>0</v>
      </c>
      <c r="P5593" s="124" t="s">
        <v>1314</v>
      </c>
    </row>
    <row r="5594" spans="1:16">
      <c r="A5594" s="262" t="s">
        <v>1368</v>
      </c>
      <c r="B5594" s="124"/>
      <c r="C5594" s="125" t="s">
        <v>1368</v>
      </c>
      <c r="D5594" s="195">
        <v>43249</v>
      </c>
      <c r="E5594" s="124" t="s">
        <v>10129</v>
      </c>
      <c r="F5594" s="124" t="s">
        <v>13</v>
      </c>
      <c r="G5594" s="124">
        <v>382909</v>
      </c>
      <c r="H5594" s="124"/>
      <c r="I5594" s="128" t="s">
        <v>1393</v>
      </c>
      <c r="J5594" s="124"/>
      <c r="K5594" s="124"/>
      <c r="L5594" s="124"/>
      <c r="M5594" s="124"/>
      <c r="N5594" s="197">
        <v>26410.52</v>
      </c>
      <c r="O5594" s="197">
        <v>0</v>
      </c>
      <c r="P5594" s="124" t="s">
        <v>1314</v>
      </c>
    </row>
    <row r="5595" spans="1:16">
      <c r="A5595" s="262" t="s">
        <v>1368</v>
      </c>
      <c r="B5595" s="124"/>
      <c r="C5595" s="125" t="s">
        <v>1368</v>
      </c>
      <c r="D5595" s="195">
        <v>43249</v>
      </c>
      <c r="E5595" s="124" t="s">
        <v>10130</v>
      </c>
      <c r="F5595" s="124" t="s">
        <v>13</v>
      </c>
      <c r="G5595" s="124">
        <v>382911</v>
      </c>
      <c r="H5595" s="124"/>
      <c r="I5595" s="128" t="s">
        <v>1393</v>
      </c>
      <c r="J5595" s="124"/>
      <c r="K5595" s="124"/>
      <c r="L5595" s="124"/>
      <c r="M5595" s="124"/>
      <c r="N5595" s="197">
        <v>41664.14</v>
      </c>
      <c r="O5595" s="197">
        <v>0</v>
      </c>
      <c r="P5595" s="124" t="s">
        <v>1314</v>
      </c>
    </row>
    <row r="5596" spans="1:16">
      <c r="A5596" s="262" t="s">
        <v>1368</v>
      </c>
      <c r="B5596" s="124"/>
      <c r="C5596" s="125" t="s">
        <v>1368</v>
      </c>
      <c r="D5596" s="195">
        <v>43249</v>
      </c>
      <c r="E5596" s="124" t="s">
        <v>10131</v>
      </c>
      <c r="F5596" s="124" t="s">
        <v>13</v>
      </c>
      <c r="G5596" s="124">
        <v>382913</v>
      </c>
      <c r="H5596" s="124"/>
      <c r="I5596" s="128" t="s">
        <v>1393</v>
      </c>
      <c r="J5596" s="124"/>
      <c r="K5596" s="124"/>
      <c r="L5596" s="124"/>
      <c r="M5596" s="124"/>
      <c r="N5596" s="197">
        <v>3905.95</v>
      </c>
      <c r="O5596" s="197">
        <v>0</v>
      </c>
      <c r="P5596" s="124" t="s">
        <v>1314</v>
      </c>
    </row>
    <row r="5597" spans="1:16">
      <c r="A5597" s="262" t="s">
        <v>1368</v>
      </c>
      <c r="B5597" s="124"/>
      <c r="C5597" s="125" t="s">
        <v>1368</v>
      </c>
      <c r="D5597" s="195">
        <v>43249</v>
      </c>
      <c r="E5597" s="124" t="s">
        <v>10132</v>
      </c>
      <c r="F5597" s="124" t="s">
        <v>13</v>
      </c>
      <c r="G5597" s="124">
        <v>382915</v>
      </c>
      <c r="H5597" s="124"/>
      <c r="I5597" s="128" t="s">
        <v>1393</v>
      </c>
      <c r="J5597" s="124"/>
      <c r="K5597" s="124"/>
      <c r="L5597" s="124"/>
      <c r="M5597" s="124"/>
      <c r="N5597" s="197">
        <v>14142.78</v>
      </c>
      <c r="O5597" s="197">
        <v>0</v>
      </c>
      <c r="P5597" s="124" t="s">
        <v>1314</v>
      </c>
    </row>
    <row r="5598" spans="1:16">
      <c r="A5598" s="262" t="s">
        <v>1368</v>
      </c>
      <c r="B5598" s="124"/>
      <c r="C5598" s="125" t="s">
        <v>1368</v>
      </c>
      <c r="D5598" s="195">
        <v>43249</v>
      </c>
      <c r="E5598" s="124" t="s">
        <v>10133</v>
      </c>
      <c r="F5598" s="124" t="s">
        <v>13</v>
      </c>
      <c r="G5598" s="124">
        <v>382917</v>
      </c>
      <c r="H5598" s="124"/>
      <c r="I5598" s="128" t="s">
        <v>1393</v>
      </c>
      <c r="J5598" s="124"/>
      <c r="K5598" s="124"/>
      <c r="L5598" s="124"/>
      <c r="M5598" s="124"/>
      <c r="N5598" s="197">
        <v>30355.09</v>
      </c>
      <c r="O5598" s="197">
        <v>0</v>
      </c>
      <c r="P5598" s="124" t="s">
        <v>1314</v>
      </c>
    </row>
    <row r="5599" spans="1:16">
      <c r="A5599" s="262" t="s">
        <v>1368</v>
      </c>
      <c r="B5599" s="124"/>
      <c r="C5599" s="125" t="s">
        <v>1368</v>
      </c>
      <c r="D5599" s="195">
        <v>43249</v>
      </c>
      <c r="E5599" s="124" t="s">
        <v>10134</v>
      </c>
      <c r="F5599" s="124" t="s">
        <v>13</v>
      </c>
      <c r="G5599" s="124">
        <v>382919</v>
      </c>
      <c r="H5599" s="124"/>
      <c r="I5599" s="128" t="s">
        <v>1393</v>
      </c>
      <c r="J5599" s="124"/>
      <c r="K5599" s="124"/>
      <c r="L5599" s="124"/>
      <c r="M5599" s="124"/>
      <c r="N5599" s="197">
        <v>422899.24</v>
      </c>
      <c r="O5599" s="197">
        <v>0</v>
      </c>
      <c r="P5599" s="124" t="s">
        <v>1314</v>
      </c>
    </row>
    <row r="5600" spans="1:16">
      <c r="A5600" s="262" t="s">
        <v>1368</v>
      </c>
      <c r="B5600" s="124"/>
      <c r="C5600" s="125" t="s">
        <v>1368</v>
      </c>
      <c r="D5600" s="195">
        <v>43249</v>
      </c>
      <c r="E5600" s="124" t="s">
        <v>10135</v>
      </c>
      <c r="F5600" s="124" t="s">
        <v>13</v>
      </c>
      <c r="G5600" s="124">
        <v>382921</v>
      </c>
      <c r="H5600" s="124"/>
      <c r="I5600" s="128" t="s">
        <v>1393</v>
      </c>
      <c r="J5600" s="124"/>
      <c r="K5600" s="124"/>
      <c r="L5600" s="124"/>
      <c r="M5600" s="124"/>
      <c r="N5600" s="197">
        <v>1436990.47</v>
      </c>
      <c r="O5600" s="197">
        <v>0</v>
      </c>
      <c r="P5600" s="124" t="s">
        <v>1314</v>
      </c>
    </row>
    <row r="5601" spans="1:16">
      <c r="A5601" s="262" t="s">
        <v>1368</v>
      </c>
      <c r="B5601" s="124"/>
      <c r="C5601" s="125" t="s">
        <v>1368</v>
      </c>
      <c r="D5601" s="195">
        <v>43249</v>
      </c>
      <c r="E5601" s="124" t="s">
        <v>10136</v>
      </c>
      <c r="F5601" s="124" t="s">
        <v>13</v>
      </c>
      <c r="G5601" s="124">
        <v>382923</v>
      </c>
      <c r="H5601" s="124"/>
      <c r="I5601" s="128" t="s">
        <v>1393</v>
      </c>
      <c r="J5601" s="124"/>
      <c r="K5601" s="124"/>
      <c r="L5601" s="124"/>
      <c r="M5601" s="124"/>
      <c r="N5601" s="197">
        <v>5437049.8899999997</v>
      </c>
      <c r="O5601" s="197">
        <v>0</v>
      </c>
      <c r="P5601" s="124" t="s">
        <v>1314</v>
      </c>
    </row>
    <row r="5602" spans="1:16">
      <c r="A5602" s="262" t="s">
        <v>1368</v>
      </c>
      <c r="B5602" s="124"/>
      <c r="C5602" s="125" t="s">
        <v>1368</v>
      </c>
      <c r="D5602" s="195">
        <v>43249</v>
      </c>
      <c r="E5602" s="124" t="s">
        <v>10137</v>
      </c>
      <c r="F5602" s="124" t="s">
        <v>13</v>
      </c>
      <c r="G5602" s="124">
        <v>382925</v>
      </c>
      <c r="H5602" s="124"/>
      <c r="I5602" s="128" t="s">
        <v>1393</v>
      </c>
      <c r="J5602" s="124"/>
      <c r="K5602" s="124"/>
      <c r="L5602" s="124"/>
      <c r="M5602" s="124"/>
      <c r="N5602" s="197">
        <v>358239.08</v>
      </c>
      <c r="O5602" s="197">
        <v>0</v>
      </c>
      <c r="P5602" s="124" t="s">
        <v>1314</v>
      </c>
    </row>
    <row r="5603" spans="1:16">
      <c r="A5603" s="262" t="s">
        <v>1368</v>
      </c>
      <c r="B5603" s="124"/>
      <c r="C5603" s="125" t="s">
        <v>1368</v>
      </c>
      <c r="D5603" s="195">
        <v>43249</v>
      </c>
      <c r="E5603" s="124" t="s">
        <v>10138</v>
      </c>
      <c r="F5603" s="124" t="s">
        <v>13</v>
      </c>
      <c r="G5603" s="124">
        <v>382927</v>
      </c>
      <c r="H5603" s="124"/>
      <c r="I5603" s="128" t="s">
        <v>1393</v>
      </c>
      <c r="J5603" s="124"/>
      <c r="K5603" s="124"/>
      <c r="L5603" s="124"/>
      <c r="M5603" s="124"/>
      <c r="N5603" s="197">
        <v>983945.65</v>
      </c>
      <c r="O5603" s="197">
        <v>0</v>
      </c>
      <c r="P5603" s="124" t="s">
        <v>1314</v>
      </c>
    </row>
    <row r="5604" spans="1:16">
      <c r="A5604" s="262" t="s">
        <v>1368</v>
      </c>
      <c r="B5604" s="124"/>
      <c r="C5604" s="125" t="s">
        <v>1368</v>
      </c>
      <c r="D5604" s="195">
        <v>43249</v>
      </c>
      <c r="E5604" s="124" t="s">
        <v>10139</v>
      </c>
      <c r="F5604" s="124" t="s">
        <v>13</v>
      </c>
      <c r="G5604" s="124">
        <v>382929</v>
      </c>
      <c r="H5604" s="124"/>
      <c r="I5604" s="128" t="s">
        <v>1393</v>
      </c>
      <c r="J5604" s="124"/>
      <c r="K5604" s="124"/>
      <c r="L5604" s="124"/>
      <c r="M5604" s="124"/>
      <c r="N5604" s="197">
        <v>3946863.13</v>
      </c>
      <c r="O5604" s="197">
        <v>0</v>
      </c>
      <c r="P5604" s="124" t="s">
        <v>1314</v>
      </c>
    </row>
    <row r="5605" spans="1:16">
      <c r="A5605" s="262" t="s">
        <v>1368</v>
      </c>
      <c r="B5605" s="124"/>
      <c r="C5605" s="125" t="s">
        <v>1368</v>
      </c>
      <c r="D5605" s="195">
        <v>43249</v>
      </c>
      <c r="E5605" s="124" t="s">
        <v>10140</v>
      </c>
      <c r="F5605" s="124" t="s">
        <v>13</v>
      </c>
      <c r="G5605" s="124">
        <v>382931</v>
      </c>
      <c r="H5605" s="124"/>
      <c r="I5605" s="128" t="s">
        <v>1393</v>
      </c>
      <c r="J5605" s="124"/>
      <c r="K5605" s="124"/>
      <c r="L5605" s="124"/>
      <c r="M5605" s="124"/>
      <c r="N5605" s="197">
        <v>9217275.1099999994</v>
      </c>
      <c r="O5605" s="197">
        <v>0</v>
      </c>
      <c r="P5605" s="124" t="s">
        <v>1314</v>
      </c>
    </row>
    <row r="5606" spans="1:16">
      <c r="A5606" s="262" t="s">
        <v>1368</v>
      </c>
      <c r="B5606" s="124"/>
      <c r="C5606" s="125" t="s">
        <v>1368</v>
      </c>
      <c r="D5606" s="195">
        <v>43249</v>
      </c>
      <c r="E5606" s="124" t="s">
        <v>10141</v>
      </c>
      <c r="F5606" s="124" t="s">
        <v>13</v>
      </c>
      <c r="G5606" s="124">
        <v>382933</v>
      </c>
      <c r="H5606" s="124"/>
      <c r="I5606" s="128" t="s">
        <v>1393</v>
      </c>
      <c r="J5606" s="124"/>
      <c r="K5606" s="124"/>
      <c r="L5606" s="124"/>
      <c r="M5606" s="124"/>
      <c r="N5606" s="197">
        <v>2747475.96</v>
      </c>
      <c r="O5606" s="197">
        <v>0</v>
      </c>
      <c r="P5606" s="124" t="s">
        <v>1314</v>
      </c>
    </row>
    <row r="5607" spans="1:16">
      <c r="A5607" s="262" t="s">
        <v>1368</v>
      </c>
      <c r="B5607" s="124"/>
      <c r="C5607" s="125" t="s">
        <v>1368</v>
      </c>
      <c r="D5607" s="195">
        <v>43249</v>
      </c>
      <c r="E5607" s="124" t="s">
        <v>10142</v>
      </c>
      <c r="F5607" s="124" t="s">
        <v>13</v>
      </c>
      <c r="G5607" s="124">
        <v>382935</v>
      </c>
      <c r="H5607" s="124"/>
      <c r="I5607" s="128" t="s">
        <v>1393</v>
      </c>
      <c r="J5607" s="124"/>
      <c r="K5607" s="124"/>
      <c r="L5607" s="124"/>
      <c r="M5607" s="124"/>
      <c r="N5607" s="197">
        <v>181027.03</v>
      </c>
      <c r="O5607" s="197">
        <v>0</v>
      </c>
      <c r="P5607" s="124" t="s">
        <v>1314</v>
      </c>
    </row>
    <row r="5608" spans="1:16">
      <c r="A5608" s="262" t="s">
        <v>1368</v>
      </c>
      <c r="B5608" s="124"/>
      <c r="C5608" s="125" t="s">
        <v>1368</v>
      </c>
      <c r="D5608" s="195">
        <v>43249</v>
      </c>
      <c r="E5608" s="124" t="s">
        <v>10143</v>
      </c>
      <c r="F5608" s="124" t="s">
        <v>13</v>
      </c>
      <c r="G5608" s="124">
        <v>382937</v>
      </c>
      <c r="H5608" s="124"/>
      <c r="I5608" s="128" t="s">
        <v>1393</v>
      </c>
      <c r="J5608" s="124"/>
      <c r="K5608" s="124"/>
      <c r="L5608" s="124"/>
      <c r="M5608" s="124"/>
      <c r="N5608" s="197">
        <v>1695801.26</v>
      </c>
      <c r="O5608" s="197">
        <v>0</v>
      </c>
      <c r="P5608" s="124" t="s">
        <v>1314</v>
      </c>
    </row>
    <row r="5609" spans="1:16">
      <c r="A5609" s="262" t="s">
        <v>1368</v>
      </c>
      <c r="B5609" s="124"/>
      <c r="C5609" s="125" t="s">
        <v>1368</v>
      </c>
      <c r="D5609" s="195">
        <v>43249</v>
      </c>
      <c r="E5609" s="124" t="s">
        <v>10144</v>
      </c>
      <c r="F5609" s="124" t="s">
        <v>13</v>
      </c>
      <c r="G5609" s="124">
        <v>382939</v>
      </c>
      <c r="H5609" s="124"/>
      <c r="I5609" s="128" t="s">
        <v>1393</v>
      </c>
      <c r="J5609" s="124"/>
      <c r="K5609" s="124"/>
      <c r="L5609" s="124"/>
      <c r="M5609" s="124"/>
      <c r="N5609" s="197">
        <v>2121418.09</v>
      </c>
      <c r="O5609" s="197">
        <v>0</v>
      </c>
      <c r="P5609" s="124" t="s">
        <v>1314</v>
      </c>
    </row>
    <row r="5610" spans="1:16">
      <c r="A5610" s="262" t="s">
        <v>1368</v>
      </c>
      <c r="B5610" s="124"/>
      <c r="C5610" s="125" t="s">
        <v>1368</v>
      </c>
      <c r="D5610" s="195">
        <v>43249</v>
      </c>
      <c r="E5610" s="124" t="s">
        <v>10145</v>
      </c>
      <c r="F5610" s="124" t="s">
        <v>13</v>
      </c>
      <c r="G5610" s="124">
        <v>382941</v>
      </c>
      <c r="H5610" s="124"/>
      <c r="I5610" s="128" t="s">
        <v>1393</v>
      </c>
      <c r="J5610" s="124"/>
      <c r="K5610" s="124"/>
      <c r="L5610" s="124"/>
      <c r="M5610" s="124"/>
      <c r="N5610" s="197">
        <v>1657771.34</v>
      </c>
      <c r="O5610" s="197">
        <v>0</v>
      </c>
      <c r="P5610" s="124" t="s">
        <v>1314</v>
      </c>
    </row>
    <row r="5611" spans="1:16">
      <c r="A5611" s="262" t="s">
        <v>1368</v>
      </c>
      <c r="B5611" s="124"/>
      <c r="C5611" s="125" t="s">
        <v>1368</v>
      </c>
      <c r="D5611" s="195">
        <v>43249</v>
      </c>
      <c r="E5611" s="124" t="s">
        <v>10146</v>
      </c>
      <c r="F5611" s="124" t="s">
        <v>13</v>
      </c>
      <c r="G5611" s="124">
        <v>382943</v>
      </c>
      <c r="H5611" s="124"/>
      <c r="I5611" s="128" t="s">
        <v>1393</v>
      </c>
      <c r="J5611" s="124"/>
      <c r="K5611" s="124"/>
      <c r="L5611" s="124"/>
      <c r="M5611" s="124"/>
      <c r="N5611" s="197">
        <v>4553263.74</v>
      </c>
      <c r="O5611" s="197">
        <v>0</v>
      </c>
      <c r="P5611" s="124" t="s">
        <v>1314</v>
      </c>
    </row>
    <row r="5612" spans="1:16">
      <c r="A5612" s="262" t="s">
        <v>1368</v>
      </c>
      <c r="B5612" s="124"/>
      <c r="C5612" s="125" t="s">
        <v>1368</v>
      </c>
      <c r="D5612" s="195">
        <v>43249</v>
      </c>
      <c r="E5612" s="124" t="s">
        <v>10147</v>
      </c>
      <c r="F5612" s="124" t="s">
        <v>13</v>
      </c>
      <c r="G5612" s="124">
        <v>382945</v>
      </c>
      <c r="H5612" s="124"/>
      <c r="I5612" s="128" t="s">
        <v>1393</v>
      </c>
      <c r="J5612" s="124"/>
      <c r="K5612" s="124"/>
      <c r="L5612" s="124"/>
      <c r="M5612" s="124"/>
      <c r="N5612" s="197">
        <v>2288043.65</v>
      </c>
      <c r="O5612" s="197">
        <v>0</v>
      </c>
      <c r="P5612" s="124" t="s">
        <v>1314</v>
      </c>
    </row>
    <row r="5613" spans="1:16">
      <c r="A5613" s="262" t="s">
        <v>1368</v>
      </c>
      <c r="B5613" s="124"/>
      <c r="C5613" s="125" t="s">
        <v>1368</v>
      </c>
      <c r="D5613" s="195">
        <v>43249</v>
      </c>
      <c r="E5613" s="124" t="s">
        <v>10148</v>
      </c>
      <c r="F5613" s="124" t="s">
        <v>13</v>
      </c>
      <c r="G5613" s="124">
        <v>382947</v>
      </c>
      <c r="H5613" s="124"/>
      <c r="I5613" s="128" t="s">
        <v>1393</v>
      </c>
      <c r="J5613" s="124"/>
      <c r="K5613" s="124"/>
      <c r="L5613" s="124"/>
      <c r="M5613" s="124"/>
      <c r="N5613" s="197">
        <v>3857081.31</v>
      </c>
      <c r="O5613" s="197">
        <v>0</v>
      </c>
      <c r="P5613" s="124" t="s">
        <v>1314</v>
      </c>
    </row>
    <row r="5614" spans="1:16">
      <c r="A5614" s="262" t="s">
        <v>1368</v>
      </c>
      <c r="B5614" s="124"/>
      <c r="C5614" s="125" t="s">
        <v>1368</v>
      </c>
      <c r="D5614" s="195">
        <v>43249</v>
      </c>
      <c r="E5614" s="124" t="s">
        <v>10149</v>
      </c>
      <c r="F5614" s="124" t="s">
        <v>13</v>
      </c>
      <c r="G5614" s="124">
        <v>382949</v>
      </c>
      <c r="H5614" s="124"/>
      <c r="I5614" s="128" t="s">
        <v>1393</v>
      </c>
      <c r="J5614" s="124"/>
      <c r="K5614" s="124"/>
      <c r="L5614" s="124"/>
      <c r="M5614" s="124"/>
      <c r="N5614" s="197">
        <v>4935832.7699999996</v>
      </c>
      <c r="O5614" s="197">
        <v>0</v>
      </c>
      <c r="P5614" s="124" t="s">
        <v>1314</v>
      </c>
    </row>
    <row r="5615" spans="1:16">
      <c r="A5615" s="262" t="s">
        <v>1368</v>
      </c>
      <c r="B5615" s="124"/>
      <c r="C5615" s="125" t="s">
        <v>1368</v>
      </c>
      <c r="D5615" s="195">
        <v>43249</v>
      </c>
      <c r="E5615" s="124" t="s">
        <v>10150</v>
      </c>
      <c r="F5615" s="124" t="s">
        <v>13</v>
      </c>
      <c r="G5615" s="124">
        <v>382951</v>
      </c>
      <c r="H5615" s="124"/>
      <c r="I5615" s="128" t="s">
        <v>1393</v>
      </c>
      <c r="J5615" s="124"/>
      <c r="K5615" s="124"/>
      <c r="L5615" s="124"/>
      <c r="M5615" s="124"/>
      <c r="N5615" s="197">
        <v>13556844.439999999</v>
      </c>
      <c r="O5615" s="197">
        <v>0</v>
      </c>
      <c r="P5615" s="124" t="s">
        <v>1314</v>
      </c>
    </row>
    <row r="5616" spans="1:16">
      <c r="A5616" s="262" t="s">
        <v>1368</v>
      </c>
      <c r="B5616" s="124"/>
      <c r="C5616" s="125" t="s">
        <v>1368</v>
      </c>
      <c r="D5616" s="195">
        <v>43249</v>
      </c>
      <c r="E5616" s="124" t="s">
        <v>10151</v>
      </c>
      <c r="F5616" s="124" t="s">
        <v>13</v>
      </c>
      <c r="G5616" s="124">
        <v>382953</v>
      </c>
      <c r="H5616" s="124"/>
      <c r="I5616" s="128" t="s">
        <v>1393</v>
      </c>
      <c r="J5616" s="124"/>
      <c r="K5616" s="124"/>
      <c r="L5616" s="124"/>
      <c r="M5616" s="124"/>
      <c r="N5616" s="197">
        <v>5323514.97</v>
      </c>
      <c r="O5616" s="197">
        <v>0</v>
      </c>
      <c r="P5616" s="124" t="s">
        <v>1314</v>
      </c>
    </row>
    <row r="5617" spans="1:16">
      <c r="A5617" s="262" t="s">
        <v>1368</v>
      </c>
      <c r="B5617" s="124"/>
      <c r="C5617" s="125" t="s">
        <v>1368</v>
      </c>
      <c r="D5617" s="195">
        <v>43249</v>
      </c>
      <c r="E5617" s="124" t="s">
        <v>10152</v>
      </c>
      <c r="F5617" s="124" t="s">
        <v>13</v>
      </c>
      <c r="G5617" s="124">
        <v>382955</v>
      </c>
      <c r="H5617" s="124"/>
      <c r="I5617" s="128" t="s">
        <v>1393</v>
      </c>
      <c r="J5617" s="124"/>
      <c r="K5617" s="124"/>
      <c r="L5617" s="124"/>
      <c r="M5617" s="124"/>
      <c r="N5617" s="197">
        <v>10593926.880000001</v>
      </c>
      <c r="O5617" s="197">
        <v>0</v>
      </c>
      <c r="P5617" s="124" t="s">
        <v>1314</v>
      </c>
    </row>
    <row r="5618" spans="1:16">
      <c r="A5618" s="262" t="s">
        <v>1368</v>
      </c>
      <c r="B5618" s="124"/>
      <c r="C5618" s="125" t="s">
        <v>1368</v>
      </c>
      <c r="D5618" s="195">
        <v>43249</v>
      </c>
      <c r="E5618" s="124" t="s">
        <v>10153</v>
      </c>
      <c r="F5618" s="124" t="s">
        <v>13</v>
      </c>
      <c r="G5618" s="124">
        <v>382957</v>
      </c>
      <c r="H5618" s="124"/>
      <c r="I5618" s="128" t="s">
        <v>1393</v>
      </c>
      <c r="J5618" s="124"/>
      <c r="K5618" s="124"/>
      <c r="L5618" s="124"/>
      <c r="M5618" s="124"/>
      <c r="N5618" s="197">
        <v>2494198.52</v>
      </c>
      <c r="O5618" s="197">
        <v>0</v>
      </c>
      <c r="P5618" s="124" t="s">
        <v>1314</v>
      </c>
    </row>
    <row r="5619" spans="1:16">
      <c r="A5619" s="262" t="s">
        <v>1368</v>
      </c>
      <c r="B5619" s="124"/>
      <c r="C5619" s="125" t="s">
        <v>1368</v>
      </c>
      <c r="D5619" s="195">
        <v>43249</v>
      </c>
      <c r="E5619" s="124" t="s">
        <v>10154</v>
      </c>
      <c r="F5619" s="124" t="s">
        <v>13</v>
      </c>
      <c r="G5619" s="124">
        <v>382959</v>
      </c>
      <c r="H5619" s="124"/>
      <c r="I5619" s="128" t="s">
        <v>1393</v>
      </c>
      <c r="J5619" s="124"/>
      <c r="K5619" s="124"/>
      <c r="L5619" s="124"/>
      <c r="M5619" s="124"/>
      <c r="N5619" s="197">
        <v>979424.29</v>
      </c>
      <c r="O5619" s="197">
        <v>0</v>
      </c>
      <c r="P5619" s="124" t="s">
        <v>1314</v>
      </c>
    </row>
    <row r="5620" spans="1:16">
      <c r="A5620" s="262" t="s">
        <v>1368</v>
      </c>
      <c r="B5620" s="124"/>
      <c r="C5620" s="125" t="s">
        <v>1368</v>
      </c>
      <c r="D5620" s="195">
        <v>43249</v>
      </c>
      <c r="E5620" s="124" t="s">
        <v>10155</v>
      </c>
      <c r="F5620" s="124" t="s">
        <v>13</v>
      </c>
      <c r="G5620" s="124">
        <v>382961</v>
      </c>
      <c r="H5620" s="124"/>
      <c r="I5620" s="128" t="s">
        <v>1393</v>
      </c>
      <c r="J5620" s="124"/>
      <c r="K5620" s="124"/>
      <c r="L5620" s="124"/>
      <c r="M5620" s="124"/>
      <c r="N5620" s="197">
        <v>17364729.109999999</v>
      </c>
      <c r="O5620" s="197">
        <v>0</v>
      </c>
      <c r="P5620" s="124" t="s">
        <v>1314</v>
      </c>
    </row>
    <row r="5621" spans="1:16">
      <c r="A5621" s="262" t="s">
        <v>1368</v>
      </c>
      <c r="B5621" s="124"/>
      <c r="C5621" s="125" t="s">
        <v>1368</v>
      </c>
      <c r="D5621" s="195">
        <v>43249</v>
      </c>
      <c r="E5621" s="124" t="s">
        <v>10156</v>
      </c>
      <c r="F5621" s="124" t="s">
        <v>13</v>
      </c>
      <c r="G5621" s="124">
        <v>382963</v>
      </c>
      <c r="H5621" s="124"/>
      <c r="I5621" s="128" t="s">
        <v>1393</v>
      </c>
      <c r="J5621" s="124"/>
      <c r="K5621" s="124"/>
      <c r="L5621" s="124"/>
      <c r="M5621" s="124"/>
      <c r="N5621" s="197">
        <v>17025893</v>
      </c>
      <c r="O5621" s="197">
        <v>0</v>
      </c>
      <c r="P5621" s="124" t="s">
        <v>1314</v>
      </c>
    </row>
    <row r="5622" spans="1:16">
      <c r="A5622" s="262" t="s">
        <v>1368</v>
      </c>
      <c r="B5622" s="124"/>
      <c r="C5622" s="125" t="s">
        <v>1368</v>
      </c>
      <c r="D5622" s="195">
        <v>43249</v>
      </c>
      <c r="E5622" s="124" t="s">
        <v>10157</v>
      </c>
      <c r="F5622" s="124" t="s">
        <v>13</v>
      </c>
      <c r="G5622" s="124">
        <v>382965</v>
      </c>
      <c r="H5622" s="124"/>
      <c r="I5622" s="128" t="s">
        <v>1393</v>
      </c>
      <c r="J5622" s="124"/>
      <c r="K5622" s="124"/>
      <c r="L5622" s="124"/>
      <c r="M5622" s="124"/>
      <c r="N5622" s="197">
        <v>8408957.1300000008</v>
      </c>
      <c r="O5622" s="197">
        <v>0</v>
      </c>
      <c r="P5622" s="124" t="s">
        <v>1314</v>
      </c>
    </row>
    <row r="5623" spans="1:16">
      <c r="A5623" s="262" t="s">
        <v>1368</v>
      </c>
      <c r="B5623" s="124"/>
      <c r="C5623" s="125" t="s">
        <v>1368</v>
      </c>
      <c r="D5623" s="195">
        <v>43249</v>
      </c>
      <c r="E5623" s="124" t="s">
        <v>10158</v>
      </c>
      <c r="F5623" s="124" t="s">
        <v>13</v>
      </c>
      <c r="G5623" s="124">
        <v>382967</v>
      </c>
      <c r="H5623" s="124"/>
      <c r="I5623" s="128" t="s">
        <v>1393</v>
      </c>
      <c r="J5623" s="124"/>
      <c r="K5623" s="124"/>
      <c r="L5623" s="124"/>
      <c r="M5623" s="124"/>
      <c r="N5623" s="197">
        <v>100997450</v>
      </c>
      <c r="O5623" s="197">
        <v>0</v>
      </c>
      <c r="P5623" s="124" t="s">
        <v>1314</v>
      </c>
    </row>
    <row r="5624" spans="1:16">
      <c r="A5624" s="262" t="s">
        <v>1368</v>
      </c>
      <c r="B5624" s="124"/>
      <c r="C5624" s="125" t="s">
        <v>1368</v>
      </c>
      <c r="D5624" s="195">
        <v>43249</v>
      </c>
      <c r="E5624" s="124" t="s">
        <v>10159</v>
      </c>
      <c r="F5624" s="124" t="s">
        <v>13</v>
      </c>
      <c r="G5624" s="124">
        <v>382969</v>
      </c>
      <c r="H5624" s="124"/>
      <c r="I5624" s="128" t="s">
        <v>1393</v>
      </c>
      <c r="J5624" s="124"/>
      <c r="K5624" s="124"/>
      <c r="L5624" s="124"/>
      <c r="M5624" s="124"/>
      <c r="N5624" s="197">
        <v>43408645.780000001</v>
      </c>
      <c r="O5624" s="197">
        <v>0</v>
      </c>
      <c r="P5624" s="124" t="s">
        <v>1314</v>
      </c>
    </row>
    <row r="5625" spans="1:16">
      <c r="A5625" s="262" t="s">
        <v>1368</v>
      </c>
      <c r="B5625" s="124"/>
      <c r="C5625" s="125" t="s">
        <v>1368</v>
      </c>
      <c r="D5625" s="195">
        <v>43249</v>
      </c>
      <c r="E5625" s="124" t="s">
        <v>10160</v>
      </c>
      <c r="F5625" s="124" t="s">
        <v>13</v>
      </c>
      <c r="G5625" s="124">
        <v>382971</v>
      </c>
      <c r="H5625" s="124"/>
      <c r="I5625" s="128" t="s">
        <v>1393</v>
      </c>
      <c r="J5625" s="124"/>
      <c r="K5625" s="124"/>
      <c r="L5625" s="124"/>
      <c r="M5625" s="124"/>
      <c r="N5625" s="197">
        <v>9615.66</v>
      </c>
      <c r="O5625" s="197">
        <v>0</v>
      </c>
      <c r="P5625" s="124" t="s">
        <v>1314</v>
      </c>
    </row>
    <row r="5626" spans="1:16">
      <c r="A5626" s="262" t="s">
        <v>1368</v>
      </c>
      <c r="B5626" s="124"/>
      <c r="C5626" s="125" t="s">
        <v>1368</v>
      </c>
      <c r="D5626" s="195">
        <v>43249</v>
      </c>
      <c r="E5626" s="124" t="s">
        <v>10161</v>
      </c>
      <c r="F5626" s="124" t="s">
        <v>13</v>
      </c>
      <c r="G5626" s="124">
        <v>382973</v>
      </c>
      <c r="H5626" s="124"/>
      <c r="I5626" s="128" t="s">
        <v>1393</v>
      </c>
      <c r="J5626" s="124"/>
      <c r="K5626" s="124"/>
      <c r="L5626" s="124"/>
      <c r="M5626" s="124"/>
      <c r="N5626" s="197">
        <v>15578.92</v>
      </c>
      <c r="O5626" s="197">
        <v>0</v>
      </c>
      <c r="P5626" s="124" t="s">
        <v>1314</v>
      </c>
    </row>
    <row r="5627" spans="1:16">
      <c r="A5627" s="262" t="s">
        <v>1368</v>
      </c>
      <c r="B5627" s="124"/>
      <c r="C5627" s="125" t="s">
        <v>1368</v>
      </c>
      <c r="D5627" s="195">
        <v>43249</v>
      </c>
      <c r="E5627" s="124" t="s">
        <v>10162</v>
      </c>
      <c r="F5627" s="124" t="s">
        <v>13</v>
      </c>
      <c r="G5627" s="124">
        <v>382975</v>
      </c>
      <c r="H5627" s="124"/>
      <c r="I5627" s="128" t="s">
        <v>1393</v>
      </c>
      <c r="J5627" s="124"/>
      <c r="K5627" s="124"/>
      <c r="L5627" s="124"/>
      <c r="M5627" s="124"/>
      <c r="N5627" s="197">
        <v>1026.46</v>
      </c>
      <c r="O5627" s="197">
        <v>0</v>
      </c>
      <c r="P5627" s="124" t="s">
        <v>1314</v>
      </c>
    </row>
    <row r="5628" spans="1:16">
      <c r="A5628" s="262" t="s">
        <v>1368</v>
      </c>
      <c r="B5628" s="124"/>
      <c r="C5628" s="125" t="s">
        <v>1368</v>
      </c>
      <c r="D5628" s="195">
        <v>43249</v>
      </c>
      <c r="E5628" s="124" t="s">
        <v>10163</v>
      </c>
      <c r="F5628" s="124" t="s">
        <v>13</v>
      </c>
      <c r="G5628" s="124">
        <v>382977</v>
      </c>
      <c r="H5628" s="124"/>
      <c r="I5628" s="128" t="s">
        <v>1393</v>
      </c>
      <c r="J5628" s="124"/>
      <c r="K5628" s="124"/>
      <c r="L5628" s="124"/>
      <c r="M5628" s="124"/>
      <c r="N5628" s="197">
        <v>15169.24</v>
      </c>
      <c r="O5628" s="197">
        <v>0</v>
      </c>
      <c r="P5628" s="124" t="s">
        <v>1314</v>
      </c>
    </row>
    <row r="5629" spans="1:16">
      <c r="A5629" s="262" t="s">
        <v>1368</v>
      </c>
      <c r="B5629" s="124"/>
      <c r="C5629" s="125" t="s">
        <v>1368</v>
      </c>
      <c r="D5629" s="195">
        <v>43249</v>
      </c>
      <c r="E5629" s="124" t="s">
        <v>10164</v>
      </c>
      <c r="F5629" s="124" t="s">
        <v>13</v>
      </c>
      <c r="G5629" s="124">
        <v>382979</v>
      </c>
      <c r="H5629" s="124"/>
      <c r="I5629" s="128" t="s">
        <v>1393</v>
      </c>
      <c r="J5629" s="124"/>
      <c r="K5629" s="124"/>
      <c r="L5629" s="124"/>
      <c r="M5629" s="124"/>
      <c r="N5629" s="197">
        <v>15169.24</v>
      </c>
      <c r="O5629" s="197">
        <v>0</v>
      </c>
      <c r="P5629" s="124" t="s">
        <v>1314</v>
      </c>
    </row>
    <row r="5630" spans="1:16">
      <c r="A5630" s="262" t="s">
        <v>1368</v>
      </c>
      <c r="B5630" s="124"/>
      <c r="C5630" s="125" t="s">
        <v>1368</v>
      </c>
      <c r="D5630" s="195">
        <v>43249</v>
      </c>
      <c r="E5630" s="124" t="s">
        <v>10165</v>
      </c>
      <c r="F5630" s="124" t="s">
        <v>13</v>
      </c>
      <c r="G5630" s="124">
        <v>382981</v>
      </c>
      <c r="H5630" s="124"/>
      <c r="I5630" s="128" t="s">
        <v>1393</v>
      </c>
      <c r="J5630" s="124"/>
      <c r="K5630" s="124"/>
      <c r="L5630" s="124"/>
      <c r="M5630" s="124"/>
      <c r="N5630" s="197">
        <v>15169.24</v>
      </c>
      <c r="O5630" s="197">
        <v>0</v>
      </c>
      <c r="P5630" s="124" t="s">
        <v>1314</v>
      </c>
    </row>
    <row r="5631" spans="1:16">
      <c r="A5631" s="262" t="s">
        <v>1368</v>
      </c>
      <c r="B5631" s="124"/>
      <c r="C5631" s="125" t="s">
        <v>1368</v>
      </c>
      <c r="D5631" s="195">
        <v>43249</v>
      </c>
      <c r="E5631" s="124" t="s">
        <v>10166</v>
      </c>
      <c r="F5631" s="124" t="s">
        <v>13</v>
      </c>
      <c r="G5631" s="124">
        <v>382983</v>
      </c>
      <c r="H5631" s="124"/>
      <c r="I5631" s="128" t="s">
        <v>1393</v>
      </c>
      <c r="J5631" s="124"/>
      <c r="K5631" s="124"/>
      <c r="L5631" s="124"/>
      <c r="M5631" s="124"/>
      <c r="N5631" s="197">
        <v>15169.24</v>
      </c>
      <c r="O5631" s="197">
        <v>0</v>
      </c>
      <c r="P5631" s="124" t="s">
        <v>1314</v>
      </c>
    </row>
    <row r="5632" spans="1:16">
      <c r="A5632" s="262" t="s">
        <v>1368</v>
      </c>
      <c r="B5632" s="124"/>
      <c r="C5632" s="125" t="s">
        <v>1368</v>
      </c>
      <c r="D5632" s="195">
        <v>43249</v>
      </c>
      <c r="E5632" s="124" t="s">
        <v>10167</v>
      </c>
      <c r="F5632" s="124" t="s">
        <v>13</v>
      </c>
      <c r="G5632" s="124">
        <v>382985</v>
      </c>
      <c r="H5632" s="124"/>
      <c r="I5632" s="128" t="s">
        <v>1393</v>
      </c>
      <c r="J5632" s="124"/>
      <c r="K5632" s="124"/>
      <c r="L5632" s="124"/>
      <c r="M5632" s="124"/>
      <c r="N5632" s="197">
        <v>289390.95</v>
      </c>
      <c r="O5632" s="197">
        <v>0</v>
      </c>
      <c r="P5632" s="124" t="s">
        <v>1314</v>
      </c>
    </row>
    <row r="5633" spans="1:16">
      <c r="A5633" s="262" t="s">
        <v>1368</v>
      </c>
      <c r="B5633" s="124"/>
      <c r="C5633" s="125" t="s">
        <v>1368</v>
      </c>
      <c r="D5633" s="195">
        <v>43249</v>
      </c>
      <c r="E5633" s="124" t="s">
        <v>10168</v>
      </c>
      <c r="F5633" s="124" t="s">
        <v>13</v>
      </c>
      <c r="G5633" s="124">
        <v>382987</v>
      </c>
      <c r="H5633" s="124"/>
      <c r="I5633" s="128" t="s">
        <v>1393</v>
      </c>
      <c r="J5633" s="124"/>
      <c r="K5633" s="124"/>
      <c r="L5633" s="124"/>
      <c r="M5633" s="124"/>
      <c r="N5633" s="197">
        <v>5505.97</v>
      </c>
      <c r="O5633" s="197">
        <v>0</v>
      </c>
      <c r="P5633" s="124" t="s">
        <v>1314</v>
      </c>
    </row>
    <row r="5634" spans="1:16">
      <c r="A5634" s="262" t="s">
        <v>1368</v>
      </c>
      <c r="B5634" s="124"/>
      <c r="C5634" s="125" t="s">
        <v>1368</v>
      </c>
      <c r="D5634" s="195">
        <v>43249</v>
      </c>
      <c r="E5634" s="124" t="s">
        <v>10169</v>
      </c>
      <c r="F5634" s="124" t="s">
        <v>13</v>
      </c>
      <c r="G5634" s="124">
        <v>382989</v>
      </c>
      <c r="H5634" s="124"/>
      <c r="I5634" s="128" t="s">
        <v>1393</v>
      </c>
      <c r="J5634" s="124"/>
      <c r="K5634" s="124"/>
      <c r="L5634" s="124"/>
      <c r="M5634" s="124"/>
      <c r="N5634" s="197">
        <v>362.76</v>
      </c>
      <c r="O5634" s="197">
        <v>0</v>
      </c>
      <c r="P5634" s="124" t="s">
        <v>1314</v>
      </c>
    </row>
    <row r="5635" spans="1:16">
      <c r="A5635" s="262" t="s">
        <v>1368</v>
      </c>
      <c r="B5635" s="124"/>
      <c r="C5635" s="125" t="s">
        <v>1368</v>
      </c>
      <c r="D5635" s="195">
        <v>43249</v>
      </c>
      <c r="E5635" s="124" t="s">
        <v>10170</v>
      </c>
      <c r="F5635" s="124" t="s">
        <v>13</v>
      </c>
      <c r="G5635" s="124">
        <v>382991</v>
      </c>
      <c r="H5635" s="124"/>
      <c r="I5635" s="128" t="s">
        <v>1393</v>
      </c>
      <c r="J5635" s="124"/>
      <c r="K5635" s="124"/>
      <c r="L5635" s="124"/>
      <c r="M5635" s="124"/>
      <c r="N5635" s="197">
        <v>1455.21</v>
      </c>
      <c r="O5635" s="197">
        <v>0</v>
      </c>
      <c r="P5635" s="124" t="s">
        <v>1314</v>
      </c>
    </row>
    <row r="5636" spans="1:16">
      <c r="A5636" s="262" t="s">
        <v>1368</v>
      </c>
      <c r="B5636" s="124"/>
      <c r="C5636" s="125" t="s">
        <v>1368</v>
      </c>
      <c r="D5636" s="195">
        <v>43249</v>
      </c>
      <c r="E5636" s="124" t="s">
        <v>10171</v>
      </c>
      <c r="F5636" s="124" t="s">
        <v>13</v>
      </c>
      <c r="G5636" s="124">
        <v>382993</v>
      </c>
      <c r="H5636" s="124"/>
      <c r="I5636" s="128" t="s">
        <v>1393</v>
      </c>
      <c r="J5636" s="124"/>
      <c r="K5636" s="124"/>
      <c r="L5636" s="124"/>
      <c r="M5636" s="124"/>
      <c r="N5636" s="197">
        <v>5361.16</v>
      </c>
      <c r="O5636" s="197">
        <v>0</v>
      </c>
      <c r="P5636" s="124" t="s">
        <v>1314</v>
      </c>
    </row>
    <row r="5637" spans="1:16">
      <c r="A5637" s="262" t="s">
        <v>1368</v>
      </c>
      <c r="B5637" s="124"/>
      <c r="C5637" s="125" t="s">
        <v>1368</v>
      </c>
      <c r="D5637" s="195">
        <v>43249</v>
      </c>
      <c r="E5637" s="124" t="s">
        <v>10172</v>
      </c>
      <c r="F5637" s="124" t="s">
        <v>13</v>
      </c>
      <c r="G5637" s="124">
        <v>382995</v>
      </c>
      <c r="H5637" s="124"/>
      <c r="I5637" s="128" t="s">
        <v>1393</v>
      </c>
      <c r="J5637" s="124"/>
      <c r="K5637" s="124"/>
      <c r="L5637" s="124"/>
      <c r="M5637" s="124"/>
      <c r="N5637" s="197">
        <v>5361.16</v>
      </c>
      <c r="O5637" s="197">
        <v>0</v>
      </c>
      <c r="P5637" s="124" t="s">
        <v>1314</v>
      </c>
    </row>
    <row r="5638" spans="1:16">
      <c r="A5638" s="262" t="s">
        <v>1368</v>
      </c>
      <c r="B5638" s="124"/>
      <c r="C5638" s="125" t="s">
        <v>1368</v>
      </c>
      <c r="D5638" s="195">
        <v>43249</v>
      </c>
      <c r="E5638" s="124" t="s">
        <v>10173</v>
      </c>
      <c r="F5638" s="124" t="s">
        <v>13</v>
      </c>
      <c r="G5638" s="124">
        <v>382997</v>
      </c>
      <c r="H5638" s="124"/>
      <c r="I5638" s="128" t="s">
        <v>1393</v>
      </c>
      <c r="J5638" s="124"/>
      <c r="K5638" s="124"/>
      <c r="L5638" s="124"/>
      <c r="M5638" s="124"/>
      <c r="N5638" s="197">
        <v>5361.16</v>
      </c>
      <c r="O5638" s="197">
        <v>0</v>
      </c>
      <c r="P5638" s="124" t="s">
        <v>1314</v>
      </c>
    </row>
    <row r="5639" spans="1:16">
      <c r="A5639" s="262" t="s">
        <v>1368</v>
      </c>
      <c r="B5639" s="124"/>
      <c r="C5639" s="125" t="s">
        <v>1368</v>
      </c>
      <c r="D5639" s="195">
        <v>43249</v>
      </c>
      <c r="E5639" s="124" t="s">
        <v>10174</v>
      </c>
      <c r="F5639" s="124" t="s">
        <v>13</v>
      </c>
      <c r="G5639" s="124">
        <v>382999</v>
      </c>
      <c r="H5639" s="124"/>
      <c r="I5639" s="128" t="s">
        <v>1393</v>
      </c>
      <c r="J5639" s="124"/>
      <c r="K5639" s="124"/>
      <c r="L5639" s="124"/>
      <c r="M5639" s="124"/>
      <c r="N5639" s="197">
        <v>5361.16</v>
      </c>
      <c r="O5639" s="197">
        <v>0</v>
      </c>
      <c r="P5639" s="124" t="s">
        <v>1314</v>
      </c>
    </row>
    <row r="5640" spans="1:16">
      <c r="A5640" s="262" t="s">
        <v>1368</v>
      </c>
      <c r="B5640" s="124"/>
      <c r="C5640" s="125" t="s">
        <v>1368</v>
      </c>
      <c r="D5640" s="195">
        <v>43249</v>
      </c>
      <c r="E5640" s="124" t="s">
        <v>10175</v>
      </c>
      <c r="F5640" s="124" t="s">
        <v>13</v>
      </c>
      <c r="G5640" s="124">
        <v>383001</v>
      </c>
      <c r="H5640" s="124"/>
      <c r="I5640" s="128" t="s">
        <v>1393</v>
      </c>
      <c r="J5640" s="124"/>
      <c r="K5640" s="124"/>
      <c r="L5640" s="124"/>
      <c r="M5640" s="124"/>
      <c r="N5640" s="197">
        <v>42789.39</v>
      </c>
      <c r="O5640" s="197">
        <v>0</v>
      </c>
      <c r="P5640" s="124" t="s">
        <v>1314</v>
      </c>
    </row>
    <row r="5641" spans="1:16">
      <c r="A5641" s="262" t="s">
        <v>1368</v>
      </c>
      <c r="B5641" s="124"/>
      <c r="C5641" s="125" t="s">
        <v>1368</v>
      </c>
      <c r="D5641" s="195">
        <v>43249</v>
      </c>
      <c r="E5641" s="124" t="s">
        <v>10176</v>
      </c>
      <c r="F5641" s="124" t="s">
        <v>13</v>
      </c>
      <c r="G5641" s="124">
        <v>383003</v>
      </c>
      <c r="H5641" s="124"/>
      <c r="I5641" s="128" t="s">
        <v>1393</v>
      </c>
      <c r="J5641" s="124"/>
      <c r="K5641" s="124"/>
      <c r="L5641" s="124"/>
      <c r="M5641" s="124"/>
      <c r="N5641" s="197">
        <v>2819.32</v>
      </c>
      <c r="O5641" s="197">
        <v>0</v>
      </c>
      <c r="P5641" s="124" t="s">
        <v>1314</v>
      </c>
    </row>
    <row r="5642" spans="1:16">
      <c r="A5642" s="262" t="s">
        <v>1368</v>
      </c>
      <c r="B5642" s="124"/>
      <c r="C5642" s="125" t="s">
        <v>1368</v>
      </c>
      <c r="D5642" s="195">
        <v>43249</v>
      </c>
      <c r="E5642" s="124" t="s">
        <v>10177</v>
      </c>
      <c r="F5642" s="124" t="s">
        <v>13</v>
      </c>
      <c r="G5642" s="124">
        <v>383005</v>
      </c>
      <c r="H5642" s="124"/>
      <c r="I5642" s="128" t="s">
        <v>1393</v>
      </c>
      <c r="J5642" s="124"/>
      <c r="K5642" s="124"/>
      <c r="L5642" s="124"/>
      <c r="M5642" s="124"/>
      <c r="N5642" s="197">
        <v>11309.05</v>
      </c>
      <c r="O5642" s="197">
        <v>0</v>
      </c>
      <c r="P5642" s="124" t="s">
        <v>1314</v>
      </c>
    </row>
    <row r="5643" spans="1:16">
      <c r="A5643" s="262" t="s">
        <v>1368</v>
      </c>
      <c r="B5643" s="124"/>
      <c r="C5643" s="125" t="s">
        <v>1368</v>
      </c>
      <c r="D5643" s="195">
        <v>43249</v>
      </c>
      <c r="E5643" s="124" t="s">
        <v>10178</v>
      </c>
      <c r="F5643" s="124" t="s">
        <v>13</v>
      </c>
      <c r="G5643" s="124">
        <v>383007</v>
      </c>
      <c r="H5643" s="124"/>
      <c r="I5643" s="128" t="s">
        <v>1393</v>
      </c>
      <c r="J5643" s="124"/>
      <c r="K5643" s="124"/>
      <c r="L5643" s="124"/>
      <c r="M5643" s="124"/>
      <c r="N5643" s="197">
        <v>41664.14</v>
      </c>
      <c r="O5643" s="197">
        <v>0</v>
      </c>
      <c r="P5643" s="124" t="s">
        <v>1314</v>
      </c>
    </row>
    <row r="5644" spans="1:16">
      <c r="A5644" s="262" t="s">
        <v>1368</v>
      </c>
      <c r="B5644" s="124"/>
      <c r="C5644" s="125" t="s">
        <v>1368</v>
      </c>
      <c r="D5644" s="195">
        <v>43249</v>
      </c>
      <c r="E5644" s="124" t="s">
        <v>10179</v>
      </c>
      <c r="F5644" s="124" t="s">
        <v>13</v>
      </c>
      <c r="G5644" s="124">
        <v>383009</v>
      </c>
      <c r="H5644" s="124"/>
      <c r="I5644" s="128" t="s">
        <v>1393</v>
      </c>
      <c r="J5644" s="124"/>
      <c r="K5644" s="124"/>
      <c r="L5644" s="124"/>
      <c r="M5644" s="124"/>
      <c r="N5644" s="197">
        <v>41664.14</v>
      </c>
      <c r="O5644" s="197">
        <v>0</v>
      </c>
      <c r="P5644" s="124" t="s">
        <v>1314</v>
      </c>
    </row>
    <row r="5645" spans="1:16">
      <c r="A5645" s="262" t="s">
        <v>1368</v>
      </c>
      <c r="B5645" s="124"/>
      <c r="C5645" s="125" t="s">
        <v>1368</v>
      </c>
      <c r="D5645" s="195">
        <v>43249</v>
      </c>
      <c r="E5645" s="124" t="s">
        <v>10180</v>
      </c>
      <c r="F5645" s="124" t="s">
        <v>13</v>
      </c>
      <c r="G5645" s="124">
        <v>383011</v>
      </c>
      <c r="H5645" s="124"/>
      <c r="I5645" s="128" t="s">
        <v>1393</v>
      </c>
      <c r="J5645" s="124"/>
      <c r="K5645" s="124"/>
      <c r="L5645" s="124"/>
      <c r="M5645" s="124"/>
      <c r="N5645" s="197">
        <v>41664.14</v>
      </c>
      <c r="O5645" s="197">
        <v>0</v>
      </c>
      <c r="P5645" s="124" t="s">
        <v>1314</v>
      </c>
    </row>
    <row r="5646" spans="1:16">
      <c r="A5646" s="262" t="s">
        <v>1368</v>
      </c>
      <c r="B5646" s="124"/>
      <c r="C5646" s="125" t="s">
        <v>1368</v>
      </c>
      <c r="D5646" s="195">
        <v>43249</v>
      </c>
      <c r="E5646" s="124" t="s">
        <v>10181</v>
      </c>
      <c r="F5646" s="124" t="s">
        <v>13</v>
      </c>
      <c r="G5646" s="124">
        <v>383013</v>
      </c>
      <c r="H5646" s="124"/>
      <c r="I5646" s="128" t="s">
        <v>1393</v>
      </c>
      <c r="J5646" s="124"/>
      <c r="K5646" s="124"/>
      <c r="L5646" s="124"/>
      <c r="M5646" s="124"/>
      <c r="N5646" s="197">
        <v>41664.14</v>
      </c>
      <c r="O5646" s="197">
        <v>0</v>
      </c>
      <c r="P5646" s="124" t="s">
        <v>1314</v>
      </c>
    </row>
    <row r="5647" spans="1:16">
      <c r="A5647" s="262" t="s">
        <v>1368</v>
      </c>
      <c r="B5647" s="124"/>
      <c r="C5647" s="125" t="s">
        <v>1368</v>
      </c>
      <c r="D5647" s="195">
        <v>43249</v>
      </c>
      <c r="E5647" s="124" t="s">
        <v>10182</v>
      </c>
      <c r="F5647" s="124" t="s">
        <v>13</v>
      </c>
      <c r="G5647" s="124">
        <v>383015</v>
      </c>
      <c r="H5647" s="124"/>
      <c r="I5647" s="128" t="s">
        <v>1393</v>
      </c>
      <c r="J5647" s="124"/>
      <c r="K5647" s="124"/>
      <c r="L5647" s="124"/>
      <c r="M5647" s="124"/>
      <c r="N5647" s="197">
        <v>49755.65</v>
      </c>
      <c r="O5647" s="197">
        <v>0</v>
      </c>
      <c r="P5647" s="124" t="s">
        <v>1314</v>
      </c>
    </row>
    <row r="5648" spans="1:16">
      <c r="A5648" s="262" t="s">
        <v>1368</v>
      </c>
      <c r="B5648" s="124"/>
      <c r="C5648" s="125" t="s">
        <v>1368</v>
      </c>
      <c r="D5648" s="195">
        <v>43249</v>
      </c>
      <c r="E5648" s="124" t="s">
        <v>10183</v>
      </c>
      <c r="F5648" s="124" t="s">
        <v>13</v>
      </c>
      <c r="G5648" s="124">
        <v>383017</v>
      </c>
      <c r="H5648" s="124"/>
      <c r="I5648" s="128" t="s">
        <v>1393</v>
      </c>
      <c r="J5648" s="124"/>
      <c r="K5648" s="124"/>
      <c r="L5648" s="124"/>
      <c r="M5648" s="124"/>
      <c r="N5648" s="197">
        <v>4998.3999999999996</v>
      </c>
      <c r="O5648" s="197">
        <v>0</v>
      </c>
      <c r="P5648" s="124" t="s">
        <v>1314</v>
      </c>
    </row>
    <row r="5649" spans="1:16">
      <c r="A5649" s="262" t="s">
        <v>1368</v>
      </c>
      <c r="B5649" s="124"/>
      <c r="C5649" s="125" t="s">
        <v>1368</v>
      </c>
      <c r="D5649" s="195">
        <v>43249</v>
      </c>
      <c r="E5649" s="124" t="s">
        <v>10184</v>
      </c>
      <c r="F5649" s="124" t="s">
        <v>13</v>
      </c>
      <c r="G5649" s="124">
        <v>383019</v>
      </c>
      <c r="H5649" s="124"/>
      <c r="I5649" s="128" t="s">
        <v>1393</v>
      </c>
      <c r="J5649" s="124"/>
      <c r="K5649" s="124"/>
      <c r="L5649" s="124"/>
      <c r="M5649" s="124"/>
      <c r="N5649" s="197">
        <v>1962.78</v>
      </c>
      <c r="O5649" s="197">
        <v>0</v>
      </c>
      <c r="P5649" s="124" t="s">
        <v>1314</v>
      </c>
    </row>
    <row r="5650" spans="1:16">
      <c r="A5650" s="262" t="s">
        <v>1368</v>
      </c>
      <c r="B5650" s="124"/>
      <c r="C5650" s="125" t="s">
        <v>1368</v>
      </c>
      <c r="D5650" s="195">
        <v>43249</v>
      </c>
      <c r="E5650" s="124" t="s">
        <v>10185</v>
      </c>
      <c r="F5650" s="124" t="s">
        <v>13</v>
      </c>
      <c r="G5650" s="124">
        <v>383021</v>
      </c>
      <c r="H5650" s="124"/>
      <c r="I5650" s="128" t="s">
        <v>1393</v>
      </c>
      <c r="J5650" s="124"/>
      <c r="K5650" s="124"/>
      <c r="L5650" s="124"/>
      <c r="M5650" s="124"/>
      <c r="N5650" s="197">
        <v>5553.58</v>
      </c>
      <c r="O5650" s="197">
        <v>0</v>
      </c>
      <c r="P5650" s="124" t="s">
        <v>1314</v>
      </c>
    </row>
    <row r="5651" spans="1:16">
      <c r="A5651" s="262" t="s">
        <v>1368</v>
      </c>
      <c r="B5651" s="124"/>
      <c r="C5651" s="125" t="s">
        <v>1368</v>
      </c>
      <c r="D5651" s="195">
        <v>43249</v>
      </c>
      <c r="E5651" s="124" t="s">
        <v>10186</v>
      </c>
      <c r="F5651" s="124" t="s">
        <v>13</v>
      </c>
      <c r="G5651" s="124">
        <v>383023</v>
      </c>
      <c r="H5651" s="124"/>
      <c r="I5651" s="128" t="s">
        <v>1393</v>
      </c>
      <c r="J5651" s="124"/>
      <c r="K5651" s="124"/>
      <c r="L5651" s="124"/>
      <c r="M5651" s="124"/>
      <c r="N5651" s="197">
        <v>11051.8</v>
      </c>
      <c r="O5651" s="197">
        <v>0</v>
      </c>
      <c r="P5651" s="124" t="s">
        <v>1314</v>
      </c>
    </row>
    <row r="5652" spans="1:16">
      <c r="A5652" s="262" t="s">
        <v>1368</v>
      </c>
      <c r="B5652" s="124"/>
      <c r="C5652" s="125" t="s">
        <v>1368</v>
      </c>
      <c r="D5652" s="195">
        <v>43249</v>
      </c>
      <c r="E5652" s="124" t="s">
        <v>10187</v>
      </c>
      <c r="F5652" s="124" t="s">
        <v>13</v>
      </c>
      <c r="G5652" s="124">
        <v>383025</v>
      </c>
      <c r="H5652" s="124"/>
      <c r="I5652" s="128" t="s">
        <v>1393</v>
      </c>
      <c r="J5652" s="124"/>
      <c r="K5652" s="124"/>
      <c r="L5652" s="124"/>
      <c r="M5652" s="124"/>
      <c r="N5652" s="197">
        <v>15253.62</v>
      </c>
      <c r="O5652" s="197">
        <v>0</v>
      </c>
      <c r="P5652" s="124" t="s">
        <v>1314</v>
      </c>
    </row>
    <row r="5653" spans="1:16">
      <c r="A5653" s="262" t="s">
        <v>1368</v>
      </c>
      <c r="B5653" s="124"/>
      <c r="C5653" s="125" t="s">
        <v>1368</v>
      </c>
      <c r="D5653" s="195">
        <v>43249</v>
      </c>
      <c r="E5653" s="124" t="s">
        <v>10188</v>
      </c>
      <c r="F5653" s="124" t="s">
        <v>13</v>
      </c>
      <c r="G5653" s="124">
        <v>383027</v>
      </c>
      <c r="H5653" s="124"/>
      <c r="I5653" s="128" t="s">
        <v>1393</v>
      </c>
      <c r="J5653" s="124"/>
      <c r="K5653" s="124"/>
      <c r="L5653" s="124"/>
      <c r="M5653" s="124"/>
      <c r="N5653" s="197">
        <v>38844.82</v>
      </c>
      <c r="O5653" s="197">
        <v>0</v>
      </c>
      <c r="P5653" s="124" t="s">
        <v>1314</v>
      </c>
    </row>
    <row r="5654" spans="1:16" ht="63.75">
      <c r="A5654" s="262">
        <v>41</v>
      </c>
      <c r="B5654" s="124"/>
      <c r="C5654" s="125" t="s">
        <v>697</v>
      </c>
      <c r="D5654" s="195">
        <v>43249</v>
      </c>
      <c r="E5654" s="124" t="s">
        <v>10189</v>
      </c>
      <c r="F5654" s="124" t="s">
        <v>6</v>
      </c>
      <c r="G5654" s="124">
        <v>749066</v>
      </c>
      <c r="H5654" s="124"/>
      <c r="I5654" s="128" t="s">
        <v>11575</v>
      </c>
      <c r="J5654" s="124"/>
      <c r="K5654" s="124"/>
      <c r="L5654" s="124"/>
      <c r="M5654" s="124"/>
      <c r="N5654" s="197">
        <v>0</v>
      </c>
      <c r="O5654" s="197">
        <v>2265240.7400000002</v>
      </c>
      <c r="P5654" s="124" t="s">
        <v>1314</v>
      </c>
    </row>
    <row r="5655" spans="1:16" ht="63.75">
      <c r="A5655" s="262">
        <v>41</v>
      </c>
      <c r="B5655" s="124"/>
      <c r="C5655" s="125" t="s">
        <v>697</v>
      </c>
      <c r="D5655" s="195">
        <v>43249</v>
      </c>
      <c r="E5655" s="124" t="s">
        <v>10190</v>
      </c>
      <c r="F5655" s="124" t="s">
        <v>15</v>
      </c>
      <c r="G5655" s="124">
        <v>749067</v>
      </c>
      <c r="H5655" s="124"/>
      <c r="I5655" s="128" t="s">
        <v>11576</v>
      </c>
      <c r="J5655" s="124"/>
      <c r="K5655" s="124"/>
      <c r="L5655" s="124"/>
      <c r="M5655" s="124"/>
      <c r="N5655" s="197">
        <v>50</v>
      </c>
      <c r="O5655" s="197">
        <v>0</v>
      </c>
      <c r="P5655" s="124" t="s">
        <v>1314</v>
      </c>
    </row>
    <row r="5656" spans="1:16" ht="63.75">
      <c r="A5656" s="262" t="s">
        <v>619</v>
      </c>
      <c r="B5656" s="124"/>
      <c r="C5656" s="125" t="s">
        <v>713</v>
      </c>
      <c r="D5656" s="195">
        <v>43249</v>
      </c>
      <c r="E5656" s="124" t="s">
        <v>10191</v>
      </c>
      <c r="F5656" s="124" t="s">
        <v>11</v>
      </c>
      <c r="G5656" s="124">
        <v>923154</v>
      </c>
      <c r="H5656" s="124"/>
      <c r="I5656" s="128" t="s">
        <v>11577</v>
      </c>
      <c r="J5656" s="124"/>
      <c r="K5656" s="124"/>
      <c r="L5656" s="124"/>
      <c r="M5656" s="124"/>
      <c r="N5656" s="197">
        <v>50</v>
      </c>
      <c r="O5656" s="197">
        <v>0</v>
      </c>
      <c r="P5656" s="124" t="s">
        <v>1314</v>
      </c>
    </row>
    <row r="5657" spans="1:16" ht="51">
      <c r="A5657" s="262">
        <v>117</v>
      </c>
      <c r="B5657" s="124"/>
      <c r="C5657" s="125" t="s">
        <v>722</v>
      </c>
      <c r="D5657" s="195">
        <v>43249</v>
      </c>
      <c r="E5657" s="124" t="s">
        <v>10192</v>
      </c>
      <c r="F5657" s="124" t="s">
        <v>11</v>
      </c>
      <c r="G5657" s="124">
        <v>923147</v>
      </c>
      <c r="H5657" s="124"/>
      <c r="I5657" s="128" t="s">
        <v>11578</v>
      </c>
      <c r="J5657" s="124"/>
      <c r="K5657" s="124"/>
      <c r="L5657" s="124"/>
      <c r="M5657" s="124"/>
      <c r="N5657" s="197">
        <v>50</v>
      </c>
      <c r="O5657" s="197">
        <v>0</v>
      </c>
      <c r="P5657" s="124" t="s">
        <v>1314</v>
      </c>
    </row>
    <row r="5658" spans="1:16" ht="38.25">
      <c r="A5658" s="262">
        <v>117</v>
      </c>
      <c r="B5658" s="124"/>
      <c r="C5658" s="125" t="s">
        <v>722</v>
      </c>
      <c r="D5658" s="195">
        <v>43249</v>
      </c>
      <c r="E5658" s="124" t="s">
        <v>10193</v>
      </c>
      <c r="F5658" s="124" t="s">
        <v>11</v>
      </c>
      <c r="G5658" s="124">
        <v>923145</v>
      </c>
      <c r="H5658" s="124"/>
      <c r="I5658" s="128" t="s">
        <v>11579</v>
      </c>
      <c r="J5658" s="124"/>
      <c r="K5658" s="124"/>
      <c r="L5658" s="124"/>
      <c r="M5658" s="124"/>
      <c r="N5658" s="197">
        <v>50</v>
      </c>
      <c r="O5658" s="197">
        <v>0</v>
      </c>
      <c r="P5658" s="124" t="s">
        <v>1314</v>
      </c>
    </row>
    <row r="5659" spans="1:16" ht="51">
      <c r="A5659" s="262" t="s">
        <v>619</v>
      </c>
      <c r="B5659" s="124"/>
      <c r="C5659" s="125" t="s">
        <v>713</v>
      </c>
      <c r="D5659" s="195">
        <v>43250</v>
      </c>
      <c r="E5659" s="124" t="s">
        <v>10194</v>
      </c>
      <c r="F5659" s="124" t="s">
        <v>3</v>
      </c>
      <c r="G5659" s="124">
        <v>1627343</v>
      </c>
      <c r="H5659" s="124"/>
      <c r="I5659" s="128" t="s">
        <v>11580</v>
      </c>
      <c r="J5659" s="124"/>
      <c r="K5659" s="124"/>
      <c r="L5659" s="124"/>
      <c r="M5659" s="124"/>
      <c r="N5659" s="197">
        <v>0</v>
      </c>
      <c r="O5659" s="197">
        <v>329</v>
      </c>
      <c r="P5659" s="124" t="s">
        <v>1314</v>
      </c>
    </row>
    <row r="5660" spans="1:16" ht="51">
      <c r="A5660" s="262" t="s">
        <v>619</v>
      </c>
      <c r="B5660" s="124"/>
      <c r="C5660" s="125" t="s">
        <v>713</v>
      </c>
      <c r="D5660" s="195">
        <v>43250</v>
      </c>
      <c r="E5660" s="124" t="s">
        <v>10195</v>
      </c>
      <c r="F5660" s="124" t="s">
        <v>3</v>
      </c>
      <c r="G5660" s="124">
        <v>1627345</v>
      </c>
      <c r="H5660" s="124"/>
      <c r="I5660" s="128" t="s">
        <v>11581</v>
      </c>
      <c r="J5660" s="124"/>
      <c r="K5660" s="124"/>
      <c r="L5660" s="124"/>
      <c r="M5660" s="124"/>
      <c r="N5660" s="197">
        <v>0</v>
      </c>
      <c r="O5660" s="197">
        <v>157</v>
      </c>
      <c r="P5660" s="124" t="s">
        <v>1314</v>
      </c>
    </row>
    <row r="5661" spans="1:16" ht="51">
      <c r="A5661" s="262" t="s">
        <v>619</v>
      </c>
      <c r="B5661" s="124"/>
      <c r="C5661" s="125" t="s">
        <v>713</v>
      </c>
      <c r="D5661" s="195">
        <v>43250</v>
      </c>
      <c r="E5661" s="124" t="s">
        <v>10196</v>
      </c>
      <c r="F5661" s="124" t="s">
        <v>3</v>
      </c>
      <c r="G5661" s="124">
        <v>1627346</v>
      </c>
      <c r="H5661" s="124"/>
      <c r="I5661" s="128" t="s">
        <v>11582</v>
      </c>
      <c r="J5661" s="124"/>
      <c r="K5661" s="124"/>
      <c r="L5661" s="124"/>
      <c r="M5661" s="124"/>
      <c r="N5661" s="197">
        <v>0</v>
      </c>
      <c r="O5661" s="197">
        <v>345</v>
      </c>
      <c r="P5661" s="124" t="s">
        <v>1314</v>
      </c>
    </row>
    <row r="5662" spans="1:16" ht="51">
      <c r="A5662" s="262">
        <v>222</v>
      </c>
      <c r="B5662" s="124"/>
      <c r="C5662" s="125" t="s">
        <v>764</v>
      </c>
      <c r="D5662" s="195">
        <v>43250</v>
      </c>
      <c r="E5662" s="124" t="s">
        <v>10197</v>
      </c>
      <c r="F5662" s="124" t="s">
        <v>3</v>
      </c>
      <c r="G5662" s="124">
        <v>1627347</v>
      </c>
      <c r="H5662" s="124"/>
      <c r="I5662" s="128" t="s">
        <v>11583</v>
      </c>
      <c r="J5662" s="124"/>
      <c r="K5662" s="124"/>
      <c r="L5662" s="124"/>
      <c r="M5662" s="124"/>
      <c r="N5662" s="197">
        <v>0</v>
      </c>
      <c r="O5662" s="197">
        <v>11.92</v>
      </c>
      <c r="P5662" s="124" t="s">
        <v>1314</v>
      </c>
    </row>
    <row r="5663" spans="1:16" ht="51">
      <c r="A5663" s="262">
        <v>20</v>
      </c>
      <c r="B5663" s="124"/>
      <c r="C5663" s="125" t="s">
        <v>693</v>
      </c>
      <c r="D5663" s="195">
        <v>43250</v>
      </c>
      <c r="E5663" s="124" t="s">
        <v>10198</v>
      </c>
      <c r="F5663" s="124" t="s">
        <v>3</v>
      </c>
      <c r="G5663" s="124">
        <v>1627354</v>
      </c>
      <c r="H5663" s="124"/>
      <c r="I5663" s="128" t="s">
        <v>11584</v>
      </c>
      <c r="J5663" s="124"/>
      <c r="K5663" s="124"/>
      <c r="L5663" s="124"/>
      <c r="M5663" s="124"/>
      <c r="N5663" s="197">
        <v>0</v>
      </c>
      <c r="O5663" s="197">
        <v>1913</v>
      </c>
      <c r="P5663" s="124" t="s">
        <v>1314</v>
      </c>
    </row>
    <row r="5664" spans="1:16" ht="51">
      <c r="A5664" s="262" t="s">
        <v>619</v>
      </c>
      <c r="B5664" s="124"/>
      <c r="C5664" s="125" t="s">
        <v>713</v>
      </c>
      <c r="D5664" s="195">
        <v>43250</v>
      </c>
      <c r="E5664" s="124" t="s">
        <v>10199</v>
      </c>
      <c r="F5664" s="124" t="s">
        <v>3</v>
      </c>
      <c r="G5664" s="124">
        <v>1627369</v>
      </c>
      <c r="H5664" s="124"/>
      <c r="I5664" s="128" t="s">
        <v>11585</v>
      </c>
      <c r="J5664" s="124"/>
      <c r="K5664" s="124"/>
      <c r="L5664" s="124"/>
      <c r="M5664" s="124"/>
      <c r="N5664" s="197">
        <v>0</v>
      </c>
      <c r="O5664" s="197">
        <v>1819</v>
      </c>
      <c r="P5664" s="124" t="s">
        <v>1314</v>
      </c>
    </row>
    <row r="5665" spans="1:16" ht="51">
      <c r="A5665" s="262">
        <v>373</v>
      </c>
      <c r="B5665" s="124"/>
      <c r="C5665" s="125" t="s">
        <v>1269</v>
      </c>
      <c r="D5665" s="195">
        <v>43250</v>
      </c>
      <c r="E5665" s="124" t="s">
        <v>10200</v>
      </c>
      <c r="F5665" s="124" t="s">
        <v>3</v>
      </c>
      <c r="G5665" s="124">
        <v>1627372</v>
      </c>
      <c r="H5665" s="124"/>
      <c r="I5665" s="128" t="s">
        <v>11586</v>
      </c>
      <c r="J5665" s="124"/>
      <c r="K5665" s="124"/>
      <c r="L5665" s="124"/>
      <c r="M5665" s="124"/>
      <c r="N5665" s="197">
        <v>0</v>
      </c>
      <c r="O5665" s="197">
        <v>8</v>
      </c>
      <c r="P5665" s="124" t="s">
        <v>1314</v>
      </c>
    </row>
    <row r="5666" spans="1:16" ht="51">
      <c r="A5666" s="262">
        <v>592</v>
      </c>
      <c r="B5666" s="124"/>
      <c r="C5666" s="125" t="s">
        <v>862</v>
      </c>
      <c r="D5666" s="195">
        <v>43250</v>
      </c>
      <c r="E5666" s="124" t="s">
        <v>10201</v>
      </c>
      <c r="F5666" s="124" t="s">
        <v>3</v>
      </c>
      <c r="G5666" s="124">
        <v>1627395</v>
      </c>
      <c r="H5666" s="124"/>
      <c r="I5666" s="128" t="s">
        <v>11587</v>
      </c>
      <c r="J5666" s="124"/>
      <c r="K5666" s="124"/>
      <c r="L5666" s="124"/>
      <c r="M5666" s="124"/>
      <c r="N5666" s="197">
        <v>0</v>
      </c>
      <c r="O5666" s="197">
        <v>3</v>
      </c>
      <c r="P5666" s="124" t="s">
        <v>1314</v>
      </c>
    </row>
    <row r="5667" spans="1:16" ht="51">
      <c r="A5667" s="262" t="s">
        <v>619</v>
      </c>
      <c r="B5667" s="124"/>
      <c r="C5667" s="125" t="s">
        <v>713</v>
      </c>
      <c r="D5667" s="195">
        <v>43250</v>
      </c>
      <c r="E5667" s="124" t="s">
        <v>10202</v>
      </c>
      <c r="F5667" s="124" t="s">
        <v>3</v>
      </c>
      <c r="G5667" s="124">
        <v>1627223</v>
      </c>
      <c r="H5667" s="124"/>
      <c r="I5667" s="128" t="s">
        <v>7700</v>
      </c>
      <c r="J5667" s="124"/>
      <c r="K5667" s="124"/>
      <c r="L5667" s="124"/>
      <c r="M5667" s="124"/>
      <c r="N5667" s="197">
        <v>0</v>
      </c>
      <c r="O5667" s="197">
        <v>800</v>
      </c>
      <c r="P5667" s="124" t="s">
        <v>1314</v>
      </c>
    </row>
    <row r="5668" spans="1:16" ht="51">
      <c r="A5668" s="262" t="s">
        <v>619</v>
      </c>
      <c r="B5668" s="124"/>
      <c r="C5668" s="125" t="s">
        <v>713</v>
      </c>
      <c r="D5668" s="195">
        <v>43250</v>
      </c>
      <c r="E5668" s="124" t="s">
        <v>10203</v>
      </c>
      <c r="F5668" s="124" t="s">
        <v>3</v>
      </c>
      <c r="G5668" s="124">
        <v>1627230</v>
      </c>
      <c r="H5668" s="124"/>
      <c r="I5668" s="128" t="s">
        <v>11588</v>
      </c>
      <c r="J5668" s="124"/>
      <c r="K5668" s="124"/>
      <c r="L5668" s="124"/>
      <c r="M5668" s="124"/>
      <c r="N5668" s="197">
        <v>0</v>
      </c>
      <c r="O5668" s="197">
        <v>681</v>
      </c>
      <c r="P5668" s="124" t="s">
        <v>1314</v>
      </c>
    </row>
    <row r="5669" spans="1:16" ht="51">
      <c r="A5669" s="262" t="s">
        <v>619</v>
      </c>
      <c r="B5669" s="124"/>
      <c r="C5669" s="125" t="s">
        <v>713</v>
      </c>
      <c r="D5669" s="195">
        <v>43250</v>
      </c>
      <c r="E5669" s="124" t="s">
        <v>10204</v>
      </c>
      <c r="F5669" s="124" t="s">
        <v>3</v>
      </c>
      <c r="G5669" s="124">
        <v>1627254</v>
      </c>
      <c r="H5669" s="124"/>
      <c r="I5669" s="128" t="s">
        <v>11589</v>
      </c>
      <c r="J5669" s="124"/>
      <c r="K5669" s="124"/>
      <c r="L5669" s="124"/>
      <c r="M5669" s="124"/>
      <c r="N5669" s="197">
        <v>0</v>
      </c>
      <c r="O5669" s="197">
        <v>15</v>
      </c>
      <c r="P5669" s="124" t="s">
        <v>1314</v>
      </c>
    </row>
    <row r="5670" spans="1:16" ht="38.25">
      <c r="A5670" s="262">
        <v>291</v>
      </c>
      <c r="B5670" s="124"/>
      <c r="C5670" s="125" t="s">
        <v>794</v>
      </c>
      <c r="D5670" s="195">
        <v>43250</v>
      </c>
      <c r="E5670" s="124" t="s">
        <v>10205</v>
      </c>
      <c r="F5670" s="124" t="s">
        <v>3</v>
      </c>
      <c r="G5670" s="124">
        <v>1627278</v>
      </c>
      <c r="H5670" s="124"/>
      <c r="I5670" s="128" t="s">
        <v>11590</v>
      </c>
      <c r="J5670" s="124"/>
      <c r="K5670" s="124"/>
      <c r="L5670" s="124"/>
      <c r="M5670" s="124"/>
      <c r="N5670" s="197">
        <v>0</v>
      </c>
      <c r="O5670" s="197">
        <v>60</v>
      </c>
      <c r="P5670" s="124" t="s">
        <v>1314</v>
      </c>
    </row>
    <row r="5671" spans="1:16" ht="51">
      <c r="A5671" s="262" t="s">
        <v>619</v>
      </c>
      <c r="B5671" s="124"/>
      <c r="C5671" s="125" t="s">
        <v>713</v>
      </c>
      <c r="D5671" s="195">
        <v>43250</v>
      </c>
      <c r="E5671" s="124" t="s">
        <v>10206</v>
      </c>
      <c r="F5671" s="124" t="s">
        <v>3</v>
      </c>
      <c r="G5671" s="124">
        <v>1627279</v>
      </c>
      <c r="H5671" s="124"/>
      <c r="I5671" s="128" t="s">
        <v>11591</v>
      </c>
      <c r="J5671" s="124"/>
      <c r="K5671" s="124"/>
      <c r="L5671" s="124"/>
      <c r="M5671" s="124"/>
      <c r="N5671" s="197">
        <v>0</v>
      </c>
      <c r="O5671" s="197">
        <v>371</v>
      </c>
      <c r="P5671" s="124" t="s">
        <v>1314</v>
      </c>
    </row>
    <row r="5672" spans="1:16" ht="51">
      <c r="A5672" s="262" t="s">
        <v>619</v>
      </c>
      <c r="B5672" s="124"/>
      <c r="C5672" s="125" t="s">
        <v>713</v>
      </c>
      <c r="D5672" s="195">
        <v>43250</v>
      </c>
      <c r="E5672" s="124" t="s">
        <v>10207</v>
      </c>
      <c r="F5672" s="124" t="s">
        <v>3</v>
      </c>
      <c r="G5672" s="124">
        <v>1627290</v>
      </c>
      <c r="H5672" s="124"/>
      <c r="I5672" s="128" t="s">
        <v>11592</v>
      </c>
      <c r="J5672" s="124"/>
      <c r="K5672" s="124"/>
      <c r="L5672" s="124"/>
      <c r="M5672" s="124"/>
      <c r="N5672" s="197">
        <v>0</v>
      </c>
      <c r="O5672" s="197">
        <v>42</v>
      </c>
      <c r="P5672" s="124" t="s">
        <v>1314</v>
      </c>
    </row>
    <row r="5673" spans="1:16" ht="38.25">
      <c r="A5673" s="262">
        <v>574</v>
      </c>
      <c r="B5673" s="124"/>
      <c r="C5673" s="125" t="s">
        <v>850</v>
      </c>
      <c r="D5673" s="195">
        <v>43250</v>
      </c>
      <c r="E5673" s="124" t="s">
        <v>10208</v>
      </c>
      <c r="F5673" s="124" t="s">
        <v>3</v>
      </c>
      <c r="G5673" s="124">
        <v>1627294</v>
      </c>
      <c r="H5673" s="124"/>
      <c r="I5673" s="128" t="s">
        <v>11593</v>
      </c>
      <c r="J5673" s="124"/>
      <c r="K5673" s="124"/>
      <c r="L5673" s="124"/>
      <c r="M5673" s="124"/>
      <c r="N5673" s="197">
        <v>0</v>
      </c>
      <c r="O5673" s="197">
        <v>4</v>
      </c>
      <c r="P5673" s="124" t="s">
        <v>1314</v>
      </c>
    </row>
    <row r="5674" spans="1:16" ht="38.25">
      <c r="A5674" s="262">
        <v>574</v>
      </c>
      <c r="B5674" s="124"/>
      <c r="C5674" s="125" t="s">
        <v>850</v>
      </c>
      <c r="D5674" s="195">
        <v>43250</v>
      </c>
      <c r="E5674" s="124" t="s">
        <v>10209</v>
      </c>
      <c r="F5674" s="124" t="s">
        <v>3</v>
      </c>
      <c r="G5674" s="124">
        <v>1627297</v>
      </c>
      <c r="H5674" s="124"/>
      <c r="I5674" s="128" t="s">
        <v>11594</v>
      </c>
      <c r="J5674" s="124"/>
      <c r="K5674" s="124"/>
      <c r="L5674" s="124"/>
      <c r="M5674" s="124"/>
      <c r="N5674" s="197">
        <v>0</v>
      </c>
      <c r="O5674" s="197">
        <v>4</v>
      </c>
      <c r="P5674" s="124" t="s">
        <v>1314</v>
      </c>
    </row>
    <row r="5675" spans="1:16" ht="51">
      <c r="A5675" s="262">
        <v>253</v>
      </c>
      <c r="B5675" s="124"/>
      <c r="C5675" s="125" t="s">
        <v>778</v>
      </c>
      <c r="D5675" s="195">
        <v>43250</v>
      </c>
      <c r="E5675" s="124" t="s">
        <v>10210</v>
      </c>
      <c r="F5675" s="124" t="s">
        <v>3</v>
      </c>
      <c r="G5675" s="124">
        <v>1627280</v>
      </c>
      <c r="H5675" s="124"/>
      <c r="I5675" s="128" t="s">
        <v>11595</v>
      </c>
      <c r="J5675" s="124"/>
      <c r="K5675" s="124"/>
      <c r="L5675" s="124"/>
      <c r="M5675" s="124"/>
      <c r="N5675" s="197">
        <v>0</v>
      </c>
      <c r="O5675" s="197">
        <v>1029919.57</v>
      </c>
      <c r="P5675" s="124" t="s">
        <v>1314</v>
      </c>
    </row>
    <row r="5676" spans="1:16" ht="51">
      <c r="A5676" s="262">
        <v>574</v>
      </c>
      <c r="B5676" s="124"/>
      <c r="C5676" s="125" t="s">
        <v>850</v>
      </c>
      <c r="D5676" s="195">
        <v>43250</v>
      </c>
      <c r="E5676" s="124" t="s">
        <v>10211</v>
      </c>
      <c r="F5676" s="124" t="s">
        <v>3</v>
      </c>
      <c r="G5676" s="124">
        <v>1627267</v>
      </c>
      <c r="H5676" s="124"/>
      <c r="I5676" s="128" t="s">
        <v>11596</v>
      </c>
      <c r="J5676" s="124"/>
      <c r="K5676" s="124"/>
      <c r="L5676" s="124"/>
      <c r="M5676" s="124"/>
      <c r="N5676" s="197">
        <v>0</v>
      </c>
      <c r="O5676" s="197">
        <v>7342.75</v>
      </c>
      <c r="P5676" s="124" t="s">
        <v>1314</v>
      </c>
    </row>
    <row r="5677" spans="1:16" ht="51">
      <c r="A5677" s="262" t="s">
        <v>622</v>
      </c>
      <c r="B5677" s="124"/>
      <c r="C5677" s="125" t="s">
        <v>715</v>
      </c>
      <c r="D5677" s="195">
        <v>43250</v>
      </c>
      <c r="E5677" s="124" t="s">
        <v>10212</v>
      </c>
      <c r="F5677" s="124" t="s">
        <v>3</v>
      </c>
      <c r="G5677" s="124">
        <v>1627196</v>
      </c>
      <c r="H5677" s="124"/>
      <c r="I5677" s="128" t="s">
        <v>11597</v>
      </c>
      <c r="J5677" s="124"/>
      <c r="K5677" s="124"/>
      <c r="L5677" s="124"/>
      <c r="M5677" s="124"/>
      <c r="N5677" s="197">
        <v>0</v>
      </c>
      <c r="O5677" s="197">
        <v>20000</v>
      </c>
      <c r="P5677" s="124" t="s">
        <v>1314</v>
      </c>
    </row>
    <row r="5678" spans="1:16" ht="51">
      <c r="A5678" s="262" t="s">
        <v>619</v>
      </c>
      <c r="B5678" s="124"/>
      <c r="C5678" s="125" t="s">
        <v>713</v>
      </c>
      <c r="D5678" s="195">
        <v>43250</v>
      </c>
      <c r="E5678" s="124" t="s">
        <v>10213</v>
      </c>
      <c r="F5678" s="124" t="s">
        <v>3</v>
      </c>
      <c r="G5678" s="124">
        <v>1627221</v>
      </c>
      <c r="H5678" s="124"/>
      <c r="I5678" s="128" t="s">
        <v>11598</v>
      </c>
      <c r="J5678" s="124"/>
      <c r="K5678" s="124"/>
      <c r="L5678" s="124"/>
      <c r="M5678" s="124"/>
      <c r="N5678" s="197">
        <v>0</v>
      </c>
      <c r="O5678" s="197">
        <v>11.33</v>
      </c>
      <c r="P5678" s="124" t="s">
        <v>1314</v>
      </c>
    </row>
    <row r="5679" spans="1:16" ht="51">
      <c r="A5679" s="262">
        <v>130</v>
      </c>
      <c r="B5679" s="124"/>
      <c r="C5679" s="125" t="s">
        <v>727</v>
      </c>
      <c r="D5679" s="195">
        <v>43250</v>
      </c>
      <c r="E5679" s="124" t="s">
        <v>10214</v>
      </c>
      <c r="F5679" s="124" t="s">
        <v>3</v>
      </c>
      <c r="G5679" s="124">
        <v>1627246</v>
      </c>
      <c r="H5679" s="124"/>
      <c r="I5679" s="128" t="s">
        <v>11599</v>
      </c>
      <c r="J5679" s="124"/>
      <c r="K5679" s="124"/>
      <c r="L5679" s="124"/>
      <c r="M5679" s="124"/>
      <c r="N5679" s="197">
        <v>0</v>
      </c>
      <c r="O5679" s="197">
        <v>400000</v>
      </c>
      <c r="P5679" s="124" t="s">
        <v>1314</v>
      </c>
    </row>
    <row r="5680" spans="1:16" ht="51">
      <c r="A5680" s="262" t="s">
        <v>626</v>
      </c>
      <c r="B5680" s="124"/>
      <c r="C5680" s="125" t="s">
        <v>1234</v>
      </c>
      <c r="D5680" s="195">
        <v>43250</v>
      </c>
      <c r="E5680" s="124" t="s">
        <v>10215</v>
      </c>
      <c r="F5680" s="124" t="s">
        <v>3</v>
      </c>
      <c r="G5680" s="124">
        <v>1627252</v>
      </c>
      <c r="H5680" s="124"/>
      <c r="I5680" s="128" t="s">
        <v>11600</v>
      </c>
      <c r="J5680" s="124"/>
      <c r="K5680" s="124"/>
      <c r="L5680" s="124"/>
      <c r="M5680" s="124"/>
      <c r="N5680" s="197">
        <v>0</v>
      </c>
      <c r="O5680" s="197">
        <v>1016.96</v>
      </c>
      <c r="P5680" s="124" t="s">
        <v>1314</v>
      </c>
    </row>
    <row r="5681" spans="1:16" ht="51">
      <c r="A5681" s="262">
        <v>650</v>
      </c>
      <c r="B5681" s="124"/>
      <c r="C5681" s="125" t="s">
        <v>232</v>
      </c>
      <c r="D5681" s="195">
        <v>43250</v>
      </c>
      <c r="E5681" s="124" t="s">
        <v>10216</v>
      </c>
      <c r="F5681" s="124" t="s">
        <v>3</v>
      </c>
      <c r="G5681" s="124">
        <v>1627255</v>
      </c>
      <c r="H5681" s="124"/>
      <c r="I5681" s="128" t="s">
        <v>11601</v>
      </c>
      <c r="J5681" s="124"/>
      <c r="K5681" s="124"/>
      <c r="L5681" s="124"/>
      <c r="M5681" s="124"/>
      <c r="N5681" s="197">
        <v>0</v>
      </c>
      <c r="O5681" s="197">
        <v>25349.279999999999</v>
      </c>
      <c r="P5681" s="124" t="s">
        <v>1314</v>
      </c>
    </row>
    <row r="5682" spans="1:16" ht="51">
      <c r="A5682" s="262" t="s">
        <v>619</v>
      </c>
      <c r="B5682" s="124"/>
      <c r="C5682" s="125" t="s">
        <v>713</v>
      </c>
      <c r="D5682" s="195">
        <v>43250</v>
      </c>
      <c r="E5682" s="124" t="s">
        <v>10217</v>
      </c>
      <c r="F5682" s="124" t="s">
        <v>3</v>
      </c>
      <c r="G5682" s="124">
        <v>1627260</v>
      </c>
      <c r="H5682" s="124"/>
      <c r="I5682" s="128" t="s">
        <v>11602</v>
      </c>
      <c r="J5682" s="124"/>
      <c r="K5682" s="124"/>
      <c r="L5682" s="124"/>
      <c r="M5682" s="124"/>
      <c r="N5682" s="197">
        <v>0</v>
      </c>
      <c r="O5682" s="197">
        <v>2268.6</v>
      </c>
      <c r="P5682" s="124" t="s">
        <v>1314</v>
      </c>
    </row>
    <row r="5683" spans="1:16" ht="51">
      <c r="A5683" s="262" t="s">
        <v>619</v>
      </c>
      <c r="B5683" s="124"/>
      <c r="C5683" s="125" t="s">
        <v>713</v>
      </c>
      <c r="D5683" s="195">
        <v>43250</v>
      </c>
      <c r="E5683" s="124" t="s">
        <v>10218</v>
      </c>
      <c r="F5683" s="124" t="s">
        <v>3</v>
      </c>
      <c r="G5683" s="124">
        <v>1627262</v>
      </c>
      <c r="H5683" s="124"/>
      <c r="I5683" s="128" t="s">
        <v>11603</v>
      </c>
      <c r="J5683" s="124"/>
      <c r="K5683" s="124"/>
      <c r="L5683" s="124"/>
      <c r="M5683" s="124"/>
      <c r="N5683" s="197">
        <v>0</v>
      </c>
      <c r="O5683" s="197">
        <v>333.68</v>
      </c>
      <c r="P5683" s="124" t="s">
        <v>1314</v>
      </c>
    </row>
    <row r="5684" spans="1:16" ht="51">
      <c r="A5684" s="262">
        <v>342</v>
      </c>
      <c r="B5684" s="124"/>
      <c r="C5684" s="125" t="s">
        <v>816</v>
      </c>
      <c r="D5684" s="195">
        <v>43250</v>
      </c>
      <c r="E5684" s="124" t="s">
        <v>10219</v>
      </c>
      <c r="F5684" s="124" t="s">
        <v>3</v>
      </c>
      <c r="G5684" s="124">
        <v>1627263</v>
      </c>
      <c r="H5684" s="124"/>
      <c r="I5684" s="128" t="s">
        <v>11604</v>
      </c>
      <c r="J5684" s="124"/>
      <c r="K5684" s="124"/>
      <c r="L5684" s="124"/>
      <c r="M5684" s="124"/>
      <c r="N5684" s="197">
        <v>0</v>
      </c>
      <c r="O5684" s="197">
        <v>1607</v>
      </c>
      <c r="P5684" s="124" t="s">
        <v>1314</v>
      </c>
    </row>
    <row r="5685" spans="1:16" ht="51">
      <c r="A5685" s="262">
        <v>650</v>
      </c>
      <c r="B5685" s="124"/>
      <c r="C5685" s="125" t="s">
        <v>232</v>
      </c>
      <c r="D5685" s="195">
        <v>43250</v>
      </c>
      <c r="E5685" s="124" t="s">
        <v>10220</v>
      </c>
      <c r="F5685" s="124" t="s">
        <v>3</v>
      </c>
      <c r="G5685" s="124">
        <v>1627264</v>
      </c>
      <c r="H5685" s="124"/>
      <c r="I5685" s="128" t="s">
        <v>11605</v>
      </c>
      <c r="J5685" s="124"/>
      <c r="K5685" s="124"/>
      <c r="L5685" s="124"/>
      <c r="M5685" s="124"/>
      <c r="N5685" s="197">
        <v>0</v>
      </c>
      <c r="O5685" s="197">
        <v>536.33000000000004</v>
      </c>
      <c r="P5685" s="124" t="s">
        <v>1314</v>
      </c>
    </row>
    <row r="5686" spans="1:16" ht="51">
      <c r="A5686" s="262" t="s">
        <v>619</v>
      </c>
      <c r="B5686" s="124"/>
      <c r="C5686" s="125" t="s">
        <v>713</v>
      </c>
      <c r="D5686" s="195">
        <v>43250</v>
      </c>
      <c r="E5686" s="124" t="s">
        <v>10221</v>
      </c>
      <c r="F5686" s="124" t="s">
        <v>3</v>
      </c>
      <c r="G5686" s="124">
        <v>1627265</v>
      </c>
      <c r="H5686" s="124"/>
      <c r="I5686" s="128" t="s">
        <v>11606</v>
      </c>
      <c r="J5686" s="124"/>
      <c r="K5686" s="124"/>
      <c r="L5686" s="124"/>
      <c r="M5686" s="124"/>
      <c r="N5686" s="197">
        <v>0</v>
      </c>
      <c r="O5686" s="197">
        <v>33090.43</v>
      </c>
      <c r="P5686" s="124" t="s">
        <v>1314</v>
      </c>
    </row>
    <row r="5687" spans="1:16" ht="51">
      <c r="A5687" s="262">
        <v>86</v>
      </c>
      <c r="B5687" s="124"/>
      <c r="C5687" s="125" t="s">
        <v>710</v>
      </c>
      <c r="D5687" s="195">
        <v>43250</v>
      </c>
      <c r="E5687" s="124" t="s">
        <v>10222</v>
      </c>
      <c r="F5687" s="124" t="s">
        <v>3</v>
      </c>
      <c r="G5687" s="124">
        <v>1627188</v>
      </c>
      <c r="H5687" s="124"/>
      <c r="I5687" s="128" t="s">
        <v>11607</v>
      </c>
      <c r="J5687" s="124"/>
      <c r="K5687" s="124"/>
      <c r="L5687" s="124"/>
      <c r="M5687" s="124"/>
      <c r="N5687" s="197">
        <v>0</v>
      </c>
      <c r="O5687" s="197">
        <v>371</v>
      </c>
      <c r="P5687" s="124" t="s">
        <v>1314</v>
      </c>
    </row>
    <row r="5688" spans="1:16" ht="51">
      <c r="A5688" s="262">
        <v>86</v>
      </c>
      <c r="B5688" s="124"/>
      <c r="C5688" s="125" t="s">
        <v>710</v>
      </c>
      <c r="D5688" s="195">
        <v>43250</v>
      </c>
      <c r="E5688" s="124" t="s">
        <v>10223</v>
      </c>
      <c r="F5688" s="124" t="s">
        <v>3</v>
      </c>
      <c r="G5688" s="124">
        <v>1627189</v>
      </c>
      <c r="H5688" s="124"/>
      <c r="I5688" s="128" t="s">
        <v>11608</v>
      </c>
      <c r="J5688" s="124"/>
      <c r="K5688" s="124"/>
      <c r="L5688" s="124"/>
      <c r="M5688" s="124"/>
      <c r="N5688" s="197">
        <v>0</v>
      </c>
      <c r="O5688" s="197">
        <v>255</v>
      </c>
      <c r="P5688" s="124" t="s">
        <v>1314</v>
      </c>
    </row>
    <row r="5689" spans="1:16" ht="51">
      <c r="A5689" s="262" t="s">
        <v>619</v>
      </c>
      <c r="B5689" s="124"/>
      <c r="C5689" s="125" t="s">
        <v>713</v>
      </c>
      <c r="D5689" s="195">
        <v>43250</v>
      </c>
      <c r="E5689" s="124" t="s">
        <v>10224</v>
      </c>
      <c r="F5689" s="124" t="s">
        <v>3</v>
      </c>
      <c r="G5689" s="124">
        <v>1627204</v>
      </c>
      <c r="H5689" s="124"/>
      <c r="I5689" s="128" t="s">
        <v>11609</v>
      </c>
      <c r="J5689" s="124"/>
      <c r="K5689" s="124"/>
      <c r="L5689" s="124"/>
      <c r="M5689" s="124"/>
      <c r="N5689" s="197">
        <v>0</v>
      </c>
      <c r="O5689" s="197">
        <v>0.02</v>
      </c>
      <c r="P5689" s="124" t="s">
        <v>4737</v>
      </c>
    </row>
    <row r="5690" spans="1:16" ht="51">
      <c r="A5690" s="262" t="s">
        <v>619</v>
      </c>
      <c r="B5690" s="124"/>
      <c r="C5690" s="125" t="s">
        <v>713</v>
      </c>
      <c r="D5690" s="195">
        <v>43250</v>
      </c>
      <c r="E5690" s="124" t="s">
        <v>10225</v>
      </c>
      <c r="F5690" s="124" t="s">
        <v>3</v>
      </c>
      <c r="G5690" s="124">
        <v>1627207</v>
      </c>
      <c r="H5690" s="124"/>
      <c r="I5690" s="128" t="s">
        <v>11610</v>
      </c>
      <c r="J5690" s="124"/>
      <c r="K5690" s="124"/>
      <c r="L5690" s="124"/>
      <c r="M5690" s="124"/>
      <c r="N5690" s="197">
        <v>0</v>
      </c>
      <c r="O5690" s="197">
        <v>718.7</v>
      </c>
      <c r="P5690" s="124" t="s">
        <v>1314</v>
      </c>
    </row>
    <row r="5691" spans="1:16" ht="51">
      <c r="A5691" s="262">
        <v>132</v>
      </c>
      <c r="B5691" s="124"/>
      <c r="C5691" s="125" t="s">
        <v>728</v>
      </c>
      <c r="D5691" s="195">
        <v>43250</v>
      </c>
      <c r="E5691" s="124" t="s">
        <v>10226</v>
      </c>
      <c r="F5691" s="124" t="s">
        <v>3</v>
      </c>
      <c r="G5691" s="124">
        <v>1627213</v>
      </c>
      <c r="H5691" s="124"/>
      <c r="I5691" s="128" t="s">
        <v>11611</v>
      </c>
      <c r="J5691" s="124"/>
      <c r="K5691" s="124"/>
      <c r="L5691" s="124"/>
      <c r="M5691" s="124"/>
      <c r="N5691" s="197">
        <v>0</v>
      </c>
      <c r="O5691" s="197">
        <v>785.61</v>
      </c>
      <c r="P5691" s="124" t="s">
        <v>1314</v>
      </c>
    </row>
    <row r="5692" spans="1:16" ht="63.75">
      <c r="A5692" s="262">
        <v>513</v>
      </c>
      <c r="B5692" s="124"/>
      <c r="C5692" s="125" t="s">
        <v>201</v>
      </c>
      <c r="D5692" s="195">
        <v>43250</v>
      </c>
      <c r="E5692" s="124" t="s">
        <v>10227</v>
      </c>
      <c r="F5692" s="124" t="s">
        <v>15</v>
      </c>
      <c r="G5692" s="124">
        <v>749134</v>
      </c>
      <c r="H5692" s="124"/>
      <c r="I5692" s="128" t="s">
        <v>11612</v>
      </c>
      <c r="J5692" s="124"/>
      <c r="K5692" s="124"/>
      <c r="L5692" s="124"/>
      <c r="M5692" s="124"/>
      <c r="N5692" s="197">
        <v>50</v>
      </c>
      <c r="O5692" s="197">
        <v>0</v>
      </c>
      <c r="P5692" s="124" t="s">
        <v>1314</v>
      </c>
    </row>
    <row r="5693" spans="1:16" ht="63.75">
      <c r="A5693" s="262">
        <v>513</v>
      </c>
      <c r="B5693" s="124"/>
      <c r="C5693" s="125" t="s">
        <v>201</v>
      </c>
      <c r="D5693" s="195">
        <v>43250</v>
      </c>
      <c r="E5693" s="124" t="s">
        <v>10228</v>
      </c>
      <c r="F5693" s="124" t="s">
        <v>15</v>
      </c>
      <c r="G5693" s="124">
        <v>749131</v>
      </c>
      <c r="H5693" s="124"/>
      <c r="I5693" s="128" t="s">
        <v>11613</v>
      </c>
      <c r="J5693" s="124"/>
      <c r="K5693" s="124"/>
      <c r="L5693" s="124"/>
      <c r="M5693" s="124"/>
      <c r="N5693" s="197">
        <v>50</v>
      </c>
      <c r="O5693" s="197">
        <v>0</v>
      </c>
      <c r="P5693" s="124" t="s">
        <v>1314</v>
      </c>
    </row>
    <row r="5694" spans="1:16" ht="63.75">
      <c r="A5694" s="262">
        <v>513</v>
      </c>
      <c r="B5694" s="124"/>
      <c r="C5694" s="125" t="s">
        <v>201</v>
      </c>
      <c r="D5694" s="195">
        <v>43250</v>
      </c>
      <c r="E5694" s="124" t="s">
        <v>10229</v>
      </c>
      <c r="F5694" s="124" t="s">
        <v>15</v>
      </c>
      <c r="G5694" s="124">
        <v>749141</v>
      </c>
      <c r="H5694" s="124"/>
      <c r="I5694" s="128" t="s">
        <v>11614</v>
      </c>
      <c r="J5694" s="124"/>
      <c r="K5694" s="124"/>
      <c r="L5694" s="124"/>
      <c r="M5694" s="124"/>
      <c r="N5694" s="197">
        <v>50</v>
      </c>
      <c r="O5694" s="197">
        <v>0</v>
      </c>
      <c r="P5694" s="124" t="s">
        <v>1314</v>
      </c>
    </row>
    <row r="5695" spans="1:16" ht="63.75">
      <c r="A5695" s="262">
        <v>35</v>
      </c>
      <c r="B5695" s="124"/>
      <c r="C5695" s="125" t="s">
        <v>696</v>
      </c>
      <c r="D5695" s="195">
        <v>43250</v>
      </c>
      <c r="E5695" s="124" t="s">
        <v>10230</v>
      </c>
      <c r="F5695" s="124" t="s">
        <v>1315</v>
      </c>
      <c r="G5695" s="124">
        <v>17864150</v>
      </c>
      <c r="H5695" s="124"/>
      <c r="I5695" s="128" t="s">
        <v>11615</v>
      </c>
      <c r="J5695" s="124"/>
      <c r="K5695" s="124"/>
      <c r="L5695" s="124"/>
      <c r="M5695" s="124"/>
      <c r="N5695" s="197">
        <v>0</v>
      </c>
      <c r="O5695" s="197">
        <v>4584.88</v>
      </c>
      <c r="P5695" s="124" t="s">
        <v>1314</v>
      </c>
    </row>
    <row r="5696" spans="1:16" ht="76.5">
      <c r="A5696" s="262">
        <v>35</v>
      </c>
      <c r="B5696" s="124"/>
      <c r="C5696" s="125" t="s">
        <v>696</v>
      </c>
      <c r="D5696" s="195">
        <v>43250</v>
      </c>
      <c r="E5696" s="124" t="s">
        <v>10231</v>
      </c>
      <c r="F5696" s="124" t="s">
        <v>1315</v>
      </c>
      <c r="G5696" s="124">
        <v>17864189</v>
      </c>
      <c r="H5696" s="124"/>
      <c r="I5696" s="128" t="s">
        <v>11616</v>
      </c>
      <c r="J5696" s="124"/>
      <c r="K5696" s="124"/>
      <c r="L5696" s="124"/>
      <c r="M5696" s="124"/>
      <c r="N5696" s="197">
        <v>0</v>
      </c>
      <c r="O5696" s="197">
        <v>10787.99</v>
      </c>
      <c r="P5696" s="124" t="s">
        <v>1314</v>
      </c>
    </row>
    <row r="5697" spans="1:16" ht="76.5">
      <c r="A5697" s="262">
        <v>35</v>
      </c>
      <c r="B5697" s="124"/>
      <c r="C5697" s="125" t="s">
        <v>696</v>
      </c>
      <c r="D5697" s="195">
        <v>43250</v>
      </c>
      <c r="E5697" s="124" t="s">
        <v>10232</v>
      </c>
      <c r="F5697" s="124" t="s">
        <v>1315</v>
      </c>
      <c r="G5697" s="124">
        <v>17864209</v>
      </c>
      <c r="H5697" s="124"/>
      <c r="I5697" s="128" t="s">
        <v>11617</v>
      </c>
      <c r="J5697" s="124"/>
      <c r="K5697" s="124"/>
      <c r="L5697" s="124"/>
      <c r="M5697" s="124"/>
      <c r="N5697" s="197">
        <v>0</v>
      </c>
      <c r="O5697" s="197">
        <v>105119.6</v>
      </c>
      <c r="P5697" s="124" t="s">
        <v>1314</v>
      </c>
    </row>
    <row r="5698" spans="1:16" ht="76.5">
      <c r="A5698" s="262">
        <v>35</v>
      </c>
      <c r="B5698" s="124"/>
      <c r="C5698" s="125" t="s">
        <v>696</v>
      </c>
      <c r="D5698" s="195">
        <v>43250</v>
      </c>
      <c r="E5698" s="124" t="s">
        <v>10233</v>
      </c>
      <c r="F5698" s="124" t="s">
        <v>1315</v>
      </c>
      <c r="G5698" s="124">
        <v>17864213</v>
      </c>
      <c r="H5698" s="124"/>
      <c r="I5698" s="128" t="s">
        <v>11618</v>
      </c>
      <c r="J5698" s="124"/>
      <c r="K5698" s="124"/>
      <c r="L5698" s="124"/>
      <c r="M5698" s="124"/>
      <c r="N5698" s="197">
        <v>0</v>
      </c>
      <c r="O5698" s="197">
        <v>161393.07999999999</v>
      </c>
      <c r="P5698" s="124" t="s">
        <v>1314</v>
      </c>
    </row>
    <row r="5699" spans="1:16" ht="51">
      <c r="A5699" s="262">
        <v>35</v>
      </c>
      <c r="B5699" s="124"/>
      <c r="C5699" s="125" t="s">
        <v>696</v>
      </c>
      <c r="D5699" s="195">
        <v>43250</v>
      </c>
      <c r="E5699" s="124" t="s">
        <v>10234</v>
      </c>
      <c r="F5699" s="124" t="s">
        <v>1315</v>
      </c>
      <c r="G5699" s="124">
        <v>17864238</v>
      </c>
      <c r="H5699" s="124"/>
      <c r="I5699" s="128" t="s">
        <v>11619</v>
      </c>
      <c r="J5699" s="124"/>
      <c r="K5699" s="124"/>
      <c r="L5699" s="124"/>
      <c r="M5699" s="124"/>
      <c r="N5699" s="197">
        <v>0</v>
      </c>
      <c r="O5699" s="197">
        <v>256824.4</v>
      </c>
      <c r="P5699" s="124" t="s">
        <v>1314</v>
      </c>
    </row>
    <row r="5700" spans="1:16" ht="63.75">
      <c r="A5700" s="262">
        <v>35</v>
      </c>
      <c r="B5700" s="124"/>
      <c r="C5700" s="125" t="s">
        <v>696</v>
      </c>
      <c r="D5700" s="195">
        <v>43250</v>
      </c>
      <c r="E5700" s="124" t="s">
        <v>10235</v>
      </c>
      <c r="F5700" s="124" t="s">
        <v>1315</v>
      </c>
      <c r="G5700" s="124">
        <v>17864271</v>
      </c>
      <c r="H5700" s="124"/>
      <c r="I5700" s="128" t="s">
        <v>11620</v>
      </c>
      <c r="J5700" s="124"/>
      <c r="K5700" s="124"/>
      <c r="L5700" s="124"/>
      <c r="M5700" s="124"/>
      <c r="N5700" s="197">
        <v>0</v>
      </c>
      <c r="O5700" s="197">
        <v>28120.46</v>
      </c>
      <c r="P5700" s="124" t="s">
        <v>1314</v>
      </c>
    </row>
    <row r="5701" spans="1:16" ht="51">
      <c r="A5701" s="262">
        <v>340</v>
      </c>
      <c r="B5701" s="124"/>
      <c r="C5701" s="125" t="s">
        <v>814</v>
      </c>
      <c r="D5701" s="195">
        <v>43250</v>
      </c>
      <c r="E5701" s="124" t="s">
        <v>10236</v>
      </c>
      <c r="F5701" s="124" t="s">
        <v>6</v>
      </c>
      <c r="G5701" s="124">
        <v>980608</v>
      </c>
      <c r="H5701" s="124"/>
      <c r="I5701" s="128" t="s">
        <v>11621</v>
      </c>
      <c r="J5701" s="124"/>
      <c r="K5701" s="124"/>
      <c r="L5701" s="124"/>
      <c r="M5701" s="124"/>
      <c r="N5701" s="197">
        <v>0</v>
      </c>
      <c r="O5701" s="197">
        <v>3.48</v>
      </c>
      <c r="P5701" s="124" t="s">
        <v>1314</v>
      </c>
    </row>
    <row r="5702" spans="1:16" ht="102">
      <c r="A5702" s="262">
        <v>20</v>
      </c>
      <c r="B5702" s="124"/>
      <c r="C5702" s="125" t="s">
        <v>693</v>
      </c>
      <c r="D5702" s="195">
        <v>43250</v>
      </c>
      <c r="E5702" s="124" t="s">
        <v>10237</v>
      </c>
      <c r="F5702" s="124" t="s">
        <v>15</v>
      </c>
      <c r="G5702" s="124">
        <v>5111</v>
      </c>
      <c r="H5702" s="124"/>
      <c r="I5702" s="128" t="s">
        <v>11622</v>
      </c>
      <c r="J5702" s="124"/>
      <c r="K5702" s="124"/>
      <c r="L5702" s="124"/>
      <c r="M5702" s="124"/>
      <c r="N5702" s="197">
        <v>625.35</v>
      </c>
      <c r="O5702" s="197">
        <v>0</v>
      </c>
      <c r="P5702" s="124" t="s">
        <v>1314</v>
      </c>
    </row>
    <row r="5703" spans="1:16" ht="89.25">
      <c r="A5703" s="262">
        <v>25</v>
      </c>
      <c r="B5703" s="124"/>
      <c r="C5703" s="125" t="s">
        <v>694</v>
      </c>
      <c r="D5703" s="195">
        <v>43250</v>
      </c>
      <c r="E5703" s="124" t="s">
        <v>10238</v>
      </c>
      <c r="F5703" s="124" t="s">
        <v>15</v>
      </c>
      <c r="G5703" s="124">
        <v>5103</v>
      </c>
      <c r="H5703" s="124"/>
      <c r="I5703" s="128" t="s">
        <v>11623</v>
      </c>
      <c r="J5703" s="124"/>
      <c r="K5703" s="124"/>
      <c r="L5703" s="124"/>
      <c r="M5703" s="124"/>
      <c r="N5703" s="197">
        <v>282.49</v>
      </c>
      <c r="O5703" s="197">
        <v>0</v>
      </c>
      <c r="P5703" s="124" t="s">
        <v>1314</v>
      </c>
    </row>
    <row r="5704" spans="1:16" ht="89.25">
      <c r="A5704" s="262">
        <v>25</v>
      </c>
      <c r="B5704" s="124"/>
      <c r="C5704" s="125" t="s">
        <v>694</v>
      </c>
      <c r="D5704" s="195">
        <v>43250</v>
      </c>
      <c r="E5704" s="124" t="s">
        <v>10239</v>
      </c>
      <c r="F5704" s="124" t="s">
        <v>15</v>
      </c>
      <c r="G5704" s="124">
        <v>5104</v>
      </c>
      <c r="H5704" s="124"/>
      <c r="I5704" s="128" t="s">
        <v>11624</v>
      </c>
      <c r="J5704" s="124"/>
      <c r="K5704" s="124"/>
      <c r="L5704" s="124"/>
      <c r="M5704" s="124"/>
      <c r="N5704" s="197">
        <v>663.56</v>
      </c>
      <c r="O5704" s="197">
        <v>0</v>
      </c>
      <c r="P5704" s="124" t="s">
        <v>1314</v>
      </c>
    </row>
    <row r="5705" spans="1:16" ht="89.25">
      <c r="A5705" s="262">
        <v>10</v>
      </c>
      <c r="B5705" s="124"/>
      <c r="C5705" s="125" t="s">
        <v>690</v>
      </c>
      <c r="D5705" s="195">
        <v>43250</v>
      </c>
      <c r="E5705" s="124" t="s">
        <v>10240</v>
      </c>
      <c r="F5705" s="124" t="s">
        <v>15</v>
      </c>
      <c r="G5705" s="124">
        <v>5074</v>
      </c>
      <c r="H5705" s="124"/>
      <c r="I5705" s="128" t="s">
        <v>11625</v>
      </c>
      <c r="J5705" s="124"/>
      <c r="K5705" s="124"/>
      <c r="L5705" s="124"/>
      <c r="M5705" s="124"/>
      <c r="N5705" s="197">
        <v>1985</v>
      </c>
      <c r="O5705" s="197">
        <v>0</v>
      </c>
      <c r="P5705" s="124" t="s">
        <v>1314</v>
      </c>
    </row>
    <row r="5706" spans="1:16" ht="89.25">
      <c r="A5706" s="262">
        <v>25</v>
      </c>
      <c r="B5706" s="124"/>
      <c r="C5706" s="125" t="s">
        <v>694</v>
      </c>
      <c r="D5706" s="195">
        <v>43250</v>
      </c>
      <c r="E5706" s="124" t="s">
        <v>10241</v>
      </c>
      <c r="F5706" s="124" t="s">
        <v>15</v>
      </c>
      <c r="G5706" s="124">
        <v>5102</v>
      </c>
      <c r="H5706" s="124"/>
      <c r="I5706" s="128" t="s">
        <v>11626</v>
      </c>
      <c r="J5706" s="124"/>
      <c r="K5706" s="124"/>
      <c r="L5706" s="124"/>
      <c r="M5706" s="124"/>
      <c r="N5706" s="197">
        <v>270.89</v>
      </c>
      <c r="O5706" s="197">
        <v>0</v>
      </c>
      <c r="P5706" s="124" t="s">
        <v>1314</v>
      </c>
    </row>
    <row r="5707" spans="1:16" ht="51">
      <c r="A5707" s="262" t="s">
        <v>619</v>
      </c>
      <c r="B5707" s="124"/>
      <c r="C5707" s="125" t="s">
        <v>713</v>
      </c>
      <c r="D5707" s="195">
        <v>43250</v>
      </c>
      <c r="E5707" s="124" t="s">
        <v>10242</v>
      </c>
      <c r="F5707" s="124" t="s">
        <v>6</v>
      </c>
      <c r="G5707" s="124">
        <v>980869</v>
      </c>
      <c r="H5707" s="124"/>
      <c r="I5707" s="128" t="s">
        <v>11627</v>
      </c>
      <c r="J5707" s="124"/>
      <c r="K5707" s="124"/>
      <c r="L5707" s="124"/>
      <c r="M5707" s="124"/>
      <c r="N5707" s="197">
        <v>0</v>
      </c>
      <c r="O5707" s="197">
        <v>2837.49</v>
      </c>
      <c r="P5707" s="124" t="s">
        <v>1314</v>
      </c>
    </row>
    <row r="5708" spans="1:16" ht="51">
      <c r="A5708" s="262" t="s">
        <v>619</v>
      </c>
      <c r="B5708" s="124"/>
      <c r="C5708" s="125" t="s">
        <v>713</v>
      </c>
      <c r="D5708" s="195">
        <v>43250</v>
      </c>
      <c r="E5708" s="124" t="s">
        <v>10243</v>
      </c>
      <c r="F5708" s="124" t="s">
        <v>6</v>
      </c>
      <c r="G5708" s="124">
        <v>980871</v>
      </c>
      <c r="H5708" s="124"/>
      <c r="I5708" s="128" t="s">
        <v>11628</v>
      </c>
      <c r="J5708" s="124"/>
      <c r="K5708" s="124"/>
      <c r="L5708" s="124"/>
      <c r="M5708" s="124"/>
      <c r="N5708" s="197">
        <v>0</v>
      </c>
      <c r="O5708" s="197">
        <v>1320.6</v>
      </c>
      <c r="P5708" s="124" t="s">
        <v>1314</v>
      </c>
    </row>
    <row r="5709" spans="1:16" ht="51">
      <c r="A5709" s="262" t="s">
        <v>622</v>
      </c>
      <c r="B5709" s="124"/>
      <c r="C5709" s="125" t="s">
        <v>715</v>
      </c>
      <c r="D5709" s="195">
        <v>43250</v>
      </c>
      <c r="E5709" s="124" t="s">
        <v>10244</v>
      </c>
      <c r="F5709" s="124" t="s">
        <v>6</v>
      </c>
      <c r="G5709" s="124">
        <v>980897</v>
      </c>
      <c r="H5709" s="124"/>
      <c r="I5709" s="128" t="s">
        <v>11629</v>
      </c>
      <c r="J5709" s="124"/>
      <c r="K5709" s="124"/>
      <c r="L5709" s="124"/>
      <c r="M5709" s="124"/>
      <c r="N5709" s="197">
        <v>0</v>
      </c>
      <c r="O5709" s="197">
        <v>12594.05</v>
      </c>
      <c r="P5709" s="124" t="s">
        <v>1314</v>
      </c>
    </row>
    <row r="5710" spans="1:16" ht="51">
      <c r="A5710" s="262">
        <v>513</v>
      </c>
      <c r="B5710" s="124"/>
      <c r="C5710" s="125" t="s">
        <v>201</v>
      </c>
      <c r="D5710" s="195">
        <v>43250</v>
      </c>
      <c r="E5710" s="124" t="s">
        <v>10245</v>
      </c>
      <c r="F5710" s="124" t="s">
        <v>15</v>
      </c>
      <c r="G5710" s="124">
        <v>749983</v>
      </c>
      <c r="H5710" s="124"/>
      <c r="I5710" s="128" t="s">
        <v>6110</v>
      </c>
      <c r="J5710" s="124"/>
      <c r="K5710" s="124"/>
      <c r="L5710" s="124"/>
      <c r="M5710" s="124"/>
      <c r="N5710" s="197">
        <v>50</v>
      </c>
      <c r="O5710" s="197">
        <v>0</v>
      </c>
      <c r="P5710" s="124" t="s">
        <v>1314</v>
      </c>
    </row>
    <row r="5711" spans="1:16" ht="63.75">
      <c r="A5711" s="262">
        <v>513</v>
      </c>
      <c r="B5711" s="124"/>
      <c r="C5711" s="125" t="s">
        <v>201</v>
      </c>
      <c r="D5711" s="195">
        <v>43250</v>
      </c>
      <c r="E5711" s="124" t="s">
        <v>10246</v>
      </c>
      <c r="F5711" s="124" t="s">
        <v>15</v>
      </c>
      <c r="G5711" s="124">
        <v>750130</v>
      </c>
      <c r="H5711" s="124"/>
      <c r="I5711" s="128" t="s">
        <v>5843</v>
      </c>
      <c r="J5711" s="124"/>
      <c r="K5711" s="124"/>
      <c r="L5711" s="124"/>
      <c r="M5711" s="124"/>
      <c r="N5711" s="197">
        <v>50</v>
      </c>
      <c r="O5711" s="197">
        <v>0</v>
      </c>
      <c r="P5711" s="124" t="s">
        <v>1314</v>
      </c>
    </row>
    <row r="5712" spans="1:16" ht="76.5">
      <c r="A5712" s="262">
        <v>513</v>
      </c>
      <c r="B5712" s="124"/>
      <c r="C5712" s="125" t="s">
        <v>201</v>
      </c>
      <c r="D5712" s="195">
        <v>43250</v>
      </c>
      <c r="E5712" s="124" t="s">
        <v>10247</v>
      </c>
      <c r="F5712" s="124" t="s">
        <v>13</v>
      </c>
      <c r="G5712" s="124">
        <v>923319</v>
      </c>
      <c r="H5712" s="124"/>
      <c r="I5712" s="128" t="s">
        <v>11630</v>
      </c>
      <c r="J5712" s="124"/>
      <c r="K5712" s="124"/>
      <c r="L5712" s="124"/>
      <c r="M5712" s="124"/>
      <c r="N5712" s="197">
        <v>120.46</v>
      </c>
      <c r="O5712" s="197">
        <v>0</v>
      </c>
      <c r="P5712" s="124" t="s">
        <v>1314</v>
      </c>
    </row>
    <row r="5713" spans="1:16" ht="76.5">
      <c r="A5713" s="262">
        <v>513</v>
      </c>
      <c r="B5713" s="124"/>
      <c r="C5713" s="125" t="s">
        <v>201</v>
      </c>
      <c r="D5713" s="195">
        <v>43250</v>
      </c>
      <c r="E5713" s="124" t="s">
        <v>10248</v>
      </c>
      <c r="F5713" s="124" t="s">
        <v>11</v>
      </c>
      <c r="G5713" s="124">
        <v>923319</v>
      </c>
      <c r="H5713" s="124"/>
      <c r="I5713" s="128" t="s">
        <v>11631</v>
      </c>
      <c r="J5713" s="124"/>
      <c r="K5713" s="124"/>
      <c r="L5713" s="124"/>
      <c r="M5713" s="124"/>
      <c r="N5713" s="197">
        <v>50</v>
      </c>
      <c r="O5713" s="197">
        <v>0</v>
      </c>
      <c r="P5713" s="124" t="s">
        <v>1314</v>
      </c>
    </row>
    <row r="5714" spans="1:16" ht="38.25">
      <c r="A5714" s="262">
        <v>117</v>
      </c>
      <c r="B5714" s="124"/>
      <c r="C5714" s="125" t="s">
        <v>722</v>
      </c>
      <c r="D5714" s="195">
        <v>43250</v>
      </c>
      <c r="E5714" s="124" t="s">
        <v>10249</v>
      </c>
      <c r="F5714" s="124" t="s">
        <v>11</v>
      </c>
      <c r="G5714" s="124">
        <v>923323</v>
      </c>
      <c r="H5714" s="124"/>
      <c r="I5714" s="128" t="s">
        <v>11632</v>
      </c>
      <c r="J5714" s="124"/>
      <c r="K5714" s="124"/>
      <c r="L5714" s="124"/>
      <c r="M5714" s="124"/>
      <c r="N5714" s="197">
        <v>50</v>
      </c>
      <c r="O5714" s="197">
        <v>0</v>
      </c>
      <c r="P5714" s="124" t="s">
        <v>1314</v>
      </c>
    </row>
    <row r="5715" spans="1:16" ht="76.5">
      <c r="A5715" s="262">
        <v>117</v>
      </c>
      <c r="B5715" s="124"/>
      <c r="C5715" s="125" t="s">
        <v>722</v>
      </c>
      <c r="D5715" s="195">
        <v>43250</v>
      </c>
      <c r="E5715" s="124" t="s">
        <v>10250</v>
      </c>
      <c r="F5715" s="124" t="s">
        <v>11</v>
      </c>
      <c r="G5715" s="124">
        <v>923333</v>
      </c>
      <c r="H5715" s="124"/>
      <c r="I5715" s="128" t="s">
        <v>11633</v>
      </c>
      <c r="J5715" s="124"/>
      <c r="K5715" s="124"/>
      <c r="L5715" s="124"/>
      <c r="M5715" s="124"/>
      <c r="N5715" s="197">
        <v>50</v>
      </c>
      <c r="O5715" s="197">
        <v>0</v>
      </c>
      <c r="P5715" s="124" t="s">
        <v>1314</v>
      </c>
    </row>
    <row r="5716" spans="1:16" ht="51">
      <c r="A5716" s="262">
        <v>117</v>
      </c>
      <c r="B5716" s="124"/>
      <c r="C5716" s="125" t="s">
        <v>722</v>
      </c>
      <c r="D5716" s="195">
        <v>43250</v>
      </c>
      <c r="E5716" s="124" t="s">
        <v>10251</v>
      </c>
      <c r="F5716" s="124" t="s">
        <v>11</v>
      </c>
      <c r="G5716" s="124">
        <v>923351</v>
      </c>
      <c r="H5716" s="124"/>
      <c r="I5716" s="128" t="s">
        <v>11634</v>
      </c>
      <c r="J5716" s="124"/>
      <c r="K5716" s="124"/>
      <c r="L5716" s="124"/>
      <c r="M5716" s="124"/>
      <c r="N5716" s="197">
        <v>50</v>
      </c>
      <c r="O5716" s="197">
        <v>0</v>
      </c>
      <c r="P5716" s="124" t="s">
        <v>1314</v>
      </c>
    </row>
    <row r="5717" spans="1:16" ht="63.75">
      <c r="A5717" s="262" t="s">
        <v>619</v>
      </c>
      <c r="B5717" s="124"/>
      <c r="C5717" s="125" t="s">
        <v>713</v>
      </c>
      <c r="D5717" s="195">
        <v>43250</v>
      </c>
      <c r="E5717" s="124" t="s">
        <v>10252</v>
      </c>
      <c r="F5717" s="124" t="s">
        <v>6</v>
      </c>
      <c r="G5717" s="124">
        <v>980993</v>
      </c>
      <c r="H5717" s="124"/>
      <c r="I5717" s="128" t="s">
        <v>11635</v>
      </c>
      <c r="J5717" s="124"/>
      <c r="K5717" s="124"/>
      <c r="L5717" s="124"/>
      <c r="M5717" s="124"/>
      <c r="N5717" s="197">
        <v>0</v>
      </c>
      <c r="O5717" s="197">
        <v>0.61</v>
      </c>
      <c r="P5717" s="124" t="s">
        <v>1314</v>
      </c>
    </row>
    <row r="5718" spans="1:16" ht="76.5">
      <c r="A5718" s="262">
        <v>46</v>
      </c>
      <c r="B5718" s="124"/>
      <c r="C5718" s="125" t="s">
        <v>698</v>
      </c>
      <c r="D5718" s="195">
        <v>43250</v>
      </c>
      <c r="E5718" s="124" t="s">
        <v>10253</v>
      </c>
      <c r="F5718" s="124" t="s">
        <v>6</v>
      </c>
      <c r="G5718" s="124">
        <v>923381</v>
      </c>
      <c r="H5718" s="124"/>
      <c r="I5718" s="128" t="s">
        <v>11636</v>
      </c>
      <c r="J5718" s="124"/>
      <c r="K5718" s="124"/>
      <c r="L5718" s="124"/>
      <c r="M5718" s="124"/>
      <c r="N5718" s="197">
        <v>0</v>
      </c>
      <c r="O5718" s="197">
        <v>1937960</v>
      </c>
      <c r="P5718" s="124" t="s">
        <v>1314</v>
      </c>
    </row>
    <row r="5719" spans="1:16" ht="76.5">
      <c r="A5719" s="262">
        <v>117</v>
      </c>
      <c r="B5719" s="124"/>
      <c r="C5719" s="125" t="s">
        <v>722</v>
      </c>
      <c r="D5719" s="195">
        <v>43250</v>
      </c>
      <c r="E5719" s="124" t="s">
        <v>10254</v>
      </c>
      <c r="F5719" s="124" t="s">
        <v>11</v>
      </c>
      <c r="G5719" s="124">
        <v>923389</v>
      </c>
      <c r="H5719" s="124"/>
      <c r="I5719" s="128" t="s">
        <v>11637</v>
      </c>
      <c r="J5719" s="124"/>
      <c r="K5719" s="124"/>
      <c r="L5719" s="124"/>
      <c r="M5719" s="124"/>
      <c r="N5719" s="197">
        <v>50</v>
      </c>
      <c r="O5719" s="197">
        <v>0</v>
      </c>
      <c r="P5719" s="124" t="s">
        <v>1314</v>
      </c>
    </row>
    <row r="5720" spans="1:16" ht="51">
      <c r="A5720" s="262">
        <v>373</v>
      </c>
      <c r="B5720" s="124"/>
      <c r="C5720" s="125" t="s">
        <v>1269</v>
      </c>
      <c r="D5720" s="195">
        <v>43252</v>
      </c>
      <c r="E5720" s="124" t="s">
        <v>11696</v>
      </c>
      <c r="F5720" s="124" t="s">
        <v>3</v>
      </c>
      <c r="G5720" s="124">
        <v>1627713</v>
      </c>
      <c r="H5720" s="124"/>
      <c r="I5720" s="128" t="s">
        <v>14394</v>
      </c>
      <c r="J5720" s="124"/>
      <c r="K5720" s="124"/>
      <c r="L5720" s="124"/>
      <c r="M5720" s="124"/>
      <c r="N5720" s="197">
        <v>0</v>
      </c>
      <c r="O5720" s="197">
        <v>32810.47</v>
      </c>
      <c r="P5720" s="124" t="s">
        <v>1314</v>
      </c>
    </row>
    <row r="5721" spans="1:16" ht="51">
      <c r="A5721" s="262" t="s">
        <v>619</v>
      </c>
      <c r="B5721" s="124"/>
      <c r="C5721" s="125" t="s">
        <v>713</v>
      </c>
      <c r="D5721" s="195">
        <v>43252</v>
      </c>
      <c r="E5721" s="124" t="s">
        <v>11697</v>
      </c>
      <c r="F5721" s="124" t="s">
        <v>3</v>
      </c>
      <c r="G5721" s="124">
        <v>1627720</v>
      </c>
      <c r="H5721" s="124"/>
      <c r="I5721" s="128" t="s">
        <v>14395</v>
      </c>
      <c r="J5721" s="124"/>
      <c r="K5721" s="124"/>
      <c r="L5721" s="124"/>
      <c r="M5721" s="124"/>
      <c r="N5721" s="197">
        <v>0</v>
      </c>
      <c r="O5721" s="197">
        <v>371</v>
      </c>
      <c r="P5721" s="124" t="s">
        <v>1314</v>
      </c>
    </row>
    <row r="5722" spans="1:16" ht="51">
      <c r="A5722" s="262" t="s">
        <v>619</v>
      </c>
      <c r="B5722" s="124"/>
      <c r="C5722" s="125" t="s">
        <v>713</v>
      </c>
      <c r="D5722" s="195">
        <v>43252</v>
      </c>
      <c r="E5722" s="124" t="s">
        <v>11698</v>
      </c>
      <c r="F5722" s="124" t="s">
        <v>3</v>
      </c>
      <c r="G5722" s="124">
        <v>1627741</v>
      </c>
      <c r="H5722" s="124"/>
      <c r="I5722" s="128" t="s">
        <v>14396</v>
      </c>
      <c r="J5722" s="124"/>
      <c r="K5722" s="124"/>
      <c r="L5722" s="124"/>
      <c r="M5722" s="124"/>
      <c r="N5722" s="197">
        <v>0</v>
      </c>
      <c r="O5722" s="197">
        <v>173.1</v>
      </c>
      <c r="P5722" s="124" t="s">
        <v>1314</v>
      </c>
    </row>
    <row r="5723" spans="1:16" ht="51">
      <c r="A5723" s="262" t="s">
        <v>619</v>
      </c>
      <c r="B5723" s="124"/>
      <c r="C5723" s="125" t="s">
        <v>713</v>
      </c>
      <c r="D5723" s="195">
        <v>43252</v>
      </c>
      <c r="E5723" s="124" t="s">
        <v>11699</v>
      </c>
      <c r="F5723" s="124" t="s">
        <v>3</v>
      </c>
      <c r="G5723" s="124">
        <v>1627749</v>
      </c>
      <c r="H5723" s="124"/>
      <c r="I5723" s="128" t="s">
        <v>1386</v>
      </c>
      <c r="J5723" s="124"/>
      <c r="K5723" s="124"/>
      <c r="L5723" s="124"/>
      <c r="M5723" s="124"/>
      <c r="N5723" s="197">
        <v>0</v>
      </c>
      <c r="O5723" s="197">
        <v>851.99</v>
      </c>
      <c r="P5723" s="124" t="s">
        <v>1314</v>
      </c>
    </row>
    <row r="5724" spans="1:16" ht="51">
      <c r="A5724" s="262">
        <v>203</v>
      </c>
      <c r="B5724" s="124"/>
      <c r="C5724" s="125" t="s">
        <v>757</v>
      </c>
      <c r="D5724" s="195">
        <v>43252</v>
      </c>
      <c r="E5724" s="124" t="s">
        <v>11700</v>
      </c>
      <c r="F5724" s="124" t="s">
        <v>3</v>
      </c>
      <c r="G5724" s="124">
        <v>1627750</v>
      </c>
      <c r="H5724" s="124"/>
      <c r="I5724" s="128" t="s">
        <v>14397</v>
      </c>
      <c r="J5724" s="124"/>
      <c r="K5724" s="124"/>
      <c r="L5724" s="124"/>
      <c r="M5724" s="124"/>
      <c r="N5724" s="197">
        <v>0</v>
      </c>
      <c r="O5724" s="197">
        <v>30</v>
      </c>
      <c r="P5724" s="124" t="s">
        <v>1314</v>
      </c>
    </row>
    <row r="5725" spans="1:16" ht="51">
      <c r="A5725" s="262" t="s">
        <v>619</v>
      </c>
      <c r="B5725" s="124"/>
      <c r="C5725" s="125" t="s">
        <v>713</v>
      </c>
      <c r="D5725" s="195">
        <v>43252</v>
      </c>
      <c r="E5725" s="124" t="s">
        <v>11701</v>
      </c>
      <c r="F5725" s="124" t="s">
        <v>3</v>
      </c>
      <c r="G5725" s="124">
        <v>1627751</v>
      </c>
      <c r="H5725" s="124"/>
      <c r="I5725" s="128" t="s">
        <v>14398</v>
      </c>
      <c r="J5725" s="124"/>
      <c r="K5725" s="124"/>
      <c r="L5725" s="124"/>
      <c r="M5725" s="124"/>
      <c r="N5725" s="197">
        <v>0</v>
      </c>
      <c r="O5725" s="197">
        <v>184.88</v>
      </c>
      <c r="P5725" s="124" t="s">
        <v>1314</v>
      </c>
    </row>
    <row r="5726" spans="1:16" ht="51">
      <c r="A5726" s="262">
        <v>580</v>
      </c>
      <c r="B5726" s="124"/>
      <c r="C5726" s="125" t="s">
        <v>217</v>
      </c>
      <c r="D5726" s="195">
        <v>43252</v>
      </c>
      <c r="E5726" s="124" t="s">
        <v>11702</v>
      </c>
      <c r="F5726" s="124" t="s">
        <v>3</v>
      </c>
      <c r="G5726" s="124">
        <v>1627677</v>
      </c>
      <c r="H5726" s="124"/>
      <c r="I5726" s="128" t="s">
        <v>14399</v>
      </c>
      <c r="J5726" s="124"/>
      <c r="K5726" s="124"/>
      <c r="L5726" s="124"/>
      <c r="M5726" s="124"/>
      <c r="N5726" s="197">
        <v>0</v>
      </c>
      <c r="O5726" s="197">
        <v>170</v>
      </c>
      <c r="P5726" s="124" t="s">
        <v>1314</v>
      </c>
    </row>
    <row r="5727" spans="1:16" ht="51">
      <c r="A5727" s="262" t="s">
        <v>619</v>
      </c>
      <c r="B5727" s="124"/>
      <c r="C5727" s="125" t="s">
        <v>713</v>
      </c>
      <c r="D5727" s="195">
        <v>43252</v>
      </c>
      <c r="E5727" s="124" t="s">
        <v>11703</v>
      </c>
      <c r="F5727" s="124" t="s">
        <v>3</v>
      </c>
      <c r="G5727" s="124">
        <v>1627676</v>
      </c>
      <c r="H5727" s="124"/>
      <c r="I5727" s="128" t="s">
        <v>14400</v>
      </c>
      <c r="J5727" s="124"/>
      <c r="K5727" s="124"/>
      <c r="L5727" s="124"/>
      <c r="M5727" s="124"/>
      <c r="N5727" s="197">
        <v>0</v>
      </c>
      <c r="O5727" s="197">
        <v>145</v>
      </c>
      <c r="P5727" s="124" t="s">
        <v>1314</v>
      </c>
    </row>
    <row r="5728" spans="1:16" ht="51">
      <c r="A5728" s="262" t="s">
        <v>619</v>
      </c>
      <c r="B5728" s="124"/>
      <c r="C5728" s="125" t="s">
        <v>713</v>
      </c>
      <c r="D5728" s="195">
        <v>43252</v>
      </c>
      <c r="E5728" s="124" t="s">
        <v>11704</v>
      </c>
      <c r="F5728" s="124" t="s">
        <v>3</v>
      </c>
      <c r="G5728" s="124">
        <v>1627674</v>
      </c>
      <c r="H5728" s="124"/>
      <c r="I5728" s="128" t="s">
        <v>1408</v>
      </c>
      <c r="J5728" s="124"/>
      <c r="K5728" s="124"/>
      <c r="L5728" s="124"/>
      <c r="M5728" s="124"/>
      <c r="N5728" s="197">
        <v>0</v>
      </c>
      <c r="O5728" s="197">
        <v>400</v>
      </c>
      <c r="P5728" s="124" t="s">
        <v>1314</v>
      </c>
    </row>
    <row r="5729" spans="1:16" ht="51">
      <c r="A5729" s="262" t="s">
        <v>619</v>
      </c>
      <c r="B5729" s="124"/>
      <c r="C5729" s="125" t="s">
        <v>713</v>
      </c>
      <c r="D5729" s="195">
        <v>43252</v>
      </c>
      <c r="E5729" s="124" t="s">
        <v>11705</v>
      </c>
      <c r="F5729" s="124" t="s">
        <v>3</v>
      </c>
      <c r="G5729" s="124">
        <v>1627667</v>
      </c>
      <c r="H5729" s="124"/>
      <c r="I5729" s="128" t="s">
        <v>14401</v>
      </c>
      <c r="J5729" s="124"/>
      <c r="K5729" s="124"/>
      <c r="L5729" s="124"/>
      <c r="M5729" s="124"/>
      <c r="N5729" s="197">
        <v>0</v>
      </c>
      <c r="O5729" s="197">
        <v>5516</v>
      </c>
      <c r="P5729" s="124" t="s">
        <v>1314</v>
      </c>
    </row>
    <row r="5730" spans="1:16" ht="51">
      <c r="A5730" s="262" t="s">
        <v>619</v>
      </c>
      <c r="B5730" s="124"/>
      <c r="C5730" s="125" t="s">
        <v>713</v>
      </c>
      <c r="D5730" s="195">
        <v>43252</v>
      </c>
      <c r="E5730" s="124" t="s">
        <v>11706</v>
      </c>
      <c r="F5730" s="124" t="s">
        <v>3</v>
      </c>
      <c r="G5730" s="124">
        <v>1627657</v>
      </c>
      <c r="H5730" s="124"/>
      <c r="I5730" s="128" t="s">
        <v>1372</v>
      </c>
      <c r="J5730" s="124"/>
      <c r="K5730" s="124"/>
      <c r="L5730" s="124"/>
      <c r="M5730" s="124"/>
      <c r="N5730" s="197">
        <v>0</v>
      </c>
      <c r="O5730" s="197">
        <v>1000</v>
      </c>
      <c r="P5730" s="124" t="s">
        <v>1314</v>
      </c>
    </row>
    <row r="5731" spans="1:16" ht="51">
      <c r="A5731" s="262" t="s">
        <v>619</v>
      </c>
      <c r="B5731" s="124"/>
      <c r="C5731" s="125" t="s">
        <v>713</v>
      </c>
      <c r="D5731" s="195">
        <v>43252</v>
      </c>
      <c r="E5731" s="124" t="s">
        <v>11707</v>
      </c>
      <c r="F5731" s="124" t="s">
        <v>3</v>
      </c>
      <c r="G5731" s="124">
        <v>1627655</v>
      </c>
      <c r="H5731" s="124"/>
      <c r="I5731" s="128" t="s">
        <v>14402</v>
      </c>
      <c r="J5731" s="124"/>
      <c r="K5731" s="124"/>
      <c r="L5731" s="124"/>
      <c r="M5731" s="124"/>
      <c r="N5731" s="197">
        <v>0</v>
      </c>
      <c r="O5731" s="197">
        <v>5</v>
      </c>
      <c r="P5731" s="124" t="s">
        <v>4737</v>
      </c>
    </row>
    <row r="5732" spans="1:16" ht="38.25">
      <c r="A5732" s="262">
        <v>86</v>
      </c>
      <c r="B5732" s="124"/>
      <c r="C5732" s="125" t="s">
        <v>710</v>
      </c>
      <c r="D5732" s="195">
        <v>43252</v>
      </c>
      <c r="E5732" s="124" t="s">
        <v>11708</v>
      </c>
      <c r="F5732" s="124" t="s">
        <v>3</v>
      </c>
      <c r="G5732" s="124">
        <v>1627653</v>
      </c>
      <c r="H5732" s="124"/>
      <c r="I5732" s="128" t="s">
        <v>14403</v>
      </c>
      <c r="J5732" s="124"/>
      <c r="K5732" s="124"/>
      <c r="L5732" s="124"/>
      <c r="M5732" s="124"/>
      <c r="N5732" s="197">
        <v>0</v>
      </c>
      <c r="O5732" s="197">
        <v>180</v>
      </c>
      <c r="P5732" s="124" t="s">
        <v>1314</v>
      </c>
    </row>
    <row r="5733" spans="1:16" ht="51">
      <c r="A5733" s="262" t="s">
        <v>619</v>
      </c>
      <c r="B5733" s="124"/>
      <c r="C5733" s="125" t="s">
        <v>713</v>
      </c>
      <c r="D5733" s="195">
        <v>43252</v>
      </c>
      <c r="E5733" s="124" t="s">
        <v>11709</v>
      </c>
      <c r="F5733" s="124" t="s">
        <v>3</v>
      </c>
      <c r="G5733" s="124">
        <v>1627632</v>
      </c>
      <c r="H5733" s="124"/>
      <c r="I5733" s="128" t="s">
        <v>14404</v>
      </c>
      <c r="J5733" s="124"/>
      <c r="K5733" s="124"/>
      <c r="L5733" s="124"/>
      <c r="M5733" s="124"/>
      <c r="N5733" s="197">
        <v>0</v>
      </c>
      <c r="O5733" s="197">
        <v>360</v>
      </c>
      <c r="P5733" s="124" t="s">
        <v>1314</v>
      </c>
    </row>
    <row r="5734" spans="1:16" ht="51">
      <c r="A5734" s="262">
        <v>574</v>
      </c>
      <c r="B5734" s="124"/>
      <c r="C5734" s="125" t="s">
        <v>850</v>
      </c>
      <c r="D5734" s="195">
        <v>43252</v>
      </c>
      <c r="E5734" s="124" t="s">
        <v>11710</v>
      </c>
      <c r="F5734" s="124" t="s">
        <v>3</v>
      </c>
      <c r="G5734" s="124">
        <v>1627627</v>
      </c>
      <c r="H5734" s="124"/>
      <c r="I5734" s="128" t="s">
        <v>14405</v>
      </c>
      <c r="J5734" s="124"/>
      <c r="K5734" s="124"/>
      <c r="L5734" s="124"/>
      <c r="M5734" s="124"/>
      <c r="N5734" s="197">
        <v>0</v>
      </c>
      <c r="O5734" s="197">
        <v>4</v>
      </c>
      <c r="P5734" s="124" t="s">
        <v>1314</v>
      </c>
    </row>
    <row r="5735" spans="1:16" ht="63.75">
      <c r="A5735" s="262">
        <v>221</v>
      </c>
      <c r="B5735" s="124"/>
      <c r="C5735" s="125" t="s">
        <v>763</v>
      </c>
      <c r="D5735" s="195">
        <v>43252</v>
      </c>
      <c r="E5735" s="124" t="s">
        <v>11711</v>
      </c>
      <c r="F5735" s="124" t="s">
        <v>3</v>
      </c>
      <c r="G5735" s="124">
        <v>1627622</v>
      </c>
      <c r="H5735" s="124"/>
      <c r="I5735" s="128" t="s">
        <v>14406</v>
      </c>
      <c r="J5735" s="124"/>
      <c r="K5735" s="124"/>
      <c r="L5735" s="124"/>
      <c r="M5735" s="124"/>
      <c r="N5735" s="197">
        <v>0</v>
      </c>
      <c r="O5735" s="197">
        <v>17</v>
      </c>
      <c r="P5735" s="124" t="s">
        <v>1314</v>
      </c>
    </row>
    <row r="5736" spans="1:16" ht="51">
      <c r="A5736" s="262">
        <v>593</v>
      </c>
      <c r="B5736" s="124"/>
      <c r="C5736" s="125" t="s">
        <v>863</v>
      </c>
      <c r="D5736" s="195">
        <v>43252</v>
      </c>
      <c r="E5736" s="124" t="s">
        <v>11712</v>
      </c>
      <c r="F5736" s="124" t="s">
        <v>3</v>
      </c>
      <c r="G5736" s="124">
        <v>1627602</v>
      </c>
      <c r="H5736" s="124"/>
      <c r="I5736" s="128" t="s">
        <v>14407</v>
      </c>
      <c r="J5736" s="124"/>
      <c r="K5736" s="124"/>
      <c r="L5736" s="124"/>
      <c r="M5736" s="124"/>
      <c r="N5736" s="197">
        <v>0</v>
      </c>
      <c r="O5736" s="197">
        <v>1117</v>
      </c>
      <c r="P5736" s="124" t="s">
        <v>1314</v>
      </c>
    </row>
    <row r="5737" spans="1:16" ht="38.25">
      <c r="A5737" s="262">
        <v>580</v>
      </c>
      <c r="B5737" s="124"/>
      <c r="C5737" s="125" t="s">
        <v>217</v>
      </c>
      <c r="D5737" s="195">
        <v>43252</v>
      </c>
      <c r="E5737" s="124" t="s">
        <v>11713</v>
      </c>
      <c r="F5737" s="124" t="s">
        <v>3</v>
      </c>
      <c r="G5737" s="124">
        <v>1627597</v>
      </c>
      <c r="H5737" s="124"/>
      <c r="I5737" s="128" t="s">
        <v>14408</v>
      </c>
      <c r="J5737" s="124"/>
      <c r="K5737" s="124"/>
      <c r="L5737" s="124"/>
      <c r="M5737" s="124"/>
      <c r="N5737" s="197">
        <v>0</v>
      </c>
      <c r="O5737" s="197">
        <v>370</v>
      </c>
      <c r="P5737" s="124" t="s">
        <v>1314</v>
      </c>
    </row>
    <row r="5738" spans="1:16" ht="51">
      <c r="A5738" s="262" t="s">
        <v>619</v>
      </c>
      <c r="B5738" s="124"/>
      <c r="C5738" s="125" t="s">
        <v>713</v>
      </c>
      <c r="D5738" s="195">
        <v>43252</v>
      </c>
      <c r="E5738" s="124" t="s">
        <v>11714</v>
      </c>
      <c r="F5738" s="124" t="s">
        <v>3</v>
      </c>
      <c r="G5738" s="124">
        <v>1627587</v>
      </c>
      <c r="H5738" s="124"/>
      <c r="I5738" s="128" t="s">
        <v>14409</v>
      </c>
      <c r="J5738" s="124"/>
      <c r="K5738" s="124"/>
      <c r="L5738" s="124"/>
      <c r="M5738" s="124"/>
      <c r="N5738" s="197">
        <v>0</v>
      </c>
      <c r="O5738" s="197">
        <v>140</v>
      </c>
      <c r="P5738" s="124" t="s">
        <v>1314</v>
      </c>
    </row>
    <row r="5739" spans="1:16" ht="51">
      <c r="A5739" s="262">
        <v>197</v>
      </c>
      <c r="B5739" s="124"/>
      <c r="C5739" s="125" t="s">
        <v>754</v>
      </c>
      <c r="D5739" s="195">
        <v>43252</v>
      </c>
      <c r="E5739" s="124" t="s">
        <v>11715</v>
      </c>
      <c r="F5739" s="124" t="s">
        <v>3</v>
      </c>
      <c r="G5739" s="124">
        <v>1627780</v>
      </c>
      <c r="H5739" s="124"/>
      <c r="I5739" s="128" t="s">
        <v>14410</v>
      </c>
      <c r="J5739" s="124"/>
      <c r="K5739" s="124"/>
      <c r="L5739" s="124"/>
      <c r="M5739" s="124"/>
      <c r="N5739" s="197">
        <v>0</v>
      </c>
      <c r="O5739" s="197">
        <v>264.2</v>
      </c>
      <c r="P5739" s="124" t="s">
        <v>1314</v>
      </c>
    </row>
    <row r="5740" spans="1:16" ht="51">
      <c r="A5740" s="262">
        <v>683</v>
      </c>
      <c r="B5740" s="124"/>
      <c r="C5740" s="125" t="s">
        <v>868</v>
      </c>
      <c r="D5740" s="195">
        <v>43252</v>
      </c>
      <c r="E5740" s="124" t="s">
        <v>11716</v>
      </c>
      <c r="F5740" s="124" t="s">
        <v>3</v>
      </c>
      <c r="G5740" s="124">
        <v>1627778</v>
      </c>
      <c r="H5740" s="124"/>
      <c r="I5740" s="128" t="s">
        <v>14411</v>
      </c>
      <c r="J5740" s="124"/>
      <c r="K5740" s="124"/>
      <c r="L5740" s="124"/>
      <c r="M5740" s="124"/>
      <c r="N5740" s="197">
        <v>0</v>
      </c>
      <c r="O5740" s="197">
        <v>30</v>
      </c>
      <c r="P5740" s="124" t="s">
        <v>1314</v>
      </c>
    </row>
    <row r="5741" spans="1:16" ht="51">
      <c r="A5741" s="262">
        <v>130</v>
      </c>
      <c r="B5741" s="124"/>
      <c r="C5741" s="125" t="s">
        <v>727</v>
      </c>
      <c r="D5741" s="195">
        <v>43252</v>
      </c>
      <c r="E5741" s="124" t="s">
        <v>11717</v>
      </c>
      <c r="F5741" s="124" t="s">
        <v>3</v>
      </c>
      <c r="G5741" s="124">
        <v>1627775</v>
      </c>
      <c r="H5741" s="124"/>
      <c r="I5741" s="128" t="s">
        <v>14412</v>
      </c>
      <c r="J5741" s="124"/>
      <c r="K5741" s="124"/>
      <c r="L5741" s="124"/>
      <c r="M5741" s="124"/>
      <c r="N5741" s="197">
        <v>0</v>
      </c>
      <c r="O5741" s="197">
        <v>12</v>
      </c>
      <c r="P5741" s="124" t="s">
        <v>1314</v>
      </c>
    </row>
    <row r="5742" spans="1:16" ht="51">
      <c r="A5742" s="262">
        <v>70</v>
      </c>
      <c r="B5742" s="124"/>
      <c r="C5742" s="125" t="s">
        <v>705</v>
      </c>
      <c r="D5742" s="195">
        <v>43252</v>
      </c>
      <c r="E5742" s="124" t="s">
        <v>11718</v>
      </c>
      <c r="F5742" s="124" t="s">
        <v>3</v>
      </c>
      <c r="G5742" s="124">
        <v>1627774</v>
      </c>
      <c r="H5742" s="124"/>
      <c r="I5742" s="128" t="s">
        <v>14413</v>
      </c>
      <c r="J5742" s="124"/>
      <c r="K5742" s="124"/>
      <c r="L5742" s="124"/>
      <c r="M5742" s="124"/>
      <c r="N5742" s="197">
        <v>0</v>
      </c>
      <c r="O5742" s="197">
        <v>560</v>
      </c>
      <c r="P5742" s="124" t="s">
        <v>1314</v>
      </c>
    </row>
    <row r="5743" spans="1:16" ht="51">
      <c r="A5743" s="262">
        <v>70</v>
      </c>
      <c r="B5743" s="124"/>
      <c r="C5743" s="125" t="s">
        <v>705</v>
      </c>
      <c r="D5743" s="195">
        <v>43252</v>
      </c>
      <c r="E5743" s="124" t="s">
        <v>11719</v>
      </c>
      <c r="F5743" s="124" t="s">
        <v>3</v>
      </c>
      <c r="G5743" s="124">
        <v>1627773</v>
      </c>
      <c r="H5743" s="124"/>
      <c r="I5743" s="128" t="s">
        <v>14414</v>
      </c>
      <c r="J5743" s="124"/>
      <c r="K5743" s="124"/>
      <c r="L5743" s="124"/>
      <c r="M5743" s="124"/>
      <c r="N5743" s="197">
        <v>0</v>
      </c>
      <c r="O5743" s="197">
        <v>6300</v>
      </c>
      <c r="P5743" s="124" t="s">
        <v>1314</v>
      </c>
    </row>
    <row r="5744" spans="1:16" ht="51">
      <c r="A5744" s="262" t="s">
        <v>619</v>
      </c>
      <c r="B5744" s="124"/>
      <c r="C5744" s="125" t="s">
        <v>713</v>
      </c>
      <c r="D5744" s="195">
        <v>43252</v>
      </c>
      <c r="E5744" s="124" t="s">
        <v>11720</v>
      </c>
      <c r="F5744" s="124" t="s">
        <v>3</v>
      </c>
      <c r="G5744" s="124">
        <v>1627772</v>
      </c>
      <c r="H5744" s="124"/>
      <c r="I5744" s="128" t="s">
        <v>14415</v>
      </c>
      <c r="J5744" s="124"/>
      <c r="K5744" s="124"/>
      <c r="L5744" s="124"/>
      <c r="M5744" s="124"/>
      <c r="N5744" s="197">
        <v>0</v>
      </c>
      <c r="O5744" s="197">
        <v>278.57</v>
      </c>
      <c r="P5744" s="124" t="s">
        <v>1314</v>
      </c>
    </row>
    <row r="5745" spans="1:16" ht="51">
      <c r="A5745" s="262">
        <v>206</v>
      </c>
      <c r="B5745" s="124"/>
      <c r="C5745" s="125" t="s">
        <v>758</v>
      </c>
      <c r="D5745" s="195">
        <v>43252</v>
      </c>
      <c r="E5745" s="124" t="s">
        <v>11721</v>
      </c>
      <c r="F5745" s="124" t="s">
        <v>3</v>
      </c>
      <c r="G5745" s="124">
        <v>1627769</v>
      </c>
      <c r="H5745" s="124"/>
      <c r="I5745" s="128" t="s">
        <v>14416</v>
      </c>
      <c r="J5745" s="124"/>
      <c r="K5745" s="124"/>
      <c r="L5745" s="124"/>
      <c r="M5745" s="124"/>
      <c r="N5745" s="197">
        <v>0</v>
      </c>
      <c r="O5745" s="197">
        <v>10</v>
      </c>
      <c r="P5745" s="124" t="s">
        <v>1314</v>
      </c>
    </row>
    <row r="5746" spans="1:16" ht="51">
      <c r="A5746" s="262">
        <v>203</v>
      </c>
      <c r="B5746" s="124"/>
      <c r="C5746" s="125" t="s">
        <v>757</v>
      </c>
      <c r="D5746" s="195">
        <v>43252</v>
      </c>
      <c r="E5746" s="124" t="s">
        <v>11722</v>
      </c>
      <c r="F5746" s="124" t="s">
        <v>3</v>
      </c>
      <c r="G5746" s="124">
        <v>1627758</v>
      </c>
      <c r="H5746" s="124"/>
      <c r="I5746" s="128" t="s">
        <v>14397</v>
      </c>
      <c r="J5746" s="124"/>
      <c r="K5746" s="124"/>
      <c r="L5746" s="124"/>
      <c r="M5746" s="124"/>
      <c r="N5746" s="197">
        <v>0</v>
      </c>
      <c r="O5746" s="197">
        <v>15</v>
      </c>
      <c r="P5746" s="124" t="s">
        <v>1314</v>
      </c>
    </row>
    <row r="5747" spans="1:16" ht="51">
      <c r="A5747" s="262">
        <v>203</v>
      </c>
      <c r="B5747" s="124"/>
      <c r="C5747" s="125" t="s">
        <v>757</v>
      </c>
      <c r="D5747" s="195">
        <v>43252</v>
      </c>
      <c r="E5747" s="124" t="s">
        <v>11723</v>
      </c>
      <c r="F5747" s="124" t="s">
        <v>3</v>
      </c>
      <c r="G5747" s="124">
        <v>1627756</v>
      </c>
      <c r="H5747" s="124"/>
      <c r="I5747" s="128" t="s">
        <v>14397</v>
      </c>
      <c r="J5747" s="124"/>
      <c r="K5747" s="124"/>
      <c r="L5747" s="124"/>
      <c r="M5747" s="124"/>
      <c r="N5747" s="197">
        <v>0</v>
      </c>
      <c r="O5747" s="197">
        <v>30</v>
      </c>
      <c r="P5747" s="124" t="s">
        <v>1314</v>
      </c>
    </row>
    <row r="5748" spans="1:16" ht="51">
      <c r="A5748" s="262">
        <v>203</v>
      </c>
      <c r="B5748" s="124"/>
      <c r="C5748" s="125" t="s">
        <v>757</v>
      </c>
      <c r="D5748" s="195">
        <v>43252</v>
      </c>
      <c r="E5748" s="124" t="s">
        <v>11724</v>
      </c>
      <c r="F5748" s="124" t="s">
        <v>3</v>
      </c>
      <c r="G5748" s="124">
        <v>1627755</v>
      </c>
      <c r="H5748" s="124"/>
      <c r="I5748" s="128" t="s">
        <v>14397</v>
      </c>
      <c r="J5748" s="124"/>
      <c r="K5748" s="124"/>
      <c r="L5748" s="124"/>
      <c r="M5748" s="124"/>
      <c r="N5748" s="197">
        <v>0</v>
      </c>
      <c r="O5748" s="197">
        <v>15</v>
      </c>
      <c r="P5748" s="124" t="s">
        <v>1314</v>
      </c>
    </row>
    <row r="5749" spans="1:16" ht="63.75">
      <c r="A5749" s="262">
        <v>20</v>
      </c>
      <c r="B5749" s="124"/>
      <c r="C5749" s="125" t="s">
        <v>693</v>
      </c>
      <c r="D5749" s="195">
        <v>43252</v>
      </c>
      <c r="E5749" s="124" t="s">
        <v>11725</v>
      </c>
      <c r="F5749" s="124" t="s">
        <v>3</v>
      </c>
      <c r="G5749" s="124">
        <v>1627690</v>
      </c>
      <c r="H5749" s="124"/>
      <c r="I5749" s="128" t="s">
        <v>14417</v>
      </c>
      <c r="J5749" s="124"/>
      <c r="K5749" s="124"/>
      <c r="L5749" s="124"/>
      <c r="M5749" s="124"/>
      <c r="N5749" s="197">
        <v>0</v>
      </c>
      <c r="O5749" s="197">
        <v>348000</v>
      </c>
      <c r="P5749" s="124" t="s">
        <v>1314</v>
      </c>
    </row>
    <row r="5750" spans="1:16" ht="63.75">
      <c r="A5750" s="262">
        <v>35</v>
      </c>
      <c r="B5750" s="124"/>
      <c r="C5750" s="125" t="s">
        <v>696</v>
      </c>
      <c r="D5750" s="195">
        <v>43252</v>
      </c>
      <c r="E5750" s="124" t="s">
        <v>11726</v>
      </c>
      <c r="F5750" s="124" t="s">
        <v>3</v>
      </c>
      <c r="G5750" s="124">
        <v>1627660</v>
      </c>
      <c r="H5750" s="124"/>
      <c r="I5750" s="128" t="s">
        <v>14418</v>
      </c>
      <c r="J5750" s="124"/>
      <c r="K5750" s="124"/>
      <c r="L5750" s="124"/>
      <c r="M5750" s="124"/>
      <c r="N5750" s="197">
        <v>0</v>
      </c>
      <c r="O5750" s="197">
        <v>1200</v>
      </c>
      <c r="P5750" s="124" t="s">
        <v>1314</v>
      </c>
    </row>
    <row r="5751" spans="1:16" ht="63.75">
      <c r="A5751" s="262">
        <v>35</v>
      </c>
      <c r="B5751" s="124"/>
      <c r="C5751" s="125" t="s">
        <v>696</v>
      </c>
      <c r="D5751" s="195">
        <v>43252</v>
      </c>
      <c r="E5751" s="124" t="s">
        <v>11727</v>
      </c>
      <c r="F5751" s="124" t="s">
        <v>3</v>
      </c>
      <c r="G5751" s="124">
        <v>1627658</v>
      </c>
      <c r="H5751" s="124"/>
      <c r="I5751" s="128" t="s">
        <v>14419</v>
      </c>
      <c r="J5751" s="124"/>
      <c r="K5751" s="124"/>
      <c r="L5751" s="124"/>
      <c r="M5751" s="124"/>
      <c r="N5751" s="197">
        <v>0</v>
      </c>
      <c r="O5751" s="197">
        <v>235418.80000000002</v>
      </c>
      <c r="P5751" s="124" t="s">
        <v>1314</v>
      </c>
    </row>
    <row r="5752" spans="1:16" ht="63.75">
      <c r="A5752" s="262">
        <v>35</v>
      </c>
      <c r="B5752" s="124"/>
      <c r="C5752" s="125" t="s">
        <v>696</v>
      </c>
      <c r="D5752" s="195">
        <v>43252</v>
      </c>
      <c r="E5752" s="124" t="s">
        <v>11728</v>
      </c>
      <c r="F5752" s="124" t="s">
        <v>3</v>
      </c>
      <c r="G5752" s="124">
        <v>1627656</v>
      </c>
      <c r="H5752" s="124"/>
      <c r="I5752" s="128" t="s">
        <v>14420</v>
      </c>
      <c r="J5752" s="124"/>
      <c r="K5752" s="124"/>
      <c r="L5752" s="124"/>
      <c r="M5752" s="124"/>
      <c r="N5752" s="197">
        <v>0</v>
      </c>
      <c r="O5752" s="197">
        <v>250</v>
      </c>
      <c r="P5752" s="124" t="s">
        <v>1314</v>
      </c>
    </row>
    <row r="5753" spans="1:16" ht="63.75">
      <c r="A5753" s="262">
        <v>35</v>
      </c>
      <c r="B5753" s="124"/>
      <c r="C5753" s="125" t="s">
        <v>696</v>
      </c>
      <c r="D5753" s="195">
        <v>43252</v>
      </c>
      <c r="E5753" s="124" t="s">
        <v>11729</v>
      </c>
      <c r="F5753" s="124" t="s">
        <v>3</v>
      </c>
      <c r="G5753" s="124">
        <v>1627652</v>
      </c>
      <c r="H5753" s="124"/>
      <c r="I5753" s="128" t="s">
        <v>14421</v>
      </c>
      <c r="J5753" s="124"/>
      <c r="K5753" s="124"/>
      <c r="L5753" s="124"/>
      <c r="M5753" s="124"/>
      <c r="N5753" s="197">
        <v>0</v>
      </c>
      <c r="O5753" s="197">
        <v>1500</v>
      </c>
      <c r="P5753" s="124" t="s">
        <v>1314</v>
      </c>
    </row>
    <row r="5754" spans="1:16" ht="51">
      <c r="A5754" s="262" t="s">
        <v>619</v>
      </c>
      <c r="B5754" s="124"/>
      <c r="C5754" s="125" t="s">
        <v>713</v>
      </c>
      <c r="D5754" s="195">
        <v>43252</v>
      </c>
      <c r="E5754" s="124" t="s">
        <v>11730</v>
      </c>
      <c r="F5754" s="124" t="s">
        <v>3</v>
      </c>
      <c r="G5754" s="124">
        <v>1627649</v>
      </c>
      <c r="H5754" s="124"/>
      <c r="I5754" s="128" t="s">
        <v>14422</v>
      </c>
      <c r="J5754" s="124"/>
      <c r="K5754" s="124"/>
      <c r="L5754" s="124"/>
      <c r="M5754" s="124"/>
      <c r="N5754" s="197">
        <v>0</v>
      </c>
      <c r="O5754" s="197">
        <v>2972.21</v>
      </c>
      <c r="P5754" s="124" t="s">
        <v>1314</v>
      </c>
    </row>
    <row r="5755" spans="1:16" ht="51">
      <c r="A5755" s="262">
        <v>342</v>
      </c>
      <c r="B5755" s="124"/>
      <c r="C5755" s="125" t="s">
        <v>816</v>
      </c>
      <c r="D5755" s="195">
        <v>43252</v>
      </c>
      <c r="E5755" s="124" t="s">
        <v>11731</v>
      </c>
      <c r="F5755" s="124" t="s">
        <v>3</v>
      </c>
      <c r="G5755" s="124">
        <v>1627626</v>
      </c>
      <c r="H5755" s="124"/>
      <c r="I5755" s="128" t="s">
        <v>14423</v>
      </c>
      <c r="J5755" s="124"/>
      <c r="K5755" s="124"/>
      <c r="L5755" s="124"/>
      <c r="M5755" s="124"/>
      <c r="N5755" s="197">
        <v>0</v>
      </c>
      <c r="O5755" s="197">
        <v>1945.98</v>
      </c>
      <c r="P5755" s="124" t="s">
        <v>1314</v>
      </c>
    </row>
    <row r="5756" spans="1:16" ht="51">
      <c r="A5756" s="262">
        <v>342</v>
      </c>
      <c r="B5756" s="124"/>
      <c r="C5756" s="125" t="s">
        <v>816</v>
      </c>
      <c r="D5756" s="195">
        <v>43252</v>
      </c>
      <c r="E5756" s="124" t="s">
        <v>11732</v>
      </c>
      <c r="F5756" s="124" t="s">
        <v>3</v>
      </c>
      <c r="G5756" s="124">
        <v>1627625</v>
      </c>
      <c r="H5756" s="124"/>
      <c r="I5756" s="128" t="s">
        <v>14424</v>
      </c>
      <c r="J5756" s="124"/>
      <c r="K5756" s="124"/>
      <c r="L5756" s="124"/>
      <c r="M5756" s="124"/>
      <c r="N5756" s="197">
        <v>0</v>
      </c>
      <c r="O5756" s="197">
        <v>6033.6</v>
      </c>
      <c r="P5756" s="124" t="s">
        <v>1314</v>
      </c>
    </row>
    <row r="5757" spans="1:16" ht="89.25">
      <c r="A5757" s="262">
        <v>10</v>
      </c>
      <c r="B5757" s="124"/>
      <c r="C5757" s="125" t="s">
        <v>690</v>
      </c>
      <c r="D5757" s="195">
        <v>43252</v>
      </c>
      <c r="E5757" s="124" t="s">
        <v>11733</v>
      </c>
      <c r="F5757" s="124" t="s">
        <v>15</v>
      </c>
      <c r="G5757" s="124">
        <v>5080</v>
      </c>
      <c r="H5757" s="124"/>
      <c r="I5757" s="128" t="s">
        <v>14425</v>
      </c>
      <c r="J5757" s="124"/>
      <c r="K5757" s="124"/>
      <c r="L5757" s="124"/>
      <c r="M5757" s="124"/>
      <c r="N5757" s="197">
        <v>594.07000000000005</v>
      </c>
      <c r="O5757" s="197">
        <v>0</v>
      </c>
      <c r="P5757" s="124" t="s">
        <v>1314</v>
      </c>
    </row>
    <row r="5758" spans="1:16" ht="63.75">
      <c r="A5758" s="262" t="s">
        <v>620</v>
      </c>
      <c r="B5758" s="124"/>
      <c r="C5758" s="125" t="s">
        <v>714</v>
      </c>
      <c r="D5758" s="195">
        <v>43252</v>
      </c>
      <c r="E5758" s="124" t="s">
        <v>11734</v>
      </c>
      <c r="F5758" s="124" t="s">
        <v>11</v>
      </c>
      <c r="G5758" s="124">
        <v>10948</v>
      </c>
      <c r="H5758" s="124"/>
      <c r="I5758" s="128" t="s">
        <v>14426</v>
      </c>
      <c r="J5758" s="124"/>
      <c r="K5758" s="124"/>
      <c r="L5758" s="124"/>
      <c r="M5758" s="124"/>
      <c r="N5758" s="197">
        <v>910.24</v>
      </c>
      <c r="O5758" s="197">
        <v>0</v>
      </c>
      <c r="P5758" s="124" t="s">
        <v>1314</v>
      </c>
    </row>
    <row r="5759" spans="1:16" ht="76.5">
      <c r="A5759" s="262">
        <v>10</v>
      </c>
      <c r="B5759" s="124"/>
      <c r="C5759" s="125" t="s">
        <v>690</v>
      </c>
      <c r="D5759" s="195">
        <v>43252</v>
      </c>
      <c r="E5759" s="124" t="s">
        <v>11735</v>
      </c>
      <c r="F5759" s="124" t="s">
        <v>6</v>
      </c>
      <c r="G5759" s="124">
        <v>750377</v>
      </c>
      <c r="H5759" s="124"/>
      <c r="I5759" s="128" t="s">
        <v>14427</v>
      </c>
      <c r="J5759" s="124"/>
      <c r="K5759" s="124"/>
      <c r="L5759" s="124"/>
      <c r="M5759" s="124"/>
      <c r="N5759" s="197">
        <v>0</v>
      </c>
      <c r="O5759" s="197">
        <v>26465.88</v>
      </c>
      <c r="P5759" s="124" t="s">
        <v>1314</v>
      </c>
    </row>
    <row r="5760" spans="1:16" ht="89.25">
      <c r="A5760" s="262">
        <v>10</v>
      </c>
      <c r="B5760" s="124"/>
      <c r="C5760" s="125" t="s">
        <v>690</v>
      </c>
      <c r="D5760" s="195">
        <v>43252</v>
      </c>
      <c r="E5760" s="124" t="s">
        <v>11736</v>
      </c>
      <c r="F5760" s="124" t="s">
        <v>15</v>
      </c>
      <c r="G5760" s="124">
        <v>5079</v>
      </c>
      <c r="H5760" s="124"/>
      <c r="I5760" s="128" t="s">
        <v>14428</v>
      </c>
      <c r="J5760" s="124"/>
      <c r="K5760" s="124"/>
      <c r="L5760" s="124"/>
      <c r="M5760" s="124"/>
      <c r="N5760" s="197">
        <v>278.85000000000002</v>
      </c>
      <c r="O5760" s="197">
        <v>0</v>
      </c>
      <c r="P5760" s="124" t="s">
        <v>1314</v>
      </c>
    </row>
    <row r="5761" spans="1:16" ht="76.5">
      <c r="A5761" s="262">
        <v>10</v>
      </c>
      <c r="B5761" s="124"/>
      <c r="C5761" s="125" t="s">
        <v>690</v>
      </c>
      <c r="D5761" s="195">
        <v>43252</v>
      </c>
      <c r="E5761" s="124" t="s">
        <v>11737</v>
      </c>
      <c r="F5761" s="124" t="s">
        <v>15</v>
      </c>
      <c r="G5761" s="124">
        <v>750378</v>
      </c>
      <c r="H5761" s="124"/>
      <c r="I5761" s="128" t="s">
        <v>14429</v>
      </c>
      <c r="J5761" s="124"/>
      <c r="K5761" s="124"/>
      <c r="L5761" s="124"/>
      <c r="M5761" s="124"/>
      <c r="N5761" s="197">
        <v>50</v>
      </c>
      <c r="O5761" s="197">
        <v>0</v>
      </c>
      <c r="P5761" s="124" t="s">
        <v>1314</v>
      </c>
    </row>
    <row r="5762" spans="1:16" ht="51">
      <c r="A5762" s="262">
        <v>513</v>
      </c>
      <c r="B5762" s="124"/>
      <c r="C5762" s="125" t="s">
        <v>201</v>
      </c>
      <c r="D5762" s="195">
        <v>43252</v>
      </c>
      <c r="E5762" s="124" t="s">
        <v>11738</v>
      </c>
      <c r="F5762" s="124" t="s">
        <v>15</v>
      </c>
      <c r="G5762" s="124">
        <v>750376</v>
      </c>
      <c r="H5762" s="124"/>
      <c r="I5762" s="128" t="s">
        <v>14430</v>
      </c>
      <c r="J5762" s="124"/>
      <c r="K5762" s="124"/>
      <c r="L5762" s="124"/>
      <c r="M5762" s="124"/>
      <c r="N5762" s="197">
        <v>50</v>
      </c>
      <c r="O5762" s="197">
        <v>0</v>
      </c>
      <c r="P5762" s="124" t="s">
        <v>1314</v>
      </c>
    </row>
    <row r="5763" spans="1:16" ht="89.25">
      <c r="A5763" s="262">
        <v>197</v>
      </c>
      <c r="B5763" s="124"/>
      <c r="C5763" s="125" t="s">
        <v>754</v>
      </c>
      <c r="D5763" s="195">
        <v>43252</v>
      </c>
      <c r="E5763" s="124" t="s">
        <v>11739</v>
      </c>
      <c r="F5763" s="124" t="s">
        <v>15</v>
      </c>
      <c r="G5763" s="124">
        <v>5108</v>
      </c>
      <c r="H5763" s="124"/>
      <c r="I5763" s="128" t="s">
        <v>14431</v>
      </c>
      <c r="J5763" s="124"/>
      <c r="K5763" s="124"/>
      <c r="L5763" s="124"/>
      <c r="M5763" s="124"/>
      <c r="N5763" s="197">
        <v>291.61</v>
      </c>
      <c r="O5763" s="197">
        <v>0</v>
      </c>
      <c r="P5763" s="124" t="s">
        <v>1314</v>
      </c>
    </row>
    <row r="5764" spans="1:16" ht="102">
      <c r="A5764" s="262">
        <v>197</v>
      </c>
      <c r="B5764" s="124"/>
      <c r="C5764" s="125" t="s">
        <v>754</v>
      </c>
      <c r="D5764" s="195">
        <v>43252</v>
      </c>
      <c r="E5764" s="124" t="s">
        <v>11740</v>
      </c>
      <c r="F5764" s="124" t="s">
        <v>1257</v>
      </c>
      <c r="G5764" s="124">
        <v>5108</v>
      </c>
      <c r="H5764" s="124"/>
      <c r="I5764" s="128" t="s">
        <v>14432</v>
      </c>
      <c r="J5764" s="124"/>
      <c r="K5764" s="124"/>
      <c r="L5764" s="124"/>
      <c r="M5764" s="124"/>
      <c r="N5764" s="197">
        <v>550.09</v>
      </c>
      <c r="O5764" s="197">
        <v>0</v>
      </c>
      <c r="P5764" s="124" t="s">
        <v>1314</v>
      </c>
    </row>
    <row r="5765" spans="1:16" ht="51">
      <c r="A5765" s="262">
        <v>582</v>
      </c>
      <c r="B5765" s="124"/>
      <c r="C5765" s="125" t="s">
        <v>856</v>
      </c>
      <c r="D5765" s="195">
        <v>43252</v>
      </c>
      <c r="E5765" s="124" t="s">
        <v>11741</v>
      </c>
      <c r="F5765" s="124" t="s">
        <v>6</v>
      </c>
      <c r="G5765" s="124">
        <v>981379</v>
      </c>
      <c r="H5765" s="124"/>
      <c r="I5765" s="128" t="s">
        <v>14433</v>
      </c>
      <c r="J5765" s="124"/>
      <c r="K5765" s="124"/>
      <c r="L5765" s="124"/>
      <c r="M5765" s="124"/>
      <c r="N5765" s="197">
        <v>0</v>
      </c>
      <c r="O5765" s="197">
        <v>4053</v>
      </c>
      <c r="P5765" s="124" t="s">
        <v>1314</v>
      </c>
    </row>
    <row r="5766" spans="1:16" ht="63.75">
      <c r="A5766" s="262">
        <v>86</v>
      </c>
      <c r="B5766" s="124"/>
      <c r="C5766" s="125" t="s">
        <v>710</v>
      </c>
      <c r="D5766" s="195">
        <v>43252</v>
      </c>
      <c r="E5766" s="124" t="s">
        <v>11742</v>
      </c>
      <c r="F5766" s="124" t="s">
        <v>6</v>
      </c>
      <c r="G5766" s="124">
        <v>750398</v>
      </c>
      <c r="H5766" s="124"/>
      <c r="I5766" s="128" t="s">
        <v>14434</v>
      </c>
      <c r="J5766" s="124"/>
      <c r="K5766" s="124"/>
      <c r="L5766" s="124"/>
      <c r="M5766" s="124"/>
      <c r="N5766" s="197">
        <v>0</v>
      </c>
      <c r="O5766" s="197">
        <v>1143599.18</v>
      </c>
      <c r="P5766" s="124" t="s">
        <v>1314</v>
      </c>
    </row>
    <row r="5767" spans="1:16" ht="89.25">
      <c r="A5767" s="262">
        <v>10</v>
      </c>
      <c r="B5767" s="124"/>
      <c r="C5767" s="125" t="s">
        <v>690</v>
      </c>
      <c r="D5767" s="195">
        <v>43252</v>
      </c>
      <c r="E5767" s="124" t="s">
        <v>11743</v>
      </c>
      <c r="F5767" s="124" t="s">
        <v>15</v>
      </c>
      <c r="G5767" s="124">
        <v>5081</v>
      </c>
      <c r="H5767" s="124"/>
      <c r="I5767" s="128" t="s">
        <v>14435</v>
      </c>
      <c r="J5767" s="124"/>
      <c r="K5767" s="124"/>
      <c r="L5767" s="124"/>
      <c r="M5767" s="124"/>
      <c r="N5767" s="197">
        <v>504.82</v>
      </c>
      <c r="O5767" s="197">
        <v>0</v>
      </c>
      <c r="P5767" s="124" t="s">
        <v>1314</v>
      </c>
    </row>
    <row r="5768" spans="1:16" ht="51">
      <c r="A5768" s="262">
        <v>513</v>
      </c>
      <c r="B5768" s="124"/>
      <c r="C5768" s="125" t="s">
        <v>201</v>
      </c>
      <c r="D5768" s="195">
        <v>43252</v>
      </c>
      <c r="E5768" s="124" t="s">
        <v>11744</v>
      </c>
      <c r="F5768" s="124" t="s">
        <v>15</v>
      </c>
      <c r="G5768" s="124">
        <v>750401</v>
      </c>
      <c r="H5768" s="124"/>
      <c r="I5768" s="128" t="s">
        <v>2526</v>
      </c>
      <c r="J5768" s="124"/>
      <c r="K5768" s="124"/>
      <c r="L5768" s="124"/>
      <c r="M5768" s="124"/>
      <c r="N5768" s="197">
        <v>50</v>
      </c>
      <c r="O5768" s="197">
        <v>0</v>
      </c>
      <c r="P5768" s="124" t="s">
        <v>1314</v>
      </c>
    </row>
    <row r="5769" spans="1:16" ht="51">
      <c r="A5769" s="262">
        <v>86</v>
      </c>
      <c r="B5769" s="124"/>
      <c r="C5769" s="125" t="s">
        <v>710</v>
      </c>
      <c r="D5769" s="195">
        <v>43252</v>
      </c>
      <c r="E5769" s="124" t="s">
        <v>11745</v>
      </c>
      <c r="F5769" s="124" t="s">
        <v>15</v>
      </c>
      <c r="G5769" s="124">
        <v>750399</v>
      </c>
      <c r="H5769" s="124"/>
      <c r="I5769" s="128" t="s">
        <v>14436</v>
      </c>
      <c r="J5769" s="124"/>
      <c r="K5769" s="124"/>
      <c r="L5769" s="124"/>
      <c r="M5769" s="124"/>
      <c r="N5769" s="197">
        <v>50</v>
      </c>
      <c r="O5769" s="197">
        <v>0</v>
      </c>
      <c r="P5769" s="124" t="s">
        <v>1314</v>
      </c>
    </row>
    <row r="5770" spans="1:16" ht="51">
      <c r="A5770" s="262" t="s">
        <v>620</v>
      </c>
      <c r="B5770" s="124"/>
      <c r="C5770" s="125" t="s">
        <v>714</v>
      </c>
      <c r="D5770" s="195">
        <v>43252</v>
      </c>
      <c r="E5770" s="124" t="s">
        <v>11746</v>
      </c>
      <c r="F5770" s="124" t="s">
        <v>11</v>
      </c>
      <c r="G5770" s="124">
        <v>10821</v>
      </c>
      <c r="H5770" s="124"/>
      <c r="I5770" s="128" t="s">
        <v>14437</v>
      </c>
      <c r="J5770" s="124"/>
      <c r="K5770" s="124"/>
      <c r="L5770" s="124"/>
      <c r="M5770" s="124"/>
      <c r="N5770" s="197">
        <v>1212.6300000000001</v>
      </c>
      <c r="O5770" s="197">
        <v>0</v>
      </c>
      <c r="P5770" s="124" t="s">
        <v>1314</v>
      </c>
    </row>
    <row r="5771" spans="1:16" ht="63.75">
      <c r="A5771" s="262">
        <v>513</v>
      </c>
      <c r="B5771" s="124"/>
      <c r="C5771" s="125" t="s">
        <v>201</v>
      </c>
      <c r="D5771" s="195">
        <v>43252</v>
      </c>
      <c r="E5771" s="124" t="s">
        <v>11747</v>
      </c>
      <c r="F5771" s="124" t="s">
        <v>15</v>
      </c>
      <c r="G5771" s="124">
        <v>750388</v>
      </c>
      <c r="H5771" s="124"/>
      <c r="I5771" s="128" t="s">
        <v>14438</v>
      </c>
      <c r="J5771" s="124"/>
      <c r="K5771" s="124"/>
      <c r="L5771" s="124"/>
      <c r="M5771" s="124"/>
      <c r="N5771" s="197">
        <v>50</v>
      </c>
      <c r="O5771" s="197">
        <v>0</v>
      </c>
      <c r="P5771" s="124" t="s">
        <v>1314</v>
      </c>
    </row>
    <row r="5772" spans="1:16" ht="76.5">
      <c r="A5772" s="262" t="s">
        <v>620</v>
      </c>
      <c r="B5772" s="124"/>
      <c r="C5772" s="125" t="s">
        <v>714</v>
      </c>
      <c r="D5772" s="195">
        <v>43252</v>
      </c>
      <c r="E5772" s="124" t="s">
        <v>11748</v>
      </c>
      <c r="F5772" s="124" t="s">
        <v>6</v>
      </c>
      <c r="G5772" s="124">
        <v>981549</v>
      </c>
      <c r="H5772" s="124"/>
      <c r="I5772" s="128" t="s">
        <v>14439</v>
      </c>
      <c r="J5772" s="124"/>
      <c r="K5772" s="124"/>
      <c r="L5772" s="124"/>
      <c r="M5772" s="124"/>
      <c r="N5772" s="197">
        <v>0</v>
      </c>
      <c r="O5772" s="197">
        <v>147000</v>
      </c>
      <c r="P5772" s="124" t="s">
        <v>1314</v>
      </c>
    </row>
    <row r="5773" spans="1:16" ht="89.25">
      <c r="A5773" s="262">
        <v>41</v>
      </c>
      <c r="B5773" s="124"/>
      <c r="C5773" s="125" t="s">
        <v>697</v>
      </c>
      <c r="D5773" s="195">
        <v>43252</v>
      </c>
      <c r="E5773" s="124" t="s">
        <v>11749</v>
      </c>
      <c r="F5773" s="124" t="s">
        <v>6</v>
      </c>
      <c r="G5773" s="124">
        <v>923472</v>
      </c>
      <c r="H5773" s="124"/>
      <c r="I5773" s="128" t="s">
        <v>14440</v>
      </c>
      <c r="J5773" s="124"/>
      <c r="K5773" s="124"/>
      <c r="L5773" s="124"/>
      <c r="M5773" s="124"/>
      <c r="N5773" s="197">
        <v>0</v>
      </c>
      <c r="O5773" s="197">
        <v>1800000</v>
      </c>
      <c r="P5773" s="124" t="s">
        <v>1314</v>
      </c>
    </row>
    <row r="5774" spans="1:16" ht="89.25">
      <c r="A5774" s="262">
        <v>86</v>
      </c>
      <c r="B5774" s="124"/>
      <c r="C5774" s="125" t="s">
        <v>710</v>
      </c>
      <c r="D5774" s="195">
        <v>43252</v>
      </c>
      <c r="E5774" s="124" t="s">
        <v>11750</v>
      </c>
      <c r="F5774" s="124" t="s">
        <v>6</v>
      </c>
      <c r="G5774" s="124">
        <v>923475</v>
      </c>
      <c r="H5774" s="124"/>
      <c r="I5774" s="128" t="s">
        <v>14441</v>
      </c>
      <c r="J5774" s="124"/>
      <c r="K5774" s="124"/>
      <c r="L5774" s="124"/>
      <c r="M5774" s="124"/>
      <c r="N5774" s="197">
        <v>0</v>
      </c>
      <c r="O5774" s="197">
        <v>74142.59</v>
      </c>
      <c r="P5774" s="124" t="s">
        <v>1314</v>
      </c>
    </row>
    <row r="5775" spans="1:16" ht="38.25">
      <c r="A5775" s="262">
        <v>117</v>
      </c>
      <c r="B5775" s="124"/>
      <c r="C5775" s="125" t="s">
        <v>722</v>
      </c>
      <c r="D5775" s="195">
        <v>43252</v>
      </c>
      <c r="E5775" s="124" t="s">
        <v>11751</v>
      </c>
      <c r="F5775" s="124" t="s">
        <v>11</v>
      </c>
      <c r="G5775" s="124">
        <v>923481</v>
      </c>
      <c r="H5775" s="124"/>
      <c r="I5775" s="128" t="s">
        <v>14442</v>
      </c>
      <c r="J5775" s="124"/>
      <c r="K5775" s="124"/>
      <c r="L5775" s="124"/>
      <c r="M5775" s="124"/>
      <c r="N5775" s="197">
        <v>50</v>
      </c>
      <c r="O5775" s="197">
        <v>0</v>
      </c>
      <c r="P5775" s="124" t="s">
        <v>1314</v>
      </c>
    </row>
    <row r="5776" spans="1:16" ht="63.75">
      <c r="A5776" s="262">
        <v>291</v>
      </c>
      <c r="B5776" s="124"/>
      <c r="C5776" s="125" t="s">
        <v>794</v>
      </c>
      <c r="D5776" s="195">
        <v>43252</v>
      </c>
      <c r="E5776" s="124" t="s">
        <v>11752</v>
      </c>
      <c r="F5776" s="124" t="s">
        <v>11</v>
      </c>
      <c r="G5776" s="124">
        <v>750475</v>
      </c>
      <c r="H5776" s="124"/>
      <c r="I5776" s="128" t="s">
        <v>14443</v>
      </c>
      <c r="J5776" s="124"/>
      <c r="K5776" s="124"/>
      <c r="L5776" s="124"/>
      <c r="M5776" s="124"/>
      <c r="N5776" s="197">
        <v>50</v>
      </c>
      <c r="O5776" s="197">
        <v>0</v>
      </c>
      <c r="P5776" s="124" t="s">
        <v>1314</v>
      </c>
    </row>
    <row r="5777" spans="1:16" ht="63.75">
      <c r="A5777" s="262">
        <v>291</v>
      </c>
      <c r="B5777" s="124"/>
      <c r="C5777" s="125" t="s">
        <v>794</v>
      </c>
      <c r="D5777" s="195">
        <v>43252</v>
      </c>
      <c r="E5777" s="124" t="s">
        <v>11753</v>
      </c>
      <c r="F5777" s="124" t="s">
        <v>11</v>
      </c>
      <c r="G5777" s="124">
        <v>750476</v>
      </c>
      <c r="H5777" s="124"/>
      <c r="I5777" s="128" t="s">
        <v>14444</v>
      </c>
      <c r="J5777" s="124"/>
      <c r="K5777" s="124"/>
      <c r="L5777" s="124"/>
      <c r="M5777" s="124"/>
      <c r="N5777" s="197">
        <v>50</v>
      </c>
      <c r="O5777" s="197">
        <v>0</v>
      </c>
      <c r="P5777" s="124" t="s">
        <v>1314</v>
      </c>
    </row>
    <row r="5778" spans="1:16" ht="63.75">
      <c r="A5778" s="262">
        <v>291</v>
      </c>
      <c r="B5778" s="124"/>
      <c r="C5778" s="125" t="s">
        <v>794</v>
      </c>
      <c r="D5778" s="195">
        <v>43252</v>
      </c>
      <c r="E5778" s="124" t="s">
        <v>11754</v>
      </c>
      <c r="F5778" s="124" t="s">
        <v>11</v>
      </c>
      <c r="G5778" s="124">
        <v>750477</v>
      </c>
      <c r="H5778" s="124"/>
      <c r="I5778" s="128" t="s">
        <v>14445</v>
      </c>
      <c r="J5778" s="124"/>
      <c r="K5778" s="124"/>
      <c r="L5778" s="124"/>
      <c r="M5778" s="124"/>
      <c r="N5778" s="197">
        <v>50</v>
      </c>
      <c r="O5778" s="197">
        <v>0</v>
      </c>
      <c r="P5778" s="124" t="s">
        <v>1314</v>
      </c>
    </row>
    <row r="5779" spans="1:16" ht="76.5">
      <c r="A5779" s="262">
        <v>25</v>
      </c>
      <c r="B5779" s="124"/>
      <c r="C5779" s="125" t="s">
        <v>694</v>
      </c>
      <c r="D5779" s="195">
        <v>43252</v>
      </c>
      <c r="E5779" s="124" t="s">
        <v>11755</v>
      </c>
      <c r="F5779" s="124" t="s">
        <v>1315</v>
      </c>
      <c r="G5779" s="124">
        <v>17902967</v>
      </c>
      <c r="H5779" s="124"/>
      <c r="I5779" s="128" t="s">
        <v>14446</v>
      </c>
      <c r="J5779" s="124"/>
      <c r="K5779" s="124"/>
      <c r="L5779" s="124"/>
      <c r="M5779" s="124"/>
      <c r="N5779" s="197">
        <v>308792.06</v>
      </c>
      <c r="O5779" s="197">
        <v>0</v>
      </c>
      <c r="P5779" s="124" t="s">
        <v>1314</v>
      </c>
    </row>
    <row r="5780" spans="1:16" ht="76.5">
      <c r="A5780" s="262">
        <v>25</v>
      </c>
      <c r="B5780" s="124"/>
      <c r="C5780" s="125" t="s">
        <v>694</v>
      </c>
      <c r="D5780" s="195">
        <v>43252</v>
      </c>
      <c r="E5780" s="124" t="s">
        <v>11756</v>
      </c>
      <c r="F5780" s="124" t="s">
        <v>1315</v>
      </c>
      <c r="G5780" s="124">
        <v>17903035</v>
      </c>
      <c r="H5780" s="124"/>
      <c r="I5780" s="128" t="s">
        <v>14447</v>
      </c>
      <c r="J5780" s="124"/>
      <c r="K5780" s="124"/>
      <c r="L5780" s="124"/>
      <c r="M5780" s="124"/>
      <c r="N5780" s="197">
        <v>444462.05</v>
      </c>
      <c r="O5780" s="197">
        <v>0</v>
      </c>
      <c r="P5780" s="124" t="s">
        <v>1314</v>
      </c>
    </row>
    <row r="5781" spans="1:16" ht="76.5">
      <c r="A5781" s="262">
        <v>25</v>
      </c>
      <c r="B5781" s="124"/>
      <c r="C5781" s="125" t="s">
        <v>694</v>
      </c>
      <c r="D5781" s="195">
        <v>43252</v>
      </c>
      <c r="E5781" s="124" t="s">
        <v>11757</v>
      </c>
      <c r="F5781" s="124" t="s">
        <v>1315</v>
      </c>
      <c r="G5781" s="124">
        <v>17903039</v>
      </c>
      <c r="H5781" s="124"/>
      <c r="I5781" s="128" t="s">
        <v>14448</v>
      </c>
      <c r="J5781" s="124"/>
      <c r="K5781" s="124"/>
      <c r="L5781" s="124"/>
      <c r="M5781" s="124"/>
      <c r="N5781" s="197">
        <v>308792.06</v>
      </c>
      <c r="O5781" s="197">
        <v>0</v>
      </c>
      <c r="P5781" s="124" t="s">
        <v>1314</v>
      </c>
    </row>
    <row r="5782" spans="1:16" ht="76.5">
      <c r="A5782" s="262">
        <v>25</v>
      </c>
      <c r="B5782" s="124"/>
      <c r="C5782" s="125" t="s">
        <v>694</v>
      </c>
      <c r="D5782" s="195">
        <v>43252</v>
      </c>
      <c r="E5782" s="124" t="s">
        <v>11758</v>
      </c>
      <c r="F5782" s="124" t="s">
        <v>1315</v>
      </c>
      <c r="G5782" s="124">
        <v>17903043</v>
      </c>
      <c r="H5782" s="124"/>
      <c r="I5782" s="128" t="s">
        <v>14449</v>
      </c>
      <c r="J5782" s="124"/>
      <c r="K5782" s="124"/>
      <c r="L5782" s="124"/>
      <c r="M5782" s="124"/>
      <c r="N5782" s="197">
        <v>186500.83</v>
      </c>
      <c r="O5782" s="197">
        <v>0</v>
      </c>
      <c r="P5782" s="124" t="s">
        <v>1314</v>
      </c>
    </row>
    <row r="5783" spans="1:16" ht="76.5">
      <c r="A5783" s="262">
        <v>25</v>
      </c>
      <c r="B5783" s="124"/>
      <c r="C5783" s="125" t="s">
        <v>694</v>
      </c>
      <c r="D5783" s="195">
        <v>43252</v>
      </c>
      <c r="E5783" s="124" t="s">
        <v>11759</v>
      </c>
      <c r="F5783" s="124" t="s">
        <v>1315</v>
      </c>
      <c r="G5783" s="124">
        <v>17903047</v>
      </c>
      <c r="H5783" s="124"/>
      <c r="I5783" s="128" t="s">
        <v>14450</v>
      </c>
      <c r="J5783" s="124"/>
      <c r="K5783" s="124"/>
      <c r="L5783" s="124"/>
      <c r="M5783" s="124"/>
      <c r="N5783" s="197">
        <v>186500.83</v>
      </c>
      <c r="O5783" s="197">
        <v>0</v>
      </c>
      <c r="P5783" s="124" t="s">
        <v>1314</v>
      </c>
    </row>
    <row r="5784" spans="1:16" ht="76.5">
      <c r="A5784" s="262">
        <v>25</v>
      </c>
      <c r="B5784" s="124"/>
      <c r="C5784" s="125" t="s">
        <v>694</v>
      </c>
      <c r="D5784" s="195">
        <v>43252</v>
      </c>
      <c r="E5784" s="124" t="s">
        <v>11760</v>
      </c>
      <c r="F5784" s="124" t="s">
        <v>1315</v>
      </c>
      <c r="G5784" s="124">
        <v>17903101</v>
      </c>
      <c r="H5784" s="124"/>
      <c r="I5784" s="128" t="s">
        <v>14451</v>
      </c>
      <c r="J5784" s="124"/>
      <c r="K5784" s="124"/>
      <c r="L5784" s="124"/>
      <c r="M5784" s="124"/>
      <c r="N5784" s="197">
        <v>250842.44</v>
      </c>
      <c r="O5784" s="197">
        <v>0</v>
      </c>
      <c r="P5784" s="124" t="s">
        <v>1314</v>
      </c>
    </row>
    <row r="5785" spans="1:16" ht="76.5">
      <c r="A5785" s="262">
        <v>25</v>
      </c>
      <c r="B5785" s="124"/>
      <c r="C5785" s="125" t="s">
        <v>694</v>
      </c>
      <c r="D5785" s="195">
        <v>43252</v>
      </c>
      <c r="E5785" s="124" t="s">
        <v>11761</v>
      </c>
      <c r="F5785" s="124" t="s">
        <v>1315</v>
      </c>
      <c r="G5785" s="124">
        <v>17903102</v>
      </c>
      <c r="H5785" s="124"/>
      <c r="I5785" s="128" t="s">
        <v>14452</v>
      </c>
      <c r="J5785" s="124"/>
      <c r="K5785" s="124"/>
      <c r="L5785" s="124"/>
      <c r="M5785" s="124"/>
      <c r="N5785" s="197">
        <v>186500.83</v>
      </c>
      <c r="O5785" s="197">
        <v>0</v>
      </c>
      <c r="P5785" s="124" t="s">
        <v>1314</v>
      </c>
    </row>
    <row r="5786" spans="1:16" ht="76.5">
      <c r="A5786" s="262">
        <v>291</v>
      </c>
      <c r="B5786" s="124"/>
      <c r="C5786" s="125" t="s">
        <v>794</v>
      </c>
      <c r="D5786" s="195">
        <v>43252</v>
      </c>
      <c r="E5786" s="124" t="s">
        <v>11762</v>
      </c>
      <c r="F5786" s="124" t="s">
        <v>11</v>
      </c>
      <c r="G5786" s="124">
        <v>923450</v>
      </c>
      <c r="H5786" s="124"/>
      <c r="I5786" s="128" t="s">
        <v>14453</v>
      </c>
      <c r="J5786" s="124"/>
      <c r="K5786" s="124"/>
      <c r="L5786" s="124"/>
      <c r="M5786" s="124"/>
      <c r="N5786" s="197">
        <v>50</v>
      </c>
      <c r="O5786" s="197">
        <v>0</v>
      </c>
      <c r="P5786" s="124" t="s">
        <v>1314</v>
      </c>
    </row>
    <row r="5787" spans="1:16" ht="51">
      <c r="A5787" s="262" t="s">
        <v>619</v>
      </c>
      <c r="B5787" s="124"/>
      <c r="C5787" s="125" t="s">
        <v>713</v>
      </c>
      <c r="D5787" s="195">
        <v>43255</v>
      </c>
      <c r="E5787" s="124" t="s">
        <v>11763</v>
      </c>
      <c r="F5787" s="124" t="s">
        <v>3</v>
      </c>
      <c r="G5787" s="124">
        <v>1628110</v>
      </c>
      <c r="H5787" s="124"/>
      <c r="I5787" s="128" t="s">
        <v>14454</v>
      </c>
      <c r="J5787" s="124"/>
      <c r="K5787" s="124"/>
      <c r="L5787" s="124"/>
      <c r="M5787" s="124"/>
      <c r="N5787" s="197">
        <v>0</v>
      </c>
      <c r="O5787" s="197">
        <v>1573.28</v>
      </c>
      <c r="P5787" s="124" t="s">
        <v>1314</v>
      </c>
    </row>
    <row r="5788" spans="1:16" ht="51">
      <c r="A5788" s="262" t="s">
        <v>619</v>
      </c>
      <c r="B5788" s="124"/>
      <c r="C5788" s="125" t="s">
        <v>713</v>
      </c>
      <c r="D5788" s="195">
        <v>43255</v>
      </c>
      <c r="E5788" s="124" t="s">
        <v>11764</v>
      </c>
      <c r="F5788" s="124" t="s">
        <v>3</v>
      </c>
      <c r="G5788" s="124">
        <v>1628129</v>
      </c>
      <c r="H5788" s="124"/>
      <c r="I5788" s="128" t="s">
        <v>14455</v>
      </c>
      <c r="J5788" s="124"/>
      <c r="K5788" s="124"/>
      <c r="L5788" s="124"/>
      <c r="M5788" s="124"/>
      <c r="N5788" s="197">
        <v>0</v>
      </c>
      <c r="O5788" s="197">
        <v>695</v>
      </c>
      <c r="P5788" s="124" t="s">
        <v>1314</v>
      </c>
    </row>
    <row r="5789" spans="1:16" ht="51">
      <c r="A5789" s="262">
        <v>86</v>
      </c>
      <c r="B5789" s="124"/>
      <c r="C5789" s="125" t="s">
        <v>710</v>
      </c>
      <c r="D5789" s="195">
        <v>43255</v>
      </c>
      <c r="E5789" s="124" t="s">
        <v>11765</v>
      </c>
      <c r="F5789" s="124" t="s">
        <v>3</v>
      </c>
      <c r="G5789" s="124">
        <v>1628155</v>
      </c>
      <c r="H5789" s="124"/>
      <c r="I5789" s="128" t="s">
        <v>14456</v>
      </c>
      <c r="J5789" s="124"/>
      <c r="K5789" s="124"/>
      <c r="L5789" s="124"/>
      <c r="M5789" s="124"/>
      <c r="N5789" s="197">
        <v>0</v>
      </c>
      <c r="O5789" s="197">
        <v>412</v>
      </c>
      <c r="P5789" s="124" t="s">
        <v>1314</v>
      </c>
    </row>
    <row r="5790" spans="1:16" ht="51">
      <c r="A5790" s="262">
        <v>86</v>
      </c>
      <c r="B5790" s="124"/>
      <c r="C5790" s="125" t="s">
        <v>710</v>
      </c>
      <c r="D5790" s="195">
        <v>43255</v>
      </c>
      <c r="E5790" s="124" t="s">
        <v>11766</v>
      </c>
      <c r="F5790" s="124" t="s">
        <v>3</v>
      </c>
      <c r="G5790" s="124">
        <v>1628157</v>
      </c>
      <c r="H5790" s="124"/>
      <c r="I5790" s="128" t="s">
        <v>14456</v>
      </c>
      <c r="J5790" s="124"/>
      <c r="K5790" s="124"/>
      <c r="L5790" s="124"/>
      <c r="M5790" s="124"/>
      <c r="N5790" s="197">
        <v>0</v>
      </c>
      <c r="O5790" s="197">
        <v>18</v>
      </c>
      <c r="P5790" s="124" t="s">
        <v>1314</v>
      </c>
    </row>
    <row r="5791" spans="1:16" ht="51">
      <c r="A5791" s="262">
        <v>86</v>
      </c>
      <c r="B5791" s="124"/>
      <c r="C5791" s="125" t="s">
        <v>710</v>
      </c>
      <c r="D5791" s="195">
        <v>43255</v>
      </c>
      <c r="E5791" s="124" t="s">
        <v>11767</v>
      </c>
      <c r="F5791" s="124" t="s">
        <v>3</v>
      </c>
      <c r="G5791" s="124">
        <v>1628158</v>
      </c>
      <c r="H5791" s="124"/>
      <c r="I5791" s="128" t="s">
        <v>14456</v>
      </c>
      <c r="J5791" s="124"/>
      <c r="K5791" s="124"/>
      <c r="L5791" s="124"/>
      <c r="M5791" s="124"/>
      <c r="N5791" s="197">
        <v>0</v>
      </c>
      <c r="O5791" s="197">
        <v>110</v>
      </c>
      <c r="P5791" s="124" t="s">
        <v>1314</v>
      </c>
    </row>
    <row r="5792" spans="1:16" ht="51">
      <c r="A5792" s="262" t="s">
        <v>619</v>
      </c>
      <c r="B5792" s="124"/>
      <c r="C5792" s="125" t="s">
        <v>713</v>
      </c>
      <c r="D5792" s="195">
        <v>43255</v>
      </c>
      <c r="E5792" s="124" t="s">
        <v>11768</v>
      </c>
      <c r="F5792" s="124" t="s">
        <v>3</v>
      </c>
      <c r="G5792" s="124">
        <v>1628174</v>
      </c>
      <c r="H5792" s="124"/>
      <c r="I5792" s="128" t="s">
        <v>14457</v>
      </c>
      <c r="J5792" s="124"/>
      <c r="K5792" s="124"/>
      <c r="L5792" s="124"/>
      <c r="M5792" s="124"/>
      <c r="N5792" s="197">
        <v>0</v>
      </c>
      <c r="O5792" s="197">
        <v>1000</v>
      </c>
      <c r="P5792" s="124" t="s">
        <v>1314</v>
      </c>
    </row>
    <row r="5793" spans="1:16" ht="51">
      <c r="A5793" s="262">
        <v>373</v>
      </c>
      <c r="B5793" s="124"/>
      <c r="C5793" s="125" t="s">
        <v>1269</v>
      </c>
      <c r="D5793" s="195">
        <v>43255</v>
      </c>
      <c r="E5793" s="124" t="s">
        <v>11769</v>
      </c>
      <c r="F5793" s="124" t="s">
        <v>3</v>
      </c>
      <c r="G5793" s="124">
        <v>1628177</v>
      </c>
      <c r="H5793" s="124"/>
      <c r="I5793" s="128" t="s">
        <v>14458</v>
      </c>
      <c r="J5793" s="124"/>
      <c r="K5793" s="124"/>
      <c r="L5793" s="124"/>
      <c r="M5793" s="124"/>
      <c r="N5793" s="197">
        <v>0</v>
      </c>
      <c r="O5793" s="197">
        <v>981</v>
      </c>
      <c r="P5793" s="124" t="s">
        <v>1314</v>
      </c>
    </row>
    <row r="5794" spans="1:16" ht="51">
      <c r="A5794" s="262">
        <v>10</v>
      </c>
      <c r="B5794" s="124"/>
      <c r="C5794" s="125" t="s">
        <v>690</v>
      </c>
      <c r="D5794" s="195">
        <v>43255</v>
      </c>
      <c r="E5794" s="124" t="s">
        <v>11770</v>
      </c>
      <c r="F5794" s="124" t="s">
        <v>3</v>
      </c>
      <c r="G5794" s="124">
        <v>1628095</v>
      </c>
      <c r="H5794" s="124"/>
      <c r="I5794" s="128" t="s">
        <v>14459</v>
      </c>
      <c r="J5794" s="124"/>
      <c r="K5794" s="124"/>
      <c r="L5794" s="124"/>
      <c r="M5794" s="124"/>
      <c r="N5794" s="197">
        <v>0</v>
      </c>
      <c r="O5794" s="197">
        <v>6855.14</v>
      </c>
      <c r="P5794" s="124" t="s">
        <v>1314</v>
      </c>
    </row>
    <row r="5795" spans="1:16" ht="63.75">
      <c r="A5795" s="262">
        <v>580</v>
      </c>
      <c r="B5795" s="124"/>
      <c r="C5795" s="125" t="s">
        <v>217</v>
      </c>
      <c r="D5795" s="195">
        <v>43255</v>
      </c>
      <c r="E5795" s="124" t="s">
        <v>11771</v>
      </c>
      <c r="F5795" s="124" t="s">
        <v>3</v>
      </c>
      <c r="G5795" s="124">
        <v>1628093</v>
      </c>
      <c r="H5795" s="124"/>
      <c r="I5795" s="128" t="s">
        <v>14460</v>
      </c>
      <c r="J5795" s="124"/>
      <c r="K5795" s="124"/>
      <c r="L5795" s="124"/>
      <c r="M5795" s="124"/>
      <c r="N5795" s="197">
        <v>0</v>
      </c>
      <c r="O5795" s="197">
        <v>46</v>
      </c>
      <c r="P5795" s="124" t="s">
        <v>1314</v>
      </c>
    </row>
    <row r="5796" spans="1:16" ht="63.75">
      <c r="A5796" s="262">
        <v>580</v>
      </c>
      <c r="B5796" s="124"/>
      <c r="C5796" s="125" t="s">
        <v>217</v>
      </c>
      <c r="D5796" s="195">
        <v>43255</v>
      </c>
      <c r="E5796" s="124" t="s">
        <v>11772</v>
      </c>
      <c r="F5796" s="124" t="s">
        <v>3</v>
      </c>
      <c r="G5796" s="124">
        <v>1628087</v>
      </c>
      <c r="H5796" s="124"/>
      <c r="I5796" s="128" t="s">
        <v>14460</v>
      </c>
      <c r="J5796" s="124"/>
      <c r="K5796" s="124"/>
      <c r="L5796" s="124"/>
      <c r="M5796" s="124"/>
      <c r="N5796" s="197">
        <v>0</v>
      </c>
      <c r="O5796" s="197">
        <v>2.08</v>
      </c>
      <c r="P5796" s="124" t="s">
        <v>1314</v>
      </c>
    </row>
    <row r="5797" spans="1:16" ht="63.75">
      <c r="A5797" s="262">
        <v>580</v>
      </c>
      <c r="B5797" s="124"/>
      <c r="C5797" s="125" t="s">
        <v>217</v>
      </c>
      <c r="D5797" s="195">
        <v>43255</v>
      </c>
      <c r="E5797" s="124" t="s">
        <v>11773</v>
      </c>
      <c r="F5797" s="124" t="s">
        <v>3</v>
      </c>
      <c r="G5797" s="124">
        <v>1628084</v>
      </c>
      <c r="H5797" s="124"/>
      <c r="I5797" s="128" t="s">
        <v>14460</v>
      </c>
      <c r="J5797" s="124"/>
      <c r="K5797" s="124"/>
      <c r="L5797" s="124"/>
      <c r="M5797" s="124"/>
      <c r="N5797" s="197">
        <v>0</v>
      </c>
      <c r="O5797" s="197">
        <v>18.84</v>
      </c>
      <c r="P5797" s="124" t="s">
        <v>1314</v>
      </c>
    </row>
    <row r="5798" spans="1:16" ht="51">
      <c r="A5798" s="262">
        <v>86</v>
      </c>
      <c r="B5798" s="124"/>
      <c r="C5798" s="125" t="s">
        <v>710</v>
      </c>
      <c r="D5798" s="195">
        <v>43255</v>
      </c>
      <c r="E5798" s="124" t="s">
        <v>11774</v>
      </c>
      <c r="F5798" s="124" t="s">
        <v>3</v>
      </c>
      <c r="G5798" s="124">
        <v>1628073</v>
      </c>
      <c r="H5798" s="124"/>
      <c r="I5798" s="128" t="s">
        <v>14461</v>
      </c>
      <c r="J5798" s="124"/>
      <c r="K5798" s="124"/>
      <c r="L5798" s="124"/>
      <c r="M5798" s="124"/>
      <c r="N5798" s="197">
        <v>0</v>
      </c>
      <c r="O5798" s="197">
        <v>60</v>
      </c>
      <c r="P5798" s="124" t="s">
        <v>1314</v>
      </c>
    </row>
    <row r="5799" spans="1:16" ht="51">
      <c r="A5799" s="262" t="s">
        <v>619</v>
      </c>
      <c r="B5799" s="124"/>
      <c r="C5799" s="125" t="s">
        <v>713</v>
      </c>
      <c r="D5799" s="195">
        <v>43255</v>
      </c>
      <c r="E5799" s="124" t="s">
        <v>11775</v>
      </c>
      <c r="F5799" s="124" t="s">
        <v>3</v>
      </c>
      <c r="G5799" s="124">
        <v>1628071</v>
      </c>
      <c r="H5799" s="124"/>
      <c r="I5799" s="128" t="s">
        <v>1371</v>
      </c>
      <c r="J5799" s="124"/>
      <c r="K5799" s="124"/>
      <c r="L5799" s="124"/>
      <c r="M5799" s="124"/>
      <c r="N5799" s="197">
        <v>0</v>
      </c>
      <c r="O5799" s="197">
        <v>545</v>
      </c>
      <c r="P5799" s="124" t="s">
        <v>1314</v>
      </c>
    </row>
    <row r="5800" spans="1:16" ht="51">
      <c r="A5800" s="262" t="s">
        <v>619</v>
      </c>
      <c r="B5800" s="124"/>
      <c r="C5800" s="125" t="s">
        <v>713</v>
      </c>
      <c r="D5800" s="195">
        <v>43255</v>
      </c>
      <c r="E5800" s="124" t="s">
        <v>11776</v>
      </c>
      <c r="F5800" s="124" t="s">
        <v>3</v>
      </c>
      <c r="G5800" s="124">
        <v>1628068</v>
      </c>
      <c r="H5800" s="124"/>
      <c r="I5800" s="128" t="s">
        <v>1373</v>
      </c>
      <c r="J5800" s="124"/>
      <c r="K5800" s="124"/>
      <c r="L5800" s="124"/>
      <c r="M5800" s="124"/>
      <c r="N5800" s="197">
        <v>0</v>
      </c>
      <c r="O5800" s="197">
        <v>711.18000000000006</v>
      </c>
      <c r="P5800" s="124" t="s">
        <v>1314</v>
      </c>
    </row>
    <row r="5801" spans="1:16" ht="63.75">
      <c r="A5801" s="262">
        <v>35</v>
      </c>
      <c r="B5801" s="124"/>
      <c r="C5801" s="125" t="s">
        <v>696</v>
      </c>
      <c r="D5801" s="195">
        <v>43255</v>
      </c>
      <c r="E5801" s="124" t="s">
        <v>11777</v>
      </c>
      <c r="F5801" s="124" t="s">
        <v>3</v>
      </c>
      <c r="G5801" s="124">
        <v>1628066</v>
      </c>
      <c r="H5801" s="124"/>
      <c r="I5801" s="128" t="s">
        <v>14462</v>
      </c>
      <c r="J5801" s="124"/>
      <c r="K5801" s="124"/>
      <c r="L5801" s="124"/>
      <c r="M5801" s="124"/>
      <c r="N5801" s="197">
        <v>0</v>
      </c>
      <c r="O5801" s="197">
        <v>1660</v>
      </c>
      <c r="P5801" s="124" t="s">
        <v>1314</v>
      </c>
    </row>
    <row r="5802" spans="1:16" ht="51">
      <c r="A5802" s="262">
        <v>292</v>
      </c>
      <c r="B5802" s="124"/>
      <c r="C5802" s="125" t="s">
        <v>152</v>
      </c>
      <c r="D5802" s="195">
        <v>43255</v>
      </c>
      <c r="E5802" s="124" t="s">
        <v>11778</v>
      </c>
      <c r="F5802" s="124" t="s">
        <v>3</v>
      </c>
      <c r="G5802" s="124">
        <v>1628037</v>
      </c>
      <c r="H5802" s="124"/>
      <c r="I5802" s="128" t="s">
        <v>14463</v>
      </c>
      <c r="J5802" s="124"/>
      <c r="K5802" s="124"/>
      <c r="L5802" s="124"/>
      <c r="M5802" s="124"/>
      <c r="N5802" s="197">
        <v>0</v>
      </c>
      <c r="O5802" s="197">
        <v>84</v>
      </c>
      <c r="P5802" s="124" t="s">
        <v>1314</v>
      </c>
    </row>
    <row r="5803" spans="1:16" ht="51">
      <c r="A5803" s="262">
        <v>292</v>
      </c>
      <c r="B5803" s="124"/>
      <c r="C5803" s="125" t="s">
        <v>152</v>
      </c>
      <c r="D5803" s="195">
        <v>43255</v>
      </c>
      <c r="E5803" s="124" t="s">
        <v>11779</v>
      </c>
      <c r="F5803" s="124" t="s">
        <v>3</v>
      </c>
      <c r="G5803" s="124">
        <v>1628035</v>
      </c>
      <c r="H5803" s="124"/>
      <c r="I5803" s="128" t="s">
        <v>14464</v>
      </c>
      <c r="J5803" s="124"/>
      <c r="K5803" s="124"/>
      <c r="L5803" s="124"/>
      <c r="M5803" s="124"/>
      <c r="N5803" s="197">
        <v>0</v>
      </c>
      <c r="O5803" s="197">
        <v>95</v>
      </c>
      <c r="P5803" s="124" t="s">
        <v>1314</v>
      </c>
    </row>
    <row r="5804" spans="1:16" ht="51">
      <c r="A5804" s="262" t="s">
        <v>619</v>
      </c>
      <c r="B5804" s="124"/>
      <c r="C5804" s="125" t="s">
        <v>713</v>
      </c>
      <c r="D5804" s="195">
        <v>43255</v>
      </c>
      <c r="E5804" s="124" t="s">
        <v>11780</v>
      </c>
      <c r="F5804" s="124" t="s">
        <v>3</v>
      </c>
      <c r="G5804" s="124">
        <v>1628278</v>
      </c>
      <c r="H5804" s="124"/>
      <c r="I5804" s="128" t="s">
        <v>14465</v>
      </c>
      <c r="J5804" s="124"/>
      <c r="K5804" s="124"/>
      <c r="L5804" s="124"/>
      <c r="M5804" s="124"/>
      <c r="N5804" s="197">
        <v>0</v>
      </c>
      <c r="O5804" s="197">
        <v>140</v>
      </c>
      <c r="P5804" s="124" t="s">
        <v>1314</v>
      </c>
    </row>
    <row r="5805" spans="1:16" ht="51">
      <c r="A5805" s="262" t="s">
        <v>619</v>
      </c>
      <c r="B5805" s="124"/>
      <c r="C5805" s="125" t="s">
        <v>713</v>
      </c>
      <c r="D5805" s="195">
        <v>43255</v>
      </c>
      <c r="E5805" s="124" t="s">
        <v>11781</v>
      </c>
      <c r="F5805" s="124" t="s">
        <v>3</v>
      </c>
      <c r="G5805" s="124">
        <v>1628277</v>
      </c>
      <c r="H5805" s="124"/>
      <c r="I5805" s="128" t="s">
        <v>14466</v>
      </c>
      <c r="J5805" s="124"/>
      <c r="K5805" s="124"/>
      <c r="L5805" s="124"/>
      <c r="M5805" s="124"/>
      <c r="N5805" s="197">
        <v>0</v>
      </c>
      <c r="O5805" s="197">
        <v>80</v>
      </c>
      <c r="P5805" s="124" t="s">
        <v>1314</v>
      </c>
    </row>
    <row r="5806" spans="1:16" ht="51">
      <c r="A5806" s="262">
        <v>249</v>
      </c>
      <c r="B5806" s="124"/>
      <c r="C5806" s="125" t="s">
        <v>775</v>
      </c>
      <c r="D5806" s="195">
        <v>43255</v>
      </c>
      <c r="E5806" s="124" t="s">
        <v>11782</v>
      </c>
      <c r="F5806" s="124" t="s">
        <v>3</v>
      </c>
      <c r="G5806" s="124">
        <v>1628275</v>
      </c>
      <c r="H5806" s="124"/>
      <c r="I5806" s="128" t="s">
        <v>14467</v>
      </c>
      <c r="J5806" s="124"/>
      <c r="K5806" s="124"/>
      <c r="L5806" s="124"/>
      <c r="M5806" s="124"/>
      <c r="N5806" s="197">
        <v>0</v>
      </c>
      <c r="O5806" s="197">
        <v>112.92</v>
      </c>
      <c r="P5806" s="124" t="s">
        <v>1314</v>
      </c>
    </row>
    <row r="5807" spans="1:16" ht="51">
      <c r="A5807" s="262" t="s">
        <v>619</v>
      </c>
      <c r="B5807" s="124"/>
      <c r="C5807" s="125" t="s">
        <v>713</v>
      </c>
      <c r="D5807" s="195">
        <v>43255</v>
      </c>
      <c r="E5807" s="124" t="s">
        <v>11783</v>
      </c>
      <c r="F5807" s="124" t="s">
        <v>3</v>
      </c>
      <c r="G5807" s="124">
        <v>1628272</v>
      </c>
      <c r="H5807" s="124"/>
      <c r="I5807" s="128" t="s">
        <v>1383</v>
      </c>
      <c r="J5807" s="124"/>
      <c r="K5807" s="124"/>
      <c r="L5807" s="124"/>
      <c r="M5807" s="124"/>
      <c r="N5807" s="197">
        <v>0</v>
      </c>
      <c r="O5807" s="197">
        <v>4748.6000000000004</v>
      </c>
      <c r="P5807" s="124" t="s">
        <v>1314</v>
      </c>
    </row>
    <row r="5808" spans="1:16" ht="51">
      <c r="A5808" s="262" t="s">
        <v>619</v>
      </c>
      <c r="B5808" s="124"/>
      <c r="C5808" s="125" t="s">
        <v>713</v>
      </c>
      <c r="D5808" s="195">
        <v>43255</v>
      </c>
      <c r="E5808" s="124" t="s">
        <v>11784</v>
      </c>
      <c r="F5808" s="124" t="s">
        <v>3</v>
      </c>
      <c r="G5808" s="124">
        <v>1628261</v>
      </c>
      <c r="H5808" s="124"/>
      <c r="I5808" s="128" t="s">
        <v>1374</v>
      </c>
      <c r="J5808" s="124"/>
      <c r="K5808" s="124"/>
      <c r="L5808" s="124"/>
      <c r="M5808" s="124"/>
      <c r="N5808" s="197">
        <v>0</v>
      </c>
      <c r="O5808" s="197">
        <v>1713</v>
      </c>
      <c r="P5808" s="124" t="s">
        <v>1314</v>
      </c>
    </row>
    <row r="5809" spans="1:16" ht="51">
      <c r="A5809" s="262" t="s">
        <v>619</v>
      </c>
      <c r="B5809" s="124"/>
      <c r="C5809" s="125" t="s">
        <v>713</v>
      </c>
      <c r="D5809" s="195">
        <v>43255</v>
      </c>
      <c r="E5809" s="124" t="s">
        <v>11785</v>
      </c>
      <c r="F5809" s="124" t="s">
        <v>3</v>
      </c>
      <c r="G5809" s="124">
        <v>1628206</v>
      </c>
      <c r="H5809" s="124"/>
      <c r="I5809" s="128" t="s">
        <v>14468</v>
      </c>
      <c r="J5809" s="124"/>
      <c r="K5809" s="124"/>
      <c r="L5809" s="124"/>
      <c r="M5809" s="124"/>
      <c r="N5809" s="197">
        <v>0</v>
      </c>
      <c r="O5809" s="197">
        <v>7611.1</v>
      </c>
      <c r="P5809" s="124" t="s">
        <v>1314</v>
      </c>
    </row>
    <row r="5810" spans="1:16" ht="51">
      <c r="A5810" s="262" t="s">
        <v>619</v>
      </c>
      <c r="B5810" s="124"/>
      <c r="C5810" s="125" t="s">
        <v>713</v>
      </c>
      <c r="D5810" s="195">
        <v>43255</v>
      </c>
      <c r="E5810" s="124" t="s">
        <v>11786</v>
      </c>
      <c r="F5810" s="124" t="s">
        <v>3</v>
      </c>
      <c r="G5810" s="124">
        <v>1628216</v>
      </c>
      <c r="H5810" s="124"/>
      <c r="I5810" s="128" t="s">
        <v>10659</v>
      </c>
      <c r="J5810" s="124"/>
      <c r="K5810" s="124"/>
      <c r="L5810" s="124"/>
      <c r="M5810" s="124"/>
      <c r="N5810" s="197">
        <v>0</v>
      </c>
      <c r="O5810" s="197">
        <v>1636.74</v>
      </c>
      <c r="P5810" s="124" t="s">
        <v>1314</v>
      </c>
    </row>
    <row r="5811" spans="1:16" ht="51">
      <c r="A5811" s="262">
        <v>20</v>
      </c>
      <c r="B5811" s="124"/>
      <c r="C5811" s="125" t="s">
        <v>693</v>
      </c>
      <c r="D5811" s="195">
        <v>43255</v>
      </c>
      <c r="E5811" s="124" t="s">
        <v>11787</v>
      </c>
      <c r="F5811" s="124" t="s">
        <v>3</v>
      </c>
      <c r="G5811" s="124">
        <v>1628226</v>
      </c>
      <c r="H5811" s="124"/>
      <c r="I5811" s="128" t="s">
        <v>14469</v>
      </c>
      <c r="J5811" s="124"/>
      <c r="K5811" s="124"/>
      <c r="L5811" s="124"/>
      <c r="M5811" s="124"/>
      <c r="N5811" s="197">
        <v>0</v>
      </c>
      <c r="O5811" s="197">
        <v>145</v>
      </c>
      <c r="P5811" s="124" t="s">
        <v>1314</v>
      </c>
    </row>
    <row r="5812" spans="1:16" ht="51">
      <c r="A5812" s="262" t="s">
        <v>619</v>
      </c>
      <c r="B5812" s="124"/>
      <c r="C5812" s="125" t="s">
        <v>713</v>
      </c>
      <c r="D5812" s="195">
        <v>43255</v>
      </c>
      <c r="E5812" s="124" t="s">
        <v>11788</v>
      </c>
      <c r="F5812" s="124" t="s">
        <v>3</v>
      </c>
      <c r="G5812" s="124">
        <v>1628229</v>
      </c>
      <c r="H5812" s="124"/>
      <c r="I5812" s="128" t="s">
        <v>14470</v>
      </c>
      <c r="J5812" s="124"/>
      <c r="K5812" s="124"/>
      <c r="L5812" s="124"/>
      <c r="M5812" s="124"/>
      <c r="N5812" s="197">
        <v>0</v>
      </c>
      <c r="O5812" s="197">
        <v>10</v>
      </c>
      <c r="P5812" s="124" t="s">
        <v>1314</v>
      </c>
    </row>
    <row r="5813" spans="1:16" ht="38.25">
      <c r="A5813" s="262">
        <v>155</v>
      </c>
      <c r="B5813" s="124"/>
      <c r="C5813" s="125" t="s">
        <v>744</v>
      </c>
      <c r="D5813" s="195">
        <v>43255</v>
      </c>
      <c r="E5813" s="124" t="s">
        <v>11789</v>
      </c>
      <c r="F5813" s="124" t="s">
        <v>3</v>
      </c>
      <c r="G5813" s="124">
        <v>1628232</v>
      </c>
      <c r="H5813" s="124"/>
      <c r="I5813" s="128" t="s">
        <v>14471</v>
      </c>
      <c r="J5813" s="124"/>
      <c r="K5813" s="124"/>
      <c r="L5813" s="124"/>
      <c r="M5813" s="124"/>
      <c r="N5813" s="197">
        <v>0</v>
      </c>
      <c r="O5813" s="197">
        <v>133</v>
      </c>
      <c r="P5813" s="124" t="s">
        <v>1314</v>
      </c>
    </row>
    <row r="5814" spans="1:16" ht="51">
      <c r="A5814" s="262" t="s">
        <v>619</v>
      </c>
      <c r="B5814" s="124"/>
      <c r="C5814" s="125" t="s">
        <v>713</v>
      </c>
      <c r="D5814" s="195">
        <v>43255</v>
      </c>
      <c r="E5814" s="124" t="s">
        <v>11790</v>
      </c>
      <c r="F5814" s="124" t="s">
        <v>3</v>
      </c>
      <c r="G5814" s="124">
        <v>1628250</v>
      </c>
      <c r="H5814" s="124"/>
      <c r="I5814" s="128" t="s">
        <v>14472</v>
      </c>
      <c r="J5814" s="124"/>
      <c r="K5814" s="124"/>
      <c r="L5814" s="124"/>
      <c r="M5814" s="124"/>
      <c r="N5814" s="197">
        <v>0</v>
      </c>
      <c r="O5814" s="197">
        <v>15.3</v>
      </c>
      <c r="P5814" s="124" t="s">
        <v>1314</v>
      </c>
    </row>
    <row r="5815" spans="1:16" ht="51">
      <c r="A5815" s="262">
        <v>212</v>
      </c>
      <c r="B5815" s="124"/>
      <c r="C5815" s="125" t="s">
        <v>761</v>
      </c>
      <c r="D5815" s="195">
        <v>43255</v>
      </c>
      <c r="E5815" s="124" t="s">
        <v>11791</v>
      </c>
      <c r="F5815" s="124" t="s">
        <v>3</v>
      </c>
      <c r="G5815" s="124">
        <v>1628062</v>
      </c>
      <c r="H5815" s="124"/>
      <c r="I5815" s="128" t="s">
        <v>14473</v>
      </c>
      <c r="J5815" s="124"/>
      <c r="K5815" s="124"/>
      <c r="L5815" s="124"/>
      <c r="M5815" s="124"/>
      <c r="N5815" s="197">
        <v>0</v>
      </c>
      <c r="O5815" s="197">
        <v>25128.5</v>
      </c>
      <c r="P5815" s="124" t="s">
        <v>1314</v>
      </c>
    </row>
    <row r="5816" spans="1:16" ht="51">
      <c r="A5816" s="262">
        <v>283</v>
      </c>
      <c r="B5816" s="124"/>
      <c r="C5816" s="125" t="s">
        <v>146</v>
      </c>
      <c r="D5816" s="195">
        <v>43255</v>
      </c>
      <c r="E5816" s="124" t="s">
        <v>11792</v>
      </c>
      <c r="F5816" s="124" t="s">
        <v>3</v>
      </c>
      <c r="G5816" s="124">
        <v>1628072</v>
      </c>
      <c r="H5816" s="124"/>
      <c r="I5816" s="128" t="s">
        <v>14474</v>
      </c>
      <c r="J5816" s="124"/>
      <c r="K5816" s="124"/>
      <c r="L5816" s="124"/>
      <c r="M5816" s="124"/>
      <c r="N5816" s="197">
        <v>0</v>
      </c>
      <c r="O5816" s="197">
        <v>428.37</v>
      </c>
      <c r="P5816" s="124" t="s">
        <v>1314</v>
      </c>
    </row>
    <row r="5817" spans="1:16" ht="63.75">
      <c r="A5817" s="262">
        <v>86</v>
      </c>
      <c r="B5817" s="124"/>
      <c r="C5817" s="125" t="s">
        <v>710</v>
      </c>
      <c r="D5817" s="195">
        <v>43255</v>
      </c>
      <c r="E5817" s="124" t="s">
        <v>11793</v>
      </c>
      <c r="F5817" s="124" t="s">
        <v>3</v>
      </c>
      <c r="G5817" s="124">
        <v>1628076</v>
      </c>
      <c r="H5817" s="124"/>
      <c r="I5817" s="128" t="s">
        <v>14475</v>
      </c>
      <c r="J5817" s="124"/>
      <c r="K5817" s="124"/>
      <c r="L5817" s="124"/>
      <c r="M5817" s="124"/>
      <c r="N5817" s="197">
        <v>0</v>
      </c>
      <c r="O5817" s="197">
        <v>30380</v>
      </c>
      <c r="P5817" s="124" t="s">
        <v>1314</v>
      </c>
    </row>
    <row r="5818" spans="1:16" ht="51">
      <c r="A5818" s="262" t="s">
        <v>619</v>
      </c>
      <c r="B5818" s="124"/>
      <c r="C5818" s="125" t="s">
        <v>713</v>
      </c>
      <c r="D5818" s="195">
        <v>43255</v>
      </c>
      <c r="E5818" s="124" t="s">
        <v>11794</v>
      </c>
      <c r="F5818" s="124" t="s">
        <v>3</v>
      </c>
      <c r="G5818" s="124">
        <v>1628078</v>
      </c>
      <c r="H5818" s="124"/>
      <c r="I5818" s="128" t="s">
        <v>14476</v>
      </c>
      <c r="J5818" s="124"/>
      <c r="K5818" s="124"/>
      <c r="L5818" s="124"/>
      <c r="M5818" s="124"/>
      <c r="N5818" s="197">
        <v>0</v>
      </c>
      <c r="O5818" s="197">
        <v>1621.05</v>
      </c>
      <c r="P5818" s="124" t="s">
        <v>1314</v>
      </c>
    </row>
    <row r="5819" spans="1:16" ht="51">
      <c r="A5819" s="262" t="s">
        <v>619</v>
      </c>
      <c r="B5819" s="124"/>
      <c r="C5819" s="125" t="s">
        <v>713</v>
      </c>
      <c r="D5819" s="195">
        <v>43255</v>
      </c>
      <c r="E5819" s="124" t="s">
        <v>11795</v>
      </c>
      <c r="F5819" s="124" t="s">
        <v>3</v>
      </c>
      <c r="G5819" s="124">
        <v>1628082</v>
      </c>
      <c r="H5819" s="124"/>
      <c r="I5819" s="128" t="s">
        <v>14477</v>
      </c>
      <c r="J5819" s="124"/>
      <c r="K5819" s="124"/>
      <c r="L5819" s="124"/>
      <c r="M5819" s="124"/>
      <c r="N5819" s="197">
        <v>0</v>
      </c>
      <c r="O5819" s="197">
        <v>1213.2</v>
      </c>
      <c r="P5819" s="124" t="s">
        <v>1314</v>
      </c>
    </row>
    <row r="5820" spans="1:16" ht="51">
      <c r="A5820" s="262">
        <v>292</v>
      </c>
      <c r="B5820" s="124"/>
      <c r="C5820" s="125" t="s">
        <v>152</v>
      </c>
      <c r="D5820" s="195">
        <v>43255</v>
      </c>
      <c r="E5820" s="124" t="s">
        <v>11796</v>
      </c>
      <c r="F5820" s="124" t="s">
        <v>3</v>
      </c>
      <c r="G5820" s="124">
        <v>1628033</v>
      </c>
      <c r="H5820" s="124"/>
      <c r="I5820" s="128" t="s">
        <v>14464</v>
      </c>
      <c r="J5820" s="124"/>
      <c r="K5820" s="124"/>
      <c r="L5820" s="124"/>
      <c r="M5820" s="124"/>
      <c r="N5820" s="197">
        <v>0</v>
      </c>
      <c r="O5820" s="197">
        <v>94</v>
      </c>
      <c r="P5820" s="124" t="s">
        <v>1314</v>
      </c>
    </row>
    <row r="5821" spans="1:16" ht="51">
      <c r="A5821" s="262">
        <v>292</v>
      </c>
      <c r="B5821" s="124"/>
      <c r="C5821" s="125" t="s">
        <v>152</v>
      </c>
      <c r="D5821" s="195">
        <v>43255</v>
      </c>
      <c r="E5821" s="124" t="s">
        <v>11797</v>
      </c>
      <c r="F5821" s="124" t="s">
        <v>3</v>
      </c>
      <c r="G5821" s="124">
        <v>1628031</v>
      </c>
      <c r="H5821" s="124"/>
      <c r="I5821" s="128" t="s">
        <v>14463</v>
      </c>
      <c r="J5821" s="124"/>
      <c r="K5821" s="124"/>
      <c r="L5821" s="124"/>
      <c r="M5821" s="124"/>
      <c r="N5821" s="197">
        <v>0</v>
      </c>
      <c r="O5821" s="197">
        <v>62</v>
      </c>
      <c r="P5821" s="124" t="s">
        <v>1314</v>
      </c>
    </row>
    <row r="5822" spans="1:16" ht="51">
      <c r="A5822" s="262">
        <v>292</v>
      </c>
      <c r="B5822" s="124"/>
      <c r="C5822" s="125" t="s">
        <v>152</v>
      </c>
      <c r="D5822" s="195">
        <v>43255</v>
      </c>
      <c r="E5822" s="124" t="s">
        <v>11798</v>
      </c>
      <c r="F5822" s="124" t="s">
        <v>3</v>
      </c>
      <c r="G5822" s="124">
        <v>1628029</v>
      </c>
      <c r="H5822" s="124"/>
      <c r="I5822" s="128" t="s">
        <v>14463</v>
      </c>
      <c r="J5822" s="124"/>
      <c r="K5822" s="124"/>
      <c r="L5822" s="124"/>
      <c r="M5822" s="124"/>
      <c r="N5822" s="197">
        <v>0</v>
      </c>
      <c r="O5822" s="197">
        <v>77</v>
      </c>
      <c r="P5822" s="124" t="s">
        <v>1314</v>
      </c>
    </row>
    <row r="5823" spans="1:16" ht="51">
      <c r="A5823" s="262">
        <v>292</v>
      </c>
      <c r="B5823" s="124"/>
      <c r="C5823" s="125" t="s">
        <v>152</v>
      </c>
      <c r="D5823" s="195">
        <v>43255</v>
      </c>
      <c r="E5823" s="124" t="s">
        <v>11799</v>
      </c>
      <c r="F5823" s="124" t="s">
        <v>3</v>
      </c>
      <c r="G5823" s="124">
        <v>1628026</v>
      </c>
      <c r="H5823" s="124"/>
      <c r="I5823" s="128" t="s">
        <v>14463</v>
      </c>
      <c r="J5823" s="124"/>
      <c r="K5823" s="124"/>
      <c r="L5823" s="124"/>
      <c r="M5823" s="124"/>
      <c r="N5823" s="197">
        <v>0</v>
      </c>
      <c r="O5823" s="197">
        <v>96</v>
      </c>
      <c r="P5823" s="124" t="s">
        <v>1314</v>
      </c>
    </row>
    <row r="5824" spans="1:16" ht="51">
      <c r="A5824" s="262">
        <v>292</v>
      </c>
      <c r="B5824" s="124"/>
      <c r="C5824" s="125" t="s">
        <v>152</v>
      </c>
      <c r="D5824" s="195">
        <v>43255</v>
      </c>
      <c r="E5824" s="124" t="s">
        <v>11800</v>
      </c>
      <c r="F5824" s="124" t="s">
        <v>3</v>
      </c>
      <c r="G5824" s="124">
        <v>1628024</v>
      </c>
      <c r="H5824" s="124"/>
      <c r="I5824" s="128" t="s">
        <v>14463</v>
      </c>
      <c r="J5824" s="124"/>
      <c r="K5824" s="124"/>
      <c r="L5824" s="124"/>
      <c r="M5824" s="124"/>
      <c r="N5824" s="197">
        <v>0</v>
      </c>
      <c r="O5824" s="197">
        <v>81</v>
      </c>
      <c r="P5824" s="124" t="s">
        <v>1314</v>
      </c>
    </row>
    <row r="5825" spans="1:16" ht="51">
      <c r="A5825" s="262">
        <v>292</v>
      </c>
      <c r="B5825" s="124"/>
      <c r="C5825" s="125" t="s">
        <v>152</v>
      </c>
      <c r="D5825" s="195">
        <v>43255</v>
      </c>
      <c r="E5825" s="124" t="s">
        <v>11801</v>
      </c>
      <c r="F5825" s="124" t="s">
        <v>3</v>
      </c>
      <c r="G5825" s="124">
        <v>1628021</v>
      </c>
      <c r="H5825" s="124"/>
      <c r="I5825" s="128" t="s">
        <v>14478</v>
      </c>
      <c r="J5825" s="124"/>
      <c r="K5825" s="124"/>
      <c r="L5825" s="124"/>
      <c r="M5825" s="124"/>
      <c r="N5825" s="197">
        <v>0</v>
      </c>
      <c r="O5825" s="197">
        <v>58</v>
      </c>
      <c r="P5825" s="124" t="s">
        <v>1314</v>
      </c>
    </row>
    <row r="5826" spans="1:16" ht="51">
      <c r="A5826" s="262">
        <v>292</v>
      </c>
      <c r="B5826" s="124"/>
      <c r="C5826" s="125" t="s">
        <v>152</v>
      </c>
      <c r="D5826" s="195">
        <v>43255</v>
      </c>
      <c r="E5826" s="124" t="s">
        <v>11802</v>
      </c>
      <c r="F5826" s="124" t="s">
        <v>3</v>
      </c>
      <c r="G5826" s="124">
        <v>1628019</v>
      </c>
      <c r="H5826" s="124"/>
      <c r="I5826" s="128" t="s">
        <v>14463</v>
      </c>
      <c r="J5826" s="124"/>
      <c r="K5826" s="124"/>
      <c r="L5826" s="124"/>
      <c r="M5826" s="124"/>
      <c r="N5826" s="197">
        <v>0</v>
      </c>
      <c r="O5826" s="197">
        <v>65</v>
      </c>
      <c r="P5826" s="124" t="s">
        <v>1314</v>
      </c>
    </row>
    <row r="5827" spans="1:16" ht="51">
      <c r="A5827" s="262">
        <v>292</v>
      </c>
      <c r="B5827" s="124"/>
      <c r="C5827" s="125" t="s">
        <v>152</v>
      </c>
      <c r="D5827" s="195">
        <v>43255</v>
      </c>
      <c r="E5827" s="124" t="s">
        <v>11803</v>
      </c>
      <c r="F5827" s="124" t="s">
        <v>3</v>
      </c>
      <c r="G5827" s="124">
        <v>1628018</v>
      </c>
      <c r="H5827" s="124"/>
      <c r="I5827" s="128" t="s">
        <v>14463</v>
      </c>
      <c r="J5827" s="124"/>
      <c r="K5827" s="124"/>
      <c r="L5827" s="124"/>
      <c r="M5827" s="124"/>
      <c r="N5827" s="197">
        <v>0</v>
      </c>
      <c r="O5827" s="197">
        <v>102</v>
      </c>
      <c r="P5827" s="124" t="s">
        <v>1314</v>
      </c>
    </row>
    <row r="5828" spans="1:16" ht="51">
      <c r="A5828" s="262">
        <v>292</v>
      </c>
      <c r="B5828" s="124"/>
      <c r="C5828" s="125" t="s">
        <v>152</v>
      </c>
      <c r="D5828" s="195">
        <v>43255</v>
      </c>
      <c r="E5828" s="124" t="s">
        <v>11804</v>
      </c>
      <c r="F5828" s="124" t="s">
        <v>3</v>
      </c>
      <c r="G5828" s="124">
        <v>1628016</v>
      </c>
      <c r="H5828" s="124"/>
      <c r="I5828" s="128" t="s">
        <v>14463</v>
      </c>
      <c r="J5828" s="124"/>
      <c r="K5828" s="124"/>
      <c r="L5828" s="124"/>
      <c r="M5828" s="124"/>
      <c r="N5828" s="197">
        <v>0</v>
      </c>
      <c r="O5828" s="197">
        <v>105</v>
      </c>
      <c r="P5828" s="124" t="s">
        <v>1314</v>
      </c>
    </row>
    <row r="5829" spans="1:16" ht="51">
      <c r="A5829" s="262">
        <v>292</v>
      </c>
      <c r="B5829" s="124"/>
      <c r="C5829" s="125" t="s">
        <v>152</v>
      </c>
      <c r="D5829" s="195">
        <v>43255</v>
      </c>
      <c r="E5829" s="124" t="s">
        <v>11805</v>
      </c>
      <c r="F5829" s="124" t="s">
        <v>3</v>
      </c>
      <c r="G5829" s="124">
        <v>1628013</v>
      </c>
      <c r="H5829" s="124"/>
      <c r="I5829" s="128" t="s">
        <v>14463</v>
      </c>
      <c r="J5829" s="124"/>
      <c r="K5829" s="124"/>
      <c r="L5829" s="124"/>
      <c r="M5829" s="124"/>
      <c r="N5829" s="197">
        <v>0</v>
      </c>
      <c r="O5829" s="197">
        <v>111</v>
      </c>
      <c r="P5829" s="124" t="s">
        <v>1314</v>
      </c>
    </row>
    <row r="5830" spans="1:16" ht="51">
      <c r="A5830" s="262">
        <v>292</v>
      </c>
      <c r="B5830" s="124"/>
      <c r="C5830" s="125" t="s">
        <v>152</v>
      </c>
      <c r="D5830" s="195">
        <v>43255</v>
      </c>
      <c r="E5830" s="124" t="s">
        <v>11806</v>
      </c>
      <c r="F5830" s="124" t="s">
        <v>3</v>
      </c>
      <c r="G5830" s="124">
        <v>1628010</v>
      </c>
      <c r="H5830" s="124"/>
      <c r="I5830" s="128" t="s">
        <v>14463</v>
      </c>
      <c r="J5830" s="124"/>
      <c r="K5830" s="124"/>
      <c r="L5830" s="124"/>
      <c r="M5830" s="124"/>
      <c r="N5830" s="197">
        <v>0</v>
      </c>
      <c r="O5830" s="197">
        <v>107</v>
      </c>
      <c r="P5830" s="124" t="s">
        <v>1314</v>
      </c>
    </row>
    <row r="5831" spans="1:16" ht="51">
      <c r="A5831" s="262">
        <v>292</v>
      </c>
      <c r="B5831" s="124"/>
      <c r="C5831" s="125" t="s">
        <v>152</v>
      </c>
      <c r="D5831" s="195">
        <v>43255</v>
      </c>
      <c r="E5831" s="124" t="s">
        <v>11807</v>
      </c>
      <c r="F5831" s="124" t="s">
        <v>3</v>
      </c>
      <c r="G5831" s="124">
        <v>1628009</v>
      </c>
      <c r="H5831" s="124"/>
      <c r="I5831" s="128" t="s">
        <v>14463</v>
      </c>
      <c r="J5831" s="124"/>
      <c r="K5831" s="124"/>
      <c r="L5831" s="124"/>
      <c r="M5831" s="124"/>
      <c r="N5831" s="197">
        <v>0</v>
      </c>
      <c r="O5831" s="197">
        <v>110</v>
      </c>
      <c r="P5831" s="124" t="s">
        <v>1314</v>
      </c>
    </row>
    <row r="5832" spans="1:16" ht="51">
      <c r="A5832" s="262">
        <v>292</v>
      </c>
      <c r="B5832" s="124"/>
      <c r="C5832" s="125" t="s">
        <v>152</v>
      </c>
      <c r="D5832" s="195">
        <v>43255</v>
      </c>
      <c r="E5832" s="124" t="s">
        <v>11808</v>
      </c>
      <c r="F5832" s="124" t="s">
        <v>3</v>
      </c>
      <c r="G5832" s="124">
        <v>1628008</v>
      </c>
      <c r="H5832" s="124"/>
      <c r="I5832" s="128" t="s">
        <v>14463</v>
      </c>
      <c r="J5832" s="124"/>
      <c r="K5832" s="124"/>
      <c r="L5832" s="124"/>
      <c r="M5832" s="124"/>
      <c r="N5832" s="197">
        <v>0</v>
      </c>
      <c r="O5832" s="197">
        <v>62</v>
      </c>
      <c r="P5832" s="124" t="s">
        <v>1314</v>
      </c>
    </row>
    <row r="5833" spans="1:16" ht="51">
      <c r="A5833" s="262" t="s">
        <v>619</v>
      </c>
      <c r="B5833" s="124"/>
      <c r="C5833" s="125" t="s">
        <v>713</v>
      </c>
      <c r="D5833" s="195">
        <v>43255</v>
      </c>
      <c r="E5833" s="124" t="s">
        <v>11809</v>
      </c>
      <c r="F5833" s="124" t="s">
        <v>3</v>
      </c>
      <c r="G5833" s="124">
        <v>1627959</v>
      </c>
      <c r="H5833" s="124"/>
      <c r="I5833" s="128" t="s">
        <v>10475</v>
      </c>
      <c r="J5833" s="124"/>
      <c r="K5833" s="124"/>
      <c r="L5833" s="124"/>
      <c r="M5833" s="124"/>
      <c r="N5833" s="197">
        <v>0</v>
      </c>
      <c r="O5833" s="197">
        <v>6200</v>
      </c>
      <c r="P5833" s="124" t="s">
        <v>1314</v>
      </c>
    </row>
    <row r="5834" spans="1:16" ht="51">
      <c r="A5834" s="262" t="s">
        <v>619</v>
      </c>
      <c r="B5834" s="124"/>
      <c r="C5834" s="125" t="s">
        <v>713</v>
      </c>
      <c r="D5834" s="195">
        <v>43255</v>
      </c>
      <c r="E5834" s="124" t="s">
        <v>11810</v>
      </c>
      <c r="F5834" s="124" t="s">
        <v>3</v>
      </c>
      <c r="G5834" s="124">
        <v>1627961</v>
      </c>
      <c r="H5834" s="124"/>
      <c r="I5834" s="128" t="s">
        <v>14479</v>
      </c>
      <c r="J5834" s="124"/>
      <c r="K5834" s="124"/>
      <c r="L5834" s="124"/>
      <c r="M5834" s="124"/>
      <c r="N5834" s="197">
        <v>0</v>
      </c>
      <c r="O5834" s="197">
        <v>3264</v>
      </c>
      <c r="P5834" s="124" t="s">
        <v>1314</v>
      </c>
    </row>
    <row r="5835" spans="1:16" ht="51">
      <c r="A5835" s="262" t="s">
        <v>619</v>
      </c>
      <c r="B5835" s="124"/>
      <c r="C5835" s="125" t="s">
        <v>713</v>
      </c>
      <c r="D5835" s="195">
        <v>43255</v>
      </c>
      <c r="E5835" s="124" t="s">
        <v>11811</v>
      </c>
      <c r="F5835" s="124" t="s">
        <v>3</v>
      </c>
      <c r="G5835" s="124">
        <v>1627973</v>
      </c>
      <c r="H5835" s="124"/>
      <c r="I5835" s="128" t="s">
        <v>2990</v>
      </c>
      <c r="J5835" s="124"/>
      <c r="K5835" s="124"/>
      <c r="L5835" s="124"/>
      <c r="M5835" s="124"/>
      <c r="N5835" s="197">
        <v>0</v>
      </c>
      <c r="O5835" s="197">
        <v>1506</v>
      </c>
      <c r="P5835" s="124" t="s">
        <v>1314</v>
      </c>
    </row>
    <row r="5836" spans="1:16" ht="51">
      <c r="A5836" s="262" t="s">
        <v>619</v>
      </c>
      <c r="B5836" s="124"/>
      <c r="C5836" s="125" t="s">
        <v>713</v>
      </c>
      <c r="D5836" s="195">
        <v>43255</v>
      </c>
      <c r="E5836" s="124" t="s">
        <v>11812</v>
      </c>
      <c r="F5836" s="124" t="s">
        <v>3</v>
      </c>
      <c r="G5836" s="124">
        <v>1627974</v>
      </c>
      <c r="H5836" s="124"/>
      <c r="I5836" s="128" t="s">
        <v>14480</v>
      </c>
      <c r="J5836" s="124"/>
      <c r="K5836" s="124"/>
      <c r="L5836" s="124"/>
      <c r="M5836" s="124"/>
      <c r="N5836" s="197">
        <v>0</v>
      </c>
      <c r="O5836" s="197">
        <v>1506</v>
      </c>
      <c r="P5836" s="124" t="s">
        <v>1314</v>
      </c>
    </row>
    <row r="5837" spans="1:16" ht="51">
      <c r="A5837" s="262" t="s">
        <v>619</v>
      </c>
      <c r="B5837" s="124"/>
      <c r="C5837" s="125" t="s">
        <v>713</v>
      </c>
      <c r="D5837" s="195">
        <v>43255</v>
      </c>
      <c r="E5837" s="124" t="s">
        <v>11813</v>
      </c>
      <c r="F5837" s="124" t="s">
        <v>3</v>
      </c>
      <c r="G5837" s="124">
        <v>1627976</v>
      </c>
      <c r="H5837" s="124"/>
      <c r="I5837" s="128" t="s">
        <v>2990</v>
      </c>
      <c r="J5837" s="124"/>
      <c r="K5837" s="124"/>
      <c r="L5837" s="124"/>
      <c r="M5837" s="124"/>
      <c r="N5837" s="197">
        <v>0</v>
      </c>
      <c r="O5837" s="197">
        <v>1506</v>
      </c>
      <c r="P5837" s="124" t="s">
        <v>1314</v>
      </c>
    </row>
    <row r="5838" spans="1:16" ht="51">
      <c r="A5838" s="262" t="s">
        <v>619</v>
      </c>
      <c r="B5838" s="124"/>
      <c r="C5838" s="125" t="s">
        <v>713</v>
      </c>
      <c r="D5838" s="195">
        <v>43255</v>
      </c>
      <c r="E5838" s="124" t="s">
        <v>11814</v>
      </c>
      <c r="F5838" s="124" t="s">
        <v>3</v>
      </c>
      <c r="G5838" s="124">
        <v>1627985</v>
      </c>
      <c r="H5838" s="124"/>
      <c r="I5838" s="128" t="s">
        <v>1387</v>
      </c>
      <c r="J5838" s="124"/>
      <c r="K5838" s="124"/>
      <c r="L5838" s="124"/>
      <c r="M5838" s="124"/>
      <c r="N5838" s="197">
        <v>0</v>
      </c>
      <c r="O5838" s="197">
        <v>800</v>
      </c>
      <c r="P5838" s="124" t="s">
        <v>1314</v>
      </c>
    </row>
    <row r="5839" spans="1:16" ht="38.25">
      <c r="A5839" s="262">
        <v>25</v>
      </c>
      <c r="B5839" s="124"/>
      <c r="C5839" s="125" t="s">
        <v>694</v>
      </c>
      <c r="D5839" s="195">
        <v>43255</v>
      </c>
      <c r="E5839" s="124" t="s">
        <v>11815</v>
      </c>
      <c r="F5839" s="124" t="s">
        <v>3</v>
      </c>
      <c r="G5839" s="124">
        <v>1627996</v>
      </c>
      <c r="H5839" s="124"/>
      <c r="I5839" s="128" t="s">
        <v>14481</v>
      </c>
      <c r="J5839" s="124"/>
      <c r="K5839" s="124"/>
      <c r="L5839" s="124"/>
      <c r="M5839" s="124"/>
      <c r="N5839" s="197">
        <v>0</v>
      </c>
      <c r="O5839" s="197">
        <v>50</v>
      </c>
      <c r="P5839" s="124" t="s">
        <v>1314</v>
      </c>
    </row>
    <row r="5840" spans="1:16" ht="51">
      <c r="A5840" s="262">
        <v>373</v>
      </c>
      <c r="B5840" s="124"/>
      <c r="C5840" s="125" t="s">
        <v>1269</v>
      </c>
      <c r="D5840" s="195">
        <v>43255</v>
      </c>
      <c r="E5840" s="124" t="s">
        <v>11816</v>
      </c>
      <c r="F5840" s="124" t="s">
        <v>3</v>
      </c>
      <c r="G5840" s="124">
        <v>1628001</v>
      </c>
      <c r="H5840" s="124"/>
      <c r="I5840" s="128" t="s">
        <v>14482</v>
      </c>
      <c r="J5840" s="124"/>
      <c r="K5840" s="124"/>
      <c r="L5840" s="124"/>
      <c r="M5840" s="124"/>
      <c r="N5840" s="197">
        <v>0</v>
      </c>
      <c r="O5840" s="197">
        <v>121</v>
      </c>
      <c r="P5840" s="124" t="s">
        <v>1314</v>
      </c>
    </row>
    <row r="5841" spans="1:16" ht="51">
      <c r="A5841" s="262">
        <v>222</v>
      </c>
      <c r="B5841" s="124"/>
      <c r="C5841" s="125" t="s">
        <v>764</v>
      </c>
      <c r="D5841" s="195">
        <v>43255</v>
      </c>
      <c r="E5841" s="124" t="s">
        <v>11817</v>
      </c>
      <c r="F5841" s="124" t="s">
        <v>3</v>
      </c>
      <c r="G5841" s="124">
        <v>1628006</v>
      </c>
      <c r="H5841" s="124"/>
      <c r="I5841" s="128" t="s">
        <v>14483</v>
      </c>
      <c r="J5841" s="124"/>
      <c r="K5841" s="124"/>
      <c r="L5841" s="124"/>
      <c r="M5841" s="124"/>
      <c r="N5841" s="197">
        <v>0</v>
      </c>
      <c r="O5841" s="197">
        <v>12.120000000000001</v>
      </c>
      <c r="P5841" s="124" t="s">
        <v>1314</v>
      </c>
    </row>
    <row r="5842" spans="1:16" ht="51">
      <c r="A5842" s="262">
        <v>292</v>
      </c>
      <c r="B5842" s="124"/>
      <c r="C5842" s="125" t="s">
        <v>152</v>
      </c>
      <c r="D5842" s="195">
        <v>43255</v>
      </c>
      <c r="E5842" s="124" t="s">
        <v>11818</v>
      </c>
      <c r="F5842" s="124" t="s">
        <v>3</v>
      </c>
      <c r="G5842" s="124">
        <v>1628007</v>
      </c>
      <c r="H5842" s="124"/>
      <c r="I5842" s="128" t="s">
        <v>14484</v>
      </c>
      <c r="J5842" s="124"/>
      <c r="K5842" s="124"/>
      <c r="L5842" s="124"/>
      <c r="M5842" s="124"/>
      <c r="N5842" s="197">
        <v>0</v>
      </c>
      <c r="O5842" s="197">
        <v>69</v>
      </c>
      <c r="P5842" s="124" t="s">
        <v>1314</v>
      </c>
    </row>
    <row r="5843" spans="1:16" ht="63.75">
      <c r="A5843" s="262">
        <v>10</v>
      </c>
      <c r="B5843" s="124"/>
      <c r="C5843" s="125" t="s">
        <v>690</v>
      </c>
      <c r="D5843" s="195">
        <v>43255</v>
      </c>
      <c r="E5843" s="124" t="s">
        <v>11819</v>
      </c>
      <c r="F5843" s="124" t="s">
        <v>6</v>
      </c>
      <c r="G5843" s="124">
        <v>751052</v>
      </c>
      <c r="H5843" s="124"/>
      <c r="I5843" s="128" t="s">
        <v>14485</v>
      </c>
      <c r="J5843" s="124"/>
      <c r="K5843" s="124"/>
      <c r="L5843" s="124"/>
      <c r="M5843" s="124"/>
      <c r="N5843" s="197">
        <v>0</v>
      </c>
      <c r="O5843" s="197">
        <v>15194.9</v>
      </c>
      <c r="P5843" s="124" t="s">
        <v>1314</v>
      </c>
    </row>
    <row r="5844" spans="1:16" ht="63.75">
      <c r="A5844" s="262">
        <v>10</v>
      </c>
      <c r="B5844" s="124"/>
      <c r="C5844" s="125" t="s">
        <v>690</v>
      </c>
      <c r="D5844" s="195">
        <v>43255</v>
      </c>
      <c r="E5844" s="124" t="s">
        <v>11820</v>
      </c>
      <c r="F5844" s="124" t="s">
        <v>6</v>
      </c>
      <c r="G5844" s="124">
        <v>751054</v>
      </c>
      <c r="H5844" s="124"/>
      <c r="I5844" s="128" t="s">
        <v>14486</v>
      </c>
      <c r="J5844" s="124"/>
      <c r="K5844" s="124"/>
      <c r="L5844" s="124"/>
      <c r="M5844" s="124"/>
      <c r="N5844" s="197">
        <v>0</v>
      </c>
      <c r="O5844" s="197">
        <v>32887.050000000003</v>
      </c>
      <c r="P5844" s="124" t="s">
        <v>1314</v>
      </c>
    </row>
    <row r="5845" spans="1:16" ht="63.75">
      <c r="A5845" s="262">
        <v>10</v>
      </c>
      <c r="B5845" s="124"/>
      <c r="C5845" s="125" t="s">
        <v>690</v>
      </c>
      <c r="D5845" s="195">
        <v>43255</v>
      </c>
      <c r="E5845" s="124" t="s">
        <v>11821</v>
      </c>
      <c r="F5845" s="124" t="s">
        <v>6</v>
      </c>
      <c r="G5845" s="124">
        <v>751056</v>
      </c>
      <c r="H5845" s="124"/>
      <c r="I5845" s="128" t="s">
        <v>14487</v>
      </c>
      <c r="J5845" s="124"/>
      <c r="K5845" s="124"/>
      <c r="L5845" s="124"/>
      <c r="M5845" s="124"/>
      <c r="N5845" s="197">
        <v>0</v>
      </c>
      <c r="O5845" s="197">
        <v>8018.79</v>
      </c>
      <c r="P5845" s="124" t="s">
        <v>1314</v>
      </c>
    </row>
    <row r="5846" spans="1:16" ht="63.75">
      <c r="A5846" s="262">
        <v>10</v>
      </c>
      <c r="B5846" s="124"/>
      <c r="C5846" s="125" t="s">
        <v>690</v>
      </c>
      <c r="D5846" s="195">
        <v>43255</v>
      </c>
      <c r="E5846" s="124" t="s">
        <v>11822</v>
      </c>
      <c r="F5846" s="124" t="s">
        <v>15</v>
      </c>
      <c r="G5846" s="124">
        <v>751053</v>
      </c>
      <c r="H5846" s="124"/>
      <c r="I5846" s="128" t="s">
        <v>14488</v>
      </c>
      <c r="J5846" s="124"/>
      <c r="K5846" s="124"/>
      <c r="L5846" s="124"/>
      <c r="M5846" s="124"/>
      <c r="N5846" s="197">
        <v>50</v>
      </c>
      <c r="O5846" s="197">
        <v>0</v>
      </c>
      <c r="P5846" s="124" t="s">
        <v>1314</v>
      </c>
    </row>
    <row r="5847" spans="1:16" ht="51">
      <c r="A5847" s="262">
        <v>10</v>
      </c>
      <c r="B5847" s="124"/>
      <c r="C5847" s="125" t="s">
        <v>690</v>
      </c>
      <c r="D5847" s="195">
        <v>43255</v>
      </c>
      <c r="E5847" s="124" t="s">
        <v>11823</v>
      </c>
      <c r="F5847" s="124" t="s">
        <v>15</v>
      </c>
      <c r="G5847" s="124">
        <v>751055</v>
      </c>
      <c r="H5847" s="124"/>
      <c r="I5847" s="128" t="s">
        <v>14489</v>
      </c>
      <c r="J5847" s="124"/>
      <c r="K5847" s="124"/>
      <c r="L5847" s="124"/>
      <c r="M5847" s="124"/>
      <c r="N5847" s="197">
        <v>50</v>
      </c>
      <c r="O5847" s="197">
        <v>0</v>
      </c>
      <c r="P5847" s="124" t="s">
        <v>1314</v>
      </c>
    </row>
    <row r="5848" spans="1:16" ht="51">
      <c r="A5848" s="262">
        <v>10</v>
      </c>
      <c r="B5848" s="124"/>
      <c r="C5848" s="125" t="s">
        <v>690</v>
      </c>
      <c r="D5848" s="195">
        <v>43255</v>
      </c>
      <c r="E5848" s="124" t="s">
        <v>11824</v>
      </c>
      <c r="F5848" s="124" t="s">
        <v>15</v>
      </c>
      <c r="G5848" s="124">
        <v>751057</v>
      </c>
      <c r="H5848" s="124"/>
      <c r="I5848" s="128" t="s">
        <v>14490</v>
      </c>
      <c r="J5848" s="124"/>
      <c r="K5848" s="124"/>
      <c r="L5848" s="124"/>
      <c r="M5848" s="124"/>
      <c r="N5848" s="197">
        <v>50</v>
      </c>
      <c r="O5848" s="197">
        <v>0</v>
      </c>
      <c r="P5848" s="124" t="s">
        <v>1314</v>
      </c>
    </row>
    <row r="5849" spans="1:16" ht="76.5">
      <c r="A5849" s="262">
        <v>25</v>
      </c>
      <c r="B5849" s="124"/>
      <c r="C5849" s="125" t="s">
        <v>694</v>
      </c>
      <c r="D5849" s="195">
        <v>43255</v>
      </c>
      <c r="E5849" s="124" t="s">
        <v>11825</v>
      </c>
      <c r="F5849" s="124" t="s">
        <v>1315</v>
      </c>
      <c r="G5849" s="124">
        <v>17900358</v>
      </c>
      <c r="H5849" s="124"/>
      <c r="I5849" s="128" t="s">
        <v>14491</v>
      </c>
      <c r="J5849" s="124"/>
      <c r="K5849" s="124"/>
      <c r="L5849" s="124"/>
      <c r="M5849" s="124"/>
      <c r="N5849" s="197">
        <v>129011.8</v>
      </c>
      <c r="O5849" s="197">
        <v>0</v>
      </c>
      <c r="P5849" s="124" t="s">
        <v>1314</v>
      </c>
    </row>
    <row r="5850" spans="1:16" ht="76.5">
      <c r="A5850" s="262">
        <v>25</v>
      </c>
      <c r="B5850" s="124"/>
      <c r="C5850" s="125" t="s">
        <v>694</v>
      </c>
      <c r="D5850" s="195">
        <v>43255</v>
      </c>
      <c r="E5850" s="124" t="s">
        <v>11826</v>
      </c>
      <c r="F5850" s="124" t="s">
        <v>1315</v>
      </c>
      <c r="G5850" s="124">
        <v>17904132</v>
      </c>
      <c r="H5850" s="124"/>
      <c r="I5850" s="128" t="s">
        <v>14492</v>
      </c>
      <c r="J5850" s="124"/>
      <c r="K5850" s="124"/>
      <c r="L5850" s="124"/>
      <c r="M5850" s="124"/>
      <c r="N5850" s="197">
        <v>848258</v>
      </c>
      <c r="O5850" s="197">
        <v>0</v>
      </c>
      <c r="P5850" s="124" t="s">
        <v>1314</v>
      </c>
    </row>
    <row r="5851" spans="1:16" ht="89.25">
      <c r="A5851" s="262">
        <v>594</v>
      </c>
      <c r="B5851" s="124"/>
      <c r="C5851" s="125" t="s">
        <v>113</v>
      </c>
      <c r="D5851" s="195">
        <v>43255</v>
      </c>
      <c r="E5851" s="124" t="s">
        <v>11827</v>
      </c>
      <c r="F5851" s="124" t="s">
        <v>15</v>
      </c>
      <c r="G5851" s="124">
        <v>5116</v>
      </c>
      <c r="H5851" s="124"/>
      <c r="I5851" s="128" t="s">
        <v>14493</v>
      </c>
      <c r="J5851" s="124"/>
      <c r="K5851" s="124"/>
      <c r="L5851" s="124"/>
      <c r="M5851" s="124"/>
      <c r="N5851" s="197">
        <v>1598.58</v>
      </c>
      <c r="O5851" s="197">
        <v>0</v>
      </c>
      <c r="P5851" s="124" t="s">
        <v>1314</v>
      </c>
    </row>
    <row r="5852" spans="1:16" ht="63.75">
      <c r="A5852" s="262">
        <v>10</v>
      </c>
      <c r="B5852" s="124"/>
      <c r="C5852" s="125" t="s">
        <v>690</v>
      </c>
      <c r="D5852" s="195">
        <v>43255</v>
      </c>
      <c r="E5852" s="124" t="s">
        <v>11828</v>
      </c>
      <c r="F5852" s="124" t="s">
        <v>6</v>
      </c>
      <c r="G5852" s="124">
        <v>751872</v>
      </c>
      <c r="H5852" s="124"/>
      <c r="I5852" s="128" t="s">
        <v>14494</v>
      </c>
      <c r="J5852" s="124"/>
      <c r="K5852" s="124"/>
      <c r="L5852" s="124"/>
      <c r="M5852" s="124"/>
      <c r="N5852" s="197">
        <v>0</v>
      </c>
      <c r="O5852" s="197">
        <v>10366.15</v>
      </c>
      <c r="P5852" s="124" t="s">
        <v>1314</v>
      </c>
    </row>
    <row r="5853" spans="1:16" ht="63.75">
      <c r="A5853" s="262">
        <v>10</v>
      </c>
      <c r="B5853" s="124"/>
      <c r="C5853" s="125" t="s">
        <v>690</v>
      </c>
      <c r="D5853" s="195">
        <v>43255</v>
      </c>
      <c r="E5853" s="124" t="s">
        <v>11829</v>
      </c>
      <c r="F5853" s="124" t="s">
        <v>6</v>
      </c>
      <c r="G5853" s="124">
        <v>751876</v>
      </c>
      <c r="H5853" s="124"/>
      <c r="I5853" s="128" t="s">
        <v>14495</v>
      </c>
      <c r="J5853" s="124"/>
      <c r="K5853" s="124"/>
      <c r="L5853" s="124"/>
      <c r="M5853" s="124"/>
      <c r="N5853" s="197">
        <v>0</v>
      </c>
      <c r="O5853" s="197">
        <v>6517</v>
      </c>
      <c r="P5853" s="124" t="s">
        <v>1314</v>
      </c>
    </row>
    <row r="5854" spans="1:16" ht="63.75">
      <c r="A5854" s="262">
        <v>10</v>
      </c>
      <c r="B5854" s="124"/>
      <c r="C5854" s="125" t="s">
        <v>690</v>
      </c>
      <c r="D5854" s="195">
        <v>43255</v>
      </c>
      <c r="E5854" s="124" t="s">
        <v>11830</v>
      </c>
      <c r="F5854" s="124" t="s">
        <v>15</v>
      </c>
      <c r="G5854" s="124">
        <v>751873</v>
      </c>
      <c r="H5854" s="124"/>
      <c r="I5854" s="128" t="s">
        <v>14496</v>
      </c>
      <c r="J5854" s="124"/>
      <c r="K5854" s="124"/>
      <c r="L5854" s="124"/>
      <c r="M5854" s="124"/>
      <c r="N5854" s="197">
        <v>50</v>
      </c>
      <c r="O5854" s="197">
        <v>0</v>
      </c>
      <c r="P5854" s="124" t="s">
        <v>1314</v>
      </c>
    </row>
    <row r="5855" spans="1:16" ht="63.75">
      <c r="A5855" s="262">
        <v>10</v>
      </c>
      <c r="B5855" s="124"/>
      <c r="C5855" s="125" t="s">
        <v>690</v>
      </c>
      <c r="D5855" s="195">
        <v>43255</v>
      </c>
      <c r="E5855" s="124" t="s">
        <v>11831</v>
      </c>
      <c r="F5855" s="124" t="s">
        <v>15</v>
      </c>
      <c r="G5855" s="124">
        <v>751877</v>
      </c>
      <c r="H5855" s="124"/>
      <c r="I5855" s="128" t="s">
        <v>14497</v>
      </c>
      <c r="J5855" s="124"/>
      <c r="K5855" s="124"/>
      <c r="L5855" s="124"/>
      <c r="M5855" s="124"/>
      <c r="N5855" s="197">
        <v>50</v>
      </c>
      <c r="O5855" s="197">
        <v>0</v>
      </c>
      <c r="P5855" s="124" t="s">
        <v>1314</v>
      </c>
    </row>
    <row r="5856" spans="1:16" ht="38.25">
      <c r="A5856" s="262">
        <v>117</v>
      </c>
      <c r="B5856" s="124"/>
      <c r="C5856" s="125" t="s">
        <v>722</v>
      </c>
      <c r="D5856" s="195">
        <v>43255</v>
      </c>
      <c r="E5856" s="124" t="s">
        <v>11832</v>
      </c>
      <c r="F5856" s="124" t="s">
        <v>11</v>
      </c>
      <c r="G5856" s="124">
        <v>923569</v>
      </c>
      <c r="H5856" s="124"/>
      <c r="I5856" s="128" t="s">
        <v>14498</v>
      </c>
      <c r="J5856" s="124"/>
      <c r="K5856" s="124"/>
      <c r="L5856" s="124"/>
      <c r="M5856" s="124"/>
      <c r="N5856" s="197">
        <v>50</v>
      </c>
      <c r="O5856" s="197">
        <v>0</v>
      </c>
      <c r="P5856" s="124" t="s">
        <v>1314</v>
      </c>
    </row>
    <row r="5857" spans="1:16" ht="51">
      <c r="A5857" s="262" t="s">
        <v>622</v>
      </c>
      <c r="B5857" s="124"/>
      <c r="C5857" s="125" t="s">
        <v>715</v>
      </c>
      <c r="D5857" s="195">
        <v>43255</v>
      </c>
      <c r="E5857" s="124" t="s">
        <v>11833</v>
      </c>
      <c r="F5857" s="124" t="s">
        <v>1256</v>
      </c>
      <c r="G5857" s="124">
        <v>17918475</v>
      </c>
      <c r="H5857" s="124"/>
      <c r="I5857" s="128" t="s">
        <v>14499</v>
      </c>
      <c r="J5857" s="124"/>
      <c r="K5857" s="124"/>
      <c r="L5857" s="124"/>
      <c r="M5857" s="124"/>
      <c r="N5857" s="197">
        <v>0</v>
      </c>
      <c r="O5857" s="197">
        <v>84188.3</v>
      </c>
      <c r="P5857" s="124" t="s">
        <v>1314</v>
      </c>
    </row>
    <row r="5858" spans="1:16" ht="51">
      <c r="A5858" s="262" t="s">
        <v>619</v>
      </c>
      <c r="B5858" s="124"/>
      <c r="C5858" s="125" t="s">
        <v>713</v>
      </c>
      <c r="D5858" s="195">
        <v>43256</v>
      </c>
      <c r="E5858" s="124" t="s">
        <v>11834</v>
      </c>
      <c r="F5858" s="124" t="s">
        <v>3</v>
      </c>
      <c r="G5858" s="124">
        <v>1628537</v>
      </c>
      <c r="H5858" s="124"/>
      <c r="I5858" s="128" t="s">
        <v>14500</v>
      </c>
      <c r="J5858" s="124"/>
      <c r="K5858" s="124"/>
      <c r="L5858" s="124"/>
      <c r="M5858" s="124"/>
      <c r="N5858" s="197">
        <v>0</v>
      </c>
      <c r="O5858" s="197">
        <v>791.42000000000007</v>
      </c>
      <c r="P5858" s="124" t="s">
        <v>1314</v>
      </c>
    </row>
    <row r="5859" spans="1:16" ht="51">
      <c r="A5859" s="262" t="s">
        <v>619</v>
      </c>
      <c r="B5859" s="124"/>
      <c r="C5859" s="125" t="s">
        <v>713</v>
      </c>
      <c r="D5859" s="195">
        <v>43256</v>
      </c>
      <c r="E5859" s="124" t="s">
        <v>11835</v>
      </c>
      <c r="F5859" s="124" t="s">
        <v>3</v>
      </c>
      <c r="G5859" s="124">
        <v>1628523</v>
      </c>
      <c r="H5859" s="124"/>
      <c r="I5859" s="128" t="s">
        <v>3000</v>
      </c>
      <c r="J5859" s="124"/>
      <c r="K5859" s="124"/>
      <c r="L5859" s="124"/>
      <c r="M5859" s="124"/>
      <c r="N5859" s="197">
        <v>0</v>
      </c>
      <c r="O5859" s="197">
        <v>800</v>
      </c>
      <c r="P5859" s="124" t="s">
        <v>1314</v>
      </c>
    </row>
    <row r="5860" spans="1:16" ht="38.25">
      <c r="A5860" s="262">
        <v>86</v>
      </c>
      <c r="B5860" s="124"/>
      <c r="C5860" s="125" t="s">
        <v>710</v>
      </c>
      <c r="D5860" s="195">
        <v>43256</v>
      </c>
      <c r="E5860" s="124" t="s">
        <v>11836</v>
      </c>
      <c r="F5860" s="124" t="s">
        <v>3</v>
      </c>
      <c r="G5860" s="124">
        <v>1628520</v>
      </c>
      <c r="H5860" s="124"/>
      <c r="I5860" s="128" t="s">
        <v>14501</v>
      </c>
      <c r="J5860" s="124"/>
      <c r="K5860" s="124"/>
      <c r="L5860" s="124"/>
      <c r="M5860" s="124"/>
      <c r="N5860" s="197">
        <v>0</v>
      </c>
      <c r="O5860" s="197">
        <v>500</v>
      </c>
      <c r="P5860" s="124" t="s">
        <v>1314</v>
      </c>
    </row>
    <row r="5861" spans="1:16" ht="38.25">
      <c r="A5861" s="262">
        <v>86</v>
      </c>
      <c r="B5861" s="124"/>
      <c r="C5861" s="125" t="s">
        <v>710</v>
      </c>
      <c r="D5861" s="195">
        <v>43256</v>
      </c>
      <c r="E5861" s="124" t="s">
        <v>11837</v>
      </c>
      <c r="F5861" s="124" t="s">
        <v>3</v>
      </c>
      <c r="G5861" s="124">
        <v>1628518</v>
      </c>
      <c r="H5861" s="124"/>
      <c r="I5861" s="128" t="s">
        <v>14502</v>
      </c>
      <c r="J5861" s="124"/>
      <c r="K5861" s="124"/>
      <c r="L5861" s="124"/>
      <c r="M5861" s="124"/>
      <c r="N5861" s="197">
        <v>0</v>
      </c>
      <c r="O5861" s="197">
        <v>5</v>
      </c>
      <c r="P5861" s="124" t="s">
        <v>1314</v>
      </c>
    </row>
    <row r="5862" spans="1:16" ht="51">
      <c r="A5862" s="262" t="s">
        <v>619</v>
      </c>
      <c r="B5862" s="124"/>
      <c r="C5862" s="125" t="s">
        <v>713</v>
      </c>
      <c r="D5862" s="195">
        <v>43256</v>
      </c>
      <c r="E5862" s="124" t="s">
        <v>11838</v>
      </c>
      <c r="F5862" s="124" t="s">
        <v>3</v>
      </c>
      <c r="G5862" s="124">
        <v>1628502</v>
      </c>
      <c r="H5862" s="124"/>
      <c r="I5862" s="128" t="s">
        <v>14503</v>
      </c>
      <c r="J5862" s="124"/>
      <c r="K5862" s="124"/>
      <c r="L5862" s="124"/>
      <c r="M5862" s="124"/>
      <c r="N5862" s="197">
        <v>0</v>
      </c>
      <c r="O5862" s="197">
        <v>5998.26</v>
      </c>
      <c r="P5862" s="124" t="s">
        <v>1314</v>
      </c>
    </row>
    <row r="5863" spans="1:16" ht="51">
      <c r="A5863" s="262" t="s">
        <v>619</v>
      </c>
      <c r="B5863" s="124"/>
      <c r="C5863" s="125" t="s">
        <v>713</v>
      </c>
      <c r="D5863" s="195">
        <v>43256</v>
      </c>
      <c r="E5863" s="124" t="s">
        <v>11839</v>
      </c>
      <c r="F5863" s="124" t="s">
        <v>3</v>
      </c>
      <c r="G5863" s="124">
        <v>1628490</v>
      </c>
      <c r="H5863" s="124"/>
      <c r="I5863" s="128" t="s">
        <v>14504</v>
      </c>
      <c r="J5863" s="124"/>
      <c r="K5863" s="124"/>
      <c r="L5863" s="124"/>
      <c r="M5863" s="124"/>
      <c r="N5863" s="197">
        <v>0</v>
      </c>
      <c r="O5863" s="197">
        <v>1277</v>
      </c>
      <c r="P5863" s="124" t="s">
        <v>1314</v>
      </c>
    </row>
    <row r="5864" spans="1:16" ht="63.75">
      <c r="A5864" s="262">
        <v>20</v>
      </c>
      <c r="B5864" s="124"/>
      <c r="C5864" s="125" t="s">
        <v>693</v>
      </c>
      <c r="D5864" s="195">
        <v>43256</v>
      </c>
      <c r="E5864" s="124" t="s">
        <v>11840</v>
      </c>
      <c r="F5864" s="124" t="s">
        <v>3</v>
      </c>
      <c r="G5864" s="124">
        <v>1628542</v>
      </c>
      <c r="H5864" s="124"/>
      <c r="I5864" s="128" t="s">
        <v>14505</v>
      </c>
      <c r="J5864" s="124"/>
      <c r="K5864" s="124"/>
      <c r="L5864" s="124"/>
      <c r="M5864" s="124"/>
      <c r="N5864" s="197">
        <v>0</v>
      </c>
      <c r="O5864" s="197">
        <v>7.5</v>
      </c>
      <c r="P5864" s="124" t="s">
        <v>1314</v>
      </c>
    </row>
    <row r="5865" spans="1:16" ht="63.75">
      <c r="A5865" s="262">
        <v>66</v>
      </c>
      <c r="B5865" s="124"/>
      <c r="C5865" s="125" t="s">
        <v>704</v>
      </c>
      <c r="D5865" s="195">
        <v>43256</v>
      </c>
      <c r="E5865" s="124" t="s">
        <v>11841</v>
      </c>
      <c r="F5865" s="124" t="s">
        <v>3</v>
      </c>
      <c r="G5865" s="124">
        <v>1628547</v>
      </c>
      <c r="H5865" s="124"/>
      <c r="I5865" s="128" t="s">
        <v>14506</v>
      </c>
      <c r="J5865" s="124"/>
      <c r="K5865" s="124"/>
      <c r="L5865" s="124"/>
      <c r="M5865" s="124"/>
      <c r="N5865" s="197">
        <v>0</v>
      </c>
      <c r="O5865" s="197">
        <v>568.20000000000005</v>
      </c>
      <c r="P5865" s="124" t="s">
        <v>1314</v>
      </c>
    </row>
    <row r="5866" spans="1:16" ht="51">
      <c r="A5866" s="262" t="s">
        <v>619</v>
      </c>
      <c r="B5866" s="124"/>
      <c r="C5866" s="125" t="s">
        <v>713</v>
      </c>
      <c r="D5866" s="195">
        <v>43256</v>
      </c>
      <c r="E5866" s="124" t="s">
        <v>11842</v>
      </c>
      <c r="F5866" s="124" t="s">
        <v>3</v>
      </c>
      <c r="G5866" s="124">
        <v>1628579</v>
      </c>
      <c r="H5866" s="124"/>
      <c r="I5866" s="128" t="s">
        <v>14507</v>
      </c>
      <c r="J5866" s="124"/>
      <c r="K5866" s="124"/>
      <c r="L5866" s="124"/>
      <c r="M5866" s="124"/>
      <c r="N5866" s="197">
        <v>0</v>
      </c>
      <c r="O5866" s="197">
        <v>372.5</v>
      </c>
      <c r="P5866" s="124" t="s">
        <v>1314</v>
      </c>
    </row>
    <row r="5867" spans="1:16" ht="51">
      <c r="A5867" s="262" t="s">
        <v>619</v>
      </c>
      <c r="B5867" s="124"/>
      <c r="C5867" s="125" t="s">
        <v>713</v>
      </c>
      <c r="D5867" s="195">
        <v>43256</v>
      </c>
      <c r="E5867" s="124" t="s">
        <v>11843</v>
      </c>
      <c r="F5867" s="124" t="s">
        <v>3</v>
      </c>
      <c r="G5867" s="124">
        <v>1628404</v>
      </c>
      <c r="H5867" s="124"/>
      <c r="I5867" s="128" t="s">
        <v>4393</v>
      </c>
      <c r="J5867" s="124"/>
      <c r="K5867" s="124"/>
      <c r="L5867" s="124"/>
      <c r="M5867" s="124"/>
      <c r="N5867" s="197">
        <v>0</v>
      </c>
      <c r="O5867" s="197">
        <v>2075</v>
      </c>
      <c r="P5867" s="124" t="s">
        <v>1314</v>
      </c>
    </row>
    <row r="5868" spans="1:16" ht="38.25">
      <c r="A5868" s="262">
        <v>35</v>
      </c>
      <c r="B5868" s="124"/>
      <c r="C5868" s="125" t="s">
        <v>696</v>
      </c>
      <c r="D5868" s="195">
        <v>43256</v>
      </c>
      <c r="E5868" s="124" t="s">
        <v>11844</v>
      </c>
      <c r="F5868" s="124" t="s">
        <v>3</v>
      </c>
      <c r="G5868" s="124">
        <v>1628418</v>
      </c>
      <c r="H5868" s="124"/>
      <c r="I5868" s="128" t="s">
        <v>4436</v>
      </c>
      <c r="J5868" s="124"/>
      <c r="K5868" s="124"/>
      <c r="L5868" s="124"/>
      <c r="M5868" s="124"/>
      <c r="N5868" s="197">
        <v>0</v>
      </c>
      <c r="O5868" s="197">
        <v>460</v>
      </c>
      <c r="P5868" s="124" t="s">
        <v>1314</v>
      </c>
    </row>
    <row r="5869" spans="1:16" ht="51">
      <c r="A5869" s="262" t="s">
        <v>619</v>
      </c>
      <c r="B5869" s="124"/>
      <c r="C5869" s="125" t="s">
        <v>713</v>
      </c>
      <c r="D5869" s="195">
        <v>43256</v>
      </c>
      <c r="E5869" s="124" t="s">
        <v>11845</v>
      </c>
      <c r="F5869" s="124" t="s">
        <v>3</v>
      </c>
      <c r="G5869" s="124">
        <v>1628426</v>
      </c>
      <c r="H5869" s="124"/>
      <c r="I5869" s="128" t="s">
        <v>4440</v>
      </c>
      <c r="J5869" s="124"/>
      <c r="K5869" s="124"/>
      <c r="L5869" s="124"/>
      <c r="M5869" s="124"/>
      <c r="N5869" s="197">
        <v>0</v>
      </c>
      <c r="O5869" s="197">
        <v>150</v>
      </c>
      <c r="P5869" s="124" t="s">
        <v>1314</v>
      </c>
    </row>
    <row r="5870" spans="1:16" ht="51">
      <c r="A5870" s="262" t="s">
        <v>619</v>
      </c>
      <c r="B5870" s="124"/>
      <c r="C5870" s="125" t="s">
        <v>713</v>
      </c>
      <c r="D5870" s="195">
        <v>43256</v>
      </c>
      <c r="E5870" s="124" t="s">
        <v>11846</v>
      </c>
      <c r="F5870" s="124" t="s">
        <v>3</v>
      </c>
      <c r="G5870" s="124">
        <v>1628448</v>
      </c>
      <c r="H5870" s="124"/>
      <c r="I5870" s="128" t="s">
        <v>14508</v>
      </c>
      <c r="J5870" s="124"/>
      <c r="K5870" s="124"/>
      <c r="L5870" s="124"/>
      <c r="M5870" s="124"/>
      <c r="N5870" s="197">
        <v>0</v>
      </c>
      <c r="O5870" s="197">
        <v>140</v>
      </c>
      <c r="P5870" s="124" t="s">
        <v>1314</v>
      </c>
    </row>
    <row r="5871" spans="1:16" ht="51">
      <c r="A5871" s="262" t="s">
        <v>619</v>
      </c>
      <c r="B5871" s="124"/>
      <c r="C5871" s="125" t="s">
        <v>713</v>
      </c>
      <c r="D5871" s="195">
        <v>43256</v>
      </c>
      <c r="E5871" s="124" t="s">
        <v>11847</v>
      </c>
      <c r="F5871" s="124" t="s">
        <v>3</v>
      </c>
      <c r="G5871" s="124">
        <v>1628450</v>
      </c>
      <c r="H5871" s="124"/>
      <c r="I5871" s="128" t="s">
        <v>14509</v>
      </c>
      <c r="J5871" s="124"/>
      <c r="K5871" s="124"/>
      <c r="L5871" s="124"/>
      <c r="M5871" s="124"/>
      <c r="N5871" s="197">
        <v>0</v>
      </c>
      <c r="O5871" s="197">
        <v>140</v>
      </c>
      <c r="P5871" s="124" t="s">
        <v>1314</v>
      </c>
    </row>
    <row r="5872" spans="1:16" ht="63.75">
      <c r="A5872" s="262">
        <v>293</v>
      </c>
      <c r="B5872" s="124"/>
      <c r="C5872" s="125" t="s">
        <v>795</v>
      </c>
      <c r="D5872" s="195">
        <v>43256</v>
      </c>
      <c r="E5872" s="124" t="s">
        <v>11848</v>
      </c>
      <c r="F5872" s="124" t="s">
        <v>3</v>
      </c>
      <c r="G5872" s="124">
        <v>1628452</v>
      </c>
      <c r="H5872" s="124"/>
      <c r="I5872" s="128" t="s">
        <v>14510</v>
      </c>
      <c r="J5872" s="124"/>
      <c r="K5872" s="124"/>
      <c r="L5872" s="124"/>
      <c r="M5872" s="124"/>
      <c r="N5872" s="197">
        <v>0</v>
      </c>
      <c r="O5872" s="197">
        <v>1300</v>
      </c>
      <c r="P5872" s="124" t="s">
        <v>1314</v>
      </c>
    </row>
    <row r="5873" spans="1:16" ht="51">
      <c r="A5873" s="262" t="s">
        <v>619</v>
      </c>
      <c r="B5873" s="124"/>
      <c r="C5873" s="125" t="s">
        <v>713</v>
      </c>
      <c r="D5873" s="195">
        <v>43256</v>
      </c>
      <c r="E5873" s="124" t="s">
        <v>11849</v>
      </c>
      <c r="F5873" s="124" t="s">
        <v>3</v>
      </c>
      <c r="G5873" s="124">
        <v>1628459</v>
      </c>
      <c r="H5873" s="124"/>
      <c r="I5873" s="128" t="s">
        <v>14511</v>
      </c>
      <c r="J5873" s="124"/>
      <c r="K5873" s="124"/>
      <c r="L5873" s="124"/>
      <c r="M5873" s="124"/>
      <c r="N5873" s="197">
        <v>0</v>
      </c>
      <c r="O5873" s="197">
        <v>390</v>
      </c>
      <c r="P5873" s="124" t="s">
        <v>1314</v>
      </c>
    </row>
    <row r="5874" spans="1:16" ht="63.75">
      <c r="A5874" s="262">
        <v>681</v>
      </c>
      <c r="B5874" s="124"/>
      <c r="C5874" s="125" t="s">
        <v>237</v>
      </c>
      <c r="D5874" s="195">
        <v>43256</v>
      </c>
      <c r="E5874" s="124" t="s">
        <v>11850</v>
      </c>
      <c r="F5874" s="124" t="s">
        <v>3</v>
      </c>
      <c r="G5874" s="124">
        <v>1628466</v>
      </c>
      <c r="H5874" s="124"/>
      <c r="I5874" s="128" t="s">
        <v>14512</v>
      </c>
      <c r="J5874" s="124"/>
      <c r="K5874" s="124"/>
      <c r="L5874" s="124"/>
      <c r="M5874" s="124"/>
      <c r="N5874" s="197">
        <v>0</v>
      </c>
      <c r="O5874" s="197">
        <v>857.16</v>
      </c>
      <c r="P5874" s="124" t="s">
        <v>1314</v>
      </c>
    </row>
    <row r="5875" spans="1:16" ht="51">
      <c r="A5875" s="262" t="s">
        <v>619</v>
      </c>
      <c r="B5875" s="124"/>
      <c r="C5875" s="125" t="s">
        <v>713</v>
      </c>
      <c r="D5875" s="195">
        <v>43256</v>
      </c>
      <c r="E5875" s="124" t="s">
        <v>11851</v>
      </c>
      <c r="F5875" s="124" t="s">
        <v>3</v>
      </c>
      <c r="G5875" s="124">
        <v>1628472</v>
      </c>
      <c r="H5875" s="124"/>
      <c r="I5875" s="128" t="s">
        <v>14513</v>
      </c>
      <c r="J5875" s="124"/>
      <c r="K5875" s="124"/>
      <c r="L5875" s="124"/>
      <c r="M5875" s="124"/>
      <c r="N5875" s="197">
        <v>0</v>
      </c>
      <c r="O5875" s="197">
        <v>4310</v>
      </c>
      <c r="P5875" s="124" t="s">
        <v>1314</v>
      </c>
    </row>
    <row r="5876" spans="1:16" ht="38.25">
      <c r="A5876" s="262">
        <v>35</v>
      </c>
      <c r="B5876" s="124"/>
      <c r="C5876" s="125" t="s">
        <v>696</v>
      </c>
      <c r="D5876" s="195">
        <v>43256</v>
      </c>
      <c r="E5876" s="124" t="s">
        <v>11852</v>
      </c>
      <c r="F5876" s="124" t="s">
        <v>3</v>
      </c>
      <c r="G5876" s="124">
        <v>1628486</v>
      </c>
      <c r="H5876" s="124"/>
      <c r="I5876" s="128" t="s">
        <v>4382</v>
      </c>
      <c r="J5876" s="124"/>
      <c r="K5876" s="124"/>
      <c r="L5876" s="124"/>
      <c r="M5876" s="124"/>
      <c r="N5876" s="197">
        <v>0</v>
      </c>
      <c r="O5876" s="197">
        <v>1278</v>
      </c>
      <c r="P5876" s="124" t="s">
        <v>1314</v>
      </c>
    </row>
    <row r="5877" spans="1:16" ht="51">
      <c r="A5877" s="262" t="s">
        <v>619</v>
      </c>
      <c r="B5877" s="124"/>
      <c r="C5877" s="125" t="s">
        <v>713</v>
      </c>
      <c r="D5877" s="195">
        <v>43256</v>
      </c>
      <c r="E5877" s="124" t="s">
        <v>11853</v>
      </c>
      <c r="F5877" s="124" t="s">
        <v>3</v>
      </c>
      <c r="G5877" s="124">
        <v>1628580</v>
      </c>
      <c r="H5877" s="124"/>
      <c r="I5877" s="128" t="s">
        <v>14514</v>
      </c>
      <c r="J5877" s="124"/>
      <c r="K5877" s="124"/>
      <c r="L5877" s="124"/>
      <c r="M5877" s="124"/>
      <c r="N5877" s="197">
        <v>0</v>
      </c>
      <c r="O5877" s="197">
        <v>372.5</v>
      </c>
      <c r="P5877" s="124" t="s">
        <v>1314</v>
      </c>
    </row>
    <row r="5878" spans="1:16" ht="51">
      <c r="A5878" s="262">
        <v>595</v>
      </c>
      <c r="B5878" s="124"/>
      <c r="C5878" s="125" t="s">
        <v>1275</v>
      </c>
      <c r="D5878" s="195">
        <v>43256</v>
      </c>
      <c r="E5878" s="124" t="s">
        <v>11854</v>
      </c>
      <c r="F5878" s="124" t="s">
        <v>3</v>
      </c>
      <c r="G5878" s="124">
        <v>1628586</v>
      </c>
      <c r="H5878" s="124"/>
      <c r="I5878" s="128" t="s">
        <v>14515</v>
      </c>
      <c r="J5878" s="124"/>
      <c r="K5878" s="124"/>
      <c r="L5878" s="124"/>
      <c r="M5878" s="124"/>
      <c r="N5878" s="197">
        <v>0</v>
      </c>
      <c r="O5878" s="197">
        <v>6</v>
      </c>
      <c r="P5878" s="124" t="s">
        <v>4737</v>
      </c>
    </row>
    <row r="5879" spans="1:16" ht="51">
      <c r="A5879" s="262" t="s">
        <v>619</v>
      </c>
      <c r="B5879" s="124"/>
      <c r="C5879" s="125" t="s">
        <v>713</v>
      </c>
      <c r="D5879" s="195">
        <v>43256</v>
      </c>
      <c r="E5879" s="124" t="s">
        <v>11855</v>
      </c>
      <c r="F5879" s="124" t="s">
        <v>3</v>
      </c>
      <c r="G5879" s="124">
        <v>1628597</v>
      </c>
      <c r="H5879" s="124"/>
      <c r="I5879" s="128" t="s">
        <v>14516</v>
      </c>
      <c r="J5879" s="124"/>
      <c r="K5879" s="124"/>
      <c r="L5879" s="124"/>
      <c r="M5879" s="124"/>
      <c r="N5879" s="197">
        <v>0</v>
      </c>
      <c r="O5879" s="197">
        <v>300</v>
      </c>
      <c r="P5879" s="124" t="s">
        <v>1314</v>
      </c>
    </row>
    <row r="5880" spans="1:16" ht="51">
      <c r="A5880" s="262" t="s">
        <v>619</v>
      </c>
      <c r="B5880" s="124"/>
      <c r="C5880" s="125" t="s">
        <v>713</v>
      </c>
      <c r="D5880" s="195">
        <v>43256</v>
      </c>
      <c r="E5880" s="124" t="s">
        <v>11856</v>
      </c>
      <c r="F5880" s="124" t="s">
        <v>3</v>
      </c>
      <c r="G5880" s="124">
        <v>1628626</v>
      </c>
      <c r="H5880" s="124"/>
      <c r="I5880" s="128" t="s">
        <v>14517</v>
      </c>
      <c r="J5880" s="124"/>
      <c r="K5880" s="124"/>
      <c r="L5880" s="124"/>
      <c r="M5880" s="124"/>
      <c r="N5880" s="197">
        <v>0</v>
      </c>
      <c r="O5880" s="197">
        <v>3607</v>
      </c>
      <c r="P5880" s="124" t="s">
        <v>1314</v>
      </c>
    </row>
    <row r="5881" spans="1:16" ht="51">
      <c r="A5881" s="262" t="s">
        <v>619</v>
      </c>
      <c r="B5881" s="124"/>
      <c r="C5881" s="125" t="s">
        <v>713</v>
      </c>
      <c r="D5881" s="195">
        <v>43256</v>
      </c>
      <c r="E5881" s="124" t="s">
        <v>11857</v>
      </c>
      <c r="F5881" s="124" t="s">
        <v>3</v>
      </c>
      <c r="G5881" s="124">
        <v>1628653</v>
      </c>
      <c r="H5881" s="124"/>
      <c r="I5881" s="128" t="s">
        <v>2928</v>
      </c>
      <c r="J5881" s="124"/>
      <c r="K5881" s="124"/>
      <c r="L5881" s="124"/>
      <c r="M5881" s="124"/>
      <c r="N5881" s="197">
        <v>0</v>
      </c>
      <c r="O5881" s="197">
        <v>784</v>
      </c>
      <c r="P5881" s="124" t="s">
        <v>1314</v>
      </c>
    </row>
    <row r="5882" spans="1:16" ht="51">
      <c r="A5882" s="262" t="s">
        <v>619</v>
      </c>
      <c r="B5882" s="124"/>
      <c r="C5882" s="125" t="s">
        <v>713</v>
      </c>
      <c r="D5882" s="195">
        <v>43256</v>
      </c>
      <c r="E5882" s="124" t="s">
        <v>11858</v>
      </c>
      <c r="F5882" s="124" t="s">
        <v>3</v>
      </c>
      <c r="G5882" s="124">
        <v>1628654</v>
      </c>
      <c r="H5882" s="124"/>
      <c r="I5882" s="128" t="s">
        <v>14518</v>
      </c>
      <c r="J5882" s="124"/>
      <c r="K5882" s="124"/>
      <c r="L5882" s="124"/>
      <c r="M5882" s="124"/>
      <c r="N5882" s="197">
        <v>0</v>
      </c>
      <c r="O5882" s="197">
        <v>14.46</v>
      </c>
      <c r="P5882" s="124" t="s">
        <v>1314</v>
      </c>
    </row>
    <row r="5883" spans="1:16" ht="51">
      <c r="A5883" s="262">
        <v>373</v>
      </c>
      <c r="B5883" s="124"/>
      <c r="C5883" s="125" t="s">
        <v>1269</v>
      </c>
      <c r="D5883" s="195">
        <v>43256</v>
      </c>
      <c r="E5883" s="124" t="s">
        <v>11859</v>
      </c>
      <c r="F5883" s="124" t="s">
        <v>3</v>
      </c>
      <c r="G5883" s="124">
        <v>1628662</v>
      </c>
      <c r="H5883" s="124"/>
      <c r="I5883" s="128" t="s">
        <v>14519</v>
      </c>
      <c r="J5883" s="124"/>
      <c r="K5883" s="124"/>
      <c r="L5883" s="124"/>
      <c r="M5883" s="124"/>
      <c r="N5883" s="197">
        <v>0</v>
      </c>
      <c r="O5883" s="197">
        <v>4404.84</v>
      </c>
      <c r="P5883" s="124" t="s">
        <v>1314</v>
      </c>
    </row>
    <row r="5884" spans="1:16" ht="63.75">
      <c r="A5884" s="262">
        <v>290</v>
      </c>
      <c r="B5884" s="124"/>
      <c r="C5884" s="125" t="s">
        <v>793</v>
      </c>
      <c r="D5884" s="195">
        <v>43256</v>
      </c>
      <c r="E5884" s="124" t="s">
        <v>11860</v>
      </c>
      <c r="F5884" s="124" t="s">
        <v>3</v>
      </c>
      <c r="G5884" s="124">
        <v>1628517</v>
      </c>
      <c r="H5884" s="124"/>
      <c r="I5884" s="128" t="s">
        <v>14520</v>
      </c>
      <c r="J5884" s="124"/>
      <c r="K5884" s="124"/>
      <c r="L5884" s="124"/>
      <c r="M5884" s="124"/>
      <c r="N5884" s="197">
        <v>0</v>
      </c>
      <c r="O5884" s="197">
        <v>5488.28</v>
      </c>
      <c r="P5884" s="124" t="s">
        <v>1314</v>
      </c>
    </row>
    <row r="5885" spans="1:16" ht="63.75">
      <c r="A5885" s="262">
        <v>682</v>
      </c>
      <c r="B5885" s="124"/>
      <c r="C5885" s="125" t="s">
        <v>867</v>
      </c>
      <c r="D5885" s="195">
        <v>43256</v>
      </c>
      <c r="E5885" s="124" t="s">
        <v>11861</v>
      </c>
      <c r="F5885" s="124" t="s">
        <v>3</v>
      </c>
      <c r="G5885" s="124">
        <v>1628532</v>
      </c>
      <c r="H5885" s="124"/>
      <c r="I5885" s="128" t="s">
        <v>14521</v>
      </c>
      <c r="J5885" s="124"/>
      <c r="K5885" s="124"/>
      <c r="L5885" s="124"/>
      <c r="M5885" s="124"/>
      <c r="N5885" s="197">
        <v>0</v>
      </c>
      <c r="O5885" s="197">
        <v>100</v>
      </c>
      <c r="P5885" s="124" t="s">
        <v>1314</v>
      </c>
    </row>
    <row r="5886" spans="1:16" ht="63.75">
      <c r="A5886" s="262">
        <v>682</v>
      </c>
      <c r="B5886" s="124"/>
      <c r="C5886" s="125" t="s">
        <v>867</v>
      </c>
      <c r="D5886" s="195">
        <v>43256</v>
      </c>
      <c r="E5886" s="124" t="s">
        <v>11862</v>
      </c>
      <c r="F5886" s="124" t="s">
        <v>3</v>
      </c>
      <c r="G5886" s="124">
        <v>1628534</v>
      </c>
      <c r="H5886" s="124"/>
      <c r="I5886" s="128" t="s">
        <v>14522</v>
      </c>
      <c r="J5886" s="124"/>
      <c r="K5886" s="124"/>
      <c r="L5886" s="124"/>
      <c r="M5886" s="124"/>
      <c r="N5886" s="197">
        <v>0</v>
      </c>
      <c r="O5886" s="197">
        <v>35</v>
      </c>
      <c r="P5886" s="124" t="s">
        <v>1314</v>
      </c>
    </row>
    <row r="5887" spans="1:16" ht="51">
      <c r="A5887" s="262" t="s">
        <v>619</v>
      </c>
      <c r="B5887" s="124"/>
      <c r="C5887" s="125" t="s">
        <v>713</v>
      </c>
      <c r="D5887" s="195">
        <v>43256</v>
      </c>
      <c r="E5887" s="124" t="s">
        <v>11863</v>
      </c>
      <c r="F5887" s="124" t="s">
        <v>3</v>
      </c>
      <c r="G5887" s="124">
        <v>1628410</v>
      </c>
      <c r="H5887" s="124"/>
      <c r="I5887" s="128" t="s">
        <v>14523</v>
      </c>
      <c r="J5887" s="124"/>
      <c r="K5887" s="124"/>
      <c r="L5887" s="124"/>
      <c r="M5887" s="124"/>
      <c r="N5887" s="197">
        <v>0</v>
      </c>
      <c r="O5887" s="197">
        <v>15</v>
      </c>
      <c r="P5887" s="124" t="s">
        <v>1314</v>
      </c>
    </row>
    <row r="5888" spans="1:16" ht="51">
      <c r="A5888" s="262" t="s">
        <v>619</v>
      </c>
      <c r="B5888" s="124"/>
      <c r="C5888" s="125" t="s">
        <v>713</v>
      </c>
      <c r="D5888" s="195">
        <v>43256</v>
      </c>
      <c r="E5888" s="124" t="s">
        <v>11864</v>
      </c>
      <c r="F5888" s="124" t="s">
        <v>3</v>
      </c>
      <c r="G5888" s="124">
        <v>1628411</v>
      </c>
      <c r="H5888" s="124"/>
      <c r="I5888" s="128" t="s">
        <v>14524</v>
      </c>
      <c r="J5888" s="124"/>
      <c r="K5888" s="124"/>
      <c r="L5888" s="124"/>
      <c r="M5888" s="124"/>
      <c r="N5888" s="197">
        <v>0</v>
      </c>
      <c r="O5888" s="197">
        <v>790</v>
      </c>
      <c r="P5888" s="124" t="s">
        <v>1314</v>
      </c>
    </row>
    <row r="5889" spans="1:16" ht="63.75">
      <c r="A5889" s="262" t="s">
        <v>619</v>
      </c>
      <c r="B5889" s="124"/>
      <c r="C5889" s="125" t="s">
        <v>713</v>
      </c>
      <c r="D5889" s="195">
        <v>43256</v>
      </c>
      <c r="E5889" s="124" t="s">
        <v>11865</v>
      </c>
      <c r="F5889" s="124" t="s">
        <v>3</v>
      </c>
      <c r="G5889" s="124">
        <v>1628425</v>
      </c>
      <c r="H5889" s="124"/>
      <c r="I5889" s="128" t="s">
        <v>14525</v>
      </c>
      <c r="J5889" s="124"/>
      <c r="K5889" s="124"/>
      <c r="L5889" s="124"/>
      <c r="M5889" s="124"/>
      <c r="N5889" s="197">
        <v>0</v>
      </c>
      <c r="O5889" s="197">
        <v>2358558.13</v>
      </c>
      <c r="P5889" s="124" t="s">
        <v>1314</v>
      </c>
    </row>
    <row r="5890" spans="1:16" ht="63.75">
      <c r="A5890" s="262">
        <v>513</v>
      </c>
      <c r="B5890" s="124"/>
      <c r="C5890" s="125" t="s">
        <v>201</v>
      </c>
      <c r="D5890" s="195">
        <v>43256</v>
      </c>
      <c r="E5890" s="124" t="s">
        <v>11866</v>
      </c>
      <c r="F5890" s="124" t="s">
        <v>3</v>
      </c>
      <c r="G5890" s="124">
        <v>1628455</v>
      </c>
      <c r="H5890" s="124"/>
      <c r="I5890" s="128" t="s">
        <v>14526</v>
      </c>
      <c r="J5890" s="124"/>
      <c r="K5890" s="124"/>
      <c r="L5890" s="124"/>
      <c r="M5890" s="124"/>
      <c r="N5890" s="197">
        <v>0</v>
      </c>
      <c r="O5890" s="197">
        <v>10596.36</v>
      </c>
      <c r="P5890" s="124" t="s">
        <v>1314</v>
      </c>
    </row>
    <row r="5891" spans="1:16" ht="63.75">
      <c r="A5891" s="262">
        <v>20</v>
      </c>
      <c r="B5891" s="124"/>
      <c r="C5891" s="125" t="s">
        <v>693</v>
      </c>
      <c r="D5891" s="195">
        <v>43256</v>
      </c>
      <c r="E5891" s="124" t="s">
        <v>11867</v>
      </c>
      <c r="F5891" s="124" t="s">
        <v>3</v>
      </c>
      <c r="G5891" s="124">
        <v>1628488</v>
      </c>
      <c r="H5891" s="124"/>
      <c r="I5891" s="128" t="s">
        <v>14527</v>
      </c>
      <c r="J5891" s="124"/>
      <c r="K5891" s="124"/>
      <c r="L5891" s="124"/>
      <c r="M5891" s="124"/>
      <c r="N5891" s="197">
        <v>0</v>
      </c>
      <c r="O5891" s="197">
        <v>5479.2</v>
      </c>
      <c r="P5891" s="124" t="s">
        <v>1314</v>
      </c>
    </row>
    <row r="5892" spans="1:16" ht="51">
      <c r="A5892" s="262">
        <v>20</v>
      </c>
      <c r="B5892" s="124"/>
      <c r="C5892" s="125" t="s">
        <v>693</v>
      </c>
      <c r="D5892" s="195">
        <v>43256</v>
      </c>
      <c r="E5892" s="124" t="s">
        <v>11868</v>
      </c>
      <c r="F5892" s="124" t="s">
        <v>3</v>
      </c>
      <c r="G5892" s="124">
        <v>1628492</v>
      </c>
      <c r="H5892" s="124"/>
      <c r="I5892" s="128" t="s">
        <v>14528</v>
      </c>
      <c r="J5892" s="124"/>
      <c r="K5892" s="124"/>
      <c r="L5892" s="124"/>
      <c r="M5892" s="124"/>
      <c r="N5892" s="197">
        <v>0</v>
      </c>
      <c r="O5892" s="197">
        <v>1835.92</v>
      </c>
      <c r="P5892" s="124" t="s">
        <v>1314</v>
      </c>
    </row>
    <row r="5893" spans="1:16" ht="51">
      <c r="A5893" s="262">
        <v>20</v>
      </c>
      <c r="B5893" s="124"/>
      <c r="C5893" s="125" t="s">
        <v>693</v>
      </c>
      <c r="D5893" s="195">
        <v>43256</v>
      </c>
      <c r="E5893" s="124" t="s">
        <v>11869</v>
      </c>
      <c r="F5893" s="124" t="s">
        <v>3</v>
      </c>
      <c r="G5893" s="124">
        <v>1628495</v>
      </c>
      <c r="H5893" s="124"/>
      <c r="I5893" s="128" t="s">
        <v>14529</v>
      </c>
      <c r="J5893" s="124"/>
      <c r="K5893" s="124"/>
      <c r="L5893" s="124"/>
      <c r="M5893" s="124"/>
      <c r="N5893" s="197">
        <v>0</v>
      </c>
      <c r="O5893" s="197">
        <v>3099.4500000000003</v>
      </c>
      <c r="P5893" s="124" t="s">
        <v>1314</v>
      </c>
    </row>
    <row r="5894" spans="1:16" ht="63.75">
      <c r="A5894" s="262" t="s">
        <v>619</v>
      </c>
      <c r="B5894" s="124"/>
      <c r="C5894" s="125" t="s">
        <v>713</v>
      </c>
      <c r="D5894" s="195">
        <v>43256</v>
      </c>
      <c r="E5894" s="124" t="s">
        <v>11870</v>
      </c>
      <c r="F5894" s="124" t="s">
        <v>3</v>
      </c>
      <c r="G5894" s="124">
        <v>1628496</v>
      </c>
      <c r="H5894" s="124"/>
      <c r="I5894" s="128" t="s">
        <v>14530</v>
      </c>
      <c r="J5894" s="124"/>
      <c r="K5894" s="124"/>
      <c r="L5894" s="124"/>
      <c r="M5894" s="124"/>
      <c r="N5894" s="197">
        <v>0</v>
      </c>
      <c r="O5894" s="197">
        <v>31333.73</v>
      </c>
      <c r="P5894" s="124" t="s">
        <v>1314</v>
      </c>
    </row>
    <row r="5895" spans="1:16" ht="51">
      <c r="A5895" s="262">
        <v>20</v>
      </c>
      <c r="B5895" s="124"/>
      <c r="C5895" s="125" t="s">
        <v>693</v>
      </c>
      <c r="D5895" s="195">
        <v>43256</v>
      </c>
      <c r="E5895" s="124" t="s">
        <v>11871</v>
      </c>
      <c r="F5895" s="124" t="s">
        <v>3</v>
      </c>
      <c r="G5895" s="124">
        <v>1628497</v>
      </c>
      <c r="H5895" s="124"/>
      <c r="I5895" s="128" t="s">
        <v>14531</v>
      </c>
      <c r="J5895" s="124"/>
      <c r="K5895" s="124"/>
      <c r="L5895" s="124"/>
      <c r="M5895" s="124"/>
      <c r="N5895" s="197">
        <v>0</v>
      </c>
      <c r="O5895" s="197">
        <v>860.23</v>
      </c>
      <c r="P5895" s="124" t="s">
        <v>1314</v>
      </c>
    </row>
    <row r="5896" spans="1:16" ht="51">
      <c r="A5896" s="262">
        <v>20</v>
      </c>
      <c r="B5896" s="124"/>
      <c r="C5896" s="125" t="s">
        <v>693</v>
      </c>
      <c r="D5896" s="195">
        <v>43256</v>
      </c>
      <c r="E5896" s="124" t="s">
        <v>11872</v>
      </c>
      <c r="F5896" s="124" t="s">
        <v>3</v>
      </c>
      <c r="G5896" s="124">
        <v>1628503</v>
      </c>
      <c r="H5896" s="124"/>
      <c r="I5896" s="128" t="s">
        <v>14532</v>
      </c>
      <c r="J5896" s="124"/>
      <c r="K5896" s="124"/>
      <c r="L5896" s="124"/>
      <c r="M5896" s="124"/>
      <c r="N5896" s="197">
        <v>0</v>
      </c>
      <c r="O5896" s="197">
        <v>26.400000000000002</v>
      </c>
      <c r="P5896" s="124" t="s">
        <v>1314</v>
      </c>
    </row>
    <row r="5897" spans="1:16" ht="51">
      <c r="A5897" s="262">
        <v>290</v>
      </c>
      <c r="B5897" s="124"/>
      <c r="C5897" s="125" t="s">
        <v>793</v>
      </c>
      <c r="D5897" s="195">
        <v>43256</v>
      </c>
      <c r="E5897" s="124" t="s">
        <v>11873</v>
      </c>
      <c r="F5897" s="124" t="s">
        <v>3</v>
      </c>
      <c r="G5897" s="124">
        <v>1628514</v>
      </c>
      <c r="H5897" s="124"/>
      <c r="I5897" s="128" t="s">
        <v>14533</v>
      </c>
      <c r="J5897" s="124"/>
      <c r="K5897" s="124"/>
      <c r="L5897" s="124"/>
      <c r="M5897" s="124"/>
      <c r="N5897" s="197">
        <v>0</v>
      </c>
      <c r="O5897" s="197">
        <v>1432.09</v>
      </c>
      <c r="P5897" s="124" t="s">
        <v>1314</v>
      </c>
    </row>
    <row r="5898" spans="1:16" ht="51">
      <c r="A5898" s="262">
        <v>290</v>
      </c>
      <c r="B5898" s="124"/>
      <c r="C5898" s="125" t="s">
        <v>793</v>
      </c>
      <c r="D5898" s="195">
        <v>43256</v>
      </c>
      <c r="E5898" s="124" t="s">
        <v>11874</v>
      </c>
      <c r="F5898" s="124" t="s">
        <v>3</v>
      </c>
      <c r="G5898" s="124">
        <v>1628515</v>
      </c>
      <c r="H5898" s="124"/>
      <c r="I5898" s="128" t="s">
        <v>14534</v>
      </c>
      <c r="J5898" s="124"/>
      <c r="K5898" s="124"/>
      <c r="L5898" s="124"/>
      <c r="M5898" s="124"/>
      <c r="N5898" s="197">
        <v>0</v>
      </c>
      <c r="O5898" s="197">
        <v>849.59</v>
      </c>
      <c r="P5898" s="124" t="s">
        <v>1314</v>
      </c>
    </row>
    <row r="5899" spans="1:16" ht="51">
      <c r="A5899" s="262">
        <v>290</v>
      </c>
      <c r="B5899" s="124"/>
      <c r="C5899" s="125" t="s">
        <v>793</v>
      </c>
      <c r="D5899" s="195">
        <v>43256</v>
      </c>
      <c r="E5899" s="124" t="s">
        <v>11875</v>
      </c>
      <c r="F5899" s="124" t="s">
        <v>3</v>
      </c>
      <c r="G5899" s="124">
        <v>1628516</v>
      </c>
      <c r="H5899" s="124"/>
      <c r="I5899" s="128" t="s">
        <v>14535</v>
      </c>
      <c r="J5899" s="124"/>
      <c r="K5899" s="124"/>
      <c r="L5899" s="124"/>
      <c r="M5899" s="124"/>
      <c r="N5899" s="197">
        <v>0</v>
      </c>
      <c r="O5899" s="197">
        <v>425.65000000000003</v>
      </c>
      <c r="P5899" s="124" t="s">
        <v>1314</v>
      </c>
    </row>
    <row r="5900" spans="1:16" ht="76.5">
      <c r="A5900" s="262">
        <v>10</v>
      </c>
      <c r="B5900" s="124"/>
      <c r="C5900" s="125" t="s">
        <v>690</v>
      </c>
      <c r="D5900" s="195">
        <v>43256</v>
      </c>
      <c r="E5900" s="124" t="s">
        <v>11876</v>
      </c>
      <c r="F5900" s="124" t="s">
        <v>6</v>
      </c>
      <c r="G5900" s="124">
        <v>752098</v>
      </c>
      <c r="H5900" s="124"/>
      <c r="I5900" s="128" t="s">
        <v>14536</v>
      </c>
      <c r="J5900" s="124"/>
      <c r="K5900" s="124"/>
      <c r="L5900" s="124"/>
      <c r="M5900" s="124"/>
      <c r="N5900" s="197">
        <v>0</v>
      </c>
      <c r="O5900" s="197">
        <v>9999.82</v>
      </c>
      <c r="P5900" s="124" t="s">
        <v>1314</v>
      </c>
    </row>
    <row r="5901" spans="1:16" ht="63.75">
      <c r="A5901" s="262">
        <v>10</v>
      </c>
      <c r="B5901" s="124"/>
      <c r="C5901" s="125" t="s">
        <v>690</v>
      </c>
      <c r="D5901" s="195">
        <v>43256</v>
      </c>
      <c r="E5901" s="124" t="s">
        <v>11877</v>
      </c>
      <c r="F5901" s="124" t="s">
        <v>6</v>
      </c>
      <c r="G5901" s="124">
        <v>752215</v>
      </c>
      <c r="H5901" s="124"/>
      <c r="I5901" s="128" t="s">
        <v>14537</v>
      </c>
      <c r="J5901" s="124"/>
      <c r="K5901" s="124"/>
      <c r="L5901" s="124"/>
      <c r="M5901" s="124"/>
      <c r="N5901" s="197">
        <v>0</v>
      </c>
      <c r="O5901" s="197">
        <v>191668.4</v>
      </c>
      <c r="P5901" s="124" t="s">
        <v>1314</v>
      </c>
    </row>
    <row r="5902" spans="1:16" ht="76.5">
      <c r="A5902" s="262">
        <v>10</v>
      </c>
      <c r="B5902" s="124"/>
      <c r="C5902" s="125" t="s">
        <v>690</v>
      </c>
      <c r="D5902" s="195">
        <v>43256</v>
      </c>
      <c r="E5902" s="124" t="s">
        <v>11878</v>
      </c>
      <c r="F5902" s="124" t="s">
        <v>15</v>
      </c>
      <c r="G5902" s="124">
        <v>752099</v>
      </c>
      <c r="H5902" s="124"/>
      <c r="I5902" s="128" t="s">
        <v>14538</v>
      </c>
      <c r="J5902" s="124"/>
      <c r="K5902" s="124"/>
      <c r="L5902" s="124"/>
      <c r="M5902" s="124"/>
      <c r="N5902" s="197">
        <v>50</v>
      </c>
      <c r="O5902" s="197">
        <v>0</v>
      </c>
      <c r="P5902" s="124" t="s">
        <v>1314</v>
      </c>
    </row>
    <row r="5903" spans="1:16" ht="51">
      <c r="A5903" s="262">
        <v>513</v>
      </c>
      <c r="B5903" s="124"/>
      <c r="C5903" s="125" t="s">
        <v>201</v>
      </c>
      <c r="D5903" s="195">
        <v>43256</v>
      </c>
      <c r="E5903" s="124" t="s">
        <v>11879</v>
      </c>
      <c r="F5903" s="124" t="s">
        <v>15</v>
      </c>
      <c r="G5903" s="124">
        <v>752214</v>
      </c>
      <c r="H5903" s="124"/>
      <c r="I5903" s="128" t="s">
        <v>6110</v>
      </c>
      <c r="J5903" s="124"/>
      <c r="K5903" s="124"/>
      <c r="L5903" s="124"/>
      <c r="M5903" s="124"/>
      <c r="N5903" s="197">
        <v>50</v>
      </c>
      <c r="O5903" s="197">
        <v>0</v>
      </c>
      <c r="P5903" s="124" t="s">
        <v>1314</v>
      </c>
    </row>
    <row r="5904" spans="1:16" ht="63.75">
      <c r="A5904" s="262">
        <v>10</v>
      </c>
      <c r="B5904" s="124"/>
      <c r="C5904" s="125" t="s">
        <v>690</v>
      </c>
      <c r="D5904" s="195">
        <v>43256</v>
      </c>
      <c r="E5904" s="124" t="s">
        <v>11880</v>
      </c>
      <c r="F5904" s="124" t="s">
        <v>15</v>
      </c>
      <c r="G5904" s="124">
        <v>752216</v>
      </c>
      <c r="H5904" s="124"/>
      <c r="I5904" s="128" t="s">
        <v>14539</v>
      </c>
      <c r="J5904" s="124"/>
      <c r="K5904" s="124"/>
      <c r="L5904" s="124"/>
      <c r="M5904" s="124"/>
      <c r="N5904" s="197">
        <v>50</v>
      </c>
      <c r="O5904" s="197">
        <v>0</v>
      </c>
      <c r="P5904" s="124" t="s">
        <v>1314</v>
      </c>
    </row>
    <row r="5905" spans="1:16" ht="89.25">
      <c r="A5905" s="262">
        <v>594</v>
      </c>
      <c r="B5905" s="124"/>
      <c r="C5905" s="125" t="s">
        <v>113</v>
      </c>
      <c r="D5905" s="195">
        <v>43256</v>
      </c>
      <c r="E5905" s="124" t="s">
        <v>11881</v>
      </c>
      <c r="F5905" s="124" t="s">
        <v>15</v>
      </c>
      <c r="G5905" s="124">
        <v>5115</v>
      </c>
      <c r="H5905" s="124"/>
      <c r="I5905" s="128" t="s">
        <v>14540</v>
      </c>
      <c r="J5905" s="124"/>
      <c r="K5905" s="124"/>
      <c r="L5905" s="124"/>
      <c r="M5905" s="124"/>
      <c r="N5905" s="197">
        <v>271.99</v>
      </c>
      <c r="O5905" s="197">
        <v>0</v>
      </c>
      <c r="P5905" s="124" t="s">
        <v>1314</v>
      </c>
    </row>
    <row r="5906" spans="1:16" ht="89.25">
      <c r="A5906" s="262">
        <v>10</v>
      </c>
      <c r="B5906" s="124"/>
      <c r="C5906" s="125" t="s">
        <v>690</v>
      </c>
      <c r="D5906" s="195">
        <v>43256</v>
      </c>
      <c r="E5906" s="124" t="s">
        <v>11882</v>
      </c>
      <c r="F5906" s="124" t="s">
        <v>15</v>
      </c>
      <c r="G5906" s="124">
        <v>5119</v>
      </c>
      <c r="H5906" s="124"/>
      <c r="I5906" s="128" t="s">
        <v>14541</v>
      </c>
      <c r="J5906" s="124"/>
      <c r="K5906" s="124"/>
      <c r="L5906" s="124"/>
      <c r="M5906" s="124"/>
      <c r="N5906" s="197">
        <v>275.56</v>
      </c>
      <c r="O5906" s="197">
        <v>0</v>
      </c>
      <c r="P5906" s="124" t="s">
        <v>1314</v>
      </c>
    </row>
    <row r="5907" spans="1:16" ht="89.25">
      <c r="A5907" s="262">
        <v>10</v>
      </c>
      <c r="B5907" s="124"/>
      <c r="C5907" s="125" t="s">
        <v>690</v>
      </c>
      <c r="D5907" s="195">
        <v>43256</v>
      </c>
      <c r="E5907" s="124" t="s">
        <v>11883</v>
      </c>
      <c r="F5907" s="124" t="s">
        <v>15</v>
      </c>
      <c r="G5907" s="124">
        <v>5120</v>
      </c>
      <c r="H5907" s="124"/>
      <c r="I5907" s="128" t="s">
        <v>14542</v>
      </c>
      <c r="J5907" s="124"/>
      <c r="K5907" s="124"/>
      <c r="L5907" s="124"/>
      <c r="M5907" s="124"/>
      <c r="N5907" s="197">
        <v>8159</v>
      </c>
      <c r="O5907" s="197">
        <v>0</v>
      </c>
      <c r="P5907" s="124" t="s">
        <v>1314</v>
      </c>
    </row>
    <row r="5908" spans="1:16" ht="76.5">
      <c r="A5908" s="262">
        <v>25</v>
      </c>
      <c r="B5908" s="124"/>
      <c r="C5908" s="125" t="s">
        <v>694</v>
      </c>
      <c r="D5908" s="195">
        <v>43256</v>
      </c>
      <c r="E5908" s="124" t="s">
        <v>11884</v>
      </c>
      <c r="F5908" s="124" t="s">
        <v>1315</v>
      </c>
      <c r="G5908" s="124">
        <v>17920920</v>
      </c>
      <c r="H5908" s="124"/>
      <c r="I5908" s="128" t="s">
        <v>14543</v>
      </c>
      <c r="J5908" s="124"/>
      <c r="K5908" s="124"/>
      <c r="L5908" s="124"/>
      <c r="M5908" s="124"/>
      <c r="N5908" s="197">
        <v>1100560.3999999999</v>
      </c>
      <c r="O5908" s="197">
        <v>0</v>
      </c>
      <c r="P5908" s="124" t="s">
        <v>1314</v>
      </c>
    </row>
    <row r="5909" spans="1:16" ht="76.5">
      <c r="A5909" s="262">
        <v>25</v>
      </c>
      <c r="B5909" s="124"/>
      <c r="C5909" s="125" t="s">
        <v>694</v>
      </c>
      <c r="D5909" s="195">
        <v>43256</v>
      </c>
      <c r="E5909" s="124" t="s">
        <v>11885</v>
      </c>
      <c r="F5909" s="124" t="s">
        <v>1315</v>
      </c>
      <c r="G5909" s="124">
        <v>17920953</v>
      </c>
      <c r="H5909" s="124"/>
      <c r="I5909" s="128" t="s">
        <v>14544</v>
      </c>
      <c r="J5909" s="124"/>
      <c r="K5909" s="124"/>
      <c r="L5909" s="124"/>
      <c r="M5909" s="124"/>
      <c r="N5909" s="197">
        <v>1003311.25</v>
      </c>
      <c r="O5909" s="197">
        <v>0</v>
      </c>
      <c r="P5909" s="124" t="s">
        <v>1314</v>
      </c>
    </row>
    <row r="5910" spans="1:16" ht="76.5">
      <c r="A5910" s="262">
        <v>25</v>
      </c>
      <c r="B5910" s="124"/>
      <c r="C5910" s="125" t="s">
        <v>694</v>
      </c>
      <c r="D5910" s="195">
        <v>43256</v>
      </c>
      <c r="E5910" s="124" t="s">
        <v>11886</v>
      </c>
      <c r="F5910" s="124" t="s">
        <v>1315</v>
      </c>
      <c r="G5910" s="124">
        <v>17920950</v>
      </c>
      <c r="H5910" s="124"/>
      <c r="I5910" s="128" t="s">
        <v>14545</v>
      </c>
      <c r="J5910" s="124"/>
      <c r="K5910" s="124"/>
      <c r="L5910" s="124"/>
      <c r="M5910" s="124"/>
      <c r="N5910" s="197">
        <v>850000</v>
      </c>
      <c r="O5910" s="197">
        <v>0</v>
      </c>
      <c r="P5910" s="124" t="s">
        <v>1314</v>
      </c>
    </row>
    <row r="5911" spans="1:16" ht="51">
      <c r="A5911" s="262">
        <v>340</v>
      </c>
      <c r="B5911" s="124"/>
      <c r="C5911" s="125" t="s">
        <v>814</v>
      </c>
      <c r="D5911" s="195">
        <v>43256</v>
      </c>
      <c r="E5911" s="124" t="s">
        <v>11887</v>
      </c>
      <c r="F5911" s="124" t="s">
        <v>6</v>
      </c>
      <c r="G5911" s="124">
        <v>752368</v>
      </c>
      <c r="H5911" s="124"/>
      <c r="I5911" s="128" t="s">
        <v>14546</v>
      </c>
      <c r="J5911" s="124"/>
      <c r="K5911" s="124"/>
      <c r="L5911" s="124"/>
      <c r="M5911" s="124"/>
      <c r="N5911" s="197">
        <v>0</v>
      </c>
      <c r="O5911" s="197">
        <v>18808.61</v>
      </c>
      <c r="P5911" s="124" t="s">
        <v>1314</v>
      </c>
    </row>
    <row r="5912" spans="1:16" ht="51">
      <c r="A5912" s="262">
        <v>340</v>
      </c>
      <c r="B5912" s="124"/>
      <c r="C5912" s="125" t="s">
        <v>814</v>
      </c>
      <c r="D5912" s="195">
        <v>43256</v>
      </c>
      <c r="E5912" s="124" t="s">
        <v>11888</v>
      </c>
      <c r="F5912" s="124" t="s">
        <v>15</v>
      </c>
      <c r="G5912" s="124">
        <v>752369</v>
      </c>
      <c r="H5912" s="124"/>
      <c r="I5912" s="128" t="s">
        <v>14547</v>
      </c>
      <c r="J5912" s="124"/>
      <c r="K5912" s="124"/>
      <c r="L5912" s="124"/>
      <c r="M5912" s="124"/>
      <c r="N5912" s="197">
        <v>50</v>
      </c>
      <c r="O5912" s="197">
        <v>0</v>
      </c>
      <c r="P5912" s="124" t="s">
        <v>1314</v>
      </c>
    </row>
    <row r="5913" spans="1:16" ht="76.5">
      <c r="A5913" s="262">
        <v>513</v>
      </c>
      <c r="B5913" s="124"/>
      <c r="C5913" s="125" t="s">
        <v>201</v>
      </c>
      <c r="D5913" s="195">
        <v>43256</v>
      </c>
      <c r="E5913" s="124" t="s">
        <v>11889</v>
      </c>
      <c r="F5913" s="124" t="s">
        <v>15</v>
      </c>
      <c r="G5913" s="124">
        <v>5135</v>
      </c>
      <c r="H5913" s="124"/>
      <c r="I5913" s="128" t="s">
        <v>14548</v>
      </c>
      <c r="J5913" s="124"/>
      <c r="K5913" s="124"/>
      <c r="L5913" s="124"/>
      <c r="M5913" s="124"/>
      <c r="N5913" s="197">
        <v>50</v>
      </c>
      <c r="O5913" s="197">
        <v>0</v>
      </c>
      <c r="P5913" s="124" t="s">
        <v>1314</v>
      </c>
    </row>
    <row r="5914" spans="1:16" ht="51">
      <c r="A5914" s="262" t="s">
        <v>622</v>
      </c>
      <c r="B5914" s="124"/>
      <c r="C5914" s="125" t="s">
        <v>715</v>
      </c>
      <c r="D5914" s="195">
        <v>43256</v>
      </c>
      <c r="E5914" s="124" t="s">
        <v>11890</v>
      </c>
      <c r="F5914" s="124" t="s">
        <v>1256</v>
      </c>
      <c r="G5914" s="124">
        <v>17934981</v>
      </c>
      <c r="H5914" s="124"/>
      <c r="I5914" s="128" t="s">
        <v>14549</v>
      </c>
      <c r="J5914" s="124"/>
      <c r="K5914" s="124"/>
      <c r="L5914" s="124"/>
      <c r="M5914" s="124"/>
      <c r="N5914" s="197">
        <v>0</v>
      </c>
      <c r="O5914" s="197">
        <v>271312.14</v>
      </c>
      <c r="P5914" s="124" t="s">
        <v>1314</v>
      </c>
    </row>
    <row r="5915" spans="1:16" ht="102">
      <c r="A5915" s="262">
        <v>46</v>
      </c>
      <c r="B5915" s="124"/>
      <c r="C5915" s="125" t="s">
        <v>698</v>
      </c>
      <c r="D5915" s="195">
        <v>43256</v>
      </c>
      <c r="E5915" s="124" t="s">
        <v>11891</v>
      </c>
      <c r="F5915" s="124" t="s">
        <v>15</v>
      </c>
      <c r="G5915" s="124">
        <v>5131</v>
      </c>
      <c r="H5915" s="124"/>
      <c r="I5915" s="128" t="s">
        <v>14550</v>
      </c>
      <c r="J5915" s="124"/>
      <c r="K5915" s="124"/>
      <c r="L5915" s="124"/>
      <c r="M5915" s="124"/>
      <c r="N5915" s="197">
        <v>11728.74</v>
      </c>
      <c r="O5915" s="197">
        <v>0</v>
      </c>
      <c r="P5915" s="124" t="s">
        <v>1314</v>
      </c>
    </row>
    <row r="5916" spans="1:16" ht="89.25">
      <c r="A5916" s="262">
        <v>576</v>
      </c>
      <c r="B5916" s="124"/>
      <c r="C5916" s="125" t="s">
        <v>852</v>
      </c>
      <c r="D5916" s="195">
        <v>43256</v>
      </c>
      <c r="E5916" s="124" t="s">
        <v>11892</v>
      </c>
      <c r="F5916" s="124" t="s">
        <v>15</v>
      </c>
      <c r="G5916" s="124">
        <v>5133</v>
      </c>
      <c r="H5916" s="124"/>
      <c r="I5916" s="128" t="s">
        <v>14551</v>
      </c>
      <c r="J5916" s="124"/>
      <c r="K5916" s="124"/>
      <c r="L5916" s="124"/>
      <c r="M5916" s="124"/>
      <c r="N5916" s="197">
        <v>502.14</v>
      </c>
      <c r="O5916" s="197">
        <v>0</v>
      </c>
      <c r="P5916" s="124" t="s">
        <v>1314</v>
      </c>
    </row>
    <row r="5917" spans="1:16" ht="89.25">
      <c r="A5917" s="262">
        <v>582</v>
      </c>
      <c r="B5917" s="124"/>
      <c r="C5917" s="125" t="s">
        <v>856</v>
      </c>
      <c r="D5917" s="195">
        <v>43256</v>
      </c>
      <c r="E5917" s="124" t="s">
        <v>11893</v>
      </c>
      <c r="F5917" s="124" t="s">
        <v>11</v>
      </c>
      <c r="G5917" s="124">
        <v>923593</v>
      </c>
      <c r="H5917" s="124"/>
      <c r="I5917" s="128" t="s">
        <v>14552</v>
      </c>
      <c r="J5917" s="124"/>
      <c r="K5917" s="124"/>
      <c r="L5917" s="124"/>
      <c r="M5917" s="124"/>
      <c r="N5917" s="197">
        <v>50</v>
      </c>
      <c r="O5917" s="197">
        <v>0</v>
      </c>
      <c r="P5917" s="124" t="s">
        <v>1314</v>
      </c>
    </row>
    <row r="5918" spans="1:16" ht="76.5">
      <c r="A5918" s="262">
        <v>25</v>
      </c>
      <c r="B5918" s="124"/>
      <c r="C5918" s="125" t="s">
        <v>694</v>
      </c>
      <c r="D5918" s="195">
        <v>43256</v>
      </c>
      <c r="E5918" s="124" t="s">
        <v>11894</v>
      </c>
      <c r="F5918" s="124" t="s">
        <v>1315</v>
      </c>
      <c r="G5918" s="124">
        <v>17920947</v>
      </c>
      <c r="H5918" s="124"/>
      <c r="I5918" s="128" t="s">
        <v>14553</v>
      </c>
      <c r="J5918" s="124"/>
      <c r="K5918" s="124"/>
      <c r="L5918" s="124"/>
      <c r="M5918" s="124"/>
      <c r="N5918" s="197">
        <v>1344102.25</v>
      </c>
      <c r="O5918" s="197">
        <v>0</v>
      </c>
      <c r="P5918" s="124" t="s">
        <v>1314</v>
      </c>
    </row>
    <row r="5919" spans="1:16" ht="76.5">
      <c r="A5919" s="262">
        <v>25</v>
      </c>
      <c r="B5919" s="124"/>
      <c r="C5919" s="125" t="s">
        <v>694</v>
      </c>
      <c r="D5919" s="195">
        <v>43256</v>
      </c>
      <c r="E5919" s="124" t="s">
        <v>11895</v>
      </c>
      <c r="F5919" s="124" t="s">
        <v>1315</v>
      </c>
      <c r="G5919" s="124">
        <v>17920946</v>
      </c>
      <c r="H5919" s="124"/>
      <c r="I5919" s="128" t="s">
        <v>14554</v>
      </c>
      <c r="J5919" s="124"/>
      <c r="K5919" s="124"/>
      <c r="L5919" s="124"/>
      <c r="M5919" s="124"/>
      <c r="N5919" s="197">
        <v>1371896.32</v>
      </c>
      <c r="O5919" s="197">
        <v>0</v>
      </c>
      <c r="P5919" s="124" t="s">
        <v>1314</v>
      </c>
    </row>
    <row r="5920" spans="1:16" ht="76.5">
      <c r="A5920" s="262">
        <v>25</v>
      </c>
      <c r="B5920" s="124"/>
      <c r="C5920" s="125" t="s">
        <v>694</v>
      </c>
      <c r="D5920" s="195">
        <v>43256</v>
      </c>
      <c r="E5920" s="124" t="s">
        <v>11896</v>
      </c>
      <c r="F5920" s="124" t="s">
        <v>1315</v>
      </c>
      <c r="G5920" s="124">
        <v>17934882</v>
      </c>
      <c r="H5920" s="124"/>
      <c r="I5920" s="128" t="s">
        <v>14555</v>
      </c>
      <c r="J5920" s="124"/>
      <c r="K5920" s="124"/>
      <c r="L5920" s="124"/>
      <c r="M5920" s="124"/>
      <c r="N5920" s="197">
        <v>2090390.92</v>
      </c>
      <c r="O5920" s="197">
        <v>0</v>
      </c>
      <c r="P5920" s="124" t="s">
        <v>1314</v>
      </c>
    </row>
    <row r="5921" spans="1:16" ht="76.5">
      <c r="A5921" s="262">
        <v>25</v>
      </c>
      <c r="B5921" s="124"/>
      <c r="C5921" s="125" t="s">
        <v>694</v>
      </c>
      <c r="D5921" s="195">
        <v>43256</v>
      </c>
      <c r="E5921" s="124" t="s">
        <v>11897</v>
      </c>
      <c r="F5921" s="124" t="s">
        <v>1315</v>
      </c>
      <c r="G5921" s="124">
        <v>17934887</v>
      </c>
      <c r="H5921" s="124"/>
      <c r="I5921" s="128" t="s">
        <v>14556</v>
      </c>
      <c r="J5921" s="124"/>
      <c r="K5921" s="124"/>
      <c r="L5921" s="124"/>
      <c r="M5921" s="124"/>
      <c r="N5921" s="197">
        <v>287428.74</v>
      </c>
      <c r="O5921" s="197">
        <v>0</v>
      </c>
      <c r="P5921" s="124" t="s">
        <v>1314</v>
      </c>
    </row>
    <row r="5922" spans="1:16" ht="76.5">
      <c r="A5922" s="262">
        <v>25</v>
      </c>
      <c r="B5922" s="124"/>
      <c r="C5922" s="125" t="s">
        <v>694</v>
      </c>
      <c r="D5922" s="195">
        <v>43256</v>
      </c>
      <c r="E5922" s="124" t="s">
        <v>11898</v>
      </c>
      <c r="F5922" s="124" t="s">
        <v>1315</v>
      </c>
      <c r="G5922" s="124">
        <v>17934888</v>
      </c>
      <c r="H5922" s="124"/>
      <c r="I5922" s="128" t="s">
        <v>14557</v>
      </c>
      <c r="J5922" s="124"/>
      <c r="K5922" s="124"/>
      <c r="L5922" s="124"/>
      <c r="M5922" s="124"/>
      <c r="N5922" s="197">
        <v>1595388.15</v>
      </c>
      <c r="O5922" s="197">
        <v>0</v>
      </c>
      <c r="P5922" s="124" t="s">
        <v>1314</v>
      </c>
    </row>
    <row r="5923" spans="1:16" ht="76.5">
      <c r="A5923" s="262">
        <v>25</v>
      </c>
      <c r="B5923" s="124"/>
      <c r="C5923" s="125" t="s">
        <v>694</v>
      </c>
      <c r="D5923" s="195">
        <v>43256</v>
      </c>
      <c r="E5923" s="124" t="s">
        <v>11899</v>
      </c>
      <c r="F5923" s="124" t="s">
        <v>1315</v>
      </c>
      <c r="G5923" s="124">
        <v>17934922</v>
      </c>
      <c r="H5923" s="124"/>
      <c r="I5923" s="128" t="s">
        <v>10649</v>
      </c>
      <c r="J5923" s="124"/>
      <c r="K5923" s="124"/>
      <c r="L5923" s="124"/>
      <c r="M5923" s="124"/>
      <c r="N5923" s="197">
        <v>211226.9</v>
      </c>
      <c r="O5923" s="197">
        <v>0</v>
      </c>
      <c r="P5923" s="124" t="s">
        <v>1314</v>
      </c>
    </row>
    <row r="5924" spans="1:16" ht="102">
      <c r="A5924" s="262">
        <v>46</v>
      </c>
      <c r="B5924" s="124"/>
      <c r="C5924" s="125" t="s">
        <v>698</v>
      </c>
      <c r="D5924" s="195">
        <v>43256</v>
      </c>
      <c r="E5924" s="124" t="s">
        <v>11900</v>
      </c>
      <c r="F5924" s="124" t="s">
        <v>15</v>
      </c>
      <c r="G5924" s="124">
        <v>5130</v>
      </c>
      <c r="H5924" s="124"/>
      <c r="I5924" s="128" t="s">
        <v>14558</v>
      </c>
      <c r="J5924" s="124"/>
      <c r="K5924" s="124"/>
      <c r="L5924" s="124"/>
      <c r="M5924" s="124"/>
      <c r="N5924" s="197">
        <v>1005.19</v>
      </c>
      <c r="O5924" s="197">
        <v>0</v>
      </c>
      <c r="P5924" s="124" t="s">
        <v>1314</v>
      </c>
    </row>
    <row r="5925" spans="1:16" ht="76.5">
      <c r="A5925" s="262">
        <v>20</v>
      </c>
      <c r="B5925" s="124"/>
      <c r="C5925" s="125" t="s">
        <v>693</v>
      </c>
      <c r="D5925" s="195">
        <v>43256</v>
      </c>
      <c r="E5925" s="124" t="s">
        <v>11901</v>
      </c>
      <c r="F5925" s="124" t="s">
        <v>15</v>
      </c>
      <c r="G5925" s="124">
        <v>5129</v>
      </c>
      <c r="H5925" s="124"/>
      <c r="I5925" s="128" t="s">
        <v>14559</v>
      </c>
      <c r="J5925" s="124"/>
      <c r="K5925" s="124"/>
      <c r="L5925" s="124"/>
      <c r="M5925" s="124"/>
      <c r="N5925" s="197">
        <v>613</v>
      </c>
      <c r="O5925" s="197">
        <v>0</v>
      </c>
      <c r="P5925" s="124" t="s">
        <v>1314</v>
      </c>
    </row>
    <row r="5926" spans="1:16" ht="76.5">
      <c r="A5926" s="262">
        <v>25</v>
      </c>
      <c r="B5926" s="124"/>
      <c r="C5926" s="125" t="s">
        <v>694</v>
      </c>
      <c r="D5926" s="195">
        <v>43256</v>
      </c>
      <c r="E5926" s="124" t="s">
        <v>11902</v>
      </c>
      <c r="F5926" s="124" t="s">
        <v>1315</v>
      </c>
      <c r="G5926" s="124">
        <v>17934881</v>
      </c>
      <c r="H5926" s="124"/>
      <c r="I5926" s="128" t="s">
        <v>14560</v>
      </c>
      <c r="J5926" s="124"/>
      <c r="K5926" s="124"/>
      <c r="L5926" s="124"/>
      <c r="M5926" s="124"/>
      <c r="N5926" s="197">
        <v>409759.07</v>
      </c>
      <c r="O5926" s="197">
        <v>0</v>
      </c>
      <c r="P5926" s="124" t="s">
        <v>1314</v>
      </c>
    </row>
    <row r="5927" spans="1:16" ht="76.5">
      <c r="A5927" s="262">
        <v>25</v>
      </c>
      <c r="B5927" s="124"/>
      <c r="C5927" s="125" t="s">
        <v>694</v>
      </c>
      <c r="D5927" s="195">
        <v>43256</v>
      </c>
      <c r="E5927" s="124" t="s">
        <v>11903</v>
      </c>
      <c r="F5927" s="124" t="s">
        <v>1315</v>
      </c>
      <c r="G5927" s="124">
        <v>17934951</v>
      </c>
      <c r="H5927" s="124"/>
      <c r="I5927" s="128" t="s">
        <v>14561</v>
      </c>
      <c r="J5927" s="124"/>
      <c r="K5927" s="124"/>
      <c r="L5927" s="124"/>
      <c r="M5927" s="124"/>
      <c r="N5927" s="197">
        <v>287386.46999999997</v>
      </c>
      <c r="O5927" s="197">
        <v>0</v>
      </c>
      <c r="P5927" s="124" t="s">
        <v>1314</v>
      </c>
    </row>
    <row r="5928" spans="1:16" ht="76.5">
      <c r="A5928" s="262">
        <v>25</v>
      </c>
      <c r="B5928" s="124"/>
      <c r="C5928" s="125" t="s">
        <v>694</v>
      </c>
      <c r="D5928" s="195">
        <v>43256</v>
      </c>
      <c r="E5928" s="124" t="s">
        <v>11904</v>
      </c>
      <c r="F5928" s="124" t="s">
        <v>1315</v>
      </c>
      <c r="G5928" s="124">
        <v>17934921</v>
      </c>
      <c r="H5928" s="124"/>
      <c r="I5928" s="128" t="s">
        <v>14562</v>
      </c>
      <c r="J5928" s="124"/>
      <c r="K5928" s="124"/>
      <c r="L5928" s="124"/>
      <c r="M5928" s="124"/>
      <c r="N5928" s="197">
        <v>1085407.3999999999</v>
      </c>
      <c r="O5928" s="197">
        <v>0</v>
      </c>
      <c r="P5928" s="124" t="s">
        <v>1314</v>
      </c>
    </row>
    <row r="5929" spans="1:16" ht="76.5">
      <c r="A5929" s="262">
        <v>25</v>
      </c>
      <c r="B5929" s="124"/>
      <c r="C5929" s="125" t="s">
        <v>694</v>
      </c>
      <c r="D5929" s="195">
        <v>43256</v>
      </c>
      <c r="E5929" s="124" t="s">
        <v>11905</v>
      </c>
      <c r="F5929" s="124" t="s">
        <v>1315</v>
      </c>
      <c r="G5929" s="124">
        <v>17934932</v>
      </c>
      <c r="H5929" s="124"/>
      <c r="I5929" s="128" t="s">
        <v>14563</v>
      </c>
      <c r="J5929" s="124"/>
      <c r="K5929" s="124"/>
      <c r="L5929" s="124"/>
      <c r="M5929" s="124"/>
      <c r="N5929" s="197">
        <v>2260251.4500000002</v>
      </c>
      <c r="O5929" s="197">
        <v>0</v>
      </c>
      <c r="P5929" s="124" t="s">
        <v>1314</v>
      </c>
    </row>
    <row r="5930" spans="1:16" ht="76.5">
      <c r="A5930" s="262">
        <v>25</v>
      </c>
      <c r="B5930" s="124"/>
      <c r="C5930" s="125" t="s">
        <v>694</v>
      </c>
      <c r="D5930" s="195">
        <v>43256</v>
      </c>
      <c r="E5930" s="124" t="s">
        <v>11906</v>
      </c>
      <c r="F5930" s="124" t="s">
        <v>1315</v>
      </c>
      <c r="G5930" s="124">
        <v>17934925</v>
      </c>
      <c r="H5930" s="124"/>
      <c r="I5930" s="128" t="s">
        <v>14564</v>
      </c>
      <c r="J5930" s="124"/>
      <c r="K5930" s="124"/>
      <c r="L5930" s="124"/>
      <c r="M5930" s="124"/>
      <c r="N5930" s="197">
        <v>342538.89</v>
      </c>
      <c r="O5930" s="197">
        <v>0</v>
      </c>
      <c r="P5930" s="124" t="s">
        <v>1314</v>
      </c>
    </row>
    <row r="5931" spans="1:16" ht="51">
      <c r="A5931" s="262" t="s">
        <v>620</v>
      </c>
      <c r="B5931" s="124"/>
      <c r="C5931" s="125" t="s">
        <v>714</v>
      </c>
      <c r="D5931" s="195">
        <v>43256</v>
      </c>
      <c r="E5931" s="124" t="s">
        <v>11907</v>
      </c>
      <c r="F5931" s="124" t="s">
        <v>1315</v>
      </c>
      <c r="G5931" s="124">
        <v>17935235</v>
      </c>
      <c r="H5931" s="124"/>
      <c r="I5931" s="128" t="s">
        <v>14565</v>
      </c>
      <c r="J5931" s="124"/>
      <c r="K5931" s="124"/>
      <c r="L5931" s="124"/>
      <c r="M5931" s="124"/>
      <c r="N5931" s="197">
        <v>0</v>
      </c>
      <c r="O5931" s="197">
        <v>1675.58</v>
      </c>
      <c r="P5931" s="124" t="s">
        <v>1314</v>
      </c>
    </row>
    <row r="5932" spans="1:16" ht="51">
      <c r="A5932" s="262" t="s">
        <v>620</v>
      </c>
      <c r="B5932" s="124"/>
      <c r="C5932" s="125" t="s">
        <v>714</v>
      </c>
      <c r="D5932" s="195">
        <v>43256</v>
      </c>
      <c r="E5932" s="124" t="s">
        <v>11908</v>
      </c>
      <c r="F5932" s="124" t="s">
        <v>1315</v>
      </c>
      <c r="G5932" s="124">
        <v>17935201</v>
      </c>
      <c r="H5932" s="124"/>
      <c r="I5932" s="128" t="s">
        <v>14565</v>
      </c>
      <c r="J5932" s="124"/>
      <c r="K5932" s="124"/>
      <c r="L5932" s="124"/>
      <c r="M5932" s="124"/>
      <c r="N5932" s="197">
        <v>0</v>
      </c>
      <c r="O5932" s="197">
        <v>943.71</v>
      </c>
      <c r="P5932" s="124" t="s">
        <v>1314</v>
      </c>
    </row>
    <row r="5933" spans="1:16" ht="38.25">
      <c r="A5933" s="262" t="s">
        <v>620</v>
      </c>
      <c r="B5933" s="124"/>
      <c r="C5933" s="125" t="s">
        <v>714</v>
      </c>
      <c r="D5933" s="195">
        <v>43256</v>
      </c>
      <c r="E5933" s="124" t="s">
        <v>11909</v>
      </c>
      <c r="F5933" s="124" t="s">
        <v>1315</v>
      </c>
      <c r="G5933" s="124">
        <v>17935118</v>
      </c>
      <c r="H5933" s="124"/>
      <c r="I5933" s="128" t="s">
        <v>14566</v>
      </c>
      <c r="J5933" s="124"/>
      <c r="K5933" s="124"/>
      <c r="L5933" s="124"/>
      <c r="M5933" s="124"/>
      <c r="N5933" s="197">
        <v>0</v>
      </c>
      <c r="O5933" s="197">
        <v>416.5</v>
      </c>
      <c r="P5933" s="124" t="s">
        <v>1314</v>
      </c>
    </row>
    <row r="5934" spans="1:16" ht="76.5">
      <c r="A5934" s="262" t="s">
        <v>620</v>
      </c>
      <c r="B5934" s="124"/>
      <c r="C5934" s="125" t="s">
        <v>714</v>
      </c>
      <c r="D5934" s="195">
        <v>43256</v>
      </c>
      <c r="E5934" s="124" t="s">
        <v>11910</v>
      </c>
      <c r="F5934" s="124" t="s">
        <v>6</v>
      </c>
      <c r="G5934" s="124">
        <v>982728</v>
      </c>
      <c r="H5934" s="124"/>
      <c r="I5934" s="128" t="s">
        <v>14567</v>
      </c>
      <c r="J5934" s="124"/>
      <c r="K5934" s="124"/>
      <c r="L5934" s="124"/>
      <c r="M5934" s="124"/>
      <c r="N5934" s="197">
        <v>0</v>
      </c>
      <c r="O5934" s="197">
        <v>155000</v>
      </c>
      <c r="P5934" s="124" t="s">
        <v>1314</v>
      </c>
    </row>
    <row r="5935" spans="1:16" ht="76.5">
      <c r="A5935" s="262">
        <v>25</v>
      </c>
      <c r="B5935" s="124"/>
      <c r="C5935" s="125" t="s">
        <v>694</v>
      </c>
      <c r="D5935" s="195">
        <v>43256</v>
      </c>
      <c r="E5935" s="124" t="s">
        <v>11911</v>
      </c>
      <c r="F5935" s="124" t="s">
        <v>1315</v>
      </c>
      <c r="G5935" s="124">
        <v>17935183</v>
      </c>
      <c r="H5935" s="124"/>
      <c r="I5935" s="128" t="s">
        <v>14568</v>
      </c>
      <c r="J5935" s="124"/>
      <c r="K5935" s="124"/>
      <c r="L5935" s="124"/>
      <c r="M5935" s="124"/>
      <c r="N5935" s="197">
        <v>495537.11</v>
      </c>
      <c r="O5935" s="197">
        <v>0</v>
      </c>
      <c r="P5935" s="124" t="s">
        <v>1314</v>
      </c>
    </row>
    <row r="5936" spans="1:16" ht="76.5">
      <c r="A5936" s="262">
        <v>25</v>
      </c>
      <c r="B5936" s="124"/>
      <c r="C5936" s="125" t="s">
        <v>694</v>
      </c>
      <c r="D5936" s="195">
        <v>43256</v>
      </c>
      <c r="E5936" s="124" t="s">
        <v>11912</v>
      </c>
      <c r="F5936" s="124" t="s">
        <v>1315</v>
      </c>
      <c r="G5936" s="124">
        <v>17935051</v>
      </c>
      <c r="H5936" s="124"/>
      <c r="I5936" s="128" t="s">
        <v>14569</v>
      </c>
      <c r="J5936" s="124"/>
      <c r="K5936" s="124"/>
      <c r="L5936" s="124"/>
      <c r="M5936" s="124"/>
      <c r="N5936" s="197">
        <v>168624.43</v>
      </c>
      <c r="O5936" s="197">
        <v>0</v>
      </c>
      <c r="P5936" s="124" t="s">
        <v>1314</v>
      </c>
    </row>
    <row r="5937" spans="1:16" ht="38.25">
      <c r="A5937" s="262">
        <v>117</v>
      </c>
      <c r="B5937" s="124"/>
      <c r="C5937" s="125" t="s">
        <v>722</v>
      </c>
      <c r="D5937" s="195">
        <v>43256</v>
      </c>
      <c r="E5937" s="124" t="s">
        <v>11913</v>
      </c>
      <c r="F5937" s="124" t="s">
        <v>11</v>
      </c>
      <c r="G5937" s="124">
        <v>923605</v>
      </c>
      <c r="H5937" s="124"/>
      <c r="I5937" s="128" t="s">
        <v>14570</v>
      </c>
      <c r="J5937" s="124"/>
      <c r="K5937" s="124"/>
      <c r="L5937" s="124"/>
      <c r="M5937" s="124"/>
      <c r="N5937" s="197">
        <v>50</v>
      </c>
      <c r="O5937" s="197">
        <v>0</v>
      </c>
      <c r="P5937" s="124" t="s">
        <v>1314</v>
      </c>
    </row>
    <row r="5938" spans="1:16" ht="76.5">
      <c r="A5938" s="262">
        <v>25</v>
      </c>
      <c r="B5938" s="124"/>
      <c r="C5938" s="125" t="s">
        <v>694</v>
      </c>
      <c r="D5938" s="195">
        <v>43256</v>
      </c>
      <c r="E5938" s="124" t="s">
        <v>11914</v>
      </c>
      <c r="F5938" s="124" t="s">
        <v>1315</v>
      </c>
      <c r="G5938" s="124">
        <v>17935048</v>
      </c>
      <c r="H5938" s="124"/>
      <c r="I5938" s="128" t="s">
        <v>14571</v>
      </c>
      <c r="J5938" s="124"/>
      <c r="K5938" s="124"/>
      <c r="L5938" s="124"/>
      <c r="M5938" s="124"/>
      <c r="N5938" s="197">
        <v>334981.96999999997</v>
      </c>
      <c r="O5938" s="197">
        <v>0</v>
      </c>
      <c r="P5938" s="124" t="s">
        <v>1314</v>
      </c>
    </row>
    <row r="5939" spans="1:16" ht="76.5">
      <c r="A5939" s="262">
        <v>25</v>
      </c>
      <c r="B5939" s="124"/>
      <c r="C5939" s="125" t="s">
        <v>694</v>
      </c>
      <c r="D5939" s="195">
        <v>43256</v>
      </c>
      <c r="E5939" s="124" t="s">
        <v>11915</v>
      </c>
      <c r="F5939" s="124" t="s">
        <v>1315</v>
      </c>
      <c r="G5939" s="124">
        <v>17935041</v>
      </c>
      <c r="H5939" s="124"/>
      <c r="I5939" s="128" t="s">
        <v>14572</v>
      </c>
      <c r="J5939" s="124"/>
      <c r="K5939" s="124"/>
      <c r="L5939" s="124"/>
      <c r="M5939" s="124"/>
      <c r="N5939" s="197">
        <v>736447.92</v>
      </c>
      <c r="O5939" s="197">
        <v>0</v>
      </c>
      <c r="P5939" s="124" t="s">
        <v>1314</v>
      </c>
    </row>
    <row r="5940" spans="1:16" ht="76.5">
      <c r="A5940" s="262">
        <v>25</v>
      </c>
      <c r="B5940" s="124"/>
      <c r="C5940" s="125" t="s">
        <v>694</v>
      </c>
      <c r="D5940" s="195">
        <v>43256</v>
      </c>
      <c r="E5940" s="124" t="s">
        <v>11916</v>
      </c>
      <c r="F5940" s="124" t="s">
        <v>1315</v>
      </c>
      <c r="G5940" s="124">
        <v>17935038</v>
      </c>
      <c r="H5940" s="124"/>
      <c r="I5940" s="128" t="s">
        <v>14573</v>
      </c>
      <c r="J5940" s="124"/>
      <c r="K5940" s="124"/>
      <c r="L5940" s="124"/>
      <c r="M5940" s="124"/>
      <c r="N5940" s="197">
        <v>109622.6</v>
      </c>
      <c r="O5940" s="197">
        <v>0</v>
      </c>
      <c r="P5940" s="124" t="s">
        <v>1314</v>
      </c>
    </row>
    <row r="5941" spans="1:16" ht="76.5">
      <c r="A5941" s="262">
        <v>25</v>
      </c>
      <c r="B5941" s="124"/>
      <c r="C5941" s="125" t="s">
        <v>694</v>
      </c>
      <c r="D5941" s="195">
        <v>43256</v>
      </c>
      <c r="E5941" s="124" t="s">
        <v>11917</v>
      </c>
      <c r="F5941" s="124" t="s">
        <v>1315</v>
      </c>
      <c r="G5941" s="124">
        <v>17934926</v>
      </c>
      <c r="H5941" s="124"/>
      <c r="I5941" s="128" t="s">
        <v>14574</v>
      </c>
      <c r="J5941" s="124"/>
      <c r="K5941" s="124"/>
      <c r="L5941" s="124"/>
      <c r="M5941" s="124"/>
      <c r="N5941" s="197">
        <v>310830.40000000002</v>
      </c>
      <c r="O5941" s="197">
        <v>0</v>
      </c>
      <c r="P5941" s="124" t="s">
        <v>1314</v>
      </c>
    </row>
    <row r="5942" spans="1:16" ht="76.5">
      <c r="A5942" s="262">
        <v>25</v>
      </c>
      <c r="B5942" s="124"/>
      <c r="C5942" s="125" t="s">
        <v>694</v>
      </c>
      <c r="D5942" s="195">
        <v>43256</v>
      </c>
      <c r="E5942" s="124" t="s">
        <v>11918</v>
      </c>
      <c r="F5942" s="124" t="s">
        <v>1315</v>
      </c>
      <c r="G5942" s="124">
        <v>17934963</v>
      </c>
      <c r="H5942" s="124"/>
      <c r="I5942" s="128" t="s">
        <v>14575</v>
      </c>
      <c r="J5942" s="124"/>
      <c r="K5942" s="124"/>
      <c r="L5942" s="124"/>
      <c r="M5942" s="124"/>
      <c r="N5942" s="197">
        <v>754711.61</v>
      </c>
      <c r="O5942" s="197">
        <v>0</v>
      </c>
      <c r="P5942" s="124" t="s">
        <v>1314</v>
      </c>
    </row>
    <row r="5943" spans="1:16" ht="76.5">
      <c r="A5943" s="262">
        <v>25</v>
      </c>
      <c r="B5943" s="124"/>
      <c r="C5943" s="125" t="s">
        <v>694</v>
      </c>
      <c r="D5943" s="195">
        <v>43256</v>
      </c>
      <c r="E5943" s="124" t="s">
        <v>11919</v>
      </c>
      <c r="F5943" s="124" t="s">
        <v>1315</v>
      </c>
      <c r="G5943" s="124">
        <v>17934957</v>
      </c>
      <c r="H5943" s="124"/>
      <c r="I5943" s="128" t="s">
        <v>14576</v>
      </c>
      <c r="J5943" s="124"/>
      <c r="K5943" s="124"/>
      <c r="L5943" s="124"/>
      <c r="M5943" s="124"/>
      <c r="N5943" s="197">
        <v>719031.37</v>
      </c>
      <c r="O5943" s="197">
        <v>0</v>
      </c>
      <c r="P5943" s="124" t="s">
        <v>1314</v>
      </c>
    </row>
    <row r="5944" spans="1:16" ht="76.5">
      <c r="A5944" s="262">
        <v>25</v>
      </c>
      <c r="B5944" s="124"/>
      <c r="C5944" s="125" t="s">
        <v>694</v>
      </c>
      <c r="D5944" s="195">
        <v>43256</v>
      </c>
      <c r="E5944" s="124" t="s">
        <v>11920</v>
      </c>
      <c r="F5944" s="124" t="s">
        <v>1315</v>
      </c>
      <c r="G5944" s="124">
        <v>17934955</v>
      </c>
      <c r="H5944" s="124"/>
      <c r="I5944" s="128" t="s">
        <v>14577</v>
      </c>
      <c r="J5944" s="124"/>
      <c r="K5944" s="124"/>
      <c r="L5944" s="124"/>
      <c r="M5944" s="124"/>
      <c r="N5944" s="197">
        <v>276948.59000000003</v>
      </c>
      <c r="O5944" s="197">
        <v>0</v>
      </c>
      <c r="P5944" s="124" t="s">
        <v>1314</v>
      </c>
    </row>
    <row r="5945" spans="1:16" ht="76.5">
      <c r="A5945" s="262">
        <v>25</v>
      </c>
      <c r="B5945" s="124"/>
      <c r="C5945" s="125" t="s">
        <v>694</v>
      </c>
      <c r="D5945" s="195">
        <v>43256</v>
      </c>
      <c r="E5945" s="124" t="s">
        <v>11921</v>
      </c>
      <c r="F5945" s="124" t="s">
        <v>1315</v>
      </c>
      <c r="G5945" s="124">
        <v>17934954</v>
      </c>
      <c r="H5945" s="124"/>
      <c r="I5945" s="128" t="s">
        <v>14578</v>
      </c>
      <c r="J5945" s="124"/>
      <c r="K5945" s="124"/>
      <c r="L5945" s="124"/>
      <c r="M5945" s="124"/>
      <c r="N5945" s="197">
        <v>413639.82</v>
      </c>
      <c r="O5945" s="197">
        <v>0</v>
      </c>
      <c r="P5945" s="124" t="s">
        <v>1314</v>
      </c>
    </row>
    <row r="5946" spans="1:16" ht="76.5">
      <c r="A5946" s="262">
        <v>25</v>
      </c>
      <c r="B5946" s="124"/>
      <c r="C5946" s="125" t="s">
        <v>694</v>
      </c>
      <c r="D5946" s="195">
        <v>43256</v>
      </c>
      <c r="E5946" s="124" t="s">
        <v>11922</v>
      </c>
      <c r="F5946" s="124" t="s">
        <v>1315</v>
      </c>
      <c r="G5946" s="124">
        <v>17934953</v>
      </c>
      <c r="H5946" s="124"/>
      <c r="I5946" s="128" t="s">
        <v>14579</v>
      </c>
      <c r="J5946" s="124"/>
      <c r="K5946" s="124"/>
      <c r="L5946" s="124"/>
      <c r="M5946" s="124"/>
      <c r="N5946" s="197">
        <v>271390.90999999997</v>
      </c>
      <c r="O5946" s="197">
        <v>0</v>
      </c>
      <c r="P5946" s="124" t="s">
        <v>1314</v>
      </c>
    </row>
    <row r="5947" spans="1:16" ht="76.5">
      <c r="A5947" s="262">
        <v>25</v>
      </c>
      <c r="B5947" s="124"/>
      <c r="C5947" s="125" t="s">
        <v>694</v>
      </c>
      <c r="D5947" s="195">
        <v>43256</v>
      </c>
      <c r="E5947" s="124" t="s">
        <v>11923</v>
      </c>
      <c r="F5947" s="124" t="s">
        <v>1315</v>
      </c>
      <c r="G5947" s="124">
        <v>17934952</v>
      </c>
      <c r="H5947" s="124"/>
      <c r="I5947" s="128" t="s">
        <v>14580</v>
      </c>
      <c r="J5947" s="124"/>
      <c r="K5947" s="124"/>
      <c r="L5947" s="124"/>
      <c r="M5947" s="124"/>
      <c r="N5947" s="197">
        <v>141479.06</v>
      </c>
      <c r="O5947" s="197">
        <v>0</v>
      </c>
      <c r="P5947" s="124" t="s">
        <v>1314</v>
      </c>
    </row>
    <row r="5948" spans="1:16" ht="63.75">
      <c r="A5948" s="262">
        <v>10</v>
      </c>
      <c r="B5948" s="124"/>
      <c r="C5948" s="125" t="s">
        <v>690</v>
      </c>
      <c r="D5948" s="195">
        <v>43256</v>
      </c>
      <c r="E5948" s="124" t="s">
        <v>11924</v>
      </c>
      <c r="F5948" s="124" t="s">
        <v>6</v>
      </c>
      <c r="G5948" s="124">
        <v>753111</v>
      </c>
      <c r="H5948" s="124"/>
      <c r="I5948" s="128" t="s">
        <v>14581</v>
      </c>
      <c r="J5948" s="124"/>
      <c r="K5948" s="124"/>
      <c r="L5948" s="124"/>
      <c r="M5948" s="124"/>
      <c r="N5948" s="197">
        <v>0</v>
      </c>
      <c r="O5948" s="197">
        <v>28072.77</v>
      </c>
      <c r="P5948" s="124" t="s">
        <v>1314</v>
      </c>
    </row>
    <row r="5949" spans="1:16" ht="76.5">
      <c r="A5949" s="262">
        <v>287</v>
      </c>
      <c r="B5949" s="124"/>
      <c r="C5949" s="125" t="s">
        <v>790</v>
      </c>
      <c r="D5949" s="195">
        <v>43256</v>
      </c>
      <c r="E5949" s="124" t="s">
        <v>11925</v>
      </c>
      <c r="F5949" s="124" t="s">
        <v>11</v>
      </c>
      <c r="G5949" s="124">
        <v>753103</v>
      </c>
      <c r="H5949" s="124"/>
      <c r="I5949" s="128" t="s">
        <v>14582</v>
      </c>
      <c r="J5949" s="124"/>
      <c r="K5949" s="124"/>
      <c r="L5949" s="124"/>
      <c r="M5949" s="124"/>
      <c r="N5949" s="197">
        <v>50</v>
      </c>
      <c r="O5949" s="197">
        <v>0</v>
      </c>
      <c r="P5949" s="124" t="s">
        <v>1314</v>
      </c>
    </row>
    <row r="5950" spans="1:16" ht="63.75">
      <c r="A5950" s="262">
        <v>10</v>
      </c>
      <c r="B5950" s="124"/>
      <c r="C5950" s="125" t="s">
        <v>690</v>
      </c>
      <c r="D5950" s="195">
        <v>43256</v>
      </c>
      <c r="E5950" s="124" t="s">
        <v>11926</v>
      </c>
      <c r="F5950" s="124" t="s">
        <v>15</v>
      </c>
      <c r="G5950" s="124">
        <v>753112</v>
      </c>
      <c r="H5950" s="124"/>
      <c r="I5950" s="128" t="s">
        <v>14583</v>
      </c>
      <c r="J5950" s="124"/>
      <c r="K5950" s="124"/>
      <c r="L5950" s="124"/>
      <c r="M5950" s="124"/>
      <c r="N5950" s="197">
        <v>50</v>
      </c>
      <c r="O5950" s="197">
        <v>0</v>
      </c>
      <c r="P5950" s="124" t="s">
        <v>1314</v>
      </c>
    </row>
    <row r="5951" spans="1:16" ht="63.75">
      <c r="A5951" s="262" t="s">
        <v>620</v>
      </c>
      <c r="B5951" s="124"/>
      <c r="C5951" s="125" t="s">
        <v>714</v>
      </c>
      <c r="D5951" s="195">
        <v>43256</v>
      </c>
      <c r="E5951" s="124" t="s">
        <v>11927</v>
      </c>
      <c r="F5951" s="124" t="s">
        <v>11</v>
      </c>
      <c r="G5951" s="124">
        <v>923639</v>
      </c>
      <c r="H5951" s="124"/>
      <c r="I5951" s="128" t="s">
        <v>14584</v>
      </c>
      <c r="J5951" s="124"/>
      <c r="K5951" s="124"/>
      <c r="L5951" s="124"/>
      <c r="M5951" s="124"/>
      <c r="N5951" s="197">
        <v>50</v>
      </c>
      <c r="O5951" s="197">
        <v>0</v>
      </c>
      <c r="P5951" s="124" t="s">
        <v>1314</v>
      </c>
    </row>
    <row r="5952" spans="1:16" ht="76.5">
      <c r="A5952" s="262" t="s">
        <v>620</v>
      </c>
      <c r="B5952" s="124"/>
      <c r="C5952" s="125" t="s">
        <v>714</v>
      </c>
      <c r="D5952" s="195">
        <v>43256</v>
      </c>
      <c r="E5952" s="124" t="s">
        <v>11928</v>
      </c>
      <c r="F5952" s="124" t="s">
        <v>13</v>
      </c>
      <c r="G5952" s="124">
        <v>923639</v>
      </c>
      <c r="H5952" s="124"/>
      <c r="I5952" s="128" t="s">
        <v>14585</v>
      </c>
      <c r="J5952" s="124"/>
      <c r="K5952" s="124"/>
      <c r="L5952" s="124"/>
      <c r="M5952" s="124"/>
      <c r="N5952" s="197">
        <v>101.76</v>
      </c>
      <c r="O5952" s="197">
        <v>0</v>
      </c>
      <c r="P5952" s="124" t="s">
        <v>1314</v>
      </c>
    </row>
    <row r="5953" spans="1:16" ht="76.5">
      <c r="A5953" s="262">
        <v>197</v>
      </c>
      <c r="B5953" s="124"/>
      <c r="C5953" s="125" t="s">
        <v>754</v>
      </c>
      <c r="D5953" s="195">
        <v>43256</v>
      </c>
      <c r="E5953" s="124" t="s">
        <v>11929</v>
      </c>
      <c r="F5953" s="124" t="s">
        <v>11</v>
      </c>
      <c r="G5953" s="124">
        <v>923635</v>
      </c>
      <c r="H5953" s="124"/>
      <c r="I5953" s="128" t="s">
        <v>14586</v>
      </c>
      <c r="J5953" s="124"/>
      <c r="K5953" s="124"/>
      <c r="L5953" s="124"/>
      <c r="M5953" s="124"/>
      <c r="N5953" s="197">
        <v>50</v>
      </c>
      <c r="O5953" s="197">
        <v>0</v>
      </c>
      <c r="P5953" s="124" t="s">
        <v>1314</v>
      </c>
    </row>
    <row r="5954" spans="1:16" ht="76.5">
      <c r="A5954" s="262">
        <v>197</v>
      </c>
      <c r="B5954" s="124"/>
      <c r="C5954" s="125" t="s">
        <v>754</v>
      </c>
      <c r="D5954" s="195">
        <v>43256</v>
      </c>
      <c r="E5954" s="124" t="s">
        <v>11930</v>
      </c>
      <c r="F5954" s="124" t="s">
        <v>13</v>
      </c>
      <c r="G5954" s="124">
        <v>923635</v>
      </c>
      <c r="H5954" s="124"/>
      <c r="I5954" s="128" t="s">
        <v>14587</v>
      </c>
      <c r="J5954" s="124"/>
      <c r="K5954" s="124"/>
      <c r="L5954" s="124"/>
      <c r="M5954" s="124"/>
      <c r="N5954" s="197">
        <v>65.150000000000006</v>
      </c>
      <c r="O5954" s="197">
        <v>0</v>
      </c>
      <c r="P5954" s="124" t="s">
        <v>1314</v>
      </c>
    </row>
    <row r="5955" spans="1:16" ht="76.5">
      <c r="A5955" s="262" t="s">
        <v>620</v>
      </c>
      <c r="B5955" s="124"/>
      <c r="C5955" s="125" t="s">
        <v>714</v>
      </c>
      <c r="D5955" s="195">
        <v>43256</v>
      </c>
      <c r="E5955" s="124" t="s">
        <v>11931</v>
      </c>
      <c r="F5955" s="124" t="s">
        <v>13</v>
      </c>
      <c r="G5955" s="124">
        <v>923642</v>
      </c>
      <c r="H5955" s="124"/>
      <c r="I5955" s="128" t="s">
        <v>14588</v>
      </c>
      <c r="J5955" s="124"/>
      <c r="K5955" s="124"/>
      <c r="L5955" s="124"/>
      <c r="M5955" s="124"/>
      <c r="N5955" s="197">
        <v>203.51</v>
      </c>
      <c r="O5955" s="197">
        <v>0</v>
      </c>
      <c r="P5955" s="124" t="s">
        <v>1314</v>
      </c>
    </row>
    <row r="5956" spans="1:16" ht="63.75">
      <c r="A5956" s="262" t="s">
        <v>620</v>
      </c>
      <c r="B5956" s="124"/>
      <c r="C5956" s="125" t="s">
        <v>714</v>
      </c>
      <c r="D5956" s="195">
        <v>43256</v>
      </c>
      <c r="E5956" s="124" t="s">
        <v>11932</v>
      </c>
      <c r="F5956" s="124" t="s">
        <v>11</v>
      </c>
      <c r="G5956" s="124">
        <v>923642</v>
      </c>
      <c r="H5956" s="124"/>
      <c r="I5956" s="128" t="s">
        <v>14589</v>
      </c>
      <c r="J5956" s="124"/>
      <c r="K5956" s="124"/>
      <c r="L5956" s="124"/>
      <c r="M5956" s="124"/>
      <c r="N5956" s="197">
        <v>50</v>
      </c>
      <c r="O5956" s="197">
        <v>0</v>
      </c>
      <c r="P5956" s="124" t="s">
        <v>1314</v>
      </c>
    </row>
    <row r="5957" spans="1:16" ht="63.75">
      <c r="A5957" s="262" t="s">
        <v>619</v>
      </c>
      <c r="B5957" s="124"/>
      <c r="C5957" s="125" t="s">
        <v>713</v>
      </c>
      <c r="D5957" s="195">
        <v>43256</v>
      </c>
      <c r="E5957" s="124" t="s">
        <v>11933</v>
      </c>
      <c r="F5957" s="124" t="s">
        <v>11</v>
      </c>
      <c r="G5957" s="124">
        <v>923647</v>
      </c>
      <c r="H5957" s="124"/>
      <c r="I5957" s="128" t="s">
        <v>14590</v>
      </c>
      <c r="J5957" s="124"/>
      <c r="K5957" s="124"/>
      <c r="L5957" s="124"/>
      <c r="M5957" s="124"/>
      <c r="N5957" s="197">
        <v>270</v>
      </c>
      <c r="O5957" s="197">
        <v>0</v>
      </c>
      <c r="P5957" s="124" t="s">
        <v>1314</v>
      </c>
    </row>
    <row r="5958" spans="1:16" ht="51">
      <c r="A5958" s="262">
        <v>163</v>
      </c>
      <c r="B5958" s="124"/>
      <c r="C5958" s="125" t="s">
        <v>748</v>
      </c>
      <c r="D5958" s="195">
        <v>43257</v>
      </c>
      <c r="E5958" s="124" t="s">
        <v>11934</v>
      </c>
      <c r="F5958" s="124" t="s">
        <v>3</v>
      </c>
      <c r="G5958" s="124">
        <v>1628854</v>
      </c>
      <c r="H5958" s="124"/>
      <c r="I5958" s="128" t="s">
        <v>14591</v>
      </c>
      <c r="J5958" s="124"/>
      <c r="K5958" s="124"/>
      <c r="L5958" s="124"/>
      <c r="M5958" s="124"/>
      <c r="N5958" s="197">
        <v>0</v>
      </c>
      <c r="O5958" s="197">
        <v>0.36</v>
      </c>
      <c r="P5958" s="124" t="s">
        <v>1314</v>
      </c>
    </row>
    <row r="5959" spans="1:16" ht="51">
      <c r="A5959" s="262" t="s">
        <v>619</v>
      </c>
      <c r="B5959" s="124"/>
      <c r="C5959" s="125" t="s">
        <v>713</v>
      </c>
      <c r="D5959" s="195">
        <v>43257</v>
      </c>
      <c r="E5959" s="124" t="s">
        <v>11935</v>
      </c>
      <c r="F5959" s="124" t="s">
        <v>3</v>
      </c>
      <c r="G5959" s="124">
        <v>1628859</v>
      </c>
      <c r="H5959" s="124"/>
      <c r="I5959" s="128" t="s">
        <v>14592</v>
      </c>
      <c r="J5959" s="124"/>
      <c r="K5959" s="124"/>
      <c r="L5959" s="124"/>
      <c r="M5959" s="124"/>
      <c r="N5959" s="197">
        <v>0</v>
      </c>
      <c r="O5959" s="197">
        <v>12</v>
      </c>
      <c r="P5959" s="124" t="s">
        <v>1314</v>
      </c>
    </row>
    <row r="5960" spans="1:16" ht="51">
      <c r="A5960" s="262" t="s">
        <v>619</v>
      </c>
      <c r="B5960" s="124"/>
      <c r="C5960" s="125" t="s">
        <v>713</v>
      </c>
      <c r="D5960" s="195">
        <v>43257</v>
      </c>
      <c r="E5960" s="124" t="s">
        <v>11936</v>
      </c>
      <c r="F5960" s="124" t="s">
        <v>3</v>
      </c>
      <c r="G5960" s="124">
        <v>1628887</v>
      </c>
      <c r="H5960" s="124"/>
      <c r="I5960" s="128" t="s">
        <v>14593</v>
      </c>
      <c r="J5960" s="124"/>
      <c r="K5960" s="124"/>
      <c r="L5960" s="124"/>
      <c r="M5960" s="124"/>
      <c r="N5960" s="197">
        <v>0</v>
      </c>
      <c r="O5960" s="197">
        <v>18</v>
      </c>
      <c r="P5960" s="124" t="s">
        <v>1314</v>
      </c>
    </row>
    <row r="5961" spans="1:16" ht="51">
      <c r="A5961" s="262" t="s">
        <v>619</v>
      </c>
      <c r="B5961" s="124"/>
      <c r="C5961" s="125" t="s">
        <v>713</v>
      </c>
      <c r="D5961" s="195">
        <v>43257</v>
      </c>
      <c r="E5961" s="124" t="s">
        <v>11937</v>
      </c>
      <c r="F5961" s="124" t="s">
        <v>3</v>
      </c>
      <c r="G5961" s="124">
        <v>1628907</v>
      </c>
      <c r="H5961" s="124"/>
      <c r="I5961" s="128" t="s">
        <v>14594</v>
      </c>
      <c r="J5961" s="124"/>
      <c r="K5961" s="124"/>
      <c r="L5961" s="124"/>
      <c r="M5961" s="124"/>
      <c r="N5961" s="197">
        <v>0</v>
      </c>
      <c r="O5961" s="197">
        <v>1896.52</v>
      </c>
      <c r="P5961" s="124" t="s">
        <v>1314</v>
      </c>
    </row>
    <row r="5962" spans="1:16" ht="51">
      <c r="A5962" s="262" t="s">
        <v>619</v>
      </c>
      <c r="B5962" s="124"/>
      <c r="C5962" s="125" t="s">
        <v>713</v>
      </c>
      <c r="D5962" s="195">
        <v>43257</v>
      </c>
      <c r="E5962" s="124" t="s">
        <v>11938</v>
      </c>
      <c r="F5962" s="124" t="s">
        <v>3</v>
      </c>
      <c r="G5962" s="124">
        <v>1628911</v>
      </c>
      <c r="H5962" s="124"/>
      <c r="I5962" s="128" t="s">
        <v>14595</v>
      </c>
      <c r="J5962" s="124"/>
      <c r="K5962" s="124"/>
      <c r="L5962" s="124"/>
      <c r="M5962" s="124"/>
      <c r="N5962" s="197">
        <v>0</v>
      </c>
      <c r="O5962" s="197">
        <v>1</v>
      </c>
      <c r="P5962" s="124" t="s">
        <v>1314</v>
      </c>
    </row>
    <row r="5963" spans="1:16" ht="51">
      <c r="A5963" s="262" t="s">
        <v>619</v>
      </c>
      <c r="B5963" s="124"/>
      <c r="C5963" s="125" t="s">
        <v>713</v>
      </c>
      <c r="D5963" s="195">
        <v>43257</v>
      </c>
      <c r="E5963" s="124" t="s">
        <v>11939</v>
      </c>
      <c r="F5963" s="124" t="s">
        <v>3</v>
      </c>
      <c r="G5963" s="124">
        <v>1628912</v>
      </c>
      <c r="H5963" s="124"/>
      <c r="I5963" s="128" t="s">
        <v>14596</v>
      </c>
      <c r="J5963" s="124"/>
      <c r="K5963" s="124"/>
      <c r="L5963" s="124"/>
      <c r="M5963" s="124"/>
      <c r="N5963" s="197">
        <v>0</v>
      </c>
      <c r="O5963" s="197">
        <v>1.5</v>
      </c>
      <c r="P5963" s="124" t="s">
        <v>1314</v>
      </c>
    </row>
    <row r="5964" spans="1:16" ht="51">
      <c r="A5964" s="262" t="s">
        <v>619</v>
      </c>
      <c r="B5964" s="124"/>
      <c r="C5964" s="125" t="s">
        <v>713</v>
      </c>
      <c r="D5964" s="195">
        <v>43257</v>
      </c>
      <c r="E5964" s="124" t="s">
        <v>11940</v>
      </c>
      <c r="F5964" s="124" t="s">
        <v>3</v>
      </c>
      <c r="G5964" s="124">
        <v>1628913</v>
      </c>
      <c r="H5964" s="124"/>
      <c r="I5964" s="128" t="s">
        <v>14597</v>
      </c>
      <c r="J5964" s="124"/>
      <c r="K5964" s="124"/>
      <c r="L5964" s="124"/>
      <c r="M5964" s="124"/>
      <c r="N5964" s="197">
        <v>0</v>
      </c>
      <c r="O5964" s="197">
        <v>2.1</v>
      </c>
      <c r="P5964" s="124" t="s">
        <v>1314</v>
      </c>
    </row>
    <row r="5965" spans="1:16" ht="51">
      <c r="A5965" s="262" t="s">
        <v>619</v>
      </c>
      <c r="B5965" s="124"/>
      <c r="C5965" s="125" t="s">
        <v>713</v>
      </c>
      <c r="D5965" s="195">
        <v>43257</v>
      </c>
      <c r="E5965" s="124" t="s">
        <v>11941</v>
      </c>
      <c r="F5965" s="124" t="s">
        <v>3</v>
      </c>
      <c r="G5965" s="124">
        <v>1628914</v>
      </c>
      <c r="H5965" s="124"/>
      <c r="I5965" s="128" t="s">
        <v>14598</v>
      </c>
      <c r="J5965" s="124"/>
      <c r="K5965" s="124"/>
      <c r="L5965" s="124"/>
      <c r="M5965" s="124"/>
      <c r="N5965" s="197">
        <v>0</v>
      </c>
      <c r="O5965" s="197">
        <v>33.299999999999997</v>
      </c>
      <c r="P5965" s="124" t="s">
        <v>1314</v>
      </c>
    </row>
    <row r="5966" spans="1:16" ht="51">
      <c r="A5966" s="262" t="s">
        <v>619</v>
      </c>
      <c r="B5966" s="124"/>
      <c r="C5966" s="125" t="s">
        <v>713</v>
      </c>
      <c r="D5966" s="195">
        <v>43257</v>
      </c>
      <c r="E5966" s="124" t="s">
        <v>11942</v>
      </c>
      <c r="F5966" s="124" t="s">
        <v>3</v>
      </c>
      <c r="G5966" s="124">
        <v>1628915</v>
      </c>
      <c r="H5966" s="124"/>
      <c r="I5966" s="128" t="s">
        <v>14599</v>
      </c>
      <c r="J5966" s="124"/>
      <c r="K5966" s="124"/>
      <c r="L5966" s="124"/>
      <c r="M5966" s="124"/>
      <c r="N5966" s="197">
        <v>0</v>
      </c>
      <c r="O5966" s="197">
        <v>24.3</v>
      </c>
      <c r="P5966" s="124" t="s">
        <v>1314</v>
      </c>
    </row>
    <row r="5967" spans="1:16" ht="51">
      <c r="A5967" s="262" t="s">
        <v>619</v>
      </c>
      <c r="B5967" s="124"/>
      <c r="C5967" s="125" t="s">
        <v>713</v>
      </c>
      <c r="D5967" s="195">
        <v>43257</v>
      </c>
      <c r="E5967" s="124" t="s">
        <v>11943</v>
      </c>
      <c r="F5967" s="124" t="s">
        <v>3</v>
      </c>
      <c r="G5967" s="124">
        <v>1628916</v>
      </c>
      <c r="H5967" s="124"/>
      <c r="I5967" s="128" t="s">
        <v>14600</v>
      </c>
      <c r="J5967" s="124"/>
      <c r="K5967" s="124"/>
      <c r="L5967" s="124"/>
      <c r="M5967" s="124"/>
      <c r="N5967" s="197">
        <v>0</v>
      </c>
      <c r="O5967" s="197">
        <v>1.3</v>
      </c>
      <c r="P5967" s="124" t="s">
        <v>1314</v>
      </c>
    </row>
    <row r="5968" spans="1:16" ht="51">
      <c r="A5968" s="262" t="s">
        <v>619</v>
      </c>
      <c r="B5968" s="124"/>
      <c r="C5968" s="125" t="s">
        <v>713</v>
      </c>
      <c r="D5968" s="195">
        <v>43257</v>
      </c>
      <c r="E5968" s="124" t="s">
        <v>11944</v>
      </c>
      <c r="F5968" s="124" t="s">
        <v>3</v>
      </c>
      <c r="G5968" s="124">
        <v>1628930</v>
      </c>
      <c r="H5968" s="124"/>
      <c r="I5968" s="128" t="s">
        <v>14601</v>
      </c>
      <c r="J5968" s="124"/>
      <c r="K5968" s="124"/>
      <c r="L5968" s="124"/>
      <c r="M5968" s="124"/>
      <c r="N5968" s="197">
        <v>0</v>
      </c>
      <c r="O5968" s="197">
        <v>1210</v>
      </c>
      <c r="P5968" s="124" t="s">
        <v>1314</v>
      </c>
    </row>
    <row r="5969" spans="1:16" ht="51">
      <c r="A5969" s="262" t="s">
        <v>619</v>
      </c>
      <c r="B5969" s="124"/>
      <c r="C5969" s="125" t="s">
        <v>713</v>
      </c>
      <c r="D5969" s="195">
        <v>43257</v>
      </c>
      <c r="E5969" s="124" t="s">
        <v>11945</v>
      </c>
      <c r="F5969" s="124" t="s">
        <v>3</v>
      </c>
      <c r="G5969" s="124">
        <v>1628795</v>
      </c>
      <c r="H5969" s="124"/>
      <c r="I5969" s="128" t="s">
        <v>14602</v>
      </c>
      <c r="J5969" s="124"/>
      <c r="K5969" s="124"/>
      <c r="L5969" s="124"/>
      <c r="M5969" s="124"/>
      <c r="N5969" s="197">
        <v>0</v>
      </c>
      <c r="O5969" s="197">
        <v>14.97</v>
      </c>
      <c r="P5969" s="124" t="s">
        <v>1314</v>
      </c>
    </row>
    <row r="5970" spans="1:16" ht="51">
      <c r="A5970" s="262">
        <v>81</v>
      </c>
      <c r="B5970" s="124"/>
      <c r="C5970" s="125" t="s">
        <v>709</v>
      </c>
      <c r="D5970" s="195">
        <v>43257</v>
      </c>
      <c r="E5970" s="124" t="s">
        <v>11946</v>
      </c>
      <c r="F5970" s="124" t="s">
        <v>3</v>
      </c>
      <c r="G5970" s="124">
        <v>1628798</v>
      </c>
      <c r="H5970" s="124"/>
      <c r="I5970" s="128" t="s">
        <v>14603</v>
      </c>
      <c r="J5970" s="124"/>
      <c r="K5970" s="124"/>
      <c r="L5970" s="124"/>
      <c r="M5970" s="124"/>
      <c r="N5970" s="197">
        <v>0</v>
      </c>
      <c r="O5970" s="197">
        <v>452.40000000000003</v>
      </c>
      <c r="P5970" s="124" t="s">
        <v>1314</v>
      </c>
    </row>
    <row r="5971" spans="1:16" ht="51">
      <c r="A5971" s="262">
        <v>373</v>
      </c>
      <c r="B5971" s="124"/>
      <c r="C5971" s="125" t="s">
        <v>1269</v>
      </c>
      <c r="D5971" s="195">
        <v>43257</v>
      </c>
      <c r="E5971" s="124" t="s">
        <v>11947</v>
      </c>
      <c r="F5971" s="124" t="s">
        <v>3</v>
      </c>
      <c r="G5971" s="124">
        <v>1628804</v>
      </c>
      <c r="H5971" s="124"/>
      <c r="I5971" s="128" t="s">
        <v>14604</v>
      </c>
      <c r="J5971" s="124"/>
      <c r="K5971" s="124"/>
      <c r="L5971" s="124"/>
      <c r="M5971" s="124"/>
      <c r="N5971" s="197">
        <v>0</v>
      </c>
      <c r="O5971" s="197">
        <v>36000</v>
      </c>
      <c r="P5971" s="124" t="s">
        <v>1314</v>
      </c>
    </row>
    <row r="5972" spans="1:16" ht="51">
      <c r="A5972" s="262">
        <v>132</v>
      </c>
      <c r="B5972" s="124"/>
      <c r="C5972" s="125" t="s">
        <v>728</v>
      </c>
      <c r="D5972" s="195">
        <v>43257</v>
      </c>
      <c r="E5972" s="124" t="s">
        <v>11948</v>
      </c>
      <c r="F5972" s="124" t="s">
        <v>3</v>
      </c>
      <c r="G5972" s="124">
        <v>1628814</v>
      </c>
      <c r="H5972" s="124"/>
      <c r="I5972" s="128" t="s">
        <v>14605</v>
      </c>
      <c r="J5972" s="124"/>
      <c r="K5972" s="124"/>
      <c r="L5972" s="124"/>
      <c r="M5972" s="124"/>
      <c r="N5972" s="197">
        <v>0</v>
      </c>
      <c r="O5972" s="197">
        <v>10693.9</v>
      </c>
      <c r="P5972" s="124" t="s">
        <v>1314</v>
      </c>
    </row>
    <row r="5973" spans="1:16" ht="51">
      <c r="A5973" s="262" t="s">
        <v>619</v>
      </c>
      <c r="B5973" s="124"/>
      <c r="C5973" s="125" t="s">
        <v>713</v>
      </c>
      <c r="D5973" s="195">
        <v>43257</v>
      </c>
      <c r="E5973" s="124" t="s">
        <v>11949</v>
      </c>
      <c r="F5973" s="124" t="s">
        <v>3</v>
      </c>
      <c r="G5973" s="124">
        <v>1628819</v>
      </c>
      <c r="H5973" s="124"/>
      <c r="I5973" s="128" t="s">
        <v>14606</v>
      </c>
      <c r="J5973" s="124"/>
      <c r="K5973" s="124"/>
      <c r="L5973" s="124"/>
      <c r="M5973" s="124"/>
      <c r="N5973" s="197">
        <v>0</v>
      </c>
      <c r="O5973" s="197">
        <v>1356.71</v>
      </c>
      <c r="P5973" s="124" t="s">
        <v>1314</v>
      </c>
    </row>
    <row r="5974" spans="1:16" ht="51">
      <c r="A5974" s="262" t="s">
        <v>619</v>
      </c>
      <c r="B5974" s="124"/>
      <c r="C5974" s="125" t="s">
        <v>713</v>
      </c>
      <c r="D5974" s="195">
        <v>43257</v>
      </c>
      <c r="E5974" s="124" t="s">
        <v>11950</v>
      </c>
      <c r="F5974" s="124" t="s">
        <v>3</v>
      </c>
      <c r="G5974" s="124">
        <v>1628826</v>
      </c>
      <c r="H5974" s="124"/>
      <c r="I5974" s="128" t="s">
        <v>14607</v>
      </c>
      <c r="J5974" s="124"/>
      <c r="K5974" s="124"/>
      <c r="L5974" s="124"/>
      <c r="M5974" s="124"/>
      <c r="N5974" s="197">
        <v>0</v>
      </c>
      <c r="O5974" s="197">
        <v>5632.26</v>
      </c>
      <c r="P5974" s="124" t="s">
        <v>1314</v>
      </c>
    </row>
    <row r="5975" spans="1:16" ht="51">
      <c r="A5975" s="262" t="s">
        <v>619</v>
      </c>
      <c r="B5975" s="124"/>
      <c r="C5975" s="125" t="s">
        <v>713</v>
      </c>
      <c r="D5975" s="195">
        <v>43257</v>
      </c>
      <c r="E5975" s="124" t="s">
        <v>11951</v>
      </c>
      <c r="F5975" s="124" t="s">
        <v>3</v>
      </c>
      <c r="G5975" s="124">
        <v>1628829</v>
      </c>
      <c r="H5975" s="124"/>
      <c r="I5975" s="128" t="s">
        <v>14608</v>
      </c>
      <c r="J5975" s="124"/>
      <c r="K5975" s="124"/>
      <c r="L5975" s="124"/>
      <c r="M5975" s="124"/>
      <c r="N5975" s="197">
        <v>0</v>
      </c>
      <c r="O5975" s="197">
        <v>3321.19</v>
      </c>
      <c r="P5975" s="124" t="s">
        <v>1314</v>
      </c>
    </row>
    <row r="5976" spans="1:16" ht="51">
      <c r="A5976" s="262" t="s">
        <v>619</v>
      </c>
      <c r="B5976" s="124"/>
      <c r="C5976" s="125" t="s">
        <v>713</v>
      </c>
      <c r="D5976" s="195">
        <v>43257</v>
      </c>
      <c r="E5976" s="124" t="s">
        <v>11952</v>
      </c>
      <c r="F5976" s="124" t="s">
        <v>3</v>
      </c>
      <c r="G5976" s="124">
        <v>1628840</v>
      </c>
      <c r="H5976" s="124"/>
      <c r="I5976" s="128" t="s">
        <v>14609</v>
      </c>
      <c r="J5976" s="124"/>
      <c r="K5976" s="124"/>
      <c r="L5976" s="124"/>
      <c r="M5976" s="124"/>
      <c r="N5976" s="197">
        <v>0</v>
      </c>
      <c r="O5976" s="197">
        <v>255.71</v>
      </c>
      <c r="P5976" s="124" t="s">
        <v>1314</v>
      </c>
    </row>
    <row r="5977" spans="1:16" ht="51">
      <c r="A5977" s="262" t="s">
        <v>619</v>
      </c>
      <c r="B5977" s="124"/>
      <c r="C5977" s="125" t="s">
        <v>713</v>
      </c>
      <c r="D5977" s="195">
        <v>43257</v>
      </c>
      <c r="E5977" s="124" t="s">
        <v>11953</v>
      </c>
      <c r="F5977" s="124" t="s">
        <v>3</v>
      </c>
      <c r="G5977" s="124">
        <v>1628841</v>
      </c>
      <c r="H5977" s="124"/>
      <c r="I5977" s="128" t="s">
        <v>14610</v>
      </c>
      <c r="J5977" s="124"/>
      <c r="K5977" s="124"/>
      <c r="L5977" s="124"/>
      <c r="M5977" s="124"/>
      <c r="N5977" s="197">
        <v>0</v>
      </c>
      <c r="O5977" s="197">
        <v>2000</v>
      </c>
      <c r="P5977" s="124" t="s">
        <v>1314</v>
      </c>
    </row>
    <row r="5978" spans="1:16" ht="51">
      <c r="A5978" s="262" t="s">
        <v>619</v>
      </c>
      <c r="B5978" s="124"/>
      <c r="C5978" s="125" t="s">
        <v>713</v>
      </c>
      <c r="D5978" s="195">
        <v>43257</v>
      </c>
      <c r="E5978" s="124" t="s">
        <v>11954</v>
      </c>
      <c r="F5978" s="124" t="s">
        <v>3</v>
      </c>
      <c r="G5978" s="124">
        <v>1628843</v>
      </c>
      <c r="H5978" s="124"/>
      <c r="I5978" s="128" t="s">
        <v>14611</v>
      </c>
      <c r="J5978" s="124"/>
      <c r="K5978" s="124"/>
      <c r="L5978" s="124"/>
      <c r="M5978" s="124"/>
      <c r="N5978" s="197">
        <v>0</v>
      </c>
      <c r="O5978" s="197">
        <v>269.70999999999998</v>
      </c>
      <c r="P5978" s="124" t="s">
        <v>1314</v>
      </c>
    </row>
    <row r="5979" spans="1:16" ht="51">
      <c r="A5979" s="262">
        <v>683</v>
      </c>
      <c r="B5979" s="124"/>
      <c r="C5979" s="125" t="s">
        <v>868</v>
      </c>
      <c r="D5979" s="195">
        <v>43257</v>
      </c>
      <c r="E5979" s="124" t="s">
        <v>11955</v>
      </c>
      <c r="F5979" s="124" t="s">
        <v>3</v>
      </c>
      <c r="G5979" s="124">
        <v>1628844</v>
      </c>
      <c r="H5979" s="124"/>
      <c r="I5979" s="128" t="s">
        <v>14612</v>
      </c>
      <c r="J5979" s="124"/>
      <c r="K5979" s="124"/>
      <c r="L5979" s="124"/>
      <c r="M5979" s="124"/>
      <c r="N5979" s="197">
        <v>0</v>
      </c>
      <c r="O5979" s="197">
        <v>1457.05</v>
      </c>
      <c r="P5979" s="124" t="s">
        <v>1314</v>
      </c>
    </row>
    <row r="5980" spans="1:16" ht="51">
      <c r="A5980" s="262" t="s">
        <v>619</v>
      </c>
      <c r="B5980" s="124"/>
      <c r="C5980" s="125" t="s">
        <v>713</v>
      </c>
      <c r="D5980" s="195">
        <v>43257</v>
      </c>
      <c r="E5980" s="124" t="s">
        <v>11956</v>
      </c>
      <c r="F5980" s="124" t="s">
        <v>3</v>
      </c>
      <c r="G5980" s="124">
        <v>1629002</v>
      </c>
      <c r="H5980" s="124"/>
      <c r="I5980" s="128" t="s">
        <v>10524</v>
      </c>
      <c r="J5980" s="124"/>
      <c r="K5980" s="124"/>
      <c r="L5980" s="124"/>
      <c r="M5980" s="124"/>
      <c r="N5980" s="197">
        <v>0</v>
      </c>
      <c r="O5980" s="197">
        <v>500</v>
      </c>
      <c r="P5980" s="124" t="s">
        <v>1314</v>
      </c>
    </row>
    <row r="5981" spans="1:16" ht="38.25">
      <c r="A5981" s="262">
        <v>15</v>
      </c>
      <c r="B5981" s="124"/>
      <c r="C5981" s="125" t="s">
        <v>691</v>
      </c>
      <c r="D5981" s="195">
        <v>43257</v>
      </c>
      <c r="E5981" s="124" t="s">
        <v>11957</v>
      </c>
      <c r="F5981" s="124" t="s">
        <v>3</v>
      </c>
      <c r="G5981" s="124">
        <v>1629005</v>
      </c>
      <c r="H5981" s="124"/>
      <c r="I5981" s="128" t="s">
        <v>14613</v>
      </c>
      <c r="J5981" s="124"/>
      <c r="K5981" s="124"/>
      <c r="L5981" s="124"/>
      <c r="M5981" s="124"/>
      <c r="N5981" s="197">
        <v>0</v>
      </c>
      <c r="O5981" s="197">
        <v>463</v>
      </c>
      <c r="P5981" s="124" t="s">
        <v>1314</v>
      </c>
    </row>
    <row r="5982" spans="1:16" ht="51">
      <c r="A5982" s="262" t="s">
        <v>619</v>
      </c>
      <c r="B5982" s="124"/>
      <c r="C5982" s="125" t="s">
        <v>713</v>
      </c>
      <c r="D5982" s="195">
        <v>43257</v>
      </c>
      <c r="E5982" s="124" t="s">
        <v>11958</v>
      </c>
      <c r="F5982" s="124" t="s">
        <v>3</v>
      </c>
      <c r="G5982" s="124">
        <v>1629007</v>
      </c>
      <c r="H5982" s="124"/>
      <c r="I5982" s="128" t="s">
        <v>14614</v>
      </c>
      <c r="J5982" s="124"/>
      <c r="K5982" s="124"/>
      <c r="L5982" s="124"/>
      <c r="M5982" s="124"/>
      <c r="N5982" s="197">
        <v>0</v>
      </c>
      <c r="O5982" s="197">
        <v>235</v>
      </c>
      <c r="P5982" s="124" t="s">
        <v>1314</v>
      </c>
    </row>
    <row r="5983" spans="1:16" ht="51">
      <c r="A5983" s="262" t="s">
        <v>619</v>
      </c>
      <c r="B5983" s="124"/>
      <c r="C5983" s="125" t="s">
        <v>713</v>
      </c>
      <c r="D5983" s="195">
        <v>43257</v>
      </c>
      <c r="E5983" s="124" t="s">
        <v>11959</v>
      </c>
      <c r="F5983" s="124" t="s">
        <v>3</v>
      </c>
      <c r="G5983" s="124">
        <v>1629008</v>
      </c>
      <c r="H5983" s="124"/>
      <c r="I5983" s="128" t="s">
        <v>14615</v>
      </c>
      <c r="J5983" s="124"/>
      <c r="K5983" s="124"/>
      <c r="L5983" s="124"/>
      <c r="M5983" s="124"/>
      <c r="N5983" s="197">
        <v>0</v>
      </c>
      <c r="O5983" s="197">
        <v>110</v>
      </c>
      <c r="P5983" s="124" t="s">
        <v>1314</v>
      </c>
    </row>
    <row r="5984" spans="1:16" ht="51">
      <c r="A5984" s="262">
        <v>35</v>
      </c>
      <c r="B5984" s="124"/>
      <c r="C5984" s="125" t="s">
        <v>696</v>
      </c>
      <c r="D5984" s="195">
        <v>43257</v>
      </c>
      <c r="E5984" s="124" t="s">
        <v>11960</v>
      </c>
      <c r="F5984" s="124" t="s">
        <v>3</v>
      </c>
      <c r="G5984" s="124">
        <v>1628944</v>
      </c>
      <c r="H5984" s="124"/>
      <c r="I5984" s="128" t="s">
        <v>14616</v>
      </c>
      <c r="J5984" s="124"/>
      <c r="K5984" s="124"/>
      <c r="L5984" s="124"/>
      <c r="M5984" s="124"/>
      <c r="N5984" s="197">
        <v>0</v>
      </c>
      <c r="O5984" s="197">
        <v>36</v>
      </c>
      <c r="P5984" s="124" t="s">
        <v>1314</v>
      </c>
    </row>
    <row r="5985" spans="1:16" ht="38.25">
      <c r="A5985" s="262">
        <v>373</v>
      </c>
      <c r="B5985" s="124"/>
      <c r="C5985" s="125" t="s">
        <v>1269</v>
      </c>
      <c r="D5985" s="195">
        <v>43257</v>
      </c>
      <c r="E5985" s="124" t="s">
        <v>11961</v>
      </c>
      <c r="F5985" s="124" t="s">
        <v>3</v>
      </c>
      <c r="G5985" s="124">
        <v>1628955</v>
      </c>
      <c r="H5985" s="124"/>
      <c r="I5985" s="128" t="s">
        <v>14617</v>
      </c>
      <c r="J5985" s="124"/>
      <c r="K5985" s="124"/>
      <c r="L5985" s="124"/>
      <c r="M5985" s="124"/>
      <c r="N5985" s="197">
        <v>0</v>
      </c>
      <c r="O5985" s="197">
        <v>1513.18</v>
      </c>
      <c r="P5985" s="124" t="s">
        <v>1314</v>
      </c>
    </row>
    <row r="5986" spans="1:16" ht="51">
      <c r="A5986" s="262">
        <v>582</v>
      </c>
      <c r="B5986" s="124"/>
      <c r="C5986" s="125" t="s">
        <v>856</v>
      </c>
      <c r="D5986" s="195">
        <v>43257</v>
      </c>
      <c r="E5986" s="124" t="s">
        <v>11962</v>
      </c>
      <c r="F5986" s="124" t="s">
        <v>3</v>
      </c>
      <c r="G5986" s="124">
        <v>1628957</v>
      </c>
      <c r="H5986" s="124"/>
      <c r="I5986" s="128" t="s">
        <v>14618</v>
      </c>
      <c r="J5986" s="124"/>
      <c r="K5986" s="124"/>
      <c r="L5986" s="124"/>
      <c r="M5986" s="124"/>
      <c r="N5986" s="197">
        <v>0</v>
      </c>
      <c r="O5986" s="197">
        <v>64</v>
      </c>
      <c r="P5986" s="124" t="s">
        <v>1314</v>
      </c>
    </row>
    <row r="5987" spans="1:16" ht="51">
      <c r="A5987" s="262">
        <v>81</v>
      </c>
      <c r="B5987" s="124"/>
      <c r="C5987" s="125" t="s">
        <v>709</v>
      </c>
      <c r="D5987" s="195">
        <v>43257</v>
      </c>
      <c r="E5987" s="124" t="s">
        <v>11963</v>
      </c>
      <c r="F5987" s="124" t="s">
        <v>3</v>
      </c>
      <c r="G5987" s="124">
        <v>1628963</v>
      </c>
      <c r="H5987" s="124"/>
      <c r="I5987" s="128" t="s">
        <v>14619</v>
      </c>
      <c r="J5987" s="124"/>
      <c r="K5987" s="124"/>
      <c r="L5987" s="124"/>
      <c r="M5987" s="124"/>
      <c r="N5987" s="197">
        <v>0</v>
      </c>
      <c r="O5987" s="197">
        <v>25983.5</v>
      </c>
      <c r="P5987" s="124" t="s">
        <v>1314</v>
      </c>
    </row>
    <row r="5988" spans="1:16" ht="51">
      <c r="A5988" s="262">
        <v>35</v>
      </c>
      <c r="B5988" s="124"/>
      <c r="C5988" s="125" t="s">
        <v>696</v>
      </c>
      <c r="D5988" s="195">
        <v>43257</v>
      </c>
      <c r="E5988" s="124" t="s">
        <v>11964</v>
      </c>
      <c r="F5988" s="124" t="s">
        <v>3</v>
      </c>
      <c r="G5988" s="124">
        <v>1628964</v>
      </c>
      <c r="H5988" s="124"/>
      <c r="I5988" s="128" t="s">
        <v>7801</v>
      </c>
      <c r="J5988" s="124"/>
      <c r="K5988" s="124"/>
      <c r="L5988" s="124"/>
      <c r="M5988" s="124"/>
      <c r="N5988" s="197">
        <v>0</v>
      </c>
      <c r="O5988" s="197">
        <v>1500</v>
      </c>
      <c r="P5988" s="124" t="s">
        <v>1314</v>
      </c>
    </row>
    <row r="5989" spans="1:16" ht="51">
      <c r="A5989" s="262" t="s">
        <v>619</v>
      </c>
      <c r="B5989" s="124"/>
      <c r="C5989" s="125" t="s">
        <v>713</v>
      </c>
      <c r="D5989" s="195">
        <v>43257</v>
      </c>
      <c r="E5989" s="124" t="s">
        <v>11965</v>
      </c>
      <c r="F5989" s="124" t="s">
        <v>3</v>
      </c>
      <c r="G5989" s="124">
        <v>1628975</v>
      </c>
      <c r="H5989" s="124"/>
      <c r="I5989" s="128" t="s">
        <v>14620</v>
      </c>
      <c r="J5989" s="124"/>
      <c r="K5989" s="124"/>
      <c r="L5989" s="124"/>
      <c r="M5989" s="124"/>
      <c r="N5989" s="197">
        <v>0</v>
      </c>
      <c r="O5989" s="197">
        <v>371</v>
      </c>
      <c r="P5989" s="124" t="s">
        <v>1314</v>
      </c>
    </row>
    <row r="5990" spans="1:16" ht="51">
      <c r="A5990" s="262">
        <v>593</v>
      </c>
      <c r="B5990" s="124"/>
      <c r="C5990" s="125" t="s">
        <v>863</v>
      </c>
      <c r="D5990" s="195">
        <v>43257</v>
      </c>
      <c r="E5990" s="124" t="s">
        <v>11966</v>
      </c>
      <c r="F5990" s="124" t="s">
        <v>3</v>
      </c>
      <c r="G5990" s="124">
        <v>1628977</v>
      </c>
      <c r="H5990" s="124"/>
      <c r="I5990" s="128" t="s">
        <v>14621</v>
      </c>
      <c r="J5990" s="124"/>
      <c r="K5990" s="124"/>
      <c r="L5990" s="124"/>
      <c r="M5990" s="124"/>
      <c r="N5990" s="197">
        <v>0</v>
      </c>
      <c r="O5990" s="197">
        <v>76.27</v>
      </c>
      <c r="P5990" s="124" t="s">
        <v>1314</v>
      </c>
    </row>
    <row r="5991" spans="1:16" ht="51">
      <c r="A5991" s="262">
        <v>201</v>
      </c>
      <c r="B5991" s="124"/>
      <c r="C5991" s="125" t="s">
        <v>756</v>
      </c>
      <c r="D5991" s="195">
        <v>43257</v>
      </c>
      <c r="E5991" s="124" t="s">
        <v>11967</v>
      </c>
      <c r="F5991" s="124" t="s">
        <v>3</v>
      </c>
      <c r="G5991" s="124">
        <v>1628811</v>
      </c>
      <c r="H5991" s="124"/>
      <c r="I5991" s="128" t="s">
        <v>14622</v>
      </c>
      <c r="J5991" s="124"/>
      <c r="K5991" s="124"/>
      <c r="L5991" s="124"/>
      <c r="M5991" s="124"/>
      <c r="N5991" s="197">
        <v>0</v>
      </c>
      <c r="O5991" s="197">
        <v>910.66</v>
      </c>
      <c r="P5991" s="124" t="s">
        <v>1314</v>
      </c>
    </row>
    <row r="5992" spans="1:16" ht="51">
      <c r="A5992" s="262">
        <v>592</v>
      </c>
      <c r="B5992" s="124"/>
      <c r="C5992" s="125" t="s">
        <v>862</v>
      </c>
      <c r="D5992" s="195">
        <v>43257</v>
      </c>
      <c r="E5992" s="124" t="s">
        <v>11968</v>
      </c>
      <c r="F5992" s="124" t="s">
        <v>3</v>
      </c>
      <c r="G5992" s="124">
        <v>1628824</v>
      </c>
      <c r="H5992" s="124"/>
      <c r="I5992" s="128" t="s">
        <v>14623</v>
      </c>
      <c r="J5992" s="124"/>
      <c r="K5992" s="124"/>
      <c r="L5992" s="124"/>
      <c r="M5992" s="124"/>
      <c r="N5992" s="197">
        <v>0</v>
      </c>
      <c r="O5992" s="197">
        <v>509.6</v>
      </c>
      <c r="P5992" s="124" t="s">
        <v>1314</v>
      </c>
    </row>
    <row r="5993" spans="1:16" ht="63.75">
      <c r="A5993" s="262">
        <v>81</v>
      </c>
      <c r="B5993" s="124"/>
      <c r="C5993" s="125" t="s">
        <v>709</v>
      </c>
      <c r="D5993" s="195">
        <v>43257</v>
      </c>
      <c r="E5993" s="124" t="s">
        <v>11969</v>
      </c>
      <c r="F5993" s="124" t="s">
        <v>3</v>
      </c>
      <c r="G5993" s="124">
        <v>1628847</v>
      </c>
      <c r="H5993" s="124"/>
      <c r="I5993" s="128" t="s">
        <v>14624</v>
      </c>
      <c r="J5993" s="124"/>
      <c r="K5993" s="124"/>
      <c r="L5993" s="124"/>
      <c r="M5993" s="124"/>
      <c r="N5993" s="197">
        <v>0</v>
      </c>
      <c r="O5993" s="197">
        <v>140000</v>
      </c>
      <c r="P5993" s="124" t="s">
        <v>1314</v>
      </c>
    </row>
    <row r="5994" spans="1:16" ht="63.75">
      <c r="A5994" s="262">
        <v>81</v>
      </c>
      <c r="B5994" s="124"/>
      <c r="C5994" s="125" t="s">
        <v>709</v>
      </c>
      <c r="D5994" s="195">
        <v>43257</v>
      </c>
      <c r="E5994" s="124" t="s">
        <v>11970</v>
      </c>
      <c r="F5994" s="124" t="s">
        <v>3</v>
      </c>
      <c r="G5994" s="124">
        <v>1628850</v>
      </c>
      <c r="H5994" s="124"/>
      <c r="I5994" s="128" t="s">
        <v>14625</v>
      </c>
      <c r="J5994" s="124"/>
      <c r="K5994" s="124"/>
      <c r="L5994" s="124"/>
      <c r="M5994" s="124"/>
      <c r="N5994" s="197">
        <v>0</v>
      </c>
      <c r="O5994" s="197">
        <v>160000</v>
      </c>
      <c r="P5994" s="124" t="s">
        <v>1314</v>
      </c>
    </row>
    <row r="5995" spans="1:16" ht="51">
      <c r="A5995" s="262">
        <v>163</v>
      </c>
      <c r="B5995" s="124"/>
      <c r="C5995" s="125" t="s">
        <v>748</v>
      </c>
      <c r="D5995" s="195">
        <v>43257</v>
      </c>
      <c r="E5995" s="124" t="s">
        <v>11971</v>
      </c>
      <c r="F5995" s="124" t="s">
        <v>3</v>
      </c>
      <c r="G5995" s="124">
        <v>1628853</v>
      </c>
      <c r="H5995" s="124"/>
      <c r="I5995" s="128" t="s">
        <v>14626</v>
      </c>
      <c r="J5995" s="124"/>
      <c r="K5995" s="124"/>
      <c r="L5995" s="124"/>
      <c r="M5995" s="124"/>
      <c r="N5995" s="197">
        <v>0</v>
      </c>
      <c r="O5995" s="197">
        <v>174.1</v>
      </c>
      <c r="P5995" s="124" t="s">
        <v>1314</v>
      </c>
    </row>
    <row r="5996" spans="1:16" ht="51">
      <c r="A5996" s="262">
        <v>16</v>
      </c>
      <c r="B5996" s="124"/>
      <c r="C5996" s="125" t="s">
        <v>692</v>
      </c>
      <c r="D5996" s="195">
        <v>43257</v>
      </c>
      <c r="E5996" s="124" t="s">
        <v>11972</v>
      </c>
      <c r="F5996" s="124" t="s">
        <v>3</v>
      </c>
      <c r="G5996" s="124">
        <v>1628877</v>
      </c>
      <c r="H5996" s="124"/>
      <c r="I5996" s="128" t="s">
        <v>14627</v>
      </c>
      <c r="J5996" s="124"/>
      <c r="K5996" s="124"/>
      <c r="L5996" s="124"/>
      <c r="M5996" s="124"/>
      <c r="N5996" s="197">
        <v>0</v>
      </c>
      <c r="O5996" s="197">
        <v>1000</v>
      </c>
      <c r="P5996" s="124" t="s">
        <v>1314</v>
      </c>
    </row>
    <row r="5997" spans="1:16" ht="63.75">
      <c r="A5997" s="262">
        <v>20</v>
      </c>
      <c r="B5997" s="124"/>
      <c r="C5997" s="125" t="s">
        <v>693</v>
      </c>
      <c r="D5997" s="195">
        <v>43257</v>
      </c>
      <c r="E5997" s="124" t="s">
        <v>11973</v>
      </c>
      <c r="F5997" s="124" t="s">
        <v>3</v>
      </c>
      <c r="G5997" s="124">
        <v>1628899</v>
      </c>
      <c r="H5997" s="124"/>
      <c r="I5997" s="128" t="s">
        <v>14628</v>
      </c>
      <c r="J5997" s="124"/>
      <c r="K5997" s="124"/>
      <c r="L5997" s="124"/>
      <c r="M5997" s="124"/>
      <c r="N5997" s="197">
        <v>0</v>
      </c>
      <c r="O5997" s="197">
        <v>139200</v>
      </c>
      <c r="P5997" s="124" t="s">
        <v>1314</v>
      </c>
    </row>
    <row r="5998" spans="1:16" ht="63.75">
      <c r="A5998" s="262">
        <v>291</v>
      </c>
      <c r="B5998" s="124"/>
      <c r="C5998" s="125" t="s">
        <v>794</v>
      </c>
      <c r="D5998" s="195">
        <v>43257</v>
      </c>
      <c r="E5998" s="124" t="s">
        <v>11974</v>
      </c>
      <c r="F5998" s="124" t="s">
        <v>3</v>
      </c>
      <c r="G5998" s="124">
        <v>1628902</v>
      </c>
      <c r="H5998" s="124"/>
      <c r="I5998" s="128" t="s">
        <v>14629</v>
      </c>
      <c r="J5998" s="124"/>
      <c r="K5998" s="124"/>
      <c r="L5998" s="124"/>
      <c r="M5998" s="124"/>
      <c r="N5998" s="197">
        <v>0</v>
      </c>
      <c r="O5998" s="197">
        <v>1053010</v>
      </c>
      <c r="P5998" s="124" t="s">
        <v>1314</v>
      </c>
    </row>
    <row r="5999" spans="1:16" ht="51">
      <c r="A5999" s="262">
        <v>680</v>
      </c>
      <c r="B5999" s="124"/>
      <c r="C5999" s="125" t="s">
        <v>866</v>
      </c>
      <c r="D5999" s="195">
        <v>43257</v>
      </c>
      <c r="E5999" s="124" t="s">
        <v>11975</v>
      </c>
      <c r="F5999" s="124" t="s">
        <v>3</v>
      </c>
      <c r="G5999" s="124">
        <v>1628909</v>
      </c>
      <c r="H5999" s="124"/>
      <c r="I5999" s="128" t="s">
        <v>14630</v>
      </c>
      <c r="J5999" s="124"/>
      <c r="K5999" s="124"/>
      <c r="L5999" s="124"/>
      <c r="M5999" s="124"/>
      <c r="N5999" s="197">
        <v>0</v>
      </c>
      <c r="O5999" s="197">
        <v>10947.86</v>
      </c>
      <c r="P5999" s="124" t="s">
        <v>1314</v>
      </c>
    </row>
    <row r="6000" spans="1:16" ht="51">
      <c r="A6000" s="262">
        <v>86</v>
      </c>
      <c r="B6000" s="124"/>
      <c r="C6000" s="125" t="s">
        <v>710</v>
      </c>
      <c r="D6000" s="195">
        <v>43257</v>
      </c>
      <c r="E6000" s="124" t="s">
        <v>11976</v>
      </c>
      <c r="F6000" s="124" t="s">
        <v>3</v>
      </c>
      <c r="G6000" s="124">
        <v>1628934</v>
      </c>
      <c r="H6000" s="124"/>
      <c r="I6000" s="128" t="s">
        <v>14631</v>
      </c>
      <c r="J6000" s="124"/>
      <c r="K6000" s="124"/>
      <c r="L6000" s="124"/>
      <c r="M6000" s="124"/>
      <c r="N6000" s="197">
        <v>0</v>
      </c>
      <c r="O6000" s="197">
        <v>135584.62</v>
      </c>
      <c r="P6000" s="124" t="s">
        <v>1314</v>
      </c>
    </row>
    <row r="6001" spans="1:16" ht="63.75">
      <c r="A6001" s="262">
        <v>287</v>
      </c>
      <c r="B6001" s="124"/>
      <c r="C6001" s="125" t="s">
        <v>790</v>
      </c>
      <c r="D6001" s="195">
        <v>43257</v>
      </c>
      <c r="E6001" s="124" t="s">
        <v>11977</v>
      </c>
      <c r="F6001" s="124" t="s">
        <v>11</v>
      </c>
      <c r="G6001" s="124">
        <v>753442</v>
      </c>
      <c r="H6001" s="124"/>
      <c r="I6001" s="128" t="s">
        <v>14632</v>
      </c>
      <c r="J6001" s="124"/>
      <c r="K6001" s="124"/>
      <c r="L6001" s="124"/>
      <c r="M6001" s="124"/>
      <c r="N6001" s="197">
        <v>50</v>
      </c>
      <c r="O6001" s="197">
        <v>0</v>
      </c>
      <c r="P6001" s="124" t="s">
        <v>1314</v>
      </c>
    </row>
    <row r="6002" spans="1:16" ht="76.5">
      <c r="A6002" s="262">
        <v>10</v>
      </c>
      <c r="B6002" s="124"/>
      <c r="C6002" s="125" t="s">
        <v>690</v>
      </c>
      <c r="D6002" s="195">
        <v>43257</v>
      </c>
      <c r="E6002" s="124" t="s">
        <v>11978</v>
      </c>
      <c r="F6002" s="124" t="s">
        <v>6</v>
      </c>
      <c r="G6002" s="124">
        <v>753451</v>
      </c>
      <c r="H6002" s="124"/>
      <c r="I6002" s="128" t="s">
        <v>14633</v>
      </c>
      <c r="J6002" s="124"/>
      <c r="K6002" s="124"/>
      <c r="L6002" s="124"/>
      <c r="M6002" s="124"/>
      <c r="N6002" s="197">
        <v>0</v>
      </c>
      <c r="O6002" s="197">
        <v>8149.68</v>
      </c>
      <c r="P6002" s="124" t="s">
        <v>1314</v>
      </c>
    </row>
    <row r="6003" spans="1:16" ht="63.75">
      <c r="A6003" s="262">
        <v>10</v>
      </c>
      <c r="B6003" s="124"/>
      <c r="C6003" s="125" t="s">
        <v>690</v>
      </c>
      <c r="D6003" s="195">
        <v>43257</v>
      </c>
      <c r="E6003" s="124" t="s">
        <v>11979</v>
      </c>
      <c r="F6003" s="124" t="s">
        <v>6</v>
      </c>
      <c r="G6003" s="124">
        <v>753453</v>
      </c>
      <c r="H6003" s="124"/>
      <c r="I6003" s="128" t="s">
        <v>14634</v>
      </c>
      <c r="J6003" s="124"/>
      <c r="K6003" s="124"/>
      <c r="L6003" s="124"/>
      <c r="M6003" s="124"/>
      <c r="N6003" s="197">
        <v>0</v>
      </c>
      <c r="O6003" s="197">
        <v>12773.32</v>
      </c>
      <c r="P6003" s="124" t="s">
        <v>1314</v>
      </c>
    </row>
    <row r="6004" spans="1:16" ht="63.75">
      <c r="A6004" s="262">
        <v>10</v>
      </c>
      <c r="B6004" s="124"/>
      <c r="C6004" s="125" t="s">
        <v>690</v>
      </c>
      <c r="D6004" s="195">
        <v>43257</v>
      </c>
      <c r="E6004" s="124" t="s">
        <v>11980</v>
      </c>
      <c r="F6004" s="124" t="s">
        <v>6</v>
      </c>
      <c r="G6004" s="124">
        <v>753455</v>
      </c>
      <c r="H6004" s="124"/>
      <c r="I6004" s="128" t="s">
        <v>14635</v>
      </c>
      <c r="J6004" s="124"/>
      <c r="K6004" s="124"/>
      <c r="L6004" s="124"/>
      <c r="M6004" s="124"/>
      <c r="N6004" s="197">
        <v>0</v>
      </c>
      <c r="O6004" s="197">
        <v>12862.5</v>
      </c>
      <c r="P6004" s="124" t="s">
        <v>1314</v>
      </c>
    </row>
    <row r="6005" spans="1:16" ht="63.75">
      <c r="A6005" s="262">
        <v>10</v>
      </c>
      <c r="B6005" s="124"/>
      <c r="C6005" s="125" t="s">
        <v>690</v>
      </c>
      <c r="D6005" s="195">
        <v>43257</v>
      </c>
      <c r="E6005" s="124" t="s">
        <v>11981</v>
      </c>
      <c r="F6005" s="124" t="s">
        <v>15</v>
      </c>
      <c r="G6005" s="124">
        <v>753454</v>
      </c>
      <c r="H6005" s="124"/>
      <c r="I6005" s="128" t="s">
        <v>14636</v>
      </c>
      <c r="J6005" s="124"/>
      <c r="K6005" s="124"/>
      <c r="L6005" s="124"/>
      <c r="M6005" s="124"/>
      <c r="N6005" s="197">
        <v>50</v>
      </c>
      <c r="O6005" s="197">
        <v>0</v>
      </c>
      <c r="P6005" s="124" t="s">
        <v>1314</v>
      </c>
    </row>
    <row r="6006" spans="1:16" ht="63.75">
      <c r="A6006" s="262">
        <v>513</v>
      </c>
      <c r="B6006" s="124"/>
      <c r="C6006" s="125" t="s">
        <v>201</v>
      </c>
      <c r="D6006" s="195">
        <v>43257</v>
      </c>
      <c r="E6006" s="124" t="s">
        <v>11982</v>
      </c>
      <c r="F6006" s="124" t="s">
        <v>15</v>
      </c>
      <c r="G6006" s="124">
        <v>753448</v>
      </c>
      <c r="H6006" s="124"/>
      <c r="I6006" s="128" t="s">
        <v>14637</v>
      </c>
      <c r="J6006" s="124"/>
      <c r="K6006" s="124"/>
      <c r="L6006" s="124"/>
      <c r="M6006" s="124"/>
      <c r="N6006" s="197">
        <v>50</v>
      </c>
      <c r="O6006" s="197">
        <v>0</v>
      </c>
      <c r="P6006" s="124" t="s">
        <v>1314</v>
      </c>
    </row>
    <row r="6007" spans="1:16" ht="63.75">
      <c r="A6007" s="262">
        <v>10</v>
      </c>
      <c r="B6007" s="124"/>
      <c r="C6007" s="125" t="s">
        <v>690</v>
      </c>
      <c r="D6007" s="195">
        <v>43257</v>
      </c>
      <c r="E6007" s="124" t="s">
        <v>11983</v>
      </c>
      <c r="F6007" s="124" t="s">
        <v>15</v>
      </c>
      <c r="G6007" s="124">
        <v>753456</v>
      </c>
      <c r="H6007" s="124"/>
      <c r="I6007" s="128" t="s">
        <v>14638</v>
      </c>
      <c r="J6007" s="124"/>
      <c r="K6007" s="124"/>
      <c r="L6007" s="124"/>
      <c r="M6007" s="124"/>
      <c r="N6007" s="197">
        <v>50</v>
      </c>
      <c r="O6007" s="197">
        <v>0</v>
      </c>
      <c r="P6007" s="124" t="s">
        <v>1314</v>
      </c>
    </row>
    <row r="6008" spans="1:16" ht="76.5">
      <c r="A6008" s="262">
        <v>513</v>
      </c>
      <c r="B6008" s="124"/>
      <c r="C6008" s="125" t="s">
        <v>201</v>
      </c>
      <c r="D6008" s="195">
        <v>43257</v>
      </c>
      <c r="E6008" s="124" t="s">
        <v>11984</v>
      </c>
      <c r="F6008" s="124" t="s">
        <v>15</v>
      </c>
      <c r="G6008" s="124">
        <v>5146</v>
      </c>
      <c r="H6008" s="124"/>
      <c r="I6008" s="128" t="s">
        <v>14639</v>
      </c>
      <c r="J6008" s="124"/>
      <c r="K6008" s="124"/>
      <c r="L6008" s="124"/>
      <c r="M6008" s="124"/>
      <c r="N6008" s="197">
        <v>50</v>
      </c>
      <c r="O6008" s="197">
        <v>0</v>
      </c>
      <c r="P6008" s="124" t="s">
        <v>1314</v>
      </c>
    </row>
    <row r="6009" spans="1:16" ht="76.5">
      <c r="A6009" s="262">
        <v>513</v>
      </c>
      <c r="B6009" s="124"/>
      <c r="C6009" s="125" t="s">
        <v>201</v>
      </c>
      <c r="D6009" s="195">
        <v>43257</v>
      </c>
      <c r="E6009" s="124" t="s">
        <v>11985</v>
      </c>
      <c r="F6009" s="124" t="s">
        <v>15</v>
      </c>
      <c r="G6009" s="124">
        <v>5145</v>
      </c>
      <c r="H6009" s="124"/>
      <c r="I6009" s="128" t="s">
        <v>14640</v>
      </c>
      <c r="J6009" s="124"/>
      <c r="K6009" s="124"/>
      <c r="L6009" s="124"/>
      <c r="M6009" s="124"/>
      <c r="N6009" s="197">
        <v>50</v>
      </c>
      <c r="O6009" s="197">
        <v>0</v>
      </c>
      <c r="P6009" s="124" t="s">
        <v>1314</v>
      </c>
    </row>
    <row r="6010" spans="1:16" ht="63.75">
      <c r="A6010" s="262">
        <v>10</v>
      </c>
      <c r="B6010" s="124"/>
      <c r="C6010" s="125" t="s">
        <v>690</v>
      </c>
      <c r="D6010" s="195">
        <v>43257</v>
      </c>
      <c r="E6010" s="124" t="s">
        <v>11986</v>
      </c>
      <c r="F6010" s="124" t="s">
        <v>15</v>
      </c>
      <c r="G6010" s="124">
        <v>753452</v>
      </c>
      <c r="H6010" s="124"/>
      <c r="I6010" s="128" t="s">
        <v>14641</v>
      </c>
      <c r="J6010" s="124"/>
      <c r="K6010" s="124"/>
      <c r="L6010" s="124"/>
      <c r="M6010" s="124"/>
      <c r="N6010" s="197">
        <v>50</v>
      </c>
      <c r="O6010" s="197">
        <v>0</v>
      </c>
      <c r="P6010" s="124" t="s">
        <v>1314</v>
      </c>
    </row>
    <row r="6011" spans="1:16" ht="63.75">
      <c r="A6011" s="262">
        <v>10</v>
      </c>
      <c r="B6011" s="124"/>
      <c r="C6011" s="125" t="s">
        <v>690</v>
      </c>
      <c r="D6011" s="195">
        <v>43257</v>
      </c>
      <c r="E6011" s="124" t="s">
        <v>11987</v>
      </c>
      <c r="F6011" s="124" t="s">
        <v>6</v>
      </c>
      <c r="G6011" s="124">
        <v>753655</v>
      </c>
      <c r="H6011" s="124"/>
      <c r="I6011" s="128" t="s">
        <v>14642</v>
      </c>
      <c r="J6011" s="124"/>
      <c r="K6011" s="124"/>
      <c r="L6011" s="124"/>
      <c r="M6011" s="124"/>
      <c r="N6011" s="197">
        <v>0</v>
      </c>
      <c r="O6011" s="197">
        <v>474935.64</v>
      </c>
      <c r="P6011" s="124" t="s">
        <v>1314</v>
      </c>
    </row>
    <row r="6012" spans="1:16" ht="51">
      <c r="A6012" s="262" t="s">
        <v>622</v>
      </c>
      <c r="B6012" s="124"/>
      <c r="C6012" s="125" t="s">
        <v>715</v>
      </c>
      <c r="D6012" s="195">
        <v>43257</v>
      </c>
      <c r="E6012" s="124" t="s">
        <v>11988</v>
      </c>
      <c r="F6012" s="124" t="s">
        <v>1256</v>
      </c>
      <c r="G6012" s="124">
        <v>17951679</v>
      </c>
      <c r="H6012" s="124"/>
      <c r="I6012" s="128" t="s">
        <v>14643</v>
      </c>
      <c r="J6012" s="124"/>
      <c r="K6012" s="124"/>
      <c r="L6012" s="124"/>
      <c r="M6012" s="124"/>
      <c r="N6012" s="197">
        <v>0</v>
      </c>
      <c r="O6012" s="197">
        <v>24542.77</v>
      </c>
      <c r="P6012" s="124" t="s">
        <v>1314</v>
      </c>
    </row>
    <row r="6013" spans="1:16" ht="63.75">
      <c r="A6013" s="262">
        <v>10</v>
      </c>
      <c r="B6013" s="124"/>
      <c r="C6013" s="125" t="s">
        <v>690</v>
      </c>
      <c r="D6013" s="195">
        <v>43257</v>
      </c>
      <c r="E6013" s="124" t="s">
        <v>11989</v>
      </c>
      <c r="F6013" s="124" t="s">
        <v>15</v>
      </c>
      <c r="G6013" s="124">
        <v>753656</v>
      </c>
      <c r="H6013" s="124"/>
      <c r="I6013" s="128" t="s">
        <v>14644</v>
      </c>
      <c r="J6013" s="124"/>
      <c r="K6013" s="124"/>
      <c r="L6013" s="124"/>
      <c r="M6013" s="124"/>
      <c r="N6013" s="197">
        <v>50</v>
      </c>
      <c r="O6013" s="197">
        <v>0</v>
      </c>
      <c r="P6013" s="124" t="s">
        <v>1314</v>
      </c>
    </row>
    <row r="6014" spans="1:16" ht="76.5">
      <c r="A6014" s="262">
        <v>25</v>
      </c>
      <c r="B6014" s="124"/>
      <c r="C6014" s="125" t="s">
        <v>694</v>
      </c>
      <c r="D6014" s="195">
        <v>43257</v>
      </c>
      <c r="E6014" s="124" t="s">
        <v>11990</v>
      </c>
      <c r="F6014" s="124" t="s">
        <v>1315</v>
      </c>
      <c r="G6014" s="124">
        <v>17935137</v>
      </c>
      <c r="H6014" s="124"/>
      <c r="I6014" s="128" t="s">
        <v>14645</v>
      </c>
      <c r="J6014" s="124"/>
      <c r="K6014" s="124"/>
      <c r="L6014" s="124"/>
      <c r="M6014" s="124"/>
      <c r="N6014" s="197">
        <v>169076.89</v>
      </c>
      <c r="O6014" s="197">
        <v>0</v>
      </c>
      <c r="P6014" s="124" t="s">
        <v>1314</v>
      </c>
    </row>
    <row r="6015" spans="1:16" ht="76.5">
      <c r="A6015" s="262">
        <v>25</v>
      </c>
      <c r="B6015" s="124"/>
      <c r="C6015" s="125" t="s">
        <v>694</v>
      </c>
      <c r="D6015" s="195">
        <v>43257</v>
      </c>
      <c r="E6015" s="124" t="s">
        <v>11991</v>
      </c>
      <c r="F6015" s="124" t="s">
        <v>1315</v>
      </c>
      <c r="G6015" s="124">
        <v>17935192</v>
      </c>
      <c r="H6015" s="124"/>
      <c r="I6015" s="128" t="s">
        <v>14646</v>
      </c>
      <c r="J6015" s="124"/>
      <c r="K6015" s="124"/>
      <c r="L6015" s="124"/>
      <c r="M6015" s="124"/>
      <c r="N6015" s="197">
        <v>538571.99</v>
      </c>
      <c r="O6015" s="197">
        <v>0</v>
      </c>
      <c r="P6015" s="124" t="s">
        <v>1314</v>
      </c>
    </row>
    <row r="6016" spans="1:16" ht="76.5">
      <c r="A6016" s="262">
        <v>25</v>
      </c>
      <c r="B6016" s="124"/>
      <c r="C6016" s="125" t="s">
        <v>694</v>
      </c>
      <c r="D6016" s="195">
        <v>43257</v>
      </c>
      <c r="E6016" s="124" t="s">
        <v>11992</v>
      </c>
      <c r="F6016" s="124" t="s">
        <v>1315</v>
      </c>
      <c r="G6016" s="124">
        <v>17935187</v>
      </c>
      <c r="H6016" s="124"/>
      <c r="I6016" s="128" t="s">
        <v>14647</v>
      </c>
      <c r="J6016" s="124"/>
      <c r="K6016" s="124"/>
      <c r="L6016" s="124"/>
      <c r="M6016" s="124"/>
      <c r="N6016" s="197">
        <v>398631.48</v>
      </c>
      <c r="O6016" s="197">
        <v>0</v>
      </c>
      <c r="P6016" s="124" t="s">
        <v>1314</v>
      </c>
    </row>
    <row r="6017" spans="1:16" ht="76.5">
      <c r="A6017" s="262">
        <v>25</v>
      </c>
      <c r="B6017" s="124"/>
      <c r="C6017" s="125" t="s">
        <v>694</v>
      </c>
      <c r="D6017" s="195">
        <v>43257</v>
      </c>
      <c r="E6017" s="124" t="s">
        <v>11993</v>
      </c>
      <c r="F6017" s="124" t="s">
        <v>1315</v>
      </c>
      <c r="G6017" s="124">
        <v>17935196</v>
      </c>
      <c r="H6017" s="124"/>
      <c r="I6017" s="128" t="s">
        <v>14648</v>
      </c>
      <c r="J6017" s="124"/>
      <c r="K6017" s="124"/>
      <c r="L6017" s="124"/>
      <c r="M6017" s="124"/>
      <c r="N6017" s="197">
        <v>749958.67</v>
      </c>
      <c r="O6017" s="197">
        <v>0</v>
      </c>
      <c r="P6017" s="124" t="s">
        <v>1314</v>
      </c>
    </row>
    <row r="6018" spans="1:16" ht="76.5">
      <c r="A6018" s="262">
        <v>25</v>
      </c>
      <c r="B6018" s="124"/>
      <c r="C6018" s="125" t="s">
        <v>694</v>
      </c>
      <c r="D6018" s="195">
        <v>43257</v>
      </c>
      <c r="E6018" s="124" t="s">
        <v>11994</v>
      </c>
      <c r="F6018" s="124" t="s">
        <v>1315</v>
      </c>
      <c r="G6018" s="124">
        <v>17935199</v>
      </c>
      <c r="H6018" s="124"/>
      <c r="I6018" s="128" t="s">
        <v>14649</v>
      </c>
      <c r="J6018" s="124"/>
      <c r="K6018" s="124"/>
      <c r="L6018" s="124"/>
      <c r="M6018" s="124"/>
      <c r="N6018" s="197">
        <v>205662.04</v>
      </c>
      <c r="O6018" s="197">
        <v>0</v>
      </c>
      <c r="P6018" s="124" t="s">
        <v>1314</v>
      </c>
    </row>
    <row r="6019" spans="1:16" ht="76.5">
      <c r="A6019" s="262">
        <v>25</v>
      </c>
      <c r="B6019" s="124"/>
      <c r="C6019" s="125" t="s">
        <v>694</v>
      </c>
      <c r="D6019" s="195">
        <v>43257</v>
      </c>
      <c r="E6019" s="124" t="s">
        <v>11995</v>
      </c>
      <c r="F6019" s="124" t="s">
        <v>1315</v>
      </c>
      <c r="G6019" s="124">
        <v>17935203</v>
      </c>
      <c r="H6019" s="124"/>
      <c r="I6019" s="128" t="s">
        <v>14650</v>
      </c>
      <c r="J6019" s="124"/>
      <c r="K6019" s="124"/>
      <c r="L6019" s="124"/>
      <c r="M6019" s="124"/>
      <c r="N6019" s="197">
        <v>216312.4</v>
      </c>
      <c r="O6019" s="197">
        <v>0</v>
      </c>
      <c r="P6019" s="124" t="s">
        <v>1314</v>
      </c>
    </row>
    <row r="6020" spans="1:16" ht="76.5">
      <c r="A6020" s="262">
        <v>25</v>
      </c>
      <c r="B6020" s="124"/>
      <c r="C6020" s="125" t="s">
        <v>694</v>
      </c>
      <c r="D6020" s="195">
        <v>43257</v>
      </c>
      <c r="E6020" s="124" t="s">
        <v>11996</v>
      </c>
      <c r="F6020" s="124" t="s">
        <v>1315</v>
      </c>
      <c r="G6020" s="124">
        <v>17935206</v>
      </c>
      <c r="H6020" s="124"/>
      <c r="I6020" s="128" t="s">
        <v>14651</v>
      </c>
      <c r="J6020" s="124"/>
      <c r="K6020" s="124"/>
      <c r="L6020" s="124"/>
      <c r="M6020" s="124"/>
      <c r="N6020" s="197">
        <v>269131.77</v>
      </c>
      <c r="O6020" s="197">
        <v>0</v>
      </c>
      <c r="P6020" s="124" t="s">
        <v>1314</v>
      </c>
    </row>
    <row r="6021" spans="1:16" ht="76.5">
      <c r="A6021" s="262">
        <v>25</v>
      </c>
      <c r="B6021" s="124"/>
      <c r="C6021" s="125" t="s">
        <v>694</v>
      </c>
      <c r="D6021" s="195">
        <v>43257</v>
      </c>
      <c r="E6021" s="124" t="s">
        <v>11997</v>
      </c>
      <c r="F6021" s="124" t="s">
        <v>1315</v>
      </c>
      <c r="G6021" s="124">
        <v>17935222</v>
      </c>
      <c r="H6021" s="124"/>
      <c r="I6021" s="128" t="s">
        <v>8577</v>
      </c>
      <c r="J6021" s="124"/>
      <c r="K6021" s="124"/>
      <c r="L6021" s="124"/>
      <c r="M6021" s="124"/>
      <c r="N6021" s="197">
        <v>428870.65</v>
      </c>
      <c r="O6021" s="197">
        <v>0</v>
      </c>
      <c r="P6021" s="124" t="s">
        <v>1314</v>
      </c>
    </row>
    <row r="6022" spans="1:16" ht="76.5">
      <c r="A6022" s="262">
        <v>25</v>
      </c>
      <c r="B6022" s="124"/>
      <c r="C6022" s="125" t="s">
        <v>694</v>
      </c>
      <c r="D6022" s="195">
        <v>43257</v>
      </c>
      <c r="E6022" s="124" t="s">
        <v>11998</v>
      </c>
      <c r="F6022" s="124" t="s">
        <v>1315</v>
      </c>
      <c r="G6022" s="124">
        <v>17935234</v>
      </c>
      <c r="H6022" s="124"/>
      <c r="I6022" s="128" t="s">
        <v>14652</v>
      </c>
      <c r="J6022" s="124"/>
      <c r="K6022" s="124"/>
      <c r="L6022" s="124"/>
      <c r="M6022" s="124"/>
      <c r="N6022" s="197">
        <v>468142.66</v>
      </c>
      <c r="O6022" s="197">
        <v>0</v>
      </c>
      <c r="P6022" s="124" t="s">
        <v>1314</v>
      </c>
    </row>
    <row r="6023" spans="1:16" ht="76.5">
      <c r="A6023" s="262">
        <v>25</v>
      </c>
      <c r="B6023" s="124"/>
      <c r="C6023" s="125" t="s">
        <v>694</v>
      </c>
      <c r="D6023" s="195">
        <v>43257</v>
      </c>
      <c r="E6023" s="124" t="s">
        <v>11999</v>
      </c>
      <c r="F6023" s="124" t="s">
        <v>1315</v>
      </c>
      <c r="G6023" s="124">
        <v>17935246</v>
      </c>
      <c r="H6023" s="124"/>
      <c r="I6023" s="128" t="s">
        <v>14653</v>
      </c>
      <c r="J6023" s="124"/>
      <c r="K6023" s="124"/>
      <c r="L6023" s="124"/>
      <c r="M6023" s="124"/>
      <c r="N6023" s="197">
        <v>1452213.05</v>
      </c>
      <c r="O6023" s="197">
        <v>0</v>
      </c>
      <c r="P6023" s="124" t="s">
        <v>1314</v>
      </c>
    </row>
    <row r="6024" spans="1:16" ht="76.5">
      <c r="A6024" s="262">
        <v>25</v>
      </c>
      <c r="B6024" s="124"/>
      <c r="C6024" s="125" t="s">
        <v>694</v>
      </c>
      <c r="D6024" s="195">
        <v>43257</v>
      </c>
      <c r="E6024" s="124" t="s">
        <v>12000</v>
      </c>
      <c r="F6024" s="124" t="s">
        <v>1315</v>
      </c>
      <c r="G6024" s="124">
        <v>17935252</v>
      </c>
      <c r="H6024" s="124"/>
      <c r="I6024" s="128" t="s">
        <v>14654</v>
      </c>
      <c r="J6024" s="124"/>
      <c r="K6024" s="124"/>
      <c r="L6024" s="124"/>
      <c r="M6024" s="124"/>
      <c r="N6024" s="197">
        <v>571048.06999999995</v>
      </c>
      <c r="O6024" s="197">
        <v>0</v>
      </c>
      <c r="P6024" s="124" t="s">
        <v>1314</v>
      </c>
    </row>
    <row r="6025" spans="1:16" ht="76.5">
      <c r="A6025" s="262">
        <v>25</v>
      </c>
      <c r="B6025" s="124"/>
      <c r="C6025" s="125" t="s">
        <v>694</v>
      </c>
      <c r="D6025" s="195">
        <v>43257</v>
      </c>
      <c r="E6025" s="124" t="s">
        <v>12001</v>
      </c>
      <c r="F6025" s="124" t="s">
        <v>1315</v>
      </c>
      <c r="G6025" s="124">
        <v>17934976</v>
      </c>
      <c r="H6025" s="124"/>
      <c r="I6025" s="128" t="s">
        <v>14655</v>
      </c>
      <c r="J6025" s="124"/>
      <c r="K6025" s="124"/>
      <c r="L6025" s="124"/>
      <c r="M6025" s="124"/>
      <c r="N6025" s="197">
        <v>93204.62</v>
      </c>
      <c r="O6025" s="197">
        <v>0</v>
      </c>
      <c r="P6025" s="124" t="s">
        <v>1314</v>
      </c>
    </row>
    <row r="6026" spans="1:16" ht="76.5">
      <c r="A6026" s="262">
        <v>25</v>
      </c>
      <c r="B6026" s="124"/>
      <c r="C6026" s="125" t="s">
        <v>694</v>
      </c>
      <c r="D6026" s="195">
        <v>43257</v>
      </c>
      <c r="E6026" s="124" t="s">
        <v>12002</v>
      </c>
      <c r="F6026" s="124" t="s">
        <v>1315</v>
      </c>
      <c r="G6026" s="124">
        <v>17934980</v>
      </c>
      <c r="H6026" s="124"/>
      <c r="I6026" s="128" t="s">
        <v>14656</v>
      </c>
      <c r="J6026" s="124"/>
      <c r="K6026" s="124"/>
      <c r="L6026" s="124"/>
      <c r="M6026" s="124"/>
      <c r="N6026" s="197">
        <v>3080897.5</v>
      </c>
      <c r="O6026" s="197">
        <v>0</v>
      </c>
      <c r="P6026" s="124" t="s">
        <v>1314</v>
      </c>
    </row>
    <row r="6027" spans="1:16" ht="76.5">
      <c r="A6027" s="262">
        <v>25</v>
      </c>
      <c r="B6027" s="124"/>
      <c r="C6027" s="125" t="s">
        <v>694</v>
      </c>
      <c r="D6027" s="195">
        <v>43257</v>
      </c>
      <c r="E6027" s="124" t="s">
        <v>12003</v>
      </c>
      <c r="F6027" s="124" t="s">
        <v>1315</v>
      </c>
      <c r="G6027" s="124">
        <v>17934982</v>
      </c>
      <c r="H6027" s="124"/>
      <c r="I6027" s="128" t="s">
        <v>14657</v>
      </c>
      <c r="J6027" s="124"/>
      <c r="K6027" s="124"/>
      <c r="L6027" s="124"/>
      <c r="M6027" s="124"/>
      <c r="N6027" s="197">
        <v>39250.800000000003</v>
      </c>
      <c r="O6027" s="197">
        <v>0</v>
      </c>
      <c r="P6027" s="124" t="s">
        <v>1314</v>
      </c>
    </row>
    <row r="6028" spans="1:16" ht="76.5">
      <c r="A6028" s="262">
        <v>25</v>
      </c>
      <c r="B6028" s="124"/>
      <c r="C6028" s="125" t="s">
        <v>694</v>
      </c>
      <c r="D6028" s="195">
        <v>43257</v>
      </c>
      <c r="E6028" s="124" t="s">
        <v>12004</v>
      </c>
      <c r="F6028" s="124" t="s">
        <v>1315</v>
      </c>
      <c r="G6028" s="124">
        <v>17935001</v>
      </c>
      <c r="H6028" s="124"/>
      <c r="I6028" s="128" t="s">
        <v>14658</v>
      </c>
      <c r="J6028" s="124"/>
      <c r="K6028" s="124"/>
      <c r="L6028" s="124"/>
      <c r="M6028" s="124"/>
      <c r="N6028" s="197">
        <v>39987.96</v>
      </c>
      <c r="O6028" s="197">
        <v>0</v>
      </c>
      <c r="P6028" s="124" t="s">
        <v>1314</v>
      </c>
    </row>
    <row r="6029" spans="1:16" ht="76.5">
      <c r="A6029" s="262">
        <v>25</v>
      </c>
      <c r="B6029" s="124"/>
      <c r="C6029" s="125" t="s">
        <v>694</v>
      </c>
      <c r="D6029" s="195">
        <v>43257</v>
      </c>
      <c r="E6029" s="124" t="s">
        <v>12005</v>
      </c>
      <c r="F6029" s="124" t="s">
        <v>1315</v>
      </c>
      <c r="G6029" s="124">
        <v>17935030</v>
      </c>
      <c r="H6029" s="124"/>
      <c r="I6029" s="128" t="s">
        <v>14659</v>
      </c>
      <c r="J6029" s="124"/>
      <c r="K6029" s="124"/>
      <c r="L6029" s="124"/>
      <c r="M6029" s="124"/>
      <c r="N6029" s="197">
        <v>205212.46</v>
      </c>
      <c r="O6029" s="197">
        <v>0</v>
      </c>
      <c r="P6029" s="124" t="s">
        <v>1314</v>
      </c>
    </row>
    <row r="6030" spans="1:16" ht="76.5">
      <c r="A6030" s="262">
        <v>25</v>
      </c>
      <c r="B6030" s="124"/>
      <c r="C6030" s="125" t="s">
        <v>694</v>
      </c>
      <c r="D6030" s="195">
        <v>43257</v>
      </c>
      <c r="E6030" s="124" t="s">
        <v>12006</v>
      </c>
      <c r="F6030" s="124" t="s">
        <v>1315</v>
      </c>
      <c r="G6030" s="124">
        <v>17935036</v>
      </c>
      <c r="H6030" s="124"/>
      <c r="I6030" s="128" t="s">
        <v>14660</v>
      </c>
      <c r="J6030" s="124"/>
      <c r="K6030" s="124"/>
      <c r="L6030" s="124"/>
      <c r="M6030" s="124"/>
      <c r="N6030" s="197">
        <v>112069.62</v>
      </c>
      <c r="O6030" s="197">
        <v>0</v>
      </c>
      <c r="P6030" s="124" t="s">
        <v>1314</v>
      </c>
    </row>
    <row r="6031" spans="1:16" ht="76.5">
      <c r="A6031" s="262">
        <v>25</v>
      </c>
      <c r="B6031" s="124"/>
      <c r="C6031" s="125" t="s">
        <v>694</v>
      </c>
      <c r="D6031" s="195">
        <v>43257</v>
      </c>
      <c r="E6031" s="124" t="s">
        <v>12007</v>
      </c>
      <c r="F6031" s="124" t="s">
        <v>1315</v>
      </c>
      <c r="G6031" s="124">
        <v>17935037</v>
      </c>
      <c r="H6031" s="124"/>
      <c r="I6031" s="128" t="s">
        <v>14661</v>
      </c>
      <c r="J6031" s="124"/>
      <c r="K6031" s="124"/>
      <c r="L6031" s="124"/>
      <c r="M6031" s="124"/>
      <c r="N6031" s="197">
        <v>280325.78999999998</v>
      </c>
      <c r="O6031" s="197">
        <v>0</v>
      </c>
      <c r="P6031" s="124" t="s">
        <v>1314</v>
      </c>
    </row>
    <row r="6032" spans="1:16" ht="76.5">
      <c r="A6032" s="262">
        <v>25</v>
      </c>
      <c r="B6032" s="124"/>
      <c r="C6032" s="125" t="s">
        <v>694</v>
      </c>
      <c r="D6032" s="195">
        <v>43257</v>
      </c>
      <c r="E6032" s="124" t="s">
        <v>12008</v>
      </c>
      <c r="F6032" s="124" t="s">
        <v>1315</v>
      </c>
      <c r="G6032" s="124">
        <v>17935043</v>
      </c>
      <c r="H6032" s="124"/>
      <c r="I6032" s="128" t="s">
        <v>14662</v>
      </c>
      <c r="J6032" s="124"/>
      <c r="K6032" s="124"/>
      <c r="L6032" s="124"/>
      <c r="M6032" s="124"/>
      <c r="N6032" s="197">
        <v>366619.55</v>
      </c>
      <c r="O6032" s="197">
        <v>0</v>
      </c>
      <c r="P6032" s="124" t="s">
        <v>1314</v>
      </c>
    </row>
    <row r="6033" spans="1:16" ht="76.5">
      <c r="A6033" s="262">
        <v>25</v>
      </c>
      <c r="B6033" s="124"/>
      <c r="C6033" s="125" t="s">
        <v>694</v>
      </c>
      <c r="D6033" s="195">
        <v>43257</v>
      </c>
      <c r="E6033" s="124" t="s">
        <v>12009</v>
      </c>
      <c r="F6033" s="124" t="s">
        <v>1315</v>
      </c>
      <c r="G6033" s="124">
        <v>17935044</v>
      </c>
      <c r="H6033" s="124"/>
      <c r="I6033" s="128" t="s">
        <v>14663</v>
      </c>
      <c r="J6033" s="124"/>
      <c r="K6033" s="124"/>
      <c r="L6033" s="124"/>
      <c r="M6033" s="124"/>
      <c r="N6033" s="197">
        <v>600000</v>
      </c>
      <c r="O6033" s="197">
        <v>0</v>
      </c>
      <c r="P6033" s="124" t="s">
        <v>1314</v>
      </c>
    </row>
    <row r="6034" spans="1:16" ht="76.5">
      <c r="A6034" s="262">
        <v>25</v>
      </c>
      <c r="B6034" s="124"/>
      <c r="C6034" s="125" t="s">
        <v>694</v>
      </c>
      <c r="D6034" s="195">
        <v>43257</v>
      </c>
      <c r="E6034" s="124" t="s">
        <v>12010</v>
      </c>
      <c r="F6034" s="124" t="s">
        <v>1315</v>
      </c>
      <c r="G6034" s="124">
        <v>17935050</v>
      </c>
      <c r="H6034" s="124"/>
      <c r="I6034" s="128" t="s">
        <v>14664</v>
      </c>
      <c r="J6034" s="124"/>
      <c r="K6034" s="124"/>
      <c r="L6034" s="124"/>
      <c r="M6034" s="124"/>
      <c r="N6034" s="197">
        <v>45072.65</v>
      </c>
      <c r="O6034" s="197">
        <v>0</v>
      </c>
      <c r="P6034" s="124" t="s">
        <v>1314</v>
      </c>
    </row>
    <row r="6035" spans="1:16" ht="76.5">
      <c r="A6035" s="262">
        <v>25</v>
      </c>
      <c r="B6035" s="124"/>
      <c r="C6035" s="125" t="s">
        <v>694</v>
      </c>
      <c r="D6035" s="195">
        <v>43257</v>
      </c>
      <c r="E6035" s="124" t="s">
        <v>12011</v>
      </c>
      <c r="F6035" s="124" t="s">
        <v>1315</v>
      </c>
      <c r="G6035" s="124">
        <v>17935119</v>
      </c>
      <c r="H6035" s="124"/>
      <c r="I6035" s="128" t="s">
        <v>14665</v>
      </c>
      <c r="J6035" s="124"/>
      <c r="K6035" s="124"/>
      <c r="L6035" s="124"/>
      <c r="M6035" s="124"/>
      <c r="N6035" s="197">
        <v>573582.07999999996</v>
      </c>
      <c r="O6035" s="197">
        <v>0</v>
      </c>
      <c r="P6035" s="124" t="s">
        <v>1314</v>
      </c>
    </row>
    <row r="6036" spans="1:16" ht="76.5">
      <c r="A6036" s="262">
        <v>25</v>
      </c>
      <c r="B6036" s="124"/>
      <c r="C6036" s="125" t="s">
        <v>694</v>
      </c>
      <c r="D6036" s="195">
        <v>43257</v>
      </c>
      <c r="E6036" s="124" t="s">
        <v>12012</v>
      </c>
      <c r="F6036" s="124" t="s">
        <v>1315</v>
      </c>
      <c r="G6036" s="124">
        <v>17935052</v>
      </c>
      <c r="H6036" s="124"/>
      <c r="I6036" s="128" t="s">
        <v>14666</v>
      </c>
      <c r="J6036" s="124"/>
      <c r="K6036" s="124"/>
      <c r="L6036" s="124"/>
      <c r="M6036" s="124"/>
      <c r="N6036" s="197">
        <v>331380.34999999998</v>
      </c>
      <c r="O6036" s="197">
        <v>0</v>
      </c>
      <c r="P6036" s="124" t="s">
        <v>1314</v>
      </c>
    </row>
    <row r="6037" spans="1:16" ht="76.5">
      <c r="A6037" s="262">
        <v>25</v>
      </c>
      <c r="B6037" s="124"/>
      <c r="C6037" s="125" t="s">
        <v>694</v>
      </c>
      <c r="D6037" s="195">
        <v>43257</v>
      </c>
      <c r="E6037" s="124" t="s">
        <v>12013</v>
      </c>
      <c r="F6037" s="124" t="s">
        <v>1315</v>
      </c>
      <c r="G6037" s="124">
        <v>17935049</v>
      </c>
      <c r="H6037" s="124"/>
      <c r="I6037" s="128" t="s">
        <v>14667</v>
      </c>
      <c r="J6037" s="124"/>
      <c r="K6037" s="124"/>
      <c r="L6037" s="124"/>
      <c r="M6037" s="124"/>
      <c r="N6037" s="197">
        <v>653493.26</v>
      </c>
      <c r="O6037" s="197">
        <v>0</v>
      </c>
      <c r="P6037" s="124" t="s">
        <v>1314</v>
      </c>
    </row>
    <row r="6038" spans="1:16" ht="76.5">
      <c r="A6038" s="262">
        <v>25</v>
      </c>
      <c r="B6038" s="124"/>
      <c r="C6038" s="125" t="s">
        <v>694</v>
      </c>
      <c r="D6038" s="195">
        <v>43257</v>
      </c>
      <c r="E6038" s="124" t="s">
        <v>12014</v>
      </c>
      <c r="F6038" s="124" t="s">
        <v>1315</v>
      </c>
      <c r="G6038" s="124">
        <v>17934944</v>
      </c>
      <c r="H6038" s="124"/>
      <c r="I6038" s="128" t="s">
        <v>14668</v>
      </c>
      <c r="J6038" s="124"/>
      <c r="K6038" s="124"/>
      <c r="L6038" s="124"/>
      <c r="M6038" s="124"/>
      <c r="N6038" s="197">
        <v>317182.59999999998</v>
      </c>
      <c r="O6038" s="197">
        <v>0</v>
      </c>
      <c r="P6038" s="124" t="s">
        <v>1314</v>
      </c>
    </row>
    <row r="6039" spans="1:16" ht="76.5">
      <c r="A6039" s="262">
        <v>25</v>
      </c>
      <c r="B6039" s="124"/>
      <c r="C6039" s="125" t="s">
        <v>694</v>
      </c>
      <c r="D6039" s="195">
        <v>43257</v>
      </c>
      <c r="E6039" s="124" t="s">
        <v>12015</v>
      </c>
      <c r="F6039" s="124" t="s">
        <v>1315</v>
      </c>
      <c r="G6039" s="124">
        <v>17934956</v>
      </c>
      <c r="H6039" s="124"/>
      <c r="I6039" s="128" t="s">
        <v>14669</v>
      </c>
      <c r="J6039" s="124"/>
      <c r="K6039" s="124"/>
      <c r="L6039" s="124"/>
      <c r="M6039" s="124"/>
      <c r="N6039" s="197">
        <v>983572.59</v>
      </c>
      <c r="O6039" s="197">
        <v>0</v>
      </c>
      <c r="P6039" s="124" t="s">
        <v>1314</v>
      </c>
    </row>
    <row r="6040" spans="1:16" ht="76.5">
      <c r="A6040" s="262">
        <v>25</v>
      </c>
      <c r="B6040" s="124"/>
      <c r="C6040" s="125" t="s">
        <v>694</v>
      </c>
      <c r="D6040" s="195">
        <v>43257</v>
      </c>
      <c r="E6040" s="124" t="s">
        <v>12016</v>
      </c>
      <c r="F6040" s="124" t="s">
        <v>1315</v>
      </c>
      <c r="G6040" s="124">
        <v>17934964</v>
      </c>
      <c r="H6040" s="124"/>
      <c r="I6040" s="128" t="s">
        <v>14670</v>
      </c>
      <c r="J6040" s="124"/>
      <c r="K6040" s="124"/>
      <c r="L6040" s="124"/>
      <c r="M6040" s="124"/>
      <c r="N6040" s="197">
        <v>39366.39</v>
      </c>
      <c r="O6040" s="197">
        <v>0</v>
      </c>
      <c r="P6040" s="124" t="s">
        <v>1314</v>
      </c>
    </row>
    <row r="6041" spans="1:16" ht="76.5">
      <c r="A6041" s="262">
        <v>25</v>
      </c>
      <c r="B6041" s="124"/>
      <c r="C6041" s="125" t="s">
        <v>694</v>
      </c>
      <c r="D6041" s="195">
        <v>43257</v>
      </c>
      <c r="E6041" s="124" t="s">
        <v>12017</v>
      </c>
      <c r="F6041" s="124" t="s">
        <v>1315</v>
      </c>
      <c r="G6041" s="124">
        <v>17934967</v>
      </c>
      <c r="H6041" s="124"/>
      <c r="I6041" s="128" t="s">
        <v>14671</v>
      </c>
      <c r="J6041" s="124"/>
      <c r="K6041" s="124"/>
      <c r="L6041" s="124"/>
      <c r="M6041" s="124"/>
      <c r="N6041" s="197">
        <v>1614938.19</v>
      </c>
      <c r="O6041" s="197">
        <v>0</v>
      </c>
      <c r="P6041" s="124" t="s">
        <v>1314</v>
      </c>
    </row>
    <row r="6042" spans="1:16" ht="76.5">
      <c r="A6042" s="262">
        <v>25</v>
      </c>
      <c r="B6042" s="124"/>
      <c r="C6042" s="125" t="s">
        <v>694</v>
      </c>
      <c r="D6042" s="195">
        <v>43257</v>
      </c>
      <c r="E6042" s="124" t="s">
        <v>12018</v>
      </c>
      <c r="F6042" s="124" t="s">
        <v>1315</v>
      </c>
      <c r="G6042" s="124">
        <v>17934971</v>
      </c>
      <c r="H6042" s="124"/>
      <c r="I6042" s="128" t="s">
        <v>14672</v>
      </c>
      <c r="J6042" s="124"/>
      <c r="K6042" s="124"/>
      <c r="L6042" s="124"/>
      <c r="M6042" s="124"/>
      <c r="N6042" s="197">
        <v>39366.39</v>
      </c>
      <c r="O6042" s="197">
        <v>0</v>
      </c>
      <c r="P6042" s="124" t="s">
        <v>1314</v>
      </c>
    </row>
    <row r="6043" spans="1:16" ht="76.5">
      <c r="A6043" s="262">
        <v>25</v>
      </c>
      <c r="B6043" s="124"/>
      <c r="C6043" s="125" t="s">
        <v>694</v>
      </c>
      <c r="D6043" s="195">
        <v>43257</v>
      </c>
      <c r="E6043" s="124" t="s">
        <v>12019</v>
      </c>
      <c r="F6043" s="124" t="s">
        <v>1315</v>
      </c>
      <c r="G6043" s="124">
        <v>17935245</v>
      </c>
      <c r="H6043" s="124"/>
      <c r="I6043" s="128" t="s">
        <v>14673</v>
      </c>
      <c r="J6043" s="124"/>
      <c r="K6043" s="124"/>
      <c r="L6043" s="124"/>
      <c r="M6043" s="124"/>
      <c r="N6043" s="197">
        <v>594740.47999999998</v>
      </c>
      <c r="O6043" s="197">
        <v>0</v>
      </c>
      <c r="P6043" s="124" t="s">
        <v>1314</v>
      </c>
    </row>
    <row r="6044" spans="1:16" ht="76.5">
      <c r="A6044" s="262">
        <v>25</v>
      </c>
      <c r="B6044" s="124"/>
      <c r="C6044" s="125" t="s">
        <v>694</v>
      </c>
      <c r="D6044" s="195">
        <v>43257</v>
      </c>
      <c r="E6044" s="124" t="s">
        <v>12020</v>
      </c>
      <c r="F6044" s="124" t="s">
        <v>1315</v>
      </c>
      <c r="G6044" s="124">
        <v>17935236</v>
      </c>
      <c r="H6044" s="124"/>
      <c r="I6044" s="128" t="s">
        <v>14673</v>
      </c>
      <c r="J6044" s="124"/>
      <c r="K6044" s="124"/>
      <c r="L6044" s="124"/>
      <c r="M6044" s="124"/>
      <c r="N6044" s="197">
        <v>369120.29</v>
      </c>
      <c r="O6044" s="197">
        <v>0</v>
      </c>
      <c r="P6044" s="124" t="s">
        <v>1314</v>
      </c>
    </row>
    <row r="6045" spans="1:16" ht="76.5">
      <c r="A6045" s="262">
        <v>25</v>
      </c>
      <c r="B6045" s="124"/>
      <c r="C6045" s="125" t="s">
        <v>694</v>
      </c>
      <c r="D6045" s="195">
        <v>43257</v>
      </c>
      <c r="E6045" s="124" t="s">
        <v>12021</v>
      </c>
      <c r="F6045" s="124" t="s">
        <v>1315</v>
      </c>
      <c r="G6045" s="124">
        <v>17935232</v>
      </c>
      <c r="H6045" s="124"/>
      <c r="I6045" s="128" t="s">
        <v>14674</v>
      </c>
      <c r="J6045" s="124"/>
      <c r="K6045" s="124"/>
      <c r="L6045" s="124"/>
      <c r="M6045" s="124"/>
      <c r="N6045" s="197">
        <v>31852.99</v>
      </c>
      <c r="O6045" s="197">
        <v>0</v>
      </c>
      <c r="P6045" s="124" t="s">
        <v>1314</v>
      </c>
    </row>
    <row r="6046" spans="1:16" ht="76.5">
      <c r="A6046" s="262">
        <v>25</v>
      </c>
      <c r="B6046" s="124"/>
      <c r="C6046" s="125" t="s">
        <v>694</v>
      </c>
      <c r="D6046" s="195">
        <v>43257</v>
      </c>
      <c r="E6046" s="124" t="s">
        <v>12022</v>
      </c>
      <c r="F6046" s="124" t="s">
        <v>1315</v>
      </c>
      <c r="G6046" s="124">
        <v>17935220</v>
      </c>
      <c r="H6046" s="124"/>
      <c r="I6046" s="128" t="s">
        <v>14675</v>
      </c>
      <c r="J6046" s="124"/>
      <c r="K6046" s="124"/>
      <c r="L6046" s="124"/>
      <c r="M6046" s="124"/>
      <c r="N6046" s="197">
        <v>249193.19</v>
      </c>
      <c r="O6046" s="197">
        <v>0</v>
      </c>
      <c r="P6046" s="124" t="s">
        <v>1314</v>
      </c>
    </row>
    <row r="6047" spans="1:16" ht="76.5">
      <c r="A6047" s="262">
        <v>25</v>
      </c>
      <c r="B6047" s="124"/>
      <c r="C6047" s="125" t="s">
        <v>694</v>
      </c>
      <c r="D6047" s="195">
        <v>43257</v>
      </c>
      <c r="E6047" s="124" t="s">
        <v>12023</v>
      </c>
      <c r="F6047" s="124" t="s">
        <v>1315</v>
      </c>
      <c r="G6047" s="124">
        <v>17935204</v>
      </c>
      <c r="H6047" s="124"/>
      <c r="I6047" s="128" t="s">
        <v>14676</v>
      </c>
      <c r="J6047" s="124"/>
      <c r="K6047" s="124"/>
      <c r="L6047" s="124"/>
      <c r="M6047" s="124"/>
      <c r="N6047" s="197">
        <v>250217.35</v>
      </c>
      <c r="O6047" s="197">
        <v>0</v>
      </c>
      <c r="P6047" s="124" t="s">
        <v>1314</v>
      </c>
    </row>
    <row r="6048" spans="1:16" ht="76.5">
      <c r="A6048" s="262">
        <v>25</v>
      </c>
      <c r="B6048" s="124"/>
      <c r="C6048" s="125" t="s">
        <v>694</v>
      </c>
      <c r="D6048" s="195">
        <v>43257</v>
      </c>
      <c r="E6048" s="124" t="s">
        <v>12024</v>
      </c>
      <c r="F6048" s="124" t="s">
        <v>1315</v>
      </c>
      <c r="G6048" s="124">
        <v>17935202</v>
      </c>
      <c r="H6048" s="124"/>
      <c r="I6048" s="128" t="s">
        <v>14677</v>
      </c>
      <c r="J6048" s="124"/>
      <c r="K6048" s="124"/>
      <c r="L6048" s="124"/>
      <c r="M6048" s="124"/>
      <c r="N6048" s="197">
        <v>427073.47</v>
      </c>
      <c r="O6048" s="197">
        <v>0</v>
      </c>
      <c r="P6048" s="124" t="s">
        <v>1314</v>
      </c>
    </row>
    <row r="6049" spans="1:16" ht="51">
      <c r="A6049" s="262">
        <v>342</v>
      </c>
      <c r="B6049" s="124"/>
      <c r="C6049" s="125" t="s">
        <v>816</v>
      </c>
      <c r="D6049" s="195">
        <v>43257</v>
      </c>
      <c r="E6049" s="124" t="s">
        <v>12025</v>
      </c>
      <c r="F6049" s="124" t="s">
        <v>6</v>
      </c>
      <c r="G6049" s="124">
        <v>983165</v>
      </c>
      <c r="H6049" s="124"/>
      <c r="I6049" s="128" t="s">
        <v>14678</v>
      </c>
      <c r="J6049" s="124"/>
      <c r="K6049" s="124"/>
      <c r="L6049" s="124"/>
      <c r="M6049" s="124"/>
      <c r="N6049" s="197">
        <v>0</v>
      </c>
      <c r="O6049" s="197">
        <v>4614146.18</v>
      </c>
      <c r="P6049" s="124" t="s">
        <v>1314</v>
      </c>
    </row>
    <row r="6050" spans="1:16" ht="76.5">
      <c r="A6050" s="262" t="s">
        <v>620</v>
      </c>
      <c r="B6050" s="124"/>
      <c r="C6050" s="125" t="s">
        <v>714</v>
      </c>
      <c r="D6050" s="195">
        <v>43257</v>
      </c>
      <c r="E6050" s="124" t="s">
        <v>12026</v>
      </c>
      <c r="F6050" s="124" t="s">
        <v>6</v>
      </c>
      <c r="G6050" s="124">
        <v>983255</v>
      </c>
      <c r="H6050" s="124"/>
      <c r="I6050" s="128" t="s">
        <v>14679</v>
      </c>
      <c r="J6050" s="124"/>
      <c r="K6050" s="124"/>
      <c r="L6050" s="124"/>
      <c r="M6050" s="124"/>
      <c r="N6050" s="197">
        <v>0</v>
      </c>
      <c r="O6050" s="197">
        <v>20000</v>
      </c>
      <c r="P6050" s="124" t="s">
        <v>1314</v>
      </c>
    </row>
    <row r="6051" spans="1:16" ht="89.25">
      <c r="A6051" s="262">
        <v>10</v>
      </c>
      <c r="B6051" s="124"/>
      <c r="C6051" s="125" t="s">
        <v>690</v>
      </c>
      <c r="D6051" s="195">
        <v>43257</v>
      </c>
      <c r="E6051" s="124" t="s">
        <v>12027</v>
      </c>
      <c r="F6051" s="124" t="s">
        <v>15</v>
      </c>
      <c r="G6051" s="124">
        <v>5160</v>
      </c>
      <c r="H6051" s="124"/>
      <c r="I6051" s="128" t="s">
        <v>14680</v>
      </c>
      <c r="J6051" s="124"/>
      <c r="K6051" s="124"/>
      <c r="L6051" s="124"/>
      <c r="M6051" s="124"/>
      <c r="N6051" s="197">
        <v>726.94</v>
      </c>
      <c r="O6051" s="197">
        <v>0</v>
      </c>
      <c r="P6051" s="124" t="s">
        <v>1314</v>
      </c>
    </row>
    <row r="6052" spans="1:16" ht="89.25">
      <c r="A6052" s="262">
        <v>378</v>
      </c>
      <c r="B6052" s="124"/>
      <c r="C6052" s="125" t="s">
        <v>1274</v>
      </c>
      <c r="D6052" s="195">
        <v>43257</v>
      </c>
      <c r="E6052" s="124" t="s">
        <v>12028</v>
      </c>
      <c r="F6052" s="124" t="s">
        <v>15</v>
      </c>
      <c r="G6052" s="124">
        <v>5163</v>
      </c>
      <c r="H6052" s="124"/>
      <c r="I6052" s="128" t="s">
        <v>14681</v>
      </c>
      <c r="J6052" s="124"/>
      <c r="K6052" s="124"/>
      <c r="L6052" s="124"/>
      <c r="M6052" s="124"/>
      <c r="N6052" s="197">
        <v>571.63</v>
      </c>
      <c r="O6052" s="197">
        <v>0</v>
      </c>
      <c r="P6052" s="124" t="s">
        <v>1314</v>
      </c>
    </row>
    <row r="6053" spans="1:16" ht="89.25">
      <c r="A6053" s="262">
        <v>340</v>
      </c>
      <c r="B6053" s="124"/>
      <c r="C6053" s="125" t="s">
        <v>814</v>
      </c>
      <c r="D6053" s="195">
        <v>43257</v>
      </c>
      <c r="E6053" s="124" t="s">
        <v>12029</v>
      </c>
      <c r="F6053" s="124" t="s">
        <v>15</v>
      </c>
      <c r="G6053" s="124">
        <v>5155</v>
      </c>
      <c r="H6053" s="124"/>
      <c r="I6053" s="128" t="s">
        <v>14682</v>
      </c>
      <c r="J6053" s="124"/>
      <c r="K6053" s="124"/>
      <c r="L6053" s="124"/>
      <c r="M6053" s="124"/>
      <c r="N6053" s="197">
        <v>281.58999999999997</v>
      </c>
      <c r="O6053" s="197">
        <v>0</v>
      </c>
      <c r="P6053" s="124" t="s">
        <v>1314</v>
      </c>
    </row>
    <row r="6054" spans="1:16" ht="89.25">
      <c r="A6054" s="262">
        <v>340</v>
      </c>
      <c r="B6054" s="124"/>
      <c r="C6054" s="125" t="s">
        <v>814</v>
      </c>
      <c r="D6054" s="195">
        <v>43257</v>
      </c>
      <c r="E6054" s="124" t="s">
        <v>12030</v>
      </c>
      <c r="F6054" s="124" t="s">
        <v>15</v>
      </c>
      <c r="G6054" s="124">
        <v>5158</v>
      </c>
      <c r="H6054" s="124"/>
      <c r="I6054" s="128" t="s">
        <v>14683</v>
      </c>
      <c r="J6054" s="124"/>
      <c r="K6054" s="124"/>
      <c r="L6054" s="124"/>
      <c r="M6054" s="124"/>
      <c r="N6054" s="197">
        <v>311.37</v>
      </c>
      <c r="O6054" s="197">
        <v>0</v>
      </c>
      <c r="P6054" s="124" t="s">
        <v>1314</v>
      </c>
    </row>
    <row r="6055" spans="1:16" ht="89.25">
      <c r="A6055" s="262">
        <v>340</v>
      </c>
      <c r="B6055" s="124"/>
      <c r="C6055" s="125" t="s">
        <v>814</v>
      </c>
      <c r="D6055" s="195">
        <v>43257</v>
      </c>
      <c r="E6055" s="124" t="s">
        <v>12031</v>
      </c>
      <c r="F6055" s="124" t="s">
        <v>15</v>
      </c>
      <c r="G6055" s="124">
        <v>5157</v>
      </c>
      <c r="H6055" s="124"/>
      <c r="I6055" s="128" t="s">
        <v>14684</v>
      </c>
      <c r="J6055" s="124"/>
      <c r="K6055" s="124"/>
      <c r="L6055" s="124"/>
      <c r="M6055" s="124"/>
      <c r="N6055" s="197">
        <v>281.73</v>
      </c>
      <c r="O6055" s="197">
        <v>0</v>
      </c>
      <c r="P6055" s="124" t="s">
        <v>1314</v>
      </c>
    </row>
    <row r="6056" spans="1:16" ht="89.25">
      <c r="A6056" s="262">
        <v>340</v>
      </c>
      <c r="B6056" s="124"/>
      <c r="C6056" s="125" t="s">
        <v>814</v>
      </c>
      <c r="D6056" s="195">
        <v>43257</v>
      </c>
      <c r="E6056" s="124" t="s">
        <v>12032</v>
      </c>
      <c r="F6056" s="124" t="s">
        <v>15</v>
      </c>
      <c r="G6056" s="124">
        <v>5156</v>
      </c>
      <c r="H6056" s="124"/>
      <c r="I6056" s="128" t="s">
        <v>14685</v>
      </c>
      <c r="J6056" s="124"/>
      <c r="K6056" s="124"/>
      <c r="L6056" s="124"/>
      <c r="M6056" s="124"/>
      <c r="N6056" s="197">
        <v>302.31</v>
      </c>
      <c r="O6056" s="197">
        <v>0</v>
      </c>
      <c r="P6056" s="124" t="s">
        <v>1314</v>
      </c>
    </row>
    <row r="6057" spans="1:16" ht="51">
      <c r="A6057" s="262">
        <v>513</v>
      </c>
      <c r="B6057" s="124"/>
      <c r="C6057" s="125" t="s">
        <v>201</v>
      </c>
      <c r="D6057" s="195">
        <v>43257</v>
      </c>
      <c r="E6057" s="124" t="s">
        <v>12033</v>
      </c>
      <c r="F6057" s="124" t="s">
        <v>15</v>
      </c>
      <c r="G6057" s="124">
        <v>753999</v>
      </c>
      <c r="H6057" s="124"/>
      <c r="I6057" s="128" t="s">
        <v>5593</v>
      </c>
      <c r="J6057" s="124"/>
      <c r="K6057" s="124"/>
      <c r="L6057" s="124"/>
      <c r="M6057" s="124"/>
      <c r="N6057" s="197">
        <v>50</v>
      </c>
      <c r="O6057" s="197">
        <v>0</v>
      </c>
      <c r="P6057" s="124" t="s">
        <v>1314</v>
      </c>
    </row>
    <row r="6058" spans="1:16" ht="76.5">
      <c r="A6058" s="262" t="s">
        <v>620</v>
      </c>
      <c r="B6058" s="124"/>
      <c r="C6058" s="125" t="s">
        <v>714</v>
      </c>
      <c r="D6058" s="195">
        <v>43257</v>
      </c>
      <c r="E6058" s="124" t="s">
        <v>12034</v>
      </c>
      <c r="F6058" s="124" t="s">
        <v>1256</v>
      </c>
      <c r="G6058" s="124">
        <v>17954179</v>
      </c>
      <c r="H6058" s="124"/>
      <c r="I6058" s="128" t="s">
        <v>4270</v>
      </c>
      <c r="J6058" s="124"/>
      <c r="K6058" s="124"/>
      <c r="L6058" s="124"/>
      <c r="M6058" s="124"/>
      <c r="N6058" s="197">
        <v>0</v>
      </c>
      <c r="O6058" s="197">
        <v>7767.96</v>
      </c>
      <c r="P6058" s="124" t="s">
        <v>1314</v>
      </c>
    </row>
    <row r="6059" spans="1:16" ht="51">
      <c r="A6059" s="262">
        <v>513</v>
      </c>
      <c r="B6059" s="124"/>
      <c r="C6059" s="125" t="s">
        <v>201</v>
      </c>
      <c r="D6059" s="195">
        <v>43257</v>
      </c>
      <c r="E6059" s="124" t="s">
        <v>12035</v>
      </c>
      <c r="F6059" s="124" t="s">
        <v>15</v>
      </c>
      <c r="G6059" s="124">
        <v>754160</v>
      </c>
      <c r="H6059" s="124"/>
      <c r="I6059" s="128" t="s">
        <v>14686</v>
      </c>
      <c r="J6059" s="124"/>
      <c r="K6059" s="124"/>
      <c r="L6059" s="124"/>
      <c r="M6059" s="124"/>
      <c r="N6059" s="197">
        <v>50</v>
      </c>
      <c r="O6059" s="197">
        <v>0</v>
      </c>
      <c r="P6059" s="124" t="s">
        <v>1314</v>
      </c>
    </row>
    <row r="6060" spans="1:16" ht="51">
      <c r="A6060" s="262">
        <v>513</v>
      </c>
      <c r="B6060" s="124"/>
      <c r="C6060" s="125" t="s">
        <v>201</v>
      </c>
      <c r="D6060" s="195">
        <v>43257</v>
      </c>
      <c r="E6060" s="124" t="s">
        <v>12036</v>
      </c>
      <c r="F6060" s="124" t="s">
        <v>11</v>
      </c>
      <c r="G6060" s="124">
        <v>923699</v>
      </c>
      <c r="H6060" s="124"/>
      <c r="I6060" s="128" t="s">
        <v>14687</v>
      </c>
      <c r="J6060" s="124"/>
      <c r="K6060" s="124"/>
      <c r="L6060" s="124"/>
      <c r="M6060" s="124"/>
      <c r="N6060" s="197">
        <v>50</v>
      </c>
      <c r="O6060" s="197">
        <v>0</v>
      </c>
      <c r="P6060" s="124" t="s">
        <v>1314</v>
      </c>
    </row>
    <row r="6061" spans="1:16" ht="51">
      <c r="A6061" s="262" t="s">
        <v>619</v>
      </c>
      <c r="B6061" s="124"/>
      <c r="C6061" s="125" t="s">
        <v>713</v>
      </c>
      <c r="D6061" s="195">
        <v>43258</v>
      </c>
      <c r="E6061" s="124" t="s">
        <v>12037</v>
      </c>
      <c r="F6061" s="124" t="s">
        <v>3</v>
      </c>
      <c r="G6061" s="124">
        <v>1629249</v>
      </c>
      <c r="H6061" s="124"/>
      <c r="I6061" s="128" t="s">
        <v>14688</v>
      </c>
      <c r="J6061" s="124"/>
      <c r="K6061" s="124"/>
      <c r="L6061" s="124"/>
      <c r="M6061" s="124"/>
      <c r="N6061" s="197">
        <v>0</v>
      </c>
      <c r="O6061" s="197">
        <v>55.58</v>
      </c>
      <c r="P6061" s="124" t="s">
        <v>1314</v>
      </c>
    </row>
    <row r="6062" spans="1:16" ht="51">
      <c r="A6062" s="262" t="s">
        <v>619</v>
      </c>
      <c r="B6062" s="124"/>
      <c r="C6062" s="125" t="s">
        <v>713</v>
      </c>
      <c r="D6062" s="195">
        <v>43258</v>
      </c>
      <c r="E6062" s="124" t="s">
        <v>12038</v>
      </c>
      <c r="F6062" s="124" t="s">
        <v>3</v>
      </c>
      <c r="G6062" s="124">
        <v>1629252</v>
      </c>
      <c r="H6062" s="124"/>
      <c r="I6062" s="128" t="s">
        <v>14689</v>
      </c>
      <c r="J6062" s="124"/>
      <c r="K6062" s="124"/>
      <c r="L6062" s="124"/>
      <c r="M6062" s="124"/>
      <c r="N6062" s="197">
        <v>0</v>
      </c>
      <c r="O6062" s="197">
        <v>55.58</v>
      </c>
      <c r="P6062" s="124" t="s">
        <v>1314</v>
      </c>
    </row>
    <row r="6063" spans="1:16" ht="51">
      <c r="A6063" s="262" t="s">
        <v>619</v>
      </c>
      <c r="B6063" s="124"/>
      <c r="C6063" s="125" t="s">
        <v>713</v>
      </c>
      <c r="D6063" s="195">
        <v>43258</v>
      </c>
      <c r="E6063" s="124" t="s">
        <v>12039</v>
      </c>
      <c r="F6063" s="124" t="s">
        <v>3</v>
      </c>
      <c r="G6063" s="124">
        <v>1629255</v>
      </c>
      <c r="H6063" s="124"/>
      <c r="I6063" s="128" t="s">
        <v>14690</v>
      </c>
      <c r="J6063" s="124"/>
      <c r="K6063" s="124"/>
      <c r="L6063" s="124"/>
      <c r="M6063" s="124"/>
      <c r="N6063" s="197">
        <v>0</v>
      </c>
      <c r="O6063" s="197">
        <v>55.58</v>
      </c>
      <c r="P6063" s="124" t="s">
        <v>1314</v>
      </c>
    </row>
    <row r="6064" spans="1:16" ht="51">
      <c r="A6064" s="262" t="s">
        <v>619</v>
      </c>
      <c r="B6064" s="124"/>
      <c r="C6064" s="125" t="s">
        <v>713</v>
      </c>
      <c r="D6064" s="195">
        <v>43258</v>
      </c>
      <c r="E6064" s="124" t="s">
        <v>12040</v>
      </c>
      <c r="F6064" s="124" t="s">
        <v>3</v>
      </c>
      <c r="G6064" s="124">
        <v>1629257</v>
      </c>
      <c r="H6064" s="124"/>
      <c r="I6064" s="128" t="s">
        <v>14691</v>
      </c>
      <c r="J6064" s="124"/>
      <c r="K6064" s="124"/>
      <c r="L6064" s="124"/>
      <c r="M6064" s="124"/>
      <c r="N6064" s="197">
        <v>0</v>
      </c>
      <c r="O6064" s="197">
        <v>55.58</v>
      </c>
      <c r="P6064" s="124" t="s">
        <v>1314</v>
      </c>
    </row>
    <row r="6065" spans="1:16" ht="51">
      <c r="A6065" s="262" t="s">
        <v>619</v>
      </c>
      <c r="B6065" s="124"/>
      <c r="C6065" s="125" t="s">
        <v>713</v>
      </c>
      <c r="D6065" s="195">
        <v>43258</v>
      </c>
      <c r="E6065" s="124" t="s">
        <v>12041</v>
      </c>
      <c r="F6065" s="124" t="s">
        <v>3</v>
      </c>
      <c r="G6065" s="124">
        <v>1629259</v>
      </c>
      <c r="H6065" s="124"/>
      <c r="I6065" s="128" t="s">
        <v>14692</v>
      </c>
      <c r="J6065" s="124"/>
      <c r="K6065" s="124"/>
      <c r="L6065" s="124"/>
      <c r="M6065" s="124"/>
      <c r="N6065" s="197">
        <v>0</v>
      </c>
      <c r="O6065" s="197">
        <v>55.58</v>
      </c>
      <c r="P6065" s="124" t="s">
        <v>1314</v>
      </c>
    </row>
    <row r="6066" spans="1:16" ht="51">
      <c r="A6066" s="262" t="s">
        <v>619</v>
      </c>
      <c r="B6066" s="124"/>
      <c r="C6066" s="125" t="s">
        <v>713</v>
      </c>
      <c r="D6066" s="195">
        <v>43258</v>
      </c>
      <c r="E6066" s="124" t="s">
        <v>12042</v>
      </c>
      <c r="F6066" s="124" t="s">
        <v>3</v>
      </c>
      <c r="G6066" s="124">
        <v>1629261</v>
      </c>
      <c r="H6066" s="124"/>
      <c r="I6066" s="128" t="s">
        <v>14693</v>
      </c>
      <c r="J6066" s="124"/>
      <c r="K6066" s="124"/>
      <c r="L6066" s="124"/>
      <c r="M6066" s="124"/>
      <c r="N6066" s="197">
        <v>0</v>
      </c>
      <c r="O6066" s="197">
        <v>55.58</v>
      </c>
      <c r="P6066" s="124" t="s">
        <v>1314</v>
      </c>
    </row>
    <row r="6067" spans="1:16" ht="51">
      <c r="A6067" s="262" t="s">
        <v>619</v>
      </c>
      <c r="B6067" s="124"/>
      <c r="C6067" s="125" t="s">
        <v>713</v>
      </c>
      <c r="D6067" s="195">
        <v>43258</v>
      </c>
      <c r="E6067" s="124" t="s">
        <v>12043</v>
      </c>
      <c r="F6067" s="124" t="s">
        <v>3</v>
      </c>
      <c r="G6067" s="124">
        <v>1629268</v>
      </c>
      <c r="H6067" s="124"/>
      <c r="I6067" s="128" t="s">
        <v>14694</v>
      </c>
      <c r="J6067" s="124"/>
      <c r="K6067" s="124"/>
      <c r="L6067" s="124"/>
      <c r="M6067" s="124"/>
      <c r="N6067" s="197">
        <v>0</v>
      </c>
      <c r="O6067" s="197">
        <v>53</v>
      </c>
      <c r="P6067" s="124" t="s">
        <v>1314</v>
      </c>
    </row>
    <row r="6068" spans="1:16" ht="51">
      <c r="A6068" s="262">
        <v>81</v>
      </c>
      <c r="B6068" s="124"/>
      <c r="C6068" s="125" t="s">
        <v>709</v>
      </c>
      <c r="D6068" s="195">
        <v>43258</v>
      </c>
      <c r="E6068" s="124" t="s">
        <v>12044</v>
      </c>
      <c r="F6068" s="124" t="s">
        <v>3</v>
      </c>
      <c r="G6068" s="124">
        <v>1629270</v>
      </c>
      <c r="H6068" s="124"/>
      <c r="I6068" s="128" t="s">
        <v>14695</v>
      </c>
      <c r="J6068" s="124"/>
      <c r="K6068" s="124"/>
      <c r="L6068" s="124"/>
      <c r="M6068" s="124"/>
      <c r="N6068" s="197">
        <v>0</v>
      </c>
      <c r="O6068" s="197">
        <v>557.29</v>
      </c>
      <c r="P6068" s="124" t="s">
        <v>1314</v>
      </c>
    </row>
    <row r="6069" spans="1:16" ht="38.25">
      <c r="A6069" s="262">
        <v>574</v>
      </c>
      <c r="B6069" s="124"/>
      <c r="C6069" s="125" t="s">
        <v>850</v>
      </c>
      <c r="D6069" s="195">
        <v>43258</v>
      </c>
      <c r="E6069" s="124" t="s">
        <v>12045</v>
      </c>
      <c r="F6069" s="124" t="s">
        <v>3</v>
      </c>
      <c r="G6069" s="124">
        <v>1629274</v>
      </c>
      <c r="H6069" s="124"/>
      <c r="I6069" s="128" t="s">
        <v>14696</v>
      </c>
      <c r="J6069" s="124"/>
      <c r="K6069" s="124"/>
      <c r="L6069" s="124"/>
      <c r="M6069" s="124"/>
      <c r="N6069" s="197">
        <v>0</v>
      </c>
      <c r="O6069" s="197">
        <v>85</v>
      </c>
      <c r="P6069" s="124" t="s">
        <v>1314</v>
      </c>
    </row>
    <row r="6070" spans="1:16" ht="63.75">
      <c r="A6070" s="262">
        <v>373</v>
      </c>
      <c r="B6070" s="124"/>
      <c r="C6070" s="125" t="s">
        <v>1269</v>
      </c>
      <c r="D6070" s="195">
        <v>43258</v>
      </c>
      <c r="E6070" s="124" t="s">
        <v>12046</v>
      </c>
      <c r="F6070" s="124" t="s">
        <v>3</v>
      </c>
      <c r="G6070" s="124">
        <v>1629277</v>
      </c>
      <c r="H6070" s="124"/>
      <c r="I6070" s="128" t="s">
        <v>14697</v>
      </c>
      <c r="J6070" s="124"/>
      <c r="K6070" s="124"/>
      <c r="L6070" s="124"/>
      <c r="M6070" s="124"/>
      <c r="N6070" s="197">
        <v>0</v>
      </c>
      <c r="O6070" s="197">
        <v>1323</v>
      </c>
      <c r="P6070" s="124" t="s">
        <v>1314</v>
      </c>
    </row>
    <row r="6071" spans="1:16" ht="51">
      <c r="A6071" s="262" t="s">
        <v>619</v>
      </c>
      <c r="B6071" s="124"/>
      <c r="C6071" s="125" t="s">
        <v>713</v>
      </c>
      <c r="D6071" s="195">
        <v>43258</v>
      </c>
      <c r="E6071" s="124" t="s">
        <v>12047</v>
      </c>
      <c r="F6071" s="124" t="s">
        <v>3</v>
      </c>
      <c r="G6071" s="124">
        <v>1629280</v>
      </c>
      <c r="H6071" s="124"/>
      <c r="I6071" s="128" t="s">
        <v>14698</v>
      </c>
      <c r="J6071" s="124"/>
      <c r="K6071" s="124"/>
      <c r="L6071" s="124"/>
      <c r="M6071" s="124"/>
      <c r="N6071" s="197">
        <v>0</v>
      </c>
      <c r="O6071" s="197">
        <v>1726</v>
      </c>
      <c r="P6071" s="124" t="s">
        <v>1314</v>
      </c>
    </row>
    <row r="6072" spans="1:16" ht="51">
      <c r="A6072" s="262" t="s">
        <v>619</v>
      </c>
      <c r="B6072" s="124"/>
      <c r="C6072" s="125" t="s">
        <v>713</v>
      </c>
      <c r="D6072" s="195">
        <v>43258</v>
      </c>
      <c r="E6072" s="124" t="s">
        <v>12048</v>
      </c>
      <c r="F6072" s="124" t="s">
        <v>3</v>
      </c>
      <c r="G6072" s="124">
        <v>1629285</v>
      </c>
      <c r="H6072" s="124"/>
      <c r="I6072" s="128" t="s">
        <v>14699</v>
      </c>
      <c r="J6072" s="124"/>
      <c r="K6072" s="124"/>
      <c r="L6072" s="124"/>
      <c r="M6072" s="124"/>
      <c r="N6072" s="197">
        <v>0</v>
      </c>
      <c r="O6072" s="197">
        <v>818.85</v>
      </c>
      <c r="P6072" s="124" t="s">
        <v>1314</v>
      </c>
    </row>
    <row r="6073" spans="1:16" ht="51">
      <c r="A6073" s="262" t="s">
        <v>619</v>
      </c>
      <c r="B6073" s="124"/>
      <c r="C6073" s="125" t="s">
        <v>713</v>
      </c>
      <c r="D6073" s="195">
        <v>43258</v>
      </c>
      <c r="E6073" s="124" t="s">
        <v>12049</v>
      </c>
      <c r="F6073" s="124" t="s">
        <v>3</v>
      </c>
      <c r="G6073" s="124">
        <v>1629286</v>
      </c>
      <c r="H6073" s="124"/>
      <c r="I6073" s="128" t="s">
        <v>14700</v>
      </c>
      <c r="J6073" s="124"/>
      <c r="K6073" s="124"/>
      <c r="L6073" s="124"/>
      <c r="M6073" s="124"/>
      <c r="N6073" s="197">
        <v>0</v>
      </c>
      <c r="O6073" s="197">
        <v>850.26</v>
      </c>
      <c r="P6073" s="124" t="s">
        <v>1314</v>
      </c>
    </row>
    <row r="6074" spans="1:16" ht="51">
      <c r="A6074" s="262" t="s">
        <v>619</v>
      </c>
      <c r="B6074" s="124"/>
      <c r="C6074" s="125" t="s">
        <v>713</v>
      </c>
      <c r="D6074" s="195">
        <v>43258</v>
      </c>
      <c r="E6074" s="124" t="s">
        <v>12050</v>
      </c>
      <c r="F6074" s="124" t="s">
        <v>3</v>
      </c>
      <c r="G6074" s="124">
        <v>1629290</v>
      </c>
      <c r="H6074" s="124"/>
      <c r="I6074" s="128" t="s">
        <v>14701</v>
      </c>
      <c r="J6074" s="124"/>
      <c r="K6074" s="124"/>
      <c r="L6074" s="124"/>
      <c r="M6074" s="124"/>
      <c r="N6074" s="197">
        <v>0</v>
      </c>
      <c r="O6074" s="197">
        <v>1659.68</v>
      </c>
      <c r="P6074" s="124" t="s">
        <v>1314</v>
      </c>
    </row>
    <row r="6075" spans="1:16" ht="51">
      <c r="A6075" s="262">
        <v>212</v>
      </c>
      <c r="B6075" s="124"/>
      <c r="C6075" s="125" t="s">
        <v>761</v>
      </c>
      <c r="D6075" s="195">
        <v>43258</v>
      </c>
      <c r="E6075" s="124" t="s">
        <v>12051</v>
      </c>
      <c r="F6075" s="124" t="s">
        <v>3</v>
      </c>
      <c r="G6075" s="124">
        <v>1629313</v>
      </c>
      <c r="H6075" s="124"/>
      <c r="I6075" s="128" t="s">
        <v>14702</v>
      </c>
      <c r="J6075" s="124"/>
      <c r="K6075" s="124"/>
      <c r="L6075" s="124"/>
      <c r="M6075" s="124"/>
      <c r="N6075" s="197">
        <v>0</v>
      </c>
      <c r="O6075" s="197">
        <v>60</v>
      </c>
      <c r="P6075" s="124" t="s">
        <v>1314</v>
      </c>
    </row>
    <row r="6076" spans="1:16" ht="38.25">
      <c r="A6076" s="262">
        <v>574</v>
      </c>
      <c r="B6076" s="124"/>
      <c r="C6076" s="125" t="s">
        <v>850</v>
      </c>
      <c r="D6076" s="195">
        <v>43258</v>
      </c>
      <c r="E6076" s="124" t="s">
        <v>12052</v>
      </c>
      <c r="F6076" s="124" t="s">
        <v>3</v>
      </c>
      <c r="G6076" s="124">
        <v>1629331</v>
      </c>
      <c r="H6076" s="124"/>
      <c r="I6076" s="128" t="s">
        <v>14703</v>
      </c>
      <c r="J6076" s="124"/>
      <c r="K6076" s="124"/>
      <c r="L6076" s="124"/>
      <c r="M6076" s="124"/>
      <c r="N6076" s="197">
        <v>0</v>
      </c>
      <c r="O6076" s="197">
        <v>53.300000000000004</v>
      </c>
      <c r="P6076" s="124" t="s">
        <v>1314</v>
      </c>
    </row>
    <row r="6077" spans="1:16" ht="51">
      <c r="A6077" s="262" t="s">
        <v>619</v>
      </c>
      <c r="B6077" s="124"/>
      <c r="C6077" s="125" t="s">
        <v>713</v>
      </c>
      <c r="D6077" s="195">
        <v>43258</v>
      </c>
      <c r="E6077" s="124" t="s">
        <v>12053</v>
      </c>
      <c r="F6077" s="124" t="s">
        <v>3</v>
      </c>
      <c r="G6077" s="124">
        <v>1629167</v>
      </c>
      <c r="H6077" s="124"/>
      <c r="I6077" s="128" t="s">
        <v>14704</v>
      </c>
      <c r="J6077" s="124"/>
      <c r="K6077" s="124"/>
      <c r="L6077" s="124"/>
      <c r="M6077" s="124"/>
      <c r="N6077" s="197">
        <v>0</v>
      </c>
      <c r="O6077" s="197">
        <v>531</v>
      </c>
      <c r="P6077" s="124" t="s">
        <v>1314</v>
      </c>
    </row>
    <row r="6078" spans="1:16" ht="51">
      <c r="A6078" s="262" t="s">
        <v>619</v>
      </c>
      <c r="B6078" s="124"/>
      <c r="C6078" s="125" t="s">
        <v>713</v>
      </c>
      <c r="D6078" s="195">
        <v>43258</v>
      </c>
      <c r="E6078" s="124" t="s">
        <v>12054</v>
      </c>
      <c r="F6078" s="124" t="s">
        <v>3</v>
      </c>
      <c r="G6078" s="124">
        <v>1629168</v>
      </c>
      <c r="H6078" s="124"/>
      <c r="I6078" s="128" t="s">
        <v>14705</v>
      </c>
      <c r="J6078" s="124"/>
      <c r="K6078" s="124"/>
      <c r="L6078" s="124"/>
      <c r="M6078" s="124"/>
      <c r="N6078" s="197">
        <v>0</v>
      </c>
      <c r="O6078" s="197">
        <v>531</v>
      </c>
      <c r="P6078" s="124" t="s">
        <v>1314</v>
      </c>
    </row>
    <row r="6079" spans="1:16" ht="63.75">
      <c r="A6079" s="262">
        <v>48</v>
      </c>
      <c r="B6079" s="124"/>
      <c r="C6079" s="125" t="s">
        <v>700</v>
      </c>
      <c r="D6079" s="195">
        <v>43258</v>
      </c>
      <c r="E6079" s="124" t="s">
        <v>12055</v>
      </c>
      <c r="F6079" s="124" t="s">
        <v>3</v>
      </c>
      <c r="G6079" s="124">
        <v>1629174</v>
      </c>
      <c r="H6079" s="124"/>
      <c r="I6079" s="128" t="s">
        <v>14706</v>
      </c>
      <c r="J6079" s="124"/>
      <c r="K6079" s="124"/>
      <c r="L6079" s="124"/>
      <c r="M6079" s="124"/>
      <c r="N6079" s="197">
        <v>0</v>
      </c>
      <c r="O6079" s="197">
        <v>1040</v>
      </c>
      <c r="P6079" s="124" t="s">
        <v>1314</v>
      </c>
    </row>
    <row r="6080" spans="1:16" ht="51">
      <c r="A6080" s="262" t="s">
        <v>619</v>
      </c>
      <c r="B6080" s="124"/>
      <c r="C6080" s="125" t="s">
        <v>713</v>
      </c>
      <c r="D6080" s="195">
        <v>43258</v>
      </c>
      <c r="E6080" s="124" t="s">
        <v>12056</v>
      </c>
      <c r="F6080" s="124" t="s">
        <v>3</v>
      </c>
      <c r="G6080" s="124">
        <v>1629177</v>
      </c>
      <c r="H6080" s="124"/>
      <c r="I6080" s="128" t="s">
        <v>14707</v>
      </c>
      <c r="J6080" s="124"/>
      <c r="K6080" s="124"/>
      <c r="L6080" s="124"/>
      <c r="M6080" s="124"/>
      <c r="N6080" s="197">
        <v>0</v>
      </c>
      <c r="O6080" s="197">
        <v>530.5</v>
      </c>
      <c r="P6080" s="124" t="s">
        <v>1314</v>
      </c>
    </row>
    <row r="6081" spans="1:16" ht="51">
      <c r="A6081" s="262" t="s">
        <v>619</v>
      </c>
      <c r="B6081" s="124"/>
      <c r="C6081" s="125" t="s">
        <v>713</v>
      </c>
      <c r="D6081" s="195">
        <v>43258</v>
      </c>
      <c r="E6081" s="124" t="s">
        <v>12057</v>
      </c>
      <c r="F6081" s="124" t="s">
        <v>3</v>
      </c>
      <c r="G6081" s="124">
        <v>1629179</v>
      </c>
      <c r="H6081" s="124"/>
      <c r="I6081" s="128" t="s">
        <v>14708</v>
      </c>
      <c r="J6081" s="124"/>
      <c r="K6081" s="124"/>
      <c r="L6081" s="124"/>
      <c r="M6081" s="124"/>
      <c r="N6081" s="197">
        <v>0</v>
      </c>
      <c r="O6081" s="197">
        <v>531</v>
      </c>
      <c r="P6081" s="124" t="s">
        <v>1314</v>
      </c>
    </row>
    <row r="6082" spans="1:16" ht="51">
      <c r="A6082" s="262" t="s">
        <v>619</v>
      </c>
      <c r="B6082" s="124"/>
      <c r="C6082" s="125" t="s">
        <v>713</v>
      </c>
      <c r="D6082" s="195">
        <v>43258</v>
      </c>
      <c r="E6082" s="124" t="s">
        <v>12058</v>
      </c>
      <c r="F6082" s="124" t="s">
        <v>3</v>
      </c>
      <c r="G6082" s="124">
        <v>1629181</v>
      </c>
      <c r="H6082" s="124"/>
      <c r="I6082" s="128" t="s">
        <v>14709</v>
      </c>
      <c r="J6082" s="124"/>
      <c r="K6082" s="124"/>
      <c r="L6082" s="124"/>
      <c r="M6082" s="124"/>
      <c r="N6082" s="197">
        <v>0</v>
      </c>
      <c r="O6082" s="197">
        <v>5774.82</v>
      </c>
      <c r="P6082" s="124" t="s">
        <v>1314</v>
      </c>
    </row>
    <row r="6083" spans="1:16" ht="76.5">
      <c r="A6083" s="262">
        <v>375</v>
      </c>
      <c r="B6083" s="124"/>
      <c r="C6083" s="125" t="s">
        <v>1271</v>
      </c>
      <c r="D6083" s="195">
        <v>43258</v>
      </c>
      <c r="E6083" s="124" t="s">
        <v>12059</v>
      </c>
      <c r="F6083" s="124" t="s">
        <v>3</v>
      </c>
      <c r="G6083" s="124">
        <v>1629193</v>
      </c>
      <c r="H6083" s="124"/>
      <c r="I6083" s="128" t="s">
        <v>14710</v>
      </c>
      <c r="J6083" s="124"/>
      <c r="K6083" s="124"/>
      <c r="L6083" s="124"/>
      <c r="M6083" s="124"/>
      <c r="N6083" s="197">
        <v>0</v>
      </c>
      <c r="O6083" s="197">
        <v>297.5</v>
      </c>
      <c r="P6083" s="124" t="s">
        <v>1314</v>
      </c>
    </row>
    <row r="6084" spans="1:16" ht="76.5">
      <c r="A6084" s="262">
        <v>375</v>
      </c>
      <c r="B6084" s="124"/>
      <c r="C6084" s="125" t="s">
        <v>1271</v>
      </c>
      <c r="D6084" s="195">
        <v>43258</v>
      </c>
      <c r="E6084" s="124" t="s">
        <v>12060</v>
      </c>
      <c r="F6084" s="124" t="s">
        <v>3</v>
      </c>
      <c r="G6084" s="124">
        <v>1629195</v>
      </c>
      <c r="H6084" s="124"/>
      <c r="I6084" s="128" t="s">
        <v>14711</v>
      </c>
      <c r="J6084" s="124"/>
      <c r="K6084" s="124"/>
      <c r="L6084" s="124"/>
      <c r="M6084" s="124"/>
      <c r="N6084" s="197">
        <v>0</v>
      </c>
      <c r="O6084" s="197">
        <v>1199</v>
      </c>
      <c r="P6084" s="124" t="s">
        <v>1314</v>
      </c>
    </row>
    <row r="6085" spans="1:16" ht="51">
      <c r="A6085" s="262">
        <v>574</v>
      </c>
      <c r="B6085" s="124"/>
      <c r="C6085" s="125" t="s">
        <v>850</v>
      </c>
      <c r="D6085" s="195">
        <v>43258</v>
      </c>
      <c r="E6085" s="124" t="s">
        <v>12061</v>
      </c>
      <c r="F6085" s="124" t="s">
        <v>3</v>
      </c>
      <c r="G6085" s="124">
        <v>1629217</v>
      </c>
      <c r="H6085" s="124"/>
      <c r="I6085" s="128" t="s">
        <v>14712</v>
      </c>
      <c r="J6085" s="124"/>
      <c r="K6085" s="124"/>
      <c r="L6085" s="124"/>
      <c r="M6085" s="124"/>
      <c r="N6085" s="197">
        <v>0</v>
      </c>
      <c r="O6085" s="197">
        <v>4</v>
      </c>
      <c r="P6085" s="124" t="s">
        <v>1314</v>
      </c>
    </row>
    <row r="6086" spans="1:16" ht="51">
      <c r="A6086" s="262">
        <v>574</v>
      </c>
      <c r="B6086" s="124"/>
      <c r="C6086" s="125" t="s">
        <v>850</v>
      </c>
      <c r="D6086" s="195">
        <v>43258</v>
      </c>
      <c r="E6086" s="124" t="s">
        <v>12062</v>
      </c>
      <c r="F6086" s="124" t="s">
        <v>3</v>
      </c>
      <c r="G6086" s="124">
        <v>1629222</v>
      </c>
      <c r="H6086" s="124"/>
      <c r="I6086" s="128" t="s">
        <v>14713</v>
      </c>
      <c r="J6086" s="124"/>
      <c r="K6086" s="124"/>
      <c r="L6086" s="124"/>
      <c r="M6086" s="124"/>
      <c r="N6086" s="197">
        <v>0</v>
      </c>
      <c r="O6086" s="197">
        <v>4</v>
      </c>
      <c r="P6086" s="124" t="s">
        <v>1314</v>
      </c>
    </row>
    <row r="6087" spans="1:16" ht="51">
      <c r="A6087" s="262">
        <v>574</v>
      </c>
      <c r="B6087" s="124"/>
      <c r="C6087" s="125" t="s">
        <v>850</v>
      </c>
      <c r="D6087" s="195">
        <v>43258</v>
      </c>
      <c r="E6087" s="124" t="s">
        <v>12063</v>
      </c>
      <c r="F6087" s="124" t="s">
        <v>3</v>
      </c>
      <c r="G6087" s="124">
        <v>1629224</v>
      </c>
      <c r="H6087" s="124"/>
      <c r="I6087" s="128" t="s">
        <v>14714</v>
      </c>
      <c r="J6087" s="124"/>
      <c r="K6087" s="124"/>
      <c r="L6087" s="124"/>
      <c r="M6087" s="124"/>
      <c r="N6087" s="197">
        <v>0</v>
      </c>
      <c r="O6087" s="197">
        <v>400</v>
      </c>
      <c r="P6087" s="124" t="s">
        <v>1314</v>
      </c>
    </row>
    <row r="6088" spans="1:16" ht="51">
      <c r="A6088" s="262" t="s">
        <v>619</v>
      </c>
      <c r="B6088" s="124"/>
      <c r="C6088" s="125" t="s">
        <v>713</v>
      </c>
      <c r="D6088" s="195">
        <v>43258</v>
      </c>
      <c r="E6088" s="124" t="s">
        <v>12064</v>
      </c>
      <c r="F6088" s="124" t="s">
        <v>3</v>
      </c>
      <c r="G6088" s="124">
        <v>1629225</v>
      </c>
      <c r="H6088" s="124"/>
      <c r="I6088" s="128" t="s">
        <v>14715</v>
      </c>
      <c r="J6088" s="124"/>
      <c r="K6088" s="124"/>
      <c r="L6088" s="124"/>
      <c r="M6088" s="124"/>
      <c r="N6088" s="197">
        <v>0</v>
      </c>
      <c r="O6088" s="197">
        <v>465</v>
      </c>
      <c r="P6088" s="124" t="s">
        <v>1314</v>
      </c>
    </row>
    <row r="6089" spans="1:16" ht="51">
      <c r="A6089" s="262">
        <v>163</v>
      </c>
      <c r="B6089" s="124"/>
      <c r="C6089" s="125" t="s">
        <v>748</v>
      </c>
      <c r="D6089" s="195">
        <v>43258</v>
      </c>
      <c r="E6089" s="124" t="s">
        <v>12065</v>
      </c>
      <c r="F6089" s="124" t="s">
        <v>3</v>
      </c>
      <c r="G6089" s="124">
        <v>1629238</v>
      </c>
      <c r="H6089" s="124"/>
      <c r="I6089" s="128" t="s">
        <v>14716</v>
      </c>
      <c r="J6089" s="124"/>
      <c r="K6089" s="124"/>
      <c r="L6089" s="124"/>
      <c r="M6089" s="124"/>
      <c r="N6089" s="197">
        <v>0</v>
      </c>
      <c r="O6089" s="197">
        <v>53.9</v>
      </c>
      <c r="P6089" s="124" t="s">
        <v>1314</v>
      </c>
    </row>
    <row r="6090" spans="1:16" ht="51">
      <c r="A6090" s="262" t="s">
        <v>619</v>
      </c>
      <c r="B6090" s="124"/>
      <c r="C6090" s="125" t="s">
        <v>713</v>
      </c>
      <c r="D6090" s="195">
        <v>43258</v>
      </c>
      <c r="E6090" s="124" t="s">
        <v>12066</v>
      </c>
      <c r="F6090" s="124" t="s">
        <v>3</v>
      </c>
      <c r="G6090" s="124">
        <v>1629239</v>
      </c>
      <c r="H6090" s="124"/>
      <c r="I6090" s="128" t="s">
        <v>14717</v>
      </c>
      <c r="J6090" s="124"/>
      <c r="K6090" s="124"/>
      <c r="L6090" s="124"/>
      <c r="M6090" s="124"/>
      <c r="N6090" s="197">
        <v>0</v>
      </c>
      <c r="O6090" s="197">
        <v>20</v>
      </c>
      <c r="P6090" s="124" t="s">
        <v>1314</v>
      </c>
    </row>
    <row r="6091" spans="1:16" ht="51">
      <c r="A6091" s="262" t="s">
        <v>619</v>
      </c>
      <c r="B6091" s="124"/>
      <c r="C6091" s="125" t="s">
        <v>713</v>
      </c>
      <c r="D6091" s="195">
        <v>43258</v>
      </c>
      <c r="E6091" s="124" t="s">
        <v>12067</v>
      </c>
      <c r="F6091" s="124" t="s">
        <v>3</v>
      </c>
      <c r="G6091" s="124">
        <v>1629244</v>
      </c>
      <c r="H6091" s="124"/>
      <c r="I6091" s="128" t="s">
        <v>14718</v>
      </c>
      <c r="J6091" s="124"/>
      <c r="K6091" s="124"/>
      <c r="L6091" s="124"/>
      <c r="M6091" s="124"/>
      <c r="N6091" s="197">
        <v>0</v>
      </c>
      <c r="O6091" s="197">
        <v>1115.58</v>
      </c>
      <c r="P6091" s="124" t="s">
        <v>1314</v>
      </c>
    </row>
    <row r="6092" spans="1:16" ht="51">
      <c r="A6092" s="262" t="s">
        <v>619</v>
      </c>
      <c r="B6092" s="124"/>
      <c r="C6092" s="125" t="s">
        <v>713</v>
      </c>
      <c r="D6092" s="195">
        <v>43258</v>
      </c>
      <c r="E6092" s="124" t="s">
        <v>12068</v>
      </c>
      <c r="F6092" s="124" t="s">
        <v>3</v>
      </c>
      <c r="G6092" s="124">
        <v>1629246</v>
      </c>
      <c r="H6092" s="124"/>
      <c r="I6092" s="128" t="s">
        <v>14719</v>
      </c>
      <c r="J6092" s="124"/>
      <c r="K6092" s="124"/>
      <c r="L6092" s="124"/>
      <c r="M6092" s="124"/>
      <c r="N6092" s="197">
        <v>0</v>
      </c>
      <c r="O6092" s="197">
        <v>1115.58</v>
      </c>
      <c r="P6092" s="124" t="s">
        <v>1314</v>
      </c>
    </row>
    <row r="6093" spans="1:16" ht="51">
      <c r="A6093" s="262">
        <v>20</v>
      </c>
      <c r="B6093" s="124"/>
      <c r="C6093" s="125" t="s">
        <v>693</v>
      </c>
      <c r="D6093" s="195">
        <v>43258</v>
      </c>
      <c r="E6093" s="124" t="s">
        <v>12069</v>
      </c>
      <c r="F6093" s="124" t="s">
        <v>3</v>
      </c>
      <c r="G6093" s="124">
        <v>1629409</v>
      </c>
      <c r="H6093" s="124"/>
      <c r="I6093" s="128" t="s">
        <v>14720</v>
      </c>
      <c r="J6093" s="124"/>
      <c r="K6093" s="124"/>
      <c r="L6093" s="124"/>
      <c r="M6093" s="124"/>
      <c r="N6093" s="197">
        <v>0</v>
      </c>
      <c r="O6093" s="197">
        <v>300</v>
      </c>
      <c r="P6093" s="124" t="s">
        <v>1314</v>
      </c>
    </row>
    <row r="6094" spans="1:16" ht="51">
      <c r="A6094" s="262">
        <v>20</v>
      </c>
      <c r="B6094" s="124"/>
      <c r="C6094" s="125" t="s">
        <v>693</v>
      </c>
      <c r="D6094" s="195">
        <v>43258</v>
      </c>
      <c r="E6094" s="124" t="s">
        <v>12070</v>
      </c>
      <c r="F6094" s="124" t="s">
        <v>3</v>
      </c>
      <c r="G6094" s="124">
        <v>1629410</v>
      </c>
      <c r="H6094" s="124"/>
      <c r="I6094" s="128" t="s">
        <v>14721</v>
      </c>
      <c r="J6094" s="124"/>
      <c r="K6094" s="124"/>
      <c r="L6094" s="124"/>
      <c r="M6094" s="124"/>
      <c r="N6094" s="197">
        <v>0</v>
      </c>
      <c r="O6094" s="197">
        <v>300</v>
      </c>
      <c r="P6094" s="124" t="s">
        <v>1314</v>
      </c>
    </row>
    <row r="6095" spans="1:16" ht="51">
      <c r="A6095" s="262">
        <v>20</v>
      </c>
      <c r="B6095" s="124"/>
      <c r="C6095" s="125" t="s">
        <v>693</v>
      </c>
      <c r="D6095" s="195">
        <v>43258</v>
      </c>
      <c r="E6095" s="124" t="s">
        <v>12071</v>
      </c>
      <c r="F6095" s="124" t="s">
        <v>3</v>
      </c>
      <c r="G6095" s="124">
        <v>1629415</v>
      </c>
      <c r="H6095" s="124"/>
      <c r="I6095" s="128" t="s">
        <v>14722</v>
      </c>
      <c r="J6095" s="124"/>
      <c r="K6095" s="124"/>
      <c r="L6095" s="124"/>
      <c r="M6095" s="124"/>
      <c r="N6095" s="197">
        <v>0</v>
      </c>
      <c r="O6095" s="197">
        <v>300</v>
      </c>
      <c r="P6095" s="124" t="s">
        <v>1314</v>
      </c>
    </row>
    <row r="6096" spans="1:16" ht="51">
      <c r="A6096" s="262">
        <v>20</v>
      </c>
      <c r="B6096" s="124"/>
      <c r="C6096" s="125" t="s">
        <v>693</v>
      </c>
      <c r="D6096" s="195">
        <v>43258</v>
      </c>
      <c r="E6096" s="124" t="s">
        <v>12072</v>
      </c>
      <c r="F6096" s="124" t="s">
        <v>3</v>
      </c>
      <c r="G6096" s="124">
        <v>1629418</v>
      </c>
      <c r="H6096" s="124"/>
      <c r="I6096" s="128" t="s">
        <v>14723</v>
      </c>
      <c r="J6096" s="124"/>
      <c r="K6096" s="124"/>
      <c r="L6096" s="124"/>
      <c r="M6096" s="124"/>
      <c r="N6096" s="197">
        <v>0</v>
      </c>
      <c r="O6096" s="197">
        <v>300</v>
      </c>
      <c r="P6096" s="124" t="s">
        <v>1314</v>
      </c>
    </row>
    <row r="6097" spans="1:16" ht="51">
      <c r="A6097" s="262" t="s">
        <v>619</v>
      </c>
      <c r="B6097" s="124"/>
      <c r="C6097" s="125" t="s">
        <v>713</v>
      </c>
      <c r="D6097" s="195">
        <v>43258</v>
      </c>
      <c r="E6097" s="124" t="s">
        <v>12073</v>
      </c>
      <c r="F6097" s="124" t="s">
        <v>3</v>
      </c>
      <c r="G6097" s="124">
        <v>1629429</v>
      </c>
      <c r="H6097" s="124"/>
      <c r="I6097" s="128" t="s">
        <v>14724</v>
      </c>
      <c r="J6097" s="124"/>
      <c r="K6097" s="124"/>
      <c r="L6097" s="124"/>
      <c r="M6097" s="124"/>
      <c r="N6097" s="197">
        <v>0</v>
      </c>
      <c r="O6097" s="197">
        <v>1.05</v>
      </c>
      <c r="P6097" s="124" t="s">
        <v>1314</v>
      </c>
    </row>
    <row r="6098" spans="1:16" ht="51">
      <c r="A6098" s="262" t="s">
        <v>619</v>
      </c>
      <c r="B6098" s="124"/>
      <c r="C6098" s="125" t="s">
        <v>713</v>
      </c>
      <c r="D6098" s="195">
        <v>43258</v>
      </c>
      <c r="E6098" s="124" t="s">
        <v>12074</v>
      </c>
      <c r="F6098" s="124" t="s">
        <v>3</v>
      </c>
      <c r="G6098" s="124">
        <v>1629431</v>
      </c>
      <c r="H6098" s="124"/>
      <c r="I6098" s="128" t="s">
        <v>14725</v>
      </c>
      <c r="J6098" s="124"/>
      <c r="K6098" s="124"/>
      <c r="L6098" s="124"/>
      <c r="M6098" s="124"/>
      <c r="N6098" s="197">
        <v>0</v>
      </c>
      <c r="O6098" s="197">
        <v>1.27</v>
      </c>
      <c r="P6098" s="124" t="s">
        <v>1314</v>
      </c>
    </row>
    <row r="6099" spans="1:16" ht="38.25">
      <c r="A6099" s="262">
        <v>35</v>
      </c>
      <c r="B6099" s="124"/>
      <c r="C6099" s="125" t="s">
        <v>696</v>
      </c>
      <c r="D6099" s="195">
        <v>43258</v>
      </c>
      <c r="E6099" s="124" t="s">
        <v>12075</v>
      </c>
      <c r="F6099" s="124" t="s">
        <v>3</v>
      </c>
      <c r="G6099" s="124">
        <v>1629336</v>
      </c>
      <c r="H6099" s="124"/>
      <c r="I6099" s="128" t="s">
        <v>1399</v>
      </c>
      <c r="J6099" s="124"/>
      <c r="K6099" s="124"/>
      <c r="L6099" s="124"/>
      <c r="M6099" s="124"/>
      <c r="N6099" s="197">
        <v>0</v>
      </c>
      <c r="O6099" s="197">
        <v>1203.3900000000001</v>
      </c>
      <c r="P6099" s="124" t="s">
        <v>1314</v>
      </c>
    </row>
    <row r="6100" spans="1:16" ht="51">
      <c r="A6100" s="262">
        <v>66</v>
      </c>
      <c r="B6100" s="124"/>
      <c r="C6100" s="125" t="s">
        <v>704</v>
      </c>
      <c r="D6100" s="195">
        <v>43258</v>
      </c>
      <c r="E6100" s="124" t="s">
        <v>12076</v>
      </c>
      <c r="F6100" s="124" t="s">
        <v>3</v>
      </c>
      <c r="G6100" s="124">
        <v>1629355</v>
      </c>
      <c r="H6100" s="124"/>
      <c r="I6100" s="128" t="s">
        <v>14726</v>
      </c>
      <c r="J6100" s="124"/>
      <c r="K6100" s="124"/>
      <c r="L6100" s="124"/>
      <c r="M6100" s="124"/>
      <c r="N6100" s="197">
        <v>0</v>
      </c>
      <c r="O6100" s="197">
        <v>543</v>
      </c>
      <c r="P6100" s="124" t="s">
        <v>1314</v>
      </c>
    </row>
    <row r="6101" spans="1:16" ht="51">
      <c r="A6101" s="262" t="s">
        <v>619</v>
      </c>
      <c r="B6101" s="124"/>
      <c r="C6101" s="125" t="s">
        <v>713</v>
      </c>
      <c r="D6101" s="195">
        <v>43258</v>
      </c>
      <c r="E6101" s="124" t="s">
        <v>12077</v>
      </c>
      <c r="F6101" s="124" t="s">
        <v>3</v>
      </c>
      <c r="G6101" s="124">
        <v>1629357</v>
      </c>
      <c r="H6101" s="124"/>
      <c r="I6101" s="128" t="s">
        <v>14727</v>
      </c>
      <c r="J6101" s="124"/>
      <c r="K6101" s="124"/>
      <c r="L6101" s="124"/>
      <c r="M6101" s="124"/>
      <c r="N6101" s="197">
        <v>0</v>
      </c>
      <c r="O6101" s="197">
        <v>1709.28</v>
      </c>
      <c r="P6101" s="124" t="s">
        <v>1314</v>
      </c>
    </row>
    <row r="6102" spans="1:16" ht="51">
      <c r="A6102" s="262" t="s">
        <v>619</v>
      </c>
      <c r="B6102" s="124"/>
      <c r="C6102" s="125" t="s">
        <v>713</v>
      </c>
      <c r="D6102" s="195">
        <v>43258</v>
      </c>
      <c r="E6102" s="124" t="s">
        <v>12078</v>
      </c>
      <c r="F6102" s="124" t="s">
        <v>3</v>
      </c>
      <c r="G6102" s="124">
        <v>1629358</v>
      </c>
      <c r="H6102" s="124"/>
      <c r="I6102" s="128" t="s">
        <v>14728</v>
      </c>
      <c r="J6102" s="124"/>
      <c r="K6102" s="124"/>
      <c r="L6102" s="124"/>
      <c r="M6102" s="124"/>
      <c r="N6102" s="197">
        <v>0</v>
      </c>
      <c r="O6102" s="197">
        <v>0.99</v>
      </c>
      <c r="P6102" s="124" t="s">
        <v>1314</v>
      </c>
    </row>
    <row r="6103" spans="1:16" ht="51">
      <c r="A6103" s="262">
        <v>163</v>
      </c>
      <c r="B6103" s="124"/>
      <c r="C6103" s="125" t="s">
        <v>748</v>
      </c>
      <c r="D6103" s="195">
        <v>43258</v>
      </c>
      <c r="E6103" s="124" t="s">
        <v>12079</v>
      </c>
      <c r="F6103" s="124" t="s">
        <v>3</v>
      </c>
      <c r="G6103" s="124">
        <v>1629359</v>
      </c>
      <c r="H6103" s="124"/>
      <c r="I6103" s="128" t="s">
        <v>14729</v>
      </c>
      <c r="J6103" s="124"/>
      <c r="K6103" s="124"/>
      <c r="L6103" s="124"/>
      <c r="M6103" s="124"/>
      <c r="N6103" s="197">
        <v>0</v>
      </c>
      <c r="O6103" s="197">
        <v>63.14</v>
      </c>
      <c r="P6103" s="124" t="s">
        <v>1314</v>
      </c>
    </row>
    <row r="6104" spans="1:16" ht="51">
      <c r="A6104" s="262">
        <v>163</v>
      </c>
      <c r="B6104" s="124"/>
      <c r="C6104" s="125" t="s">
        <v>748</v>
      </c>
      <c r="D6104" s="195">
        <v>43258</v>
      </c>
      <c r="E6104" s="124" t="s">
        <v>12080</v>
      </c>
      <c r="F6104" s="124" t="s">
        <v>3</v>
      </c>
      <c r="G6104" s="124">
        <v>1629360</v>
      </c>
      <c r="H6104" s="124"/>
      <c r="I6104" s="128" t="s">
        <v>14730</v>
      </c>
      <c r="J6104" s="124"/>
      <c r="K6104" s="124"/>
      <c r="L6104" s="124"/>
      <c r="M6104" s="124"/>
      <c r="N6104" s="197">
        <v>0</v>
      </c>
      <c r="O6104" s="197">
        <v>27.35</v>
      </c>
      <c r="P6104" s="124" t="s">
        <v>1314</v>
      </c>
    </row>
    <row r="6105" spans="1:16" ht="51">
      <c r="A6105" s="262">
        <v>48</v>
      </c>
      <c r="B6105" s="124"/>
      <c r="C6105" s="125" t="s">
        <v>700</v>
      </c>
      <c r="D6105" s="195">
        <v>43258</v>
      </c>
      <c r="E6105" s="124" t="s">
        <v>12081</v>
      </c>
      <c r="F6105" s="124" t="s">
        <v>3</v>
      </c>
      <c r="G6105" s="124">
        <v>1629372</v>
      </c>
      <c r="H6105" s="124"/>
      <c r="I6105" s="128" t="s">
        <v>14731</v>
      </c>
      <c r="J6105" s="124"/>
      <c r="K6105" s="124"/>
      <c r="L6105" s="124"/>
      <c r="M6105" s="124"/>
      <c r="N6105" s="197">
        <v>0</v>
      </c>
      <c r="O6105" s="197">
        <v>1092</v>
      </c>
      <c r="P6105" s="124" t="s">
        <v>1314</v>
      </c>
    </row>
    <row r="6106" spans="1:16" ht="51">
      <c r="A6106" s="262">
        <v>580</v>
      </c>
      <c r="B6106" s="124"/>
      <c r="C6106" s="125" t="s">
        <v>217</v>
      </c>
      <c r="D6106" s="195">
        <v>43258</v>
      </c>
      <c r="E6106" s="124" t="s">
        <v>12082</v>
      </c>
      <c r="F6106" s="124" t="s">
        <v>3</v>
      </c>
      <c r="G6106" s="124">
        <v>1629383</v>
      </c>
      <c r="H6106" s="124"/>
      <c r="I6106" s="128" t="s">
        <v>14732</v>
      </c>
      <c r="J6106" s="124"/>
      <c r="K6106" s="124"/>
      <c r="L6106" s="124"/>
      <c r="M6106" s="124"/>
      <c r="N6106" s="197">
        <v>0</v>
      </c>
      <c r="O6106" s="197">
        <v>15</v>
      </c>
      <c r="P6106" s="124" t="s">
        <v>1314</v>
      </c>
    </row>
    <row r="6107" spans="1:16" ht="38.25">
      <c r="A6107" s="262">
        <v>20</v>
      </c>
      <c r="B6107" s="124"/>
      <c r="C6107" s="125" t="s">
        <v>693</v>
      </c>
      <c r="D6107" s="195">
        <v>43258</v>
      </c>
      <c r="E6107" s="124" t="s">
        <v>12083</v>
      </c>
      <c r="F6107" s="124" t="s">
        <v>3</v>
      </c>
      <c r="G6107" s="124">
        <v>1629387</v>
      </c>
      <c r="H6107" s="124"/>
      <c r="I6107" s="128" t="s">
        <v>14733</v>
      </c>
      <c r="J6107" s="124"/>
      <c r="K6107" s="124"/>
      <c r="L6107" s="124"/>
      <c r="M6107" s="124"/>
      <c r="N6107" s="197">
        <v>0</v>
      </c>
      <c r="O6107" s="197">
        <v>26.2</v>
      </c>
      <c r="P6107" s="124" t="s">
        <v>1314</v>
      </c>
    </row>
    <row r="6108" spans="1:16" ht="38.25">
      <c r="A6108" s="262">
        <v>20</v>
      </c>
      <c r="B6108" s="124"/>
      <c r="C6108" s="125" t="s">
        <v>693</v>
      </c>
      <c r="D6108" s="195">
        <v>43258</v>
      </c>
      <c r="E6108" s="124" t="s">
        <v>12084</v>
      </c>
      <c r="F6108" s="124" t="s">
        <v>3</v>
      </c>
      <c r="G6108" s="124">
        <v>1629390</v>
      </c>
      <c r="H6108" s="124"/>
      <c r="I6108" s="128" t="s">
        <v>14733</v>
      </c>
      <c r="J6108" s="124"/>
      <c r="K6108" s="124"/>
      <c r="L6108" s="124"/>
      <c r="M6108" s="124"/>
      <c r="N6108" s="197">
        <v>0</v>
      </c>
      <c r="O6108" s="197">
        <v>61.800000000000004</v>
      </c>
      <c r="P6108" s="124" t="s">
        <v>1314</v>
      </c>
    </row>
    <row r="6109" spans="1:16" ht="51">
      <c r="A6109" s="262" t="s">
        <v>619</v>
      </c>
      <c r="B6109" s="124"/>
      <c r="C6109" s="125" t="s">
        <v>713</v>
      </c>
      <c r="D6109" s="195">
        <v>43258</v>
      </c>
      <c r="E6109" s="124" t="s">
        <v>12085</v>
      </c>
      <c r="F6109" s="124" t="s">
        <v>3</v>
      </c>
      <c r="G6109" s="124">
        <v>1629397</v>
      </c>
      <c r="H6109" s="124"/>
      <c r="I6109" s="128" t="s">
        <v>14734</v>
      </c>
      <c r="J6109" s="124"/>
      <c r="K6109" s="124"/>
      <c r="L6109" s="124"/>
      <c r="M6109" s="124"/>
      <c r="N6109" s="197">
        <v>0</v>
      </c>
      <c r="O6109" s="197">
        <v>262</v>
      </c>
      <c r="P6109" s="124" t="s">
        <v>1314</v>
      </c>
    </row>
    <row r="6110" spans="1:16" ht="51">
      <c r="A6110" s="262">
        <v>526</v>
      </c>
      <c r="B6110" s="124"/>
      <c r="C6110" s="125" t="s">
        <v>846</v>
      </c>
      <c r="D6110" s="195">
        <v>43258</v>
      </c>
      <c r="E6110" s="124" t="s">
        <v>12086</v>
      </c>
      <c r="F6110" s="124" t="s">
        <v>3</v>
      </c>
      <c r="G6110" s="124">
        <v>1629401</v>
      </c>
      <c r="H6110" s="124"/>
      <c r="I6110" s="128" t="s">
        <v>14735</v>
      </c>
      <c r="J6110" s="124"/>
      <c r="K6110" s="124"/>
      <c r="L6110" s="124"/>
      <c r="M6110" s="124"/>
      <c r="N6110" s="197">
        <v>0</v>
      </c>
      <c r="O6110" s="197">
        <v>3403</v>
      </c>
      <c r="P6110" s="124" t="s">
        <v>1314</v>
      </c>
    </row>
    <row r="6111" spans="1:16" ht="51">
      <c r="A6111" s="262">
        <v>20</v>
      </c>
      <c r="B6111" s="124"/>
      <c r="C6111" s="125" t="s">
        <v>693</v>
      </c>
      <c r="D6111" s="195">
        <v>43258</v>
      </c>
      <c r="E6111" s="124" t="s">
        <v>12087</v>
      </c>
      <c r="F6111" s="124" t="s">
        <v>3</v>
      </c>
      <c r="G6111" s="124">
        <v>1629405</v>
      </c>
      <c r="H6111" s="124"/>
      <c r="I6111" s="128" t="s">
        <v>14736</v>
      </c>
      <c r="J6111" s="124"/>
      <c r="K6111" s="124"/>
      <c r="L6111" s="124"/>
      <c r="M6111" s="124"/>
      <c r="N6111" s="197">
        <v>0</v>
      </c>
      <c r="O6111" s="197">
        <v>300</v>
      </c>
      <c r="P6111" s="124" t="s">
        <v>1314</v>
      </c>
    </row>
    <row r="6112" spans="1:16" ht="51">
      <c r="A6112" s="262">
        <v>574</v>
      </c>
      <c r="B6112" s="124"/>
      <c r="C6112" s="125" t="s">
        <v>850</v>
      </c>
      <c r="D6112" s="195">
        <v>43258</v>
      </c>
      <c r="E6112" s="124" t="s">
        <v>12088</v>
      </c>
      <c r="F6112" s="124" t="s">
        <v>3</v>
      </c>
      <c r="G6112" s="124">
        <v>1629293</v>
      </c>
      <c r="H6112" s="124"/>
      <c r="I6112" s="128" t="s">
        <v>14737</v>
      </c>
      <c r="J6112" s="124"/>
      <c r="K6112" s="124"/>
      <c r="L6112" s="124"/>
      <c r="M6112" s="124"/>
      <c r="N6112" s="197">
        <v>0</v>
      </c>
      <c r="O6112" s="197">
        <v>79918.3</v>
      </c>
      <c r="P6112" s="124" t="s">
        <v>1314</v>
      </c>
    </row>
    <row r="6113" spans="1:16" ht="51">
      <c r="A6113" s="262">
        <v>574</v>
      </c>
      <c r="B6113" s="124"/>
      <c r="C6113" s="125" t="s">
        <v>850</v>
      </c>
      <c r="D6113" s="195">
        <v>43258</v>
      </c>
      <c r="E6113" s="124" t="s">
        <v>12089</v>
      </c>
      <c r="F6113" s="124" t="s">
        <v>3</v>
      </c>
      <c r="G6113" s="124">
        <v>1629294</v>
      </c>
      <c r="H6113" s="124"/>
      <c r="I6113" s="128" t="s">
        <v>14738</v>
      </c>
      <c r="J6113" s="124"/>
      <c r="K6113" s="124"/>
      <c r="L6113" s="124"/>
      <c r="M6113" s="124"/>
      <c r="N6113" s="197">
        <v>0</v>
      </c>
      <c r="O6113" s="197">
        <v>1200</v>
      </c>
      <c r="P6113" s="124" t="s">
        <v>1314</v>
      </c>
    </row>
    <row r="6114" spans="1:16" ht="51">
      <c r="A6114" s="262">
        <v>574</v>
      </c>
      <c r="B6114" s="124"/>
      <c r="C6114" s="125" t="s">
        <v>850</v>
      </c>
      <c r="D6114" s="195">
        <v>43258</v>
      </c>
      <c r="E6114" s="124" t="s">
        <v>12090</v>
      </c>
      <c r="F6114" s="124" t="s">
        <v>3</v>
      </c>
      <c r="G6114" s="124">
        <v>1629295</v>
      </c>
      <c r="H6114" s="124"/>
      <c r="I6114" s="128" t="s">
        <v>14739</v>
      </c>
      <c r="J6114" s="124"/>
      <c r="K6114" s="124"/>
      <c r="L6114" s="124"/>
      <c r="M6114" s="124"/>
      <c r="N6114" s="197">
        <v>0</v>
      </c>
      <c r="O6114" s="197">
        <v>750</v>
      </c>
      <c r="P6114" s="124" t="s">
        <v>1314</v>
      </c>
    </row>
    <row r="6115" spans="1:16" ht="51">
      <c r="A6115" s="262">
        <v>574</v>
      </c>
      <c r="B6115" s="124"/>
      <c r="C6115" s="125" t="s">
        <v>850</v>
      </c>
      <c r="D6115" s="195">
        <v>43258</v>
      </c>
      <c r="E6115" s="124" t="s">
        <v>12091</v>
      </c>
      <c r="F6115" s="124" t="s">
        <v>3</v>
      </c>
      <c r="G6115" s="124">
        <v>1629296</v>
      </c>
      <c r="H6115" s="124"/>
      <c r="I6115" s="128" t="s">
        <v>14740</v>
      </c>
      <c r="J6115" s="124"/>
      <c r="K6115" s="124"/>
      <c r="L6115" s="124"/>
      <c r="M6115" s="124"/>
      <c r="N6115" s="197">
        <v>0</v>
      </c>
      <c r="O6115" s="197">
        <v>455</v>
      </c>
      <c r="P6115" s="124" t="s">
        <v>1314</v>
      </c>
    </row>
    <row r="6116" spans="1:16" ht="51">
      <c r="A6116" s="262">
        <v>574</v>
      </c>
      <c r="B6116" s="124"/>
      <c r="C6116" s="125" t="s">
        <v>850</v>
      </c>
      <c r="D6116" s="195">
        <v>43258</v>
      </c>
      <c r="E6116" s="124" t="s">
        <v>12092</v>
      </c>
      <c r="F6116" s="124" t="s">
        <v>3</v>
      </c>
      <c r="G6116" s="124">
        <v>1629302</v>
      </c>
      <c r="H6116" s="124"/>
      <c r="I6116" s="128" t="s">
        <v>14741</v>
      </c>
      <c r="J6116" s="124"/>
      <c r="K6116" s="124"/>
      <c r="L6116" s="124"/>
      <c r="M6116" s="124"/>
      <c r="N6116" s="197">
        <v>0</v>
      </c>
      <c r="O6116" s="197">
        <v>2542</v>
      </c>
      <c r="P6116" s="124" t="s">
        <v>1314</v>
      </c>
    </row>
    <row r="6117" spans="1:16" ht="51">
      <c r="A6117" s="262">
        <v>574</v>
      </c>
      <c r="B6117" s="124"/>
      <c r="C6117" s="125" t="s">
        <v>850</v>
      </c>
      <c r="D6117" s="195">
        <v>43258</v>
      </c>
      <c r="E6117" s="124" t="s">
        <v>12093</v>
      </c>
      <c r="F6117" s="124" t="s">
        <v>3</v>
      </c>
      <c r="G6117" s="124">
        <v>1629303</v>
      </c>
      <c r="H6117" s="124"/>
      <c r="I6117" s="128" t="s">
        <v>14742</v>
      </c>
      <c r="J6117" s="124"/>
      <c r="K6117" s="124"/>
      <c r="L6117" s="124"/>
      <c r="M6117" s="124"/>
      <c r="N6117" s="197">
        <v>0</v>
      </c>
      <c r="O6117" s="197">
        <v>189854.33000000002</v>
      </c>
      <c r="P6117" s="124" t="s">
        <v>1314</v>
      </c>
    </row>
    <row r="6118" spans="1:16" ht="51">
      <c r="A6118" s="262">
        <v>574</v>
      </c>
      <c r="B6118" s="124"/>
      <c r="C6118" s="125" t="s">
        <v>850</v>
      </c>
      <c r="D6118" s="195">
        <v>43258</v>
      </c>
      <c r="E6118" s="124" t="s">
        <v>12094</v>
      </c>
      <c r="F6118" s="124" t="s">
        <v>3</v>
      </c>
      <c r="G6118" s="124">
        <v>1629305</v>
      </c>
      <c r="H6118" s="124"/>
      <c r="I6118" s="128" t="s">
        <v>14743</v>
      </c>
      <c r="J6118" s="124"/>
      <c r="K6118" s="124"/>
      <c r="L6118" s="124"/>
      <c r="M6118" s="124"/>
      <c r="N6118" s="197">
        <v>0</v>
      </c>
      <c r="O6118" s="197">
        <v>15266.5</v>
      </c>
      <c r="P6118" s="124" t="s">
        <v>1314</v>
      </c>
    </row>
    <row r="6119" spans="1:16" ht="63.75">
      <c r="A6119" s="262">
        <v>682</v>
      </c>
      <c r="B6119" s="124"/>
      <c r="C6119" s="125" t="s">
        <v>867</v>
      </c>
      <c r="D6119" s="195">
        <v>43258</v>
      </c>
      <c r="E6119" s="124" t="s">
        <v>12095</v>
      </c>
      <c r="F6119" s="124" t="s">
        <v>3</v>
      </c>
      <c r="G6119" s="124">
        <v>1629312</v>
      </c>
      <c r="H6119" s="124"/>
      <c r="I6119" s="128" t="s">
        <v>14744</v>
      </c>
      <c r="J6119" s="124"/>
      <c r="K6119" s="124"/>
      <c r="L6119" s="124"/>
      <c r="M6119" s="124"/>
      <c r="N6119" s="197">
        <v>0</v>
      </c>
      <c r="O6119" s="197">
        <v>95</v>
      </c>
      <c r="P6119" s="124" t="s">
        <v>1314</v>
      </c>
    </row>
    <row r="6120" spans="1:16" ht="51">
      <c r="A6120" s="262">
        <v>15</v>
      </c>
      <c r="B6120" s="124"/>
      <c r="C6120" s="125" t="s">
        <v>691</v>
      </c>
      <c r="D6120" s="195">
        <v>43258</v>
      </c>
      <c r="E6120" s="124" t="s">
        <v>12096</v>
      </c>
      <c r="F6120" s="124" t="s">
        <v>3</v>
      </c>
      <c r="G6120" s="124">
        <v>1629235</v>
      </c>
      <c r="H6120" s="124"/>
      <c r="I6120" s="128" t="s">
        <v>14745</v>
      </c>
      <c r="J6120" s="124"/>
      <c r="K6120" s="124"/>
      <c r="L6120" s="124"/>
      <c r="M6120" s="124"/>
      <c r="N6120" s="197">
        <v>0</v>
      </c>
      <c r="O6120" s="197">
        <v>719</v>
      </c>
      <c r="P6120" s="124" t="s">
        <v>1314</v>
      </c>
    </row>
    <row r="6121" spans="1:16" ht="51">
      <c r="A6121" s="262">
        <v>15</v>
      </c>
      <c r="B6121" s="124"/>
      <c r="C6121" s="125" t="s">
        <v>691</v>
      </c>
      <c r="D6121" s="195">
        <v>43258</v>
      </c>
      <c r="E6121" s="124" t="s">
        <v>12097</v>
      </c>
      <c r="F6121" s="124" t="s">
        <v>3</v>
      </c>
      <c r="G6121" s="124">
        <v>1629237</v>
      </c>
      <c r="H6121" s="124"/>
      <c r="I6121" s="128" t="s">
        <v>14746</v>
      </c>
      <c r="J6121" s="124"/>
      <c r="K6121" s="124"/>
      <c r="L6121" s="124"/>
      <c r="M6121" s="124"/>
      <c r="N6121" s="197">
        <v>0</v>
      </c>
      <c r="O6121" s="197">
        <v>800</v>
      </c>
      <c r="P6121" s="124" t="s">
        <v>1314</v>
      </c>
    </row>
    <row r="6122" spans="1:16" ht="51">
      <c r="A6122" s="262" t="s">
        <v>619</v>
      </c>
      <c r="B6122" s="124"/>
      <c r="C6122" s="125" t="s">
        <v>713</v>
      </c>
      <c r="D6122" s="195">
        <v>43258</v>
      </c>
      <c r="E6122" s="124" t="s">
        <v>12098</v>
      </c>
      <c r="F6122" s="124" t="s">
        <v>3</v>
      </c>
      <c r="G6122" s="124">
        <v>1629241</v>
      </c>
      <c r="H6122" s="124"/>
      <c r="I6122" s="128" t="s">
        <v>14747</v>
      </c>
      <c r="J6122" s="124"/>
      <c r="K6122" s="124"/>
      <c r="L6122" s="124"/>
      <c r="M6122" s="124"/>
      <c r="N6122" s="197">
        <v>0</v>
      </c>
      <c r="O6122" s="197">
        <v>4793.26</v>
      </c>
      <c r="P6122" s="124" t="s">
        <v>1314</v>
      </c>
    </row>
    <row r="6123" spans="1:16" ht="51">
      <c r="A6123" s="262" t="s">
        <v>619</v>
      </c>
      <c r="B6123" s="124"/>
      <c r="C6123" s="125" t="s">
        <v>713</v>
      </c>
      <c r="D6123" s="195">
        <v>43258</v>
      </c>
      <c r="E6123" s="124" t="s">
        <v>12099</v>
      </c>
      <c r="F6123" s="124" t="s">
        <v>3</v>
      </c>
      <c r="G6123" s="124">
        <v>1629247</v>
      </c>
      <c r="H6123" s="124"/>
      <c r="I6123" s="128" t="s">
        <v>14748</v>
      </c>
      <c r="J6123" s="124"/>
      <c r="K6123" s="124"/>
      <c r="L6123" s="124"/>
      <c r="M6123" s="124"/>
      <c r="N6123" s="197">
        <v>0</v>
      </c>
      <c r="O6123" s="197">
        <v>40825.5</v>
      </c>
      <c r="P6123" s="124" t="s">
        <v>1314</v>
      </c>
    </row>
    <row r="6124" spans="1:16" ht="51">
      <c r="A6124" s="262" t="s">
        <v>619</v>
      </c>
      <c r="B6124" s="124"/>
      <c r="C6124" s="125" t="s">
        <v>713</v>
      </c>
      <c r="D6124" s="195">
        <v>43258</v>
      </c>
      <c r="E6124" s="124" t="s">
        <v>12100</v>
      </c>
      <c r="F6124" s="124" t="s">
        <v>3</v>
      </c>
      <c r="G6124" s="124">
        <v>1629251</v>
      </c>
      <c r="H6124" s="124"/>
      <c r="I6124" s="128" t="s">
        <v>14749</v>
      </c>
      <c r="J6124" s="124"/>
      <c r="K6124" s="124"/>
      <c r="L6124" s="124"/>
      <c r="M6124" s="124"/>
      <c r="N6124" s="197">
        <v>0</v>
      </c>
      <c r="O6124" s="197">
        <v>2553.4</v>
      </c>
      <c r="P6124" s="124" t="s">
        <v>1314</v>
      </c>
    </row>
    <row r="6125" spans="1:16" ht="63.75">
      <c r="A6125" s="262">
        <v>86</v>
      </c>
      <c r="B6125" s="124"/>
      <c r="C6125" s="125" t="s">
        <v>710</v>
      </c>
      <c r="D6125" s="195">
        <v>43258</v>
      </c>
      <c r="E6125" s="124" t="s">
        <v>12101</v>
      </c>
      <c r="F6125" s="124" t="s">
        <v>3</v>
      </c>
      <c r="G6125" s="124">
        <v>1629254</v>
      </c>
      <c r="H6125" s="124"/>
      <c r="I6125" s="128" t="s">
        <v>14750</v>
      </c>
      <c r="J6125" s="124"/>
      <c r="K6125" s="124"/>
      <c r="L6125" s="124"/>
      <c r="M6125" s="124"/>
      <c r="N6125" s="197">
        <v>0</v>
      </c>
      <c r="O6125" s="197">
        <v>2810</v>
      </c>
      <c r="P6125" s="124" t="s">
        <v>4737</v>
      </c>
    </row>
    <row r="6126" spans="1:16" ht="51">
      <c r="A6126" s="262" t="s">
        <v>619</v>
      </c>
      <c r="B6126" s="124"/>
      <c r="C6126" s="125" t="s">
        <v>713</v>
      </c>
      <c r="D6126" s="195">
        <v>43258</v>
      </c>
      <c r="E6126" s="124" t="s">
        <v>12102</v>
      </c>
      <c r="F6126" s="124" t="s">
        <v>3</v>
      </c>
      <c r="G6126" s="124">
        <v>1629256</v>
      </c>
      <c r="H6126" s="124"/>
      <c r="I6126" s="128" t="s">
        <v>14751</v>
      </c>
      <c r="J6126" s="124"/>
      <c r="K6126" s="124"/>
      <c r="L6126" s="124"/>
      <c r="M6126" s="124"/>
      <c r="N6126" s="197">
        <v>0</v>
      </c>
      <c r="O6126" s="197">
        <v>111.76</v>
      </c>
      <c r="P6126" s="124" t="s">
        <v>1314</v>
      </c>
    </row>
    <row r="6127" spans="1:16" ht="63.75">
      <c r="A6127" s="262">
        <v>86</v>
      </c>
      <c r="B6127" s="124"/>
      <c r="C6127" s="125" t="s">
        <v>710</v>
      </c>
      <c r="D6127" s="195">
        <v>43258</v>
      </c>
      <c r="E6127" s="124" t="s">
        <v>12103</v>
      </c>
      <c r="F6127" s="124" t="s">
        <v>3</v>
      </c>
      <c r="G6127" s="124">
        <v>1629258</v>
      </c>
      <c r="H6127" s="124"/>
      <c r="I6127" s="128" t="s">
        <v>14752</v>
      </c>
      <c r="J6127" s="124"/>
      <c r="K6127" s="124"/>
      <c r="L6127" s="124"/>
      <c r="M6127" s="124"/>
      <c r="N6127" s="197">
        <v>0</v>
      </c>
      <c r="O6127" s="197">
        <v>3516.19</v>
      </c>
      <c r="P6127" s="124" t="s">
        <v>1314</v>
      </c>
    </row>
    <row r="6128" spans="1:16" ht="51">
      <c r="A6128" s="262" t="s">
        <v>619</v>
      </c>
      <c r="B6128" s="124"/>
      <c r="C6128" s="125" t="s">
        <v>713</v>
      </c>
      <c r="D6128" s="195">
        <v>43258</v>
      </c>
      <c r="E6128" s="124" t="s">
        <v>12104</v>
      </c>
      <c r="F6128" s="124" t="s">
        <v>3</v>
      </c>
      <c r="G6128" s="124">
        <v>1629260</v>
      </c>
      <c r="H6128" s="124"/>
      <c r="I6128" s="128" t="s">
        <v>14753</v>
      </c>
      <c r="J6128" s="124"/>
      <c r="K6128" s="124"/>
      <c r="L6128" s="124"/>
      <c r="M6128" s="124"/>
      <c r="N6128" s="197">
        <v>0</v>
      </c>
      <c r="O6128" s="197">
        <v>4493.54</v>
      </c>
      <c r="P6128" s="124" t="s">
        <v>1314</v>
      </c>
    </row>
    <row r="6129" spans="1:16" ht="51">
      <c r="A6129" s="262" t="s">
        <v>619</v>
      </c>
      <c r="B6129" s="124"/>
      <c r="C6129" s="125" t="s">
        <v>713</v>
      </c>
      <c r="D6129" s="195">
        <v>43258</v>
      </c>
      <c r="E6129" s="124" t="s">
        <v>12105</v>
      </c>
      <c r="F6129" s="124" t="s">
        <v>3</v>
      </c>
      <c r="G6129" s="124">
        <v>1629262</v>
      </c>
      <c r="H6129" s="124"/>
      <c r="I6129" s="128" t="s">
        <v>14754</v>
      </c>
      <c r="J6129" s="124"/>
      <c r="K6129" s="124"/>
      <c r="L6129" s="124"/>
      <c r="M6129" s="124"/>
      <c r="N6129" s="197">
        <v>0</v>
      </c>
      <c r="O6129" s="197">
        <v>61918.33</v>
      </c>
      <c r="P6129" s="124" t="s">
        <v>1314</v>
      </c>
    </row>
    <row r="6130" spans="1:16" ht="51">
      <c r="A6130" s="262" t="s">
        <v>619</v>
      </c>
      <c r="B6130" s="124"/>
      <c r="C6130" s="125" t="s">
        <v>713</v>
      </c>
      <c r="D6130" s="195">
        <v>43258</v>
      </c>
      <c r="E6130" s="124" t="s">
        <v>12106</v>
      </c>
      <c r="F6130" s="124" t="s">
        <v>3</v>
      </c>
      <c r="G6130" s="124">
        <v>1629265</v>
      </c>
      <c r="H6130" s="124"/>
      <c r="I6130" s="128" t="s">
        <v>14755</v>
      </c>
      <c r="J6130" s="124"/>
      <c r="K6130" s="124"/>
      <c r="L6130" s="124"/>
      <c r="M6130" s="124"/>
      <c r="N6130" s="197">
        <v>0</v>
      </c>
      <c r="O6130" s="197">
        <v>4917.18</v>
      </c>
      <c r="P6130" s="124" t="s">
        <v>1314</v>
      </c>
    </row>
    <row r="6131" spans="1:16" ht="51">
      <c r="A6131" s="262" t="s">
        <v>619</v>
      </c>
      <c r="B6131" s="124"/>
      <c r="C6131" s="125" t="s">
        <v>713</v>
      </c>
      <c r="D6131" s="195">
        <v>43258</v>
      </c>
      <c r="E6131" s="124" t="s">
        <v>12107</v>
      </c>
      <c r="F6131" s="124" t="s">
        <v>3</v>
      </c>
      <c r="G6131" s="124">
        <v>1629267</v>
      </c>
      <c r="H6131" s="124"/>
      <c r="I6131" s="128" t="s">
        <v>14756</v>
      </c>
      <c r="J6131" s="124"/>
      <c r="K6131" s="124"/>
      <c r="L6131" s="124"/>
      <c r="M6131" s="124"/>
      <c r="N6131" s="197">
        <v>0</v>
      </c>
      <c r="O6131" s="197">
        <v>4917.18</v>
      </c>
      <c r="P6131" s="124" t="s">
        <v>1314</v>
      </c>
    </row>
    <row r="6132" spans="1:16" ht="51">
      <c r="A6132" s="262" t="s">
        <v>619</v>
      </c>
      <c r="B6132" s="124"/>
      <c r="C6132" s="125" t="s">
        <v>713</v>
      </c>
      <c r="D6132" s="195">
        <v>43258</v>
      </c>
      <c r="E6132" s="124" t="s">
        <v>12108</v>
      </c>
      <c r="F6132" s="124" t="s">
        <v>3</v>
      </c>
      <c r="G6132" s="124">
        <v>1629269</v>
      </c>
      <c r="H6132" s="124"/>
      <c r="I6132" s="128" t="s">
        <v>14757</v>
      </c>
      <c r="J6132" s="124"/>
      <c r="K6132" s="124"/>
      <c r="L6132" s="124"/>
      <c r="M6132" s="124"/>
      <c r="N6132" s="197">
        <v>0</v>
      </c>
      <c r="O6132" s="197">
        <v>608.25</v>
      </c>
      <c r="P6132" s="124" t="s">
        <v>1314</v>
      </c>
    </row>
    <row r="6133" spans="1:16" ht="51">
      <c r="A6133" s="262" t="s">
        <v>619</v>
      </c>
      <c r="B6133" s="124"/>
      <c r="C6133" s="125" t="s">
        <v>713</v>
      </c>
      <c r="D6133" s="195">
        <v>43258</v>
      </c>
      <c r="E6133" s="124" t="s">
        <v>12109</v>
      </c>
      <c r="F6133" s="124" t="s">
        <v>3</v>
      </c>
      <c r="G6133" s="124">
        <v>1629271</v>
      </c>
      <c r="H6133" s="124"/>
      <c r="I6133" s="128" t="s">
        <v>14758</v>
      </c>
      <c r="J6133" s="124"/>
      <c r="K6133" s="124"/>
      <c r="L6133" s="124"/>
      <c r="M6133" s="124"/>
      <c r="N6133" s="197">
        <v>0</v>
      </c>
      <c r="O6133" s="197">
        <v>608.4</v>
      </c>
      <c r="P6133" s="124" t="s">
        <v>1314</v>
      </c>
    </row>
    <row r="6134" spans="1:16" ht="63.75">
      <c r="A6134" s="262">
        <v>373</v>
      </c>
      <c r="B6134" s="124"/>
      <c r="C6134" s="125" t="s">
        <v>1269</v>
      </c>
      <c r="D6134" s="195">
        <v>43258</v>
      </c>
      <c r="E6134" s="124" t="s">
        <v>12110</v>
      </c>
      <c r="F6134" s="124" t="s">
        <v>3</v>
      </c>
      <c r="G6134" s="124">
        <v>1629273</v>
      </c>
      <c r="H6134" s="124"/>
      <c r="I6134" s="128" t="s">
        <v>14759</v>
      </c>
      <c r="J6134" s="124"/>
      <c r="K6134" s="124"/>
      <c r="L6134" s="124"/>
      <c r="M6134" s="124"/>
      <c r="N6134" s="197">
        <v>0</v>
      </c>
      <c r="O6134" s="197">
        <v>791.9</v>
      </c>
      <c r="P6134" s="124" t="s">
        <v>1314</v>
      </c>
    </row>
    <row r="6135" spans="1:16" ht="51">
      <c r="A6135" s="262" t="s">
        <v>619</v>
      </c>
      <c r="B6135" s="124"/>
      <c r="C6135" s="125" t="s">
        <v>713</v>
      </c>
      <c r="D6135" s="195">
        <v>43258</v>
      </c>
      <c r="E6135" s="124" t="s">
        <v>12111</v>
      </c>
      <c r="F6135" s="124" t="s">
        <v>3</v>
      </c>
      <c r="G6135" s="124">
        <v>1629165</v>
      </c>
      <c r="H6135" s="124"/>
      <c r="I6135" s="128" t="s">
        <v>14760</v>
      </c>
      <c r="J6135" s="124"/>
      <c r="K6135" s="124"/>
      <c r="L6135" s="124"/>
      <c r="M6135" s="124"/>
      <c r="N6135" s="197">
        <v>0</v>
      </c>
      <c r="O6135" s="197">
        <v>531</v>
      </c>
      <c r="P6135" s="124" t="s">
        <v>1314</v>
      </c>
    </row>
    <row r="6136" spans="1:16" ht="38.25">
      <c r="A6136" s="262">
        <v>291</v>
      </c>
      <c r="B6136" s="124"/>
      <c r="C6136" s="125" t="s">
        <v>794</v>
      </c>
      <c r="D6136" s="195">
        <v>43258</v>
      </c>
      <c r="E6136" s="124" t="s">
        <v>12112</v>
      </c>
      <c r="F6136" s="124" t="s">
        <v>6</v>
      </c>
      <c r="G6136" s="124">
        <v>983421</v>
      </c>
      <c r="H6136" s="124"/>
      <c r="I6136" s="128" t="s">
        <v>14761</v>
      </c>
      <c r="J6136" s="124"/>
      <c r="K6136" s="124"/>
      <c r="L6136" s="124"/>
      <c r="M6136" s="124"/>
      <c r="N6136" s="197">
        <v>0</v>
      </c>
      <c r="O6136" s="197">
        <v>1315000</v>
      </c>
      <c r="P6136" s="124" t="s">
        <v>1314</v>
      </c>
    </row>
    <row r="6137" spans="1:16" ht="89.25">
      <c r="A6137" s="262">
        <v>197</v>
      </c>
      <c r="B6137" s="124"/>
      <c r="C6137" s="125" t="s">
        <v>754</v>
      </c>
      <c r="D6137" s="195">
        <v>43258</v>
      </c>
      <c r="E6137" s="124" t="s">
        <v>12113</v>
      </c>
      <c r="F6137" s="124" t="s">
        <v>15</v>
      </c>
      <c r="G6137" s="124">
        <v>5161</v>
      </c>
      <c r="H6137" s="124"/>
      <c r="I6137" s="128" t="s">
        <v>14762</v>
      </c>
      <c r="J6137" s="124"/>
      <c r="K6137" s="124"/>
      <c r="L6137" s="124"/>
      <c r="M6137" s="124"/>
      <c r="N6137" s="197">
        <v>296.41000000000003</v>
      </c>
      <c r="O6137" s="197">
        <v>0</v>
      </c>
      <c r="P6137" s="124" t="s">
        <v>1314</v>
      </c>
    </row>
    <row r="6138" spans="1:16" ht="102">
      <c r="A6138" s="262">
        <v>197</v>
      </c>
      <c r="B6138" s="124"/>
      <c r="C6138" s="125" t="s">
        <v>754</v>
      </c>
      <c r="D6138" s="195">
        <v>43258</v>
      </c>
      <c r="E6138" s="124" t="s">
        <v>12114</v>
      </c>
      <c r="F6138" s="124" t="s">
        <v>1257</v>
      </c>
      <c r="G6138" s="124">
        <v>5161</v>
      </c>
      <c r="H6138" s="124"/>
      <c r="I6138" s="128" t="s">
        <v>14763</v>
      </c>
      <c r="J6138" s="124"/>
      <c r="K6138" s="124"/>
      <c r="L6138" s="124"/>
      <c r="M6138" s="124"/>
      <c r="N6138" s="197">
        <v>550.85</v>
      </c>
      <c r="O6138" s="197">
        <v>0</v>
      </c>
      <c r="P6138" s="124" t="s">
        <v>1314</v>
      </c>
    </row>
    <row r="6139" spans="1:16" ht="51">
      <c r="A6139" s="262">
        <v>513</v>
      </c>
      <c r="B6139" s="124"/>
      <c r="C6139" s="125" t="s">
        <v>201</v>
      </c>
      <c r="D6139" s="195">
        <v>43258</v>
      </c>
      <c r="E6139" s="124" t="s">
        <v>12115</v>
      </c>
      <c r="F6139" s="124" t="s">
        <v>15</v>
      </c>
      <c r="G6139" s="124">
        <v>754833</v>
      </c>
      <c r="H6139" s="124"/>
      <c r="I6139" s="128" t="s">
        <v>11224</v>
      </c>
      <c r="J6139" s="124"/>
      <c r="K6139" s="124"/>
      <c r="L6139" s="124"/>
      <c r="M6139" s="124"/>
      <c r="N6139" s="197">
        <v>50</v>
      </c>
      <c r="O6139" s="197">
        <v>0</v>
      </c>
      <c r="P6139" s="124" t="s">
        <v>1314</v>
      </c>
    </row>
    <row r="6140" spans="1:16" ht="63.75">
      <c r="A6140" s="262">
        <v>10</v>
      </c>
      <c r="B6140" s="124"/>
      <c r="C6140" s="125" t="s">
        <v>690</v>
      </c>
      <c r="D6140" s="195">
        <v>43258</v>
      </c>
      <c r="E6140" s="124" t="s">
        <v>12116</v>
      </c>
      <c r="F6140" s="124" t="s">
        <v>6</v>
      </c>
      <c r="G6140" s="124">
        <v>754901</v>
      </c>
      <c r="H6140" s="124"/>
      <c r="I6140" s="128" t="s">
        <v>14764</v>
      </c>
      <c r="J6140" s="124"/>
      <c r="K6140" s="124"/>
      <c r="L6140" s="124"/>
      <c r="M6140" s="124"/>
      <c r="N6140" s="197">
        <v>0</v>
      </c>
      <c r="O6140" s="197">
        <v>48440.45</v>
      </c>
      <c r="P6140" s="124" t="s">
        <v>1314</v>
      </c>
    </row>
    <row r="6141" spans="1:16" ht="76.5">
      <c r="A6141" s="262">
        <v>10</v>
      </c>
      <c r="B6141" s="124"/>
      <c r="C6141" s="125" t="s">
        <v>690</v>
      </c>
      <c r="D6141" s="195">
        <v>43258</v>
      </c>
      <c r="E6141" s="124" t="s">
        <v>12117</v>
      </c>
      <c r="F6141" s="124" t="s">
        <v>6</v>
      </c>
      <c r="G6141" s="124">
        <v>754905</v>
      </c>
      <c r="H6141" s="124"/>
      <c r="I6141" s="128" t="s">
        <v>14765</v>
      </c>
      <c r="J6141" s="124"/>
      <c r="K6141" s="124"/>
      <c r="L6141" s="124"/>
      <c r="M6141" s="124"/>
      <c r="N6141" s="197">
        <v>0</v>
      </c>
      <c r="O6141" s="197">
        <v>17896.439999999999</v>
      </c>
      <c r="P6141" s="124" t="s">
        <v>1314</v>
      </c>
    </row>
    <row r="6142" spans="1:16" ht="63.75">
      <c r="A6142" s="262">
        <v>10</v>
      </c>
      <c r="B6142" s="124"/>
      <c r="C6142" s="125" t="s">
        <v>690</v>
      </c>
      <c r="D6142" s="195">
        <v>43258</v>
      </c>
      <c r="E6142" s="124" t="s">
        <v>12118</v>
      </c>
      <c r="F6142" s="124" t="s">
        <v>15</v>
      </c>
      <c r="G6142" s="124">
        <v>754902</v>
      </c>
      <c r="H6142" s="124"/>
      <c r="I6142" s="128" t="s">
        <v>14766</v>
      </c>
      <c r="J6142" s="124"/>
      <c r="K6142" s="124"/>
      <c r="L6142" s="124"/>
      <c r="M6142" s="124"/>
      <c r="N6142" s="197">
        <v>50</v>
      </c>
      <c r="O6142" s="197">
        <v>0</v>
      </c>
      <c r="P6142" s="124" t="s">
        <v>1314</v>
      </c>
    </row>
    <row r="6143" spans="1:16" ht="76.5">
      <c r="A6143" s="262">
        <v>10</v>
      </c>
      <c r="B6143" s="124"/>
      <c r="C6143" s="125" t="s">
        <v>690</v>
      </c>
      <c r="D6143" s="195">
        <v>43258</v>
      </c>
      <c r="E6143" s="124" t="s">
        <v>12119</v>
      </c>
      <c r="F6143" s="124" t="s">
        <v>15</v>
      </c>
      <c r="G6143" s="124">
        <v>754906</v>
      </c>
      <c r="H6143" s="124"/>
      <c r="I6143" s="128" t="s">
        <v>14767</v>
      </c>
      <c r="J6143" s="124"/>
      <c r="K6143" s="124"/>
      <c r="L6143" s="124"/>
      <c r="M6143" s="124"/>
      <c r="N6143" s="197">
        <v>50</v>
      </c>
      <c r="O6143" s="197">
        <v>0</v>
      </c>
      <c r="P6143" s="124" t="s">
        <v>1314</v>
      </c>
    </row>
    <row r="6144" spans="1:16" ht="89.25">
      <c r="A6144" s="262">
        <v>513</v>
      </c>
      <c r="B6144" s="124"/>
      <c r="C6144" s="125" t="s">
        <v>201</v>
      </c>
      <c r="D6144" s="195">
        <v>43258</v>
      </c>
      <c r="E6144" s="124" t="s">
        <v>12120</v>
      </c>
      <c r="F6144" s="124" t="s">
        <v>15</v>
      </c>
      <c r="G6144" s="124">
        <v>5164</v>
      </c>
      <c r="H6144" s="124"/>
      <c r="I6144" s="128" t="s">
        <v>14768</v>
      </c>
      <c r="J6144" s="124"/>
      <c r="K6144" s="124"/>
      <c r="L6144" s="124"/>
      <c r="M6144" s="124"/>
      <c r="N6144" s="197">
        <v>296795.28000000003</v>
      </c>
      <c r="O6144" s="197">
        <v>0</v>
      </c>
      <c r="P6144" s="124" t="s">
        <v>1314</v>
      </c>
    </row>
    <row r="6145" spans="1:16" ht="63.75">
      <c r="A6145" s="262" t="s">
        <v>620</v>
      </c>
      <c r="B6145" s="124"/>
      <c r="C6145" s="125" t="s">
        <v>714</v>
      </c>
      <c r="D6145" s="195">
        <v>43258</v>
      </c>
      <c r="E6145" s="124" t="s">
        <v>12121</v>
      </c>
      <c r="F6145" s="124" t="s">
        <v>11</v>
      </c>
      <c r="G6145" s="124">
        <v>10824</v>
      </c>
      <c r="H6145" s="124"/>
      <c r="I6145" s="128" t="s">
        <v>14769</v>
      </c>
      <c r="J6145" s="124"/>
      <c r="K6145" s="124"/>
      <c r="L6145" s="124"/>
      <c r="M6145" s="124"/>
      <c r="N6145" s="197">
        <v>2140.9299999999998</v>
      </c>
      <c r="O6145" s="197">
        <v>0</v>
      </c>
      <c r="P6145" s="124" t="s">
        <v>1314</v>
      </c>
    </row>
    <row r="6146" spans="1:16" ht="63.75">
      <c r="A6146" s="262" t="s">
        <v>620</v>
      </c>
      <c r="B6146" s="124"/>
      <c r="C6146" s="125" t="s">
        <v>714</v>
      </c>
      <c r="D6146" s="195">
        <v>43258</v>
      </c>
      <c r="E6146" s="124" t="s">
        <v>12122</v>
      </c>
      <c r="F6146" s="124" t="s">
        <v>11</v>
      </c>
      <c r="G6146" s="124">
        <v>10932</v>
      </c>
      <c r="H6146" s="124"/>
      <c r="I6146" s="128" t="s">
        <v>14770</v>
      </c>
      <c r="J6146" s="124"/>
      <c r="K6146" s="124"/>
      <c r="L6146" s="124"/>
      <c r="M6146" s="124"/>
      <c r="N6146" s="197">
        <v>70344.63</v>
      </c>
      <c r="O6146" s="197">
        <v>0</v>
      </c>
      <c r="P6146" s="124" t="s">
        <v>1314</v>
      </c>
    </row>
    <row r="6147" spans="1:16" ht="89.25">
      <c r="A6147" s="262">
        <v>20</v>
      </c>
      <c r="B6147" s="124"/>
      <c r="C6147" s="125" t="s">
        <v>693</v>
      </c>
      <c r="D6147" s="195">
        <v>43258</v>
      </c>
      <c r="E6147" s="124" t="s">
        <v>12123</v>
      </c>
      <c r="F6147" s="124" t="s">
        <v>11</v>
      </c>
      <c r="G6147" s="124">
        <v>923748</v>
      </c>
      <c r="H6147" s="124"/>
      <c r="I6147" s="128" t="s">
        <v>14771</v>
      </c>
      <c r="J6147" s="124"/>
      <c r="K6147" s="124"/>
      <c r="L6147" s="124"/>
      <c r="M6147" s="124"/>
      <c r="N6147" s="197">
        <v>480.12</v>
      </c>
      <c r="O6147" s="197">
        <v>0</v>
      </c>
      <c r="P6147" s="124" t="s">
        <v>1314</v>
      </c>
    </row>
    <row r="6148" spans="1:16" ht="89.25">
      <c r="A6148" s="262">
        <v>513</v>
      </c>
      <c r="B6148" s="124"/>
      <c r="C6148" s="125" t="s">
        <v>201</v>
      </c>
      <c r="D6148" s="195">
        <v>43258</v>
      </c>
      <c r="E6148" s="124" t="s">
        <v>12124</v>
      </c>
      <c r="F6148" s="124" t="s">
        <v>15</v>
      </c>
      <c r="G6148" s="124">
        <v>5169</v>
      </c>
      <c r="H6148" s="124"/>
      <c r="I6148" s="128" t="s">
        <v>14772</v>
      </c>
      <c r="J6148" s="124"/>
      <c r="K6148" s="124"/>
      <c r="L6148" s="124"/>
      <c r="M6148" s="124"/>
      <c r="N6148" s="197">
        <v>940.5</v>
      </c>
      <c r="O6148" s="197">
        <v>0</v>
      </c>
      <c r="P6148" s="124" t="s">
        <v>1314</v>
      </c>
    </row>
    <row r="6149" spans="1:16" ht="102">
      <c r="A6149" s="262">
        <v>197</v>
      </c>
      <c r="B6149" s="124"/>
      <c r="C6149" s="125" t="s">
        <v>754</v>
      </c>
      <c r="D6149" s="195">
        <v>43258</v>
      </c>
      <c r="E6149" s="124" t="s">
        <v>12125</v>
      </c>
      <c r="F6149" s="124" t="s">
        <v>1257</v>
      </c>
      <c r="G6149" s="124">
        <v>5132</v>
      </c>
      <c r="H6149" s="124"/>
      <c r="I6149" s="128" t="s">
        <v>14773</v>
      </c>
      <c r="J6149" s="124"/>
      <c r="K6149" s="124"/>
      <c r="L6149" s="124"/>
      <c r="M6149" s="124"/>
      <c r="N6149" s="197">
        <v>15054.63</v>
      </c>
      <c r="O6149" s="197">
        <v>0</v>
      </c>
      <c r="P6149" s="124" t="s">
        <v>1314</v>
      </c>
    </row>
    <row r="6150" spans="1:16" ht="89.25">
      <c r="A6150" s="262">
        <v>197</v>
      </c>
      <c r="B6150" s="124"/>
      <c r="C6150" s="125" t="s">
        <v>754</v>
      </c>
      <c r="D6150" s="195">
        <v>43258</v>
      </c>
      <c r="E6150" s="124" t="s">
        <v>12126</v>
      </c>
      <c r="F6150" s="124" t="s">
        <v>15</v>
      </c>
      <c r="G6150" s="124">
        <v>5132</v>
      </c>
      <c r="H6150" s="124"/>
      <c r="I6150" s="128" t="s">
        <v>14774</v>
      </c>
      <c r="J6150" s="124"/>
      <c r="K6150" s="124"/>
      <c r="L6150" s="124"/>
      <c r="M6150" s="124"/>
      <c r="N6150" s="197">
        <v>1054.3</v>
      </c>
      <c r="O6150" s="197">
        <v>0</v>
      </c>
      <c r="P6150" s="124" t="s">
        <v>1314</v>
      </c>
    </row>
    <row r="6151" spans="1:16" ht="76.5">
      <c r="A6151" s="262">
        <v>25</v>
      </c>
      <c r="B6151" s="124"/>
      <c r="C6151" s="125" t="s">
        <v>694</v>
      </c>
      <c r="D6151" s="195">
        <v>43258</v>
      </c>
      <c r="E6151" s="124" t="s">
        <v>12127</v>
      </c>
      <c r="F6151" s="124" t="s">
        <v>1315</v>
      </c>
      <c r="G6151" s="124">
        <v>17937758</v>
      </c>
      <c r="H6151" s="124"/>
      <c r="I6151" s="128" t="s">
        <v>14775</v>
      </c>
      <c r="J6151" s="124"/>
      <c r="K6151" s="124"/>
      <c r="L6151" s="124"/>
      <c r="M6151" s="124"/>
      <c r="N6151" s="197">
        <v>803120.58</v>
      </c>
      <c r="O6151" s="197">
        <v>0</v>
      </c>
      <c r="P6151" s="124" t="s">
        <v>1314</v>
      </c>
    </row>
    <row r="6152" spans="1:16" ht="76.5">
      <c r="A6152" s="262">
        <v>25</v>
      </c>
      <c r="B6152" s="124"/>
      <c r="C6152" s="125" t="s">
        <v>694</v>
      </c>
      <c r="D6152" s="195">
        <v>43258</v>
      </c>
      <c r="E6152" s="124" t="s">
        <v>12128</v>
      </c>
      <c r="F6152" s="124" t="s">
        <v>1315</v>
      </c>
      <c r="G6152" s="124">
        <v>17937811</v>
      </c>
      <c r="H6152" s="124"/>
      <c r="I6152" s="128" t="s">
        <v>14776</v>
      </c>
      <c r="J6152" s="124"/>
      <c r="K6152" s="124"/>
      <c r="L6152" s="124"/>
      <c r="M6152" s="124"/>
      <c r="N6152" s="197">
        <v>238626.77</v>
      </c>
      <c r="O6152" s="197">
        <v>0</v>
      </c>
      <c r="P6152" s="124" t="s">
        <v>1314</v>
      </c>
    </row>
    <row r="6153" spans="1:16" ht="76.5">
      <c r="A6153" s="262">
        <v>25</v>
      </c>
      <c r="B6153" s="124"/>
      <c r="C6153" s="125" t="s">
        <v>694</v>
      </c>
      <c r="D6153" s="195">
        <v>43258</v>
      </c>
      <c r="E6153" s="124" t="s">
        <v>12129</v>
      </c>
      <c r="F6153" s="124" t="s">
        <v>1315</v>
      </c>
      <c r="G6153" s="124">
        <v>17937647</v>
      </c>
      <c r="H6153" s="124"/>
      <c r="I6153" s="128" t="s">
        <v>14777</v>
      </c>
      <c r="J6153" s="124"/>
      <c r="K6153" s="124"/>
      <c r="L6153" s="124"/>
      <c r="M6153" s="124"/>
      <c r="N6153" s="197">
        <v>342697.85</v>
      </c>
      <c r="O6153" s="197">
        <v>0</v>
      </c>
      <c r="P6153" s="124" t="s">
        <v>1314</v>
      </c>
    </row>
    <row r="6154" spans="1:16" ht="76.5">
      <c r="A6154" s="262">
        <v>25</v>
      </c>
      <c r="B6154" s="124"/>
      <c r="C6154" s="125" t="s">
        <v>694</v>
      </c>
      <c r="D6154" s="195">
        <v>43258</v>
      </c>
      <c r="E6154" s="124" t="s">
        <v>12130</v>
      </c>
      <c r="F6154" s="124" t="s">
        <v>1315</v>
      </c>
      <c r="G6154" s="124">
        <v>17937626</v>
      </c>
      <c r="H6154" s="124"/>
      <c r="I6154" s="128" t="s">
        <v>4367</v>
      </c>
      <c r="J6154" s="124"/>
      <c r="K6154" s="124"/>
      <c r="L6154" s="124"/>
      <c r="M6154" s="124"/>
      <c r="N6154" s="197">
        <v>349457.14</v>
      </c>
      <c r="O6154" s="197">
        <v>0</v>
      </c>
      <c r="P6154" s="124" t="s">
        <v>1314</v>
      </c>
    </row>
    <row r="6155" spans="1:16" ht="76.5">
      <c r="A6155" s="262">
        <v>25</v>
      </c>
      <c r="B6155" s="124"/>
      <c r="C6155" s="125" t="s">
        <v>694</v>
      </c>
      <c r="D6155" s="195">
        <v>43258</v>
      </c>
      <c r="E6155" s="124" t="s">
        <v>12131</v>
      </c>
      <c r="F6155" s="124" t="s">
        <v>1315</v>
      </c>
      <c r="G6155" s="124">
        <v>17937608</v>
      </c>
      <c r="H6155" s="124"/>
      <c r="I6155" s="128" t="s">
        <v>14778</v>
      </c>
      <c r="J6155" s="124"/>
      <c r="K6155" s="124"/>
      <c r="L6155" s="124"/>
      <c r="M6155" s="124"/>
      <c r="N6155" s="197">
        <v>841068.09</v>
      </c>
      <c r="O6155" s="197">
        <v>0</v>
      </c>
      <c r="P6155" s="124" t="s">
        <v>1314</v>
      </c>
    </row>
    <row r="6156" spans="1:16" ht="63.75">
      <c r="A6156" s="262" t="s">
        <v>620</v>
      </c>
      <c r="B6156" s="124"/>
      <c r="C6156" s="125" t="s">
        <v>714</v>
      </c>
      <c r="D6156" s="195">
        <v>43258</v>
      </c>
      <c r="E6156" s="124" t="s">
        <v>12132</v>
      </c>
      <c r="F6156" s="124" t="s">
        <v>11</v>
      </c>
      <c r="G6156" s="124">
        <v>923736</v>
      </c>
      <c r="H6156" s="124"/>
      <c r="I6156" s="128" t="s">
        <v>14779</v>
      </c>
      <c r="J6156" s="124"/>
      <c r="K6156" s="124"/>
      <c r="L6156" s="124"/>
      <c r="M6156" s="124"/>
      <c r="N6156" s="197">
        <v>50</v>
      </c>
      <c r="O6156" s="197">
        <v>0</v>
      </c>
      <c r="P6156" s="124" t="s">
        <v>1314</v>
      </c>
    </row>
    <row r="6157" spans="1:16" ht="51">
      <c r="A6157" s="262">
        <v>340</v>
      </c>
      <c r="B6157" s="124"/>
      <c r="C6157" s="125" t="s">
        <v>814</v>
      </c>
      <c r="D6157" s="195">
        <v>43258</v>
      </c>
      <c r="E6157" s="124" t="s">
        <v>12133</v>
      </c>
      <c r="F6157" s="124" t="s">
        <v>6</v>
      </c>
      <c r="G6157" s="124">
        <v>755376</v>
      </c>
      <c r="H6157" s="124"/>
      <c r="I6157" s="128" t="s">
        <v>14780</v>
      </c>
      <c r="J6157" s="124"/>
      <c r="K6157" s="124"/>
      <c r="L6157" s="124"/>
      <c r="M6157" s="124"/>
      <c r="N6157" s="197">
        <v>0</v>
      </c>
      <c r="O6157" s="197">
        <v>9226.7000000000007</v>
      </c>
      <c r="P6157" s="124" t="s">
        <v>1314</v>
      </c>
    </row>
    <row r="6158" spans="1:16" ht="63.75">
      <c r="A6158" s="262">
        <v>10</v>
      </c>
      <c r="B6158" s="124"/>
      <c r="C6158" s="125" t="s">
        <v>690</v>
      </c>
      <c r="D6158" s="195">
        <v>43258</v>
      </c>
      <c r="E6158" s="124" t="s">
        <v>12134</v>
      </c>
      <c r="F6158" s="124" t="s">
        <v>6</v>
      </c>
      <c r="G6158" s="124">
        <v>755378</v>
      </c>
      <c r="H6158" s="124"/>
      <c r="I6158" s="128" t="s">
        <v>14781</v>
      </c>
      <c r="J6158" s="124"/>
      <c r="K6158" s="124"/>
      <c r="L6158" s="124"/>
      <c r="M6158" s="124"/>
      <c r="N6158" s="197">
        <v>0</v>
      </c>
      <c r="O6158" s="197">
        <v>28034.080000000002</v>
      </c>
      <c r="P6158" s="124" t="s">
        <v>1314</v>
      </c>
    </row>
    <row r="6159" spans="1:16" ht="76.5">
      <c r="A6159" s="262" t="s">
        <v>620</v>
      </c>
      <c r="B6159" s="124"/>
      <c r="C6159" s="125" t="s">
        <v>714</v>
      </c>
      <c r="D6159" s="195">
        <v>43258</v>
      </c>
      <c r="E6159" s="124" t="s">
        <v>12135</v>
      </c>
      <c r="F6159" s="124" t="s">
        <v>6</v>
      </c>
      <c r="G6159" s="124">
        <v>983854</v>
      </c>
      <c r="H6159" s="124"/>
      <c r="I6159" s="128" t="s">
        <v>14782</v>
      </c>
      <c r="J6159" s="124"/>
      <c r="K6159" s="124"/>
      <c r="L6159" s="124"/>
      <c r="M6159" s="124"/>
      <c r="N6159" s="197">
        <v>0</v>
      </c>
      <c r="O6159" s="197">
        <v>6000</v>
      </c>
      <c r="P6159" s="124" t="s">
        <v>1314</v>
      </c>
    </row>
    <row r="6160" spans="1:16" ht="38.25">
      <c r="A6160" s="262">
        <v>340</v>
      </c>
      <c r="B6160" s="124"/>
      <c r="C6160" s="125" t="s">
        <v>814</v>
      </c>
      <c r="D6160" s="195">
        <v>43258</v>
      </c>
      <c r="E6160" s="124" t="s">
        <v>12136</v>
      </c>
      <c r="F6160" s="124" t="s">
        <v>15</v>
      </c>
      <c r="G6160" s="124">
        <v>755377</v>
      </c>
      <c r="H6160" s="124"/>
      <c r="I6160" s="128" t="s">
        <v>5506</v>
      </c>
      <c r="J6160" s="124"/>
      <c r="K6160" s="124"/>
      <c r="L6160" s="124"/>
      <c r="M6160" s="124"/>
      <c r="N6160" s="197">
        <v>50</v>
      </c>
      <c r="O6160" s="197">
        <v>0</v>
      </c>
      <c r="P6160" s="124" t="s">
        <v>1314</v>
      </c>
    </row>
    <row r="6161" spans="1:16" ht="63.75">
      <c r="A6161" s="262">
        <v>10</v>
      </c>
      <c r="B6161" s="124"/>
      <c r="C6161" s="125" t="s">
        <v>690</v>
      </c>
      <c r="D6161" s="195">
        <v>43258</v>
      </c>
      <c r="E6161" s="124" t="s">
        <v>12137</v>
      </c>
      <c r="F6161" s="124" t="s">
        <v>15</v>
      </c>
      <c r="G6161" s="124">
        <v>755379</v>
      </c>
      <c r="H6161" s="124"/>
      <c r="I6161" s="128" t="s">
        <v>14783</v>
      </c>
      <c r="J6161" s="124"/>
      <c r="K6161" s="124"/>
      <c r="L6161" s="124"/>
      <c r="M6161" s="124"/>
      <c r="N6161" s="197">
        <v>50</v>
      </c>
      <c r="O6161" s="197">
        <v>0</v>
      </c>
      <c r="P6161" s="124" t="s">
        <v>1314</v>
      </c>
    </row>
    <row r="6162" spans="1:16" ht="63.75">
      <c r="A6162" s="262">
        <v>513</v>
      </c>
      <c r="B6162" s="124"/>
      <c r="C6162" s="125" t="s">
        <v>201</v>
      </c>
      <c r="D6162" s="195">
        <v>43258</v>
      </c>
      <c r="E6162" s="124" t="s">
        <v>12138</v>
      </c>
      <c r="F6162" s="124" t="s">
        <v>15</v>
      </c>
      <c r="G6162" s="124">
        <v>755387</v>
      </c>
      <c r="H6162" s="124"/>
      <c r="I6162" s="128" t="s">
        <v>14784</v>
      </c>
      <c r="J6162" s="124"/>
      <c r="K6162" s="124"/>
      <c r="L6162" s="124"/>
      <c r="M6162" s="124"/>
      <c r="N6162" s="197">
        <v>50</v>
      </c>
      <c r="O6162" s="197">
        <v>0</v>
      </c>
      <c r="P6162" s="124" t="s">
        <v>1314</v>
      </c>
    </row>
    <row r="6163" spans="1:16" ht="51">
      <c r="A6163" s="262">
        <v>163</v>
      </c>
      <c r="B6163" s="124"/>
      <c r="C6163" s="125" t="s">
        <v>748</v>
      </c>
      <c r="D6163" s="195">
        <v>43258</v>
      </c>
      <c r="E6163" s="124" t="s">
        <v>12139</v>
      </c>
      <c r="F6163" s="124" t="s">
        <v>1315</v>
      </c>
      <c r="G6163" s="124">
        <v>17921033</v>
      </c>
      <c r="H6163" s="124"/>
      <c r="I6163" s="128" t="s">
        <v>14785</v>
      </c>
      <c r="J6163" s="124"/>
      <c r="K6163" s="124"/>
      <c r="L6163" s="124"/>
      <c r="M6163" s="124"/>
      <c r="N6163" s="197">
        <v>11299.51</v>
      </c>
      <c r="O6163" s="197">
        <v>0</v>
      </c>
      <c r="P6163" s="124" t="s">
        <v>1314</v>
      </c>
    </row>
    <row r="6164" spans="1:16" ht="51">
      <c r="A6164" s="262">
        <v>163</v>
      </c>
      <c r="B6164" s="124"/>
      <c r="C6164" s="125" t="s">
        <v>748</v>
      </c>
      <c r="D6164" s="195">
        <v>43258</v>
      </c>
      <c r="E6164" s="124" t="s">
        <v>12140</v>
      </c>
      <c r="F6164" s="124" t="s">
        <v>1315</v>
      </c>
      <c r="G6164" s="124">
        <v>17921034</v>
      </c>
      <c r="H6164" s="124"/>
      <c r="I6164" s="128" t="s">
        <v>14786</v>
      </c>
      <c r="J6164" s="124"/>
      <c r="K6164" s="124"/>
      <c r="L6164" s="124"/>
      <c r="M6164" s="124"/>
      <c r="N6164" s="197">
        <v>32365.040000000001</v>
      </c>
      <c r="O6164" s="197">
        <v>0</v>
      </c>
      <c r="P6164" s="124" t="s">
        <v>1314</v>
      </c>
    </row>
    <row r="6165" spans="1:16" ht="63.75">
      <c r="A6165" s="262" t="s">
        <v>620</v>
      </c>
      <c r="B6165" s="124"/>
      <c r="C6165" s="125" t="s">
        <v>714</v>
      </c>
      <c r="D6165" s="195">
        <v>43258</v>
      </c>
      <c r="E6165" s="124" t="s">
        <v>12141</v>
      </c>
      <c r="F6165" s="124" t="s">
        <v>6</v>
      </c>
      <c r="G6165" s="124">
        <v>755530</v>
      </c>
      <c r="H6165" s="124"/>
      <c r="I6165" s="128" t="s">
        <v>14787</v>
      </c>
      <c r="J6165" s="124"/>
      <c r="K6165" s="124"/>
      <c r="L6165" s="124"/>
      <c r="M6165" s="124"/>
      <c r="N6165" s="197">
        <v>0</v>
      </c>
      <c r="O6165" s="197">
        <v>3420605.31</v>
      </c>
      <c r="P6165" s="124" t="s">
        <v>1314</v>
      </c>
    </row>
    <row r="6166" spans="1:16" ht="51">
      <c r="A6166" s="262">
        <v>10</v>
      </c>
      <c r="B6166" s="124"/>
      <c r="C6166" s="125" t="s">
        <v>690</v>
      </c>
      <c r="D6166" s="195">
        <v>43258</v>
      </c>
      <c r="E6166" s="124" t="s">
        <v>12142</v>
      </c>
      <c r="F6166" s="124" t="s">
        <v>6</v>
      </c>
      <c r="G6166" s="124">
        <v>755533</v>
      </c>
      <c r="H6166" s="124"/>
      <c r="I6166" s="128" t="s">
        <v>14788</v>
      </c>
      <c r="J6166" s="124"/>
      <c r="K6166" s="124"/>
      <c r="L6166" s="124"/>
      <c r="M6166" s="124"/>
      <c r="N6166" s="197">
        <v>0</v>
      </c>
      <c r="O6166" s="197">
        <v>15233.86</v>
      </c>
      <c r="P6166" s="124" t="s">
        <v>1314</v>
      </c>
    </row>
    <row r="6167" spans="1:16" ht="51">
      <c r="A6167" s="262">
        <v>513</v>
      </c>
      <c r="B6167" s="124"/>
      <c r="C6167" s="125" t="s">
        <v>201</v>
      </c>
      <c r="D6167" s="195">
        <v>43258</v>
      </c>
      <c r="E6167" s="124" t="s">
        <v>12143</v>
      </c>
      <c r="F6167" s="124" t="s">
        <v>11</v>
      </c>
      <c r="G6167" s="124">
        <v>923761</v>
      </c>
      <c r="H6167" s="124"/>
      <c r="I6167" s="128" t="s">
        <v>14789</v>
      </c>
      <c r="J6167" s="124"/>
      <c r="K6167" s="124"/>
      <c r="L6167" s="124"/>
      <c r="M6167" s="124"/>
      <c r="N6167" s="197">
        <v>50</v>
      </c>
      <c r="O6167" s="197">
        <v>0</v>
      </c>
      <c r="P6167" s="124" t="s">
        <v>1314</v>
      </c>
    </row>
    <row r="6168" spans="1:16" ht="51">
      <c r="A6168" s="262">
        <v>10</v>
      </c>
      <c r="B6168" s="124"/>
      <c r="C6168" s="125" t="s">
        <v>690</v>
      </c>
      <c r="D6168" s="195">
        <v>43258</v>
      </c>
      <c r="E6168" s="124" t="s">
        <v>12144</v>
      </c>
      <c r="F6168" s="124" t="s">
        <v>15</v>
      </c>
      <c r="G6168" s="124">
        <v>755534</v>
      </c>
      <c r="H6168" s="124"/>
      <c r="I6168" s="128" t="s">
        <v>14790</v>
      </c>
      <c r="J6168" s="124"/>
      <c r="K6168" s="124"/>
      <c r="L6168" s="124"/>
      <c r="M6168" s="124"/>
      <c r="N6168" s="197">
        <v>50</v>
      </c>
      <c r="O6168" s="197">
        <v>0</v>
      </c>
      <c r="P6168" s="124" t="s">
        <v>1314</v>
      </c>
    </row>
    <row r="6169" spans="1:16" ht="51">
      <c r="A6169" s="262">
        <v>513</v>
      </c>
      <c r="B6169" s="124"/>
      <c r="C6169" s="125" t="s">
        <v>201</v>
      </c>
      <c r="D6169" s="195">
        <v>43258</v>
      </c>
      <c r="E6169" s="124" t="s">
        <v>12145</v>
      </c>
      <c r="F6169" s="124" t="s">
        <v>15</v>
      </c>
      <c r="G6169" s="124">
        <v>755630</v>
      </c>
      <c r="H6169" s="124"/>
      <c r="I6169" s="128" t="s">
        <v>1391</v>
      </c>
      <c r="J6169" s="124"/>
      <c r="K6169" s="124"/>
      <c r="L6169" s="124"/>
      <c r="M6169" s="124"/>
      <c r="N6169" s="197">
        <v>50</v>
      </c>
      <c r="O6169" s="197">
        <v>0</v>
      </c>
      <c r="P6169" s="124" t="s">
        <v>1314</v>
      </c>
    </row>
    <row r="6170" spans="1:16" ht="89.25">
      <c r="A6170" s="262">
        <v>81</v>
      </c>
      <c r="B6170" s="124"/>
      <c r="C6170" s="125" t="s">
        <v>709</v>
      </c>
      <c r="D6170" s="195">
        <v>43258</v>
      </c>
      <c r="E6170" s="124" t="s">
        <v>12146</v>
      </c>
      <c r="F6170" s="124" t="s">
        <v>6</v>
      </c>
      <c r="G6170" s="124">
        <v>923785</v>
      </c>
      <c r="H6170" s="124"/>
      <c r="I6170" s="128" t="s">
        <v>14791</v>
      </c>
      <c r="J6170" s="124"/>
      <c r="K6170" s="124"/>
      <c r="L6170" s="124"/>
      <c r="M6170" s="124"/>
      <c r="N6170" s="197">
        <v>0</v>
      </c>
      <c r="O6170" s="197">
        <v>1269998.6599999999</v>
      </c>
      <c r="P6170" s="124" t="s">
        <v>1314</v>
      </c>
    </row>
    <row r="6171" spans="1:16" ht="51">
      <c r="A6171" s="262" t="s">
        <v>619</v>
      </c>
      <c r="B6171" s="124"/>
      <c r="C6171" s="125" t="s">
        <v>713</v>
      </c>
      <c r="D6171" s="195">
        <v>43258</v>
      </c>
      <c r="E6171" s="124" t="s">
        <v>12147</v>
      </c>
      <c r="F6171" s="124" t="s">
        <v>6</v>
      </c>
      <c r="G6171" s="124">
        <v>983934</v>
      </c>
      <c r="H6171" s="124"/>
      <c r="I6171" s="128" t="s">
        <v>14792</v>
      </c>
      <c r="J6171" s="124"/>
      <c r="K6171" s="124"/>
      <c r="L6171" s="124"/>
      <c r="M6171" s="124"/>
      <c r="N6171" s="197">
        <v>0</v>
      </c>
      <c r="O6171" s="197">
        <v>375.96</v>
      </c>
      <c r="P6171" s="124" t="s">
        <v>1314</v>
      </c>
    </row>
    <row r="6172" spans="1:16" ht="51">
      <c r="A6172" s="262" t="s">
        <v>619</v>
      </c>
      <c r="B6172" s="124"/>
      <c r="C6172" s="125" t="s">
        <v>713</v>
      </c>
      <c r="D6172" s="195">
        <v>43258</v>
      </c>
      <c r="E6172" s="124" t="s">
        <v>12148</v>
      </c>
      <c r="F6172" s="124" t="s">
        <v>6</v>
      </c>
      <c r="G6172" s="124">
        <v>983933</v>
      </c>
      <c r="H6172" s="124"/>
      <c r="I6172" s="128" t="s">
        <v>14793</v>
      </c>
      <c r="J6172" s="124"/>
      <c r="K6172" s="124"/>
      <c r="L6172" s="124"/>
      <c r="M6172" s="124"/>
      <c r="N6172" s="197">
        <v>0</v>
      </c>
      <c r="O6172" s="197">
        <v>6943.64</v>
      </c>
      <c r="P6172" s="124" t="s">
        <v>1314</v>
      </c>
    </row>
    <row r="6173" spans="1:16" ht="51">
      <c r="A6173" s="262">
        <v>513</v>
      </c>
      <c r="B6173" s="124"/>
      <c r="C6173" s="125" t="s">
        <v>201</v>
      </c>
      <c r="D6173" s="195">
        <v>43258</v>
      </c>
      <c r="E6173" s="124" t="s">
        <v>12149</v>
      </c>
      <c r="F6173" s="124" t="s">
        <v>15</v>
      </c>
      <c r="G6173" s="124">
        <v>755638</v>
      </c>
      <c r="H6173" s="124"/>
      <c r="I6173" s="128" t="s">
        <v>1392</v>
      </c>
      <c r="J6173" s="124"/>
      <c r="K6173" s="124"/>
      <c r="L6173" s="124"/>
      <c r="M6173" s="124"/>
      <c r="N6173" s="197">
        <v>50</v>
      </c>
      <c r="O6173" s="197">
        <v>0</v>
      </c>
      <c r="P6173" s="124" t="s">
        <v>1314</v>
      </c>
    </row>
    <row r="6174" spans="1:16" ht="51">
      <c r="A6174" s="262">
        <v>513</v>
      </c>
      <c r="B6174" s="124"/>
      <c r="C6174" s="125" t="s">
        <v>201</v>
      </c>
      <c r="D6174" s="195">
        <v>43258</v>
      </c>
      <c r="E6174" s="124" t="s">
        <v>12150</v>
      </c>
      <c r="F6174" s="124" t="s">
        <v>15</v>
      </c>
      <c r="G6174" s="124">
        <v>755640</v>
      </c>
      <c r="H6174" s="124"/>
      <c r="I6174" s="128" t="s">
        <v>14794</v>
      </c>
      <c r="J6174" s="124"/>
      <c r="K6174" s="124"/>
      <c r="L6174" s="124"/>
      <c r="M6174" s="124"/>
      <c r="N6174" s="197">
        <v>50</v>
      </c>
      <c r="O6174" s="197">
        <v>0</v>
      </c>
      <c r="P6174" s="124" t="s">
        <v>1314</v>
      </c>
    </row>
    <row r="6175" spans="1:16" ht="63.75">
      <c r="A6175" s="262" t="s">
        <v>620</v>
      </c>
      <c r="B6175" s="124"/>
      <c r="C6175" s="125" t="s">
        <v>714</v>
      </c>
      <c r="D6175" s="195">
        <v>43258</v>
      </c>
      <c r="E6175" s="124" t="s">
        <v>12151</v>
      </c>
      <c r="F6175" s="124" t="s">
        <v>11</v>
      </c>
      <c r="G6175" s="124">
        <v>923781</v>
      </c>
      <c r="H6175" s="124"/>
      <c r="I6175" s="128" t="s">
        <v>14795</v>
      </c>
      <c r="J6175" s="124"/>
      <c r="K6175" s="124"/>
      <c r="L6175" s="124"/>
      <c r="M6175" s="124"/>
      <c r="N6175" s="197">
        <v>270</v>
      </c>
      <c r="O6175" s="197">
        <v>0</v>
      </c>
      <c r="P6175" s="124" t="s">
        <v>1314</v>
      </c>
    </row>
    <row r="6176" spans="1:16" ht="51">
      <c r="A6176" s="262" t="s">
        <v>619</v>
      </c>
      <c r="B6176" s="124"/>
      <c r="C6176" s="125" t="s">
        <v>713</v>
      </c>
      <c r="D6176" s="195">
        <v>43259</v>
      </c>
      <c r="E6176" s="124" t="s">
        <v>12152</v>
      </c>
      <c r="F6176" s="124" t="s">
        <v>3</v>
      </c>
      <c r="G6176" s="124">
        <v>1629820</v>
      </c>
      <c r="H6176" s="124"/>
      <c r="I6176" s="128" t="s">
        <v>14796</v>
      </c>
      <c r="J6176" s="124"/>
      <c r="K6176" s="124"/>
      <c r="L6176" s="124"/>
      <c r="M6176" s="124"/>
      <c r="N6176" s="197">
        <v>0</v>
      </c>
      <c r="O6176" s="197">
        <v>1553.3700000000001</v>
      </c>
      <c r="P6176" s="124" t="s">
        <v>1314</v>
      </c>
    </row>
    <row r="6177" spans="1:16" ht="51">
      <c r="A6177" s="262">
        <v>373</v>
      </c>
      <c r="B6177" s="124"/>
      <c r="C6177" s="125" t="s">
        <v>1269</v>
      </c>
      <c r="D6177" s="195">
        <v>43259</v>
      </c>
      <c r="E6177" s="124" t="s">
        <v>12153</v>
      </c>
      <c r="F6177" s="124" t="s">
        <v>3</v>
      </c>
      <c r="G6177" s="124">
        <v>1629824</v>
      </c>
      <c r="H6177" s="124"/>
      <c r="I6177" s="128" t="s">
        <v>14797</v>
      </c>
      <c r="J6177" s="124"/>
      <c r="K6177" s="124"/>
      <c r="L6177" s="124"/>
      <c r="M6177" s="124"/>
      <c r="N6177" s="197">
        <v>0</v>
      </c>
      <c r="O6177" s="197">
        <v>191.46</v>
      </c>
      <c r="P6177" s="124" t="s">
        <v>1314</v>
      </c>
    </row>
    <row r="6178" spans="1:16" ht="51">
      <c r="A6178" s="262">
        <v>212</v>
      </c>
      <c r="B6178" s="124"/>
      <c r="C6178" s="125" t="s">
        <v>761</v>
      </c>
      <c r="D6178" s="195">
        <v>43259</v>
      </c>
      <c r="E6178" s="124" t="s">
        <v>12154</v>
      </c>
      <c r="F6178" s="124" t="s">
        <v>3</v>
      </c>
      <c r="G6178" s="124">
        <v>1629830</v>
      </c>
      <c r="H6178" s="124"/>
      <c r="I6178" s="128" t="s">
        <v>14798</v>
      </c>
      <c r="J6178" s="124"/>
      <c r="K6178" s="124"/>
      <c r="L6178" s="124"/>
      <c r="M6178" s="124"/>
      <c r="N6178" s="197">
        <v>0</v>
      </c>
      <c r="O6178" s="197">
        <v>881</v>
      </c>
      <c r="P6178" s="124" t="s">
        <v>1314</v>
      </c>
    </row>
    <row r="6179" spans="1:16" ht="51">
      <c r="A6179" s="262" t="s">
        <v>619</v>
      </c>
      <c r="B6179" s="124"/>
      <c r="C6179" s="125" t="s">
        <v>713</v>
      </c>
      <c r="D6179" s="195">
        <v>43259</v>
      </c>
      <c r="E6179" s="124" t="s">
        <v>12155</v>
      </c>
      <c r="F6179" s="124" t="s">
        <v>3</v>
      </c>
      <c r="G6179" s="124">
        <v>1629837</v>
      </c>
      <c r="H6179" s="124"/>
      <c r="I6179" s="128" t="s">
        <v>14799</v>
      </c>
      <c r="J6179" s="124"/>
      <c r="K6179" s="124"/>
      <c r="L6179" s="124"/>
      <c r="M6179" s="124"/>
      <c r="N6179" s="197">
        <v>0</v>
      </c>
      <c r="O6179" s="197">
        <v>2251.23</v>
      </c>
      <c r="P6179" s="124" t="s">
        <v>1314</v>
      </c>
    </row>
    <row r="6180" spans="1:16" ht="51">
      <c r="A6180" s="262" t="s">
        <v>619</v>
      </c>
      <c r="B6180" s="124"/>
      <c r="C6180" s="125" t="s">
        <v>713</v>
      </c>
      <c r="D6180" s="195">
        <v>43259</v>
      </c>
      <c r="E6180" s="124" t="s">
        <v>12156</v>
      </c>
      <c r="F6180" s="124" t="s">
        <v>3</v>
      </c>
      <c r="G6180" s="124">
        <v>1629840</v>
      </c>
      <c r="H6180" s="124"/>
      <c r="I6180" s="128" t="s">
        <v>14800</v>
      </c>
      <c r="J6180" s="124"/>
      <c r="K6180" s="124"/>
      <c r="L6180" s="124"/>
      <c r="M6180" s="124"/>
      <c r="N6180" s="197">
        <v>0</v>
      </c>
      <c r="O6180" s="197">
        <v>7.74</v>
      </c>
      <c r="P6180" s="124" t="s">
        <v>1314</v>
      </c>
    </row>
    <row r="6181" spans="1:16" ht="51">
      <c r="A6181" s="262">
        <v>592</v>
      </c>
      <c r="B6181" s="124"/>
      <c r="C6181" s="125" t="s">
        <v>862</v>
      </c>
      <c r="D6181" s="195">
        <v>43259</v>
      </c>
      <c r="E6181" s="124" t="s">
        <v>12157</v>
      </c>
      <c r="F6181" s="124" t="s">
        <v>3</v>
      </c>
      <c r="G6181" s="124">
        <v>1629853</v>
      </c>
      <c r="H6181" s="124"/>
      <c r="I6181" s="128" t="s">
        <v>14801</v>
      </c>
      <c r="J6181" s="124"/>
      <c r="K6181" s="124"/>
      <c r="L6181" s="124"/>
      <c r="M6181" s="124"/>
      <c r="N6181" s="197">
        <v>0</v>
      </c>
      <c r="O6181" s="197">
        <v>0.6</v>
      </c>
      <c r="P6181" s="124" t="s">
        <v>1314</v>
      </c>
    </row>
    <row r="6182" spans="1:16" ht="38.25">
      <c r="A6182" s="262">
        <v>592</v>
      </c>
      <c r="B6182" s="124"/>
      <c r="C6182" s="125" t="s">
        <v>862</v>
      </c>
      <c r="D6182" s="195">
        <v>43259</v>
      </c>
      <c r="E6182" s="124" t="s">
        <v>12158</v>
      </c>
      <c r="F6182" s="124" t="s">
        <v>3</v>
      </c>
      <c r="G6182" s="124">
        <v>1629855</v>
      </c>
      <c r="H6182" s="124"/>
      <c r="I6182" s="128" t="s">
        <v>14802</v>
      </c>
      <c r="J6182" s="124"/>
      <c r="K6182" s="124"/>
      <c r="L6182" s="124"/>
      <c r="M6182" s="124"/>
      <c r="N6182" s="197">
        <v>0</v>
      </c>
      <c r="O6182" s="197">
        <v>455</v>
      </c>
      <c r="P6182" s="124" t="s">
        <v>1314</v>
      </c>
    </row>
    <row r="6183" spans="1:16" ht="38.25">
      <c r="A6183" s="262">
        <v>592</v>
      </c>
      <c r="B6183" s="124"/>
      <c r="C6183" s="125" t="s">
        <v>862</v>
      </c>
      <c r="D6183" s="195">
        <v>43259</v>
      </c>
      <c r="E6183" s="124" t="s">
        <v>12159</v>
      </c>
      <c r="F6183" s="124" t="s">
        <v>3</v>
      </c>
      <c r="G6183" s="124">
        <v>1629857</v>
      </c>
      <c r="H6183" s="124"/>
      <c r="I6183" s="128" t="s">
        <v>10572</v>
      </c>
      <c r="J6183" s="124"/>
      <c r="K6183" s="124"/>
      <c r="L6183" s="124"/>
      <c r="M6183" s="124"/>
      <c r="N6183" s="197">
        <v>0</v>
      </c>
      <c r="O6183" s="197">
        <v>500</v>
      </c>
      <c r="P6183" s="124" t="s">
        <v>1314</v>
      </c>
    </row>
    <row r="6184" spans="1:16" ht="38.25">
      <c r="A6184" s="262">
        <v>592</v>
      </c>
      <c r="B6184" s="124"/>
      <c r="C6184" s="125" t="s">
        <v>862</v>
      </c>
      <c r="D6184" s="195">
        <v>43259</v>
      </c>
      <c r="E6184" s="124" t="s">
        <v>12160</v>
      </c>
      <c r="F6184" s="124" t="s">
        <v>3</v>
      </c>
      <c r="G6184" s="124">
        <v>1629860</v>
      </c>
      <c r="H6184" s="124"/>
      <c r="I6184" s="128" t="s">
        <v>14803</v>
      </c>
      <c r="J6184" s="124"/>
      <c r="K6184" s="124"/>
      <c r="L6184" s="124"/>
      <c r="M6184" s="124"/>
      <c r="N6184" s="197">
        <v>0</v>
      </c>
      <c r="O6184" s="197">
        <v>180</v>
      </c>
      <c r="P6184" s="124" t="s">
        <v>1314</v>
      </c>
    </row>
    <row r="6185" spans="1:16" ht="51">
      <c r="A6185" s="262">
        <v>592</v>
      </c>
      <c r="B6185" s="124"/>
      <c r="C6185" s="125" t="s">
        <v>862</v>
      </c>
      <c r="D6185" s="195">
        <v>43259</v>
      </c>
      <c r="E6185" s="124" t="s">
        <v>12161</v>
      </c>
      <c r="F6185" s="124" t="s">
        <v>3</v>
      </c>
      <c r="G6185" s="124">
        <v>1629862</v>
      </c>
      <c r="H6185" s="124"/>
      <c r="I6185" s="128" t="s">
        <v>14804</v>
      </c>
      <c r="J6185" s="124"/>
      <c r="K6185" s="124"/>
      <c r="L6185" s="124"/>
      <c r="M6185" s="124"/>
      <c r="N6185" s="197">
        <v>0</v>
      </c>
      <c r="O6185" s="197">
        <v>1197</v>
      </c>
      <c r="P6185" s="124" t="s">
        <v>1314</v>
      </c>
    </row>
    <row r="6186" spans="1:16" ht="38.25">
      <c r="A6186" s="262">
        <v>580</v>
      </c>
      <c r="B6186" s="124"/>
      <c r="C6186" s="125" t="s">
        <v>217</v>
      </c>
      <c r="D6186" s="195">
        <v>43259</v>
      </c>
      <c r="E6186" s="124" t="s">
        <v>12162</v>
      </c>
      <c r="F6186" s="124" t="s">
        <v>3</v>
      </c>
      <c r="G6186" s="124">
        <v>1629863</v>
      </c>
      <c r="H6186" s="124"/>
      <c r="I6186" s="128" t="s">
        <v>14805</v>
      </c>
      <c r="J6186" s="124"/>
      <c r="K6186" s="124"/>
      <c r="L6186" s="124"/>
      <c r="M6186" s="124"/>
      <c r="N6186" s="197">
        <v>0</v>
      </c>
      <c r="O6186" s="197">
        <v>742</v>
      </c>
      <c r="P6186" s="124" t="s">
        <v>1314</v>
      </c>
    </row>
    <row r="6187" spans="1:16" ht="51">
      <c r="A6187" s="262" t="s">
        <v>619</v>
      </c>
      <c r="B6187" s="124"/>
      <c r="C6187" s="125" t="s">
        <v>713</v>
      </c>
      <c r="D6187" s="195">
        <v>43259</v>
      </c>
      <c r="E6187" s="124" t="s">
        <v>12163</v>
      </c>
      <c r="F6187" s="124" t="s">
        <v>3</v>
      </c>
      <c r="G6187" s="124">
        <v>1629866</v>
      </c>
      <c r="H6187" s="124"/>
      <c r="I6187" s="128" t="s">
        <v>14806</v>
      </c>
      <c r="J6187" s="124"/>
      <c r="K6187" s="124"/>
      <c r="L6187" s="124"/>
      <c r="M6187" s="124"/>
      <c r="N6187" s="197">
        <v>0</v>
      </c>
      <c r="O6187" s="197">
        <v>1888.7</v>
      </c>
      <c r="P6187" s="124" t="s">
        <v>1314</v>
      </c>
    </row>
    <row r="6188" spans="1:16" ht="51">
      <c r="A6188" s="262" t="s">
        <v>619</v>
      </c>
      <c r="B6188" s="124"/>
      <c r="C6188" s="125" t="s">
        <v>713</v>
      </c>
      <c r="D6188" s="195">
        <v>43259</v>
      </c>
      <c r="E6188" s="124" t="s">
        <v>12164</v>
      </c>
      <c r="F6188" s="124" t="s">
        <v>3</v>
      </c>
      <c r="G6188" s="124">
        <v>1629871</v>
      </c>
      <c r="H6188" s="124"/>
      <c r="I6188" s="128" t="s">
        <v>14807</v>
      </c>
      <c r="J6188" s="124"/>
      <c r="K6188" s="124"/>
      <c r="L6188" s="124"/>
      <c r="M6188" s="124"/>
      <c r="N6188" s="197">
        <v>0</v>
      </c>
      <c r="O6188" s="197">
        <v>0.06</v>
      </c>
      <c r="P6188" s="124" t="s">
        <v>4737</v>
      </c>
    </row>
    <row r="6189" spans="1:16" ht="51">
      <c r="A6189" s="262">
        <v>513</v>
      </c>
      <c r="B6189" s="124"/>
      <c r="C6189" s="125" t="s">
        <v>201</v>
      </c>
      <c r="D6189" s="195">
        <v>43259</v>
      </c>
      <c r="E6189" s="124" t="s">
        <v>12165</v>
      </c>
      <c r="F6189" s="124" t="s">
        <v>3</v>
      </c>
      <c r="G6189" s="124">
        <v>1629697</v>
      </c>
      <c r="H6189" s="124"/>
      <c r="I6189" s="128" t="s">
        <v>14808</v>
      </c>
      <c r="J6189" s="124"/>
      <c r="K6189" s="124"/>
      <c r="L6189" s="124"/>
      <c r="M6189" s="124"/>
      <c r="N6189" s="197">
        <v>0</v>
      </c>
      <c r="O6189" s="197">
        <v>1970</v>
      </c>
      <c r="P6189" s="124" t="s">
        <v>1314</v>
      </c>
    </row>
    <row r="6190" spans="1:16" ht="63.75">
      <c r="A6190" s="262">
        <v>163</v>
      </c>
      <c r="B6190" s="124"/>
      <c r="C6190" s="125" t="s">
        <v>748</v>
      </c>
      <c r="D6190" s="195">
        <v>43259</v>
      </c>
      <c r="E6190" s="124" t="s">
        <v>12166</v>
      </c>
      <c r="F6190" s="124" t="s">
        <v>3</v>
      </c>
      <c r="G6190" s="124">
        <v>1629714</v>
      </c>
      <c r="H6190" s="124"/>
      <c r="I6190" s="128" t="s">
        <v>14809</v>
      </c>
      <c r="J6190" s="124"/>
      <c r="K6190" s="124"/>
      <c r="L6190" s="124"/>
      <c r="M6190" s="124"/>
      <c r="N6190" s="197">
        <v>0</v>
      </c>
      <c r="O6190" s="197">
        <v>2.02</v>
      </c>
      <c r="P6190" s="124" t="s">
        <v>1314</v>
      </c>
    </row>
    <row r="6191" spans="1:16" ht="51">
      <c r="A6191" s="262">
        <v>203</v>
      </c>
      <c r="B6191" s="124"/>
      <c r="C6191" s="125" t="s">
        <v>757</v>
      </c>
      <c r="D6191" s="195">
        <v>43259</v>
      </c>
      <c r="E6191" s="124" t="s">
        <v>12167</v>
      </c>
      <c r="F6191" s="124" t="s">
        <v>3</v>
      </c>
      <c r="G6191" s="124">
        <v>1629763</v>
      </c>
      <c r="H6191" s="124"/>
      <c r="I6191" s="128" t="s">
        <v>14810</v>
      </c>
      <c r="J6191" s="124"/>
      <c r="K6191" s="124"/>
      <c r="L6191" s="124"/>
      <c r="M6191" s="124"/>
      <c r="N6191" s="197">
        <v>0</v>
      </c>
      <c r="O6191" s="197">
        <v>45</v>
      </c>
      <c r="P6191" s="124" t="s">
        <v>1314</v>
      </c>
    </row>
    <row r="6192" spans="1:16" ht="63.75">
      <c r="A6192" s="262">
        <v>20</v>
      </c>
      <c r="B6192" s="124"/>
      <c r="C6192" s="125" t="s">
        <v>693</v>
      </c>
      <c r="D6192" s="195">
        <v>43259</v>
      </c>
      <c r="E6192" s="124" t="s">
        <v>12168</v>
      </c>
      <c r="F6192" s="124" t="s">
        <v>3</v>
      </c>
      <c r="G6192" s="124">
        <v>1629765</v>
      </c>
      <c r="H6192" s="124"/>
      <c r="I6192" s="128" t="s">
        <v>14811</v>
      </c>
      <c r="J6192" s="124"/>
      <c r="K6192" s="124"/>
      <c r="L6192" s="124"/>
      <c r="M6192" s="124"/>
      <c r="N6192" s="197">
        <v>0</v>
      </c>
      <c r="O6192" s="197">
        <v>8.5</v>
      </c>
      <c r="P6192" s="124" t="s">
        <v>1314</v>
      </c>
    </row>
    <row r="6193" spans="1:16" ht="51">
      <c r="A6193" s="262" t="s">
        <v>619</v>
      </c>
      <c r="B6193" s="124"/>
      <c r="C6193" s="125" t="s">
        <v>713</v>
      </c>
      <c r="D6193" s="195">
        <v>43259</v>
      </c>
      <c r="E6193" s="124" t="s">
        <v>12169</v>
      </c>
      <c r="F6193" s="124" t="s">
        <v>3</v>
      </c>
      <c r="G6193" s="124">
        <v>1629772</v>
      </c>
      <c r="H6193" s="124"/>
      <c r="I6193" s="128" t="s">
        <v>14812</v>
      </c>
      <c r="J6193" s="124"/>
      <c r="K6193" s="124"/>
      <c r="L6193" s="124"/>
      <c r="M6193" s="124"/>
      <c r="N6193" s="197">
        <v>0</v>
      </c>
      <c r="O6193" s="197">
        <v>2195</v>
      </c>
      <c r="P6193" s="124" t="s">
        <v>1314</v>
      </c>
    </row>
    <row r="6194" spans="1:16" ht="51">
      <c r="A6194" s="262" t="s">
        <v>619</v>
      </c>
      <c r="B6194" s="124"/>
      <c r="C6194" s="125" t="s">
        <v>713</v>
      </c>
      <c r="D6194" s="195">
        <v>43259</v>
      </c>
      <c r="E6194" s="124" t="s">
        <v>12170</v>
      </c>
      <c r="F6194" s="124" t="s">
        <v>3</v>
      </c>
      <c r="G6194" s="124">
        <v>1629778</v>
      </c>
      <c r="H6194" s="124"/>
      <c r="I6194" s="128" t="s">
        <v>14813</v>
      </c>
      <c r="J6194" s="124"/>
      <c r="K6194" s="124"/>
      <c r="L6194" s="124"/>
      <c r="M6194" s="124"/>
      <c r="N6194" s="197">
        <v>0</v>
      </c>
      <c r="O6194" s="197">
        <v>1426</v>
      </c>
      <c r="P6194" s="124" t="s">
        <v>1314</v>
      </c>
    </row>
    <row r="6195" spans="1:16" ht="51">
      <c r="A6195" s="262" t="s">
        <v>619</v>
      </c>
      <c r="B6195" s="124"/>
      <c r="C6195" s="125" t="s">
        <v>713</v>
      </c>
      <c r="D6195" s="195">
        <v>43259</v>
      </c>
      <c r="E6195" s="124" t="s">
        <v>12171</v>
      </c>
      <c r="F6195" s="124" t="s">
        <v>3</v>
      </c>
      <c r="G6195" s="124">
        <v>1629789</v>
      </c>
      <c r="H6195" s="124"/>
      <c r="I6195" s="128" t="s">
        <v>1388</v>
      </c>
      <c r="J6195" s="124"/>
      <c r="K6195" s="124"/>
      <c r="L6195" s="124"/>
      <c r="M6195" s="124"/>
      <c r="N6195" s="197">
        <v>0</v>
      </c>
      <c r="O6195" s="197">
        <v>1669</v>
      </c>
      <c r="P6195" s="124" t="s">
        <v>1314</v>
      </c>
    </row>
    <row r="6196" spans="1:16" ht="51">
      <c r="A6196" s="262" t="s">
        <v>619</v>
      </c>
      <c r="B6196" s="124"/>
      <c r="C6196" s="125" t="s">
        <v>713</v>
      </c>
      <c r="D6196" s="195">
        <v>43259</v>
      </c>
      <c r="E6196" s="124" t="s">
        <v>12172</v>
      </c>
      <c r="F6196" s="124" t="s">
        <v>3</v>
      </c>
      <c r="G6196" s="124">
        <v>1629811</v>
      </c>
      <c r="H6196" s="124"/>
      <c r="I6196" s="128" t="s">
        <v>14814</v>
      </c>
      <c r="J6196" s="124"/>
      <c r="K6196" s="124"/>
      <c r="L6196" s="124"/>
      <c r="M6196" s="124"/>
      <c r="N6196" s="197">
        <v>0</v>
      </c>
      <c r="O6196" s="197">
        <v>10524.130000000001</v>
      </c>
      <c r="P6196" s="124" t="s">
        <v>1314</v>
      </c>
    </row>
    <row r="6197" spans="1:16" ht="63.75">
      <c r="A6197" s="262">
        <v>595</v>
      </c>
      <c r="B6197" s="124"/>
      <c r="C6197" s="125" t="s">
        <v>1275</v>
      </c>
      <c r="D6197" s="195">
        <v>43259</v>
      </c>
      <c r="E6197" s="124" t="s">
        <v>12173</v>
      </c>
      <c r="F6197" s="124" t="s">
        <v>3</v>
      </c>
      <c r="G6197" s="124">
        <v>1629813</v>
      </c>
      <c r="H6197" s="124"/>
      <c r="I6197" s="128" t="s">
        <v>14815</v>
      </c>
      <c r="J6197" s="124"/>
      <c r="K6197" s="124"/>
      <c r="L6197" s="124"/>
      <c r="M6197" s="124"/>
      <c r="N6197" s="197">
        <v>0</v>
      </c>
      <c r="O6197" s="197">
        <v>56.64</v>
      </c>
      <c r="P6197" s="124" t="s">
        <v>1314</v>
      </c>
    </row>
    <row r="6198" spans="1:16" ht="51">
      <c r="A6198" s="262" t="s">
        <v>619</v>
      </c>
      <c r="B6198" s="124"/>
      <c r="C6198" s="125" t="s">
        <v>713</v>
      </c>
      <c r="D6198" s="195">
        <v>43259</v>
      </c>
      <c r="E6198" s="124" t="s">
        <v>12174</v>
      </c>
      <c r="F6198" s="124" t="s">
        <v>3</v>
      </c>
      <c r="G6198" s="124">
        <v>1629814</v>
      </c>
      <c r="H6198" s="124"/>
      <c r="I6198" s="128" t="s">
        <v>14816</v>
      </c>
      <c r="J6198" s="124"/>
      <c r="K6198" s="124"/>
      <c r="L6198" s="124"/>
      <c r="M6198" s="124"/>
      <c r="N6198" s="197">
        <v>0</v>
      </c>
      <c r="O6198" s="197">
        <v>1092</v>
      </c>
      <c r="P6198" s="124" t="s">
        <v>1314</v>
      </c>
    </row>
    <row r="6199" spans="1:16" ht="51">
      <c r="A6199" s="262" t="s">
        <v>619</v>
      </c>
      <c r="B6199" s="124"/>
      <c r="C6199" s="125" t="s">
        <v>713</v>
      </c>
      <c r="D6199" s="195">
        <v>43259</v>
      </c>
      <c r="E6199" s="124" t="s">
        <v>12175</v>
      </c>
      <c r="F6199" s="124" t="s">
        <v>3</v>
      </c>
      <c r="G6199" s="124">
        <v>1629817</v>
      </c>
      <c r="H6199" s="124"/>
      <c r="I6199" s="128" t="s">
        <v>14817</v>
      </c>
      <c r="J6199" s="124"/>
      <c r="K6199" s="124"/>
      <c r="L6199" s="124"/>
      <c r="M6199" s="124"/>
      <c r="N6199" s="197">
        <v>0</v>
      </c>
      <c r="O6199" s="197">
        <v>1000</v>
      </c>
      <c r="P6199" s="124" t="s">
        <v>1314</v>
      </c>
    </row>
    <row r="6200" spans="1:16" ht="51">
      <c r="A6200" s="262" t="s">
        <v>619</v>
      </c>
      <c r="B6200" s="124"/>
      <c r="C6200" s="125" t="s">
        <v>713</v>
      </c>
      <c r="D6200" s="195">
        <v>43259</v>
      </c>
      <c r="E6200" s="124" t="s">
        <v>12176</v>
      </c>
      <c r="F6200" s="124" t="s">
        <v>3</v>
      </c>
      <c r="G6200" s="124">
        <v>1629872</v>
      </c>
      <c r="H6200" s="124"/>
      <c r="I6200" s="128" t="s">
        <v>14818</v>
      </c>
      <c r="J6200" s="124"/>
      <c r="K6200" s="124"/>
      <c r="L6200" s="124"/>
      <c r="M6200" s="124"/>
      <c r="N6200" s="197">
        <v>0</v>
      </c>
      <c r="O6200" s="197">
        <v>2541.88</v>
      </c>
      <c r="P6200" s="124" t="s">
        <v>1314</v>
      </c>
    </row>
    <row r="6201" spans="1:16" ht="51">
      <c r="A6201" s="262" t="s">
        <v>619</v>
      </c>
      <c r="B6201" s="124"/>
      <c r="C6201" s="125" t="s">
        <v>713</v>
      </c>
      <c r="D6201" s="195">
        <v>43259</v>
      </c>
      <c r="E6201" s="124" t="s">
        <v>12177</v>
      </c>
      <c r="F6201" s="124" t="s">
        <v>3</v>
      </c>
      <c r="G6201" s="124">
        <v>1629880</v>
      </c>
      <c r="H6201" s="124"/>
      <c r="I6201" s="128" t="s">
        <v>14819</v>
      </c>
      <c r="J6201" s="124"/>
      <c r="K6201" s="124"/>
      <c r="L6201" s="124"/>
      <c r="M6201" s="124"/>
      <c r="N6201" s="197">
        <v>0</v>
      </c>
      <c r="O6201" s="197">
        <v>7564</v>
      </c>
      <c r="P6201" s="124" t="s">
        <v>1314</v>
      </c>
    </row>
    <row r="6202" spans="1:16" ht="51">
      <c r="A6202" s="262" t="s">
        <v>619</v>
      </c>
      <c r="B6202" s="124"/>
      <c r="C6202" s="125" t="s">
        <v>713</v>
      </c>
      <c r="D6202" s="195">
        <v>43259</v>
      </c>
      <c r="E6202" s="124" t="s">
        <v>12178</v>
      </c>
      <c r="F6202" s="124" t="s">
        <v>3</v>
      </c>
      <c r="G6202" s="124">
        <v>1629901</v>
      </c>
      <c r="H6202" s="124"/>
      <c r="I6202" s="128" t="s">
        <v>14820</v>
      </c>
      <c r="J6202" s="124"/>
      <c r="K6202" s="124"/>
      <c r="L6202" s="124"/>
      <c r="M6202" s="124"/>
      <c r="N6202" s="197">
        <v>0</v>
      </c>
      <c r="O6202" s="197">
        <v>78.989999999999995</v>
      </c>
      <c r="P6202" s="124" t="s">
        <v>1314</v>
      </c>
    </row>
    <row r="6203" spans="1:16" ht="51">
      <c r="A6203" s="262" t="s">
        <v>619</v>
      </c>
      <c r="B6203" s="124"/>
      <c r="C6203" s="125" t="s">
        <v>713</v>
      </c>
      <c r="D6203" s="195">
        <v>43259</v>
      </c>
      <c r="E6203" s="124" t="s">
        <v>12179</v>
      </c>
      <c r="F6203" s="124" t="s">
        <v>3</v>
      </c>
      <c r="G6203" s="124">
        <v>1629904</v>
      </c>
      <c r="H6203" s="124"/>
      <c r="I6203" s="128" t="s">
        <v>14821</v>
      </c>
      <c r="J6203" s="124"/>
      <c r="K6203" s="124"/>
      <c r="L6203" s="124"/>
      <c r="M6203" s="124"/>
      <c r="N6203" s="197">
        <v>0</v>
      </c>
      <c r="O6203" s="197">
        <v>132.69999999999999</v>
      </c>
      <c r="P6203" s="124" t="s">
        <v>1314</v>
      </c>
    </row>
    <row r="6204" spans="1:16" ht="51">
      <c r="A6204" s="262">
        <v>35</v>
      </c>
      <c r="B6204" s="124"/>
      <c r="C6204" s="125" t="s">
        <v>696</v>
      </c>
      <c r="D6204" s="195">
        <v>43259</v>
      </c>
      <c r="E6204" s="124" t="s">
        <v>12180</v>
      </c>
      <c r="F6204" s="124" t="s">
        <v>3</v>
      </c>
      <c r="G6204" s="124">
        <v>1629912</v>
      </c>
      <c r="H6204" s="124"/>
      <c r="I6204" s="128" t="s">
        <v>14822</v>
      </c>
      <c r="J6204" s="124"/>
      <c r="K6204" s="124"/>
      <c r="L6204" s="124"/>
      <c r="M6204" s="124"/>
      <c r="N6204" s="197">
        <v>0</v>
      </c>
      <c r="O6204" s="197">
        <v>932.65</v>
      </c>
      <c r="P6204" s="124" t="s">
        <v>1314</v>
      </c>
    </row>
    <row r="6205" spans="1:16" ht="51">
      <c r="A6205" s="262">
        <v>81</v>
      </c>
      <c r="B6205" s="124"/>
      <c r="C6205" s="125" t="s">
        <v>709</v>
      </c>
      <c r="D6205" s="195">
        <v>43259</v>
      </c>
      <c r="E6205" s="124" t="s">
        <v>12181</v>
      </c>
      <c r="F6205" s="124" t="s">
        <v>3</v>
      </c>
      <c r="G6205" s="124">
        <v>1629920</v>
      </c>
      <c r="H6205" s="124"/>
      <c r="I6205" s="128" t="s">
        <v>14823</v>
      </c>
      <c r="J6205" s="124"/>
      <c r="K6205" s="124"/>
      <c r="L6205" s="124"/>
      <c r="M6205" s="124"/>
      <c r="N6205" s="197">
        <v>0</v>
      </c>
      <c r="O6205" s="197">
        <v>1</v>
      </c>
      <c r="P6205" s="124" t="s">
        <v>1314</v>
      </c>
    </row>
    <row r="6206" spans="1:16" ht="51">
      <c r="A6206" s="262">
        <v>373</v>
      </c>
      <c r="B6206" s="124"/>
      <c r="C6206" s="125" t="s">
        <v>1269</v>
      </c>
      <c r="D6206" s="195">
        <v>43259</v>
      </c>
      <c r="E6206" s="124" t="s">
        <v>12182</v>
      </c>
      <c r="F6206" s="124" t="s">
        <v>3</v>
      </c>
      <c r="G6206" s="124">
        <v>1629933</v>
      </c>
      <c r="H6206" s="124"/>
      <c r="I6206" s="128" t="s">
        <v>14824</v>
      </c>
      <c r="J6206" s="124"/>
      <c r="K6206" s="124"/>
      <c r="L6206" s="124"/>
      <c r="M6206" s="124"/>
      <c r="N6206" s="197">
        <v>0</v>
      </c>
      <c r="O6206" s="197">
        <v>5000</v>
      </c>
      <c r="P6206" s="124" t="s">
        <v>1314</v>
      </c>
    </row>
    <row r="6207" spans="1:16" ht="51">
      <c r="A6207" s="262">
        <v>163</v>
      </c>
      <c r="B6207" s="124"/>
      <c r="C6207" s="125" t="s">
        <v>748</v>
      </c>
      <c r="D6207" s="195">
        <v>43259</v>
      </c>
      <c r="E6207" s="124" t="s">
        <v>12183</v>
      </c>
      <c r="F6207" s="124" t="s">
        <v>3</v>
      </c>
      <c r="G6207" s="124">
        <v>1629934</v>
      </c>
      <c r="H6207" s="124"/>
      <c r="I6207" s="128" t="s">
        <v>14825</v>
      </c>
      <c r="J6207" s="124"/>
      <c r="K6207" s="124"/>
      <c r="L6207" s="124"/>
      <c r="M6207" s="124"/>
      <c r="N6207" s="197">
        <v>0</v>
      </c>
      <c r="O6207" s="197">
        <v>1.8</v>
      </c>
      <c r="P6207" s="124" t="s">
        <v>1314</v>
      </c>
    </row>
    <row r="6208" spans="1:16" ht="51">
      <c r="A6208" s="262">
        <v>163</v>
      </c>
      <c r="B6208" s="124"/>
      <c r="C6208" s="125" t="s">
        <v>748</v>
      </c>
      <c r="D6208" s="195">
        <v>43259</v>
      </c>
      <c r="E6208" s="124" t="s">
        <v>12184</v>
      </c>
      <c r="F6208" s="124" t="s">
        <v>3</v>
      </c>
      <c r="G6208" s="124">
        <v>1629937</v>
      </c>
      <c r="H6208" s="124"/>
      <c r="I6208" s="128" t="s">
        <v>14825</v>
      </c>
      <c r="J6208" s="124"/>
      <c r="K6208" s="124"/>
      <c r="L6208" s="124"/>
      <c r="M6208" s="124"/>
      <c r="N6208" s="197">
        <v>0</v>
      </c>
      <c r="O6208" s="197">
        <v>0.5</v>
      </c>
      <c r="P6208" s="124" t="s">
        <v>1314</v>
      </c>
    </row>
    <row r="6209" spans="1:16" ht="51">
      <c r="A6209" s="262" t="s">
        <v>619</v>
      </c>
      <c r="B6209" s="124"/>
      <c r="C6209" s="125" t="s">
        <v>713</v>
      </c>
      <c r="D6209" s="195">
        <v>43259</v>
      </c>
      <c r="E6209" s="124" t="s">
        <v>12185</v>
      </c>
      <c r="F6209" s="124" t="s">
        <v>3</v>
      </c>
      <c r="G6209" s="124">
        <v>1629938</v>
      </c>
      <c r="H6209" s="124"/>
      <c r="I6209" s="128" t="s">
        <v>14826</v>
      </c>
      <c r="J6209" s="124"/>
      <c r="K6209" s="124"/>
      <c r="L6209" s="124"/>
      <c r="M6209" s="124"/>
      <c r="N6209" s="197">
        <v>0</v>
      </c>
      <c r="O6209" s="197">
        <v>4051.12</v>
      </c>
      <c r="P6209" s="124" t="s">
        <v>1314</v>
      </c>
    </row>
    <row r="6210" spans="1:16" ht="51">
      <c r="A6210" s="262">
        <v>373</v>
      </c>
      <c r="B6210" s="124"/>
      <c r="C6210" s="125" t="s">
        <v>1269</v>
      </c>
      <c r="D6210" s="195">
        <v>43259</v>
      </c>
      <c r="E6210" s="124" t="s">
        <v>12186</v>
      </c>
      <c r="F6210" s="124" t="s">
        <v>3</v>
      </c>
      <c r="G6210" s="124">
        <v>1629947</v>
      </c>
      <c r="H6210" s="124"/>
      <c r="I6210" s="128" t="s">
        <v>14827</v>
      </c>
      <c r="J6210" s="124"/>
      <c r="K6210" s="124"/>
      <c r="L6210" s="124"/>
      <c r="M6210" s="124"/>
      <c r="N6210" s="197">
        <v>0</v>
      </c>
      <c r="O6210" s="197">
        <v>246.51000000000002</v>
      </c>
      <c r="P6210" s="124" t="s">
        <v>1314</v>
      </c>
    </row>
    <row r="6211" spans="1:16" ht="63.75">
      <c r="A6211" s="262">
        <v>660</v>
      </c>
      <c r="B6211" s="124"/>
      <c r="C6211" s="125" t="s">
        <v>233</v>
      </c>
      <c r="D6211" s="195">
        <v>43259</v>
      </c>
      <c r="E6211" s="124" t="s">
        <v>12187</v>
      </c>
      <c r="F6211" s="124" t="s">
        <v>3</v>
      </c>
      <c r="G6211" s="124">
        <v>1629738</v>
      </c>
      <c r="H6211" s="124"/>
      <c r="I6211" s="128" t="s">
        <v>14828</v>
      </c>
      <c r="J6211" s="124"/>
      <c r="K6211" s="124"/>
      <c r="L6211" s="124"/>
      <c r="M6211" s="124"/>
      <c r="N6211" s="197">
        <v>0</v>
      </c>
      <c r="O6211" s="197">
        <v>250</v>
      </c>
      <c r="P6211" s="124" t="s">
        <v>1314</v>
      </c>
    </row>
    <row r="6212" spans="1:16" ht="51">
      <c r="A6212" s="262">
        <v>650</v>
      </c>
      <c r="B6212" s="124"/>
      <c r="C6212" s="125" t="s">
        <v>232</v>
      </c>
      <c r="D6212" s="195">
        <v>43259</v>
      </c>
      <c r="E6212" s="124" t="s">
        <v>12188</v>
      </c>
      <c r="F6212" s="124" t="s">
        <v>3</v>
      </c>
      <c r="G6212" s="124">
        <v>1629711</v>
      </c>
      <c r="H6212" s="124"/>
      <c r="I6212" s="128" t="s">
        <v>14829</v>
      </c>
      <c r="J6212" s="124"/>
      <c r="K6212" s="124"/>
      <c r="L6212" s="124"/>
      <c r="M6212" s="124"/>
      <c r="N6212" s="197">
        <v>0</v>
      </c>
      <c r="O6212" s="197">
        <v>35</v>
      </c>
      <c r="P6212" s="124" t="s">
        <v>1314</v>
      </c>
    </row>
    <row r="6213" spans="1:16" ht="51">
      <c r="A6213" s="262">
        <v>574</v>
      </c>
      <c r="B6213" s="124"/>
      <c r="C6213" s="125" t="s">
        <v>850</v>
      </c>
      <c r="D6213" s="195">
        <v>43259</v>
      </c>
      <c r="E6213" s="124" t="s">
        <v>12189</v>
      </c>
      <c r="F6213" s="124" t="s">
        <v>3</v>
      </c>
      <c r="G6213" s="124">
        <v>1629707</v>
      </c>
      <c r="H6213" s="124"/>
      <c r="I6213" s="128" t="s">
        <v>14830</v>
      </c>
      <c r="J6213" s="124"/>
      <c r="K6213" s="124"/>
      <c r="L6213" s="124"/>
      <c r="M6213" s="124"/>
      <c r="N6213" s="197">
        <v>0</v>
      </c>
      <c r="O6213" s="197">
        <v>130787.86</v>
      </c>
      <c r="P6213" s="124" t="s">
        <v>1314</v>
      </c>
    </row>
    <row r="6214" spans="1:16" ht="51">
      <c r="A6214" s="262">
        <v>574</v>
      </c>
      <c r="B6214" s="124"/>
      <c r="C6214" s="125" t="s">
        <v>850</v>
      </c>
      <c r="D6214" s="195">
        <v>43259</v>
      </c>
      <c r="E6214" s="124" t="s">
        <v>12190</v>
      </c>
      <c r="F6214" s="124" t="s">
        <v>3</v>
      </c>
      <c r="G6214" s="124">
        <v>1629705</v>
      </c>
      <c r="H6214" s="124"/>
      <c r="I6214" s="128" t="s">
        <v>14831</v>
      </c>
      <c r="J6214" s="124"/>
      <c r="K6214" s="124"/>
      <c r="L6214" s="124"/>
      <c r="M6214" s="124"/>
      <c r="N6214" s="197">
        <v>0</v>
      </c>
      <c r="O6214" s="197">
        <v>2860</v>
      </c>
      <c r="P6214" s="124" t="s">
        <v>1314</v>
      </c>
    </row>
    <row r="6215" spans="1:16" ht="63.75">
      <c r="A6215" s="262">
        <v>342</v>
      </c>
      <c r="B6215" s="124"/>
      <c r="C6215" s="125" t="s">
        <v>816</v>
      </c>
      <c r="D6215" s="195">
        <v>43259</v>
      </c>
      <c r="E6215" s="124" t="s">
        <v>12191</v>
      </c>
      <c r="F6215" s="124" t="s">
        <v>3</v>
      </c>
      <c r="G6215" s="124">
        <v>1629703</v>
      </c>
      <c r="H6215" s="124"/>
      <c r="I6215" s="128" t="s">
        <v>14832</v>
      </c>
      <c r="J6215" s="124"/>
      <c r="K6215" s="124"/>
      <c r="L6215" s="124"/>
      <c r="M6215" s="124"/>
      <c r="N6215" s="197">
        <v>0</v>
      </c>
      <c r="O6215" s="197">
        <v>4347.5</v>
      </c>
      <c r="P6215" s="124" t="s">
        <v>1314</v>
      </c>
    </row>
    <row r="6216" spans="1:16" ht="63.75">
      <c r="A6216" s="262">
        <v>660</v>
      </c>
      <c r="B6216" s="124"/>
      <c r="C6216" s="125" t="s">
        <v>233</v>
      </c>
      <c r="D6216" s="195">
        <v>43259</v>
      </c>
      <c r="E6216" s="124" t="s">
        <v>12192</v>
      </c>
      <c r="F6216" s="124" t="s">
        <v>3</v>
      </c>
      <c r="G6216" s="124">
        <v>1629582</v>
      </c>
      <c r="H6216" s="124"/>
      <c r="I6216" s="128" t="s">
        <v>14833</v>
      </c>
      <c r="J6216" s="124"/>
      <c r="K6216" s="124"/>
      <c r="L6216" s="124"/>
      <c r="M6216" s="124"/>
      <c r="N6216" s="197">
        <v>0</v>
      </c>
      <c r="O6216" s="197">
        <v>1052.7</v>
      </c>
      <c r="P6216" s="124" t="s">
        <v>4737</v>
      </c>
    </row>
    <row r="6217" spans="1:16" ht="63.75">
      <c r="A6217" s="262">
        <v>20</v>
      </c>
      <c r="B6217" s="124"/>
      <c r="C6217" s="125" t="s">
        <v>693</v>
      </c>
      <c r="D6217" s="195">
        <v>43259</v>
      </c>
      <c r="E6217" s="124" t="s">
        <v>12193</v>
      </c>
      <c r="F6217" s="124" t="s">
        <v>3</v>
      </c>
      <c r="G6217" s="124">
        <v>1629598</v>
      </c>
      <c r="H6217" s="124"/>
      <c r="I6217" s="128" t="s">
        <v>14834</v>
      </c>
      <c r="J6217" s="124"/>
      <c r="K6217" s="124"/>
      <c r="L6217" s="124"/>
      <c r="M6217" s="124"/>
      <c r="N6217" s="197">
        <v>0</v>
      </c>
      <c r="O6217" s="197">
        <v>657775.18000000005</v>
      </c>
      <c r="P6217" s="124" t="s">
        <v>1314</v>
      </c>
    </row>
    <row r="6218" spans="1:16" ht="63.75">
      <c r="A6218" s="262">
        <v>20</v>
      </c>
      <c r="B6218" s="124"/>
      <c r="C6218" s="125" t="s">
        <v>693</v>
      </c>
      <c r="D6218" s="195">
        <v>43259</v>
      </c>
      <c r="E6218" s="124" t="s">
        <v>12194</v>
      </c>
      <c r="F6218" s="124" t="s">
        <v>3</v>
      </c>
      <c r="G6218" s="124">
        <v>1629599</v>
      </c>
      <c r="H6218" s="124"/>
      <c r="I6218" s="128" t="s">
        <v>14835</v>
      </c>
      <c r="J6218" s="124"/>
      <c r="K6218" s="124"/>
      <c r="L6218" s="124"/>
      <c r="M6218" s="124"/>
      <c r="N6218" s="197">
        <v>0</v>
      </c>
      <c r="O6218" s="197">
        <v>132367</v>
      </c>
      <c r="P6218" s="124" t="s">
        <v>1314</v>
      </c>
    </row>
    <row r="6219" spans="1:16" ht="51">
      <c r="A6219" s="262" t="s">
        <v>622</v>
      </c>
      <c r="B6219" s="124"/>
      <c r="C6219" s="125" t="s">
        <v>715</v>
      </c>
      <c r="D6219" s="195">
        <v>43259</v>
      </c>
      <c r="E6219" s="124" t="s">
        <v>12195</v>
      </c>
      <c r="F6219" s="124" t="s">
        <v>3</v>
      </c>
      <c r="G6219" s="124">
        <v>1629601</v>
      </c>
      <c r="H6219" s="124"/>
      <c r="I6219" s="128" t="s">
        <v>14836</v>
      </c>
      <c r="J6219" s="124"/>
      <c r="K6219" s="124"/>
      <c r="L6219" s="124"/>
      <c r="M6219" s="124"/>
      <c r="N6219" s="197">
        <v>0</v>
      </c>
      <c r="O6219" s="197">
        <v>17492.38</v>
      </c>
      <c r="P6219" s="124" t="s">
        <v>1314</v>
      </c>
    </row>
    <row r="6220" spans="1:16" ht="51">
      <c r="A6220" s="262">
        <v>15</v>
      </c>
      <c r="B6220" s="124"/>
      <c r="C6220" s="125" t="s">
        <v>691</v>
      </c>
      <c r="D6220" s="195">
        <v>43259</v>
      </c>
      <c r="E6220" s="124" t="s">
        <v>12196</v>
      </c>
      <c r="F6220" s="124" t="s">
        <v>3</v>
      </c>
      <c r="G6220" s="124">
        <v>1629617</v>
      </c>
      <c r="H6220" s="124"/>
      <c r="I6220" s="128" t="s">
        <v>14837</v>
      </c>
      <c r="J6220" s="124"/>
      <c r="K6220" s="124"/>
      <c r="L6220" s="124"/>
      <c r="M6220" s="124"/>
      <c r="N6220" s="197">
        <v>0</v>
      </c>
      <c r="O6220" s="197">
        <v>4437</v>
      </c>
      <c r="P6220" s="124" t="s">
        <v>1314</v>
      </c>
    </row>
    <row r="6221" spans="1:16" ht="63.75">
      <c r="A6221" s="262">
        <v>15</v>
      </c>
      <c r="B6221" s="124"/>
      <c r="C6221" s="125" t="s">
        <v>691</v>
      </c>
      <c r="D6221" s="195">
        <v>43259</v>
      </c>
      <c r="E6221" s="124" t="s">
        <v>12197</v>
      </c>
      <c r="F6221" s="124" t="s">
        <v>3</v>
      </c>
      <c r="G6221" s="124">
        <v>1629659</v>
      </c>
      <c r="H6221" s="124"/>
      <c r="I6221" s="128" t="s">
        <v>14838</v>
      </c>
      <c r="J6221" s="124"/>
      <c r="K6221" s="124"/>
      <c r="L6221" s="124"/>
      <c r="M6221" s="124"/>
      <c r="N6221" s="197">
        <v>0</v>
      </c>
      <c r="O6221" s="197">
        <v>4038</v>
      </c>
      <c r="P6221" s="124" t="s">
        <v>1314</v>
      </c>
    </row>
    <row r="6222" spans="1:16" ht="51">
      <c r="A6222" s="262" t="s">
        <v>619</v>
      </c>
      <c r="B6222" s="124"/>
      <c r="C6222" s="125" t="s">
        <v>713</v>
      </c>
      <c r="D6222" s="195">
        <v>43259</v>
      </c>
      <c r="E6222" s="124" t="s">
        <v>12198</v>
      </c>
      <c r="F6222" s="124" t="s">
        <v>3</v>
      </c>
      <c r="G6222" s="124">
        <v>1629688</v>
      </c>
      <c r="H6222" s="124"/>
      <c r="I6222" s="128" t="s">
        <v>14839</v>
      </c>
      <c r="J6222" s="124"/>
      <c r="K6222" s="124"/>
      <c r="L6222" s="124"/>
      <c r="M6222" s="124"/>
      <c r="N6222" s="197">
        <v>0</v>
      </c>
      <c r="O6222" s="197">
        <v>1230.71</v>
      </c>
      <c r="P6222" s="124" t="s">
        <v>1314</v>
      </c>
    </row>
    <row r="6223" spans="1:16" ht="51">
      <c r="A6223" s="262">
        <v>574</v>
      </c>
      <c r="B6223" s="124"/>
      <c r="C6223" s="125" t="s">
        <v>850</v>
      </c>
      <c r="D6223" s="195">
        <v>43259</v>
      </c>
      <c r="E6223" s="124" t="s">
        <v>12199</v>
      </c>
      <c r="F6223" s="124" t="s">
        <v>3</v>
      </c>
      <c r="G6223" s="124">
        <v>1629694</v>
      </c>
      <c r="H6223" s="124"/>
      <c r="I6223" s="128" t="s">
        <v>14840</v>
      </c>
      <c r="J6223" s="124"/>
      <c r="K6223" s="124"/>
      <c r="L6223" s="124"/>
      <c r="M6223" s="124"/>
      <c r="N6223" s="197">
        <v>0</v>
      </c>
      <c r="O6223" s="197">
        <v>191.1</v>
      </c>
      <c r="P6223" s="124" t="s">
        <v>1314</v>
      </c>
    </row>
    <row r="6224" spans="1:16" ht="51">
      <c r="A6224" s="262">
        <v>574</v>
      </c>
      <c r="B6224" s="124"/>
      <c r="C6224" s="125" t="s">
        <v>850</v>
      </c>
      <c r="D6224" s="195">
        <v>43259</v>
      </c>
      <c r="E6224" s="124" t="s">
        <v>12200</v>
      </c>
      <c r="F6224" s="124" t="s">
        <v>3</v>
      </c>
      <c r="G6224" s="124">
        <v>1629696</v>
      </c>
      <c r="H6224" s="124"/>
      <c r="I6224" s="128" t="s">
        <v>14841</v>
      </c>
      <c r="J6224" s="124"/>
      <c r="K6224" s="124"/>
      <c r="L6224" s="124"/>
      <c r="M6224" s="124"/>
      <c r="N6224" s="197">
        <v>0</v>
      </c>
      <c r="O6224" s="197">
        <v>480</v>
      </c>
      <c r="P6224" s="124" t="s">
        <v>1314</v>
      </c>
    </row>
    <row r="6225" spans="1:16" ht="63.75">
      <c r="A6225" s="262">
        <v>342</v>
      </c>
      <c r="B6225" s="124"/>
      <c r="C6225" s="125" t="s">
        <v>816</v>
      </c>
      <c r="D6225" s="195">
        <v>43259</v>
      </c>
      <c r="E6225" s="124" t="s">
        <v>12201</v>
      </c>
      <c r="F6225" s="124" t="s">
        <v>3</v>
      </c>
      <c r="G6225" s="124">
        <v>1629698</v>
      </c>
      <c r="H6225" s="124"/>
      <c r="I6225" s="128" t="s">
        <v>14842</v>
      </c>
      <c r="J6225" s="124"/>
      <c r="K6225" s="124"/>
      <c r="L6225" s="124"/>
      <c r="M6225" s="124"/>
      <c r="N6225" s="197">
        <v>0</v>
      </c>
      <c r="O6225" s="197">
        <v>597.03</v>
      </c>
      <c r="P6225" s="124" t="s">
        <v>1314</v>
      </c>
    </row>
    <row r="6226" spans="1:16" ht="51">
      <c r="A6226" s="262">
        <v>574</v>
      </c>
      <c r="B6226" s="124"/>
      <c r="C6226" s="125" t="s">
        <v>850</v>
      </c>
      <c r="D6226" s="195">
        <v>43259</v>
      </c>
      <c r="E6226" s="124" t="s">
        <v>12202</v>
      </c>
      <c r="F6226" s="124" t="s">
        <v>3</v>
      </c>
      <c r="G6226" s="124">
        <v>1629699</v>
      </c>
      <c r="H6226" s="124"/>
      <c r="I6226" s="128" t="s">
        <v>14843</v>
      </c>
      <c r="J6226" s="124"/>
      <c r="K6226" s="124"/>
      <c r="L6226" s="124"/>
      <c r="M6226" s="124"/>
      <c r="N6226" s="197">
        <v>0</v>
      </c>
      <c r="O6226" s="197">
        <v>4000</v>
      </c>
      <c r="P6226" s="124" t="s">
        <v>1314</v>
      </c>
    </row>
    <row r="6227" spans="1:16" ht="51">
      <c r="A6227" s="262">
        <v>574</v>
      </c>
      <c r="B6227" s="124"/>
      <c r="C6227" s="125" t="s">
        <v>850</v>
      </c>
      <c r="D6227" s="195">
        <v>43259</v>
      </c>
      <c r="E6227" s="124" t="s">
        <v>12203</v>
      </c>
      <c r="F6227" s="124" t="s">
        <v>3</v>
      </c>
      <c r="G6227" s="124">
        <v>1629701</v>
      </c>
      <c r="H6227" s="124"/>
      <c r="I6227" s="128" t="s">
        <v>14844</v>
      </c>
      <c r="J6227" s="124"/>
      <c r="K6227" s="124"/>
      <c r="L6227" s="124"/>
      <c r="M6227" s="124"/>
      <c r="N6227" s="197">
        <v>0</v>
      </c>
      <c r="O6227" s="197">
        <v>10.4</v>
      </c>
      <c r="P6227" s="124" t="s">
        <v>1314</v>
      </c>
    </row>
    <row r="6228" spans="1:16" ht="51">
      <c r="A6228" s="262">
        <v>16</v>
      </c>
      <c r="B6228" s="124"/>
      <c r="C6228" s="125" t="s">
        <v>692</v>
      </c>
      <c r="D6228" s="195">
        <v>43259</v>
      </c>
      <c r="E6228" s="124" t="s">
        <v>12204</v>
      </c>
      <c r="F6228" s="124" t="s">
        <v>3</v>
      </c>
      <c r="G6228" s="124">
        <v>1629630</v>
      </c>
      <c r="H6228" s="124"/>
      <c r="I6228" s="128" t="s">
        <v>14845</v>
      </c>
      <c r="J6228" s="124"/>
      <c r="K6228" s="124"/>
      <c r="L6228" s="124"/>
      <c r="M6228" s="124"/>
      <c r="N6228" s="197">
        <v>0</v>
      </c>
      <c r="O6228" s="197">
        <v>2850</v>
      </c>
      <c r="P6228" s="124" t="s">
        <v>1314</v>
      </c>
    </row>
    <row r="6229" spans="1:16" ht="51">
      <c r="A6229" s="262">
        <v>16</v>
      </c>
      <c r="B6229" s="124"/>
      <c r="C6229" s="125" t="s">
        <v>692</v>
      </c>
      <c r="D6229" s="195">
        <v>43259</v>
      </c>
      <c r="E6229" s="124" t="s">
        <v>12205</v>
      </c>
      <c r="F6229" s="124" t="s">
        <v>3</v>
      </c>
      <c r="G6229" s="124">
        <v>1629639</v>
      </c>
      <c r="H6229" s="124"/>
      <c r="I6229" s="128" t="s">
        <v>14846</v>
      </c>
      <c r="J6229" s="124"/>
      <c r="K6229" s="124"/>
      <c r="L6229" s="124"/>
      <c r="M6229" s="124"/>
      <c r="N6229" s="197">
        <v>0</v>
      </c>
      <c r="O6229" s="197">
        <v>1210</v>
      </c>
      <c r="P6229" s="124" t="s">
        <v>1314</v>
      </c>
    </row>
    <row r="6230" spans="1:16" ht="51">
      <c r="A6230" s="262" t="s">
        <v>619</v>
      </c>
      <c r="B6230" s="124"/>
      <c r="C6230" s="125" t="s">
        <v>713</v>
      </c>
      <c r="D6230" s="195">
        <v>43259</v>
      </c>
      <c r="E6230" s="124" t="s">
        <v>12206</v>
      </c>
      <c r="F6230" s="124" t="s">
        <v>3</v>
      </c>
      <c r="G6230" s="124">
        <v>1629650</v>
      </c>
      <c r="H6230" s="124"/>
      <c r="I6230" s="128" t="s">
        <v>14847</v>
      </c>
      <c r="J6230" s="124"/>
      <c r="K6230" s="124"/>
      <c r="L6230" s="124"/>
      <c r="M6230" s="124"/>
      <c r="N6230" s="197">
        <v>0</v>
      </c>
      <c r="O6230" s="197">
        <v>70</v>
      </c>
      <c r="P6230" s="124" t="s">
        <v>1314</v>
      </c>
    </row>
    <row r="6231" spans="1:16" ht="63.75">
      <c r="A6231" s="262">
        <v>597</v>
      </c>
      <c r="B6231" s="124"/>
      <c r="C6231" s="125" t="s">
        <v>4141</v>
      </c>
      <c r="D6231" s="195">
        <v>43259</v>
      </c>
      <c r="E6231" s="124" t="s">
        <v>12207</v>
      </c>
      <c r="F6231" s="124" t="s">
        <v>3</v>
      </c>
      <c r="G6231" s="124">
        <v>1629653</v>
      </c>
      <c r="H6231" s="124"/>
      <c r="I6231" s="128" t="s">
        <v>14848</v>
      </c>
      <c r="J6231" s="124"/>
      <c r="K6231" s="124"/>
      <c r="L6231" s="124"/>
      <c r="M6231" s="124"/>
      <c r="N6231" s="197">
        <v>0</v>
      </c>
      <c r="O6231" s="197">
        <v>13.02</v>
      </c>
      <c r="P6231" s="124" t="s">
        <v>1314</v>
      </c>
    </row>
    <row r="6232" spans="1:16" ht="63.75">
      <c r="A6232" s="262">
        <v>597</v>
      </c>
      <c r="B6232" s="124"/>
      <c r="C6232" s="125" t="s">
        <v>4141</v>
      </c>
      <c r="D6232" s="195">
        <v>43259</v>
      </c>
      <c r="E6232" s="124" t="s">
        <v>12208</v>
      </c>
      <c r="F6232" s="124" t="s">
        <v>3</v>
      </c>
      <c r="G6232" s="124">
        <v>1629654</v>
      </c>
      <c r="H6232" s="124"/>
      <c r="I6232" s="128" t="s">
        <v>14848</v>
      </c>
      <c r="J6232" s="124"/>
      <c r="K6232" s="124"/>
      <c r="L6232" s="124"/>
      <c r="M6232" s="124"/>
      <c r="N6232" s="197">
        <v>0</v>
      </c>
      <c r="O6232" s="197">
        <v>175</v>
      </c>
      <c r="P6232" s="124" t="s">
        <v>1314</v>
      </c>
    </row>
    <row r="6233" spans="1:16" ht="76.5">
      <c r="A6233" s="262">
        <v>10</v>
      </c>
      <c r="B6233" s="124"/>
      <c r="C6233" s="125" t="s">
        <v>690</v>
      </c>
      <c r="D6233" s="195">
        <v>43259</v>
      </c>
      <c r="E6233" s="124" t="s">
        <v>12209</v>
      </c>
      <c r="F6233" s="124" t="s">
        <v>6</v>
      </c>
      <c r="G6233" s="124">
        <v>755814</v>
      </c>
      <c r="H6233" s="124"/>
      <c r="I6233" s="128" t="s">
        <v>14849</v>
      </c>
      <c r="J6233" s="124"/>
      <c r="K6233" s="124"/>
      <c r="L6233" s="124"/>
      <c r="M6233" s="124"/>
      <c r="N6233" s="197">
        <v>0</v>
      </c>
      <c r="O6233" s="197">
        <v>11116.36</v>
      </c>
      <c r="P6233" s="124" t="s">
        <v>1314</v>
      </c>
    </row>
    <row r="6234" spans="1:16" ht="76.5">
      <c r="A6234" s="262">
        <v>10</v>
      </c>
      <c r="B6234" s="124"/>
      <c r="C6234" s="125" t="s">
        <v>690</v>
      </c>
      <c r="D6234" s="195">
        <v>43259</v>
      </c>
      <c r="E6234" s="124" t="s">
        <v>12210</v>
      </c>
      <c r="F6234" s="124" t="s">
        <v>6</v>
      </c>
      <c r="G6234" s="124">
        <v>755816</v>
      </c>
      <c r="H6234" s="124"/>
      <c r="I6234" s="128" t="s">
        <v>14850</v>
      </c>
      <c r="J6234" s="124"/>
      <c r="K6234" s="124"/>
      <c r="L6234" s="124"/>
      <c r="M6234" s="124"/>
      <c r="N6234" s="197">
        <v>0</v>
      </c>
      <c r="O6234" s="197">
        <v>203441.12</v>
      </c>
      <c r="P6234" s="124" t="s">
        <v>1314</v>
      </c>
    </row>
    <row r="6235" spans="1:16" ht="63.75">
      <c r="A6235" s="262">
        <v>10</v>
      </c>
      <c r="B6235" s="124"/>
      <c r="C6235" s="125" t="s">
        <v>690</v>
      </c>
      <c r="D6235" s="195">
        <v>43259</v>
      </c>
      <c r="E6235" s="124" t="s">
        <v>12211</v>
      </c>
      <c r="F6235" s="124" t="s">
        <v>15</v>
      </c>
      <c r="G6235" s="124">
        <v>755817</v>
      </c>
      <c r="H6235" s="124"/>
      <c r="I6235" s="128" t="s">
        <v>14851</v>
      </c>
      <c r="J6235" s="124"/>
      <c r="K6235" s="124"/>
      <c r="L6235" s="124"/>
      <c r="M6235" s="124"/>
      <c r="N6235" s="197">
        <v>50</v>
      </c>
      <c r="O6235" s="197">
        <v>0</v>
      </c>
      <c r="P6235" s="124" t="s">
        <v>1314</v>
      </c>
    </row>
    <row r="6236" spans="1:16" ht="76.5">
      <c r="A6236" s="262">
        <v>10</v>
      </c>
      <c r="B6236" s="124"/>
      <c r="C6236" s="125" t="s">
        <v>690</v>
      </c>
      <c r="D6236" s="195">
        <v>43259</v>
      </c>
      <c r="E6236" s="124" t="s">
        <v>12212</v>
      </c>
      <c r="F6236" s="124" t="s">
        <v>15</v>
      </c>
      <c r="G6236" s="124">
        <v>755815</v>
      </c>
      <c r="H6236" s="124"/>
      <c r="I6236" s="128" t="s">
        <v>14852</v>
      </c>
      <c r="J6236" s="124"/>
      <c r="K6236" s="124"/>
      <c r="L6236" s="124"/>
      <c r="M6236" s="124"/>
      <c r="N6236" s="197">
        <v>50</v>
      </c>
      <c r="O6236" s="197">
        <v>0</v>
      </c>
      <c r="P6236" s="124" t="s">
        <v>1314</v>
      </c>
    </row>
    <row r="6237" spans="1:16" ht="63.75">
      <c r="A6237" s="262">
        <v>10</v>
      </c>
      <c r="B6237" s="124"/>
      <c r="C6237" s="125" t="s">
        <v>690</v>
      </c>
      <c r="D6237" s="195">
        <v>43259</v>
      </c>
      <c r="E6237" s="124" t="s">
        <v>12213</v>
      </c>
      <c r="F6237" s="124" t="s">
        <v>6</v>
      </c>
      <c r="G6237" s="124">
        <v>755943</v>
      </c>
      <c r="H6237" s="124"/>
      <c r="I6237" s="128" t="s">
        <v>14853</v>
      </c>
      <c r="J6237" s="124"/>
      <c r="K6237" s="124"/>
      <c r="L6237" s="124"/>
      <c r="M6237" s="124"/>
      <c r="N6237" s="197">
        <v>0</v>
      </c>
      <c r="O6237" s="197">
        <v>53816.7</v>
      </c>
      <c r="P6237" s="124" t="s">
        <v>1314</v>
      </c>
    </row>
    <row r="6238" spans="1:16" ht="63.75">
      <c r="A6238" s="262">
        <v>10</v>
      </c>
      <c r="B6238" s="124"/>
      <c r="C6238" s="125" t="s">
        <v>690</v>
      </c>
      <c r="D6238" s="195">
        <v>43259</v>
      </c>
      <c r="E6238" s="124" t="s">
        <v>12214</v>
      </c>
      <c r="F6238" s="124" t="s">
        <v>6</v>
      </c>
      <c r="G6238" s="124">
        <v>755947</v>
      </c>
      <c r="H6238" s="124"/>
      <c r="I6238" s="128" t="s">
        <v>14854</v>
      </c>
      <c r="J6238" s="124"/>
      <c r="K6238" s="124"/>
      <c r="L6238" s="124"/>
      <c r="M6238" s="124"/>
      <c r="N6238" s="197">
        <v>0</v>
      </c>
      <c r="O6238" s="197">
        <v>95389.119999999995</v>
      </c>
      <c r="P6238" s="124" t="s">
        <v>1314</v>
      </c>
    </row>
    <row r="6239" spans="1:16" ht="63.75">
      <c r="A6239" s="262">
        <v>10</v>
      </c>
      <c r="B6239" s="124"/>
      <c r="C6239" s="125" t="s">
        <v>690</v>
      </c>
      <c r="D6239" s="195">
        <v>43259</v>
      </c>
      <c r="E6239" s="124" t="s">
        <v>12215</v>
      </c>
      <c r="F6239" s="124" t="s">
        <v>6</v>
      </c>
      <c r="G6239" s="124">
        <v>755951</v>
      </c>
      <c r="H6239" s="124"/>
      <c r="I6239" s="128" t="s">
        <v>14855</v>
      </c>
      <c r="J6239" s="124"/>
      <c r="K6239" s="124"/>
      <c r="L6239" s="124"/>
      <c r="M6239" s="124"/>
      <c r="N6239" s="197">
        <v>0</v>
      </c>
      <c r="O6239" s="197">
        <v>131369</v>
      </c>
      <c r="P6239" s="124" t="s">
        <v>1314</v>
      </c>
    </row>
    <row r="6240" spans="1:16" ht="63.75">
      <c r="A6240" s="262">
        <v>10</v>
      </c>
      <c r="B6240" s="124"/>
      <c r="C6240" s="125" t="s">
        <v>690</v>
      </c>
      <c r="D6240" s="195">
        <v>43259</v>
      </c>
      <c r="E6240" s="124" t="s">
        <v>12216</v>
      </c>
      <c r="F6240" s="124" t="s">
        <v>15</v>
      </c>
      <c r="G6240" s="124">
        <v>755944</v>
      </c>
      <c r="H6240" s="124"/>
      <c r="I6240" s="128" t="s">
        <v>14856</v>
      </c>
      <c r="J6240" s="124"/>
      <c r="K6240" s="124"/>
      <c r="L6240" s="124"/>
      <c r="M6240" s="124"/>
      <c r="N6240" s="197">
        <v>50</v>
      </c>
      <c r="O6240" s="197">
        <v>0</v>
      </c>
      <c r="P6240" s="124" t="s">
        <v>1314</v>
      </c>
    </row>
    <row r="6241" spans="1:16" ht="63.75">
      <c r="A6241" s="262">
        <v>10</v>
      </c>
      <c r="B6241" s="124"/>
      <c r="C6241" s="125" t="s">
        <v>690</v>
      </c>
      <c r="D6241" s="195">
        <v>43259</v>
      </c>
      <c r="E6241" s="124" t="s">
        <v>12217</v>
      </c>
      <c r="F6241" s="124" t="s">
        <v>15</v>
      </c>
      <c r="G6241" s="124">
        <v>755948</v>
      </c>
      <c r="H6241" s="124"/>
      <c r="I6241" s="128" t="s">
        <v>14857</v>
      </c>
      <c r="J6241" s="124"/>
      <c r="K6241" s="124"/>
      <c r="L6241" s="124"/>
      <c r="M6241" s="124"/>
      <c r="N6241" s="197">
        <v>50</v>
      </c>
      <c r="O6241" s="197">
        <v>0</v>
      </c>
      <c r="P6241" s="124" t="s">
        <v>1314</v>
      </c>
    </row>
    <row r="6242" spans="1:16" ht="51">
      <c r="A6242" s="262">
        <v>513</v>
      </c>
      <c r="B6242" s="124"/>
      <c r="C6242" s="125" t="s">
        <v>201</v>
      </c>
      <c r="D6242" s="195">
        <v>43259</v>
      </c>
      <c r="E6242" s="124" t="s">
        <v>12218</v>
      </c>
      <c r="F6242" s="124" t="s">
        <v>15</v>
      </c>
      <c r="G6242" s="124">
        <v>755950</v>
      </c>
      <c r="H6242" s="124"/>
      <c r="I6242" s="128" t="s">
        <v>6110</v>
      </c>
      <c r="J6242" s="124"/>
      <c r="K6242" s="124"/>
      <c r="L6242" s="124"/>
      <c r="M6242" s="124"/>
      <c r="N6242" s="197">
        <v>50</v>
      </c>
      <c r="O6242" s="197">
        <v>0</v>
      </c>
      <c r="P6242" s="124" t="s">
        <v>1314</v>
      </c>
    </row>
    <row r="6243" spans="1:16" ht="63.75">
      <c r="A6243" s="262">
        <v>10</v>
      </c>
      <c r="B6243" s="124"/>
      <c r="C6243" s="125" t="s">
        <v>690</v>
      </c>
      <c r="D6243" s="195">
        <v>43259</v>
      </c>
      <c r="E6243" s="124" t="s">
        <v>12219</v>
      </c>
      <c r="F6243" s="124" t="s">
        <v>15</v>
      </c>
      <c r="G6243" s="124">
        <v>755952</v>
      </c>
      <c r="H6243" s="124"/>
      <c r="I6243" s="128" t="s">
        <v>14858</v>
      </c>
      <c r="J6243" s="124"/>
      <c r="K6243" s="124"/>
      <c r="L6243" s="124"/>
      <c r="M6243" s="124"/>
      <c r="N6243" s="197">
        <v>50</v>
      </c>
      <c r="O6243" s="197">
        <v>0</v>
      </c>
      <c r="P6243" s="124" t="s">
        <v>1314</v>
      </c>
    </row>
    <row r="6244" spans="1:16" ht="63.75">
      <c r="A6244" s="262">
        <v>513</v>
      </c>
      <c r="B6244" s="124"/>
      <c r="C6244" s="125" t="s">
        <v>201</v>
      </c>
      <c r="D6244" s="195">
        <v>43259</v>
      </c>
      <c r="E6244" s="124" t="s">
        <v>12220</v>
      </c>
      <c r="F6244" s="124" t="s">
        <v>15</v>
      </c>
      <c r="G6244" s="124">
        <v>755954</v>
      </c>
      <c r="H6244" s="124"/>
      <c r="I6244" s="128" t="s">
        <v>5843</v>
      </c>
      <c r="J6244" s="124"/>
      <c r="K6244" s="124"/>
      <c r="L6244" s="124"/>
      <c r="M6244" s="124"/>
      <c r="N6244" s="197">
        <v>50</v>
      </c>
      <c r="O6244" s="197">
        <v>0</v>
      </c>
      <c r="P6244" s="124" t="s">
        <v>1314</v>
      </c>
    </row>
    <row r="6245" spans="1:16" ht="51">
      <c r="A6245" s="262">
        <v>222</v>
      </c>
      <c r="B6245" s="124"/>
      <c r="C6245" s="125" t="s">
        <v>764</v>
      </c>
      <c r="D6245" s="195">
        <v>43259</v>
      </c>
      <c r="E6245" s="124" t="s">
        <v>12221</v>
      </c>
      <c r="F6245" s="124" t="s">
        <v>6</v>
      </c>
      <c r="G6245" s="124">
        <v>984282</v>
      </c>
      <c r="H6245" s="124"/>
      <c r="I6245" s="128" t="s">
        <v>14859</v>
      </c>
      <c r="J6245" s="124"/>
      <c r="K6245" s="124"/>
      <c r="L6245" s="124"/>
      <c r="M6245" s="124"/>
      <c r="N6245" s="197">
        <v>0</v>
      </c>
      <c r="O6245" s="197">
        <v>1410000</v>
      </c>
      <c r="P6245" s="124" t="s">
        <v>1314</v>
      </c>
    </row>
    <row r="6246" spans="1:16" ht="76.5">
      <c r="A6246" s="262" t="s">
        <v>620</v>
      </c>
      <c r="B6246" s="124"/>
      <c r="C6246" s="125" t="s">
        <v>714</v>
      </c>
      <c r="D6246" s="195">
        <v>43259</v>
      </c>
      <c r="E6246" s="124" t="s">
        <v>12222</v>
      </c>
      <c r="F6246" s="124" t="s">
        <v>6</v>
      </c>
      <c r="G6246" s="124">
        <v>984375</v>
      </c>
      <c r="H6246" s="124"/>
      <c r="I6246" s="128" t="s">
        <v>14860</v>
      </c>
      <c r="J6246" s="124"/>
      <c r="K6246" s="124"/>
      <c r="L6246" s="124"/>
      <c r="M6246" s="124"/>
      <c r="N6246" s="197">
        <v>0</v>
      </c>
      <c r="O6246" s="197">
        <v>140000</v>
      </c>
      <c r="P6246" s="124" t="s">
        <v>1314</v>
      </c>
    </row>
    <row r="6247" spans="1:16" ht="89.25">
      <c r="A6247" s="262">
        <v>25</v>
      </c>
      <c r="B6247" s="124"/>
      <c r="C6247" s="125" t="s">
        <v>694</v>
      </c>
      <c r="D6247" s="195">
        <v>43259</v>
      </c>
      <c r="E6247" s="124" t="s">
        <v>12223</v>
      </c>
      <c r="F6247" s="124" t="s">
        <v>15</v>
      </c>
      <c r="G6247" s="124">
        <v>5176</v>
      </c>
      <c r="H6247" s="124"/>
      <c r="I6247" s="128" t="s">
        <v>14861</v>
      </c>
      <c r="J6247" s="124"/>
      <c r="K6247" s="124"/>
      <c r="L6247" s="124"/>
      <c r="M6247" s="124"/>
      <c r="N6247" s="197">
        <v>281.39</v>
      </c>
      <c r="O6247" s="197">
        <v>0</v>
      </c>
      <c r="P6247" s="124" t="s">
        <v>1314</v>
      </c>
    </row>
    <row r="6248" spans="1:16" ht="89.25">
      <c r="A6248" s="262">
        <v>87</v>
      </c>
      <c r="B6248" s="124"/>
      <c r="C6248" s="125" t="s">
        <v>711</v>
      </c>
      <c r="D6248" s="195">
        <v>43259</v>
      </c>
      <c r="E6248" s="124" t="s">
        <v>12224</v>
      </c>
      <c r="F6248" s="124" t="s">
        <v>15</v>
      </c>
      <c r="G6248" s="124">
        <v>5174</v>
      </c>
      <c r="H6248" s="124"/>
      <c r="I6248" s="128" t="s">
        <v>14862</v>
      </c>
      <c r="J6248" s="124"/>
      <c r="K6248" s="124"/>
      <c r="L6248" s="124"/>
      <c r="M6248" s="124"/>
      <c r="N6248" s="197">
        <v>306.36</v>
      </c>
      <c r="O6248" s="197">
        <v>0</v>
      </c>
      <c r="P6248" s="124" t="s">
        <v>1314</v>
      </c>
    </row>
    <row r="6249" spans="1:16" ht="51">
      <c r="A6249" s="262">
        <v>513</v>
      </c>
      <c r="B6249" s="124"/>
      <c r="C6249" s="125" t="s">
        <v>201</v>
      </c>
      <c r="D6249" s="195">
        <v>43259</v>
      </c>
      <c r="E6249" s="124" t="s">
        <v>12225</v>
      </c>
      <c r="F6249" s="124" t="s">
        <v>15</v>
      </c>
      <c r="G6249" s="124">
        <v>756542</v>
      </c>
      <c r="H6249" s="124"/>
      <c r="I6249" s="128" t="s">
        <v>5595</v>
      </c>
      <c r="J6249" s="124"/>
      <c r="K6249" s="124"/>
      <c r="L6249" s="124"/>
      <c r="M6249" s="124"/>
      <c r="N6249" s="197">
        <v>50</v>
      </c>
      <c r="O6249" s="197">
        <v>0</v>
      </c>
      <c r="P6249" s="124" t="s">
        <v>1314</v>
      </c>
    </row>
    <row r="6250" spans="1:16" ht="51">
      <c r="A6250" s="262">
        <v>513</v>
      </c>
      <c r="B6250" s="124"/>
      <c r="C6250" s="125" t="s">
        <v>201</v>
      </c>
      <c r="D6250" s="195">
        <v>43259</v>
      </c>
      <c r="E6250" s="124" t="s">
        <v>12226</v>
      </c>
      <c r="F6250" s="124" t="s">
        <v>15</v>
      </c>
      <c r="G6250" s="124">
        <v>756546</v>
      </c>
      <c r="H6250" s="124"/>
      <c r="I6250" s="128" t="s">
        <v>5595</v>
      </c>
      <c r="J6250" s="124"/>
      <c r="K6250" s="124"/>
      <c r="L6250" s="124"/>
      <c r="M6250" s="124"/>
      <c r="N6250" s="197">
        <v>50</v>
      </c>
      <c r="O6250" s="197">
        <v>0</v>
      </c>
      <c r="P6250" s="124" t="s">
        <v>1314</v>
      </c>
    </row>
    <row r="6251" spans="1:16" ht="51">
      <c r="A6251" s="262">
        <v>513</v>
      </c>
      <c r="B6251" s="124"/>
      <c r="C6251" s="125" t="s">
        <v>201</v>
      </c>
      <c r="D6251" s="195">
        <v>43259</v>
      </c>
      <c r="E6251" s="124" t="s">
        <v>12227</v>
      </c>
      <c r="F6251" s="124" t="s">
        <v>11</v>
      </c>
      <c r="G6251" s="124">
        <v>923893</v>
      </c>
      <c r="H6251" s="124"/>
      <c r="I6251" s="128" t="s">
        <v>14863</v>
      </c>
      <c r="J6251" s="124"/>
      <c r="K6251" s="124"/>
      <c r="L6251" s="124"/>
      <c r="M6251" s="124"/>
      <c r="N6251" s="197">
        <v>50</v>
      </c>
      <c r="O6251" s="197">
        <v>0</v>
      </c>
      <c r="P6251" s="124" t="s">
        <v>1314</v>
      </c>
    </row>
    <row r="6252" spans="1:16" ht="102">
      <c r="A6252" s="262" t="s">
        <v>619</v>
      </c>
      <c r="B6252" s="124"/>
      <c r="C6252" s="125" t="s">
        <v>713</v>
      </c>
      <c r="D6252" s="195">
        <v>43259</v>
      </c>
      <c r="E6252" s="124" t="s">
        <v>12228</v>
      </c>
      <c r="F6252" s="124" t="s">
        <v>6</v>
      </c>
      <c r="G6252" s="124">
        <v>923930</v>
      </c>
      <c r="H6252" s="124"/>
      <c r="I6252" s="128" t="s">
        <v>14864</v>
      </c>
      <c r="J6252" s="124"/>
      <c r="K6252" s="124"/>
      <c r="L6252" s="124"/>
      <c r="M6252" s="124"/>
      <c r="N6252" s="197">
        <v>0</v>
      </c>
      <c r="O6252" s="197">
        <v>13343.99</v>
      </c>
      <c r="P6252" s="124" t="s">
        <v>1314</v>
      </c>
    </row>
    <row r="6253" spans="1:16" ht="102">
      <c r="A6253" s="262" t="s">
        <v>619</v>
      </c>
      <c r="B6253" s="124"/>
      <c r="C6253" s="125" t="s">
        <v>713</v>
      </c>
      <c r="D6253" s="195">
        <v>43259</v>
      </c>
      <c r="E6253" s="124" t="s">
        <v>12229</v>
      </c>
      <c r="F6253" s="124" t="s">
        <v>6</v>
      </c>
      <c r="G6253" s="124">
        <v>923930</v>
      </c>
      <c r="H6253" s="124"/>
      <c r="I6253" s="128" t="s">
        <v>14865</v>
      </c>
      <c r="J6253" s="124"/>
      <c r="K6253" s="124"/>
      <c r="L6253" s="124"/>
      <c r="M6253" s="124"/>
      <c r="N6253" s="197">
        <v>0</v>
      </c>
      <c r="O6253" s="197">
        <v>4563.68</v>
      </c>
      <c r="P6253" s="124" t="s">
        <v>1314</v>
      </c>
    </row>
    <row r="6254" spans="1:16" ht="89.25">
      <c r="A6254" s="262" t="s">
        <v>619</v>
      </c>
      <c r="B6254" s="124"/>
      <c r="C6254" s="125" t="s">
        <v>713</v>
      </c>
      <c r="D6254" s="195">
        <v>43259</v>
      </c>
      <c r="E6254" s="124" t="s">
        <v>12230</v>
      </c>
      <c r="F6254" s="124" t="s">
        <v>6</v>
      </c>
      <c r="G6254" s="124">
        <v>923930</v>
      </c>
      <c r="H6254" s="124"/>
      <c r="I6254" s="128" t="s">
        <v>14866</v>
      </c>
      <c r="J6254" s="124"/>
      <c r="K6254" s="124"/>
      <c r="L6254" s="124"/>
      <c r="M6254" s="124"/>
      <c r="N6254" s="197">
        <v>0</v>
      </c>
      <c r="O6254" s="197">
        <v>438</v>
      </c>
      <c r="P6254" s="124" t="s">
        <v>1314</v>
      </c>
    </row>
    <row r="6255" spans="1:16" ht="76.5">
      <c r="A6255" s="262">
        <v>25</v>
      </c>
      <c r="B6255" s="124"/>
      <c r="C6255" s="125" t="s">
        <v>694</v>
      </c>
      <c r="D6255" s="195">
        <v>43259</v>
      </c>
      <c r="E6255" s="124" t="s">
        <v>12231</v>
      </c>
      <c r="F6255" s="124" t="s">
        <v>1315</v>
      </c>
      <c r="G6255" s="124">
        <v>17953905</v>
      </c>
      <c r="H6255" s="124"/>
      <c r="I6255" s="128" t="s">
        <v>14867</v>
      </c>
      <c r="J6255" s="124"/>
      <c r="K6255" s="124"/>
      <c r="L6255" s="124"/>
      <c r="M6255" s="124"/>
      <c r="N6255" s="197">
        <v>720215.85</v>
      </c>
      <c r="O6255" s="197">
        <v>0</v>
      </c>
      <c r="P6255" s="124" t="s">
        <v>1314</v>
      </c>
    </row>
    <row r="6256" spans="1:16" ht="76.5">
      <c r="A6256" s="262">
        <v>25</v>
      </c>
      <c r="B6256" s="124"/>
      <c r="C6256" s="125" t="s">
        <v>694</v>
      </c>
      <c r="D6256" s="195">
        <v>43259</v>
      </c>
      <c r="E6256" s="124" t="s">
        <v>12232</v>
      </c>
      <c r="F6256" s="124" t="s">
        <v>1315</v>
      </c>
      <c r="G6256" s="124">
        <v>17953767</v>
      </c>
      <c r="H6256" s="124"/>
      <c r="I6256" s="128" t="s">
        <v>14868</v>
      </c>
      <c r="J6256" s="124"/>
      <c r="K6256" s="124"/>
      <c r="L6256" s="124"/>
      <c r="M6256" s="124"/>
      <c r="N6256" s="197">
        <v>719999.28</v>
      </c>
      <c r="O6256" s="197">
        <v>0</v>
      </c>
      <c r="P6256" s="124" t="s">
        <v>1314</v>
      </c>
    </row>
    <row r="6257" spans="1:16" ht="76.5">
      <c r="A6257" s="262">
        <v>25</v>
      </c>
      <c r="B6257" s="124"/>
      <c r="C6257" s="125" t="s">
        <v>694</v>
      </c>
      <c r="D6257" s="195">
        <v>43259</v>
      </c>
      <c r="E6257" s="124" t="s">
        <v>12233</v>
      </c>
      <c r="F6257" s="124" t="s">
        <v>1315</v>
      </c>
      <c r="G6257" s="124">
        <v>17953814</v>
      </c>
      <c r="H6257" s="124"/>
      <c r="I6257" s="128" t="s">
        <v>14869</v>
      </c>
      <c r="J6257" s="124"/>
      <c r="K6257" s="124"/>
      <c r="L6257" s="124"/>
      <c r="M6257" s="124"/>
      <c r="N6257" s="197">
        <v>288113.32</v>
      </c>
      <c r="O6257" s="197">
        <v>0</v>
      </c>
      <c r="P6257" s="124" t="s">
        <v>1314</v>
      </c>
    </row>
    <row r="6258" spans="1:16" ht="76.5">
      <c r="A6258" s="262">
        <v>25</v>
      </c>
      <c r="B6258" s="124"/>
      <c r="C6258" s="125" t="s">
        <v>694</v>
      </c>
      <c r="D6258" s="195">
        <v>43259</v>
      </c>
      <c r="E6258" s="124" t="s">
        <v>12234</v>
      </c>
      <c r="F6258" s="124" t="s">
        <v>1315</v>
      </c>
      <c r="G6258" s="124">
        <v>17953870</v>
      </c>
      <c r="H6258" s="124"/>
      <c r="I6258" s="128" t="s">
        <v>14870</v>
      </c>
      <c r="J6258" s="124"/>
      <c r="K6258" s="124"/>
      <c r="L6258" s="124"/>
      <c r="M6258" s="124"/>
      <c r="N6258" s="197">
        <v>919353.99</v>
      </c>
      <c r="O6258" s="197">
        <v>0</v>
      </c>
      <c r="P6258" s="124" t="s">
        <v>1314</v>
      </c>
    </row>
    <row r="6259" spans="1:16" ht="76.5">
      <c r="A6259" s="262">
        <v>25</v>
      </c>
      <c r="B6259" s="124"/>
      <c r="C6259" s="125" t="s">
        <v>694</v>
      </c>
      <c r="D6259" s="195">
        <v>43259</v>
      </c>
      <c r="E6259" s="124" t="s">
        <v>12235</v>
      </c>
      <c r="F6259" s="124" t="s">
        <v>1315</v>
      </c>
      <c r="G6259" s="124">
        <v>17953878</v>
      </c>
      <c r="H6259" s="124"/>
      <c r="I6259" s="128" t="s">
        <v>14871</v>
      </c>
      <c r="J6259" s="124"/>
      <c r="K6259" s="124"/>
      <c r="L6259" s="124"/>
      <c r="M6259" s="124"/>
      <c r="N6259" s="197">
        <v>109065.92</v>
      </c>
      <c r="O6259" s="197">
        <v>0</v>
      </c>
      <c r="P6259" s="124" t="s">
        <v>1314</v>
      </c>
    </row>
    <row r="6260" spans="1:16" ht="76.5">
      <c r="A6260" s="262">
        <v>25</v>
      </c>
      <c r="B6260" s="124"/>
      <c r="C6260" s="125" t="s">
        <v>694</v>
      </c>
      <c r="D6260" s="195">
        <v>43259</v>
      </c>
      <c r="E6260" s="124" t="s">
        <v>12236</v>
      </c>
      <c r="F6260" s="124" t="s">
        <v>1315</v>
      </c>
      <c r="G6260" s="124">
        <v>17953881</v>
      </c>
      <c r="H6260" s="124"/>
      <c r="I6260" s="128" t="s">
        <v>14872</v>
      </c>
      <c r="J6260" s="124"/>
      <c r="K6260" s="124"/>
      <c r="L6260" s="124"/>
      <c r="M6260" s="124"/>
      <c r="N6260" s="197">
        <v>730152.84</v>
      </c>
      <c r="O6260" s="197">
        <v>0</v>
      </c>
      <c r="P6260" s="124" t="s">
        <v>1314</v>
      </c>
    </row>
    <row r="6261" spans="1:16" ht="102">
      <c r="A6261" s="262">
        <v>86</v>
      </c>
      <c r="B6261" s="124"/>
      <c r="C6261" s="125" t="s">
        <v>710</v>
      </c>
      <c r="D6261" s="195">
        <v>43259</v>
      </c>
      <c r="E6261" s="124" t="s">
        <v>12237</v>
      </c>
      <c r="F6261" s="124" t="s">
        <v>6</v>
      </c>
      <c r="G6261" s="124">
        <v>923975</v>
      </c>
      <c r="H6261" s="124"/>
      <c r="I6261" s="128" t="s">
        <v>14873</v>
      </c>
      <c r="J6261" s="124"/>
      <c r="K6261" s="124"/>
      <c r="L6261" s="124"/>
      <c r="M6261" s="124"/>
      <c r="N6261" s="197">
        <v>0</v>
      </c>
      <c r="O6261" s="197">
        <v>477512.96000000002</v>
      </c>
      <c r="P6261" s="124" t="s">
        <v>1314</v>
      </c>
    </row>
    <row r="6262" spans="1:16" ht="51">
      <c r="A6262" s="262">
        <v>46</v>
      </c>
      <c r="B6262" s="124"/>
      <c r="C6262" s="125" t="s">
        <v>698</v>
      </c>
      <c r="D6262" s="195">
        <v>43262</v>
      </c>
      <c r="E6262" s="124" t="s">
        <v>12238</v>
      </c>
      <c r="F6262" s="124" t="s">
        <v>3</v>
      </c>
      <c r="G6262" s="124">
        <v>1630184</v>
      </c>
      <c r="H6262" s="124"/>
      <c r="I6262" s="128" t="s">
        <v>14874</v>
      </c>
      <c r="J6262" s="124"/>
      <c r="K6262" s="124"/>
      <c r="L6262" s="124"/>
      <c r="M6262" s="124"/>
      <c r="N6262" s="197">
        <v>0</v>
      </c>
      <c r="O6262" s="197">
        <v>153.30000000000001</v>
      </c>
      <c r="P6262" s="124" t="s">
        <v>1314</v>
      </c>
    </row>
    <row r="6263" spans="1:16" ht="51">
      <c r="A6263" s="262">
        <v>47</v>
      </c>
      <c r="B6263" s="124"/>
      <c r="C6263" s="125" t="s">
        <v>699</v>
      </c>
      <c r="D6263" s="195">
        <v>43262</v>
      </c>
      <c r="E6263" s="124" t="s">
        <v>12239</v>
      </c>
      <c r="F6263" s="124" t="s">
        <v>3</v>
      </c>
      <c r="G6263" s="124">
        <v>1630120</v>
      </c>
      <c r="H6263" s="124"/>
      <c r="I6263" s="128" t="s">
        <v>14875</v>
      </c>
      <c r="J6263" s="124"/>
      <c r="K6263" s="124"/>
      <c r="L6263" s="124"/>
      <c r="M6263" s="124"/>
      <c r="N6263" s="197">
        <v>0</v>
      </c>
      <c r="O6263" s="197">
        <v>2927</v>
      </c>
      <c r="P6263" s="124" t="s">
        <v>1314</v>
      </c>
    </row>
    <row r="6264" spans="1:16" ht="51">
      <c r="A6264" s="262">
        <v>47</v>
      </c>
      <c r="B6264" s="124"/>
      <c r="C6264" s="125" t="s">
        <v>699</v>
      </c>
      <c r="D6264" s="195">
        <v>43262</v>
      </c>
      <c r="E6264" s="124" t="s">
        <v>12240</v>
      </c>
      <c r="F6264" s="124" t="s">
        <v>3</v>
      </c>
      <c r="G6264" s="124">
        <v>1630118</v>
      </c>
      <c r="H6264" s="124"/>
      <c r="I6264" s="128" t="s">
        <v>14876</v>
      </c>
      <c r="J6264" s="124"/>
      <c r="K6264" s="124"/>
      <c r="L6264" s="124"/>
      <c r="M6264" s="124"/>
      <c r="N6264" s="197">
        <v>0</v>
      </c>
      <c r="O6264" s="197">
        <v>40</v>
      </c>
      <c r="P6264" s="124" t="s">
        <v>1314</v>
      </c>
    </row>
    <row r="6265" spans="1:16" ht="63.75">
      <c r="A6265" s="262">
        <v>373</v>
      </c>
      <c r="B6265" s="124"/>
      <c r="C6265" s="125" t="s">
        <v>1269</v>
      </c>
      <c r="D6265" s="195">
        <v>43262</v>
      </c>
      <c r="E6265" s="124" t="s">
        <v>12241</v>
      </c>
      <c r="F6265" s="124" t="s">
        <v>3</v>
      </c>
      <c r="G6265" s="124">
        <v>1630114</v>
      </c>
      <c r="H6265" s="124"/>
      <c r="I6265" s="128" t="s">
        <v>14877</v>
      </c>
      <c r="J6265" s="124"/>
      <c r="K6265" s="124"/>
      <c r="L6265" s="124"/>
      <c r="M6265" s="124"/>
      <c r="N6265" s="197">
        <v>0</v>
      </c>
      <c r="O6265" s="197">
        <v>2840.3</v>
      </c>
      <c r="P6265" s="124" t="s">
        <v>1314</v>
      </c>
    </row>
    <row r="6266" spans="1:16" ht="51">
      <c r="A6266" s="262" t="s">
        <v>619</v>
      </c>
      <c r="B6266" s="124"/>
      <c r="C6266" s="125" t="s">
        <v>713</v>
      </c>
      <c r="D6266" s="195">
        <v>43262</v>
      </c>
      <c r="E6266" s="124" t="s">
        <v>12242</v>
      </c>
      <c r="F6266" s="124" t="s">
        <v>3</v>
      </c>
      <c r="G6266" s="124">
        <v>1630105</v>
      </c>
      <c r="H6266" s="124"/>
      <c r="I6266" s="128" t="s">
        <v>14878</v>
      </c>
      <c r="J6266" s="124"/>
      <c r="K6266" s="124"/>
      <c r="L6266" s="124"/>
      <c r="M6266" s="124"/>
      <c r="N6266" s="197">
        <v>0</v>
      </c>
      <c r="O6266" s="197">
        <v>858.32</v>
      </c>
      <c r="P6266" s="124" t="s">
        <v>1314</v>
      </c>
    </row>
    <row r="6267" spans="1:16" ht="51">
      <c r="A6267" s="262" t="s">
        <v>619</v>
      </c>
      <c r="B6267" s="124"/>
      <c r="C6267" s="125" t="s">
        <v>713</v>
      </c>
      <c r="D6267" s="195">
        <v>43262</v>
      </c>
      <c r="E6267" s="124" t="s">
        <v>12243</v>
      </c>
      <c r="F6267" s="124" t="s">
        <v>3</v>
      </c>
      <c r="G6267" s="124">
        <v>1630103</v>
      </c>
      <c r="H6267" s="124"/>
      <c r="I6267" s="128" t="s">
        <v>14879</v>
      </c>
      <c r="J6267" s="124"/>
      <c r="K6267" s="124"/>
      <c r="L6267" s="124"/>
      <c r="M6267" s="124"/>
      <c r="N6267" s="197">
        <v>0</v>
      </c>
      <c r="O6267" s="197">
        <v>1961.44</v>
      </c>
      <c r="P6267" s="124" t="s">
        <v>1314</v>
      </c>
    </row>
    <row r="6268" spans="1:16" ht="51">
      <c r="A6268" s="262" t="s">
        <v>619</v>
      </c>
      <c r="B6268" s="124"/>
      <c r="C6268" s="125" t="s">
        <v>713</v>
      </c>
      <c r="D6268" s="195">
        <v>43262</v>
      </c>
      <c r="E6268" s="124" t="s">
        <v>12244</v>
      </c>
      <c r="F6268" s="124" t="s">
        <v>3</v>
      </c>
      <c r="G6268" s="124">
        <v>1630085</v>
      </c>
      <c r="H6268" s="124"/>
      <c r="I6268" s="128" t="s">
        <v>14880</v>
      </c>
      <c r="J6268" s="124"/>
      <c r="K6268" s="124"/>
      <c r="L6268" s="124"/>
      <c r="M6268" s="124"/>
      <c r="N6268" s="197">
        <v>0</v>
      </c>
      <c r="O6268" s="197">
        <v>19400</v>
      </c>
      <c r="P6268" s="124" t="s">
        <v>1314</v>
      </c>
    </row>
    <row r="6269" spans="1:16" ht="51">
      <c r="A6269" s="262" t="s">
        <v>619</v>
      </c>
      <c r="B6269" s="124"/>
      <c r="C6269" s="125" t="s">
        <v>713</v>
      </c>
      <c r="D6269" s="195">
        <v>43262</v>
      </c>
      <c r="E6269" s="124" t="s">
        <v>12245</v>
      </c>
      <c r="F6269" s="124" t="s">
        <v>3</v>
      </c>
      <c r="G6269" s="124">
        <v>1630073</v>
      </c>
      <c r="H6269" s="124"/>
      <c r="I6269" s="128" t="s">
        <v>1370</v>
      </c>
      <c r="J6269" s="124"/>
      <c r="K6269" s="124"/>
      <c r="L6269" s="124"/>
      <c r="M6269" s="124"/>
      <c r="N6269" s="197">
        <v>0</v>
      </c>
      <c r="O6269" s="197">
        <v>1016</v>
      </c>
      <c r="P6269" s="124" t="s">
        <v>1314</v>
      </c>
    </row>
    <row r="6270" spans="1:16" ht="51">
      <c r="A6270" s="262">
        <v>201</v>
      </c>
      <c r="B6270" s="124"/>
      <c r="C6270" s="125" t="s">
        <v>756</v>
      </c>
      <c r="D6270" s="195">
        <v>43262</v>
      </c>
      <c r="E6270" s="124" t="s">
        <v>12246</v>
      </c>
      <c r="F6270" s="124" t="s">
        <v>3</v>
      </c>
      <c r="G6270" s="124">
        <v>1630075</v>
      </c>
      <c r="H6270" s="124"/>
      <c r="I6270" s="128" t="s">
        <v>14881</v>
      </c>
      <c r="J6270" s="124"/>
      <c r="K6270" s="124"/>
      <c r="L6270" s="124"/>
      <c r="M6270" s="124"/>
      <c r="N6270" s="197">
        <v>0</v>
      </c>
      <c r="O6270" s="197">
        <v>44976.43</v>
      </c>
      <c r="P6270" s="124" t="s">
        <v>1314</v>
      </c>
    </row>
    <row r="6271" spans="1:16" ht="63.75">
      <c r="A6271" s="262">
        <v>10</v>
      </c>
      <c r="B6271" s="124"/>
      <c r="C6271" s="125" t="s">
        <v>690</v>
      </c>
      <c r="D6271" s="195">
        <v>43262</v>
      </c>
      <c r="E6271" s="124" t="s">
        <v>12247</v>
      </c>
      <c r="F6271" s="124" t="s">
        <v>3</v>
      </c>
      <c r="G6271" s="124">
        <v>1630102</v>
      </c>
      <c r="H6271" s="124"/>
      <c r="I6271" s="128" t="s">
        <v>14882</v>
      </c>
      <c r="J6271" s="124"/>
      <c r="K6271" s="124"/>
      <c r="L6271" s="124"/>
      <c r="M6271" s="124"/>
      <c r="N6271" s="197">
        <v>0</v>
      </c>
      <c r="O6271" s="197">
        <v>11971.68</v>
      </c>
      <c r="P6271" s="124" t="s">
        <v>1314</v>
      </c>
    </row>
    <row r="6272" spans="1:16" ht="51">
      <c r="A6272" s="262">
        <v>46</v>
      </c>
      <c r="B6272" s="124"/>
      <c r="C6272" s="125" t="s">
        <v>698</v>
      </c>
      <c r="D6272" s="195">
        <v>43262</v>
      </c>
      <c r="E6272" s="124" t="s">
        <v>12248</v>
      </c>
      <c r="F6272" s="124" t="s">
        <v>3</v>
      </c>
      <c r="G6272" s="124">
        <v>1630104</v>
      </c>
      <c r="H6272" s="124"/>
      <c r="I6272" s="128" t="s">
        <v>14883</v>
      </c>
      <c r="J6272" s="124"/>
      <c r="K6272" s="124"/>
      <c r="L6272" s="124"/>
      <c r="M6272" s="124"/>
      <c r="N6272" s="197">
        <v>0</v>
      </c>
      <c r="O6272" s="197">
        <v>16628</v>
      </c>
      <c r="P6272" s="124" t="s">
        <v>1314</v>
      </c>
    </row>
    <row r="6273" spans="1:16" ht="89.25">
      <c r="A6273" s="262">
        <v>25</v>
      </c>
      <c r="B6273" s="124"/>
      <c r="C6273" s="125" t="s">
        <v>694</v>
      </c>
      <c r="D6273" s="195">
        <v>43262</v>
      </c>
      <c r="E6273" s="124" t="s">
        <v>12249</v>
      </c>
      <c r="F6273" s="124" t="s">
        <v>15</v>
      </c>
      <c r="G6273" s="124">
        <v>5177</v>
      </c>
      <c r="H6273" s="124"/>
      <c r="I6273" s="128" t="s">
        <v>14884</v>
      </c>
      <c r="J6273" s="124"/>
      <c r="K6273" s="124"/>
      <c r="L6273" s="124"/>
      <c r="M6273" s="124"/>
      <c r="N6273" s="197">
        <v>50</v>
      </c>
      <c r="O6273" s="197">
        <v>0</v>
      </c>
      <c r="P6273" s="124" t="s">
        <v>1314</v>
      </c>
    </row>
    <row r="6274" spans="1:16" ht="63.75">
      <c r="A6274" s="262">
        <v>10</v>
      </c>
      <c r="B6274" s="124"/>
      <c r="C6274" s="125" t="s">
        <v>690</v>
      </c>
      <c r="D6274" s="195">
        <v>43262</v>
      </c>
      <c r="E6274" s="124" t="s">
        <v>12250</v>
      </c>
      <c r="F6274" s="124" t="s">
        <v>6</v>
      </c>
      <c r="G6274" s="124">
        <v>757452</v>
      </c>
      <c r="H6274" s="124"/>
      <c r="I6274" s="128" t="s">
        <v>14885</v>
      </c>
      <c r="J6274" s="124"/>
      <c r="K6274" s="124"/>
      <c r="L6274" s="124"/>
      <c r="M6274" s="124"/>
      <c r="N6274" s="197">
        <v>0</v>
      </c>
      <c r="O6274" s="197">
        <v>175170.1</v>
      </c>
      <c r="P6274" s="124" t="s">
        <v>1314</v>
      </c>
    </row>
    <row r="6275" spans="1:16" ht="63.75">
      <c r="A6275" s="262">
        <v>10</v>
      </c>
      <c r="B6275" s="124"/>
      <c r="C6275" s="125" t="s">
        <v>690</v>
      </c>
      <c r="D6275" s="195">
        <v>43262</v>
      </c>
      <c r="E6275" s="124" t="s">
        <v>12251</v>
      </c>
      <c r="F6275" s="124" t="s">
        <v>6</v>
      </c>
      <c r="G6275" s="124">
        <v>757454</v>
      </c>
      <c r="H6275" s="124"/>
      <c r="I6275" s="128" t="s">
        <v>14886</v>
      </c>
      <c r="J6275" s="124"/>
      <c r="K6275" s="124"/>
      <c r="L6275" s="124"/>
      <c r="M6275" s="124"/>
      <c r="N6275" s="197">
        <v>0</v>
      </c>
      <c r="O6275" s="197">
        <v>100875.48</v>
      </c>
      <c r="P6275" s="124" t="s">
        <v>1314</v>
      </c>
    </row>
    <row r="6276" spans="1:16" ht="51">
      <c r="A6276" s="262">
        <v>10</v>
      </c>
      <c r="B6276" s="124"/>
      <c r="C6276" s="125" t="s">
        <v>690</v>
      </c>
      <c r="D6276" s="195">
        <v>43262</v>
      </c>
      <c r="E6276" s="124" t="s">
        <v>12252</v>
      </c>
      <c r="F6276" s="124" t="s">
        <v>6</v>
      </c>
      <c r="G6276" s="124">
        <v>757456</v>
      </c>
      <c r="H6276" s="124"/>
      <c r="I6276" s="128" t="s">
        <v>14887</v>
      </c>
      <c r="J6276" s="124"/>
      <c r="K6276" s="124"/>
      <c r="L6276" s="124"/>
      <c r="M6276" s="124"/>
      <c r="N6276" s="197">
        <v>0</v>
      </c>
      <c r="O6276" s="197">
        <v>13582.8</v>
      </c>
      <c r="P6276" s="124" t="s">
        <v>1314</v>
      </c>
    </row>
    <row r="6277" spans="1:16" ht="89.25">
      <c r="A6277" s="262">
        <v>203</v>
      </c>
      <c r="B6277" s="124"/>
      <c r="C6277" s="125" t="s">
        <v>757</v>
      </c>
      <c r="D6277" s="195">
        <v>43262</v>
      </c>
      <c r="E6277" s="124" t="s">
        <v>12253</v>
      </c>
      <c r="F6277" s="124" t="s">
        <v>1257</v>
      </c>
      <c r="G6277" s="124">
        <v>5175</v>
      </c>
      <c r="H6277" s="124"/>
      <c r="I6277" s="128" t="s">
        <v>14888</v>
      </c>
      <c r="J6277" s="124"/>
      <c r="K6277" s="124"/>
      <c r="L6277" s="124"/>
      <c r="M6277" s="124"/>
      <c r="N6277" s="197">
        <v>1727.36</v>
      </c>
      <c r="O6277" s="197">
        <v>0</v>
      </c>
      <c r="P6277" s="124" t="s">
        <v>1314</v>
      </c>
    </row>
    <row r="6278" spans="1:16" ht="63.75">
      <c r="A6278" s="262">
        <v>10</v>
      </c>
      <c r="B6278" s="124"/>
      <c r="C6278" s="125" t="s">
        <v>690</v>
      </c>
      <c r="D6278" s="195">
        <v>43262</v>
      </c>
      <c r="E6278" s="124" t="s">
        <v>12254</v>
      </c>
      <c r="F6278" s="124" t="s">
        <v>15</v>
      </c>
      <c r="G6278" s="124">
        <v>757453</v>
      </c>
      <c r="H6278" s="124"/>
      <c r="I6278" s="128" t="s">
        <v>14889</v>
      </c>
      <c r="J6278" s="124"/>
      <c r="K6278" s="124"/>
      <c r="L6278" s="124"/>
      <c r="M6278" s="124"/>
      <c r="N6278" s="197">
        <v>50</v>
      </c>
      <c r="O6278" s="197">
        <v>0</v>
      </c>
      <c r="P6278" s="124" t="s">
        <v>1314</v>
      </c>
    </row>
    <row r="6279" spans="1:16" ht="63.75">
      <c r="A6279" s="262">
        <v>10</v>
      </c>
      <c r="B6279" s="124"/>
      <c r="C6279" s="125" t="s">
        <v>690</v>
      </c>
      <c r="D6279" s="195">
        <v>43262</v>
      </c>
      <c r="E6279" s="124" t="s">
        <v>12255</v>
      </c>
      <c r="F6279" s="124" t="s">
        <v>15</v>
      </c>
      <c r="G6279" s="124">
        <v>757455</v>
      </c>
      <c r="H6279" s="124"/>
      <c r="I6279" s="128" t="s">
        <v>14890</v>
      </c>
      <c r="J6279" s="124"/>
      <c r="K6279" s="124"/>
      <c r="L6279" s="124"/>
      <c r="M6279" s="124"/>
      <c r="N6279" s="197">
        <v>50</v>
      </c>
      <c r="O6279" s="197">
        <v>0</v>
      </c>
      <c r="P6279" s="124" t="s">
        <v>1314</v>
      </c>
    </row>
    <row r="6280" spans="1:16" ht="51">
      <c r="A6280" s="262">
        <v>10</v>
      </c>
      <c r="B6280" s="124"/>
      <c r="C6280" s="125" t="s">
        <v>690</v>
      </c>
      <c r="D6280" s="195">
        <v>43262</v>
      </c>
      <c r="E6280" s="124" t="s">
        <v>12256</v>
      </c>
      <c r="F6280" s="124" t="s">
        <v>15</v>
      </c>
      <c r="G6280" s="124">
        <v>757457</v>
      </c>
      <c r="H6280" s="124"/>
      <c r="I6280" s="128" t="s">
        <v>14891</v>
      </c>
      <c r="J6280" s="124"/>
      <c r="K6280" s="124"/>
      <c r="L6280" s="124"/>
      <c r="M6280" s="124"/>
      <c r="N6280" s="197">
        <v>50</v>
      </c>
      <c r="O6280" s="197">
        <v>0</v>
      </c>
      <c r="P6280" s="124" t="s">
        <v>1314</v>
      </c>
    </row>
    <row r="6281" spans="1:16" ht="89.25">
      <c r="A6281" s="262">
        <v>526</v>
      </c>
      <c r="B6281" s="124"/>
      <c r="C6281" s="125" t="s">
        <v>846</v>
      </c>
      <c r="D6281" s="195">
        <v>43262</v>
      </c>
      <c r="E6281" s="124" t="s">
        <v>12257</v>
      </c>
      <c r="F6281" s="124" t="s">
        <v>15</v>
      </c>
      <c r="G6281" s="124">
        <v>5186</v>
      </c>
      <c r="H6281" s="124"/>
      <c r="I6281" s="128" t="s">
        <v>14892</v>
      </c>
      <c r="J6281" s="124"/>
      <c r="K6281" s="124"/>
      <c r="L6281" s="124"/>
      <c r="M6281" s="124"/>
      <c r="N6281" s="197">
        <v>332.84</v>
      </c>
      <c r="O6281" s="197">
        <v>0</v>
      </c>
      <c r="P6281" s="124" t="s">
        <v>1314</v>
      </c>
    </row>
    <row r="6282" spans="1:16" ht="89.25">
      <c r="A6282" s="262">
        <v>526</v>
      </c>
      <c r="B6282" s="124"/>
      <c r="C6282" s="125" t="s">
        <v>846</v>
      </c>
      <c r="D6282" s="195">
        <v>43262</v>
      </c>
      <c r="E6282" s="124" t="s">
        <v>12258</v>
      </c>
      <c r="F6282" s="124" t="s">
        <v>15</v>
      </c>
      <c r="G6282" s="124">
        <v>5187</v>
      </c>
      <c r="H6282" s="124"/>
      <c r="I6282" s="128" t="s">
        <v>14893</v>
      </c>
      <c r="J6282" s="124"/>
      <c r="K6282" s="124"/>
      <c r="L6282" s="124"/>
      <c r="M6282" s="124"/>
      <c r="N6282" s="197">
        <v>376.47</v>
      </c>
      <c r="O6282" s="197">
        <v>0</v>
      </c>
      <c r="P6282" s="124" t="s">
        <v>1314</v>
      </c>
    </row>
    <row r="6283" spans="1:16" ht="89.25">
      <c r="A6283" s="262">
        <v>526</v>
      </c>
      <c r="B6283" s="124"/>
      <c r="C6283" s="125" t="s">
        <v>846</v>
      </c>
      <c r="D6283" s="195">
        <v>43262</v>
      </c>
      <c r="E6283" s="124" t="s">
        <v>12259</v>
      </c>
      <c r="F6283" s="124" t="s">
        <v>15</v>
      </c>
      <c r="G6283" s="124">
        <v>5185</v>
      </c>
      <c r="H6283" s="124"/>
      <c r="I6283" s="128" t="s">
        <v>14894</v>
      </c>
      <c r="J6283" s="124"/>
      <c r="K6283" s="124"/>
      <c r="L6283" s="124"/>
      <c r="M6283" s="124"/>
      <c r="N6283" s="197">
        <v>486.78</v>
      </c>
      <c r="O6283" s="197">
        <v>0</v>
      </c>
      <c r="P6283" s="124" t="s">
        <v>1314</v>
      </c>
    </row>
    <row r="6284" spans="1:16" ht="63.75">
      <c r="A6284" s="262">
        <v>10</v>
      </c>
      <c r="B6284" s="124"/>
      <c r="C6284" s="125" t="s">
        <v>690</v>
      </c>
      <c r="D6284" s="195">
        <v>43262</v>
      </c>
      <c r="E6284" s="124" t="s">
        <v>12260</v>
      </c>
      <c r="F6284" s="124" t="s">
        <v>6</v>
      </c>
      <c r="G6284" s="124">
        <v>757783</v>
      </c>
      <c r="H6284" s="124"/>
      <c r="I6284" s="128" t="s">
        <v>14895</v>
      </c>
      <c r="J6284" s="124"/>
      <c r="K6284" s="124"/>
      <c r="L6284" s="124"/>
      <c r="M6284" s="124"/>
      <c r="N6284" s="197">
        <v>0</v>
      </c>
      <c r="O6284" s="197">
        <v>11319</v>
      </c>
      <c r="P6284" s="124" t="s">
        <v>1314</v>
      </c>
    </row>
    <row r="6285" spans="1:16" ht="76.5">
      <c r="A6285" s="262">
        <v>10</v>
      </c>
      <c r="B6285" s="124"/>
      <c r="C6285" s="125" t="s">
        <v>690</v>
      </c>
      <c r="D6285" s="195">
        <v>43262</v>
      </c>
      <c r="E6285" s="124" t="s">
        <v>12261</v>
      </c>
      <c r="F6285" s="124" t="s">
        <v>6</v>
      </c>
      <c r="G6285" s="124">
        <v>757785</v>
      </c>
      <c r="H6285" s="124"/>
      <c r="I6285" s="128" t="s">
        <v>14896</v>
      </c>
      <c r="J6285" s="124"/>
      <c r="K6285" s="124"/>
      <c r="L6285" s="124"/>
      <c r="M6285" s="124"/>
      <c r="N6285" s="197">
        <v>0</v>
      </c>
      <c r="O6285" s="197">
        <v>131327.84</v>
      </c>
      <c r="P6285" s="124" t="s">
        <v>1314</v>
      </c>
    </row>
    <row r="6286" spans="1:16" ht="63.75">
      <c r="A6286" s="262">
        <v>10</v>
      </c>
      <c r="B6286" s="124"/>
      <c r="C6286" s="125" t="s">
        <v>690</v>
      </c>
      <c r="D6286" s="195">
        <v>43262</v>
      </c>
      <c r="E6286" s="124" t="s">
        <v>12262</v>
      </c>
      <c r="F6286" s="124" t="s">
        <v>15</v>
      </c>
      <c r="G6286" s="124">
        <v>757784</v>
      </c>
      <c r="H6286" s="124"/>
      <c r="I6286" s="128" t="s">
        <v>14897</v>
      </c>
      <c r="J6286" s="124"/>
      <c r="K6286" s="124"/>
      <c r="L6286" s="124"/>
      <c r="M6286" s="124"/>
      <c r="N6286" s="197">
        <v>50</v>
      </c>
      <c r="O6286" s="197">
        <v>0</v>
      </c>
      <c r="P6286" s="124" t="s">
        <v>1314</v>
      </c>
    </row>
    <row r="6287" spans="1:16" ht="63.75">
      <c r="A6287" s="262">
        <v>10</v>
      </c>
      <c r="B6287" s="124"/>
      <c r="C6287" s="125" t="s">
        <v>690</v>
      </c>
      <c r="D6287" s="195">
        <v>43262</v>
      </c>
      <c r="E6287" s="124" t="s">
        <v>12263</v>
      </c>
      <c r="F6287" s="124" t="s">
        <v>15</v>
      </c>
      <c r="G6287" s="124">
        <v>757786</v>
      </c>
      <c r="H6287" s="124"/>
      <c r="I6287" s="128" t="s">
        <v>14898</v>
      </c>
      <c r="J6287" s="124"/>
      <c r="K6287" s="124"/>
      <c r="L6287" s="124"/>
      <c r="M6287" s="124"/>
      <c r="N6287" s="197">
        <v>50</v>
      </c>
      <c r="O6287" s="197">
        <v>0</v>
      </c>
      <c r="P6287" s="124" t="s">
        <v>1314</v>
      </c>
    </row>
    <row r="6288" spans="1:16" ht="63.75">
      <c r="A6288" s="262" t="s">
        <v>619</v>
      </c>
      <c r="B6288" s="124"/>
      <c r="C6288" s="125" t="s">
        <v>713</v>
      </c>
      <c r="D6288" s="195">
        <v>43262</v>
      </c>
      <c r="E6288" s="124" t="s">
        <v>12264</v>
      </c>
      <c r="F6288" s="124" t="s">
        <v>6</v>
      </c>
      <c r="G6288" s="124">
        <v>985023</v>
      </c>
      <c r="H6288" s="124"/>
      <c r="I6288" s="128" t="s">
        <v>14899</v>
      </c>
      <c r="J6288" s="124"/>
      <c r="K6288" s="124"/>
      <c r="L6288" s="124"/>
      <c r="M6288" s="124"/>
      <c r="N6288" s="197">
        <v>0</v>
      </c>
      <c r="O6288" s="197">
        <v>148495.29999999999</v>
      </c>
      <c r="P6288" s="124" t="s">
        <v>1314</v>
      </c>
    </row>
    <row r="6289" spans="1:16" ht="51">
      <c r="A6289" s="262" t="s">
        <v>622</v>
      </c>
      <c r="B6289" s="124"/>
      <c r="C6289" s="125" t="s">
        <v>715</v>
      </c>
      <c r="D6289" s="195">
        <v>43262</v>
      </c>
      <c r="E6289" s="124" t="s">
        <v>12265</v>
      </c>
      <c r="F6289" s="124" t="s">
        <v>1256</v>
      </c>
      <c r="G6289" s="124">
        <v>18004234</v>
      </c>
      <c r="H6289" s="124"/>
      <c r="I6289" s="128" t="s">
        <v>14900</v>
      </c>
      <c r="J6289" s="124"/>
      <c r="K6289" s="124"/>
      <c r="L6289" s="124"/>
      <c r="M6289" s="124"/>
      <c r="N6289" s="197">
        <v>0</v>
      </c>
      <c r="O6289" s="197">
        <v>1098872.57</v>
      </c>
      <c r="P6289" s="124" t="s">
        <v>1314</v>
      </c>
    </row>
    <row r="6290" spans="1:16" ht="76.5">
      <c r="A6290" s="262" t="s">
        <v>620</v>
      </c>
      <c r="B6290" s="124"/>
      <c r="C6290" s="125" t="s">
        <v>714</v>
      </c>
      <c r="D6290" s="195">
        <v>43262</v>
      </c>
      <c r="E6290" s="124" t="s">
        <v>12266</v>
      </c>
      <c r="F6290" s="124" t="s">
        <v>6</v>
      </c>
      <c r="G6290" s="124">
        <v>985091</v>
      </c>
      <c r="H6290" s="124"/>
      <c r="I6290" s="128" t="s">
        <v>14901</v>
      </c>
      <c r="J6290" s="124"/>
      <c r="K6290" s="124"/>
      <c r="L6290" s="124"/>
      <c r="M6290" s="124"/>
      <c r="N6290" s="197">
        <v>0</v>
      </c>
      <c r="O6290" s="197">
        <v>150000</v>
      </c>
      <c r="P6290" s="124" t="s">
        <v>1314</v>
      </c>
    </row>
    <row r="6291" spans="1:16" ht="63.75">
      <c r="A6291" s="262">
        <v>150</v>
      </c>
      <c r="B6291" s="124"/>
      <c r="C6291" s="125" t="s">
        <v>94</v>
      </c>
      <c r="D6291" s="195">
        <v>43262</v>
      </c>
      <c r="E6291" s="124" t="s">
        <v>12267</v>
      </c>
      <c r="F6291" s="124" t="s">
        <v>6</v>
      </c>
      <c r="G6291" s="124">
        <v>924190</v>
      </c>
      <c r="H6291" s="124"/>
      <c r="I6291" s="128" t="s">
        <v>14902</v>
      </c>
      <c r="J6291" s="124"/>
      <c r="K6291" s="124"/>
      <c r="L6291" s="124"/>
      <c r="M6291" s="124"/>
      <c r="N6291" s="197">
        <v>0</v>
      </c>
      <c r="O6291" s="197">
        <v>233067.94</v>
      </c>
      <c r="P6291" s="124" t="s">
        <v>1314</v>
      </c>
    </row>
    <row r="6292" spans="1:16" ht="63.75">
      <c r="A6292" s="262" t="s">
        <v>620</v>
      </c>
      <c r="B6292" s="124"/>
      <c r="C6292" s="125" t="s">
        <v>714</v>
      </c>
      <c r="D6292" s="195">
        <v>43262</v>
      </c>
      <c r="E6292" s="124" t="s">
        <v>12268</v>
      </c>
      <c r="F6292" s="124" t="s">
        <v>6</v>
      </c>
      <c r="G6292" s="124">
        <v>985104</v>
      </c>
      <c r="H6292" s="124"/>
      <c r="I6292" s="128" t="s">
        <v>14903</v>
      </c>
      <c r="J6292" s="124"/>
      <c r="K6292" s="124"/>
      <c r="L6292" s="124"/>
      <c r="M6292" s="124"/>
      <c r="N6292" s="197">
        <v>0</v>
      </c>
      <c r="O6292" s="197">
        <v>176004700.16</v>
      </c>
      <c r="P6292" s="124" t="s">
        <v>1314</v>
      </c>
    </row>
    <row r="6293" spans="1:16" ht="76.5">
      <c r="A6293" s="262" t="s">
        <v>620</v>
      </c>
      <c r="B6293" s="124"/>
      <c r="C6293" s="125" t="s">
        <v>714</v>
      </c>
      <c r="D6293" s="195">
        <v>43262</v>
      </c>
      <c r="E6293" s="124" t="s">
        <v>12269</v>
      </c>
      <c r="F6293" s="124" t="s">
        <v>11</v>
      </c>
      <c r="G6293" s="124">
        <v>924216</v>
      </c>
      <c r="H6293" s="124"/>
      <c r="I6293" s="128" t="s">
        <v>14904</v>
      </c>
      <c r="J6293" s="124"/>
      <c r="K6293" s="124"/>
      <c r="L6293" s="124"/>
      <c r="M6293" s="124"/>
      <c r="N6293" s="197">
        <v>50</v>
      </c>
      <c r="O6293" s="197">
        <v>0</v>
      </c>
      <c r="P6293" s="124" t="s">
        <v>1314</v>
      </c>
    </row>
    <row r="6294" spans="1:16" ht="76.5">
      <c r="A6294" s="262" t="s">
        <v>620</v>
      </c>
      <c r="B6294" s="124"/>
      <c r="C6294" s="125" t="s">
        <v>714</v>
      </c>
      <c r="D6294" s="195">
        <v>43262</v>
      </c>
      <c r="E6294" s="124" t="s">
        <v>12270</v>
      </c>
      <c r="F6294" s="124" t="s">
        <v>13</v>
      </c>
      <c r="G6294" s="124">
        <v>924216</v>
      </c>
      <c r="H6294" s="124"/>
      <c r="I6294" s="128" t="s">
        <v>14905</v>
      </c>
      <c r="J6294" s="124"/>
      <c r="K6294" s="124"/>
      <c r="L6294" s="124"/>
      <c r="M6294" s="124"/>
      <c r="N6294" s="197">
        <v>177812.57</v>
      </c>
      <c r="O6294" s="197">
        <v>0</v>
      </c>
      <c r="P6294" s="124" t="s">
        <v>1314</v>
      </c>
    </row>
    <row r="6295" spans="1:16" ht="51">
      <c r="A6295" s="262" t="s">
        <v>619</v>
      </c>
      <c r="B6295" s="124"/>
      <c r="C6295" s="125" t="s">
        <v>713</v>
      </c>
      <c r="D6295" s="195">
        <v>43263</v>
      </c>
      <c r="E6295" s="124" t="s">
        <v>12271</v>
      </c>
      <c r="F6295" s="124" t="s">
        <v>3</v>
      </c>
      <c r="G6295" s="124">
        <v>1630357</v>
      </c>
      <c r="H6295" s="124"/>
      <c r="I6295" s="128" t="s">
        <v>14906</v>
      </c>
      <c r="J6295" s="124"/>
      <c r="K6295" s="124"/>
      <c r="L6295" s="124"/>
      <c r="M6295" s="124"/>
      <c r="N6295" s="197">
        <v>0</v>
      </c>
      <c r="O6295" s="197">
        <v>37</v>
      </c>
      <c r="P6295" s="124" t="s">
        <v>1314</v>
      </c>
    </row>
    <row r="6296" spans="1:16" ht="51">
      <c r="A6296" s="262" t="s">
        <v>619</v>
      </c>
      <c r="B6296" s="124"/>
      <c r="C6296" s="125" t="s">
        <v>713</v>
      </c>
      <c r="D6296" s="195">
        <v>43263</v>
      </c>
      <c r="E6296" s="124" t="s">
        <v>12272</v>
      </c>
      <c r="F6296" s="124" t="s">
        <v>3</v>
      </c>
      <c r="G6296" s="124">
        <v>1630356</v>
      </c>
      <c r="H6296" s="124"/>
      <c r="I6296" s="128" t="s">
        <v>14907</v>
      </c>
      <c r="J6296" s="124"/>
      <c r="K6296" s="124"/>
      <c r="L6296" s="124"/>
      <c r="M6296" s="124"/>
      <c r="N6296" s="197">
        <v>0</v>
      </c>
      <c r="O6296" s="197">
        <v>323</v>
      </c>
      <c r="P6296" s="124" t="s">
        <v>1314</v>
      </c>
    </row>
    <row r="6297" spans="1:16" ht="51">
      <c r="A6297" s="262" t="s">
        <v>619</v>
      </c>
      <c r="B6297" s="124"/>
      <c r="C6297" s="125" t="s">
        <v>713</v>
      </c>
      <c r="D6297" s="195">
        <v>43263</v>
      </c>
      <c r="E6297" s="124" t="s">
        <v>12273</v>
      </c>
      <c r="F6297" s="124" t="s">
        <v>3</v>
      </c>
      <c r="G6297" s="124">
        <v>1630354</v>
      </c>
      <c r="H6297" s="124"/>
      <c r="I6297" s="128" t="s">
        <v>14906</v>
      </c>
      <c r="J6297" s="124"/>
      <c r="K6297" s="124"/>
      <c r="L6297" s="124"/>
      <c r="M6297" s="124"/>
      <c r="N6297" s="197">
        <v>0</v>
      </c>
      <c r="O6297" s="197">
        <v>37</v>
      </c>
      <c r="P6297" s="124" t="s">
        <v>1314</v>
      </c>
    </row>
    <row r="6298" spans="1:16" ht="51">
      <c r="A6298" s="262" t="s">
        <v>619</v>
      </c>
      <c r="B6298" s="124"/>
      <c r="C6298" s="125" t="s">
        <v>713</v>
      </c>
      <c r="D6298" s="195">
        <v>43263</v>
      </c>
      <c r="E6298" s="124" t="s">
        <v>12274</v>
      </c>
      <c r="F6298" s="124" t="s">
        <v>3</v>
      </c>
      <c r="G6298" s="124">
        <v>1630349</v>
      </c>
      <c r="H6298" s="124"/>
      <c r="I6298" s="128" t="s">
        <v>14908</v>
      </c>
      <c r="J6298" s="124"/>
      <c r="K6298" s="124"/>
      <c r="L6298" s="124"/>
      <c r="M6298" s="124"/>
      <c r="N6298" s="197">
        <v>0</v>
      </c>
      <c r="O6298" s="197">
        <v>110</v>
      </c>
      <c r="P6298" s="124" t="s">
        <v>1314</v>
      </c>
    </row>
    <row r="6299" spans="1:16" ht="51">
      <c r="A6299" s="262">
        <v>212</v>
      </c>
      <c r="B6299" s="124"/>
      <c r="C6299" s="125" t="s">
        <v>761</v>
      </c>
      <c r="D6299" s="195">
        <v>43263</v>
      </c>
      <c r="E6299" s="124" t="s">
        <v>12275</v>
      </c>
      <c r="F6299" s="124" t="s">
        <v>3</v>
      </c>
      <c r="G6299" s="124">
        <v>1630370</v>
      </c>
      <c r="H6299" s="124"/>
      <c r="I6299" s="128" t="s">
        <v>14909</v>
      </c>
      <c r="J6299" s="124"/>
      <c r="K6299" s="124"/>
      <c r="L6299" s="124"/>
      <c r="M6299" s="124"/>
      <c r="N6299" s="197">
        <v>0</v>
      </c>
      <c r="O6299" s="197">
        <v>190</v>
      </c>
      <c r="P6299" s="124" t="s">
        <v>1314</v>
      </c>
    </row>
    <row r="6300" spans="1:16" ht="51">
      <c r="A6300" s="262" t="s">
        <v>619</v>
      </c>
      <c r="B6300" s="124"/>
      <c r="C6300" s="125" t="s">
        <v>713</v>
      </c>
      <c r="D6300" s="195">
        <v>43263</v>
      </c>
      <c r="E6300" s="124" t="s">
        <v>12276</v>
      </c>
      <c r="F6300" s="124" t="s">
        <v>3</v>
      </c>
      <c r="G6300" s="124">
        <v>1630398</v>
      </c>
      <c r="H6300" s="124"/>
      <c r="I6300" s="128" t="s">
        <v>7761</v>
      </c>
      <c r="J6300" s="124"/>
      <c r="K6300" s="124"/>
      <c r="L6300" s="124"/>
      <c r="M6300" s="124"/>
      <c r="N6300" s="197">
        <v>0</v>
      </c>
      <c r="O6300" s="197">
        <v>1491.51</v>
      </c>
      <c r="P6300" s="124" t="s">
        <v>1314</v>
      </c>
    </row>
    <row r="6301" spans="1:16" ht="51">
      <c r="A6301" s="262">
        <v>66</v>
      </c>
      <c r="B6301" s="124"/>
      <c r="C6301" s="125" t="s">
        <v>704</v>
      </c>
      <c r="D6301" s="195">
        <v>43263</v>
      </c>
      <c r="E6301" s="124" t="s">
        <v>12277</v>
      </c>
      <c r="F6301" s="124" t="s">
        <v>3</v>
      </c>
      <c r="G6301" s="124">
        <v>1630412</v>
      </c>
      <c r="H6301" s="124"/>
      <c r="I6301" s="128" t="s">
        <v>14910</v>
      </c>
      <c r="J6301" s="124"/>
      <c r="K6301" s="124"/>
      <c r="L6301" s="124"/>
      <c r="M6301" s="124"/>
      <c r="N6301" s="197">
        <v>0</v>
      </c>
      <c r="O6301" s="197">
        <v>30</v>
      </c>
      <c r="P6301" s="124" t="s">
        <v>1314</v>
      </c>
    </row>
    <row r="6302" spans="1:16" ht="51">
      <c r="A6302" s="262" t="s">
        <v>619</v>
      </c>
      <c r="B6302" s="124"/>
      <c r="C6302" s="125" t="s">
        <v>713</v>
      </c>
      <c r="D6302" s="195">
        <v>43263</v>
      </c>
      <c r="E6302" s="124" t="s">
        <v>12278</v>
      </c>
      <c r="F6302" s="124" t="s">
        <v>3</v>
      </c>
      <c r="G6302" s="124">
        <v>1630427</v>
      </c>
      <c r="H6302" s="124"/>
      <c r="I6302" s="128" t="s">
        <v>14911</v>
      </c>
      <c r="J6302" s="124"/>
      <c r="K6302" s="124"/>
      <c r="L6302" s="124"/>
      <c r="M6302" s="124"/>
      <c r="N6302" s="197">
        <v>0</v>
      </c>
      <c r="O6302" s="197">
        <v>4405</v>
      </c>
      <c r="P6302" s="124" t="s">
        <v>1314</v>
      </c>
    </row>
    <row r="6303" spans="1:16" ht="51">
      <c r="A6303" s="262" t="s">
        <v>619</v>
      </c>
      <c r="B6303" s="124"/>
      <c r="C6303" s="125" t="s">
        <v>713</v>
      </c>
      <c r="D6303" s="195">
        <v>43263</v>
      </c>
      <c r="E6303" s="124" t="s">
        <v>12279</v>
      </c>
      <c r="F6303" s="124" t="s">
        <v>3</v>
      </c>
      <c r="G6303" s="124">
        <v>1630430</v>
      </c>
      <c r="H6303" s="124"/>
      <c r="I6303" s="128" t="s">
        <v>14911</v>
      </c>
      <c r="J6303" s="124"/>
      <c r="K6303" s="124"/>
      <c r="L6303" s="124"/>
      <c r="M6303" s="124"/>
      <c r="N6303" s="197">
        <v>0</v>
      </c>
      <c r="O6303" s="197">
        <v>4405</v>
      </c>
      <c r="P6303" s="124" t="s">
        <v>1314</v>
      </c>
    </row>
    <row r="6304" spans="1:16" ht="38.25">
      <c r="A6304" s="262">
        <v>526</v>
      </c>
      <c r="B6304" s="124"/>
      <c r="C6304" s="125" t="s">
        <v>846</v>
      </c>
      <c r="D6304" s="195">
        <v>43263</v>
      </c>
      <c r="E6304" s="124" t="s">
        <v>12280</v>
      </c>
      <c r="F6304" s="124" t="s">
        <v>3</v>
      </c>
      <c r="G6304" s="124">
        <v>1630332</v>
      </c>
      <c r="H6304" s="124"/>
      <c r="I6304" s="128" t="s">
        <v>14912</v>
      </c>
      <c r="J6304" s="124"/>
      <c r="K6304" s="124"/>
      <c r="L6304" s="124"/>
      <c r="M6304" s="124"/>
      <c r="N6304" s="197">
        <v>0</v>
      </c>
      <c r="O6304" s="197">
        <v>210</v>
      </c>
      <c r="P6304" s="124" t="s">
        <v>1314</v>
      </c>
    </row>
    <row r="6305" spans="1:16" ht="51">
      <c r="A6305" s="262">
        <v>580</v>
      </c>
      <c r="B6305" s="124"/>
      <c r="C6305" s="125" t="s">
        <v>217</v>
      </c>
      <c r="D6305" s="195">
        <v>43263</v>
      </c>
      <c r="E6305" s="124" t="s">
        <v>12281</v>
      </c>
      <c r="F6305" s="124" t="s">
        <v>3</v>
      </c>
      <c r="G6305" s="124">
        <v>1630333</v>
      </c>
      <c r="H6305" s="124"/>
      <c r="I6305" s="128" t="s">
        <v>14913</v>
      </c>
      <c r="J6305" s="124"/>
      <c r="K6305" s="124"/>
      <c r="L6305" s="124"/>
      <c r="M6305" s="124"/>
      <c r="N6305" s="197">
        <v>0</v>
      </c>
      <c r="O6305" s="197">
        <v>2319.29</v>
      </c>
      <c r="P6305" s="124" t="s">
        <v>1314</v>
      </c>
    </row>
    <row r="6306" spans="1:16" ht="51">
      <c r="A6306" s="262" t="s">
        <v>619</v>
      </c>
      <c r="B6306" s="124"/>
      <c r="C6306" s="125" t="s">
        <v>713</v>
      </c>
      <c r="D6306" s="195">
        <v>43263</v>
      </c>
      <c r="E6306" s="124" t="s">
        <v>12282</v>
      </c>
      <c r="F6306" s="124" t="s">
        <v>3</v>
      </c>
      <c r="G6306" s="124">
        <v>1630510</v>
      </c>
      <c r="H6306" s="124"/>
      <c r="I6306" s="128" t="s">
        <v>14914</v>
      </c>
      <c r="J6306" s="124"/>
      <c r="K6306" s="124"/>
      <c r="L6306" s="124"/>
      <c r="M6306" s="124"/>
      <c r="N6306" s="197">
        <v>0</v>
      </c>
      <c r="O6306" s="197">
        <v>4038.78</v>
      </c>
      <c r="P6306" s="124" t="s">
        <v>1314</v>
      </c>
    </row>
    <row r="6307" spans="1:16" ht="51">
      <c r="A6307" s="262">
        <v>373</v>
      </c>
      <c r="B6307" s="124"/>
      <c r="C6307" s="125" t="s">
        <v>1269</v>
      </c>
      <c r="D6307" s="195">
        <v>43263</v>
      </c>
      <c r="E6307" s="124" t="s">
        <v>12283</v>
      </c>
      <c r="F6307" s="124" t="s">
        <v>3</v>
      </c>
      <c r="G6307" s="124">
        <v>1630522</v>
      </c>
      <c r="H6307" s="124"/>
      <c r="I6307" s="128" t="s">
        <v>14915</v>
      </c>
      <c r="J6307" s="124"/>
      <c r="K6307" s="124"/>
      <c r="L6307" s="124"/>
      <c r="M6307" s="124"/>
      <c r="N6307" s="197">
        <v>0</v>
      </c>
      <c r="O6307" s="197">
        <v>690</v>
      </c>
      <c r="P6307" s="124" t="s">
        <v>1314</v>
      </c>
    </row>
    <row r="6308" spans="1:16" ht="51">
      <c r="A6308" s="262">
        <v>66</v>
      </c>
      <c r="B6308" s="124"/>
      <c r="C6308" s="125" t="s">
        <v>704</v>
      </c>
      <c r="D6308" s="195">
        <v>43263</v>
      </c>
      <c r="E6308" s="124" t="s">
        <v>12284</v>
      </c>
      <c r="F6308" s="124" t="s">
        <v>3</v>
      </c>
      <c r="G6308" s="124">
        <v>1630542</v>
      </c>
      <c r="H6308" s="124"/>
      <c r="I6308" s="128" t="s">
        <v>14916</v>
      </c>
      <c r="J6308" s="124"/>
      <c r="K6308" s="124"/>
      <c r="L6308" s="124"/>
      <c r="M6308" s="124"/>
      <c r="N6308" s="197">
        <v>0</v>
      </c>
      <c r="O6308" s="197">
        <v>30</v>
      </c>
      <c r="P6308" s="124" t="s">
        <v>1314</v>
      </c>
    </row>
    <row r="6309" spans="1:16" ht="51">
      <c r="A6309" s="262">
        <v>670</v>
      </c>
      <c r="B6309" s="124"/>
      <c r="C6309" s="125" t="s">
        <v>235</v>
      </c>
      <c r="D6309" s="195">
        <v>43263</v>
      </c>
      <c r="E6309" s="124" t="s">
        <v>12285</v>
      </c>
      <c r="F6309" s="124" t="s">
        <v>3</v>
      </c>
      <c r="G6309" s="124">
        <v>1630554</v>
      </c>
      <c r="H6309" s="124"/>
      <c r="I6309" s="128" t="s">
        <v>14917</v>
      </c>
      <c r="J6309" s="124"/>
      <c r="K6309" s="124"/>
      <c r="L6309" s="124"/>
      <c r="M6309" s="124"/>
      <c r="N6309" s="197">
        <v>0</v>
      </c>
      <c r="O6309" s="197">
        <v>132.47999999999999</v>
      </c>
      <c r="P6309" s="124" t="s">
        <v>1314</v>
      </c>
    </row>
    <row r="6310" spans="1:16" ht="51">
      <c r="A6310" s="262" t="s">
        <v>619</v>
      </c>
      <c r="B6310" s="124"/>
      <c r="C6310" s="125" t="s">
        <v>713</v>
      </c>
      <c r="D6310" s="195">
        <v>43263</v>
      </c>
      <c r="E6310" s="124" t="s">
        <v>12286</v>
      </c>
      <c r="F6310" s="124" t="s">
        <v>3</v>
      </c>
      <c r="G6310" s="124">
        <v>1630433</v>
      </c>
      <c r="H6310" s="124"/>
      <c r="I6310" s="128" t="s">
        <v>14911</v>
      </c>
      <c r="J6310" s="124"/>
      <c r="K6310" s="124"/>
      <c r="L6310" s="124"/>
      <c r="M6310" s="124"/>
      <c r="N6310" s="197">
        <v>0</v>
      </c>
      <c r="O6310" s="197">
        <v>2447</v>
      </c>
      <c r="P6310" s="124" t="s">
        <v>1314</v>
      </c>
    </row>
    <row r="6311" spans="1:16" ht="51">
      <c r="A6311" s="262">
        <v>152</v>
      </c>
      <c r="B6311" s="124"/>
      <c r="C6311" s="125" t="s">
        <v>741</v>
      </c>
      <c r="D6311" s="195">
        <v>43263</v>
      </c>
      <c r="E6311" s="124" t="s">
        <v>12287</v>
      </c>
      <c r="F6311" s="124" t="s">
        <v>3</v>
      </c>
      <c r="G6311" s="124">
        <v>1630450</v>
      </c>
      <c r="H6311" s="124"/>
      <c r="I6311" s="128" t="s">
        <v>14918</v>
      </c>
      <c r="J6311" s="124"/>
      <c r="K6311" s="124"/>
      <c r="L6311" s="124"/>
      <c r="M6311" s="124"/>
      <c r="N6311" s="197">
        <v>0</v>
      </c>
      <c r="O6311" s="197">
        <v>100</v>
      </c>
      <c r="P6311" s="124" t="s">
        <v>1314</v>
      </c>
    </row>
    <row r="6312" spans="1:16" ht="51">
      <c r="A6312" s="262">
        <v>224</v>
      </c>
      <c r="B6312" s="124"/>
      <c r="C6312" s="125" t="s">
        <v>120</v>
      </c>
      <c r="D6312" s="195">
        <v>43263</v>
      </c>
      <c r="E6312" s="124" t="s">
        <v>12288</v>
      </c>
      <c r="F6312" s="124" t="s">
        <v>3</v>
      </c>
      <c r="G6312" s="124">
        <v>1630451</v>
      </c>
      <c r="H6312" s="124"/>
      <c r="I6312" s="128" t="s">
        <v>14919</v>
      </c>
      <c r="J6312" s="124"/>
      <c r="K6312" s="124"/>
      <c r="L6312" s="124"/>
      <c r="M6312" s="124"/>
      <c r="N6312" s="197">
        <v>0</v>
      </c>
      <c r="O6312" s="197">
        <v>55</v>
      </c>
      <c r="P6312" s="124" t="s">
        <v>1314</v>
      </c>
    </row>
    <row r="6313" spans="1:16" ht="51">
      <c r="A6313" s="262" t="s">
        <v>619</v>
      </c>
      <c r="B6313" s="124"/>
      <c r="C6313" s="125" t="s">
        <v>713</v>
      </c>
      <c r="D6313" s="195">
        <v>43263</v>
      </c>
      <c r="E6313" s="124" t="s">
        <v>12289</v>
      </c>
      <c r="F6313" s="124" t="s">
        <v>3</v>
      </c>
      <c r="G6313" s="124">
        <v>1630470</v>
      </c>
      <c r="H6313" s="124"/>
      <c r="I6313" s="128" t="s">
        <v>14920</v>
      </c>
      <c r="J6313" s="124"/>
      <c r="K6313" s="124"/>
      <c r="L6313" s="124"/>
      <c r="M6313" s="124"/>
      <c r="N6313" s="197">
        <v>0</v>
      </c>
      <c r="O6313" s="197">
        <v>140</v>
      </c>
      <c r="P6313" s="124" t="s">
        <v>1314</v>
      </c>
    </row>
    <row r="6314" spans="1:16" ht="38.25">
      <c r="A6314" s="262">
        <v>46</v>
      </c>
      <c r="B6314" s="124"/>
      <c r="C6314" s="125" t="s">
        <v>698</v>
      </c>
      <c r="D6314" s="195">
        <v>43263</v>
      </c>
      <c r="E6314" s="124" t="s">
        <v>12290</v>
      </c>
      <c r="F6314" s="124" t="s">
        <v>3</v>
      </c>
      <c r="G6314" s="124">
        <v>1630478</v>
      </c>
      <c r="H6314" s="124"/>
      <c r="I6314" s="128" t="s">
        <v>14921</v>
      </c>
      <c r="J6314" s="124"/>
      <c r="K6314" s="124"/>
      <c r="L6314" s="124"/>
      <c r="M6314" s="124"/>
      <c r="N6314" s="197">
        <v>0</v>
      </c>
      <c r="O6314" s="197">
        <v>11415</v>
      </c>
      <c r="P6314" s="124" t="s">
        <v>1314</v>
      </c>
    </row>
    <row r="6315" spans="1:16" ht="38.25">
      <c r="A6315" s="262">
        <v>46</v>
      </c>
      <c r="B6315" s="124"/>
      <c r="C6315" s="125" t="s">
        <v>698</v>
      </c>
      <c r="D6315" s="195">
        <v>43263</v>
      </c>
      <c r="E6315" s="124" t="s">
        <v>12291</v>
      </c>
      <c r="F6315" s="124" t="s">
        <v>3</v>
      </c>
      <c r="G6315" s="124">
        <v>1630480</v>
      </c>
      <c r="H6315" s="124"/>
      <c r="I6315" s="128" t="s">
        <v>14922</v>
      </c>
      <c r="J6315" s="124"/>
      <c r="K6315" s="124"/>
      <c r="L6315" s="124"/>
      <c r="M6315" s="124"/>
      <c r="N6315" s="197">
        <v>0</v>
      </c>
      <c r="O6315" s="197">
        <v>2382.59</v>
      </c>
      <c r="P6315" s="124" t="s">
        <v>1314</v>
      </c>
    </row>
    <row r="6316" spans="1:16" ht="51">
      <c r="A6316" s="262" t="s">
        <v>619</v>
      </c>
      <c r="B6316" s="124"/>
      <c r="C6316" s="125" t="s">
        <v>713</v>
      </c>
      <c r="D6316" s="195">
        <v>43263</v>
      </c>
      <c r="E6316" s="124" t="s">
        <v>12292</v>
      </c>
      <c r="F6316" s="124" t="s">
        <v>3</v>
      </c>
      <c r="G6316" s="124">
        <v>1630482</v>
      </c>
      <c r="H6316" s="124"/>
      <c r="I6316" s="128" t="s">
        <v>14923</v>
      </c>
      <c r="J6316" s="124"/>
      <c r="K6316" s="124"/>
      <c r="L6316" s="124"/>
      <c r="M6316" s="124"/>
      <c r="N6316" s="197">
        <v>0</v>
      </c>
      <c r="O6316" s="197">
        <v>50</v>
      </c>
      <c r="P6316" s="124" t="s">
        <v>1314</v>
      </c>
    </row>
    <row r="6317" spans="1:16" ht="51">
      <c r="A6317" s="262">
        <v>86</v>
      </c>
      <c r="B6317" s="124"/>
      <c r="C6317" s="125" t="s">
        <v>710</v>
      </c>
      <c r="D6317" s="195">
        <v>43263</v>
      </c>
      <c r="E6317" s="124" t="s">
        <v>12293</v>
      </c>
      <c r="F6317" s="124" t="s">
        <v>3</v>
      </c>
      <c r="G6317" s="124">
        <v>1630489</v>
      </c>
      <c r="H6317" s="124"/>
      <c r="I6317" s="128" t="s">
        <v>14924</v>
      </c>
      <c r="J6317" s="124"/>
      <c r="K6317" s="124"/>
      <c r="L6317" s="124"/>
      <c r="M6317" s="124"/>
      <c r="N6317" s="197">
        <v>0</v>
      </c>
      <c r="O6317" s="197">
        <v>30</v>
      </c>
      <c r="P6317" s="124" t="s">
        <v>1314</v>
      </c>
    </row>
    <row r="6318" spans="1:16" ht="51">
      <c r="A6318" s="262" t="s">
        <v>619</v>
      </c>
      <c r="B6318" s="124"/>
      <c r="C6318" s="125" t="s">
        <v>713</v>
      </c>
      <c r="D6318" s="195">
        <v>43263</v>
      </c>
      <c r="E6318" s="124" t="s">
        <v>12294</v>
      </c>
      <c r="F6318" s="124" t="s">
        <v>3</v>
      </c>
      <c r="G6318" s="124">
        <v>1630494</v>
      </c>
      <c r="H6318" s="124"/>
      <c r="I6318" s="128" t="s">
        <v>14925</v>
      </c>
      <c r="J6318" s="124"/>
      <c r="K6318" s="124"/>
      <c r="L6318" s="124"/>
      <c r="M6318" s="124"/>
      <c r="N6318" s="197">
        <v>0</v>
      </c>
      <c r="O6318" s="197">
        <v>236</v>
      </c>
      <c r="P6318" s="124" t="s">
        <v>1314</v>
      </c>
    </row>
    <row r="6319" spans="1:16" ht="51">
      <c r="A6319" s="262">
        <v>152</v>
      </c>
      <c r="B6319" s="124"/>
      <c r="C6319" s="125" t="s">
        <v>741</v>
      </c>
      <c r="D6319" s="195">
        <v>43263</v>
      </c>
      <c r="E6319" s="124" t="s">
        <v>12295</v>
      </c>
      <c r="F6319" s="124" t="s">
        <v>3</v>
      </c>
      <c r="G6319" s="124">
        <v>1630495</v>
      </c>
      <c r="H6319" s="124"/>
      <c r="I6319" s="128" t="s">
        <v>14926</v>
      </c>
      <c r="J6319" s="124"/>
      <c r="K6319" s="124"/>
      <c r="L6319" s="124"/>
      <c r="M6319" s="124"/>
      <c r="N6319" s="197">
        <v>0</v>
      </c>
      <c r="O6319" s="197">
        <v>100</v>
      </c>
      <c r="P6319" s="124" t="s">
        <v>1314</v>
      </c>
    </row>
    <row r="6320" spans="1:16" ht="51">
      <c r="A6320" s="262">
        <v>152</v>
      </c>
      <c r="B6320" s="124"/>
      <c r="C6320" s="125" t="s">
        <v>741</v>
      </c>
      <c r="D6320" s="195">
        <v>43263</v>
      </c>
      <c r="E6320" s="124" t="s">
        <v>12296</v>
      </c>
      <c r="F6320" s="124" t="s">
        <v>3</v>
      </c>
      <c r="G6320" s="124">
        <v>1630496</v>
      </c>
      <c r="H6320" s="124"/>
      <c r="I6320" s="128" t="s">
        <v>14927</v>
      </c>
      <c r="J6320" s="124"/>
      <c r="K6320" s="124"/>
      <c r="L6320" s="124"/>
      <c r="M6320" s="124"/>
      <c r="N6320" s="197">
        <v>0</v>
      </c>
      <c r="O6320" s="197">
        <v>750</v>
      </c>
      <c r="P6320" s="124" t="s">
        <v>1314</v>
      </c>
    </row>
    <row r="6321" spans="1:16" ht="51">
      <c r="A6321" s="262">
        <v>593</v>
      </c>
      <c r="B6321" s="124"/>
      <c r="C6321" s="125" t="s">
        <v>863</v>
      </c>
      <c r="D6321" s="195">
        <v>43263</v>
      </c>
      <c r="E6321" s="124" t="s">
        <v>12297</v>
      </c>
      <c r="F6321" s="124" t="s">
        <v>3</v>
      </c>
      <c r="G6321" s="124">
        <v>1630500</v>
      </c>
      <c r="H6321" s="124"/>
      <c r="I6321" s="128" t="s">
        <v>14928</v>
      </c>
      <c r="J6321" s="124"/>
      <c r="K6321" s="124"/>
      <c r="L6321" s="124"/>
      <c r="M6321" s="124"/>
      <c r="N6321" s="197">
        <v>0</v>
      </c>
      <c r="O6321" s="197">
        <v>500</v>
      </c>
      <c r="P6321" s="124" t="s">
        <v>1314</v>
      </c>
    </row>
    <row r="6322" spans="1:16" ht="51">
      <c r="A6322" s="262">
        <v>593</v>
      </c>
      <c r="B6322" s="124"/>
      <c r="C6322" s="125" t="s">
        <v>863</v>
      </c>
      <c r="D6322" s="195">
        <v>43263</v>
      </c>
      <c r="E6322" s="124" t="s">
        <v>12298</v>
      </c>
      <c r="F6322" s="124" t="s">
        <v>3</v>
      </c>
      <c r="G6322" s="124">
        <v>1630501</v>
      </c>
      <c r="H6322" s="124"/>
      <c r="I6322" s="128" t="s">
        <v>14929</v>
      </c>
      <c r="J6322" s="124"/>
      <c r="K6322" s="124"/>
      <c r="L6322" s="124"/>
      <c r="M6322" s="124"/>
      <c r="N6322" s="197">
        <v>0</v>
      </c>
      <c r="O6322" s="197">
        <v>3.88</v>
      </c>
      <c r="P6322" s="124" t="s">
        <v>1314</v>
      </c>
    </row>
    <row r="6323" spans="1:16" ht="63.75">
      <c r="A6323" s="262">
        <v>46</v>
      </c>
      <c r="B6323" s="124"/>
      <c r="C6323" s="125" t="s">
        <v>698</v>
      </c>
      <c r="D6323" s="195">
        <v>43263</v>
      </c>
      <c r="E6323" s="124" t="s">
        <v>12299</v>
      </c>
      <c r="F6323" s="124" t="s">
        <v>3</v>
      </c>
      <c r="G6323" s="124">
        <v>1630352</v>
      </c>
      <c r="H6323" s="124"/>
      <c r="I6323" s="128" t="s">
        <v>14930</v>
      </c>
      <c r="J6323" s="124"/>
      <c r="K6323" s="124"/>
      <c r="L6323" s="124"/>
      <c r="M6323" s="124"/>
      <c r="N6323" s="197">
        <v>0</v>
      </c>
      <c r="O6323" s="197">
        <v>521598.29000000004</v>
      </c>
      <c r="P6323" s="124" t="s">
        <v>1314</v>
      </c>
    </row>
    <row r="6324" spans="1:16" ht="51">
      <c r="A6324" s="262">
        <v>46</v>
      </c>
      <c r="B6324" s="124"/>
      <c r="C6324" s="125" t="s">
        <v>698</v>
      </c>
      <c r="D6324" s="195">
        <v>43263</v>
      </c>
      <c r="E6324" s="124" t="s">
        <v>12300</v>
      </c>
      <c r="F6324" s="124" t="s">
        <v>3</v>
      </c>
      <c r="G6324" s="124">
        <v>1630355</v>
      </c>
      <c r="H6324" s="124"/>
      <c r="I6324" s="128" t="s">
        <v>14931</v>
      </c>
      <c r="J6324" s="124"/>
      <c r="K6324" s="124"/>
      <c r="L6324" s="124"/>
      <c r="M6324" s="124"/>
      <c r="N6324" s="197">
        <v>0</v>
      </c>
      <c r="O6324" s="197">
        <v>5203.71</v>
      </c>
      <c r="P6324" s="124" t="s">
        <v>1314</v>
      </c>
    </row>
    <row r="6325" spans="1:16" ht="51">
      <c r="A6325" s="262">
        <v>212</v>
      </c>
      <c r="B6325" s="124"/>
      <c r="C6325" s="125" t="s">
        <v>761</v>
      </c>
      <c r="D6325" s="195">
        <v>43263</v>
      </c>
      <c r="E6325" s="124" t="s">
        <v>12301</v>
      </c>
      <c r="F6325" s="124" t="s">
        <v>3</v>
      </c>
      <c r="G6325" s="124">
        <v>1630360</v>
      </c>
      <c r="H6325" s="124"/>
      <c r="I6325" s="128" t="s">
        <v>14932</v>
      </c>
      <c r="J6325" s="124"/>
      <c r="K6325" s="124"/>
      <c r="L6325" s="124"/>
      <c r="M6325" s="124"/>
      <c r="N6325" s="197">
        <v>0</v>
      </c>
      <c r="O6325" s="197">
        <v>175950</v>
      </c>
      <c r="P6325" s="124" t="s">
        <v>1314</v>
      </c>
    </row>
    <row r="6326" spans="1:16" ht="51">
      <c r="A6326" s="262">
        <v>212</v>
      </c>
      <c r="B6326" s="124"/>
      <c r="C6326" s="125" t="s">
        <v>761</v>
      </c>
      <c r="D6326" s="195">
        <v>43263</v>
      </c>
      <c r="E6326" s="124" t="s">
        <v>12302</v>
      </c>
      <c r="F6326" s="124" t="s">
        <v>3</v>
      </c>
      <c r="G6326" s="124">
        <v>1630362</v>
      </c>
      <c r="H6326" s="124"/>
      <c r="I6326" s="128" t="s">
        <v>14933</v>
      </c>
      <c r="J6326" s="124"/>
      <c r="K6326" s="124"/>
      <c r="L6326" s="124"/>
      <c r="M6326" s="124"/>
      <c r="N6326" s="197">
        <v>0</v>
      </c>
      <c r="O6326" s="197">
        <v>68208</v>
      </c>
      <c r="P6326" s="124" t="s">
        <v>1314</v>
      </c>
    </row>
    <row r="6327" spans="1:16" ht="51">
      <c r="A6327" s="262">
        <v>35</v>
      </c>
      <c r="B6327" s="124"/>
      <c r="C6327" s="125" t="s">
        <v>696</v>
      </c>
      <c r="D6327" s="195">
        <v>43263</v>
      </c>
      <c r="E6327" s="124" t="s">
        <v>12303</v>
      </c>
      <c r="F6327" s="124" t="s">
        <v>3</v>
      </c>
      <c r="G6327" s="124">
        <v>1630378</v>
      </c>
      <c r="H6327" s="124"/>
      <c r="I6327" s="128" t="s">
        <v>14934</v>
      </c>
      <c r="J6327" s="124"/>
      <c r="K6327" s="124"/>
      <c r="L6327" s="124"/>
      <c r="M6327" s="124"/>
      <c r="N6327" s="197">
        <v>0</v>
      </c>
      <c r="O6327" s="197">
        <v>3358.52</v>
      </c>
      <c r="P6327" s="124" t="s">
        <v>4737</v>
      </c>
    </row>
    <row r="6328" spans="1:16" ht="51">
      <c r="A6328" s="262">
        <v>290</v>
      </c>
      <c r="B6328" s="124"/>
      <c r="C6328" s="125" t="s">
        <v>793</v>
      </c>
      <c r="D6328" s="195">
        <v>43263</v>
      </c>
      <c r="E6328" s="124" t="s">
        <v>12304</v>
      </c>
      <c r="F6328" s="124" t="s">
        <v>3</v>
      </c>
      <c r="G6328" s="124">
        <v>1630386</v>
      </c>
      <c r="H6328" s="124"/>
      <c r="I6328" s="128" t="s">
        <v>14935</v>
      </c>
      <c r="J6328" s="124"/>
      <c r="K6328" s="124"/>
      <c r="L6328" s="124"/>
      <c r="M6328" s="124"/>
      <c r="N6328" s="197">
        <v>0</v>
      </c>
      <c r="O6328" s="197">
        <v>3096</v>
      </c>
      <c r="P6328" s="124" t="s">
        <v>1314</v>
      </c>
    </row>
    <row r="6329" spans="1:16" ht="51">
      <c r="A6329" s="262">
        <v>86</v>
      </c>
      <c r="B6329" s="124"/>
      <c r="C6329" s="125" t="s">
        <v>710</v>
      </c>
      <c r="D6329" s="195">
        <v>43263</v>
      </c>
      <c r="E6329" s="124" t="s">
        <v>12305</v>
      </c>
      <c r="F6329" s="124" t="s">
        <v>3</v>
      </c>
      <c r="G6329" s="124">
        <v>1630409</v>
      </c>
      <c r="H6329" s="124"/>
      <c r="I6329" s="128" t="s">
        <v>14936</v>
      </c>
      <c r="J6329" s="124"/>
      <c r="K6329" s="124"/>
      <c r="L6329" s="124"/>
      <c r="M6329" s="124"/>
      <c r="N6329" s="197">
        <v>0</v>
      </c>
      <c r="O6329" s="197">
        <v>42659.6</v>
      </c>
      <c r="P6329" s="124" t="s">
        <v>1314</v>
      </c>
    </row>
    <row r="6330" spans="1:16" ht="51">
      <c r="A6330" s="262">
        <v>86</v>
      </c>
      <c r="B6330" s="124"/>
      <c r="C6330" s="125" t="s">
        <v>710</v>
      </c>
      <c r="D6330" s="195">
        <v>43263</v>
      </c>
      <c r="E6330" s="124" t="s">
        <v>12306</v>
      </c>
      <c r="F6330" s="124" t="s">
        <v>3</v>
      </c>
      <c r="G6330" s="124">
        <v>1630411</v>
      </c>
      <c r="H6330" s="124"/>
      <c r="I6330" s="128" t="s">
        <v>14937</v>
      </c>
      <c r="J6330" s="124"/>
      <c r="K6330" s="124"/>
      <c r="L6330" s="124"/>
      <c r="M6330" s="124"/>
      <c r="N6330" s="197">
        <v>0</v>
      </c>
      <c r="O6330" s="197">
        <v>125800.25</v>
      </c>
      <c r="P6330" s="124" t="s">
        <v>1314</v>
      </c>
    </row>
    <row r="6331" spans="1:16" ht="51">
      <c r="A6331" s="262">
        <v>86</v>
      </c>
      <c r="B6331" s="124"/>
      <c r="C6331" s="125" t="s">
        <v>710</v>
      </c>
      <c r="D6331" s="195">
        <v>43263</v>
      </c>
      <c r="E6331" s="124" t="s">
        <v>12307</v>
      </c>
      <c r="F6331" s="124" t="s">
        <v>3</v>
      </c>
      <c r="G6331" s="124">
        <v>1630414</v>
      </c>
      <c r="H6331" s="124"/>
      <c r="I6331" s="128" t="s">
        <v>14938</v>
      </c>
      <c r="J6331" s="124"/>
      <c r="K6331" s="124"/>
      <c r="L6331" s="124"/>
      <c r="M6331" s="124"/>
      <c r="N6331" s="197">
        <v>0</v>
      </c>
      <c r="O6331" s="197">
        <v>56855</v>
      </c>
      <c r="P6331" s="124" t="s">
        <v>1314</v>
      </c>
    </row>
    <row r="6332" spans="1:16" ht="51">
      <c r="A6332" s="262">
        <v>86</v>
      </c>
      <c r="B6332" s="124"/>
      <c r="C6332" s="125" t="s">
        <v>710</v>
      </c>
      <c r="D6332" s="195">
        <v>43263</v>
      </c>
      <c r="E6332" s="124" t="s">
        <v>12308</v>
      </c>
      <c r="F6332" s="124" t="s">
        <v>3</v>
      </c>
      <c r="G6332" s="124">
        <v>1630418</v>
      </c>
      <c r="H6332" s="124"/>
      <c r="I6332" s="128" t="s">
        <v>14939</v>
      </c>
      <c r="J6332" s="124"/>
      <c r="K6332" s="124"/>
      <c r="L6332" s="124"/>
      <c r="M6332" s="124"/>
      <c r="N6332" s="197">
        <v>0</v>
      </c>
      <c r="O6332" s="197">
        <v>1335750</v>
      </c>
      <c r="P6332" s="124" t="s">
        <v>1314</v>
      </c>
    </row>
    <row r="6333" spans="1:16" ht="51">
      <c r="A6333" s="262" t="s">
        <v>619</v>
      </c>
      <c r="B6333" s="124"/>
      <c r="C6333" s="125" t="s">
        <v>713</v>
      </c>
      <c r="D6333" s="195">
        <v>43263</v>
      </c>
      <c r="E6333" s="124" t="s">
        <v>12309</v>
      </c>
      <c r="F6333" s="124" t="s">
        <v>3</v>
      </c>
      <c r="G6333" s="124">
        <v>1630423</v>
      </c>
      <c r="H6333" s="124"/>
      <c r="I6333" s="128" t="s">
        <v>14940</v>
      </c>
      <c r="J6333" s="124"/>
      <c r="K6333" s="124"/>
      <c r="L6333" s="124"/>
      <c r="M6333" s="124"/>
      <c r="N6333" s="197">
        <v>0</v>
      </c>
      <c r="O6333" s="197">
        <v>5449.08</v>
      </c>
      <c r="P6333" s="124" t="s">
        <v>1314</v>
      </c>
    </row>
    <row r="6334" spans="1:16" ht="51">
      <c r="A6334" s="262" t="s">
        <v>619</v>
      </c>
      <c r="B6334" s="124"/>
      <c r="C6334" s="125" t="s">
        <v>713</v>
      </c>
      <c r="D6334" s="195">
        <v>43263</v>
      </c>
      <c r="E6334" s="124" t="s">
        <v>12310</v>
      </c>
      <c r="F6334" s="124" t="s">
        <v>3</v>
      </c>
      <c r="G6334" s="124">
        <v>1630428</v>
      </c>
      <c r="H6334" s="124"/>
      <c r="I6334" s="128" t="s">
        <v>14941</v>
      </c>
      <c r="J6334" s="124"/>
      <c r="K6334" s="124"/>
      <c r="L6334" s="124"/>
      <c r="M6334" s="124"/>
      <c r="N6334" s="197">
        <v>0</v>
      </c>
      <c r="O6334" s="197">
        <v>12324.24</v>
      </c>
      <c r="P6334" s="124" t="s">
        <v>1314</v>
      </c>
    </row>
    <row r="6335" spans="1:16" ht="51">
      <c r="A6335" s="262" t="s">
        <v>619</v>
      </c>
      <c r="B6335" s="124"/>
      <c r="C6335" s="125" t="s">
        <v>713</v>
      </c>
      <c r="D6335" s="195">
        <v>43263</v>
      </c>
      <c r="E6335" s="124" t="s">
        <v>12311</v>
      </c>
      <c r="F6335" s="124" t="s">
        <v>3</v>
      </c>
      <c r="G6335" s="124">
        <v>1630432</v>
      </c>
      <c r="H6335" s="124"/>
      <c r="I6335" s="128" t="s">
        <v>14942</v>
      </c>
      <c r="J6335" s="124"/>
      <c r="K6335" s="124"/>
      <c r="L6335" s="124"/>
      <c r="M6335" s="124"/>
      <c r="N6335" s="197">
        <v>0</v>
      </c>
      <c r="O6335" s="197">
        <v>282.82</v>
      </c>
      <c r="P6335" s="124" t="s">
        <v>1314</v>
      </c>
    </row>
    <row r="6336" spans="1:16" ht="51">
      <c r="A6336" s="262" t="s">
        <v>619</v>
      </c>
      <c r="B6336" s="124"/>
      <c r="C6336" s="125" t="s">
        <v>713</v>
      </c>
      <c r="D6336" s="195">
        <v>43263</v>
      </c>
      <c r="E6336" s="124" t="s">
        <v>12312</v>
      </c>
      <c r="F6336" s="124" t="s">
        <v>3</v>
      </c>
      <c r="G6336" s="124">
        <v>1630434</v>
      </c>
      <c r="H6336" s="124"/>
      <c r="I6336" s="128" t="s">
        <v>14943</v>
      </c>
      <c r="J6336" s="124"/>
      <c r="K6336" s="124"/>
      <c r="L6336" s="124"/>
      <c r="M6336" s="124"/>
      <c r="N6336" s="197">
        <v>0</v>
      </c>
      <c r="O6336" s="197">
        <v>1223.3800000000001</v>
      </c>
      <c r="P6336" s="124" t="s">
        <v>1314</v>
      </c>
    </row>
    <row r="6337" spans="1:16" ht="63.75">
      <c r="A6337" s="262">
        <v>650</v>
      </c>
      <c r="B6337" s="124"/>
      <c r="C6337" s="125" t="s">
        <v>232</v>
      </c>
      <c r="D6337" s="195">
        <v>43263</v>
      </c>
      <c r="E6337" s="124" t="s">
        <v>12313</v>
      </c>
      <c r="F6337" s="124" t="s">
        <v>3</v>
      </c>
      <c r="G6337" s="124">
        <v>1630435</v>
      </c>
      <c r="H6337" s="124"/>
      <c r="I6337" s="128" t="s">
        <v>14944</v>
      </c>
      <c r="J6337" s="124"/>
      <c r="K6337" s="124"/>
      <c r="L6337" s="124"/>
      <c r="M6337" s="124"/>
      <c r="N6337" s="197">
        <v>0</v>
      </c>
      <c r="O6337" s="197">
        <v>185.5</v>
      </c>
      <c r="P6337" s="124" t="s">
        <v>1314</v>
      </c>
    </row>
    <row r="6338" spans="1:16" ht="63.75">
      <c r="A6338" s="262">
        <v>10</v>
      </c>
      <c r="B6338" s="124"/>
      <c r="C6338" s="125" t="s">
        <v>690</v>
      </c>
      <c r="D6338" s="195">
        <v>43263</v>
      </c>
      <c r="E6338" s="124" t="s">
        <v>12314</v>
      </c>
      <c r="F6338" s="124" t="s">
        <v>6</v>
      </c>
      <c r="G6338" s="124">
        <v>758642</v>
      </c>
      <c r="H6338" s="124"/>
      <c r="I6338" s="128" t="s">
        <v>14945</v>
      </c>
      <c r="J6338" s="124"/>
      <c r="K6338" s="124"/>
      <c r="L6338" s="124"/>
      <c r="M6338" s="124"/>
      <c r="N6338" s="197">
        <v>0</v>
      </c>
      <c r="O6338" s="197">
        <v>20022.009999999998</v>
      </c>
      <c r="P6338" s="124" t="s">
        <v>1314</v>
      </c>
    </row>
    <row r="6339" spans="1:16" ht="76.5">
      <c r="A6339" s="262">
        <v>25</v>
      </c>
      <c r="B6339" s="124"/>
      <c r="C6339" s="125" t="s">
        <v>694</v>
      </c>
      <c r="D6339" s="195">
        <v>43263</v>
      </c>
      <c r="E6339" s="124" t="s">
        <v>12315</v>
      </c>
      <c r="F6339" s="124" t="s">
        <v>1315</v>
      </c>
      <c r="G6339" s="124">
        <v>17936914</v>
      </c>
      <c r="H6339" s="124"/>
      <c r="I6339" s="128" t="s">
        <v>14946</v>
      </c>
      <c r="J6339" s="124"/>
      <c r="K6339" s="124"/>
      <c r="L6339" s="124"/>
      <c r="M6339" s="124"/>
      <c r="N6339" s="197">
        <v>212405.56</v>
      </c>
      <c r="O6339" s="197">
        <v>0</v>
      </c>
      <c r="P6339" s="124" t="s">
        <v>1314</v>
      </c>
    </row>
    <row r="6340" spans="1:16" ht="76.5">
      <c r="A6340" s="262">
        <v>25</v>
      </c>
      <c r="B6340" s="124"/>
      <c r="C6340" s="125" t="s">
        <v>694</v>
      </c>
      <c r="D6340" s="195">
        <v>43263</v>
      </c>
      <c r="E6340" s="124" t="s">
        <v>12316</v>
      </c>
      <c r="F6340" s="124" t="s">
        <v>1315</v>
      </c>
      <c r="G6340" s="124">
        <v>17936911</v>
      </c>
      <c r="H6340" s="124"/>
      <c r="I6340" s="128" t="s">
        <v>14947</v>
      </c>
      <c r="J6340" s="124"/>
      <c r="K6340" s="124"/>
      <c r="L6340" s="124"/>
      <c r="M6340" s="124"/>
      <c r="N6340" s="197">
        <v>443573.66</v>
      </c>
      <c r="O6340" s="197">
        <v>0</v>
      </c>
      <c r="P6340" s="124" t="s">
        <v>1314</v>
      </c>
    </row>
    <row r="6341" spans="1:16" ht="76.5">
      <c r="A6341" s="262">
        <v>25</v>
      </c>
      <c r="B6341" s="124"/>
      <c r="C6341" s="125" t="s">
        <v>694</v>
      </c>
      <c r="D6341" s="195">
        <v>43263</v>
      </c>
      <c r="E6341" s="124" t="s">
        <v>12317</v>
      </c>
      <c r="F6341" s="124" t="s">
        <v>1315</v>
      </c>
      <c r="G6341" s="124">
        <v>17936878</v>
      </c>
      <c r="H6341" s="124"/>
      <c r="I6341" s="128" t="s">
        <v>14948</v>
      </c>
      <c r="J6341" s="124"/>
      <c r="K6341" s="124"/>
      <c r="L6341" s="124"/>
      <c r="M6341" s="124"/>
      <c r="N6341" s="197">
        <v>455628.91</v>
      </c>
      <c r="O6341" s="197">
        <v>0</v>
      </c>
      <c r="P6341" s="124" t="s">
        <v>1314</v>
      </c>
    </row>
    <row r="6342" spans="1:16" ht="76.5">
      <c r="A6342" s="262">
        <v>25</v>
      </c>
      <c r="B6342" s="124"/>
      <c r="C6342" s="125" t="s">
        <v>694</v>
      </c>
      <c r="D6342" s="195">
        <v>43263</v>
      </c>
      <c r="E6342" s="124" t="s">
        <v>12318</v>
      </c>
      <c r="F6342" s="124" t="s">
        <v>1315</v>
      </c>
      <c r="G6342" s="124">
        <v>17936846</v>
      </c>
      <c r="H6342" s="124"/>
      <c r="I6342" s="128" t="s">
        <v>14949</v>
      </c>
      <c r="J6342" s="124"/>
      <c r="K6342" s="124"/>
      <c r="L6342" s="124"/>
      <c r="M6342" s="124"/>
      <c r="N6342" s="197">
        <v>796460.13</v>
      </c>
      <c r="O6342" s="197">
        <v>0</v>
      </c>
      <c r="P6342" s="124" t="s">
        <v>1314</v>
      </c>
    </row>
    <row r="6343" spans="1:16" ht="76.5">
      <c r="A6343" s="262">
        <v>25</v>
      </c>
      <c r="B6343" s="124"/>
      <c r="C6343" s="125" t="s">
        <v>694</v>
      </c>
      <c r="D6343" s="195">
        <v>43263</v>
      </c>
      <c r="E6343" s="124" t="s">
        <v>12319</v>
      </c>
      <c r="F6343" s="124" t="s">
        <v>1315</v>
      </c>
      <c r="G6343" s="124">
        <v>17935251</v>
      </c>
      <c r="H6343" s="124"/>
      <c r="I6343" s="128" t="s">
        <v>14950</v>
      </c>
      <c r="J6343" s="124"/>
      <c r="K6343" s="124"/>
      <c r="L6343" s="124"/>
      <c r="M6343" s="124"/>
      <c r="N6343" s="197">
        <v>81706.64</v>
      </c>
      <c r="O6343" s="197">
        <v>0</v>
      </c>
      <c r="P6343" s="124" t="s">
        <v>1314</v>
      </c>
    </row>
    <row r="6344" spans="1:16" ht="76.5">
      <c r="A6344" s="262">
        <v>25</v>
      </c>
      <c r="B6344" s="124"/>
      <c r="C6344" s="125" t="s">
        <v>694</v>
      </c>
      <c r="D6344" s="195">
        <v>43263</v>
      </c>
      <c r="E6344" s="124" t="s">
        <v>12320</v>
      </c>
      <c r="F6344" s="124" t="s">
        <v>1315</v>
      </c>
      <c r="G6344" s="124">
        <v>17953903</v>
      </c>
      <c r="H6344" s="124"/>
      <c r="I6344" s="128" t="s">
        <v>14951</v>
      </c>
      <c r="J6344" s="124"/>
      <c r="K6344" s="124"/>
      <c r="L6344" s="124"/>
      <c r="M6344" s="124"/>
      <c r="N6344" s="197">
        <v>330631.59999999998</v>
      </c>
      <c r="O6344" s="197">
        <v>0</v>
      </c>
      <c r="P6344" s="124" t="s">
        <v>1314</v>
      </c>
    </row>
    <row r="6345" spans="1:16" ht="76.5">
      <c r="A6345" s="262">
        <v>25</v>
      </c>
      <c r="B6345" s="124"/>
      <c r="C6345" s="125" t="s">
        <v>694</v>
      </c>
      <c r="D6345" s="195">
        <v>43263</v>
      </c>
      <c r="E6345" s="124" t="s">
        <v>12321</v>
      </c>
      <c r="F6345" s="124" t="s">
        <v>1315</v>
      </c>
      <c r="G6345" s="124">
        <v>17953904</v>
      </c>
      <c r="H6345" s="124"/>
      <c r="I6345" s="128" t="s">
        <v>14952</v>
      </c>
      <c r="J6345" s="124"/>
      <c r="K6345" s="124"/>
      <c r="L6345" s="124"/>
      <c r="M6345" s="124"/>
      <c r="N6345" s="197">
        <v>179784.15</v>
      </c>
      <c r="O6345" s="197">
        <v>0</v>
      </c>
      <c r="P6345" s="124" t="s">
        <v>1314</v>
      </c>
    </row>
    <row r="6346" spans="1:16" ht="76.5">
      <c r="A6346" s="262">
        <v>25</v>
      </c>
      <c r="B6346" s="124"/>
      <c r="C6346" s="125" t="s">
        <v>694</v>
      </c>
      <c r="D6346" s="195">
        <v>43263</v>
      </c>
      <c r="E6346" s="124" t="s">
        <v>12322</v>
      </c>
      <c r="F6346" s="124" t="s">
        <v>1315</v>
      </c>
      <c r="G6346" s="124">
        <v>17953971</v>
      </c>
      <c r="H6346" s="124"/>
      <c r="I6346" s="128" t="s">
        <v>14953</v>
      </c>
      <c r="J6346" s="124"/>
      <c r="K6346" s="124"/>
      <c r="L6346" s="124"/>
      <c r="M6346" s="124"/>
      <c r="N6346" s="197">
        <v>627032.87</v>
      </c>
      <c r="O6346" s="197">
        <v>0</v>
      </c>
      <c r="P6346" s="124" t="s">
        <v>1314</v>
      </c>
    </row>
    <row r="6347" spans="1:16" ht="76.5">
      <c r="A6347" s="262">
        <v>25</v>
      </c>
      <c r="B6347" s="124"/>
      <c r="C6347" s="125" t="s">
        <v>694</v>
      </c>
      <c r="D6347" s="195">
        <v>43263</v>
      </c>
      <c r="E6347" s="124" t="s">
        <v>12323</v>
      </c>
      <c r="F6347" s="124" t="s">
        <v>1315</v>
      </c>
      <c r="G6347" s="124">
        <v>17954005</v>
      </c>
      <c r="H6347" s="124"/>
      <c r="I6347" s="128" t="s">
        <v>14954</v>
      </c>
      <c r="J6347" s="124"/>
      <c r="K6347" s="124"/>
      <c r="L6347" s="124"/>
      <c r="M6347" s="124"/>
      <c r="N6347" s="197">
        <v>1285935.8799999999</v>
      </c>
      <c r="O6347" s="197">
        <v>0</v>
      </c>
      <c r="P6347" s="124" t="s">
        <v>1314</v>
      </c>
    </row>
    <row r="6348" spans="1:16" ht="76.5">
      <c r="A6348" s="262">
        <v>25</v>
      </c>
      <c r="B6348" s="124"/>
      <c r="C6348" s="125" t="s">
        <v>694</v>
      </c>
      <c r="D6348" s="195">
        <v>43263</v>
      </c>
      <c r="E6348" s="124" t="s">
        <v>12324</v>
      </c>
      <c r="F6348" s="124" t="s">
        <v>1315</v>
      </c>
      <c r="G6348" s="124">
        <v>17954010</v>
      </c>
      <c r="H6348" s="124"/>
      <c r="I6348" s="128" t="s">
        <v>14955</v>
      </c>
      <c r="J6348" s="124"/>
      <c r="K6348" s="124"/>
      <c r="L6348" s="124"/>
      <c r="M6348" s="124"/>
      <c r="N6348" s="197">
        <v>138079.51999999999</v>
      </c>
      <c r="O6348" s="197">
        <v>0</v>
      </c>
      <c r="P6348" s="124" t="s">
        <v>1314</v>
      </c>
    </row>
    <row r="6349" spans="1:16" ht="76.5">
      <c r="A6349" s="262">
        <v>25</v>
      </c>
      <c r="B6349" s="124"/>
      <c r="C6349" s="125" t="s">
        <v>694</v>
      </c>
      <c r="D6349" s="195">
        <v>43263</v>
      </c>
      <c r="E6349" s="124" t="s">
        <v>12325</v>
      </c>
      <c r="F6349" s="124" t="s">
        <v>1315</v>
      </c>
      <c r="G6349" s="124">
        <v>17954023</v>
      </c>
      <c r="H6349" s="124"/>
      <c r="I6349" s="128" t="s">
        <v>14956</v>
      </c>
      <c r="J6349" s="124"/>
      <c r="K6349" s="124"/>
      <c r="L6349" s="124"/>
      <c r="M6349" s="124"/>
      <c r="N6349" s="197">
        <v>1412554.77</v>
      </c>
      <c r="O6349" s="197">
        <v>0</v>
      </c>
      <c r="P6349" s="124" t="s">
        <v>1314</v>
      </c>
    </row>
    <row r="6350" spans="1:16" ht="76.5">
      <c r="A6350" s="262">
        <v>25</v>
      </c>
      <c r="B6350" s="124"/>
      <c r="C6350" s="125" t="s">
        <v>694</v>
      </c>
      <c r="D6350" s="195">
        <v>43263</v>
      </c>
      <c r="E6350" s="124" t="s">
        <v>12326</v>
      </c>
      <c r="F6350" s="124" t="s">
        <v>1315</v>
      </c>
      <c r="G6350" s="124">
        <v>17954174</v>
      </c>
      <c r="H6350" s="124"/>
      <c r="I6350" s="128" t="s">
        <v>14957</v>
      </c>
      <c r="J6350" s="124"/>
      <c r="K6350" s="124"/>
      <c r="L6350" s="124"/>
      <c r="M6350" s="124"/>
      <c r="N6350" s="197">
        <v>560253.68999999994</v>
      </c>
      <c r="O6350" s="197">
        <v>0</v>
      </c>
      <c r="P6350" s="124" t="s">
        <v>1314</v>
      </c>
    </row>
    <row r="6351" spans="1:16" ht="76.5">
      <c r="A6351" s="262">
        <v>25</v>
      </c>
      <c r="B6351" s="124"/>
      <c r="C6351" s="125" t="s">
        <v>694</v>
      </c>
      <c r="D6351" s="195">
        <v>43263</v>
      </c>
      <c r="E6351" s="124" t="s">
        <v>12327</v>
      </c>
      <c r="F6351" s="124" t="s">
        <v>1315</v>
      </c>
      <c r="G6351" s="124">
        <v>17954183</v>
      </c>
      <c r="H6351" s="124"/>
      <c r="I6351" s="128" t="s">
        <v>14958</v>
      </c>
      <c r="J6351" s="124"/>
      <c r="K6351" s="124"/>
      <c r="L6351" s="124"/>
      <c r="M6351" s="124"/>
      <c r="N6351" s="197">
        <v>211742.92</v>
      </c>
      <c r="O6351" s="197">
        <v>0</v>
      </c>
      <c r="P6351" s="124" t="s">
        <v>1314</v>
      </c>
    </row>
    <row r="6352" spans="1:16" ht="63.75">
      <c r="A6352" s="262">
        <v>513</v>
      </c>
      <c r="B6352" s="124"/>
      <c r="C6352" s="125" t="s">
        <v>201</v>
      </c>
      <c r="D6352" s="195">
        <v>43263</v>
      </c>
      <c r="E6352" s="124" t="s">
        <v>12328</v>
      </c>
      <c r="F6352" s="124" t="s">
        <v>15</v>
      </c>
      <c r="G6352" s="124">
        <v>758520</v>
      </c>
      <c r="H6352" s="124"/>
      <c r="I6352" s="128" t="s">
        <v>14959</v>
      </c>
      <c r="J6352" s="124"/>
      <c r="K6352" s="124"/>
      <c r="L6352" s="124"/>
      <c r="M6352" s="124"/>
      <c r="N6352" s="197">
        <v>50</v>
      </c>
      <c r="O6352" s="197">
        <v>0</v>
      </c>
      <c r="P6352" s="124" t="s">
        <v>1314</v>
      </c>
    </row>
    <row r="6353" spans="1:16" ht="63.75">
      <c r="A6353" s="262">
        <v>10</v>
      </c>
      <c r="B6353" s="124"/>
      <c r="C6353" s="125" t="s">
        <v>690</v>
      </c>
      <c r="D6353" s="195">
        <v>43263</v>
      </c>
      <c r="E6353" s="124" t="s">
        <v>12329</v>
      </c>
      <c r="F6353" s="124" t="s">
        <v>15</v>
      </c>
      <c r="G6353" s="124">
        <v>758643</v>
      </c>
      <c r="H6353" s="124"/>
      <c r="I6353" s="128" t="s">
        <v>14960</v>
      </c>
      <c r="J6353" s="124"/>
      <c r="K6353" s="124"/>
      <c r="L6353" s="124"/>
      <c r="M6353" s="124"/>
      <c r="N6353" s="197">
        <v>50</v>
      </c>
      <c r="O6353" s="197">
        <v>0</v>
      </c>
      <c r="P6353" s="124" t="s">
        <v>1314</v>
      </c>
    </row>
    <row r="6354" spans="1:16" ht="51">
      <c r="A6354" s="262">
        <v>513</v>
      </c>
      <c r="B6354" s="124"/>
      <c r="C6354" s="125" t="s">
        <v>201</v>
      </c>
      <c r="D6354" s="195">
        <v>43263</v>
      </c>
      <c r="E6354" s="124" t="s">
        <v>12330</v>
      </c>
      <c r="F6354" s="124" t="s">
        <v>15</v>
      </c>
      <c r="G6354" s="124">
        <v>758654</v>
      </c>
      <c r="H6354" s="124"/>
      <c r="I6354" s="128" t="s">
        <v>1391</v>
      </c>
      <c r="J6354" s="124"/>
      <c r="K6354" s="124"/>
      <c r="L6354" s="124"/>
      <c r="M6354" s="124"/>
      <c r="N6354" s="197">
        <v>50</v>
      </c>
      <c r="O6354" s="197">
        <v>0</v>
      </c>
      <c r="P6354" s="124" t="s">
        <v>1314</v>
      </c>
    </row>
    <row r="6355" spans="1:16" ht="76.5">
      <c r="A6355" s="262">
        <v>25</v>
      </c>
      <c r="B6355" s="124"/>
      <c r="C6355" s="125" t="s">
        <v>694</v>
      </c>
      <c r="D6355" s="195">
        <v>43263</v>
      </c>
      <c r="E6355" s="124" t="s">
        <v>12331</v>
      </c>
      <c r="F6355" s="124" t="s">
        <v>1315</v>
      </c>
      <c r="G6355" s="124">
        <v>17954377</v>
      </c>
      <c r="H6355" s="124"/>
      <c r="I6355" s="128" t="s">
        <v>14961</v>
      </c>
      <c r="J6355" s="124"/>
      <c r="K6355" s="124"/>
      <c r="L6355" s="124"/>
      <c r="M6355" s="124"/>
      <c r="N6355" s="197">
        <v>165902.47</v>
      </c>
      <c r="O6355" s="197">
        <v>0</v>
      </c>
      <c r="P6355" s="124" t="s">
        <v>1314</v>
      </c>
    </row>
    <row r="6356" spans="1:16" ht="76.5">
      <c r="A6356" s="262">
        <v>25</v>
      </c>
      <c r="B6356" s="124"/>
      <c r="C6356" s="125" t="s">
        <v>694</v>
      </c>
      <c r="D6356" s="195">
        <v>43263</v>
      </c>
      <c r="E6356" s="124" t="s">
        <v>12332</v>
      </c>
      <c r="F6356" s="124" t="s">
        <v>1315</v>
      </c>
      <c r="G6356" s="124">
        <v>17954376</v>
      </c>
      <c r="H6356" s="124"/>
      <c r="I6356" s="128" t="s">
        <v>14962</v>
      </c>
      <c r="J6356" s="124"/>
      <c r="K6356" s="124"/>
      <c r="L6356" s="124"/>
      <c r="M6356" s="124"/>
      <c r="N6356" s="197">
        <v>265701.43</v>
      </c>
      <c r="O6356" s="197">
        <v>0</v>
      </c>
      <c r="P6356" s="124" t="s">
        <v>1314</v>
      </c>
    </row>
    <row r="6357" spans="1:16" ht="76.5">
      <c r="A6357" s="262">
        <v>25</v>
      </c>
      <c r="B6357" s="124"/>
      <c r="C6357" s="125" t="s">
        <v>694</v>
      </c>
      <c r="D6357" s="195">
        <v>43263</v>
      </c>
      <c r="E6357" s="124" t="s">
        <v>12333</v>
      </c>
      <c r="F6357" s="124" t="s">
        <v>1315</v>
      </c>
      <c r="G6357" s="124">
        <v>17954375</v>
      </c>
      <c r="H6357" s="124"/>
      <c r="I6357" s="128" t="s">
        <v>14963</v>
      </c>
      <c r="J6357" s="124"/>
      <c r="K6357" s="124"/>
      <c r="L6357" s="124"/>
      <c r="M6357" s="124"/>
      <c r="N6357" s="197">
        <v>317976.96000000002</v>
      </c>
      <c r="O6357" s="197">
        <v>0</v>
      </c>
      <c r="P6357" s="124" t="s">
        <v>1314</v>
      </c>
    </row>
    <row r="6358" spans="1:16" ht="76.5">
      <c r="A6358" s="262">
        <v>25</v>
      </c>
      <c r="B6358" s="124"/>
      <c r="C6358" s="125" t="s">
        <v>694</v>
      </c>
      <c r="D6358" s="195">
        <v>43263</v>
      </c>
      <c r="E6358" s="124" t="s">
        <v>12334</v>
      </c>
      <c r="F6358" s="124" t="s">
        <v>1315</v>
      </c>
      <c r="G6358" s="124">
        <v>17954374</v>
      </c>
      <c r="H6358" s="124"/>
      <c r="I6358" s="128" t="s">
        <v>14964</v>
      </c>
      <c r="J6358" s="124"/>
      <c r="K6358" s="124"/>
      <c r="L6358" s="124"/>
      <c r="M6358" s="124"/>
      <c r="N6358" s="197">
        <v>1404532.38</v>
      </c>
      <c r="O6358" s="197">
        <v>0</v>
      </c>
      <c r="P6358" s="124" t="s">
        <v>1314</v>
      </c>
    </row>
    <row r="6359" spans="1:16" ht="76.5">
      <c r="A6359" s="262">
        <v>25</v>
      </c>
      <c r="B6359" s="124"/>
      <c r="C6359" s="125" t="s">
        <v>694</v>
      </c>
      <c r="D6359" s="195">
        <v>43263</v>
      </c>
      <c r="E6359" s="124" t="s">
        <v>12335</v>
      </c>
      <c r="F6359" s="124" t="s">
        <v>1315</v>
      </c>
      <c r="G6359" s="124">
        <v>17954373</v>
      </c>
      <c r="H6359" s="124"/>
      <c r="I6359" s="128" t="s">
        <v>14965</v>
      </c>
      <c r="J6359" s="124"/>
      <c r="K6359" s="124"/>
      <c r="L6359" s="124"/>
      <c r="M6359" s="124"/>
      <c r="N6359" s="197">
        <v>454886.52</v>
      </c>
      <c r="O6359" s="197">
        <v>0</v>
      </c>
      <c r="P6359" s="124" t="s">
        <v>1314</v>
      </c>
    </row>
    <row r="6360" spans="1:16" ht="76.5">
      <c r="A6360" s="262">
        <v>25</v>
      </c>
      <c r="B6360" s="124"/>
      <c r="C6360" s="125" t="s">
        <v>694</v>
      </c>
      <c r="D6360" s="195">
        <v>43263</v>
      </c>
      <c r="E6360" s="124" t="s">
        <v>12336</v>
      </c>
      <c r="F6360" s="124" t="s">
        <v>1315</v>
      </c>
      <c r="G6360" s="124">
        <v>17954372</v>
      </c>
      <c r="H6360" s="124"/>
      <c r="I6360" s="128" t="s">
        <v>14966</v>
      </c>
      <c r="J6360" s="124"/>
      <c r="K6360" s="124"/>
      <c r="L6360" s="124"/>
      <c r="M6360" s="124"/>
      <c r="N6360" s="197">
        <v>681760.32</v>
      </c>
      <c r="O6360" s="197">
        <v>0</v>
      </c>
      <c r="P6360" s="124" t="s">
        <v>1314</v>
      </c>
    </row>
    <row r="6361" spans="1:16" ht="76.5">
      <c r="A6361" s="262">
        <v>25</v>
      </c>
      <c r="B6361" s="124"/>
      <c r="C6361" s="125" t="s">
        <v>694</v>
      </c>
      <c r="D6361" s="195">
        <v>43263</v>
      </c>
      <c r="E6361" s="124" t="s">
        <v>12337</v>
      </c>
      <c r="F6361" s="124" t="s">
        <v>1315</v>
      </c>
      <c r="G6361" s="124">
        <v>17954379</v>
      </c>
      <c r="H6361" s="124"/>
      <c r="I6361" s="128" t="s">
        <v>14967</v>
      </c>
      <c r="J6361" s="124"/>
      <c r="K6361" s="124"/>
      <c r="L6361" s="124"/>
      <c r="M6361" s="124"/>
      <c r="N6361" s="197">
        <v>1129798.78</v>
      </c>
      <c r="O6361" s="197">
        <v>0</v>
      </c>
      <c r="P6361" s="124" t="s">
        <v>1314</v>
      </c>
    </row>
    <row r="6362" spans="1:16" ht="76.5">
      <c r="A6362" s="262">
        <v>25</v>
      </c>
      <c r="B6362" s="124"/>
      <c r="C6362" s="125" t="s">
        <v>694</v>
      </c>
      <c r="D6362" s="195">
        <v>43263</v>
      </c>
      <c r="E6362" s="124" t="s">
        <v>12338</v>
      </c>
      <c r="F6362" s="124" t="s">
        <v>1315</v>
      </c>
      <c r="G6362" s="124">
        <v>17954326</v>
      </c>
      <c r="H6362" s="124"/>
      <c r="I6362" s="128" t="s">
        <v>14968</v>
      </c>
      <c r="J6362" s="124"/>
      <c r="K6362" s="124"/>
      <c r="L6362" s="124"/>
      <c r="M6362" s="124"/>
      <c r="N6362" s="197">
        <v>462696.14</v>
      </c>
      <c r="O6362" s="197">
        <v>0</v>
      </c>
      <c r="P6362" s="124" t="s">
        <v>1314</v>
      </c>
    </row>
    <row r="6363" spans="1:16" ht="76.5">
      <c r="A6363" s="262">
        <v>25</v>
      </c>
      <c r="B6363" s="124"/>
      <c r="C6363" s="125" t="s">
        <v>694</v>
      </c>
      <c r="D6363" s="195">
        <v>43263</v>
      </c>
      <c r="E6363" s="124" t="s">
        <v>12339</v>
      </c>
      <c r="F6363" s="124" t="s">
        <v>1315</v>
      </c>
      <c r="G6363" s="124">
        <v>17954280</v>
      </c>
      <c r="H6363" s="124"/>
      <c r="I6363" s="128" t="s">
        <v>14969</v>
      </c>
      <c r="J6363" s="124"/>
      <c r="K6363" s="124"/>
      <c r="L6363" s="124"/>
      <c r="M6363" s="124"/>
      <c r="N6363" s="197">
        <v>286258.43</v>
      </c>
      <c r="O6363" s="197">
        <v>0</v>
      </c>
      <c r="P6363" s="124" t="s">
        <v>1314</v>
      </c>
    </row>
    <row r="6364" spans="1:16" ht="76.5">
      <c r="A6364" s="262">
        <v>25</v>
      </c>
      <c r="B6364" s="124"/>
      <c r="C6364" s="125" t="s">
        <v>694</v>
      </c>
      <c r="D6364" s="195">
        <v>43263</v>
      </c>
      <c r="E6364" s="124" t="s">
        <v>12340</v>
      </c>
      <c r="F6364" s="124" t="s">
        <v>1315</v>
      </c>
      <c r="G6364" s="124">
        <v>17954277</v>
      </c>
      <c r="H6364" s="124"/>
      <c r="I6364" s="128" t="s">
        <v>14970</v>
      </c>
      <c r="J6364" s="124"/>
      <c r="K6364" s="124"/>
      <c r="L6364" s="124"/>
      <c r="M6364" s="124"/>
      <c r="N6364" s="197">
        <v>148727.82</v>
      </c>
      <c r="O6364" s="197">
        <v>0</v>
      </c>
      <c r="P6364" s="124" t="s">
        <v>1314</v>
      </c>
    </row>
    <row r="6365" spans="1:16" ht="76.5">
      <c r="A6365" s="262">
        <v>25</v>
      </c>
      <c r="B6365" s="124"/>
      <c r="C6365" s="125" t="s">
        <v>694</v>
      </c>
      <c r="D6365" s="195">
        <v>43263</v>
      </c>
      <c r="E6365" s="124" t="s">
        <v>12341</v>
      </c>
      <c r="F6365" s="124" t="s">
        <v>1315</v>
      </c>
      <c r="G6365" s="124">
        <v>17954251</v>
      </c>
      <c r="H6365" s="124"/>
      <c r="I6365" s="128" t="s">
        <v>14971</v>
      </c>
      <c r="J6365" s="124"/>
      <c r="K6365" s="124"/>
      <c r="L6365" s="124"/>
      <c r="M6365" s="124"/>
      <c r="N6365" s="197">
        <v>347584.95</v>
      </c>
      <c r="O6365" s="197">
        <v>0</v>
      </c>
      <c r="P6365" s="124" t="s">
        <v>1314</v>
      </c>
    </row>
    <row r="6366" spans="1:16" ht="76.5">
      <c r="A6366" s="262">
        <v>25</v>
      </c>
      <c r="B6366" s="124"/>
      <c r="C6366" s="125" t="s">
        <v>694</v>
      </c>
      <c r="D6366" s="195">
        <v>43263</v>
      </c>
      <c r="E6366" s="124" t="s">
        <v>12342</v>
      </c>
      <c r="F6366" s="124" t="s">
        <v>1315</v>
      </c>
      <c r="G6366" s="124">
        <v>17954242</v>
      </c>
      <c r="H6366" s="124"/>
      <c r="I6366" s="128" t="s">
        <v>14972</v>
      </c>
      <c r="J6366" s="124"/>
      <c r="K6366" s="124"/>
      <c r="L6366" s="124"/>
      <c r="M6366" s="124"/>
      <c r="N6366" s="197">
        <v>691787.13</v>
      </c>
      <c r="O6366" s="197">
        <v>0</v>
      </c>
      <c r="P6366" s="124" t="s">
        <v>1314</v>
      </c>
    </row>
    <row r="6367" spans="1:16" ht="76.5">
      <c r="A6367" s="262">
        <v>25</v>
      </c>
      <c r="B6367" s="124"/>
      <c r="C6367" s="125" t="s">
        <v>694</v>
      </c>
      <c r="D6367" s="195">
        <v>43263</v>
      </c>
      <c r="E6367" s="124" t="s">
        <v>12343</v>
      </c>
      <c r="F6367" s="124" t="s">
        <v>1315</v>
      </c>
      <c r="G6367" s="124">
        <v>17954216</v>
      </c>
      <c r="H6367" s="124"/>
      <c r="I6367" s="128" t="s">
        <v>14973</v>
      </c>
      <c r="J6367" s="124"/>
      <c r="K6367" s="124"/>
      <c r="L6367" s="124"/>
      <c r="M6367" s="124"/>
      <c r="N6367" s="197">
        <v>50317.120000000003</v>
      </c>
      <c r="O6367" s="197">
        <v>0</v>
      </c>
      <c r="P6367" s="124" t="s">
        <v>1314</v>
      </c>
    </row>
    <row r="6368" spans="1:16" ht="76.5">
      <c r="A6368" s="262">
        <v>25</v>
      </c>
      <c r="B6368" s="124"/>
      <c r="C6368" s="125" t="s">
        <v>694</v>
      </c>
      <c r="D6368" s="195">
        <v>43263</v>
      </c>
      <c r="E6368" s="124" t="s">
        <v>12344</v>
      </c>
      <c r="F6368" s="124" t="s">
        <v>1315</v>
      </c>
      <c r="G6368" s="124">
        <v>17954195</v>
      </c>
      <c r="H6368" s="124"/>
      <c r="I6368" s="128" t="s">
        <v>14974</v>
      </c>
      <c r="J6368" s="124"/>
      <c r="K6368" s="124"/>
      <c r="L6368" s="124"/>
      <c r="M6368" s="124"/>
      <c r="N6368" s="197">
        <v>332812.74</v>
      </c>
      <c r="O6368" s="197">
        <v>0</v>
      </c>
      <c r="P6368" s="124" t="s">
        <v>1314</v>
      </c>
    </row>
    <row r="6369" spans="1:16" ht="76.5">
      <c r="A6369" s="262">
        <v>25</v>
      </c>
      <c r="B6369" s="124"/>
      <c r="C6369" s="125" t="s">
        <v>694</v>
      </c>
      <c r="D6369" s="195">
        <v>43263</v>
      </c>
      <c r="E6369" s="124" t="s">
        <v>12345</v>
      </c>
      <c r="F6369" s="124" t="s">
        <v>1315</v>
      </c>
      <c r="G6369" s="124">
        <v>17954279</v>
      </c>
      <c r="H6369" s="124"/>
      <c r="I6369" s="128" t="s">
        <v>14975</v>
      </c>
      <c r="J6369" s="124"/>
      <c r="K6369" s="124"/>
      <c r="L6369" s="124"/>
      <c r="M6369" s="124"/>
      <c r="N6369" s="197">
        <v>28617.63</v>
      </c>
      <c r="O6369" s="197">
        <v>0</v>
      </c>
      <c r="P6369" s="124" t="s">
        <v>1314</v>
      </c>
    </row>
    <row r="6370" spans="1:16" ht="76.5">
      <c r="A6370" s="262">
        <v>25</v>
      </c>
      <c r="B6370" s="124"/>
      <c r="C6370" s="125" t="s">
        <v>694</v>
      </c>
      <c r="D6370" s="195">
        <v>43263</v>
      </c>
      <c r="E6370" s="124" t="s">
        <v>12346</v>
      </c>
      <c r="F6370" s="124" t="s">
        <v>1315</v>
      </c>
      <c r="G6370" s="124">
        <v>17935254</v>
      </c>
      <c r="H6370" s="124"/>
      <c r="I6370" s="128" t="s">
        <v>14673</v>
      </c>
      <c r="J6370" s="124"/>
      <c r="K6370" s="124"/>
      <c r="L6370" s="124"/>
      <c r="M6370" s="124"/>
      <c r="N6370" s="197">
        <v>369282.1</v>
      </c>
      <c r="O6370" s="197">
        <v>0</v>
      </c>
      <c r="P6370" s="124" t="s">
        <v>1314</v>
      </c>
    </row>
    <row r="6371" spans="1:16" ht="76.5">
      <c r="A6371" s="262">
        <v>25</v>
      </c>
      <c r="B6371" s="124"/>
      <c r="C6371" s="125" t="s">
        <v>694</v>
      </c>
      <c r="D6371" s="195">
        <v>43263</v>
      </c>
      <c r="E6371" s="124" t="s">
        <v>12347</v>
      </c>
      <c r="F6371" s="124" t="s">
        <v>1315</v>
      </c>
      <c r="G6371" s="124">
        <v>17937757</v>
      </c>
      <c r="H6371" s="124"/>
      <c r="I6371" s="128" t="s">
        <v>14976</v>
      </c>
      <c r="J6371" s="124"/>
      <c r="K6371" s="124"/>
      <c r="L6371" s="124"/>
      <c r="M6371" s="124"/>
      <c r="N6371" s="197">
        <v>1089362.1200000001</v>
      </c>
      <c r="O6371" s="197">
        <v>0</v>
      </c>
      <c r="P6371" s="124" t="s">
        <v>1314</v>
      </c>
    </row>
    <row r="6372" spans="1:16" ht="76.5">
      <c r="A6372" s="262">
        <v>25</v>
      </c>
      <c r="B6372" s="124"/>
      <c r="C6372" s="125" t="s">
        <v>694</v>
      </c>
      <c r="D6372" s="195">
        <v>43263</v>
      </c>
      <c r="E6372" s="124" t="s">
        <v>12348</v>
      </c>
      <c r="F6372" s="124" t="s">
        <v>1315</v>
      </c>
      <c r="G6372" s="124">
        <v>17953901</v>
      </c>
      <c r="H6372" s="124"/>
      <c r="I6372" s="128" t="s">
        <v>14977</v>
      </c>
      <c r="J6372" s="124"/>
      <c r="K6372" s="124"/>
      <c r="L6372" s="124"/>
      <c r="M6372" s="124"/>
      <c r="N6372" s="197">
        <v>551271.14</v>
      </c>
      <c r="O6372" s="197">
        <v>0</v>
      </c>
      <c r="P6372" s="124" t="s">
        <v>1314</v>
      </c>
    </row>
    <row r="6373" spans="1:16" ht="76.5">
      <c r="A6373" s="262">
        <v>25</v>
      </c>
      <c r="B6373" s="124"/>
      <c r="C6373" s="125" t="s">
        <v>694</v>
      </c>
      <c r="D6373" s="195">
        <v>43263</v>
      </c>
      <c r="E6373" s="124" t="s">
        <v>12349</v>
      </c>
      <c r="F6373" s="124" t="s">
        <v>1315</v>
      </c>
      <c r="G6373" s="124">
        <v>17937756</v>
      </c>
      <c r="H6373" s="124"/>
      <c r="I6373" s="128" t="s">
        <v>14978</v>
      </c>
      <c r="J6373" s="124"/>
      <c r="K6373" s="124"/>
      <c r="L6373" s="124"/>
      <c r="M6373" s="124"/>
      <c r="N6373" s="197">
        <v>280463.96000000002</v>
      </c>
      <c r="O6373" s="197">
        <v>0</v>
      </c>
      <c r="P6373" s="124" t="s">
        <v>1314</v>
      </c>
    </row>
    <row r="6374" spans="1:16" ht="76.5">
      <c r="A6374" s="262">
        <v>25</v>
      </c>
      <c r="B6374" s="124"/>
      <c r="C6374" s="125" t="s">
        <v>694</v>
      </c>
      <c r="D6374" s="195">
        <v>43263</v>
      </c>
      <c r="E6374" s="124" t="s">
        <v>12350</v>
      </c>
      <c r="F6374" s="124" t="s">
        <v>1315</v>
      </c>
      <c r="G6374" s="124">
        <v>17937729</v>
      </c>
      <c r="H6374" s="124"/>
      <c r="I6374" s="128" t="s">
        <v>14979</v>
      </c>
      <c r="J6374" s="124"/>
      <c r="K6374" s="124"/>
      <c r="L6374" s="124"/>
      <c r="M6374" s="124"/>
      <c r="N6374" s="197">
        <v>456141.86</v>
      </c>
      <c r="O6374" s="197">
        <v>0</v>
      </c>
      <c r="P6374" s="124" t="s">
        <v>1314</v>
      </c>
    </row>
    <row r="6375" spans="1:16" ht="76.5">
      <c r="A6375" s="262">
        <v>25</v>
      </c>
      <c r="B6375" s="124"/>
      <c r="C6375" s="125" t="s">
        <v>694</v>
      </c>
      <c r="D6375" s="195">
        <v>43263</v>
      </c>
      <c r="E6375" s="124" t="s">
        <v>12351</v>
      </c>
      <c r="F6375" s="124" t="s">
        <v>1315</v>
      </c>
      <c r="G6375" s="124">
        <v>17937719</v>
      </c>
      <c r="H6375" s="124"/>
      <c r="I6375" s="128" t="s">
        <v>14980</v>
      </c>
      <c r="J6375" s="124"/>
      <c r="K6375" s="124"/>
      <c r="L6375" s="124"/>
      <c r="M6375" s="124"/>
      <c r="N6375" s="197">
        <v>387913.92</v>
      </c>
      <c r="O6375" s="197">
        <v>0</v>
      </c>
      <c r="P6375" s="124" t="s">
        <v>1314</v>
      </c>
    </row>
    <row r="6376" spans="1:16" ht="76.5">
      <c r="A6376" s="262">
        <v>25</v>
      </c>
      <c r="B6376" s="124"/>
      <c r="C6376" s="125" t="s">
        <v>694</v>
      </c>
      <c r="D6376" s="195">
        <v>43263</v>
      </c>
      <c r="E6376" s="124" t="s">
        <v>12352</v>
      </c>
      <c r="F6376" s="124" t="s">
        <v>1315</v>
      </c>
      <c r="G6376" s="124">
        <v>17937717</v>
      </c>
      <c r="H6376" s="124"/>
      <c r="I6376" s="128" t="s">
        <v>14981</v>
      </c>
      <c r="J6376" s="124"/>
      <c r="K6376" s="124"/>
      <c r="L6376" s="124"/>
      <c r="M6376" s="124"/>
      <c r="N6376" s="197">
        <v>198699.95</v>
      </c>
      <c r="O6376" s="197">
        <v>0</v>
      </c>
      <c r="P6376" s="124" t="s">
        <v>1314</v>
      </c>
    </row>
    <row r="6377" spans="1:16" ht="76.5">
      <c r="A6377" s="262">
        <v>25</v>
      </c>
      <c r="B6377" s="124"/>
      <c r="C6377" s="125" t="s">
        <v>694</v>
      </c>
      <c r="D6377" s="195">
        <v>43263</v>
      </c>
      <c r="E6377" s="124" t="s">
        <v>12353</v>
      </c>
      <c r="F6377" s="124" t="s">
        <v>1315</v>
      </c>
      <c r="G6377" s="124">
        <v>17937657</v>
      </c>
      <c r="H6377" s="124"/>
      <c r="I6377" s="128" t="s">
        <v>14982</v>
      </c>
      <c r="J6377" s="124"/>
      <c r="K6377" s="124"/>
      <c r="L6377" s="124"/>
      <c r="M6377" s="124"/>
      <c r="N6377" s="197">
        <v>392058.42</v>
      </c>
      <c r="O6377" s="197">
        <v>0</v>
      </c>
      <c r="P6377" s="124" t="s">
        <v>1314</v>
      </c>
    </row>
    <row r="6378" spans="1:16" ht="76.5">
      <c r="A6378" s="262">
        <v>25</v>
      </c>
      <c r="B6378" s="124"/>
      <c r="C6378" s="125" t="s">
        <v>694</v>
      </c>
      <c r="D6378" s="195">
        <v>43263</v>
      </c>
      <c r="E6378" s="124" t="s">
        <v>12354</v>
      </c>
      <c r="F6378" s="124" t="s">
        <v>1315</v>
      </c>
      <c r="G6378" s="124">
        <v>17971386</v>
      </c>
      <c r="H6378" s="124"/>
      <c r="I6378" s="128" t="s">
        <v>14983</v>
      </c>
      <c r="J6378" s="124"/>
      <c r="K6378" s="124"/>
      <c r="L6378" s="124"/>
      <c r="M6378" s="124"/>
      <c r="N6378" s="197">
        <v>530841.96</v>
      </c>
      <c r="O6378" s="197">
        <v>0</v>
      </c>
      <c r="P6378" s="124" t="s">
        <v>1314</v>
      </c>
    </row>
    <row r="6379" spans="1:16" ht="76.5">
      <c r="A6379" s="262">
        <v>25</v>
      </c>
      <c r="B6379" s="124"/>
      <c r="C6379" s="125" t="s">
        <v>694</v>
      </c>
      <c r="D6379" s="195">
        <v>43263</v>
      </c>
      <c r="E6379" s="124" t="s">
        <v>12355</v>
      </c>
      <c r="F6379" s="124" t="s">
        <v>1315</v>
      </c>
      <c r="G6379" s="124">
        <v>17954371</v>
      </c>
      <c r="H6379" s="124"/>
      <c r="I6379" s="128" t="s">
        <v>14984</v>
      </c>
      <c r="J6379" s="124"/>
      <c r="K6379" s="124"/>
      <c r="L6379" s="124"/>
      <c r="M6379" s="124"/>
      <c r="N6379" s="197">
        <v>199551.25</v>
      </c>
      <c r="O6379" s="197">
        <v>0</v>
      </c>
      <c r="P6379" s="124" t="s">
        <v>1314</v>
      </c>
    </row>
    <row r="6380" spans="1:16" ht="76.5">
      <c r="A6380" s="262">
        <v>25</v>
      </c>
      <c r="B6380" s="124"/>
      <c r="C6380" s="125" t="s">
        <v>694</v>
      </c>
      <c r="D6380" s="195">
        <v>43263</v>
      </c>
      <c r="E6380" s="124" t="s">
        <v>12356</v>
      </c>
      <c r="F6380" s="124" t="s">
        <v>1315</v>
      </c>
      <c r="G6380" s="124">
        <v>17954338</v>
      </c>
      <c r="H6380" s="124"/>
      <c r="I6380" s="128" t="s">
        <v>14985</v>
      </c>
      <c r="J6380" s="124"/>
      <c r="K6380" s="124"/>
      <c r="L6380" s="124"/>
      <c r="M6380" s="124"/>
      <c r="N6380" s="197">
        <v>647929.16</v>
      </c>
      <c r="O6380" s="197">
        <v>0</v>
      </c>
      <c r="P6380" s="124" t="s">
        <v>1314</v>
      </c>
    </row>
    <row r="6381" spans="1:16" ht="63.75">
      <c r="A6381" s="262">
        <v>25</v>
      </c>
      <c r="B6381" s="124"/>
      <c r="C6381" s="125" t="s">
        <v>694</v>
      </c>
      <c r="D6381" s="195">
        <v>43263</v>
      </c>
      <c r="E6381" s="124" t="s">
        <v>12357</v>
      </c>
      <c r="F6381" s="124" t="s">
        <v>1315</v>
      </c>
      <c r="G6381" s="124">
        <v>17954329</v>
      </c>
      <c r="H6381" s="124"/>
      <c r="I6381" s="128" t="s">
        <v>14986</v>
      </c>
      <c r="J6381" s="124"/>
      <c r="K6381" s="124"/>
      <c r="L6381" s="124"/>
      <c r="M6381" s="124"/>
      <c r="N6381" s="197">
        <v>263267.81</v>
      </c>
      <c r="O6381" s="197">
        <v>0</v>
      </c>
      <c r="P6381" s="124" t="s">
        <v>1314</v>
      </c>
    </row>
    <row r="6382" spans="1:16" ht="76.5">
      <c r="A6382" s="262">
        <v>25</v>
      </c>
      <c r="B6382" s="124"/>
      <c r="C6382" s="125" t="s">
        <v>694</v>
      </c>
      <c r="D6382" s="195">
        <v>43263</v>
      </c>
      <c r="E6382" s="124" t="s">
        <v>12358</v>
      </c>
      <c r="F6382" s="124" t="s">
        <v>1315</v>
      </c>
      <c r="G6382" s="124">
        <v>17954365</v>
      </c>
      <c r="H6382" s="124"/>
      <c r="I6382" s="128" t="s">
        <v>14987</v>
      </c>
      <c r="J6382" s="124"/>
      <c r="K6382" s="124"/>
      <c r="L6382" s="124"/>
      <c r="M6382" s="124"/>
      <c r="N6382" s="197">
        <v>224966.21</v>
      </c>
      <c r="O6382" s="197">
        <v>0</v>
      </c>
      <c r="P6382" s="124" t="s">
        <v>1314</v>
      </c>
    </row>
    <row r="6383" spans="1:16" ht="76.5">
      <c r="A6383" s="262">
        <v>25</v>
      </c>
      <c r="B6383" s="124"/>
      <c r="C6383" s="125" t="s">
        <v>694</v>
      </c>
      <c r="D6383" s="195">
        <v>43263</v>
      </c>
      <c r="E6383" s="124" t="s">
        <v>12359</v>
      </c>
      <c r="F6383" s="124" t="s">
        <v>1315</v>
      </c>
      <c r="G6383" s="124">
        <v>17953900</v>
      </c>
      <c r="H6383" s="124"/>
      <c r="I6383" s="128" t="s">
        <v>14988</v>
      </c>
      <c r="J6383" s="124"/>
      <c r="K6383" s="124"/>
      <c r="L6383" s="124"/>
      <c r="M6383" s="124"/>
      <c r="N6383" s="197">
        <v>346996.58</v>
      </c>
      <c r="O6383" s="197">
        <v>0</v>
      </c>
      <c r="P6383" s="124" t="s">
        <v>1314</v>
      </c>
    </row>
    <row r="6384" spans="1:16" ht="76.5">
      <c r="A6384" s="262">
        <v>25</v>
      </c>
      <c r="B6384" s="124"/>
      <c r="C6384" s="125" t="s">
        <v>694</v>
      </c>
      <c r="D6384" s="195">
        <v>43263</v>
      </c>
      <c r="E6384" s="124" t="s">
        <v>12360</v>
      </c>
      <c r="F6384" s="124" t="s">
        <v>1315</v>
      </c>
      <c r="G6384" s="124">
        <v>17953883</v>
      </c>
      <c r="H6384" s="124"/>
      <c r="I6384" s="128" t="s">
        <v>14989</v>
      </c>
      <c r="J6384" s="124"/>
      <c r="K6384" s="124"/>
      <c r="L6384" s="124"/>
      <c r="M6384" s="124"/>
      <c r="N6384" s="197">
        <v>1522812.11</v>
      </c>
      <c r="O6384" s="197">
        <v>0</v>
      </c>
      <c r="P6384" s="124" t="s">
        <v>1314</v>
      </c>
    </row>
    <row r="6385" spans="1:16" ht="76.5">
      <c r="A6385" s="262">
        <v>25</v>
      </c>
      <c r="B6385" s="124"/>
      <c r="C6385" s="125" t="s">
        <v>694</v>
      </c>
      <c r="D6385" s="195">
        <v>43263</v>
      </c>
      <c r="E6385" s="124" t="s">
        <v>12361</v>
      </c>
      <c r="F6385" s="124" t="s">
        <v>1315</v>
      </c>
      <c r="G6385" s="124">
        <v>17953063</v>
      </c>
      <c r="H6385" s="124"/>
      <c r="I6385" s="128" t="s">
        <v>14990</v>
      </c>
      <c r="J6385" s="124"/>
      <c r="K6385" s="124"/>
      <c r="L6385" s="124"/>
      <c r="M6385" s="124"/>
      <c r="N6385" s="197">
        <v>1196262.6200000001</v>
      </c>
      <c r="O6385" s="197">
        <v>0</v>
      </c>
      <c r="P6385" s="124" t="s">
        <v>1314</v>
      </c>
    </row>
    <row r="6386" spans="1:16" ht="63.75">
      <c r="A6386" s="262">
        <v>25</v>
      </c>
      <c r="B6386" s="124"/>
      <c r="C6386" s="125" t="s">
        <v>694</v>
      </c>
      <c r="D6386" s="195">
        <v>43263</v>
      </c>
      <c r="E6386" s="124" t="s">
        <v>12362</v>
      </c>
      <c r="F6386" s="124" t="s">
        <v>1315</v>
      </c>
      <c r="G6386" s="124">
        <v>17938004</v>
      </c>
      <c r="H6386" s="124"/>
      <c r="I6386" s="128" t="s">
        <v>14991</v>
      </c>
      <c r="J6386" s="124"/>
      <c r="K6386" s="124"/>
      <c r="L6386" s="124"/>
      <c r="M6386" s="124"/>
      <c r="N6386" s="197">
        <v>513229.38</v>
      </c>
      <c r="O6386" s="197">
        <v>0</v>
      </c>
      <c r="P6386" s="124" t="s">
        <v>1314</v>
      </c>
    </row>
    <row r="6387" spans="1:16" ht="76.5">
      <c r="A6387" s="262">
        <v>25</v>
      </c>
      <c r="B6387" s="124"/>
      <c r="C6387" s="125" t="s">
        <v>694</v>
      </c>
      <c r="D6387" s="195">
        <v>43263</v>
      </c>
      <c r="E6387" s="124" t="s">
        <v>12363</v>
      </c>
      <c r="F6387" s="124" t="s">
        <v>1315</v>
      </c>
      <c r="G6387" s="124">
        <v>17938003</v>
      </c>
      <c r="H6387" s="124"/>
      <c r="I6387" s="128" t="s">
        <v>14992</v>
      </c>
      <c r="J6387" s="124"/>
      <c r="K6387" s="124"/>
      <c r="L6387" s="124"/>
      <c r="M6387" s="124"/>
      <c r="N6387" s="197">
        <v>1125504.3799999999</v>
      </c>
      <c r="O6387" s="197">
        <v>0</v>
      </c>
      <c r="P6387" s="124" t="s">
        <v>1314</v>
      </c>
    </row>
    <row r="6388" spans="1:16" ht="76.5">
      <c r="A6388" s="262">
        <v>25</v>
      </c>
      <c r="B6388" s="124"/>
      <c r="C6388" s="125" t="s">
        <v>694</v>
      </c>
      <c r="D6388" s="195">
        <v>43263</v>
      </c>
      <c r="E6388" s="124" t="s">
        <v>12364</v>
      </c>
      <c r="F6388" s="124" t="s">
        <v>1315</v>
      </c>
      <c r="G6388" s="124">
        <v>17938002</v>
      </c>
      <c r="H6388" s="124"/>
      <c r="I6388" s="128" t="s">
        <v>14993</v>
      </c>
      <c r="J6388" s="124"/>
      <c r="K6388" s="124"/>
      <c r="L6388" s="124"/>
      <c r="M6388" s="124"/>
      <c r="N6388" s="197">
        <v>958295.73</v>
      </c>
      <c r="O6388" s="197">
        <v>0</v>
      </c>
      <c r="P6388" s="124" t="s">
        <v>1314</v>
      </c>
    </row>
    <row r="6389" spans="1:16" ht="76.5">
      <c r="A6389" s="262">
        <v>25</v>
      </c>
      <c r="B6389" s="124"/>
      <c r="C6389" s="125" t="s">
        <v>694</v>
      </c>
      <c r="D6389" s="195">
        <v>43263</v>
      </c>
      <c r="E6389" s="124" t="s">
        <v>12365</v>
      </c>
      <c r="F6389" s="124" t="s">
        <v>1315</v>
      </c>
      <c r="G6389" s="124">
        <v>17937907</v>
      </c>
      <c r="H6389" s="124"/>
      <c r="I6389" s="128" t="s">
        <v>14994</v>
      </c>
      <c r="J6389" s="124"/>
      <c r="K6389" s="124"/>
      <c r="L6389" s="124"/>
      <c r="M6389" s="124"/>
      <c r="N6389" s="197">
        <v>192985.51</v>
      </c>
      <c r="O6389" s="197">
        <v>0</v>
      </c>
      <c r="P6389" s="124" t="s">
        <v>1314</v>
      </c>
    </row>
    <row r="6390" spans="1:16" ht="76.5">
      <c r="A6390" s="262">
        <v>25</v>
      </c>
      <c r="B6390" s="124"/>
      <c r="C6390" s="125" t="s">
        <v>694</v>
      </c>
      <c r="D6390" s="195">
        <v>43263</v>
      </c>
      <c r="E6390" s="124" t="s">
        <v>12366</v>
      </c>
      <c r="F6390" s="124" t="s">
        <v>1315</v>
      </c>
      <c r="G6390" s="124">
        <v>17937815</v>
      </c>
      <c r="H6390" s="124"/>
      <c r="I6390" s="128" t="s">
        <v>14995</v>
      </c>
      <c r="J6390" s="124"/>
      <c r="K6390" s="124"/>
      <c r="L6390" s="124"/>
      <c r="M6390" s="124"/>
      <c r="N6390" s="197">
        <v>554766.51</v>
      </c>
      <c r="O6390" s="197">
        <v>0</v>
      </c>
      <c r="P6390" s="124" t="s">
        <v>1314</v>
      </c>
    </row>
    <row r="6391" spans="1:16" ht="76.5">
      <c r="A6391" s="262">
        <v>25</v>
      </c>
      <c r="B6391" s="124"/>
      <c r="C6391" s="125" t="s">
        <v>694</v>
      </c>
      <c r="D6391" s="195">
        <v>43263</v>
      </c>
      <c r="E6391" s="124" t="s">
        <v>12367</v>
      </c>
      <c r="F6391" s="124" t="s">
        <v>1315</v>
      </c>
      <c r="G6391" s="124">
        <v>17937885</v>
      </c>
      <c r="H6391" s="124"/>
      <c r="I6391" s="128" t="s">
        <v>14996</v>
      </c>
      <c r="J6391" s="124"/>
      <c r="K6391" s="124"/>
      <c r="L6391" s="124"/>
      <c r="M6391" s="124"/>
      <c r="N6391" s="197">
        <v>238820.2</v>
      </c>
      <c r="O6391" s="197">
        <v>0</v>
      </c>
      <c r="P6391" s="124" t="s">
        <v>1314</v>
      </c>
    </row>
    <row r="6392" spans="1:16" ht="76.5">
      <c r="A6392" s="262">
        <v>25</v>
      </c>
      <c r="B6392" s="124"/>
      <c r="C6392" s="125" t="s">
        <v>694</v>
      </c>
      <c r="D6392" s="195">
        <v>43263</v>
      </c>
      <c r="E6392" s="124" t="s">
        <v>12368</v>
      </c>
      <c r="F6392" s="124" t="s">
        <v>1315</v>
      </c>
      <c r="G6392" s="124">
        <v>17937824</v>
      </c>
      <c r="H6392" s="124"/>
      <c r="I6392" s="128" t="s">
        <v>14997</v>
      </c>
      <c r="J6392" s="124"/>
      <c r="K6392" s="124"/>
      <c r="L6392" s="124"/>
      <c r="M6392" s="124"/>
      <c r="N6392" s="197">
        <v>360000</v>
      </c>
      <c r="O6392" s="197">
        <v>0</v>
      </c>
      <c r="P6392" s="124" t="s">
        <v>1314</v>
      </c>
    </row>
    <row r="6393" spans="1:16" ht="76.5">
      <c r="A6393" s="262">
        <v>25</v>
      </c>
      <c r="B6393" s="124"/>
      <c r="C6393" s="125" t="s">
        <v>694</v>
      </c>
      <c r="D6393" s="195">
        <v>43263</v>
      </c>
      <c r="E6393" s="124" t="s">
        <v>12369</v>
      </c>
      <c r="F6393" s="124" t="s">
        <v>1315</v>
      </c>
      <c r="G6393" s="124">
        <v>17937609</v>
      </c>
      <c r="H6393" s="124"/>
      <c r="I6393" s="128" t="s">
        <v>14998</v>
      </c>
      <c r="J6393" s="124"/>
      <c r="K6393" s="124"/>
      <c r="L6393" s="124"/>
      <c r="M6393" s="124"/>
      <c r="N6393" s="197">
        <v>287508.08</v>
      </c>
      <c r="O6393" s="197">
        <v>0</v>
      </c>
      <c r="P6393" s="124" t="s">
        <v>1314</v>
      </c>
    </row>
    <row r="6394" spans="1:16" ht="76.5">
      <c r="A6394" s="262">
        <v>25</v>
      </c>
      <c r="B6394" s="124"/>
      <c r="C6394" s="125" t="s">
        <v>694</v>
      </c>
      <c r="D6394" s="195">
        <v>43263</v>
      </c>
      <c r="E6394" s="124" t="s">
        <v>12370</v>
      </c>
      <c r="F6394" s="124" t="s">
        <v>1315</v>
      </c>
      <c r="G6394" s="124">
        <v>17937461</v>
      </c>
      <c r="H6394" s="124"/>
      <c r="I6394" s="128" t="s">
        <v>14999</v>
      </c>
      <c r="J6394" s="124"/>
      <c r="K6394" s="124"/>
      <c r="L6394" s="124"/>
      <c r="M6394" s="124"/>
      <c r="N6394" s="197">
        <v>1848365.91</v>
      </c>
      <c r="O6394" s="197">
        <v>0</v>
      </c>
      <c r="P6394" s="124" t="s">
        <v>1314</v>
      </c>
    </row>
    <row r="6395" spans="1:16" ht="76.5">
      <c r="A6395" s="262">
        <v>25</v>
      </c>
      <c r="B6395" s="124"/>
      <c r="C6395" s="125" t="s">
        <v>694</v>
      </c>
      <c r="D6395" s="195">
        <v>43263</v>
      </c>
      <c r="E6395" s="124" t="s">
        <v>12371</v>
      </c>
      <c r="F6395" s="124" t="s">
        <v>1315</v>
      </c>
      <c r="G6395" s="124">
        <v>17937093</v>
      </c>
      <c r="H6395" s="124"/>
      <c r="I6395" s="128" t="s">
        <v>15000</v>
      </c>
      <c r="J6395" s="124"/>
      <c r="K6395" s="124"/>
      <c r="L6395" s="124"/>
      <c r="M6395" s="124"/>
      <c r="N6395" s="197">
        <v>331381.11</v>
      </c>
      <c r="O6395" s="197">
        <v>0</v>
      </c>
      <c r="P6395" s="124" t="s">
        <v>1314</v>
      </c>
    </row>
    <row r="6396" spans="1:16" ht="76.5">
      <c r="A6396" s="262">
        <v>25</v>
      </c>
      <c r="B6396" s="124"/>
      <c r="C6396" s="125" t="s">
        <v>694</v>
      </c>
      <c r="D6396" s="195">
        <v>43263</v>
      </c>
      <c r="E6396" s="124" t="s">
        <v>12372</v>
      </c>
      <c r="F6396" s="124" t="s">
        <v>1315</v>
      </c>
      <c r="G6396" s="124">
        <v>17935253</v>
      </c>
      <c r="H6396" s="124"/>
      <c r="I6396" s="128" t="s">
        <v>15001</v>
      </c>
      <c r="J6396" s="124"/>
      <c r="K6396" s="124"/>
      <c r="L6396" s="124"/>
      <c r="M6396" s="124"/>
      <c r="N6396" s="197">
        <v>1432019.46</v>
      </c>
      <c r="O6396" s="197">
        <v>0</v>
      </c>
      <c r="P6396" s="124" t="s">
        <v>1314</v>
      </c>
    </row>
    <row r="6397" spans="1:16" ht="76.5">
      <c r="A6397" s="262">
        <v>25</v>
      </c>
      <c r="B6397" s="124"/>
      <c r="C6397" s="125" t="s">
        <v>694</v>
      </c>
      <c r="D6397" s="195">
        <v>43263</v>
      </c>
      <c r="E6397" s="124" t="s">
        <v>12373</v>
      </c>
      <c r="F6397" s="124" t="s">
        <v>1315</v>
      </c>
      <c r="G6397" s="124">
        <v>17935035</v>
      </c>
      <c r="H6397" s="124"/>
      <c r="I6397" s="128" t="s">
        <v>15002</v>
      </c>
      <c r="J6397" s="124"/>
      <c r="K6397" s="124"/>
      <c r="L6397" s="124"/>
      <c r="M6397" s="124"/>
      <c r="N6397" s="197">
        <v>280375.5</v>
      </c>
      <c r="O6397" s="197">
        <v>0</v>
      </c>
      <c r="P6397" s="124" t="s">
        <v>1314</v>
      </c>
    </row>
    <row r="6398" spans="1:16" ht="76.5">
      <c r="A6398" s="262">
        <v>25</v>
      </c>
      <c r="B6398" s="124"/>
      <c r="C6398" s="125" t="s">
        <v>694</v>
      </c>
      <c r="D6398" s="195">
        <v>43263</v>
      </c>
      <c r="E6398" s="124" t="s">
        <v>12374</v>
      </c>
      <c r="F6398" s="124" t="s">
        <v>1315</v>
      </c>
      <c r="G6398" s="124">
        <v>17935233</v>
      </c>
      <c r="H6398" s="124"/>
      <c r="I6398" s="128" t="s">
        <v>15003</v>
      </c>
      <c r="J6398" s="124"/>
      <c r="K6398" s="124"/>
      <c r="L6398" s="124"/>
      <c r="M6398" s="124"/>
      <c r="N6398" s="197">
        <v>656284.15</v>
      </c>
      <c r="O6398" s="197">
        <v>0</v>
      </c>
      <c r="P6398" s="124" t="s">
        <v>1314</v>
      </c>
    </row>
    <row r="6399" spans="1:16" ht="76.5">
      <c r="A6399" s="262">
        <v>25</v>
      </c>
      <c r="B6399" s="124"/>
      <c r="C6399" s="125" t="s">
        <v>694</v>
      </c>
      <c r="D6399" s="195">
        <v>43263</v>
      </c>
      <c r="E6399" s="124" t="s">
        <v>12375</v>
      </c>
      <c r="F6399" s="124" t="s">
        <v>1315</v>
      </c>
      <c r="G6399" s="124">
        <v>17935205</v>
      </c>
      <c r="H6399" s="124"/>
      <c r="I6399" s="128" t="s">
        <v>15004</v>
      </c>
      <c r="J6399" s="124"/>
      <c r="K6399" s="124"/>
      <c r="L6399" s="124"/>
      <c r="M6399" s="124"/>
      <c r="N6399" s="197">
        <v>411007.29</v>
      </c>
      <c r="O6399" s="197">
        <v>0</v>
      </c>
      <c r="P6399" s="124" t="s">
        <v>1314</v>
      </c>
    </row>
    <row r="6400" spans="1:16" ht="76.5">
      <c r="A6400" s="262">
        <v>25</v>
      </c>
      <c r="B6400" s="124"/>
      <c r="C6400" s="125" t="s">
        <v>694</v>
      </c>
      <c r="D6400" s="195">
        <v>43263</v>
      </c>
      <c r="E6400" s="124" t="s">
        <v>12376</v>
      </c>
      <c r="F6400" s="124" t="s">
        <v>1315</v>
      </c>
      <c r="G6400" s="124">
        <v>17935200</v>
      </c>
      <c r="H6400" s="124"/>
      <c r="I6400" s="128" t="s">
        <v>15005</v>
      </c>
      <c r="J6400" s="124"/>
      <c r="K6400" s="124"/>
      <c r="L6400" s="124"/>
      <c r="M6400" s="124"/>
      <c r="N6400" s="197">
        <v>210658.98</v>
      </c>
      <c r="O6400" s="197">
        <v>0</v>
      </c>
      <c r="P6400" s="124" t="s">
        <v>1314</v>
      </c>
    </row>
    <row r="6401" spans="1:16" ht="76.5">
      <c r="A6401" s="262">
        <v>25</v>
      </c>
      <c r="B6401" s="124"/>
      <c r="C6401" s="125" t="s">
        <v>694</v>
      </c>
      <c r="D6401" s="195">
        <v>43263</v>
      </c>
      <c r="E6401" s="124" t="s">
        <v>12377</v>
      </c>
      <c r="F6401" s="124" t="s">
        <v>1315</v>
      </c>
      <c r="G6401" s="124">
        <v>17935042</v>
      </c>
      <c r="H6401" s="124"/>
      <c r="I6401" s="128" t="s">
        <v>15006</v>
      </c>
      <c r="J6401" s="124"/>
      <c r="K6401" s="124"/>
      <c r="L6401" s="124"/>
      <c r="M6401" s="124"/>
      <c r="N6401" s="197">
        <v>636027</v>
      </c>
      <c r="O6401" s="197">
        <v>0</v>
      </c>
      <c r="P6401" s="124" t="s">
        <v>1314</v>
      </c>
    </row>
    <row r="6402" spans="1:16" ht="76.5">
      <c r="A6402" s="262">
        <v>25</v>
      </c>
      <c r="B6402" s="124"/>
      <c r="C6402" s="125" t="s">
        <v>694</v>
      </c>
      <c r="D6402" s="195">
        <v>43263</v>
      </c>
      <c r="E6402" s="124" t="s">
        <v>12378</v>
      </c>
      <c r="F6402" s="124" t="s">
        <v>1315</v>
      </c>
      <c r="G6402" s="124">
        <v>17953902</v>
      </c>
      <c r="H6402" s="124"/>
      <c r="I6402" s="128" t="s">
        <v>15007</v>
      </c>
      <c r="J6402" s="124"/>
      <c r="K6402" s="124"/>
      <c r="L6402" s="124"/>
      <c r="M6402" s="124"/>
      <c r="N6402" s="197">
        <v>2367169.63</v>
      </c>
      <c r="O6402" s="197">
        <v>0</v>
      </c>
      <c r="P6402" s="124" t="s">
        <v>1314</v>
      </c>
    </row>
    <row r="6403" spans="1:16" ht="76.5">
      <c r="A6403" s="262">
        <v>25</v>
      </c>
      <c r="B6403" s="124"/>
      <c r="C6403" s="125" t="s">
        <v>694</v>
      </c>
      <c r="D6403" s="195">
        <v>43263</v>
      </c>
      <c r="E6403" s="124" t="s">
        <v>12379</v>
      </c>
      <c r="F6403" s="124" t="s">
        <v>1315</v>
      </c>
      <c r="G6403" s="124">
        <v>17937606</v>
      </c>
      <c r="H6403" s="124"/>
      <c r="I6403" s="128" t="s">
        <v>15008</v>
      </c>
      <c r="J6403" s="124"/>
      <c r="K6403" s="124"/>
      <c r="L6403" s="124"/>
      <c r="M6403" s="124"/>
      <c r="N6403" s="197">
        <v>414730.82</v>
      </c>
      <c r="O6403" s="197">
        <v>0</v>
      </c>
      <c r="P6403" s="124" t="s">
        <v>1314</v>
      </c>
    </row>
    <row r="6404" spans="1:16" ht="76.5">
      <c r="A6404" s="262">
        <v>25</v>
      </c>
      <c r="B6404" s="124"/>
      <c r="C6404" s="125" t="s">
        <v>694</v>
      </c>
      <c r="D6404" s="195">
        <v>43263</v>
      </c>
      <c r="E6404" s="124" t="s">
        <v>12380</v>
      </c>
      <c r="F6404" s="124" t="s">
        <v>1315</v>
      </c>
      <c r="G6404" s="124">
        <v>17937605</v>
      </c>
      <c r="H6404" s="124"/>
      <c r="I6404" s="128" t="s">
        <v>15009</v>
      </c>
      <c r="J6404" s="124"/>
      <c r="K6404" s="124"/>
      <c r="L6404" s="124"/>
      <c r="M6404" s="124"/>
      <c r="N6404" s="197">
        <v>653566.35</v>
      </c>
      <c r="O6404" s="197">
        <v>0</v>
      </c>
      <c r="P6404" s="124" t="s">
        <v>1314</v>
      </c>
    </row>
    <row r="6405" spans="1:16" ht="76.5">
      <c r="A6405" s="262">
        <v>25</v>
      </c>
      <c r="B6405" s="124"/>
      <c r="C6405" s="125" t="s">
        <v>694</v>
      </c>
      <c r="D6405" s="195">
        <v>43263</v>
      </c>
      <c r="E6405" s="124" t="s">
        <v>12381</v>
      </c>
      <c r="F6405" s="124" t="s">
        <v>1315</v>
      </c>
      <c r="G6405" s="124">
        <v>17937463</v>
      </c>
      <c r="H6405" s="124"/>
      <c r="I6405" s="128" t="s">
        <v>15010</v>
      </c>
      <c r="J6405" s="124"/>
      <c r="K6405" s="124"/>
      <c r="L6405" s="124"/>
      <c r="M6405" s="124"/>
      <c r="N6405" s="197">
        <v>346310.19</v>
      </c>
      <c r="O6405" s="197">
        <v>0</v>
      </c>
      <c r="P6405" s="124" t="s">
        <v>1314</v>
      </c>
    </row>
    <row r="6406" spans="1:16" ht="76.5">
      <c r="A6406" s="262">
        <v>25</v>
      </c>
      <c r="B6406" s="124"/>
      <c r="C6406" s="125" t="s">
        <v>694</v>
      </c>
      <c r="D6406" s="195">
        <v>43263</v>
      </c>
      <c r="E6406" s="124" t="s">
        <v>12382</v>
      </c>
      <c r="F6406" s="124" t="s">
        <v>1315</v>
      </c>
      <c r="G6406" s="124">
        <v>17937458</v>
      </c>
      <c r="H6406" s="124"/>
      <c r="I6406" s="128" t="s">
        <v>15011</v>
      </c>
      <c r="J6406" s="124"/>
      <c r="K6406" s="124"/>
      <c r="L6406" s="124"/>
      <c r="M6406" s="124"/>
      <c r="N6406" s="197">
        <v>572058.54</v>
      </c>
      <c r="O6406" s="197">
        <v>0</v>
      </c>
      <c r="P6406" s="124" t="s">
        <v>1314</v>
      </c>
    </row>
    <row r="6407" spans="1:16" ht="76.5">
      <c r="A6407" s="262">
        <v>25</v>
      </c>
      <c r="B6407" s="124"/>
      <c r="C6407" s="125" t="s">
        <v>694</v>
      </c>
      <c r="D6407" s="195">
        <v>43263</v>
      </c>
      <c r="E6407" s="124" t="s">
        <v>12383</v>
      </c>
      <c r="F6407" s="124" t="s">
        <v>1315</v>
      </c>
      <c r="G6407" s="124">
        <v>17937095</v>
      </c>
      <c r="H6407" s="124"/>
      <c r="I6407" s="128" t="s">
        <v>15012</v>
      </c>
      <c r="J6407" s="124"/>
      <c r="K6407" s="124"/>
      <c r="L6407" s="124"/>
      <c r="M6407" s="124"/>
      <c r="N6407" s="197">
        <v>363002.22</v>
      </c>
      <c r="O6407" s="197">
        <v>0</v>
      </c>
      <c r="P6407" s="124" t="s">
        <v>1314</v>
      </c>
    </row>
    <row r="6408" spans="1:16" ht="76.5">
      <c r="A6408" s="262">
        <v>25</v>
      </c>
      <c r="B6408" s="124"/>
      <c r="C6408" s="125" t="s">
        <v>694</v>
      </c>
      <c r="D6408" s="195">
        <v>43263</v>
      </c>
      <c r="E6408" s="124" t="s">
        <v>12384</v>
      </c>
      <c r="F6408" s="124" t="s">
        <v>1315</v>
      </c>
      <c r="G6408" s="124">
        <v>17937092</v>
      </c>
      <c r="H6408" s="124"/>
      <c r="I6408" s="128" t="s">
        <v>15013</v>
      </c>
      <c r="J6408" s="124"/>
      <c r="K6408" s="124"/>
      <c r="L6408" s="124"/>
      <c r="M6408" s="124"/>
      <c r="N6408" s="197">
        <v>791212.54</v>
      </c>
      <c r="O6408" s="197">
        <v>0</v>
      </c>
      <c r="P6408" s="124" t="s">
        <v>1314</v>
      </c>
    </row>
    <row r="6409" spans="1:16" ht="76.5">
      <c r="A6409" s="262">
        <v>25</v>
      </c>
      <c r="B6409" s="124"/>
      <c r="C6409" s="125" t="s">
        <v>694</v>
      </c>
      <c r="D6409" s="195">
        <v>43263</v>
      </c>
      <c r="E6409" s="124" t="s">
        <v>12385</v>
      </c>
      <c r="F6409" s="124" t="s">
        <v>1315</v>
      </c>
      <c r="G6409" s="124">
        <v>17937071</v>
      </c>
      <c r="H6409" s="124"/>
      <c r="I6409" s="128" t="s">
        <v>15014</v>
      </c>
      <c r="J6409" s="124"/>
      <c r="K6409" s="124"/>
      <c r="L6409" s="124"/>
      <c r="M6409" s="124"/>
      <c r="N6409" s="197">
        <v>62810.16</v>
      </c>
      <c r="O6409" s="197">
        <v>0</v>
      </c>
      <c r="P6409" s="124" t="s">
        <v>1314</v>
      </c>
    </row>
    <row r="6410" spans="1:16" ht="76.5">
      <c r="A6410" s="262">
        <v>25</v>
      </c>
      <c r="B6410" s="124"/>
      <c r="C6410" s="125" t="s">
        <v>694</v>
      </c>
      <c r="D6410" s="195">
        <v>43263</v>
      </c>
      <c r="E6410" s="124" t="s">
        <v>12386</v>
      </c>
      <c r="F6410" s="124" t="s">
        <v>1315</v>
      </c>
      <c r="G6410" s="124">
        <v>17937067</v>
      </c>
      <c r="H6410" s="124"/>
      <c r="I6410" s="128" t="s">
        <v>15015</v>
      </c>
      <c r="J6410" s="124"/>
      <c r="K6410" s="124"/>
      <c r="L6410" s="124"/>
      <c r="M6410" s="124"/>
      <c r="N6410" s="197">
        <v>1612266.37</v>
      </c>
      <c r="O6410" s="197">
        <v>0</v>
      </c>
      <c r="P6410" s="124" t="s">
        <v>1314</v>
      </c>
    </row>
    <row r="6411" spans="1:16" ht="76.5">
      <c r="A6411" s="262">
        <v>25</v>
      </c>
      <c r="B6411" s="124"/>
      <c r="C6411" s="125" t="s">
        <v>694</v>
      </c>
      <c r="D6411" s="195">
        <v>43263</v>
      </c>
      <c r="E6411" s="124" t="s">
        <v>12387</v>
      </c>
      <c r="F6411" s="124" t="s">
        <v>1315</v>
      </c>
      <c r="G6411" s="124">
        <v>17936979</v>
      </c>
      <c r="H6411" s="124"/>
      <c r="I6411" s="128" t="s">
        <v>15016</v>
      </c>
      <c r="J6411" s="124"/>
      <c r="K6411" s="124"/>
      <c r="L6411" s="124"/>
      <c r="M6411" s="124"/>
      <c r="N6411" s="197">
        <v>233308.12</v>
      </c>
      <c r="O6411" s="197">
        <v>0</v>
      </c>
      <c r="P6411" s="124" t="s">
        <v>1314</v>
      </c>
    </row>
    <row r="6412" spans="1:16" ht="76.5">
      <c r="A6412" s="262">
        <v>25</v>
      </c>
      <c r="B6412" s="124"/>
      <c r="C6412" s="125" t="s">
        <v>694</v>
      </c>
      <c r="D6412" s="195">
        <v>43263</v>
      </c>
      <c r="E6412" s="124" t="s">
        <v>12388</v>
      </c>
      <c r="F6412" s="124" t="s">
        <v>1315</v>
      </c>
      <c r="G6412" s="124">
        <v>17936926</v>
      </c>
      <c r="H6412" s="124"/>
      <c r="I6412" s="128" t="s">
        <v>15017</v>
      </c>
      <c r="J6412" s="124"/>
      <c r="K6412" s="124"/>
      <c r="L6412" s="124"/>
      <c r="M6412" s="124"/>
      <c r="N6412" s="197">
        <v>480790.57</v>
      </c>
      <c r="O6412" s="197">
        <v>0</v>
      </c>
      <c r="P6412" s="124" t="s">
        <v>1314</v>
      </c>
    </row>
    <row r="6413" spans="1:16" ht="76.5">
      <c r="A6413" s="262">
        <v>25</v>
      </c>
      <c r="B6413" s="124"/>
      <c r="C6413" s="125" t="s">
        <v>694</v>
      </c>
      <c r="D6413" s="195">
        <v>43263</v>
      </c>
      <c r="E6413" s="124" t="s">
        <v>12389</v>
      </c>
      <c r="F6413" s="124" t="s">
        <v>1315</v>
      </c>
      <c r="G6413" s="124">
        <v>17936921</v>
      </c>
      <c r="H6413" s="124"/>
      <c r="I6413" s="128" t="s">
        <v>15018</v>
      </c>
      <c r="J6413" s="124"/>
      <c r="K6413" s="124"/>
      <c r="L6413" s="124"/>
      <c r="M6413" s="124"/>
      <c r="N6413" s="197">
        <v>357951.2</v>
      </c>
      <c r="O6413" s="197">
        <v>0</v>
      </c>
      <c r="P6413" s="124" t="s">
        <v>1314</v>
      </c>
    </row>
    <row r="6414" spans="1:16" ht="51">
      <c r="A6414" s="262">
        <v>10</v>
      </c>
      <c r="B6414" s="124"/>
      <c r="C6414" s="125" t="s">
        <v>690</v>
      </c>
      <c r="D6414" s="195">
        <v>43263</v>
      </c>
      <c r="E6414" s="124" t="s">
        <v>12390</v>
      </c>
      <c r="F6414" s="124" t="s">
        <v>6</v>
      </c>
      <c r="G6414" s="124">
        <v>759103</v>
      </c>
      <c r="H6414" s="124"/>
      <c r="I6414" s="128" t="s">
        <v>15019</v>
      </c>
      <c r="J6414" s="124"/>
      <c r="K6414" s="124"/>
      <c r="L6414" s="124"/>
      <c r="M6414" s="124"/>
      <c r="N6414" s="197">
        <v>0</v>
      </c>
      <c r="O6414" s="197">
        <v>7465.46</v>
      </c>
      <c r="P6414" s="124" t="s">
        <v>1314</v>
      </c>
    </row>
    <row r="6415" spans="1:16" ht="76.5">
      <c r="A6415" s="262">
        <v>10</v>
      </c>
      <c r="B6415" s="124"/>
      <c r="C6415" s="125" t="s">
        <v>690</v>
      </c>
      <c r="D6415" s="195">
        <v>43263</v>
      </c>
      <c r="E6415" s="124" t="s">
        <v>12391</v>
      </c>
      <c r="F6415" s="124" t="s">
        <v>6</v>
      </c>
      <c r="G6415" s="124">
        <v>759111</v>
      </c>
      <c r="H6415" s="124"/>
      <c r="I6415" s="128" t="s">
        <v>15020</v>
      </c>
      <c r="J6415" s="124"/>
      <c r="K6415" s="124"/>
      <c r="L6415" s="124"/>
      <c r="M6415" s="124"/>
      <c r="N6415" s="197">
        <v>0</v>
      </c>
      <c r="O6415" s="197">
        <v>10991.5</v>
      </c>
      <c r="P6415" s="124" t="s">
        <v>1314</v>
      </c>
    </row>
    <row r="6416" spans="1:16" ht="51">
      <c r="A6416" s="262">
        <v>10</v>
      </c>
      <c r="B6416" s="124"/>
      <c r="C6416" s="125" t="s">
        <v>690</v>
      </c>
      <c r="D6416" s="195">
        <v>43263</v>
      </c>
      <c r="E6416" s="124" t="s">
        <v>12392</v>
      </c>
      <c r="F6416" s="124" t="s">
        <v>15</v>
      </c>
      <c r="G6416" s="124">
        <v>759104</v>
      </c>
      <c r="H6416" s="124"/>
      <c r="I6416" s="128" t="s">
        <v>15021</v>
      </c>
      <c r="J6416" s="124"/>
      <c r="K6416" s="124"/>
      <c r="L6416" s="124"/>
      <c r="M6416" s="124"/>
      <c r="N6416" s="197">
        <v>50</v>
      </c>
      <c r="O6416" s="197">
        <v>0</v>
      </c>
      <c r="P6416" s="124" t="s">
        <v>1314</v>
      </c>
    </row>
    <row r="6417" spans="1:16" ht="76.5">
      <c r="A6417" s="262">
        <v>10</v>
      </c>
      <c r="B6417" s="124"/>
      <c r="C6417" s="125" t="s">
        <v>690</v>
      </c>
      <c r="D6417" s="195">
        <v>43263</v>
      </c>
      <c r="E6417" s="124" t="s">
        <v>12393</v>
      </c>
      <c r="F6417" s="124" t="s">
        <v>15</v>
      </c>
      <c r="G6417" s="124">
        <v>759112</v>
      </c>
      <c r="H6417" s="124"/>
      <c r="I6417" s="128" t="s">
        <v>15022</v>
      </c>
      <c r="J6417" s="124"/>
      <c r="K6417" s="124"/>
      <c r="L6417" s="124"/>
      <c r="M6417" s="124"/>
      <c r="N6417" s="197">
        <v>50</v>
      </c>
      <c r="O6417" s="197">
        <v>0</v>
      </c>
      <c r="P6417" s="124" t="s">
        <v>1314</v>
      </c>
    </row>
    <row r="6418" spans="1:16" ht="76.5">
      <c r="A6418" s="262">
        <v>10</v>
      </c>
      <c r="B6418" s="124"/>
      <c r="C6418" s="125" t="s">
        <v>690</v>
      </c>
      <c r="D6418" s="195">
        <v>43263</v>
      </c>
      <c r="E6418" s="124" t="s">
        <v>12394</v>
      </c>
      <c r="F6418" s="124" t="s">
        <v>6</v>
      </c>
      <c r="G6418" s="124">
        <v>759173</v>
      </c>
      <c r="H6418" s="124"/>
      <c r="I6418" s="128" t="s">
        <v>15023</v>
      </c>
      <c r="J6418" s="124"/>
      <c r="K6418" s="124"/>
      <c r="L6418" s="124"/>
      <c r="M6418" s="124"/>
      <c r="N6418" s="197">
        <v>0</v>
      </c>
      <c r="O6418" s="197">
        <v>216234.06</v>
      </c>
      <c r="P6418" s="124" t="s">
        <v>1314</v>
      </c>
    </row>
    <row r="6419" spans="1:16" ht="51">
      <c r="A6419" s="262" t="s">
        <v>619</v>
      </c>
      <c r="B6419" s="124"/>
      <c r="C6419" s="125" t="s">
        <v>713</v>
      </c>
      <c r="D6419" s="195">
        <v>43263</v>
      </c>
      <c r="E6419" s="124" t="s">
        <v>12395</v>
      </c>
      <c r="F6419" s="124" t="s">
        <v>6</v>
      </c>
      <c r="G6419" s="124">
        <v>985545</v>
      </c>
      <c r="H6419" s="124"/>
      <c r="I6419" s="128" t="s">
        <v>15024</v>
      </c>
      <c r="J6419" s="124"/>
      <c r="K6419" s="124"/>
      <c r="L6419" s="124"/>
      <c r="M6419" s="124"/>
      <c r="N6419" s="197">
        <v>0</v>
      </c>
      <c r="O6419" s="197">
        <v>9216.42</v>
      </c>
      <c r="P6419" s="124" t="s">
        <v>1314</v>
      </c>
    </row>
    <row r="6420" spans="1:16" ht="89.25">
      <c r="A6420" s="262">
        <v>862</v>
      </c>
      <c r="B6420" s="124"/>
      <c r="C6420" s="125" t="s">
        <v>875</v>
      </c>
      <c r="D6420" s="195">
        <v>43263</v>
      </c>
      <c r="E6420" s="124" t="s">
        <v>12396</v>
      </c>
      <c r="F6420" s="124" t="s">
        <v>6</v>
      </c>
      <c r="G6420" s="124">
        <v>924314</v>
      </c>
      <c r="H6420" s="124"/>
      <c r="I6420" s="128" t="s">
        <v>15025</v>
      </c>
      <c r="J6420" s="124"/>
      <c r="K6420" s="124"/>
      <c r="L6420" s="124"/>
      <c r="M6420" s="124"/>
      <c r="N6420" s="197">
        <v>0</v>
      </c>
      <c r="O6420" s="197">
        <v>340326.77</v>
      </c>
      <c r="P6420" s="124" t="s">
        <v>1314</v>
      </c>
    </row>
    <row r="6421" spans="1:16" ht="63.75">
      <c r="A6421" s="262">
        <v>10</v>
      </c>
      <c r="B6421" s="124"/>
      <c r="C6421" s="125" t="s">
        <v>690</v>
      </c>
      <c r="D6421" s="195">
        <v>43263</v>
      </c>
      <c r="E6421" s="124" t="s">
        <v>12397</v>
      </c>
      <c r="F6421" s="124" t="s">
        <v>15</v>
      </c>
      <c r="G6421" s="124">
        <v>759174</v>
      </c>
      <c r="H6421" s="124"/>
      <c r="I6421" s="128" t="s">
        <v>15026</v>
      </c>
      <c r="J6421" s="124"/>
      <c r="K6421" s="124"/>
      <c r="L6421" s="124"/>
      <c r="M6421" s="124"/>
      <c r="N6421" s="197">
        <v>50</v>
      </c>
      <c r="O6421" s="197">
        <v>0</v>
      </c>
      <c r="P6421" s="124" t="s">
        <v>1314</v>
      </c>
    </row>
    <row r="6422" spans="1:16" ht="63.75">
      <c r="A6422" s="262">
        <v>10</v>
      </c>
      <c r="B6422" s="124"/>
      <c r="C6422" s="125" t="s">
        <v>690</v>
      </c>
      <c r="D6422" s="195">
        <v>43263</v>
      </c>
      <c r="E6422" s="124" t="s">
        <v>12398</v>
      </c>
      <c r="F6422" s="124" t="s">
        <v>6</v>
      </c>
      <c r="G6422" s="124">
        <v>759316</v>
      </c>
      <c r="H6422" s="124"/>
      <c r="I6422" s="128" t="s">
        <v>15027</v>
      </c>
      <c r="J6422" s="124"/>
      <c r="K6422" s="124"/>
      <c r="L6422" s="124"/>
      <c r="M6422" s="124"/>
      <c r="N6422" s="197">
        <v>0</v>
      </c>
      <c r="O6422" s="197">
        <v>7687.04</v>
      </c>
      <c r="P6422" s="124" t="s">
        <v>1314</v>
      </c>
    </row>
    <row r="6423" spans="1:16" ht="76.5">
      <c r="A6423" s="262" t="s">
        <v>619</v>
      </c>
      <c r="B6423" s="124"/>
      <c r="C6423" s="125" t="s">
        <v>713</v>
      </c>
      <c r="D6423" s="195">
        <v>43263</v>
      </c>
      <c r="E6423" s="124" t="s">
        <v>12399</v>
      </c>
      <c r="F6423" s="124" t="s">
        <v>6</v>
      </c>
      <c r="G6423" s="124">
        <v>985561</v>
      </c>
      <c r="H6423" s="124"/>
      <c r="I6423" s="128" t="s">
        <v>15028</v>
      </c>
      <c r="J6423" s="124"/>
      <c r="K6423" s="124"/>
      <c r="L6423" s="124"/>
      <c r="M6423" s="124"/>
      <c r="N6423" s="197">
        <v>0</v>
      </c>
      <c r="O6423" s="197">
        <v>25763.57</v>
      </c>
      <c r="P6423" s="124" t="s">
        <v>1314</v>
      </c>
    </row>
    <row r="6424" spans="1:16" ht="76.5">
      <c r="A6424" s="262">
        <v>291</v>
      </c>
      <c r="B6424" s="124"/>
      <c r="C6424" s="125" t="s">
        <v>794</v>
      </c>
      <c r="D6424" s="195">
        <v>43263</v>
      </c>
      <c r="E6424" s="124" t="s">
        <v>12400</v>
      </c>
      <c r="F6424" s="124" t="s">
        <v>6</v>
      </c>
      <c r="G6424" s="124">
        <v>985566</v>
      </c>
      <c r="H6424" s="124"/>
      <c r="I6424" s="128" t="s">
        <v>15029</v>
      </c>
      <c r="J6424" s="124"/>
      <c r="K6424" s="124"/>
      <c r="L6424" s="124"/>
      <c r="M6424" s="124"/>
      <c r="N6424" s="197">
        <v>0</v>
      </c>
      <c r="O6424" s="197">
        <v>47670</v>
      </c>
      <c r="P6424" s="124" t="s">
        <v>1314</v>
      </c>
    </row>
    <row r="6425" spans="1:16" ht="63.75">
      <c r="A6425" s="262">
        <v>10</v>
      </c>
      <c r="B6425" s="124"/>
      <c r="C6425" s="125" t="s">
        <v>690</v>
      </c>
      <c r="D6425" s="195">
        <v>43263</v>
      </c>
      <c r="E6425" s="124" t="s">
        <v>12401</v>
      </c>
      <c r="F6425" s="124" t="s">
        <v>15</v>
      </c>
      <c r="G6425" s="124">
        <v>759317</v>
      </c>
      <c r="H6425" s="124"/>
      <c r="I6425" s="128" t="s">
        <v>15030</v>
      </c>
      <c r="J6425" s="124"/>
      <c r="K6425" s="124"/>
      <c r="L6425" s="124"/>
      <c r="M6425" s="124"/>
      <c r="N6425" s="197">
        <v>50</v>
      </c>
      <c r="O6425" s="197">
        <v>0</v>
      </c>
      <c r="P6425" s="124" t="s">
        <v>1314</v>
      </c>
    </row>
    <row r="6426" spans="1:16" ht="51">
      <c r="A6426" s="262">
        <v>513</v>
      </c>
      <c r="B6426" s="124"/>
      <c r="C6426" s="125" t="s">
        <v>201</v>
      </c>
      <c r="D6426" s="195">
        <v>43263</v>
      </c>
      <c r="E6426" s="124" t="s">
        <v>12402</v>
      </c>
      <c r="F6426" s="124" t="s">
        <v>11</v>
      </c>
      <c r="G6426" s="124">
        <v>924322</v>
      </c>
      <c r="H6426" s="124"/>
      <c r="I6426" s="128" t="s">
        <v>15031</v>
      </c>
      <c r="J6426" s="124"/>
      <c r="K6426" s="124"/>
      <c r="L6426" s="124"/>
      <c r="M6426" s="124"/>
      <c r="N6426" s="197">
        <v>50</v>
      </c>
      <c r="O6426" s="197">
        <v>0</v>
      </c>
      <c r="P6426" s="124" t="s">
        <v>1314</v>
      </c>
    </row>
    <row r="6427" spans="1:16" ht="51">
      <c r="A6427" s="262">
        <v>117</v>
      </c>
      <c r="B6427" s="124"/>
      <c r="C6427" s="125" t="s">
        <v>722</v>
      </c>
      <c r="D6427" s="195">
        <v>43263</v>
      </c>
      <c r="E6427" s="124" t="s">
        <v>12403</v>
      </c>
      <c r="F6427" s="124" t="s">
        <v>11</v>
      </c>
      <c r="G6427" s="124">
        <v>924349</v>
      </c>
      <c r="H6427" s="124"/>
      <c r="I6427" s="128" t="s">
        <v>15032</v>
      </c>
      <c r="J6427" s="124"/>
      <c r="K6427" s="124"/>
      <c r="L6427" s="124"/>
      <c r="M6427" s="124"/>
      <c r="N6427" s="197">
        <v>50</v>
      </c>
      <c r="O6427" s="197">
        <v>0</v>
      </c>
      <c r="P6427" s="124" t="s">
        <v>1314</v>
      </c>
    </row>
    <row r="6428" spans="1:16" ht="51">
      <c r="A6428" s="262">
        <v>46</v>
      </c>
      <c r="B6428" s="124"/>
      <c r="C6428" s="125" t="s">
        <v>698</v>
      </c>
      <c r="D6428" s="195">
        <v>43264</v>
      </c>
      <c r="E6428" s="124" t="s">
        <v>12404</v>
      </c>
      <c r="F6428" s="124" t="s">
        <v>3</v>
      </c>
      <c r="G6428" s="124">
        <v>1630844</v>
      </c>
      <c r="H6428" s="124"/>
      <c r="I6428" s="128" t="s">
        <v>15033</v>
      </c>
      <c r="J6428" s="124"/>
      <c r="K6428" s="124"/>
      <c r="L6428" s="124"/>
      <c r="M6428" s="124"/>
      <c r="N6428" s="197">
        <v>0</v>
      </c>
      <c r="O6428" s="197">
        <v>41.51</v>
      </c>
      <c r="P6428" s="124" t="s">
        <v>1314</v>
      </c>
    </row>
    <row r="6429" spans="1:16" ht="51">
      <c r="A6429" s="262">
        <v>47</v>
      </c>
      <c r="B6429" s="124"/>
      <c r="C6429" s="125" t="s">
        <v>699</v>
      </c>
      <c r="D6429" s="195">
        <v>43264</v>
      </c>
      <c r="E6429" s="124" t="s">
        <v>12405</v>
      </c>
      <c r="F6429" s="124" t="s">
        <v>3</v>
      </c>
      <c r="G6429" s="124">
        <v>1630806</v>
      </c>
      <c r="H6429" s="124"/>
      <c r="I6429" s="128" t="s">
        <v>15034</v>
      </c>
      <c r="J6429" s="124"/>
      <c r="K6429" s="124"/>
      <c r="L6429" s="124"/>
      <c r="M6429" s="124"/>
      <c r="N6429" s="197">
        <v>0</v>
      </c>
      <c r="O6429" s="197">
        <v>666</v>
      </c>
      <c r="P6429" s="124" t="s">
        <v>1314</v>
      </c>
    </row>
    <row r="6430" spans="1:16" ht="51">
      <c r="A6430" s="262">
        <v>47</v>
      </c>
      <c r="B6430" s="124"/>
      <c r="C6430" s="125" t="s">
        <v>699</v>
      </c>
      <c r="D6430" s="195">
        <v>43264</v>
      </c>
      <c r="E6430" s="124" t="s">
        <v>12406</v>
      </c>
      <c r="F6430" s="124" t="s">
        <v>3</v>
      </c>
      <c r="G6430" s="124">
        <v>1630803</v>
      </c>
      <c r="H6430" s="124"/>
      <c r="I6430" s="128" t="s">
        <v>15035</v>
      </c>
      <c r="J6430" s="124"/>
      <c r="K6430" s="124"/>
      <c r="L6430" s="124"/>
      <c r="M6430" s="124"/>
      <c r="N6430" s="197">
        <v>0</v>
      </c>
      <c r="O6430" s="197">
        <v>666</v>
      </c>
      <c r="P6430" s="124" t="s">
        <v>1314</v>
      </c>
    </row>
    <row r="6431" spans="1:16" ht="51">
      <c r="A6431" s="262">
        <v>47</v>
      </c>
      <c r="B6431" s="124"/>
      <c r="C6431" s="125" t="s">
        <v>699</v>
      </c>
      <c r="D6431" s="195">
        <v>43264</v>
      </c>
      <c r="E6431" s="124" t="s">
        <v>12407</v>
      </c>
      <c r="F6431" s="124" t="s">
        <v>3</v>
      </c>
      <c r="G6431" s="124">
        <v>1630802</v>
      </c>
      <c r="H6431" s="124"/>
      <c r="I6431" s="128" t="s">
        <v>15036</v>
      </c>
      <c r="J6431" s="124"/>
      <c r="K6431" s="124"/>
      <c r="L6431" s="124"/>
      <c r="M6431" s="124"/>
      <c r="N6431" s="197">
        <v>0</v>
      </c>
      <c r="O6431" s="197">
        <v>666</v>
      </c>
      <c r="P6431" s="124" t="s">
        <v>1314</v>
      </c>
    </row>
    <row r="6432" spans="1:16" ht="51">
      <c r="A6432" s="262">
        <v>47</v>
      </c>
      <c r="B6432" s="124"/>
      <c r="C6432" s="125" t="s">
        <v>699</v>
      </c>
      <c r="D6432" s="195">
        <v>43264</v>
      </c>
      <c r="E6432" s="124" t="s">
        <v>12408</v>
      </c>
      <c r="F6432" s="124" t="s">
        <v>3</v>
      </c>
      <c r="G6432" s="124">
        <v>1630799</v>
      </c>
      <c r="H6432" s="124"/>
      <c r="I6432" s="128" t="s">
        <v>15037</v>
      </c>
      <c r="J6432" s="124"/>
      <c r="K6432" s="124"/>
      <c r="L6432" s="124"/>
      <c r="M6432" s="124"/>
      <c r="N6432" s="197">
        <v>0</v>
      </c>
      <c r="O6432" s="197">
        <v>666</v>
      </c>
      <c r="P6432" s="124" t="s">
        <v>1314</v>
      </c>
    </row>
    <row r="6433" spans="1:16" ht="51">
      <c r="A6433" s="262">
        <v>47</v>
      </c>
      <c r="B6433" s="124"/>
      <c r="C6433" s="125" t="s">
        <v>699</v>
      </c>
      <c r="D6433" s="195">
        <v>43264</v>
      </c>
      <c r="E6433" s="124" t="s">
        <v>12409</v>
      </c>
      <c r="F6433" s="124" t="s">
        <v>3</v>
      </c>
      <c r="G6433" s="124">
        <v>1630797</v>
      </c>
      <c r="H6433" s="124"/>
      <c r="I6433" s="128" t="s">
        <v>15038</v>
      </c>
      <c r="J6433" s="124"/>
      <c r="K6433" s="124"/>
      <c r="L6433" s="124"/>
      <c r="M6433" s="124"/>
      <c r="N6433" s="197">
        <v>0</v>
      </c>
      <c r="O6433" s="197">
        <v>666</v>
      </c>
      <c r="P6433" s="124" t="s">
        <v>1314</v>
      </c>
    </row>
    <row r="6434" spans="1:16" ht="51">
      <c r="A6434" s="262">
        <v>47</v>
      </c>
      <c r="B6434" s="124"/>
      <c r="C6434" s="125" t="s">
        <v>699</v>
      </c>
      <c r="D6434" s="195">
        <v>43264</v>
      </c>
      <c r="E6434" s="124" t="s">
        <v>12410</v>
      </c>
      <c r="F6434" s="124" t="s">
        <v>3</v>
      </c>
      <c r="G6434" s="124">
        <v>1630794</v>
      </c>
      <c r="H6434" s="124"/>
      <c r="I6434" s="128" t="s">
        <v>15039</v>
      </c>
      <c r="J6434" s="124"/>
      <c r="K6434" s="124"/>
      <c r="L6434" s="124"/>
      <c r="M6434" s="124"/>
      <c r="N6434" s="197">
        <v>0</v>
      </c>
      <c r="O6434" s="197">
        <v>666</v>
      </c>
      <c r="P6434" s="124" t="s">
        <v>1314</v>
      </c>
    </row>
    <row r="6435" spans="1:16" ht="51">
      <c r="A6435" s="262">
        <v>20</v>
      </c>
      <c r="B6435" s="124"/>
      <c r="C6435" s="125" t="s">
        <v>693</v>
      </c>
      <c r="D6435" s="195">
        <v>43264</v>
      </c>
      <c r="E6435" s="124" t="s">
        <v>12411</v>
      </c>
      <c r="F6435" s="124" t="s">
        <v>3</v>
      </c>
      <c r="G6435" s="124">
        <v>1630790</v>
      </c>
      <c r="H6435" s="124"/>
      <c r="I6435" s="128" t="s">
        <v>15040</v>
      </c>
      <c r="J6435" s="124"/>
      <c r="K6435" s="124"/>
      <c r="L6435" s="124"/>
      <c r="M6435" s="124"/>
      <c r="N6435" s="197">
        <v>0</v>
      </c>
      <c r="O6435" s="197">
        <v>135</v>
      </c>
      <c r="P6435" s="124" t="s">
        <v>1314</v>
      </c>
    </row>
    <row r="6436" spans="1:16" ht="38.25">
      <c r="A6436" s="262">
        <v>574</v>
      </c>
      <c r="B6436" s="124"/>
      <c r="C6436" s="125" t="s">
        <v>850</v>
      </c>
      <c r="D6436" s="195">
        <v>43264</v>
      </c>
      <c r="E6436" s="124" t="s">
        <v>12412</v>
      </c>
      <c r="F6436" s="124" t="s">
        <v>3</v>
      </c>
      <c r="G6436" s="124">
        <v>1630850</v>
      </c>
      <c r="H6436" s="124"/>
      <c r="I6436" s="128" t="s">
        <v>15041</v>
      </c>
      <c r="J6436" s="124"/>
      <c r="K6436" s="124"/>
      <c r="L6436" s="124"/>
      <c r="M6436" s="124"/>
      <c r="N6436" s="197">
        <v>0</v>
      </c>
      <c r="O6436" s="197">
        <v>4</v>
      </c>
      <c r="P6436" s="124" t="s">
        <v>1314</v>
      </c>
    </row>
    <row r="6437" spans="1:16" ht="51">
      <c r="A6437" s="262" t="s">
        <v>619</v>
      </c>
      <c r="B6437" s="124"/>
      <c r="C6437" s="125" t="s">
        <v>713</v>
      </c>
      <c r="D6437" s="195">
        <v>43264</v>
      </c>
      <c r="E6437" s="124" t="s">
        <v>12413</v>
      </c>
      <c r="F6437" s="124" t="s">
        <v>3</v>
      </c>
      <c r="G6437" s="124">
        <v>1630853</v>
      </c>
      <c r="H6437" s="124"/>
      <c r="I6437" s="128" t="s">
        <v>15042</v>
      </c>
      <c r="J6437" s="124"/>
      <c r="K6437" s="124"/>
      <c r="L6437" s="124"/>
      <c r="M6437" s="124"/>
      <c r="N6437" s="197">
        <v>0</v>
      </c>
      <c r="O6437" s="197">
        <v>1305.97</v>
      </c>
      <c r="P6437" s="124" t="s">
        <v>1314</v>
      </c>
    </row>
    <row r="6438" spans="1:16" ht="51">
      <c r="A6438" s="262" t="s">
        <v>619</v>
      </c>
      <c r="B6438" s="124"/>
      <c r="C6438" s="125" t="s">
        <v>713</v>
      </c>
      <c r="D6438" s="195">
        <v>43264</v>
      </c>
      <c r="E6438" s="124" t="s">
        <v>12414</v>
      </c>
      <c r="F6438" s="124" t="s">
        <v>3</v>
      </c>
      <c r="G6438" s="124">
        <v>1630855</v>
      </c>
      <c r="H6438" s="124"/>
      <c r="I6438" s="128" t="s">
        <v>15043</v>
      </c>
      <c r="J6438" s="124"/>
      <c r="K6438" s="124"/>
      <c r="L6438" s="124"/>
      <c r="M6438" s="124"/>
      <c r="N6438" s="197">
        <v>0</v>
      </c>
      <c r="O6438" s="197">
        <v>1459.33</v>
      </c>
      <c r="P6438" s="124" t="s">
        <v>1314</v>
      </c>
    </row>
    <row r="6439" spans="1:16" ht="63.75">
      <c r="A6439" s="262">
        <v>86</v>
      </c>
      <c r="B6439" s="124"/>
      <c r="C6439" s="125" t="s">
        <v>710</v>
      </c>
      <c r="D6439" s="195">
        <v>43264</v>
      </c>
      <c r="E6439" s="124" t="s">
        <v>12415</v>
      </c>
      <c r="F6439" s="124" t="s">
        <v>3</v>
      </c>
      <c r="G6439" s="124">
        <v>1630861</v>
      </c>
      <c r="H6439" s="124"/>
      <c r="I6439" s="128" t="s">
        <v>15044</v>
      </c>
      <c r="J6439" s="124"/>
      <c r="K6439" s="124"/>
      <c r="L6439" s="124"/>
      <c r="M6439" s="124"/>
      <c r="N6439" s="197">
        <v>0</v>
      </c>
      <c r="O6439" s="197">
        <v>3520</v>
      </c>
      <c r="P6439" s="124" t="s">
        <v>1314</v>
      </c>
    </row>
    <row r="6440" spans="1:16" ht="51">
      <c r="A6440" s="262">
        <v>16</v>
      </c>
      <c r="B6440" s="124"/>
      <c r="C6440" s="125" t="s">
        <v>692</v>
      </c>
      <c r="D6440" s="195">
        <v>43264</v>
      </c>
      <c r="E6440" s="124" t="s">
        <v>12416</v>
      </c>
      <c r="F6440" s="124" t="s">
        <v>3</v>
      </c>
      <c r="G6440" s="124">
        <v>1630881</v>
      </c>
      <c r="H6440" s="124"/>
      <c r="I6440" s="128" t="s">
        <v>15045</v>
      </c>
      <c r="J6440" s="124"/>
      <c r="K6440" s="124"/>
      <c r="L6440" s="124"/>
      <c r="M6440" s="124"/>
      <c r="N6440" s="197">
        <v>0</v>
      </c>
      <c r="O6440" s="197">
        <v>5537.97</v>
      </c>
      <c r="P6440" s="124" t="s">
        <v>1314</v>
      </c>
    </row>
    <row r="6441" spans="1:16" ht="51">
      <c r="A6441" s="262" t="s">
        <v>619</v>
      </c>
      <c r="B6441" s="124"/>
      <c r="C6441" s="125" t="s">
        <v>713</v>
      </c>
      <c r="D6441" s="195">
        <v>43264</v>
      </c>
      <c r="E6441" s="124" t="s">
        <v>12417</v>
      </c>
      <c r="F6441" s="124" t="s">
        <v>3</v>
      </c>
      <c r="G6441" s="124">
        <v>1630897</v>
      </c>
      <c r="H6441" s="124"/>
      <c r="I6441" s="128" t="s">
        <v>15046</v>
      </c>
      <c r="J6441" s="124"/>
      <c r="K6441" s="124"/>
      <c r="L6441" s="124"/>
      <c r="M6441" s="124"/>
      <c r="N6441" s="197">
        <v>0</v>
      </c>
      <c r="O6441" s="197">
        <v>6659.34</v>
      </c>
      <c r="P6441" s="124" t="s">
        <v>1314</v>
      </c>
    </row>
    <row r="6442" spans="1:16" ht="38.25">
      <c r="A6442" s="262">
        <v>15</v>
      </c>
      <c r="B6442" s="124"/>
      <c r="C6442" s="125" t="s">
        <v>691</v>
      </c>
      <c r="D6442" s="195">
        <v>43264</v>
      </c>
      <c r="E6442" s="124" t="s">
        <v>12418</v>
      </c>
      <c r="F6442" s="124" t="s">
        <v>3</v>
      </c>
      <c r="G6442" s="124">
        <v>1630717</v>
      </c>
      <c r="H6442" s="124"/>
      <c r="I6442" s="128" t="s">
        <v>15047</v>
      </c>
      <c r="J6442" s="124"/>
      <c r="K6442" s="124"/>
      <c r="L6442" s="124"/>
      <c r="M6442" s="124"/>
      <c r="N6442" s="197">
        <v>0</v>
      </c>
      <c r="O6442" s="197">
        <v>150</v>
      </c>
      <c r="P6442" s="124" t="s">
        <v>1314</v>
      </c>
    </row>
    <row r="6443" spans="1:16" ht="51">
      <c r="A6443" s="262" t="s">
        <v>619</v>
      </c>
      <c r="B6443" s="124"/>
      <c r="C6443" s="125" t="s">
        <v>713</v>
      </c>
      <c r="D6443" s="195">
        <v>43264</v>
      </c>
      <c r="E6443" s="124" t="s">
        <v>12419</v>
      </c>
      <c r="F6443" s="124" t="s">
        <v>3</v>
      </c>
      <c r="G6443" s="124">
        <v>1630720</v>
      </c>
      <c r="H6443" s="124"/>
      <c r="I6443" s="128" t="s">
        <v>15048</v>
      </c>
      <c r="J6443" s="124"/>
      <c r="K6443" s="124"/>
      <c r="L6443" s="124"/>
      <c r="M6443" s="124"/>
      <c r="N6443" s="197">
        <v>0</v>
      </c>
      <c r="O6443" s="197">
        <v>1924</v>
      </c>
      <c r="P6443" s="124" t="s">
        <v>1314</v>
      </c>
    </row>
    <row r="6444" spans="1:16" ht="63.75">
      <c r="A6444" s="262">
        <v>66</v>
      </c>
      <c r="B6444" s="124"/>
      <c r="C6444" s="125" t="s">
        <v>704</v>
      </c>
      <c r="D6444" s="195">
        <v>43264</v>
      </c>
      <c r="E6444" s="124" t="s">
        <v>12420</v>
      </c>
      <c r="F6444" s="124" t="s">
        <v>3</v>
      </c>
      <c r="G6444" s="124">
        <v>1630724</v>
      </c>
      <c r="H6444" s="124"/>
      <c r="I6444" s="128" t="s">
        <v>15049</v>
      </c>
      <c r="J6444" s="124"/>
      <c r="K6444" s="124"/>
      <c r="L6444" s="124"/>
      <c r="M6444" s="124"/>
      <c r="N6444" s="197">
        <v>0</v>
      </c>
      <c r="O6444" s="197">
        <v>2000</v>
      </c>
      <c r="P6444" s="124" t="s">
        <v>1314</v>
      </c>
    </row>
    <row r="6445" spans="1:16" ht="38.25">
      <c r="A6445" s="262">
        <v>592</v>
      </c>
      <c r="B6445" s="124"/>
      <c r="C6445" s="125" t="s">
        <v>862</v>
      </c>
      <c r="D6445" s="195">
        <v>43264</v>
      </c>
      <c r="E6445" s="124" t="s">
        <v>12421</v>
      </c>
      <c r="F6445" s="124" t="s">
        <v>3</v>
      </c>
      <c r="G6445" s="124">
        <v>1630726</v>
      </c>
      <c r="H6445" s="124"/>
      <c r="I6445" s="128" t="s">
        <v>15050</v>
      </c>
      <c r="J6445" s="124"/>
      <c r="K6445" s="124"/>
      <c r="L6445" s="124"/>
      <c r="M6445" s="124"/>
      <c r="N6445" s="197">
        <v>0</v>
      </c>
      <c r="O6445" s="197">
        <v>264</v>
      </c>
      <c r="P6445" s="124" t="s">
        <v>1314</v>
      </c>
    </row>
    <row r="6446" spans="1:16" ht="51">
      <c r="A6446" s="262">
        <v>574</v>
      </c>
      <c r="B6446" s="124"/>
      <c r="C6446" s="125" t="s">
        <v>850</v>
      </c>
      <c r="D6446" s="195">
        <v>43264</v>
      </c>
      <c r="E6446" s="124" t="s">
        <v>12422</v>
      </c>
      <c r="F6446" s="124" t="s">
        <v>3</v>
      </c>
      <c r="G6446" s="124">
        <v>1630733</v>
      </c>
      <c r="H6446" s="124"/>
      <c r="I6446" s="128" t="s">
        <v>15051</v>
      </c>
      <c r="J6446" s="124"/>
      <c r="K6446" s="124"/>
      <c r="L6446" s="124"/>
      <c r="M6446" s="124"/>
      <c r="N6446" s="197">
        <v>0</v>
      </c>
      <c r="O6446" s="197">
        <v>1521.97</v>
      </c>
      <c r="P6446" s="124" t="s">
        <v>1314</v>
      </c>
    </row>
    <row r="6447" spans="1:16" ht="63.75">
      <c r="A6447" s="262">
        <v>373</v>
      </c>
      <c r="B6447" s="124"/>
      <c r="C6447" s="125" t="s">
        <v>1269</v>
      </c>
      <c r="D6447" s="195">
        <v>43264</v>
      </c>
      <c r="E6447" s="124" t="s">
        <v>12423</v>
      </c>
      <c r="F6447" s="124" t="s">
        <v>3</v>
      </c>
      <c r="G6447" s="124">
        <v>1630735</v>
      </c>
      <c r="H6447" s="124"/>
      <c r="I6447" s="128" t="s">
        <v>15052</v>
      </c>
      <c r="J6447" s="124"/>
      <c r="K6447" s="124"/>
      <c r="L6447" s="124"/>
      <c r="M6447" s="124"/>
      <c r="N6447" s="197">
        <v>0</v>
      </c>
      <c r="O6447" s="197">
        <v>10000</v>
      </c>
      <c r="P6447" s="124" t="s">
        <v>1314</v>
      </c>
    </row>
    <row r="6448" spans="1:16" ht="51">
      <c r="A6448" s="262">
        <v>224</v>
      </c>
      <c r="B6448" s="124"/>
      <c r="C6448" s="125" t="s">
        <v>120</v>
      </c>
      <c r="D6448" s="195">
        <v>43264</v>
      </c>
      <c r="E6448" s="124" t="s">
        <v>12424</v>
      </c>
      <c r="F6448" s="124" t="s">
        <v>3</v>
      </c>
      <c r="G6448" s="124">
        <v>1630739</v>
      </c>
      <c r="H6448" s="124"/>
      <c r="I6448" s="128" t="s">
        <v>10269</v>
      </c>
      <c r="J6448" s="124"/>
      <c r="K6448" s="124"/>
      <c r="L6448" s="124"/>
      <c r="M6448" s="124"/>
      <c r="N6448" s="197">
        <v>0</v>
      </c>
      <c r="O6448" s="197">
        <v>55</v>
      </c>
      <c r="P6448" s="124" t="s">
        <v>1314</v>
      </c>
    </row>
    <row r="6449" spans="1:16" ht="51">
      <c r="A6449" s="262">
        <v>47</v>
      </c>
      <c r="B6449" s="124"/>
      <c r="C6449" s="125" t="s">
        <v>699</v>
      </c>
      <c r="D6449" s="195">
        <v>43264</v>
      </c>
      <c r="E6449" s="124" t="s">
        <v>12425</v>
      </c>
      <c r="F6449" s="124" t="s">
        <v>3</v>
      </c>
      <c r="G6449" s="124">
        <v>1630741</v>
      </c>
      <c r="H6449" s="124"/>
      <c r="I6449" s="128" t="s">
        <v>15053</v>
      </c>
      <c r="J6449" s="124"/>
      <c r="K6449" s="124"/>
      <c r="L6449" s="124"/>
      <c r="M6449" s="124"/>
      <c r="N6449" s="197">
        <v>0</v>
      </c>
      <c r="O6449" s="197">
        <v>1341</v>
      </c>
      <c r="P6449" s="124" t="s">
        <v>1314</v>
      </c>
    </row>
    <row r="6450" spans="1:16" ht="51">
      <c r="A6450" s="262" t="s">
        <v>619</v>
      </c>
      <c r="B6450" s="124"/>
      <c r="C6450" s="125" t="s">
        <v>713</v>
      </c>
      <c r="D6450" s="195">
        <v>43264</v>
      </c>
      <c r="E6450" s="124" t="s">
        <v>12426</v>
      </c>
      <c r="F6450" s="124" t="s">
        <v>3</v>
      </c>
      <c r="G6450" s="124">
        <v>1630753</v>
      </c>
      <c r="H6450" s="124"/>
      <c r="I6450" s="128" t="s">
        <v>4728</v>
      </c>
      <c r="J6450" s="124"/>
      <c r="K6450" s="124"/>
      <c r="L6450" s="124"/>
      <c r="M6450" s="124"/>
      <c r="N6450" s="197">
        <v>0</v>
      </c>
      <c r="O6450" s="197">
        <v>2100</v>
      </c>
      <c r="P6450" s="124" t="s">
        <v>1314</v>
      </c>
    </row>
    <row r="6451" spans="1:16" ht="51">
      <c r="A6451" s="262">
        <v>574</v>
      </c>
      <c r="B6451" s="124"/>
      <c r="C6451" s="125" t="s">
        <v>850</v>
      </c>
      <c r="D6451" s="195">
        <v>43264</v>
      </c>
      <c r="E6451" s="124" t="s">
        <v>12427</v>
      </c>
      <c r="F6451" s="124" t="s">
        <v>3</v>
      </c>
      <c r="G6451" s="124">
        <v>1630754</v>
      </c>
      <c r="H6451" s="124"/>
      <c r="I6451" s="128" t="s">
        <v>15054</v>
      </c>
      <c r="J6451" s="124"/>
      <c r="K6451" s="124"/>
      <c r="L6451" s="124"/>
      <c r="M6451" s="124"/>
      <c r="N6451" s="197">
        <v>0</v>
      </c>
      <c r="O6451" s="197">
        <v>4</v>
      </c>
      <c r="P6451" s="124" t="s">
        <v>1314</v>
      </c>
    </row>
    <row r="6452" spans="1:16" ht="63.75">
      <c r="A6452" s="262">
        <v>48</v>
      </c>
      <c r="B6452" s="124"/>
      <c r="C6452" s="125" t="s">
        <v>700</v>
      </c>
      <c r="D6452" s="195">
        <v>43264</v>
      </c>
      <c r="E6452" s="124" t="s">
        <v>12428</v>
      </c>
      <c r="F6452" s="124" t="s">
        <v>3</v>
      </c>
      <c r="G6452" s="124">
        <v>1630755</v>
      </c>
      <c r="H6452" s="124"/>
      <c r="I6452" s="128" t="s">
        <v>15055</v>
      </c>
      <c r="J6452" s="124"/>
      <c r="K6452" s="124"/>
      <c r="L6452" s="124"/>
      <c r="M6452" s="124"/>
      <c r="N6452" s="197">
        <v>0</v>
      </c>
      <c r="O6452" s="197">
        <v>633</v>
      </c>
      <c r="P6452" s="124" t="s">
        <v>1314</v>
      </c>
    </row>
    <row r="6453" spans="1:16" ht="51">
      <c r="A6453" s="262">
        <v>574</v>
      </c>
      <c r="B6453" s="124"/>
      <c r="C6453" s="125" t="s">
        <v>850</v>
      </c>
      <c r="D6453" s="195">
        <v>43264</v>
      </c>
      <c r="E6453" s="124" t="s">
        <v>12429</v>
      </c>
      <c r="F6453" s="124" t="s">
        <v>3</v>
      </c>
      <c r="G6453" s="124">
        <v>1630756</v>
      </c>
      <c r="H6453" s="124"/>
      <c r="I6453" s="128" t="s">
        <v>15056</v>
      </c>
      <c r="J6453" s="124"/>
      <c r="K6453" s="124"/>
      <c r="L6453" s="124"/>
      <c r="M6453" s="124"/>
      <c r="N6453" s="197">
        <v>0</v>
      </c>
      <c r="O6453" s="197">
        <v>1</v>
      </c>
      <c r="P6453" s="124" t="s">
        <v>1314</v>
      </c>
    </row>
    <row r="6454" spans="1:16" ht="76.5">
      <c r="A6454" s="262">
        <v>375</v>
      </c>
      <c r="B6454" s="124"/>
      <c r="C6454" s="125" t="s">
        <v>1271</v>
      </c>
      <c r="D6454" s="195">
        <v>43264</v>
      </c>
      <c r="E6454" s="124" t="s">
        <v>12430</v>
      </c>
      <c r="F6454" s="124" t="s">
        <v>3</v>
      </c>
      <c r="G6454" s="124">
        <v>1630759</v>
      </c>
      <c r="H6454" s="124"/>
      <c r="I6454" s="128" t="s">
        <v>15057</v>
      </c>
      <c r="J6454" s="124"/>
      <c r="K6454" s="124"/>
      <c r="L6454" s="124"/>
      <c r="M6454" s="124"/>
      <c r="N6454" s="197">
        <v>0</v>
      </c>
      <c r="O6454" s="197">
        <v>180</v>
      </c>
      <c r="P6454" s="124" t="s">
        <v>1314</v>
      </c>
    </row>
    <row r="6455" spans="1:16" ht="51">
      <c r="A6455" s="262">
        <v>81</v>
      </c>
      <c r="B6455" s="124"/>
      <c r="C6455" s="125" t="s">
        <v>709</v>
      </c>
      <c r="D6455" s="195">
        <v>43264</v>
      </c>
      <c r="E6455" s="124" t="s">
        <v>12431</v>
      </c>
      <c r="F6455" s="124" t="s">
        <v>3</v>
      </c>
      <c r="G6455" s="124">
        <v>1630762</v>
      </c>
      <c r="H6455" s="124"/>
      <c r="I6455" s="128" t="s">
        <v>15058</v>
      </c>
      <c r="J6455" s="124"/>
      <c r="K6455" s="124"/>
      <c r="L6455" s="124"/>
      <c r="M6455" s="124"/>
      <c r="N6455" s="197">
        <v>0</v>
      </c>
      <c r="O6455" s="197">
        <v>1819</v>
      </c>
      <c r="P6455" s="124" t="s">
        <v>1314</v>
      </c>
    </row>
    <row r="6456" spans="1:16" ht="51">
      <c r="A6456" s="262">
        <v>346</v>
      </c>
      <c r="B6456" s="124"/>
      <c r="C6456" s="125" t="s">
        <v>820</v>
      </c>
      <c r="D6456" s="195">
        <v>43264</v>
      </c>
      <c r="E6456" s="124" t="s">
        <v>12432</v>
      </c>
      <c r="F6456" s="124" t="s">
        <v>3</v>
      </c>
      <c r="G6456" s="124">
        <v>1630764</v>
      </c>
      <c r="H6456" s="124"/>
      <c r="I6456" s="128" t="s">
        <v>15059</v>
      </c>
      <c r="J6456" s="124"/>
      <c r="K6456" s="124"/>
      <c r="L6456" s="124"/>
      <c r="M6456" s="124"/>
      <c r="N6456" s="197">
        <v>0</v>
      </c>
      <c r="O6456" s="197">
        <v>123.66</v>
      </c>
      <c r="P6456" s="124" t="s">
        <v>1314</v>
      </c>
    </row>
    <row r="6457" spans="1:16" ht="51">
      <c r="A6457" s="262">
        <v>20</v>
      </c>
      <c r="B6457" s="124"/>
      <c r="C6457" s="125" t="s">
        <v>693</v>
      </c>
      <c r="D6457" s="195">
        <v>43264</v>
      </c>
      <c r="E6457" s="124" t="s">
        <v>12433</v>
      </c>
      <c r="F6457" s="124" t="s">
        <v>3</v>
      </c>
      <c r="G6457" s="124">
        <v>1630772</v>
      </c>
      <c r="H6457" s="124"/>
      <c r="I6457" s="128" t="s">
        <v>15060</v>
      </c>
      <c r="J6457" s="124"/>
      <c r="K6457" s="124"/>
      <c r="L6457" s="124"/>
      <c r="M6457" s="124"/>
      <c r="N6457" s="197">
        <v>0</v>
      </c>
      <c r="O6457" s="197">
        <v>71.87</v>
      </c>
      <c r="P6457" s="124" t="s">
        <v>1314</v>
      </c>
    </row>
    <row r="6458" spans="1:16" ht="51">
      <c r="A6458" s="262">
        <v>20</v>
      </c>
      <c r="B6458" s="124"/>
      <c r="C6458" s="125" t="s">
        <v>693</v>
      </c>
      <c r="D6458" s="195">
        <v>43264</v>
      </c>
      <c r="E6458" s="124" t="s">
        <v>12434</v>
      </c>
      <c r="F6458" s="124" t="s">
        <v>3</v>
      </c>
      <c r="G6458" s="124">
        <v>1630775</v>
      </c>
      <c r="H6458" s="124"/>
      <c r="I6458" s="128" t="s">
        <v>15061</v>
      </c>
      <c r="J6458" s="124"/>
      <c r="K6458" s="124"/>
      <c r="L6458" s="124"/>
      <c r="M6458" s="124"/>
      <c r="N6458" s="197">
        <v>0</v>
      </c>
      <c r="O6458" s="197">
        <v>37.130000000000003</v>
      </c>
      <c r="P6458" s="124" t="s">
        <v>1314</v>
      </c>
    </row>
    <row r="6459" spans="1:16" ht="51">
      <c r="A6459" s="262">
        <v>20</v>
      </c>
      <c r="B6459" s="124"/>
      <c r="C6459" s="125" t="s">
        <v>693</v>
      </c>
      <c r="D6459" s="195">
        <v>43264</v>
      </c>
      <c r="E6459" s="124" t="s">
        <v>12435</v>
      </c>
      <c r="F6459" s="124" t="s">
        <v>3</v>
      </c>
      <c r="G6459" s="124">
        <v>1630776</v>
      </c>
      <c r="H6459" s="124"/>
      <c r="I6459" s="128" t="s">
        <v>15062</v>
      </c>
      <c r="J6459" s="124"/>
      <c r="K6459" s="124"/>
      <c r="L6459" s="124"/>
      <c r="M6459" s="124"/>
      <c r="N6459" s="197">
        <v>0</v>
      </c>
      <c r="O6459" s="197">
        <v>43</v>
      </c>
      <c r="P6459" s="124" t="s">
        <v>1314</v>
      </c>
    </row>
    <row r="6460" spans="1:16" ht="51">
      <c r="A6460" s="262" t="s">
        <v>619</v>
      </c>
      <c r="B6460" s="124"/>
      <c r="C6460" s="125" t="s">
        <v>713</v>
      </c>
      <c r="D6460" s="195">
        <v>43264</v>
      </c>
      <c r="E6460" s="124" t="s">
        <v>12436</v>
      </c>
      <c r="F6460" s="124" t="s">
        <v>3</v>
      </c>
      <c r="G6460" s="124">
        <v>1630778</v>
      </c>
      <c r="H6460" s="124"/>
      <c r="I6460" s="128" t="s">
        <v>15063</v>
      </c>
      <c r="J6460" s="124"/>
      <c r="K6460" s="124"/>
      <c r="L6460" s="124"/>
      <c r="M6460" s="124"/>
      <c r="N6460" s="197">
        <v>0</v>
      </c>
      <c r="O6460" s="197">
        <v>356</v>
      </c>
      <c r="P6460" s="124" t="s">
        <v>1314</v>
      </c>
    </row>
    <row r="6461" spans="1:16" ht="51">
      <c r="A6461" s="262" t="s">
        <v>619</v>
      </c>
      <c r="B6461" s="124"/>
      <c r="C6461" s="125" t="s">
        <v>713</v>
      </c>
      <c r="D6461" s="195">
        <v>43264</v>
      </c>
      <c r="E6461" s="124" t="s">
        <v>12437</v>
      </c>
      <c r="F6461" s="124" t="s">
        <v>3</v>
      </c>
      <c r="G6461" s="124">
        <v>1630970</v>
      </c>
      <c r="H6461" s="124"/>
      <c r="I6461" s="128" t="s">
        <v>15064</v>
      </c>
      <c r="J6461" s="124"/>
      <c r="K6461" s="124"/>
      <c r="L6461" s="124"/>
      <c r="M6461" s="124"/>
      <c r="N6461" s="197">
        <v>0</v>
      </c>
      <c r="O6461" s="197">
        <v>531</v>
      </c>
      <c r="P6461" s="124" t="s">
        <v>1314</v>
      </c>
    </row>
    <row r="6462" spans="1:16" ht="63.75">
      <c r="A6462" s="262">
        <v>48</v>
      </c>
      <c r="B6462" s="124"/>
      <c r="C6462" s="125" t="s">
        <v>700</v>
      </c>
      <c r="D6462" s="195">
        <v>43264</v>
      </c>
      <c r="E6462" s="124" t="s">
        <v>12438</v>
      </c>
      <c r="F6462" s="124" t="s">
        <v>3</v>
      </c>
      <c r="G6462" s="124">
        <v>1630974</v>
      </c>
      <c r="H6462" s="124"/>
      <c r="I6462" s="128" t="s">
        <v>15065</v>
      </c>
      <c r="J6462" s="124"/>
      <c r="K6462" s="124"/>
      <c r="L6462" s="124"/>
      <c r="M6462" s="124"/>
      <c r="N6462" s="197">
        <v>0</v>
      </c>
      <c r="O6462" s="197">
        <v>1456</v>
      </c>
      <c r="P6462" s="124" t="s">
        <v>1314</v>
      </c>
    </row>
    <row r="6463" spans="1:16" ht="51">
      <c r="A6463" s="262">
        <v>48</v>
      </c>
      <c r="B6463" s="124"/>
      <c r="C6463" s="125" t="s">
        <v>700</v>
      </c>
      <c r="D6463" s="195">
        <v>43264</v>
      </c>
      <c r="E6463" s="124" t="s">
        <v>12439</v>
      </c>
      <c r="F6463" s="124" t="s">
        <v>3</v>
      </c>
      <c r="G6463" s="124">
        <v>1630979</v>
      </c>
      <c r="H6463" s="124"/>
      <c r="I6463" s="128" t="s">
        <v>15066</v>
      </c>
      <c r="J6463" s="124"/>
      <c r="K6463" s="124"/>
      <c r="L6463" s="124"/>
      <c r="M6463" s="124"/>
      <c r="N6463" s="197">
        <v>0</v>
      </c>
      <c r="O6463" s="197">
        <v>1092</v>
      </c>
      <c r="P6463" s="124" t="s">
        <v>1314</v>
      </c>
    </row>
    <row r="6464" spans="1:16" ht="63.75">
      <c r="A6464" s="262">
        <v>48</v>
      </c>
      <c r="B6464" s="124"/>
      <c r="C6464" s="125" t="s">
        <v>700</v>
      </c>
      <c r="D6464" s="195">
        <v>43264</v>
      </c>
      <c r="E6464" s="124" t="s">
        <v>12440</v>
      </c>
      <c r="F6464" s="124" t="s">
        <v>3</v>
      </c>
      <c r="G6464" s="124">
        <v>1630981</v>
      </c>
      <c r="H6464" s="124"/>
      <c r="I6464" s="128" t="s">
        <v>15067</v>
      </c>
      <c r="J6464" s="124"/>
      <c r="K6464" s="124"/>
      <c r="L6464" s="124"/>
      <c r="M6464" s="124"/>
      <c r="N6464" s="197">
        <v>0</v>
      </c>
      <c r="O6464" s="197">
        <v>182</v>
      </c>
      <c r="P6464" s="124" t="s">
        <v>1314</v>
      </c>
    </row>
    <row r="6465" spans="1:16" ht="51">
      <c r="A6465" s="262">
        <v>20</v>
      </c>
      <c r="B6465" s="124"/>
      <c r="C6465" s="125" t="s">
        <v>693</v>
      </c>
      <c r="D6465" s="195">
        <v>43264</v>
      </c>
      <c r="E6465" s="124" t="s">
        <v>12441</v>
      </c>
      <c r="F6465" s="124" t="s">
        <v>3</v>
      </c>
      <c r="G6465" s="124">
        <v>1630982</v>
      </c>
      <c r="H6465" s="124"/>
      <c r="I6465" s="128" t="s">
        <v>15068</v>
      </c>
      <c r="J6465" s="124"/>
      <c r="K6465" s="124"/>
      <c r="L6465" s="124"/>
      <c r="M6465" s="124"/>
      <c r="N6465" s="197">
        <v>0</v>
      </c>
      <c r="O6465" s="197">
        <v>0.03</v>
      </c>
      <c r="P6465" s="124" t="s">
        <v>1314</v>
      </c>
    </row>
    <row r="6466" spans="1:16" ht="51">
      <c r="A6466" s="262" t="s">
        <v>619</v>
      </c>
      <c r="B6466" s="124"/>
      <c r="C6466" s="125" t="s">
        <v>713</v>
      </c>
      <c r="D6466" s="195">
        <v>43264</v>
      </c>
      <c r="E6466" s="124" t="s">
        <v>12442</v>
      </c>
      <c r="F6466" s="124" t="s">
        <v>3</v>
      </c>
      <c r="G6466" s="124">
        <v>1630997</v>
      </c>
      <c r="H6466" s="124"/>
      <c r="I6466" s="128" t="s">
        <v>15069</v>
      </c>
      <c r="J6466" s="124"/>
      <c r="K6466" s="124"/>
      <c r="L6466" s="124"/>
      <c r="M6466" s="124"/>
      <c r="N6466" s="197">
        <v>0</v>
      </c>
      <c r="O6466" s="197">
        <v>161.5</v>
      </c>
      <c r="P6466" s="124" t="s">
        <v>1314</v>
      </c>
    </row>
    <row r="6467" spans="1:16" ht="51">
      <c r="A6467" s="262" t="s">
        <v>619</v>
      </c>
      <c r="B6467" s="124"/>
      <c r="C6467" s="125" t="s">
        <v>713</v>
      </c>
      <c r="D6467" s="195">
        <v>43264</v>
      </c>
      <c r="E6467" s="124" t="s">
        <v>12443</v>
      </c>
      <c r="F6467" s="124" t="s">
        <v>3</v>
      </c>
      <c r="G6467" s="124">
        <v>1630913</v>
      </c>
      <c r="H6467" s="124"/>
      <c r="I6467" s="128" t="s">
        <v>15070</v>
      </c>
      <c r="J6467" s="124"/>
      <c r="K6467" s="124"/>
      <c r="L6467" s="124"/>
      <c r="M6467" s="124"/>
      <c r="N6467" s="197">
        <v>0</v>
      </c>
      <c r="O6467" s="197">
        <v>1587.5</v>
      </c>
      <c r="P6467" s="124" t="s">
        <v>1314</v>
      </c>
    </row>
    <row r="6468" spans="1:16" ht="51">
      <c r="A6468" s="262" t="s">
        <v>619</v>
      </c>
      <c r="B6468" s="124"/>
      <c r="C6468" s="125" t="s">
        <v>713</v>
      </c>
      <c r="D6468" s="195">
        <v>43264</v>
      </c>
      <c r="E6468" s="124" t="s">
        <v>12444</v>
      </c>
      <c r="F6468" s="124" t="s">
        <v>3</v>
      </c>
      <c r="G6468" s="124">
        <v>1630914</v>
      </c>
      <c r="H6468" s="124"/>
      <c r="I6468" s="128" t="s">
        <v>15071</v>
      </c>
      <c r="J6468" s="124"/>
      <c r="K6468" s="124"/>
      <c r="L6468" s="124"/>
      <c r="M6468" s="124"/>
      <c r="N6468" s="197">
        <v>0</v>
      </c>
      <c r="O6468" s="197">
        <v>1429.33</v>
      </c>
      <c r="P6468" s="124" t="s">
        <v>1314</v>
      </c>
    </row>
    <row r="6469" spans="1:16" ht="51">
      <c r="A6469" s="262" t="s">
        <v>619</v>
      </c>
      <c r="B6469" s="124"/>
      <c r="C6469" s="125" t="s">
        <v>713</v>
      </c>
      <c r="D6469" s="195">
        <v>43264</v>
      </c>
      <c r="E6469" s="124" t="s">
        <v>12445</v>
      </c>
      <c r="F6469" s="124" t="s">
        <v>3</v>
      </c>
      <c r="G6469" s="124">
        <v>1630918</v>
      </c>
      <c r="H6469" s="124"/>
      <c r="I6469" s="128" t="s">
        <v>15072</v>
      </c>
      <c r="J6469" s="124"/>
      <c r="K6469" s="124"/>
      <c r="L6469" s="124"/>
      <c r="M6469" s="124"/>
      <c r="N6469" s="197">
        <v>0</v>
      </c>
      <c r="O6469" s="197">
        <v>1078.79</v>
      </c>
      <c r="P6469" s="124" t="s">
        <v>1314</v>
      </c>
    </row>
    <row r="6470" spans="1:16" ht="63.75">
      <c r="A6470" s="262">
        <v>271</v>
      </c>
      <c r="B6470" s="124"/>
      <c r="C6470" s="125" t="s">
        <v>786</v>
      </c>
      <c r="D6470" s="195">
        <v>43264</v>
      </c>
      <c r="E6470" s="124" t="s">
        <v>12446</v>
      </c>
      <c r="F6470" s="124" t="s">
        <v>3</v>
      </c>
      <c r="G6470" s="124">
        <v>1630926</v>
      </c>
      <c r="H6470" s="124"/>
      <c r="I6470" s="128" t="s">
        <v>15073</v>
      </c>
      <c r="J6470" s="124"/>
      <c r="K6470" s="124"/>
      <c r="L6470" s="124"/>
      <c r="M6470" s="124"/>
      <c r="N6470" s="197">
        <v>0</v>
      </c>
      <c r="O6470" s="197">
        <v>27.62</v>
      </c>
      <c r="P6470" s="124" t="s">
        <v>1314</v>
      </c>
    </row>
    <row r="6471" spans="1:16" ht="63.75">
      <c r="A6471" s="262">
        <v>271</v>
      </c>
      <c r="B6471" s="124"/>
      <c r="C6471" s="125" t="s">
        <v>786</v>
      </c>
      <c r="D6471" s="195">
        <v>43264</v>
      </c>
      <c r="E6471" s="124" t="s">
        <v>12447</v>
      </c>
      <c r="F6471" s="124" t="s">
        <v>3</v>
      </c>
      <c r="G6471" s="124">
        <v>1630927</v>
      </c>
      <c r="H6471" s="124"/>
      <c r="I6471" s="128" t="s">
        <v>15074</v>
      </c>
      <c r="J6471" s="124"/>
      <c r="K6471" s="124"/>
      <c r="L6471" s="124"/>
      <c r="M6471" s="124"/>
      <c r="N6471" s="197">
        <v>0</v>
      </c>
      <c r="O6471" s="197">
        <v>27.62</v>
      </c>
      <c r="P6471" s="124" t="s">
        <v>1314</v>
      </c>
    </row>
    <row r="6472" spans="1:16" ht="63.75">
      <c r="A6472" s="262">
        <v>271</v>
      </c>
      <c r="B6472" s="124"/>
      <c r="C6472" s="125" t="s">
        <v>786</v>
      </c>
      <c r="D6472" s="195">
        <v>43264</v>
      </c>
      <c r="E6472" s="124" t="s">
        <v>12448</v>
      </c>
      <c r="F6472" s="124" t="s">
        <v>3</v>
      </c>
      <c r="G6472" s="124">
        <v>1630932</v>
      </c>
      <c r="H6472" s="124"/>
      <c r="I6472" s="128" t="s">
        <v>15075</v>
      </c>
      <c r="J6472" s="124"/>
      <c r="K6472" s="124"/>
      <c r="L6472" s="124"/>
      <c r="M6472" s="124"/>
      <c r="N6472" s="197">
        <v>0</v>
      </c>
      <c r="O6472" s="197">
        <v>25.080000000000002</v>
      </c>
      <c r="P6472" s="124" t="s">
        <v>1314</v>
      </c>
    </row>
    <row r="6473" spans="1:16" ht="51">
      <c r="A6473" s="262">
        <v>203</v>
      </c>
      <c r="B6473" s="124"/>
      <c r="C6473" s="125" t="s">
        <v>757</v>
      </c>
      <c r="D6473" s="195">
        <v>43264</v>
      </c>
      <c r="E6473" s="124" t="s">
        <v>12449</v>
      </c>
      <c r="F6473" s="124" t="s">
        <v>3</v>
      </c>
      <c r="G6473" s="124">
        <v>1630933</v>
      </c>
      <c r="H6473" s="124"/>
      <c r="I6473" s="128" t="s">
        <v>15076</v>
      </c>
      <c r="J6473" s="124"/>
      <c r="K6473" s="124"/>
      <c r="L6473" s="124"/>
      <c r="M6473" s="124"/>
      <c r="N6473" s="197">
        <v>0</v>
      </c>
      <c r="O6473" s="197">
        <v>15</v>
      </c>
      <c r="P6473" s="124" t="s">
        <v>1314</v>
      </c>
    </row>
    <row r="6474" spans="1:16" ht="51">
      <c r="A6474" s="262">
        <v>292</v>
      </c>
      <c r="B6474" s="124"/>
      <c r="C6474" s="125" t="s">
        <v>152</v>
      </c>
      <c r="D6474" s="195">
        <v>43264</v>
      </c>
      <c r="E6474" s="124" t="s">
        <v>12450</v>
      </c>
      <c r="F6474" s="124" t="s">
        <v>3</v>
      </c>
      <c r="G6474" s="124">
        <v>1630941</v>
      </c>
      <c r="H6474" s="124"/>
      <c r="I6474" s="128" t="s">
        <v>5014</v>
      </c>
      <c r="J6474" s="124"/>
      <c r="K6474" s="124"/>
      <c r="L6474" s="124"/>
      <c r="M6474" s="124"/>
      <c r="N6474" s="197">
        <v>0</v>
      </c>
      <c r="O6474" s="197">
        <v>71</v>
      </c>
      <c r="P6474" s="124" t="s">
        <v>1314</v>
      </c>
    </row>
    <row r="6475" spans="1:16" ht="51">
      <c r="A6475" s="262">
        <v>292</v>
      </c>
      <c r="B6475" s="124"/>
      <c r="C6475" s="125" t="s">
        <v>152</v>
      </c>
      <c r="D6475" s="195">
        <v>43264</v>
      </c>
      <c r="E6475" s="124" t="s">
        <v>12451</v>
      </c>
      <c r="F6475" s="124" t="s">
        <v>3</v>
      </c>
      <c r="G6475" s="124">
        <v>1630942</v>
      </c>
      <c r="H6475" s="124"/>
      <c r="I6475" s="128" t="s">
        <v>5014</v>
      </c>
      <c r="J6475" s="124"/>
      <c r="K6475" s="124"/>
      <c r="L6475" s="124"/>
      <c r="M6475" s="124"/>
      <c r="N6475" s="197">
        <v>0</v>
      </c>
      <c r="O6475" s="197">
        <v>52</v>
      </c>
      <c r="P6475" s="124" t="s">
        <v>1314</v>
      </c>
    </row>
    <row r="6476" spans="1:16" ht="51">
      <c r="A6476" s="262">
        <v>292</v>
      </c>
      <c r="B6476" s="124"/>
      <c r="C6476" s="125" t="s">
        <v>152</v>
      </c>
      <c r="D6476" s="195">
        <v>43264</v>
      </c>
      <c r="E6476" s="124" t="s">
        <v>12452</v>
      </c>
      <c r="F6476" s="124" t="s">
        <v>3</v>
      </c>
      <c r="G6476" s="124">
        <v>1630944</v>
      </c>
      <c r="H6476" s="124"/>
      <c r="I6476" s="128" t="s">
        <v>5014</v>
      </c>
      <c r="J6476" s="124"/>
      <c r="K6476" s="124"/>
      <c r="L6476" s="124"/>
      <c r="M6476" s="124"/>
      <c r="N6476" s="197">
        <v>0</v>
      </c>
      <c r="O6476" s="197">
        <v>50</v>
      </c>
      <c r="P6476" s="124" t="s">
        <v>1314</v>
      </c>
    </row>
    <row r="6477" spans="1:16" ht="51">
      <c r="A6477" s="262">
        <v>292</v>
      </c>
      <c r="B6477" s="124"/>
      <c r="C6477" s="125" t="s">
        <v>152</v>
      </c>
      <c r="D6477" s="195">
        <v>43264</v>
      </c>
      <c r="E6477" s="124" t="s">
        <v>12453</v>
      </c>
      <c r="F6477" s="124" t="s">
        <v>3</v>
      </c>
      <c r="G6477" s="124">
        <v>1630945</v>
      </c>
      <c r="H6477" s="124"/>
      <c r="I6477" s="128" t="s">
        <v>5014</v>
      </c>
      <c r="J6477" s="124"/>
      <c r="K6477" s="124"/>
      <c r="L6477" s="124"/>
      <c r="M6477" s="124"/>
      <c r="N6477" s="197">
        <v>0</v>
      </c>
      <c r="O6477" s="197">
        <v>31</v>
      </c>
      <c r="P6477" s="124" t="s">
        <v>1314</v>
      </c>
    </row>
    <row r="6478" spans="1:16" ht="51">
      <c r="A6478" s="262">
        <v>292</v>
      </c>
      <c r="B6478" s="124"/>
      <c r="C6478" s="125" t="s">
        <v>152</v>
      </c>
      <c r="D6478" s="195">
        <v>43264</v>
      </c>
      <c r="E6478" s="124" t="s">
        <v>12454</v>
      </c>
      <c r="F6478" s="124" t="s">
        <v>3</v>
      </c>
      <c r="G6478" s="124">
        <v>1630947</v>
      </c>
      <c r="H6478" s="124"/>
      <c r="I6478" s="128" t="s">
        <v>5014</v>
      </c>
      <c r="J6478" s="124"/>
      <c r="K6478" s="124"/>
      <c r="L6478" s="124"/>
      <c r="M6478" s="124"/>
      <c r="N6478" s="197">
        <v>0</v>
      </c>
      <c r="O6478" s="197">
        <v>43</v>
      </c>
      <c r="P6478" s="124" t="s">
        <v>1314</v>
      </c>
    </row>
    <row r="6479" spans="1:16" ht="51">
      <c r="A6479" s="262">
        <v>292</v>
      </c>
      <c r="B6479" s="124"/>
      <c r="C6479" s="125" t="s">
        <v>152</v>
      </c>
      <c r="D6479" s="195">
        <v>43264</v>
      </c>
      <c r="E6479" s="124" t="s">
        <v>12455</v>
      </c>
      <c r="F6479" s="124" t="s">
        <v>3</v>
      </c>
      <c r="G6479" s="124">
        <v>1630948</v>
      </c>
      <c r="H6479" s="124"/>
      <c r="I6479" s="128" t="s">
        <v>5014</v>
      </c>
      <c r="J6479" s="124"/>
      <c r="K6479" s="124"/>
      <c r="L6479" s="124"/>
      <c r="M6479" s="124"/>
      <c r="N6479" s="197">
        <v>0</v>
      </c>
      <c r="O6479" s="197">
        <v>52</v>
      </c>
      <c r="P6479" s="124" t="s">
        <v>1314</v>
      </c>
    </row>
    <row r="6480" spans="1:16" ht="51">
      <c r="A6480" s="262" t="s">
        <v>619</v>
      </c>
      <c r="B6480" s="124"/>
      <c r="C6480" s="125" t="s">
        <v>713</v>
      </c>
      <c r="D6480" s="195">
        <v>43264</v>
      </c>
      <c r="E6480" s="124" t="s">
        <v>12456</v>
      </c>
      <c r="F6480" s="124" t="s">
        <v>3</v>
      </c>
      <c r="G6480" s="124">
        <v>1630949</v>
      </c>
      <c r="H6480" s="124"/>
      <c r="I6480" s="128" t="s">
        <v>15077</v>
      </c>
      <c r="J6480" s="124"/>
      <c r="K6480" s="124"/>
      <c r="L6480" s="124"/>
      <c r="M6480" s="124"/>
      <c r="N6480" s="197">
        <v>0</v>
      </c>
      <c r="O6480" s="197">
        <v>110</v>
      </c>
      <c r="P6480" s="124" t="s">
        <v>1314</v>
      </c>
    </row>
    <row r="6481" spans="1:16" ht="51">
      <c r="A6481" s="262">
        <v>292</v>
      </c>
      <c r="B6481" s="124"/>
      <c r="C6481" s="125" t="s">
        <v>152</v>
      </c>
      <c r="D6481" s="195">
        <v>43264</v>
      </c>
      <c r="E6481" s="124" t="s">
        <v>12457</v>
      </c>
      <c r="F6481" s="124" t="s">
        <v>3</v>
      </c>
      <c r="G6481" s="124">
        <v>1630950</v>
      </c>
      <c r="H6481" s="124"/>
      <c r="I6481" s="128" t="s">
        <v>5014</v>
      </c>
      <c r="J6481" s="124"/>
      <c r="K6481" s="124"/>
      <c r="L6481" s="124"/>
      <c r="M6481" s="124"/>
      <c r="N6481" s="197">
        <v>0</v>
      </c>
      <c r="O6481" s="197">
        <v>63</v>
      </c>
      <c r="P6481" s="124" t="s">
        <v>1314</v>
      </c>
    </row>
    <row r="6482" spans="1:16" ht="51">
      <c r="A6482" s="262">
        <v>292</v>
      </c>
      <c r="B6482" s="124"/>
      <c r="C6482" s="125" t="s">
        <v>152</v>
      </c>
      <c r="D6482" s="195">
        <v>43264</v>
      </c>
      <c r="E6482" s="124" t="s">
        <v>12458</v>
      </c>
      <c r="F6482" s="124" t="s">
        <v>3</v>
      </c>
      <c r="G6482" s="124">
        <v>1630951</v>
      </c>
      <c r="H6482" s="124"/>
      <c r="I6482" s="128" t="s">
        <v>5014</v>
      </c>
      <c r="J6482" s="124"/>
      <c r="K6482" s="124"/>
      <c r="L6482" s="124"/>
      <c r="M6482" s="124"/>
      <c r="N6482" s="197">
        <v>0</v>
      </c>
      <c r="O6482" s="197">
        <v>65</v>
      </c>
      <c r="P6482" s="124" t="s">
        <v>1314</v>
      </c>
    </row>
    <row r="6483" spans="1:16" ht="51">
      <c r="A6483" s="262">
        <v>292</v>
      </c>
      <c r="B6483" s="124"/>
      <c r="C6483" s="125" t="s">
        <v>152</v>
      </c>
      <c r="D6483" s="195">
        <v>43264</v>
      </c>
      <c r="E6483" s="124" t="s">
        <v>12459</v>
      </c>
      <c r="F6483" s="124" t="s">
        <v>3</v>
      </c>
      <c r="G6483" s="124">
        <v>1630954</v>
      </c>
      <c r="H6483" s="124"/>
      <c r="I6483" s="128" t="s">
        <v>5014</v>
      </c>
      <c r="J6483" s="124"/>
      <c r="K6483" s="124"/>
      <c r="L6483" s="124"/>
      <c r="M6483" s="124"/>
      <c r="N6483" s="197">
        <v>0</v>
      </c>
      <c r="O6483" s="197">
        <v>57</v>
      </c>
      <c r="P6483" s="124" t="s">
        <v>1314</v>
      </c>
    </row>
    <row r="6484" spans="1:16" ht="51">
      <c r="A6484" s="262">
        <v>292</v>
      </c>
      <c r="B6484" s="124"/>
      <c r="C6484" s="125" t="s">
        <v>152</v>
      </c>
      <c r="D6484" s="195">
        <v>43264</v>
      </c>
      <c r="E6484" s="124" t="s">
        <v>12460</v>
      </c>
      <c r="F6484" s="124" t="s">
        <v>3</v>
      </c>
      <c r="G6484" s="124">
        <v>1630956</v>
      </c>
      <c r="H6484" s="124"/>
      <c r="I6484" s="128" t="s">
        <v>5014</v>
      </c>
      <c r="J6484" s="124"/>
      <c r="K6484" s="124"/>
      <c r="L6484" s="124"/>
      <c r="M6484" s="124"/>
      <c r="N6484" s="197">
        <v>0</v>
      </c>
      <c r="O6484" s="197">
        <v>43</v>
      </c>
      <c r="P6484" s="124" t="s">
        <v>1314</v>
      </c>
    </row>
    <row r="6485" spans="1:16" ht="51">
      <c r="A6485" s="262">
        <v>290</v>
      </c>
      <c r="B6485" s="124"/>
      <c r="C6485" s="125" t="s">
        <v>793</v>
      </c>
      <c r="D6485" s="195">
        <v>43264</v>
      </c>
      <c r="E6485" s="124" t="s">
        <v>12461</v>
      </c>
      <c r="F6485" s="124" t="s">
        <v>3</v>
      </c>
      <c r="G6485" s="124">
        <v>1630788</v>
      </c>
      <c r="H6485" s="124"/>
      <c r="I6485" s="128" t="s">
        <v>15078</v>
      </c>
      <c r="J6485" s="124"/>
      <c r="K6485" s="124"/>
      <c r="L6485" s="124"/>
      <c r="M6485" s="124"/>
      <c r="N6485" s="197">
        <v>0</v>
      </c>
      <c r="O6485" s="197">
        <v>26589</v>
      </c>
      <c r="P6485" s="124" t="s">
        <v>1314</v>
      </c>
    </row>
    <row r="6486" spans="1:16" ht="63.75">
      <c r="A6486" s="262">
        <v>660</v>
      </c>
      <c r="B6486" s="124"/>
      <c r="C6486" s="125" t="s">
        <v>233</v>
      </c>
      <c r="D6486" s="195">
        <v>43264</v>
      </c>
      <c r="E6486" s="124" t="s">
        <v>12462</v>
      </c>
      <c r="F6486" s="124" t="s">
        <v>3</v>
      </c>
      <c r="G6486" s="124">
        <v>1630792</v>
      </c>
      <c r="H6486" s="124"/>
      <c r="I6486" s="128" t="s">
        <v>15079</v>
      </c>
      <c r="J6486" s="124"/>
      <c r="K6486" s="124"/>
      <c r="L6486" s="124"/>
      <c r="M6486" s="124"/>
      <c r="N6486" s="197">
        <v>0</v>
      </c>
      <c r="O6486" s="197">
        <v>323</v>
      </c>
      <c r="P6486" s="124" t="s">
        <v>1314</v>
      </c>
    </row>
    <row r="6487" spans="1:16" ht="51">
      <c r="A6487" s="262">
        <v>660</v>
      </c>
      <c r="B6487" s="124"/>
      <c r="C6487" s="125" t="s">
        <v>233</v>
      </c>
      <c r="D6487" s="195">
        <v>43264</v>
      </c>
      <c r="E6487" s="124" t="s">
        <v>12463</v>
      </c>
      <c r="F6487" s="124" t="s">
        <v>3</v>
      </c>
      <c r="G6487" s="124">
        <v>1630793</v>
      </c>
      <c r="H6487" s="124"/>
      <c r="I6487" s="128" t="s">
        <v>15080</v>
      </c>
      <c r="J6487" s="124"/>
      <c r="K6487" s="124"/>
      <c r="L6487" s="124"/>
      <c r="M6487" s="124"/>
      <c r="N6487" s="197">
        <v>0</v>
      </c>
      <c r="O6487" s="197">
        <v>323</v>
      </c>
      <c r="P6487" s="124" t="s">
        <v>1314</v>
      </c>
    </row>
    <row r="6488" spans="1:16" ht="51">
      <c r="A6488" s="262">
        <v>290</v>
      </c>
      <c r="B6488" s="124"/>
      <c r="C6488" s="125" t="s">
        <v>793</v>
      </c>
      <c r="D6488" s="195">
        <v>43264</v>
      </c>
      <c r="E6488" s="124" t="s">
        <v>12464</v>
      </c>
      <c r="F6488" s="124" t="s">
        <v>3</v>
      </c>
      <c r="G6488" s="124">
        <v>1630795</v>
      </c>
      <c r="H6488" s="124"/>
      <c r="I6488" s="128" t="s">
        <v>15081</v>
      </c>
      <c r="J6488" s="124"/>
      <c r="K6488" s="124"/>
      <c r="L6488" s="124"/>
      <c r="M6488" s="124"/>
      <c r="N6488" s="197">
        <v>0</v>
      </c>
      <c r="O6488" s="197">
        <v>594.20000000000005</v>
      </c>
      <c r="P6488" s="124" t="s">
        <v>1314</v>
      </c>
    </row>
    <row r="6489" spans="1:16" ht="51">
      <c r="A6489" s="262">
        <v>660</v>
      </c>
      <c r="B6489" s="124"/>
      <c r="C6489" s="125" t="s">
        <v>233</v>
      </c>
      <c r="D6489" s="195">
        <v>43264</v>
      </c>
      <c r="E6489" s="124" t="s">
        <v>12465</v>
      </c>
      <c r="F6489" s="124" t="s">
        <v>3</v>
      </c>
      <c r="G6489" s="124">
        <v>1630796</v>
      </c>
      <c r="H6489" s="124"/>
      <c r="I6489" s="128" t="s">
        <v>15082</v>
      </c>
      <c r="J6489" s="124"/>
      <c r="K6489" s="124"/>
      <c r="L6489" s="124"/>
      <c r="M6489" s="124"/>
      <c r="N6489" s="197">
        <v>0</v>
      </c>
      <c r="O6489" s="197">
        <v>370</v>
      </c>
      <c r="P6489" s="124" t="s">
        <v>1314</v>
      </c>
    </row>
    <row r="6490" spans="1:16" ht="63.75">
      <c r="A6490" s="262">
        <v>222</v>
      </c>
      <c r="B6490" s="124"/>
      <c r="C6490" s="125" t="s">
        <v>764</v>
      </c>
      <c r="D6490" s="195">
        <v>43264</v>
      </c>
      <c r="E6490" s="124" t="s">
        <v>12466</v>
      </c>
      <c r="F6490" s="124" t="s">
        <v>3</v>
      </c>
      <c r="G6490" s="124">
        <v>1630809</v>
      </c>
      <c r="H6490" s="124"/>
      <c r="I6490" s="128" t="s">
        <v>15083</v>
      </c>
      <c r="J6490" s="124"/>
      <c r="K6490" s="124"/>
      <c r="L6490" s="124"/>
      <c r="M6490" s="124"/>
      <c r="N6490" s="197">
        <v>0</v>
      </c>
      <c r="O6490" s="197">
        <v>5500</v>
      </c>
      <c r="P6490" s="124" t="s">
        <v>1314</v>
      </c>
    </row>
    <row r="6491" spans="1:16" ht="51">
      <c r="A6491" s="262">
        <v>680</v>
      </c>
      <c r="B6491" s="124"/>
      <c r="C6491" s="125" t="s">
        <v>866</v>
      </c>
      <c r="D6491" s="195">
        <v>43264</v>
      </c>
      <c r="E6491" s="124" t="s">
        <v>12467</v>
      </c>
      <c r="F6491" s="124" t="s">
        <v>3</v>
      </c>
      <c r="G6491" s="124">
        <v>1630816</v>
      </c>
      <c r="H6491" s="124"/>
      <c r="I6491" s="128" t="s">
        <v>15084</v>
      </c>
      <c r="J6491" s="124"/>
      <c r="K6491" s="124"/>
      <c r="L6491" s="124"/>
      <c r="M6491" s="124"/>
      <c r="N6491" s="197">
        <v>0</v>
      </c>
      <c r="O6491" s="197">
        <v>2303.3000000000002</v>
      </c>
      <c r="P6491" s="124" t="s">
        <v>1314</v>
      </c>
    </row>
    <row r="6492" spans="1:16" ht="63.75">
      <c r="A6492" s="262" t="s">
        <v>619</v>
      </c>
      <c r="B6492" s="124"/>
      <c r="C6492" s="125" t="s">
        <v>713</v>
      </c>
      <c r="D6492" s="195">
        <v>43264</v>
      </c>
      <c r="E6492" s="124" t="s">
        <v>12468</v>
      </c>
      <c r="F6492" s="124" t="s">
        <v>3</v>
      </c>
      <c r="G6492" s="124">
        <v>1630819</v>
      </c>
      <c r="H6492" s="124"/>
      <c r="I6492" s="128" t="s">
        <v>15085</v>
      </c>
      <c r="J6492" s="124"/>
      <c r="K6492" s="124"/>
      <c r="L6492" s="124"/>
      <c r="M6492" s="124"/>
      <c r="N6492" s="197">
        <v>0</v>
      </c>
      <c r="O6492" s="197">
        <v>7240.5</v>
      </c>
      <c r="P6492" s="124" t="s">
        <v>1314</v>
      </c>
    </row>
    <row r="6493" spans="1:16" ht="63.75">
      <c r="A6493" s="262">
        <v>35</v>
      </c>
      <c r="B6493" s="124"/>
      <c r="C6493" s="125" t="s">
        <v>696</v>
      </c>
      <c r="D6493" s="195">
        <v>43264</v>
      </c>
      <c r="E6493" s="124" t="s">
        <v>12469</v>
      </c>
      <c r="F6493" s="124" t="s">
        <v>3</v>
      </c>
      <c r="G6493" s="124">
        <v>1630827</v>
      </c>
      <c r="H6493" s="124"/>
      <c r="I6493" s="128" t="s">
        <v>15086</v>
      </c>
      <c r="J6493" s="124"/>
      <c r="K6493" s="124"/>
      <c r="L6493" s="124"/>
      <c r="M6493" s="124"/>
      <c r="N6493" s="197">
        <v>0</v>
      </c>
      <c r="O6493" s="197">
        <v>22550</v>
      </c>
      <c r="P6493" s="124" t="s">
        <v>1314</v>
      </c>
    </row>
    <row r="6494" spans="1:16" ht="63.75">
      <c r="A6494" s="262">
        <v>35</v>
      </c>
      <c r="B6494" s="124"/>
      <c r="C6494" s="125" t="s">
        <v>696</v>
      </c>
      <c r="D6494" s="195">
        <v>43264</v>
      </c>
      <c r="E6494" s="124" t="s">
        <v>12470</v>
      </c>
      <c r="F6494" s="124" t="s">
        <v>3</v>
      </c>
      <c r="G6494" s="124">
        <v>1630830</v>
      </c>
      <c r="H6494" s="124"/>
      <c r="I6494" s="128" t="s">
        <v>15087</v>
      </c>
      <c r="J6494" s="124"/>
      <c r="K6494" s="124"/>
      <c r="L6494" s="124"/>
      <c r="M6494" s="124"/>
      <c r="N6494" s="197">
        <v>0</v>
      </c>
      <c r="O6494" s="197">
        <v>64110</v>
      </c>
      <c r="P6494" s="124" t="s">
        <v>1314</v>
      </c>
    </row>
    <row r="6495" spans="1:16" ht="51">
      <c r="A6495" s="262">
        <v>20</v>
      </c>
      <c r="B6495" s="124"/>
      <c r="C6495" s="125" t="s">
        <v>693</v>
      </c>
      <c r="D6495" s="195">
        <v>43264</v>
      </c>
      <c r="E6495" s="124" t="s">
        <v>12471</v>
      </c>
      <c r="F6495" s="124" t="s">
        <v>3</v>
      </c>
      <c r="G6495" s="124">
        <v>1630678</v>
      </c>
      <c r="H6495" s="124"/>
      <c r="I6495" s="128" t="s">
        <v>15088</v>
      </c>
      <c r="J6495" s="124"/>
      <c r="K6495" s="124"/>
      <c r="L6495" s="124"/>
      <c r="M6495" s="124"/>
      <c r="N6495" s="197">
        <v>0</v>
      </c>
      <c r="O6495" s="197">
        <v>452596.01</v>
      </c>
      <c r="P6495" s="124" t="s">
        <v>1314</v>
      </c>
    </row>
    <row r="6496" spans="1:16" ht="51">
      <c r="A6496" s="262">
        <v>41</v>
      </c>
      <c r="B6496" s="124"/>
      <c r="C6496" s="125" t="s">
        <v>697</v>
      </c>
      <c r="D6496" s="195">
        <v>43264</v>
      </c>
      <c r="E6496" s="124" t="s">
        <v>12472</v>
      </c>
      <c r="F6496" s="124" t="s">
        <v>3</v>
      </c>
      <c r="G6496" s="124">
        <v>1630680</v>
      </c>
      <c r="H6496" s="124"/>
      <c r="I6496" s="128" t="s">
        <v>15089</v>
      </c>
      <c r="J6496" s="124"/>
      <c r="K6496" s="124"/>
      <c r="L6496" s="124"/>
      <c r="M6496" s="124"/>
      <c r="N6496" s="197">
        <v>0</v>
      </c>
      <c r="O6496" s="197">
        <v>266141.72000000003</v>
      </c>
      <c r="P6496" s="124" t="s">
        <v>1314</v>
      </c>
    </row>
    <row r="6497" spans="1:16" ht="51">
      <c r="A6497" s="262">
        <v>20</v>
      </c>
      <c r="B6497" s="124"/>
      <c r="C6497" s="125" t="s">
        <v>693</v>
      </c>
      <c r="D6497" s="195">
        <v>43264</v>
      </c>
      <c r="E6497" s="124" t="s">
        <v>12473</v>
      </c>
      <c r="F6497" s="124" t="s">
        <v>3</v>
      </c>
      <c r="G6497" s="124">
        <v>1630681</v>
      </c>
      <c r="H6497" s="124"/>
      <c r="I6497" s="128" t="s">
        <v>15090</v>
      </c>
      <c r="J6497" s="124"/>
      <c r="K6497" s="124"/>
      <c r="L6497" s="124"/>
      <c r="M6497" s="124"/>
      <c r="N6497" s="197">
        <v>0</v>
      </c>
      <c r="O6497" s="197">
        <v>37152</v>
      </c>
      <c r="P6497" s="124" t="s">
        <v>1314</v>
      </c>
    </row>
    <row r="6498" spans="1:16" ht="63.75">
      <c r="A6498" s="262">
        <v>25</v>
      </c>
      <c r="B6498" s="124"/>
      <c r="C6498" s="125" t="s">
        <v>694</v>
      </c>
      <c r="D6498" s="195">
        <v>43264</v>
      </c>
      <c r="E6498" s="124" t="s">
        <v>12474</v>
      </c>
      <c r="F6498" s="124" t="s">
        <v>3</v>
      </c>
      <c r="G6498" s="124">
        <v>1630689</v>
      </c>
      <c r="H6498" s="124"/>
      <c r="I6498" s="128" t="s">
        <v>15091</v>
      </c>
      <c r="J6498" s="124"/>
      <c r="K6498" s="124"/>
      <c r="L6498" s="124"/>
      <c r="M6498" s="124"/>
      <c r="N6498" s="197">
        <v>0</v>
      </c>
      <c r="O6498" s="197">
        <v>619074.15</v>
      </c>
      <c r="P6498" s="124" t="s">
        <v>1314</v>
      </c>
    </row>
    <row r="6499" spans="1:16" ht="63.75">
      <c r="A6499" s="262">
        <v>25</v>
      </c>
      <c r="B6499" s="124"/>
      <c r="C6499" s="125" t="s">
        <v>694</v>
      </c>
      <c r="D6499" s="195">
        <v>43264</v>
      </c>
      <c r="E6499" s="124" t="s">
        <v>12475</v>
      </c>
      <c r="F6499" s="124" t="s">
        <v>3</v>
      </c>
      <c r="G6499" s="124">
        <v>1630693</v>
      </c>
      <c r="H6499" s="124"/>
      <c r="I6499" s="128" t="s">
        <v>15092</v>
      </c>
      <c r="J6499" s="124"/>
      <c r="K6499" s="124"/>
      <c r="L6499" s="124"/>
      <c r="M6499" s="124"/>
      <c r="N6499" s="197">
        <v>0</v>
      </c>
      <c r="O6499" s="197">
        <v>199850.86000000002</v>
      </c>
      <c r="P6499" s="124" t="s">
        <v>1314</v>
      </c>
    </row>
    <row r="6500" spans="1:16" ht="63.75">
      <c r="A6500" s="262">
        <v>291</v>
      </c>
      <c r="B6500" s="124"/>
      <c r="C6500" s="125" t="s">
        <v>794</v>
      </c>
      <c r="D6500" s="195">
        <v>43264</v>
      </c>
      <c r="E6500" s="124" t="s">
        <v>12476</v>
      </c>
      <c r="F6500" s="124" t="s">
        <v>3</v>
      </c>
      <c r="G6500" s="124">
        <v>1630706</v>
      </c>
      <c r="H6500" s="124"/>
      <c r="I6500" s="128" t="s">
        <v>15093</v>
      </c>
      <c r="J6500" s="124"/>
      <c r="K6500" s="124"/>
      <c r="L6500" s="124"/>
      <c r="M6500" s="124"/>
      <c r="N6500" s="197">
        <v>0</v>
      </c>
      <c r="O6500" s="197">
        <v>89989.900000000009</v>
      </c>
      <c r="P6500" s="124" t="s">
        <v>1314</v>
      </c>
    </row>
    <row r="6501" spans="1:16" ht="51">
      <c r="A6501" s="262">
        <v>15</v>
      </c>
      <c r="B6501" s="124"/>
      <c r="C6501" s="125" t="s">
        <v>691</v>
      </c>
      <c r="D6501" s="195">
        <v>43264</v>
      </c>
      <c r="E6501" s="124" t="s">
        <v>12477</v>
      </c>
      <c r="F6501" s="124" t="s">
        <v>3</v>
      </c>
      <c r="G6501" s="124">
        <v>1630710</v>
      </c>
      <c r="H6501" s="124"/>
      <c r="I6501" s="128" t="s">
        <v>15094</v>
      </c>
      <c r="J6501" s="124"/>
      <c r="K6501" s="124"/>
      <c r="L6501" s="124"/>
      <c r="M6501" s="124"/>
      <c r="N6501" s="197">
        <v>0</v>
      </c>
      <c r="O6501" s="197">
        <v>4000000</v>
      </c>
      <c r="P6501" s="124" t="s">
        <v>1314</v>
      </c>
    </row>
    <row r="6502" spans="1:16" ht="51">
      <c r="A6502" s="262" t="s">
        <v>619</v>
      </c>
      <c r="B6502" s="124"/>
      <c r="C6502" s="125" t="s">
        <v>713</v>
      </c>
      <c r="D6502" s="195">
        <v>43264</v>
      </c>
      <c r="E6502" s="124" t="s">
        <v>12478</v>
      </c>
      <c r="F6502" s="124" t="s">
        <v>3</v>
      </c>
      <c r="G6502" s="124">
        <v>1630740</v>
      </c>
      <c r="H6502" s="124"/>
      <c r="I6502" s="128" t="s">
        <v>15095</v>
      </c>
      <c r="J6502" s="124"/>
      <c r="K6502" s="124"/>
      <c r="L6502" s="124"/>
      <c r="M6502" s="124"/>
      <c r="N6502" s="197">
        <v>0</v>
      </c>
      <c r="O6502" s="197">
        <v>4927.01</v>
      </c>
      <c r="P6502" s="124" t="s">
        <v>1314</v>
      </c>
    </row>
    <row r="6503" spans="1:16" ht="51">
      <c r="A6503" s="262">
        <v>290</v>
      </c>
      <c r="B6503" s="124"/>
      <c r="C6503" s="125" t="s">
        <v>793</v>
      </c>
      <c r="D6503" s="195">
        <v>43264</v>
      </c>
      <c r="E6503" s="124" t="s">
        <v>12479</v>
      </c>
      <c r="F6503" s="124" t="s">
        <v>3</v>
      </c>
      <c r="G6503" s="124">
        <v>1630785</v>
      </c>
      <c r="H6503" s="124"/>
      <c r="I6503" s="128" t="s">
        <v>15096</v>
      </c>
      <c r="J6503" s="124"/>
      <c r="K6503" s="124"/>
      <c r="L6503" s="124"/>
      <c r="M6503" s="124"/>
      <c r="N6503" s="197">
        <v>0</v>
      </c>
      <c r="O6503" s="197">
        <v>6352.42</v>
      </c>
      <c r="P6503" s="124" t="s">
        <v>1314</v>
      </c>
    </row>
    <row r="6504" spans="1:16" ht="38.25">
      <c r="A6504" s="262">
        <v>592</v>
      </c>
      <c r="B6504" s="124"/>
      <c r="C6504" s="125" t="s">
        <v>862</v>
      </c>
      <c r="D6504" s="195">
        <v>43264</v>
      </c>
      <c r="E6504" s="124" t="s">
        <v>12480</v>
      </c>
      <c r="F6504" s="124" t="s">
        <v>3</v>
      </c>
      <c r="G6504" s="124">
        <v>1630786</v>
      </c>
      <c r="H6504" s="124"/>
      <c r="I6504" s="128" t="s">
        <v>15097</v>
      </c>
      <c r="J6504" s="124"/>
      <c r="K6504" s="124"/>
      <c r="L6504" s="124"/>
      <c r="M6504" s="124"/>
      <c r="N6504" s="197">
        <v>0</v>
      </c>
      <c r="O6504" s="197">
        <v>373.5</v>
      </c>
      <c r="P6504" s="124" t="s">
        <v>1314</v>
      </c>
    </row>
    <row r="6505" spans="1:16" ht="51">
      <c r="A6505" s="262" t="s">
        <v>619</v>
      </c>
      <c r="B6505" s="124"/>
      <c r="C6505" s="125" t="s">
        <v>713</v>
      </c>
      <c r="D6505" s="195">
        <v>43264</v>
      </c>
      <c r="E6505" s="124" t="s">
        <v>12481</v>
      </c>
      <c r="F6505" s="124" t="s">
        <v>3</v>
      </c>
      <c r="G6505" s="124">
        <v>1630682</v>
      </c>
      <c r="H6505" s="124"/>
      <c r="I6505" s="128" t="s">
        <v>15098</v>
      </c>
      <c r="J6505" s="124"/>
      <c r="K6505" s="124"/>
      <c r="L6505" s="124"/>
      <c r="M6505" s="124"/>
      <c r="N6505" s="197">
        <v>0</v>
      </c>
      <c r="O6505" s="197">
        <v>1018</v>
      </c>
      <c r="P6505" s="124" t="s">
        <v>1314</v>
      </c>
    </row>
    <row r="6506" spans="1:16" ht="51">
      <c r="A6506" s="262">
        <v>46</v>
      </c>
      <c r="B6506" s="124"/>
      <c r="C6506" s="125" t="s">
        <v>698</v>
      </c>
      <c r="D6506" s="195">
        <v>43264</v>
      </c>
      <c r="E6506" s="124" t="s">
        <v>12482</v>
      </c>
      <c r="F6506" s="124" t="s">
        <v>3</v>
      </c>
      <c r="G6506" s="124">
        <v>1630685</v>
      </c>
      <c r="H6506" s="124"/>
      <c r="I6506" s="128" t="s">
        <v>15099</v>
      </c>
      <c r="J6506" s="124"/>
      <c r="K6506" s="124"/>
      <c r="L6506" s="124"/>
      <c r="M6506" s="124"/>
      <c r="N6506" s="197">
        <v>0</v>
      </c>
      <c r="O6506" s="197">
        <v>96</v>
      </c>
      <c r="P6506" s="124" t="s">
        <v>4737</v>
      </c>
    </row>
    <row r="6507" spans="1:16" ht="51">
      <c r="A6507" s="262">
        <v>46</v>
      </c>
      <c r="B6507" s="124"/>
      <c r="C6507" s="125" t="s">
        <v>698</v>
      </c>
      <c r="D6507" s="195">
        <v>43264</v>
      </c>
      <c r="E6507" s="124" t="s">
        <v>12483</v>
      </c>
      <c r="F6507" s="124" t="s">
        <v>3</v>
      </c>
      <c r="G6507" s="124">
        <v>1630686</v>
      </c>
      <c r="H6507" s="124"/>
      <c r="I6507" s="128" t="s">
        <v>15100</v>
      </c>
      <c r="J6507" s="124"/>
      <c r="K6507" s="124"/>
      <c r="L6507" s="124"/>
      <c r="M6507" s="124"/>
      <c r="N6507" s="197">
        <v>0</v>
      </c>
      <c r="O6507" s="197">
        <v>198</v>
      </c>
      <c r="P6507" s="124" t="s">
        <v>4737</v>
      </c>
    </row>
    <row r="6508" spans="1:16" ht="51">
      <c r="A6508" s="262">
        <v>46</v>
      </c>
      <c r="B6508" s="124"/>
      <c r="C6508" s="125" t="s">
        <v>698</v>
      </c>
      <c r="D6508" s="195">
        <v>43264</v>
      </c>
      <c r="E6508" s="124" t="s">
        <v>12484</v>
      </c>
      <c r="F6508" s="124" t="s">
        <v>3</v>
      </c>
      <c r="G6508" s="124">
        <v>1630690</v>
      </c>
      <c r="H6508" s="124"/>
      <c r="I6508" s="128" t="s">
        <v>15101</v>
      </c>
      <c r="J6508" s="124"/>
      <c r="K6508" s="124"/>
      <c r="L6508" s="124"/>
      <c r="M6508" s="124"/>
      <c r="N6508" s="197">
        <v>0</v>
      </c>
      <c r="O6508" s="197">
        <v>464.7</v>
      </c>
      <c r="P6508" s="124" t="s">
        <v>1314</v>
      </c>
    </row>
    <row r="6509" spans="1:16" ht="51">
      <c r="A6509" s="262">
        <v>586</v>
      </c>
      <c r="B6509" s="124"/>
      <c r="C6509" s="125" t="s">
        <v>222</v>
      </c>
      <c r="D6509" s="195">
        <v>43264</v>
      </c>
      <c r="E6509" s="124" t="s">
        <v>12485</v>
      </c>
      <c r="F6509" s="124" t="s">
        <v>3</v>
      </c>
      <c r="G6509" s="124">
        <v>1630692</v>
      </c>
      <c r="H6509" s="124"/>
      <c r="I6509" s="128" t="s">
        <v>15102</v>
      </c>
      <c r="J6509" s="124"/>
      <c r="K6509" s="124"/>
      <c r="L6509" s="124"/>
      <c r="M6509" s="124"/>
      <c r="N6509" s="197">
        <v>0</v>
      </c>
      <c r="O6509" s="197">
        <v>207</v>
      </c>
      <c r="P6509" s="124" t="s">
        <v>1314</v>
      </c>
    </row>
    <row r="6510" spans="1:16" ht="51">
      <c r="A6510" s="262" t="s">
        <v>619</v>
      </c>
      <c r="B6510" s="124"/>
      <c r="C6510" s="125" t="s">
        <v>713</v>
      </c>
      <c r="D6510" s="195">
        <v>43264</v>
      </c>
      <c r="E6510" s="124" t="s">
        <v>12486</v>
      </c>
      <c r="F6510" s="124" t="s">
        <v>3</v>
      </c>
      <c r="G6510" s="124">
        <v>1630701</v>
      </c>
      <c r="H6510" s="124"/>
      <c r="I6510" s="128" t="s">
        <v>15103</v>
      </c>
      <c r="J6510" s="124"/>
      <c r="K6510" s="124"/>
      <c r="L6510" s="124"/>
      <c r="M6510" s="124"/>
      <c r="N6510" s="197">
        <v>0</v>
      </c>
      <c r="O6510" s="197">
        <v>72</v>
      </c>
      <c r="P6510" s="124" t="s">
        <v>1314</v>
      </c>
    </row>
    <row r="6511" spans="1:16" ht="51">
      <c r="A6511" s="262">
        <v>212</v>
      </c>
      <c r="B6511" s="124"/>
      <c r="C6511" s="125" t="s">
        <v>761</v>
      </c>
      <c r="D6511" s="195">
        <v>43264</v>
      </c>
      <c r="E6511" s="124" t="s">
        <v>12487</v>
      </c>
      <c r="F6511" s="124" t="s">
        <v>3</v>
      </c>
      <c r="G6511" s="124">
        <v>1630705</v>
      </c>
      <c r="H6511" s="124"/>
      <c r="I6511" s="128" t="s">
        <v>15104</v>
      </c>
      <c r="J6511" s="124"/>
      <c r="K6511" s="124"/>
      <c r="L6511" s="124"/>
      <c r="M6511" s="124"/>
      <c r="N6511" s="197">
        <v>0</v>
      </c>
      <c r="O6511" s="197">
        <v>60</v>
      </c>
      <c r="P6511" s="124" t="s">
        <v>1314</v>
      </c>
    </row>
    <row r="6512" spans="1:16" ht="63.75">
      <c r="A6512" s="262">
        <v>35</v>
      </c>
      <c r="B6512" s="124"/>
      <c r="C6512" s="125" t="s">
        <v>696</v>
      </c>
      <c r="D6512" s="195">
        <v>43264</v>
      </c>
      <c r="E6512" s="124" t="s">
        <v>12488</v>
      </c>
      <c r="F6512" s="124" t="s">
        <v>3</v>
      </c>
      <c r="G6512" s="124">
        <v>1630707</v>
      </c>
      <c r="H6512" s="124"/>
      <c r="I6512" s="128" t="s">
        <v>15105</v>
      </c>
      <c r="J6512" s="124"/>
      <c r="K6512" s="124"/>
      <c r="L6512" s="124"/>
      <c r="M6512" s="124"/>
      <c r="N6512" s="197">
        <v>0</v>
      </c>
      <c r="O6512" s="197">
        <v>900</v>
      </c>
      <c r="P6512" s="124" t="s">
        <v>1314</v>
      </c>
    </row>
    <row r="6513" spans="1:16" ht="38.25">
      <c r="A6513" s="262">
        <v>526</v>
      </c>
      <c r="B6513" s="124"/>
      <c r="C6513" s="125" t="s">
        <v>846</v>
      </c>
      <c r="D6513" s="195">
        <v>43264</v>
      </c>
      <c r="E6513" s="124" t="s">
        <v>12489</v>
      </c>
      <c r="F6513" s="124" t="s">
        <v>3</v>
      </c>
      <c r="G6513" s="124">
        <v>1630711</v>
      </c>
      <c r="H6513" s="124"/>
      <c r="I6513" s="128" t="s">
        <v>15106</v>
      </c>
      <c r="J6513" s="124"/>
      <c r="K6513" s="124"/>
      <c r="L6513" s="124"/>
      <c r="M6513" s="124"/>
      <c r="N6513" s="197">
        <v>0</v>
      </c>
      <c r="O6513" s="197">
        <v>200</v>
      </c>
      <c r="P6513" s="124" t="s">
        <v>1314</v>
      </c>
    </row>
    <row r="6514" spans="1:16" ht="51">
      <c r="A6514" s="262" t="s">
        <v>619</v>
      </c>
      <c r="B6514" s="124"/>
      <c r="C6514" s="125" t="s">
        <v>713</v>
      </c>
      <c r="D6514" s="195">
        <v>43264</v>
      </c>
      <c r="E6514" s="124" t="s">
        <v>12490</v>
      </c>
      <c r="F6514" s="124" t="s">
        <v>3</v>
      </c>
      <c r="G6514" s="124">
        <v>1630712</v>
      </c>
      <c r="H6514" s="124"/>
      <c r="I6514" s="128" t="s">
        <v>15107</v>
      </c>
      <c r="J6514" s="124"/>
      <c r="K6514" s="124"/>
      <c r="L6514" s="124"/>
      <c r="M6514" s="124"/>
      <c r="N6514" s="197">
        <v>0</v>
      </c>
      <c r="O6514" s="197">
        <v>371</v>
      </c>
      <c r="P6514" s="124" t="s">
        <v>1314</v>
      </c>
    </row>
    <row r="6515" spans="1:16" ht="51">
      <c r="A6515" s="262">
        <v>129</v>
      </c>
      <c r="B6515" s="124"/>
      <c r="C6515" s="125" t="s">
        <v>726</v>
      </c>
      <c r="D6515" s="195">
        <v>43264</v>
      </c>
      <c r="E6515" s="124" t="s">
        <v>12491</v>
      </c>
      <c r="F6515" s="124" t="s">
        <v>3</v>
      </c>
      <c r="G6515" s="124">
        <v>1630715</v>
      </c>
      <c r="H6515" s="124"/>
      <c r="I6515" s="128" t="s">
        <v>15108</v>
      </c>
      <c r="J6515" s="124"/>
      <c r="K6515" s="124"/>
      <c r="L6515" s="124"/>
      <c r="M6515" s="124"/>
      <c r="N6515" s="197">
        <v>0</v>
      </c>
      <c r="O6515" s="197">
        <v>838</v>
      </c>
      <c r="P6515" s="124" t="s">
        <v>1314</v>
      </c>
    </row>
    <row r="6516" spans="1:16" ht="51">
      <c r="A6516" s="262">
        <v>680</v>
      </c>
      <c r="B6516" s="124"/>
      <c r="C6516" s="125" t="s">
        <v>866</v>
      </c>
      <c r="D6516" s="195">
        <v>43264</v>
      </c>
      <c r="E6516" s="124" t="s">
        <v>12492</v>
      </c>
      <c r="F6516" s="124" t="s">
        <v>3</v>
      </c>
      <c r="G6516" s="124">
        <v>1630837</v>
      </c>
      <c r="H6516" s="124"/>
      <c r="I6516" s="128" t="s">
        <v>15109</v>
      </c>
      <c r="J6516" s="124"/>
      <c r="K6516" s="124"/>
      <c r="L6516" s="124"/>
      <c r="M6516" s="124"/>
      <c r="N6516" s="197">
        <v>0</v>
      </c>
      <c r="O6516" s="197">
        <v>222</v>
      </c>
      <c r="P6516" s="124" t="s">
        <v>1314</v>
      </c>
    </row>
    <row r="6517" spans="1:16" ht="63.75">
      <c r="A6517" s="262">
        <v>206</v>
      </c>
      <c r="B6517" s="124"/>
      <c r="C6517" s="125" t="s">
        <v>758</v>
      </c>
      <c r="D6517" s="195">
        <v>43264</v>
      </c>
      <c r="E6517" s="124" t="s">
        <v>12493</v>
      </c>
      <c r="F6517" s="124" t="s">
        <v>3</v>
      </c>
      <c r="G6517" s="124">
        <v>1630851</v>
      </c>
      <c r="H6517" s="124"/>
      <c r="I6517" s="128" t="s">
        <v>15110</v>
      </c>
      <c r="J6517" s="124"/>
      <c r="K6517" s="124"/>
      <c r="L6517" s="124"/>
      <c r="M6517" s="124"/>
      <c r="N6517" s="197">
        <v>0</v>
      </c>
      <c r="O6517" s="197">
        <v>10430.4</v>
      </c>
      <c r="P6517" s="124" t="s">
        <v>1314</v>
      </c>
    </row>
    <row r="6518" spans="1:16" ht="51">
      <c r="A6518" s="262" t="s">
        <v>619</v>
      </c>
      <c r="B6518" s="124"/>
      <c r="C6518" s="125" t="s">
        <v>713</v>
      </c>
      <c r="D6518" s="195">
        <v>43264</v>
      </c>
      <c r="E6518" s="124" t="s">
        <v>12494</v>
      </c>
      <c r="F6518" s="124" t="s">
        <v>3</v>
      </c>
      <c r="G6518" s="124">
        <v>1630858</v>
      </c>
      <c r="H6518" s="124"/>
      <c r="I6518" s="128" t="s">
        <v>15111</v>
      </c>
      <c r="J6518" s="124"/>
      <c r="K6518" s="124"/>
      <c r="L6518" s="124"/>
      <c r="M6518" s="124"/>
      <c r="N6518" s="197">
        <v>0</v>
      </c>
      <c r="O6518" s="197">
        <v>7555.5</v>
      </c>
      <c r="P6518" s="124" t="s">
        <v>1314</v>
      </c>
    </row>
    <row r="6519" spans="1:16" ht="51">
      <c r="A6519" s="262">
        <v>513</v>
      </c>
      <c r="B6519" s="124"/>
      <c r="C6519" s="125" t="s">
        <v>201</v>
      </c>
      <c r="D6519" s="195">
        <v>43264</v>
      </c>
      <c r="E6519" s="124" t="s">
        <v>12495</v>
      </c>
      <c r="F6519" s="124" t="s">
        <v>15</v>
      </c>
      <c r="G6519" s="124">
        <v>759915</v>
      </c>
      <c r="H6519" s="124"/>
      <c r="I6519" s="128" t="s">
        <v>15112</v>
      </c>
      <c r="J6519" s="124"/>
      <c r="K6519" s="124"/>
      <c r="L6519" s="124"/>
      <c r="M6519" s="124"/>
      <c r="N6519" s="197">
        <v>50</v>
      </c>
      <c r="O6519" s="197">
        <v>0</v>
      </c>
      <c r="P6519" s="124" t="s">
        <v>1314</v>
      </c>
    </row>
    <row r="6520" spans="1:16" ht="51">
      <c r="A6520" s="262">
        <v>513</v>
      </c>
      <c r="B6520" s="124"/>
      <c r="C6520" s="125" t="s">
        <v>201</v>
      </c>
      <c r="D6520" s="195">
        <v>43264</v>
      </c>
      <c r="E6520" s="124" t="s">
        <v>12496</v>
      </c>
      <c r="F6520" s="124" t="s">
        <v>15</v>
      </c>
      <c r="G6520" s="124">
        <v>759919</v>
      </c>
      <c r="H6520" s="124"/>
      <c r="I6520" s="128" t="s">
        <v>1391</v>
      </c>
      <c r="J6520" s="124"/>
      <c r="K6520" s="124"/>
      <c r="L6520" s="124"/>
      <c r="M6520" s="124"/>
      <c r="N6520" s="197">
        <v>50</v>
      </c>
      <c r="O6520" s="197">
        <v>0</v>
      </c>
      <c r="P6520" s="124" t="s">
        <v>1314</v>
      </c>
    </row>
    <row r="6521" spans="1:16" ht="102">
      <c r="A6521" s="262">
        <v>197</v>
      </c>
      <c r="B6521" s="124"/>
      <c r="C6521" s="125" t="s">
        <v>754</v>
      </c>
      <c r="D6521" s="195">
        <v>43264</v>
      </c>
      <c r="E6521" s="124" t="s">
        <v>12497</v>
      </c>
      <c r="F6521" s="124" t="s">
        <v>1257</v>
      </c>
      <c r="G6521" s="124">
        <v>5199</v>
      </c>
      <c r="H6521" s="124"/>
      <c r="I6521" s="128" t="s">
        <v>15113</v>
      </c>
      <c r="J6521" s="124"/>
      <c r="K6521" s="124"/>
      <c r="L6521" s="124"/>
      <c r="M6521" s="124"/>
      <c r="N6521" s="197">
        <v>180.18</v>
      </c>
      <c r="O6521" s="197">
        <v>0</v>
      </c>
      <c r="P6521" s="124" t="s">
        <v>1314</v>
      </c>
    </row>
    <row r="6522" spans="1:16" ht="89.25">
      <c r="A6522" s="262">
        <v>197</v>
      </c>
      <c r="B6522" s="124"/>
      <c r="C6522" s="125" t="s">
        <v>754</v>
      </c>
      <c r="D6522" s="195">
        <v>43264</v>
      </c>
      <c r="E6522" s="124" t="s">
        <v>12498</v>
      </c>
      <c r="F6522" s="124" t="s">
        <v>15</v>
      </c>
      <c r="G6522" s="124">
        <v>5199</v>
      </c>
      <c r="H6522" s="124"/>
      <c r="I6522" s="128" t="s">
        <v>15114</v>
      </c>
      <c r="J6522" s="124"/>
      <c r="K6522" s="124"/>
      <c r="L6522" s="124"/>
      <c r="M6522" s="124"/>
      <c r="N6522" s="197">
        <v>285.5</v>
      </c>
      <c r="O6522" s="197">
        <v>0</v>
      </c>
      <c r="P6522" s="124" t="s">
        <v>1314</v>
      </c>
    </row>
    <row r="6523" spans="1:16" ht="89.25">
      <c r="A6523" s="262">
        <v>513</v>
      </c>
      <c r="B6523" s="124"/>
      <c r="C6523" s="125" t="s">
        <v>201</v>
      </c>
      <c r="D6523" s="195">
        <v>43264</v>
      </c>
      <c r="E6523" s="124" t="s">
        <v>12499</v>
      </c>
      <c r="F6523" s="124" t="s">
        <v>15</v>
      </c>
      <c r="G6523" s="124">
        <v>5210</v>
      </c>
      <c r="H6523" s="124"/>
      <c r="I6523" s="128" t="s">
        <v>15115</v>
      </c>
      <c r="J6523" s="124"/>
      <c r="K6523" s="124"/>
      <c r="L6523" s="124"/>
      <c r="M6523" s="124"/>
      <c r="N6523" s="197">
        <v>5072</v>
      </c>
      <c r="O6523" s="197">
        <v>0</v>
      </c>
      <c r="P6523" s="124" t="s">
        <v>1314</v>
      </c>
    </row>
    <row r="6524" spans="1:16" ht="89.25">
      <c r="A6524" s="262">
        <v>10</v>
      </c>
      <c r="B6524" s="124"/>
      <c r="C6524" s="125" t="s">
        <v>690</v>
      </c>
      <c r="D6524" s="195">
        <v>43264</v>
      </c>
      <c r="E6524" s="124" t="s">
        <v>12500</v>
      </c>
      <c r="F6524" s="124" t="s">
        <v>15</v>
      </c>
      <c r="G6524" s="124">
        <v>5208</v>
      </c>
      <c r="H6524" s="124"/>
      <c r="I6524" s="128" t="s">
        <v>15116</v>
      </c>
      <c r="J6524" s="124"/>
      <c r="K6524" s="124"/>
      <c r="L6524" s="124"/>
      <c r="M6524" s="124"/>
      <c r="N6524" s="197">
        <v>4641.1899999999996</v>
      </c>
      <c r="O6524" s="197">
        <v>0</v>
      </c>
      <c r="P6524" s="124" t="s">
        <v>1314</v>
      </c>
    </row>
    <row r="6525" spans="1:16" ht="89.25">
      <c r="A6525" s="262">
        <v>10</v>
      </c>
      <c r="B6525" s="124"/>
      <c r="C6525" s="125" t="s">
        <v>690</v>
      </c>
      <c r="D6525" s="195">
        <v>43264</v>
      </c>
      <c r="E6525" s="124" t="s">
        <v>12501</v>
      </c>
      <c r="F6525" s="124" t="s">
        <v>15</v>
      </c>
      <c r="G6525" s="124">
        <v>5205</v>
      </c>
      <c r="H6525" s="124"/>
      <c r="I6525" s="128" t="s">
        <v>15117</v>
      </c>
      <c r="J6525" s="124"/>
      <c r="K6525" s="124"/>
      <c r="L6525" s="124"/>
      <c r="M6525" s="124"/>
      <c r="N6525" s="197">
        <v>359.73</v>
      </c>
      <c r="O6525" s="197">
        <v>0</v>
      </c>
      <c r="P6525" s="124" t="s">
        <v>1314</v>
      </c>
    </row>
    <row r="6526" spans="1:16" ht="89.25">
      <c r="A6526" s="262">
        <v>10</v>
      </c>
      <c r="B6526" s="124"/>
      <c r="C6526" s="125" t="s">
        <v>690</v>
      </c>
      <c r="D6526" s="195">
        <v>43264</v>
      </c>
      <c r="E6526" s="124" t="s">
        <v>12502</v>
      </c>
      <c r="F6526" s="124" t="s">
        <v>15</v>
      </c>
      <c r="G6526" s="124">
        <v>5203</v>
      </c>
      <c r="H6526" s="124"/>
      <c r="I6526" s="128" t="s">
        <v>15118</v>
      </c>
      <c r="J6526" s="124"/>
      <c r="K6526" s="124"/>
      <c r="L6526" s="124"/>
      <c r="M6526" s="124"/>
      <c r="N6526" s="197">
        <v>307.25</v>
      </c>
      <c r="O6526" s="197">
        <v>0</v>
      </c>
      <c r="P6526" s="124" t="s">
        <v>1314</v>
      </c>
    </row>
    <row r="6527" spans="1:16" ht="102">
      <c r="A6527" s="262">
        <v>10</v>
      </c>
      <c r="B6527" s="124"/>
      <c r="C6527" s="125" t="s">
        <v>690</v>
      </c>
      <c r="D6527" s="195">
        <v>43264</v>
      </c>
      <c r="E6527" s="124" t="s">
        <v>12503</v>
      </c>
      <c r="F6527" s="124" t="s">
        <v>15</v>
      </c>
      <c r="G6527" s="124">
        <v>5204</v>
      </c>
      <c r="H6527" s="124"/>
      <c r="I6527" s="128" t="s">
        <v>15119</v>
      </c>
      <c r="J6527" s="124"/>
      <c r="K6527" s="124"/>
      <c r="L6527" s="124"/>
      <c r="M6527" s="124"/>
      <c r="N6527" s="197">
        <v>308.76</v>
      </c>
      <c r="O6527" s="197">
        <v>0</v>
      </c>
      <c r="P6527" s="124" t="s">
        <v>1314</v>
      </c>
    </row>
    <row r="6528" spans="1:16" ht="89.25">
      <c r="A6528" s="262">
        <v>197</v>
      </c>
      <c r="B6528" s="124"/>
      <c r="C6528" s="125" t="s">
        <v>754</v>
      </c>
      <c r="D6528" s="195">
        <v>43264</v>
      </c>
      <c r="E6528" s="124" t="s">
        <v>12504</v>
      </c>
      <c r="F6528" s="124" t="s">
        <v>15</v>
      </c>
      <c r="G6528" s="124">
        <v>5212</v>
      </c>
      <c r="H6528" s="124"/>
      <c r="I6528" s="128" t="s">
        <v>15120</v>
      </c>
      <c r="J6528" s="124"/>
      <c r="K6528" s="124"/>
      <c r="L6528" s="124"/>
      <c r="M6528" s="124"/>
      <c r="N6528" s="197">
        <v>312.88</v>
      </c>
      <c r="O6528" s="197">
        <v>0</v>
      </c>
      <c r="P6528" s="124" t="s">
        <v>1314</v>
      </c>
    </row>
    <row r="6529" spans="1:16" ht="76.5">
      <c r="A6529" s="262">
        <v>10</v>
      </c>
      <c r="B6529" s="124"/>
      <c r="C6529" s="125" t="s">
        <v>690</v>
      </c>
      <c r="D6529" s="195">
        <v>43264</v>
      </c>
      <c r="E6529" s="124" t="s">
        <v>12505</v>
      </c>
      <c r="F6529" s="124" t="s">
        <v>15</v>
      </c>
      <c r="G6529" s="124">
        <v>5206</v>
      </c>
      <c r="H6529" s="124"/>
      <c r="I6529" s="128" t="s">
        <v>15121</v>
      </c>
      <c r="J6529" s="124"/>
      <c r="K6529" s="124"/>
      <c r="L6529" s="124"/>
      <c r="M6529" s="124"/>
      <c r="N6529" s="197">
        <v>361.1</v>
      </c>
      <c r="O6529" s="197">
        <v>0</v>
      </c>
      <c r="P6529" s="124" t="s">
        <v>1314</v>
      </c>
    </row>
    <row r="6530" spans="1:16" ht="89.25">
      <c r="A6530" s="262">
        <v>15</v>
      </c>
      <c r="B6530" s="124"/>
      <c r="C6530" s="125" t="s">
        <v>691</v>
      </c>
      <c r="D6530" s="195">
        <v>43264</v>
      </c>
      <c r="E6530" s="124" t="s">
        <v>12506</v>
      </c>
      <c r="F6530" s="124" t="s">
        <v>15</v>
      </c>
      <c r="G6530" s="124">
        <v>5209</v>
      </c>
      <c r="H6530" s="124"/>
      <c r="I6530" s="128" t="s">
        <v>15122</v>
      </c>
      <c r="J6530" s="124"/>
      <c r="K6530" s="124"/>
      <c r="L6530" s="124"/>
      <c r="M6530" s="124"/>
      <c r="N6530" s="197">
        <v>1319.17</v>
      </c>
      <c r="O6530" s="197">
        <v>0</v>
      </c>
      <c r="P6530" s="124" t="s">
        <v>1314</v>
      </c>
    </row>
    <row r="6531" spans="1:16" ht="89.25">
      <c r="A6531" s="262">
        <v>197</v>
      </c>
      <c r="B6531" s="124"/>
      <c r="C6531" s="125" t="s">
        <v>754</v>
      </c>
      <c r="D6531" s="195">
        <v>43264</v>
      </c>
      <c r="E6531" s="124" t="s">
        <v>12507</v>
      </c>
      <c r="F6531" s="124" t="s">
        <v>15</v>
      </c>
      <c r="G6531" s="124">
        <v>5213</v>
      </c>
      <c r="H6531" s="124"/>
      <c r="I6531" s="128" t="s">
        <v>15123</v>
      </c>
      <c r="J6531" s="124"/>
      <c r="K6531" s="124"/>
      <c r="L6531" s="124"/>
      <c r="M6531" s="124"/>
      <c r="N6531" s="197">
        <v>304.3</v>
      </c>
      <c r="O6531" s="197">
        <v>0</v>
      </c>
      <c r="P6531" s="124" t="s">
        <v>1314</v>
      </c>
    </row>
    <row r="6532" spans="1:16" ht="51">
      <c r="A6532" s="262">
        <v>513</v>
      </c>
      <c r="B6532" s="124"/>
      <c r="C6532" s="125" t="s">
        <v>201</v>
      </c>
      <c r="D6532" s="195">
        <v>43264</v>
      </c>
      <c r="E6532" s="124" t="s">
        <v>12508</v>
      </c>
      <c r="F6532" s="124" t="s">
        <v>15</v>
      </c>
      <c r="G6532" s="124">
        <v>760372</v>
      </c>
      <c r="H6532" s="124"/>
      <c r="I6532" s="128" t="s">
        <v>1391</v>
      </c>
      <c r="J6532" s="124"/>
      <c r="K6532" s="124"/>
      <c r="L6532" s="124"/>
      <c r="M6532" s="124"/>
      <c r="N6532" s="197">
        <v>50</v>
      </c>
      <c r="O6532" s="197">
        <v>0</v>
      </c>
      <c r="P6532" s="124" t="s">
        <v>1314</v>
      </c>
    </row>
    <row r="6533" spans="1:16" ht="76.5">
      <c r="A6533" s="262">
        <v>25</v>
      </c>
      <c r="B6533" s="124"/>
      <c r="C6533" s="125" t="s">
        <v>694</v>
      </c>
      <c r="D6533" s="195">
        <v>43264</v>
      </c>
      <c r="E6533" s="124" t="s">
        <v>12509</v>
      </c>
      <c r="F6533" s="124" t="s">
        <v>1315</v>
      </c>
      <c r="G6533" s="124">
        <v>18022445</v>
      </c>
      <c r="H6533" s="124"/>
      <c r="I6533" s="128" t="s">
        <v>15124</v>
      </c>
      <c r="J6533" s="124"/>
      <c r="K6533" s="124"/>
      <c r="L6533" s="124"/>
      <c r="M6533" s="124"/>
      <c r="N6533" s="197">
        <v>540846.18999999994</v>
      </c>
      <c r="O6533" s="197">
        <v>0</v>
      </c>
      <c r="P6533" s="124" t="s">
        <v>1314</v>
      </c>
    </row>
    <row r="6534" spans="1:16" ht="76.5">
      <c r="A6534" s="262">
        <v>25</v>
      </c>
      <c r="B6534" s="124"/>
      <c r="C6534" s="125" t="s">
        <v>694</v>
      </c>
      <c r="D6534" s="195">
        <v>43264</v>
      </c>
      <c r="E6534" s="124" t="s">
        <v>12510</v>
      </c>
      <c r="F6534" s="124" t="s">
        <v>1315</v>
      </c>
      <c r="G6534" s="124">
        <v>18021228</v>
      </c>
      <c r="H6534" s="124"/>
      <c r="I6534" s="128" t="s">
        <v>15125</v>
      </c>
      <c r="J6534" s="124"/>
      <c r="K6534" s="124"/>
      <c r="L6534" s="124"/>
      <c r="M6534" s="124"/>
      <c r="N6534" s="197">
        <v>399993.95</v>
      </c>
      <c r="O6534" s="197">
        <v>0</v>
      </c>
      <c r="P6534" s="124" t="s">
        <v>1314</v>
      </c>
    </row>
    <row r="6535" spans="1:16" ht="76.5">
      <c r="A6535" s="262">
        <v>25</v>
      </c>
      <c r="B6535" s="124"/>
      <c r="C6535" s="125" t="s">
        <v>694</v>
      </c>
      <c r="D6535" s="195">
        <v>43264</v>
      </c>
      <c r="E6535" s="124" t="s">
        <v>12511</v>
      </c>
      <c r="F6535" s="124" t="s">
        <v>1315</v>
      </c>
      <c r="G6535" s="124">
        <v>18021219</v>
      </c>
      <c r="H6535" s="124"/>
      <c r="I6535" s="128" t="s">
        <v>8095</v>
      </c>
      <c r="J6535" s="124"/>
      <c r="K6535" s="124"/>
      <c r="L6535" s="124"/>
      <c r="M6535" s="124"/>
      <c r="N6535" s="197">
        <v>53145.26</v>
      </c>
      <c r="O6535" s="197">
        <v>0</v>
      </c>
      <c r="P6535" s="124" t="s">
        <v>1314</v>
      </c>
    </row>
    <row r="6536" spans="1:16" ht="76.5">
      <c r="A6536" s="262">
        <v>25</v>
      </c>
      <c r="B6536" s="124"/>
      <c r="C6536" s="125" t="s">
        <v>694</v>
      </c>
      <c r="D6536" s="195">
        <v>43264</v>
      </c>
      <c r="E6536" s="124" t="s">
        <v>12512</v>
      </c>
      <c r="F6536" s="124" t="s">
        <v>1315</v>
      </c>
      <c r="G6536" s="124">
        <v>18021186</v>
      </c>
      <c r="H6536" s="124"/>
      <c r="I6536" s="128" t="s">
        <v>15126</v>
      </c>
      <c r="J6536" s="124"/>
      <c r="K6536" s="124"/>
      <c r="L6536" s="124"/>
      <c r="M6536" s="124"/>
      <c r="N6536" s="197">
        <v>226282.63</v>
      </c>
      <c r="O6536" s="197">
        <v>0</v>
      </c>
      <c r="P6536" s="124" t="s">
        <v>1314</v>
      </c>
    </row>
    <row r="6537" spans="1:16" ht="76.5">
      <c r="A6537" s="262">
        <v>25</v>
      </c>
      <c r="B6537" s="124"/>
      <c r="C6537" s="125" t="s">
        <v>694</v>
      </c>
      <c r="D6537" s="195">
        <v>43264</v>
      </c>
      <c r="E6537" s="124" t="s">
        <v>12513</v>
      </c>
      <c r="F6537" s="124" t="s">
        <v>1315</v>
      </c>
      <c r="G6537" s="124">
        <v>18021153</v>
      </c>
      <c r="H6537" s="124"/>
      <c r="I6537" s="128" t="s">
        <v>15127</v>
      </c>
      <c r="J6537" s="124"/>
      <c r="K6537" s="124"/>
      <c r="L6537" s="124"/>
      <c r="M6537" s="124"/>
      <c r="N6537" s="197">
        <v>424509.86</v>
      </c>
      <c r="O6537" s="197">
        <v>0</v>
      </c>
      <c r="P6537" s="124" t="s">
        <v>1314</v>
      </c>
    </row>
    <row r="6538" spans="1:16" ht="76.5">
      <c r="A6538" s="262">
        <v>25</v>
      </c>
      <c r="B6538" s="124"/>
      <c r="C6538" s="125" t="s">
        <v>694</v>
      </c>
      <c r="D6538" s="195">
        <v>43264</v>
      </c>
      <c r="E6538" s="124" t="s">
        <v>12514</v>
      </c>
      <c r="F6538" s="124" t="s">
        <v>1315</v>
      </c>
      <c r="G6538" s="124">
        <v>18021057</v>
      </c>
      <c r="H6538" s="124"/>
      <c r="I6538" s="128" t="s">
        <v>15128</v>
      </c>
      <c r="J6538" s="124"/>
      <c r="K6538" s="124"/>
      <c r="L6538" s="124"/>
      <c r="M6538" s="124"/>
      <c r="N6538" s="197">
        <v>256332.42</v>
      </c>
      <c r="O6538" s="197">
        <v>0</v>
      </c>
      <c r="P6538" s="124" t="s">
        <v>1314</v>
      </c>
    </row>
    <row r="6539" spans="1:16" ht="76.5">
      <c r="A6539" s="262">
        <v>25</v>
      </c>
      <c r="B6539" s="124"/>
      <c r="C6539" s="125" t="s">
        <v>694</v>
      </c>
      <c r="D6539" s="195">
        <v>43264</v>
      </c>
      <c r="E6539" s="124" t="s">
        <v>12515</v>
      </c>
      <c r="F6539" s="124" t="s">
        <v>1315</v>
      </c>
      <c r="G6539" s="124">
        <v>18021055</v>
      </c>
      <c r="H6539" s="124"/>
      <c r="I6539" s="128" t="s">
        <v>15129</v>
      </c>
      <c r="J6539" s="124"/>
      <c r="K6539" s="124"/>
      <c r="L6539" s="124"/>
      <c r="M6539" s="124"/>
      <c r="N6539" s="197">
        <v>465344.9</v>
      </c>
      <c r="O6539" s="197">
        <v>0</v>
      </c>
      <c r="P6539" s="124" t="s">
        <v>1314</v>
      </c>
    </row>
    <row r="6540" spans="1:16" ht="76.5">
      <c r="A6540" s="262">
        <v>25</v>
      </c>
      <c r="B6540" s="124"/>
      <c r="C6540" s="125" t="s">
        <v>694</v>
      </c>
      <c r="D6540" s="195">
        <v>43264</v>
      </c>
      <c r="E6540" s="124" t="s">
        <v>12516</v>
      </c>
      <c r="F6540" s="124" t="s">
        <v>1315</v>
      </c>
      <c r="G6540" s="124">
        <v>18021041</v>
      </c>
      <c r="H6540" s="124"/>
      <c r="I6540" s="128" t="s">
        <v>15130</v>
      </c>
      <c r="J6540" s="124"/>
      <c r="K6540" s="124"/>
      <c r="L6540" s="124"/>
      <c r="M6540" s="124"/>
      <c r="N6540" s="197">
        <v>170737.04</v>
      </c>
      <c r="O6540" s="197">
        <v>0</v>
      </c>
      <c r="P6540" s="124" t="s">
        <v>1314</v>
      </c>
    </row>
    <row r="6541" spans="1:16" ht="76.5">
      <c r="A6541" s="262">
        <v>25</v>
      </c>
      <c r="B6541" s="124"/>
      <c r="C6541" s="125" t="s">
        <v>694</v>
      </c>
      <c r="D6541" s="195">
        <v>43264</v>
      </c>
      <c r="E6541" s="124" t="s">
        <v>12517</v>
      </c>
      <c r="F6541" s="124" t="s">
        <v>1315</v>
      </c>
      <c r="G6541" s="124">
        <v>17935819</v>
      </c>
      <c r="H6541" s="124"/>
      <c r="I6541" s="128" t="s">
        <v>15131</v>
      </c>
      <c r="J6541" s="124"/>
      <c r="K6541" s="124"/>
      <c r="L6541" s="124"/>
      <c r="M6541" s="124"/>
      <c r="N6541" s="197">
        <v>844535.48</v>
      </c>
      <c r="O6541" s="197">
        <v>0</v>
      </c>
      <c r="P6541" s="124" t="s">
        <v>1314</v>
      </c>
    </row>
    <row r="6542" spans="1:16" ht="76.5">
      <c r="A6542" s="262">
        <v>25</v>
      </c>
      <c r="B6542" s="124"/>
      <c r="C6542" s="125" t="s">
        <v>694</v>
      </c>
      <c r="D6542" s="195">
        <v>43264</v>
      </c>
      <c r="E6542" s="124" t="s">
        <v>12518</v>
      </c>
      <c r="F6542" s="124" t="s">
        <v>1315</v>
      </c>
      <c r="G6542" s="124">
        <v>18022442</v>
      </c>
      <c r="H6542" s="124"/>
      <c r="I6542" s="128" t="s">
        <v>15132</v>
      </c>
      <c r="J6542" s="124"/>
      <c r="K6542" s="124"/>
      <c r="L6542" s="124"/>
      <c r="M6542" s="124"/>
      <c r="N6542" s="197">
        <v>326995.76</v>
      </c>
      <c r="O6542" s="197">
        <v>0</v>
      </c>
      <c r="P6542" s="124" t="s">
        <v>1314</v>
      </c>
    </row>
    <row r="6543" spans="1:16" ht="76.5">
      <c r="A6543" s="262">
        <v>25</v>
      </c>
      <c r="B6543" s="124"/>
      <c r="C6543" s="125" t="s">
        <v>694</v>
      </c>
      <c r="D6543" s="195">
        <v>43264</v>
      </c>
      <c r="E6543" s="124" t="s">
        <v>12519</v>
      </c>
      <c r="F6543" s="124" t="s">
        <v>1315</v>
      </c>
      <c r="G6543" s="124">
        <v>18022441</v>
      </c>
      <c r="H6543" s="124"/>
      <c r="I6543" s="128" t="s">
        <v>15133</v>
      </c>
      <c r="J6543" s="124"/>
      <c r="K6543" s="124"/>
      <c r="L6543" s="124"/>
      <c r="M6543" s="124"/>
      <c r="N6543" s="197">
        <v>882104.16</v>
      </c>
      <c r="O6543" s="197">
        <v>0</v>
      </c>
      <c r="P6543" s="124" t="s">
        <v>1314</v>
      </c>
    </row>
    <row r="6544" spans="1:16" ht="76.5">
      <c r="A6544" s="262">
        <v>25</v>
      </c>
      <c r="B6544" s="124"/>
      <c r="C6544" s="125" t="s">
        <v>694</v>
      </c>
      <c r="D6544" s="195">
        <v>43264</v>
      </c>
      <c r="E6544" s="124" t="s">
        <v>12520</v>
      </c>
      <c r="F6544" s="124" t="s">
        <v>1315</v>
      </c>
      <c r="G6544" s="124">
        <v>18022545</v>
      </c>
      <c r="H6544" s="124"/>
      <c r="I6544" s="128" t="s">
        <v>15134</v>
      </c>
      <c r="J6544" s="124"/>
      <c r="K6544" s="124"/>
      <c r="L6544" s="124"/>
      <c r="M6544" s="124"/>
      <c r="N6544" s="197">
        <v>253010.36</v>
      </c>
      <c r="O6544" s="197">
        <v>0</v>
      </c>
      <c r="P6544" s="124" t="s">
        <v>1314</v>
      </c>
    </row>
    <row r="6545" spans="1:16" ht="76.5">
      <c r="A6545" s="262">
        <v>25</v>
      </c>
      <c r="B6545" s="124"/>
      <c r="C6545" s="125" t="s">
        <v>694</v>
      </c>
      <c r="D6545" s="195">
        <v>43264</v>
      </c>
      <c r="E6545" s="124" t="s">
        <v>12521</v>
      </c>
      <c r="F6545" s="124" t="s">
        <v>1315</v>
      </c>
      <c r="G6545" s="124">
        <v>18022490</v>
      </c>
      <c r="H6545" s="124"/>
      <c r="I6545" s="128" t="s">
        <v>15135</v>
      </c>
      <c r="J6545" s="124"/>
      <c r="K6545" s="124"/>
      <c r="L6545" s="124"/>
      <c r="M6545" s="124"/>
      <c r="N6545" s="197">
        <v>46622.77</v>
      </c>
      <c r="O6545" s="197">
        <v>0</v>
      </c>
      <c r="P6545" s="124" t="s">
        <v>1314</v>
      </c>
    </row>
    <row r="6546" spans="1:16" ht="76.5">
      <c r="A6546" s="262">
        <v>25</v>
      </c>
      <c r="B6546" s="124"/>
      <c r="C6546" s="125" t="s">
        <v>694</v>
      </c>
      <c r="D6546" s="195">
        <v>43264</v>
      </c>
      <c r="E6546" s="124" t="s">
        <v>12522</v>
      </c>
      <c r="F6546" s="124" t="s">
        <v>1315</v>
      </c>
      <c r="G6546" s="124">
        <v>18022454</v>
      </c>
      <c r="H6546" s="124"/>
      <c r="I6546" s="128" t="s">
        <v>7987</v>
      </c>
      <c r="J6546" s="124"/>
      <c r="K6546" s="124"/>
      <c r="L6546" s="124"/>
      <c r="M6546" s="124"/>
      <c r="N6546" s="197">
        <v>368394.6</v>
      </c>
      <c r="O6546" s="197">
        <v>0</v>
      </c>
      <c r="P6546" s="124" t="s">
        <v>1314</v>
      </c>
    </row>
    <row r="6547" spans="1:16" ht="76.5">
      <c r="A6547" s="262">
        <v>25</v>
      </c>
      <c r="B6547" s="124"/>
      <c r="C6547" s="125" t="s">
        <v>694</v>
      </c>
      <c r="D6547" s="195">
        <v>43264</v>
      </c>
      <c r="E6547" s="124" t="s">
        <v>12523</v>
      </c>
      <c r="F6547" s="124" t="s">
        <v>1315</v>
      </c>
      <c r="G6547" s="124">
        <v>18022447</v>
      </c>
      <c r="H6547" s="124"/>
      <c r="I6547" s="128" t="s">
        <v>15136</v>
      </c>
      <c r="J6547" s="124"/>
      <c r="K6547" s="124"/>
      <c r="L6547" s="124"/>
      <c r="M6547" s="124"/>
      <c r="N6547" s="197">
        <v>2480979.5</v>
      </c>
      <c r="O6547" s="197">
        <v>0</v>
      </c>
      <c r="P6547" s="124" t="s">
        <v>1314</v>
      </c>
    </row>
    <row r="6548" spans="1:16" ht="76.5">
      <c r="A6548" s="262">
        <v>25</v>
      </c>
      <c r="B6548" s="124"/>
      <c r="C6548" s="125" t="s">
        <v>694</v>
      </c>
      <c r="D6548" s="195">
        <v>43264</v>
      </c>
      <c r="E6548" s="124" t="s">
        <v>12524</v>
      </c>
      <c r="F6548" s="124" t="s">
        <v>1315</v>
      </c>
      <c r="G6548" s="124">
        <v>18021232</v>
      </c>
      <c r="H6548" s="124"/>
      <c r="I6548" s="128" t="s">
        <v>15137</v>
      </c>
      <c r="J6548" s="124"/>
      <c r="K6548" s="124"/>
      <c r="L6548" s="124"/>
      <c r="M6548" s="124"/>
      <c r="N6548" s="197">
        <v>740622.05</v>
      </c>
      <c r="O6548" s="197">
        <v>0</v>
      </c>
      <c r="P6548" s="124" t="s">
        <v>1314</v>
      </c>
    </row>
    <row r="6549" spans="1:16" ht="51">
      <c r="A6549" s="262">
        <v>10</v>
      </c>
      <c r="B6549" s="124"/>
      <c r="C6549" s="125" t="s">
        <v>690</v>
      </c>
      <c r="D6549" s="195">
        <v>43264</v>
      </c>
      <c r="E6549" s="124" t="s">
        <v>12525</v>
      </c>
      <c r="F6549" s="124" t="s">
        <v>6</v>
      </c>
      <c r="G6549" s="124">
        <v>760595</v>
      </c>
      <c r="H6549" s="124"/>
      <c r="I6549" s="128" t="s">
        <v>15138</v>
      </c>
      <c r="J6549" s="124"/>
      <c r="K6549" s="124"/>
      <c r="L6549" s="124"/>
      <c r="M6549" s="124"/>
      <c r="N6549" s="197">
        <v>0</v>
      </c>
      <c r="O6549" s="197">
        <v>8410.36</v>
      </c>
      <c r="P6549" s="124" t="s">
        <v>1314</v>
      </c>
    </row>
    <row r="6550" spans="1:16" ht="51">
      <c r="A6550" s="262">
        <v>10</v>
      </c>
      <c r="B6550" s="124"/>
      <c r="C6550" s="125" t="s">
        <v>690</v>
      </c>
      <c r="D6550" s="195">
        <v>43264</v>
      </c>
      <c r="E6550" s="124" t="s">
        <v>12526</v>
      </c>
      <c r="F6550" s="124" t="s">
        <v>15</v>
      </c>
      <c r="G6550" s="124">
        <v>760596</v>
      </c>
      <c r="H6550" s="124"/>
      <c r="I6550" s="128" t="s">
        <v>15139</v>
      </c>
      <c r="J6550" s="124"/>
      <c r="K6550" s="124"/>
      <c r="L6550" s="124"/>
      <c r="M6550" s="124"/>
      <c r="N6550" s="197">
        <v>50</v>
      </c>
      <c r="O6550" s="197">
        <v>0</v>
      </c>
      <c r="P6550" s="124" t="s">
        <v>1314</v>
      </c>
    </row>
    <row r="6551" spans="1:16" ht="76.5">
      <c r="A6551" s="262">
        <v>47</v>
      </c>
      <c r="B6551" s="124"/>
      <c r="C6551" s="125" t="s">
        <v>699</v>
      </c>
      <c r="D6551" s="195">
        <v>43264</v>
      </c>
      <c r="E6551" s="124" t="s">
        <v>12527</v>
      </c>
      <c r="F6551" s="124" t="s">
        <v>6</v>
      </c>
      <c r="G6551" s="124">
        <v>924433</v>
      </c>
      <c r="H6551" s="124"/>
      <c r="I6551" s="128" t="s">
        <v>15140</v>
      </c>
      <c r="J6551" s="124"/>
      <c r="K6551" s="124"/>
      <c r="L6551" s="124"/>
      <c r="M6551" s="124"/>
      <c r="N6551" s="197">
        <v>0</v>
      </c>
      <c r="O6551" s="197">
        <v>85342.34</v>
      </c>
      <c r="P6551" s="124" t="s">
        <v>1314</v>
      </c>
    </row>
    <row r="6552" spans="1:16" ht="51">
      <c r="A6552" s="262" t="s">
        <v>619</v>
      </c>
      <c r="B6552" s="124"/>
      <c r="C6552" s="125" t="s">
        <v>713</v>
      </c>
      <c r="D6552" s="195">
        <v>43265</v>
      </c>
      <c r="E6552" s="124" t="s">
        <v>12528</v>
      </c>
      <c r="F6552" s="124" t="s">
        <v>3</v>
      </c>
      <c r="G6552" s="124">
        <v>1631203</v>
      </c>
      <c r="H6552" s="124"/>
      <c r="I6552" s="128" t="s">
        <v>15141</v>
      </c>
      <c r="J6552" s="124"/>
      <c r="K6552" s="124"/>
      <c r="L6552" s="124"/>
      <c r="M6552" s="124"/>
      <c r="N6552" s="197">
        <v>0</v>
      </c>
      <c r="O6552" s="197">
        <v>6733.6</v>
      </c>
      <c r="P6552" s="124" t="s">
        <v>1314</v>
      </c>
    </row>
    <row r="6553" spans="1:16" ht="51">
      <c r="A6553" s="262">
        <v>309</v>
      </c>
      <c r="B6553" s="124"/>
      <c r="C6553" s="125" t="s">
        <v>806</v>
      </c>
      <c r="D6553" s="195">
        <v>43265</v>
      </c>
      <c r="E6553" s="124" t="s">
        <v>12529</v>
      </c>
      <c r="F6553" s="124" t="s">
        <v>3</v>
      </c>
      <c r="G6553" s="124">
        <v>1631186</v>
      </c>
      <c r="H6553" s="124"/>
      <c r="I6553" s="128" t="s">
        <v>15142</v>
      </c>
      <c r="J6553" s="124"/>
      <c r="K6553" s="124"/>
      <c r="L6553" s="124"/>
      <c r="M6553" s="124"/>
      <c r="N6553" s="197">
        <v>0</v>
      </c>
      <c r="O6553" s="197">
        <v>82</v>
      </c>
      <c r="P6553" s="124" t="s">
        <v>1314</v>
      </c>
    </row>
    <row r="6554" spans="1:16" ht="51">
      <c r="A6554" s="262">
        <v>292</v>
      </c>
      <c r="B6554" s="124"/>
      <c r="C6554" s="125" t="s">
        <v>152</v>
      </c>
      <c r="D6554" s="195">
        <v>43265</v>
      </c>
      <c r="E6554" s="124" t="s">
        <v>12530</v>
      </c>
      <c r="F6554" s="124" t="s">
        <v>3</v>
      </c>
      <c r="G6554" s="124">
        <v>1631185</v>
      </c>
      <c r="H6554" s="124"/>
      <c r="I6554" s="128" t="s">
        <v>15143</v>
      </c>
      <c r="J6554" s="124"/>
      <c r="K6554" s="124"/>
      <c r="L6554" s="124"/>
      <c r="M6554" s="124"/>
      <c r="N6554" s="197">
        <v>0</v>
      </c>
      <c r="O6554" s="197">
        <v>18</v>
      </c>
      <c r="P6554" s="124" t="s">
        <v>1314</v>
      </c>
    </row>
    <row r="6555" spans="1:16" ht="51">
      <c r="A6555" s="262" t="s">
        <v>619</v>
      </c>
      <c r="B6555" s="124"/>
      <c r="C6555" s="125" t="s">
        <v>713</v>
      </c>
      <c r="D6555" s="195">
        <v>43265</v>
      </c>
      <c r="E6555" s="124" t="s">
        <v>12531</v>
      </c>
      <c r="F6555" s="124" t="s">
        <v>3</v>
      </c>
      <c r="G6555" s="124">
        <v>1631183</v>
      </c>
      <c r="H6555" s="124"/>
      <c r="I6555" s="128" t="s">
        <v>15144</v>
      </c>
      <c r="J6555" s="124"/>
      <c r="K6555" s="124"/>
      <c r="L6555" s="124"/>
      <c r="M6555" s="124"/>
      <c r="N6555" s="197">
        <v>0</v>
      </c>
      <c r="O6555" s="197">
        <v>1397.5</v>
      </c>
      <c r="P6555" s="124" t="s">
        <v>1314</v>
      </c>
    </row>
    <row r="6556" spans="1:16" ht="51">
      <c r="A6556" s="262">
        <v>253</v>
      </c>
      <c r="B6556" s="124"/>
      <c r="C6556" s="125" t="s">
        <v>778</v>
      </c>
      <c r="D6556" s="195">
        <v>43265</v>
      </c>
      <c r="E6556" s="124" t="s">
        <v>12532</v>
      </c>
      <c r="F6556" s="124" t="s">
        <v>3</v>
      </c>
      <c r="G6556" s="124">
        <v>1631169</v>
      </c>
      <c r="H6556" s="124"/>
      <c r="I6556" s="128" t="s">
        <v>15145</v>
      </c>
      <c r="J6556" s="124"/>
      <c r="K6556" s="124"/>
      <c r="L6556" s="124"/>
      <c r="M6556" s="124"/>
      <c r="N6556" s="197">
        <v>0</v>
      </c>
      <c r="O6556" s="197">
        <v>20</v>
      </c>
      <c r="P6556" s="124" t="s">
        <v>1314</v>
      </c>
    </row>
    <row r="6557" spans="1:16" ht="51">
      <c r="A6557" s="262">
        <v>253</v>
      </c>
      <c r="B6557" s="124"/>
      <c r="C6557" s="125" t="s">
        <v>778</v>
      </c>
      <c r="D6557" s="195">
        <v>43265</v>
      </c>
      <c r="E6557" s="124" t="s">
        <v>12533</v>
      </c>
      <c r="F6557" s="124" t="s">
        <v>3</v>
      </c>
      <c r="G6557" s="124">
        <v>1631167</v>
      </c>
      <c r="H6557" s="124"/>
      <c r="I6557" s="128" t="s">
        <v>15146</v>
      </c>
      <c r="J6557" s="124"/>
      <c r="K6557" s="124"/>
      <c r="L6557" s="124"/>
      <c r="M6557" s="124"/>
      <c r="N6557" s="197">
        <v>0</v>
      </c>
      <c r="O6557" s="197">
        <v>20</v>
      </c>
      <c r="P6557" s="124" t="s">
        <v>1314</v>
      </c>
    </row>
    <row r="6558" spans="1:16" ht="51">
      <c r="A6558" s="262">
        <v>253</v>
      </c>
      <c r="B6558" s="124"/>
      <c r="C6558" s="125" t="s">
        <v>778</v>
      </c>
      <c r="D6558" s="195">
        <v>43265</v>
      </c>
      <c r="E6558" s="124" t="s">
        <v>12534</v>
      </c>
      <c r="F6558" s="124" t="s">
        <v>3</v>
      </c>
      <c r="G6558" s="124">
        <v>1631166</v>
      </c>
      <c r="H6558" s="124"/>
      <c r="I6558" s="128" t="s">
        <v>15146</v>
      </c>
      <c r="J6558" s="124"/>
      <c r="K6558" s="124"/>
      <c r="L6558" s="124"/>
      <c r="M6558" s="124"/>
      <c r="N6558" s="197">
        <v>0</v>
      </c>
      <c r="O6558" s="197">
        <v>20</v>
      </c>
      <c r="P6558" s="124" t="s">
        <v>1314</v>
      </c>
    </row>
    <row r="6559" spans="1:16" ht="51">
      <c r="A6559" s="262">
        <v>253</v>
      </c>
      <c r="B6559" s="124"/>
      <c r="C6559" s="125" t="s">
        <v>778</v>
      </c>
      <c r="D6559" s="195">
        <v>43265</v>
      </c>
      <c r="E6559" s="124" t="s">
        <v>12535</v>
      </c>
      <c r="F6559" s="124" t="s">
        <v>3</v>
      </c>
      <c r="G6559" s="124">
        <v>1631165</v>
      </c>
      <c r="H6559" s="124"/>
      <c r="I6559" s="128" t="s">
        <v>15146</v>
      </c>
      <c r="J6559" s="124"/>
      <c r="K6559" s="124"/>
      <c r="L6559" s="124"/>
      <c r="M6559" s="124"/>
      <c r="N6559" s="197">
        <v>0</v>
      </c>
      <c r="O6559" s="197">
        <v>20</v>
      </c>
      <c r="P6559" s="124" t="s">
        <v>1314</v>
      </c>
    </row>
    <row r="6560" spans="1:16" ht="51">
      <c r="A6560" s="262">
        <v>586</v>
      </c>
      <c r="B6560" s="124"/>
      <c r="C6560" s="125" t="s">
        <v>222</v>
      </c>
      <c r="D6560" s="195">
        <v>43265</v>
      </c>
      <c r="E6560" s="124" t="s">
        <v>12536</v>
      </c>
      <c r="F6560" s="124" t="s">
        <v>3</v>
      </c>
      <c r="G6560" s="124">
        <v>1631164</v>
      </c>
      <c r="H6560" s="124"/>
      <c r="I6560" s="128" t="s">
        <v>15147</v>
      </c>
      <c r="J6560" s="124"/>
      <c r="K6560" s="124"/>
      <c r="L6560" s="124"/>
      <c r="M6560" s="124"/>
      <c r="N6560" s="197">
        <v>0</v>
      </c>
      <c r="O6560" s="197">
        <v>1064</v>
      </c>
      <c r="P6560" s="124" t="s">
        <v>1314</v>
      </c>
    </row>
    <row r="6561" spans="1:16" ht="51">
      <c r="A6561" s="262">
        <v>253</v>
      </c>
      <c r="B6561" s="124"/>
      <c r="C6561" s="125" t="s">
        <v>778</v>
      </c>
      <c r="D6561" s="195">
        <v>43265</v>
      </c>
      <c r="E6561" s="124" t="s">
        <v>12537</v>
      </c>
      <c r="F6561" s="124" t="s">
        <v>3</v>
      </c>
      <c r="G6561" s="124">
        <v>1631163</v>
      </c>
      <c r="H6561" s="124"/>
      <c r="I6561" s="128" t="s">
        <v>15148</v>
      </c>
      <c r="J6561" s="124"/>
      <c r="K6561" s="124"/>
      <c r="L6561" s="124"/>
      <c r="M6561" s="124"/>
      <c r="N6561" s="197">
        <v>0</v>
      </c>
      <c r="O6561" s="197">
        <v>30</v>
      </c>
      <c r="P6561" s="124" t="s">
        <v>1314</v>
      </c>
    </row>
    <row r="6562" spans="1:16" ht="51">
      <c r="A6562" s="262">
        <v>253</v>
      </c>
      <c r="B6562" s="124"/>
      <c r="C6562" s="125" t="s">
        <v>778</v>
      </c>
      <c r="D6562" s="195">
        <v>43265</v>
      </c>
      <c r="E6562" s="124" t="s">
        <v>12538</v>
      </c>
      <c r="F6562" s="124" t="s">
        <v>3</v>
      </c>
      <c r="G6562" s="124">
        <v>1631162</v>
      </c>
      <c r="H6562" s="124"/>
      <c r="I6562" s="128" t="s">
        <v>15146</v>
      </c>
      <c r="J6562" s="124"/>
      <c r="K6562" s="124"/>
      <c r="L6562" s="124"/>
      <c r="M6562" s="124"/>
      <c r="N6562" s="197">
        <v>0</v>
      </c>
      <c r="O6562" s="197">
        <v>30</v>
      </c>
      <c r="P6562" s="124" t="s">
        <v>1314</v>
      </c>
    </row>
    <row r="6563" spans="1:16" ht="51">
      <c r="A6563" s="262">
        <v>253</v>
      </c>
      <c r="B6563" s="124"/>
      <c r="C6563" s="125" t="s">
        <v>778</v>
      </c>
      <c r="D6563" s="195">
        <v>43265</v>
      </c>
      <c r="E6563" s="124" t="s">
        <v>12539</v>
      </c>
      <c r="F6563" s="124" t="s">
        <v>3</v>
      </c>
      <c r="G6563" s="124">
        <v>1631161</v>
      </c>
      <c r="H6563" s="124"/>
      <c r="I6563" s="128" t="s">
        <v>15149</v>
      </c>
      <c r="J6563" s="124"/>
      <c r="K6563" s="124"/>
      <c r="L6563" s="124"/>
      <c r="M6563" s="124"/>
      <c r="N6563" s="197">
        <v>0</v>
      </c>
      <c r="O6563" s="197">
        <v>30</v>
      </c>
      <c r="P6563" s="124" t="s">
        <v>1314</v>
      </c>
    </row>
    <row r="6564" spans="1:16" ht="51">
      <c r="A6564" s="262">
        <v>253</v>
      </c>
      <c r="B6564" s="124"/>
      <c r="C6564" s="125" t="s">
        <v>778</v>
      </c>
      <c r="D6564" s="195">
        <v>43265</v>
      </c>
      <c r="E6564" s="124" t="s">
        <v>12540</v>
      </c>
      <c r="F6564" s="124" t="s">
        <v>3</v>
      </c>
      <c r="G6564" s="124">
        <v>1631159</v>
      </c>
      <c r="H6564" s="124"/>
      <c r="I6564" s="128" t="s">
        <v>15146</v>
      </c>
      <c r="J6564" s="124"/>
      <c r="K6564" s="124"/>
      <c r="L6564" s="124"/>
      <c r="M6564" s="124"/>
      <c r="N6564" s="197">
        <v>0</v>
      </c>
      <c r="O6564" s="197">
        <v>30</v>
      </c>
      <c r="P6564" s="124" t="s">
        <v>1314</v>
      </c>
    </row>
    <row r="6565" spans="1:16" ht="51">
      <c r="A6565" s="262">
        <v>253</v>
      </c>
      <c r="B6565" s="124"/>
      <c r="C6565" s="125" t="s">
        <v>778</v>
      </c>
      <c r="D6565" s="195">
        <v>43265</v>
      </c>
      <c r="E6565" s="124" t="s">
        <v>12541</v>
      </c>
      <c r="F6565" s="124" t="s">
        <v>3</v>
      </c>
      <c r="G6565" s="124">
        <v>1631158</v>
      </c>
      <c r="H6565" s="124"/>
      <c r="I6565" s="128" t="s">
        <v>15146</v>
      </c>
      <c r="J6565" s="124"/>
      <c r="K6565" s="124"/>
      <c r="L6565" s="124"/>
      <c r="M6565" s="124"/>
      <c r="N6565" s="197">
        <v>0</v>
      </c>
      <c r="O6565" s="197">
        <v>200</v>
      </c>
      <c r="P6565" s="124" t="s">
        <v>1314</v>
      </c>
    </row>
    <row r="6566" spans="1:16" ht="38.25">
      <c r="A6566" s="262">
        <v>234</v>
      </c>
      <c r="B6566" s="124"/>
      <c r="C6566" s="125" t="s">
        <v>124</v>
      </c>
      <c r="D6566" s="195">
        <v>43265</v>
      </c>
      <c r="E6566" s="124" t="s">
        <v>12542</v>
      </c>
      <c r="F6566" s="124" t="s">
        <v>3</v>
      </c>
      <c r="G6566" s="124">
        <v>1631234</v>
      </c>
      <c r="H6566" s="124"/>
      <c r="I6566" s="128" t="s">
        <v>15150</v>
      </c>
      <c r="J6566" s="124"/>
      <c r="K6566" s="124"/>
      <c r="L6566" s="124"/>
      <c r="M6566" s="124"/>
      <c r="N6566" s="197">
        <v>0</v>
      </c>
      <c r="O6566" s="197">
        <v>59.5</v>
      </c>
      <c r="P6566" s="124" t="s">
        <v>1314</v>
      </c>
    </row>
    <row r="6567" spans="1:16" ht="38.25">
      <c r="A6567" s="262">
        <v>234</v>
      </c>
      <c r="B6567" s="124"/>
      <c r="C6567" s="125" t="s">
        <v>124</v>
      </c>
      <c r="D6567" s="195">
        <v>43265</v>
      </c>
      <c r="E6567" s="124" t="s">
        <v>12543</v>
      </c>
      <c r="F6567" s="124" t="s">
        <v>3</v>
      </c>
      <c r="G6567" s="124">
        <v>1631236</v>
      </c>
      <c r="H6567" s="124"/>
      <c r="I6567" s="128" t="s">
        <v>15151</v>
      </c>
      <c r="J6567" s="124"/>
      <c r="K6567" s="124"/>
      <c r="L6567" s="124"/>
      <c r="M6567" s="124"/>
      <c r="N6567" s="197">
        <v>0</v>
      </c>
      <c r="O6567" s="197">
        <v>731.97</v>
      </c>
      <c r="P6567" s="124" t="s">
        <v>1314</v>
      </c>
    </row>
    <row r="6568" spans="1:16" ht="51">
      <c r="A6568" s="262" t="s">
        <v>619</v>
      </c>
      <c r="B6568" s="124"/>
      <c r="C6568" s="125" t="s">
        <v>713</v>
      </c>
      <c r="D6568" s="195">
        <v>43265</v>
      </c>
      <c r="E6568" s="124" t="s">
        <v>12544</v>
      </c>
      <c r="F6568" s="124" t="s">
        <v>3</v>
      </c>
      <c r="G6568" s="124">
        <v>1631244</v>
      </c>
      <c r="H6568" s="124"/>
      <c r="I6568" s="128" t="s">
        <v>15152</v>
      </c>
      <c r="J6568" s="124"/>
      <c r="K6568" s="124"/>
      <c r="L6568" s="124"/>
      <c r="M6568" s="124"/>
      <c r="N6568" s="197">
        <v>0</v>
      </c>
      <c r="O6568" s="197">
        <v>7444.09</v>
      </c>
      <c r="P6568" s="124" t="s">
        <v>1314</v>
      </c>
    </row>
    <row r="6569" spans="1:16" ht="51">
      <c r="A6569" s="262">
        <v>526</v>
      </c>
      <c r="B6569" s="124"/>
      <c r="C6569" s="125" t="s">
        <v>846</v>
      </c>
      <c r="D6569" s="195">
        <v>43265</v>
      </c>
      <c r="E6569" s="124" t="s">
        <v>12545</v>
      </c>
      <c r="F6569" s="124" t="s">
        <v>3</v>
      </c>
      <c r="G6569" s="124">
        <v>1631266</v>
      </c>
      <c r="H6569" s="124"/>
      <c r="I6569" s="128" t="s">
        <v>15153</v>
      </c>
      <c r="J6569" s="124"/>
      <c r="K6569" s="124"/>
      <c r="L6569" s="124"/>
      <c r="M6569" s="124"/>
      <c r="N6569" s="197">
        <v>0</v>
      </c>
      <c r="O6569" s="197">
        <v>87.9</v>
      </c>
      <c r="P6569" s="124" t="s">
        <v>1314</v>
      </c>
    </row>
    <row r="6570" spans="1:16" ht="51">
      <c r="A6570" s="262" t="s">
        <v>619</v>
      </c>
      <c r="B6570" s="124"/>
      <c r="C6570" s="125" t="s">
        <v>713</v>
      </c>
      <c r="D6570" s="195">
        <v>43265</v>
      </c>
      <c r="E6570" s="124" t="s">
        <v>12546</v>
      </c>
      <c r="F6570" s="124" t="s">
        <v>3</v>
      </c>
      <c r="G6570" s="124">
        <v>1631268</v>
      </c>
      <c r="H6570" s="124"/>
      <c r="I6570" s="128" t="s">
        <v>15154</v>
      </c>
      <c r="J6570" s="124"/>
      <c r="K6570" s="124"/>
      <c r="L6570" s="124"/>
      <c r="M6570" s="124"/>
      <c r="N6570" s="197">
        <v>0</v>
      </c>
      <c r="O6570" s="197">
        <v>1587.5</v>
      </c>
      <c r="P6570" s="124" t="s">
        <v>1314</v>
      </c>
    </row>
    <row r="6571" spans="1:16" ht="38.25">
      <c r="A6571" s="262">
        <v>15</v>
      </c>
      <c r="B6571" s="124"/>
      <c r="C6571" s="125" t="s">
        <v>691</v>
      </c>
      <c r="D6571" s="195">
        <v>43265</v>
      </c>
      <c r="E6571" s="124" t="s">
        <v>12547</v>
      </c>
      <c r="F6571" s="124" t="s">
        <v>3</v>
      </c>
      <c r="G6571" s="124">
        <v>1631269</v>
      </c>
      <c r="H6571" s="124"/>
      <c r="I6571" s="128" t="s">
        <v>15155</v>
      </c>
      <c r="J6571" s="124"/>
      <c r="K6571" s="124"/>
      <c r="L6571" s="124"/>
      <c r="M6571" s="124"/>
      <c r="N6571" s="197">
        <v>0</v>
      </c>
      <c r="O6571" s="197">
        <v>1587.5</v>
      </c>
      <c r="P6571" s="124" t="s">
        <v>1314</v>
      </c>
    </row>
    <row r="6572" spans="1:16" ht="51">
      <c r="A6572" s="262" t="s">
        <v>619</v>
      </c>
      <c r="B6572" s="124"/>
      <c r="C6572" s="125" t="s">
        <v>713</v>
      </c>
      <c r="D6572" s="195">
        <v>43265</v>
      </c>
      <c r="E6572" s="124" t="s">
        <v>12548</v>
      </c>
      <c r="F6572" s="124" t="s">
        <v>3</v>
      </c>
      <c r="G6572" s="124">
        <v>1631379</v>
      </c>
      <c r="H6572" s="124"/>
      <c r="I6572" s="128" t="s">
        <v>15156</v>
      </c>
      <c r="J6572" s="124"/>
      <c r="K6572" s="124"/>
      <c r="L6572" s="124"/>
      <c r="M6572" s="124"/>
      <c r="N6572" s="197">
        <v>0</v>
      </c>
      <c r="O6572" s="197">
        <v>51.2</v>
      </c>
      <c r="P6572" s="124" t="s">
        <v>1314</v>
      </c>
    </row>
    <row r="6573" spans="1:16" ht="51">
      <c r="A6573" s="262" t="s">
        <v>619</v>
      </c>
      <c r="B6573" s="124"/>
      <c r="C6573" s="125" t="s">
        <v>713</v>
      </c>
      <c r="D6573" s="195">
        <v>43265</v>
      </c>
      <c r="E6573" s="124" t="s">
        <v>12549</v>
      </c>
      <c r="F6573" s="124" t="s">
        <v>3</v>
      </c>
      <c r="G6573" s="124">
        <v>1631383</v>
      </c>
      <c r="H6573" s="124"/>
      <c r="I6573" s="128" t="s">
        <v>15157</v>
      </c>
      <c r="J6573" s="124"/>
      <c r="K6573" s="124"/>
      <c r="L6573" s="124"/>
      <c r="M6573" s="124"/>
      <c r="N6573" s="197">
        <v>0</v>
      </c>
      <c r="O6573" s="197">
        <v>3207</v>
      </c>
      <c r="P6573" s="124" t="s">
        <v>1314</v>
      </c>
    </row>
    <row r="6574" spans="1:16" ht="51">
      <c r="A6574" s="262">
        <v>591</v>
      </c>
      <c r="B6574" s="124"/>
      <c r="C6574" s="125" t="s">
        <v>861</v>
      </c>
      <c r="D6574" s="195">
        <v>43265</v>
      </c>
      <c r="E6574" s="124" t="s">
        <v>12550</v>
      </c>
      <c r="F6574" s="124" t="s">
        <v>3</v>
      </c>
      <c r="G6574" s="124">
        <v>1631400</v>
      </c>
      <c r="H6574" s="124"/>
      <c r="I6574" s="128" t="s">
        <v>3080</v>
      </c>
      <c r="J6574" s="124"/>
      <c r="K6574" s="124"/>
      <c r="L6574" s="124"/>
      <c r="M6574" s="124"/>
      <c r="N6574" s="197">
        <v>0</v>
      </c>
      <c r="O6574" s="197">
        <v>91</v>
      </c>
      <c r="P6574" s="124" t="s">
        <v>1314</v>
      </c>
    </row>
    <row r="6575" spans="1:16" ht="51">
      <c r="A6575" s="262" t="s">
        <v>619</v>
      </c>
      <c r="B6575" s="124"/>
      <c r="C6575" s="125" t="s">
        <v>713</v>
      </c>
      <c r="D6575" s="195">
        <v>43265</v>
      </c>
      <c r="E6575" s="124" t="s">
        <v>12551</v>
      </c>
      <c r="F6575" s="124" t="s">
        <v>3</v>
      </c>
      <c r="G6575" s="124">
        <v>1631407</v>
      </c>
      <c r="H6575" s="124"/>
      <c r="I6575" s="128" t="s">
        <v>15158</v>
      </c>
      <c r="J6575" s="124"/>
      <c r="K6575" s="124"/>
      <c r="L6575" s="124"/>
      <c r="M6575" s="124"/>
      <c r="N6575" s="197">
        <v>0</v>
      </c>
      <c r="O6575" s="197">
        <v>1379.33</v>
      </c>
      <c r="P6575" s="124" t="s">
        <v>1314</v>
      </c>
    </row>
    <row r="6576" spans="1:16" ht="51">
      <c r="A6576" s="262" t="s">
        <v>619</v>
      </c>
      <c r="B6576" s="124"/>
      <c r="C6576" s="125" t="s">
        <v>713</v>
      </c>
      <c r="D6576" s="195">
        <v>43265</v>
      </c>
      <c r="E6576" s="124" t="s">
        <v>12552</v>
      </c>
      <c r="F6576" s="124" t="s">
        <v>3</v>
      </c>
      <c r="G6576" s="124">
        <v>1631275</v>
      </c>
      <c r="H6576" s="124"/>
      <c r="I6576" s="128" t="s">
        <v>15159</v>
      </c>
      <c r="J6576" s="124"/>
      <c r="K6576" s="124"/>
      <c r="L6576" s="124"/>
      <c r="M6576" s="124"/>
      <c r="N6576" s="197">
        <v>0</v>
      </c>
      <c r="O6576" s="197">
        <v>1379.32</v>
      </c>
      <c r="P6576" s="124" t="s">
        <v>1314</v>
      </c>
    </row>
    <row r="6577" spans="1:16" ht="51">
      <c r="A6577" s="262" t="s">
        <v>619</v>
      </c>
      <c r="B6577" s="124"/>
      <c r="C6577" s="125" t="s">
        <v>713</v>
      </c>
      <c r="D6577" s="195">
        <v>43265</v>
      </c>
      <c r="E6577" s="124" t="s">
        <v>12553</v>
      </c>
      <c r="F6577" s="124" t="s">
        <v>3</v>
      </c>
      <c r="G6577" s="124">
        <v>1631277</v>
      </c>
      <c r="H6577" s="124"/>
      <c r="I6577" s="128" t="s">
        <v>15160</v>
      </c>
      <c r="J6577" s="124"/>
      <c r="K6577" s="124"/>
      <c r="L6577" s="124"/>
      <c r="M6577" s="124"/>
      <c r="N6577" s="197">
        <v>0</v>
      </c>
      <c r="O6577" s="197">
        <v>1377.33</v>
      </c>
      <c r="P6577" s="124" t="s">
        <v>1314</v>
      </c>
    </row>
    <row r="6578" spans="1:16" ht="63.75">
      <c r="A6578" s="262">
        <v>81</v>
      </c>
      <c r="B6578" s="124"/>
      <c r="C6578" s="125" t="s">
        <v>709</v>
      </c>
      <c r="D6578" s="195">
        <v>43265</v>
      </c>
      <c r="E6578" s="124" t="s">
        <v>12554</v>
      </c>
      <c r="F6578" s="124" t="s">
        <v>3</v>
      </c>
      <c r="G6578" s="124">
        <v>1631279</v>
      </c>
      <c r="H6578" s="124"/>
      <c r="I6578" s="128" t="s">
        <v>15161</v>
      </c>
      <c r="J6578" s="124"/>
      <c r="K6578" s="124"/>
      <c r="L6578" s="124"/>
      <c r="M6578" s="124"/>
      <c r="N6578" s="197">
        <v>0</v>
      </c>
      <c r="O6578" s="197">
        <v>770</v>
      </c>
      <c r="P6578" s="124" t="s">
        <v>1314</v>
      </c>
    </row>
    <row r="6579" spans="1:16" ht="51">
      <c r="A6579" s="262" t="s">
        <v>619</v>
      </c>
      <c r="B6579" s="124"/>
      <c r="C6579" s="125" t="s">
        <v>713</v>
      </c>
      <c r="D6579" s="195">
        <v>43265</v>
      </c>
      <c r="E6579" s="124" t="s">
        <v>12555</v>
      </c>
      <c r="F6579" s="124" t="s">
        <v>3</v>
      </c>
      <c r="G6579" s="124">
        <v>1631297</v>
      </c>
      <c r="H6579" s="124"/>
      <c r="I6579" s="128" t="s">
        <v>15162</v>
      </c>
      <c r="J6579" s="124"/>
      <c r="K6579" s="124"/>
      <c r="L6579" s="124"/>
      <c r="M6579" s="124"/>
      <c r="N6579" s="197">
        <v>0</v>
      </c>
      <c r="O6579" s="197">
        <v>3567.12</v>
      </c>
      <c r="P6579" s="124" t="s">
        <v>1314</v>
      </c>
    </row>
    <row r="6580" spans="1:16" ht="38.25">
      <c r="A6580" s="262">
        <v>47</v>
      </c>
      <c r="B6580" s="124"/>
      <c r="C6580" s="125" t="s">
        <v>699</v>
      </c>
      <c r="D6580" s="195">
        <v>43265</v>
      </c>
      <c r="E6580" s="124" t="s">
        <v>12556</v>
      </c>
      <c r="F6580" s="124" t="s">
        <v>3</v>
      </c>
      <c r="G6580" s="124">
        <v>1631303</v>
      </c>
      <c r="H6580" s="124"/>
      <c r="I6580" s="128" t="s">
        <v>15163</v>
      </c>
      <c r="J6580" s="124"/>
      <c r="K6580" s="124"/>
      <c r="L6580" s="124"/>
      <c r="M6580" s="124"/>
      <c r="N6580" s="197">
        <v>0</v>
      </c>
      <c r="O6580" s="197">
        <v>100100</v>
      </c>
      <c r="P6580" s="124" t="s">
        <v>1314</v>
      </c>
    </row>
    <row r="6581" spans="1:16" ht="51">
      <c r="A6581" s="262">
        <v>190</v>
      </c>
      <c r="B6581" s="124"/>
      <c r="C6581" s="125" t="s">
        <v>107</v>
      </c>
      <c r="D6581" s="195">
        <v>43265</v>
      </c>
      <c r="E6581" s="124" t="s">
        <v>12557</v>
      </c>
      <c r="F6581" s="124" t="s">
        <v>3</v>
      </c>
      <c r="G6581" s="124">
        <v>1631314</v>
      </c>
      <c r="H6581" s="124"/>
      <c r="I6581" s="128" t="s">
        <v>15164</v>
      </c>
      <c r="J6581" s="124"/>
      <c r="K6581" s="124"/>
      <c r="L6581" s="124"/>
      <c r="M6581" s="124"/>
      <c r="N6581" s="197">
        <v>0</v>
      </c>
      <c r="O6581" s="197">
        <v>118</v>
      </c>
      <c r="P6581" s="124" t="s">
        <v>1314</v>
      </c>
    </row>
    <row r="6582" spans="1:16" ht="51">
      <c r="A6582" s="262" t="s">
        <v>619</v>
      </c>
      <c r="B6582" s="124"/>
      <c r="C6582" s="125" t="s">
        <v>713</v>
      </c>
      <c r="D6582" s="195">
        <v>43265</v>
      </c>
      <c r="E6582" s="124" t="s">
        <v>12558</v>
      </c>
      <c r="F6582" s="124" t="s">
        <v>3</v>
      </c>
      <c r="G6582" s="124">
        <v>1631337</v>
      </c>
      <c r="H6582" s="124"/>
      <c r="I6582" s="128" t="s">
        <v>5405</v>
      </c>
      <c r="J6582" s="124"/>
      <c r="K6582" s="124"/>
      <c r="L6582" s="124"/>
      <c r="M6582" s="124"/>
      <c r="N6582" s="197">
        <v>0</v>
      </c>
      <c r="O6582" s="197">
        <v>13</v>
      </c>
      <c r="P6582" s="124" t="s">
        <v>1314</v>
      </c>
    </row>
    <row r="6583" spans="1:16" ht="51">
      <c r="A6583" s="262" t="s">
        <v>619</v>
      </c>
      <c r="B6583" s="124"/>
      <c r="C6583" s="125" t="s">
        <v>713</v>
      </c>
      <c r="D6583" s="195">
        <v>43265</v>
      </c>
      <c r="E6583" s="124" t="s">
        <v>12559</v>
      </c>
      <c r="F6583" s="124" t="s">
        <v>3</v>
      </c>
      <c r="G6583" s="124">
        <v>1631338</v>
      </c>
      <c r="H6583" s="124"/>
      <c r="I6583" s="128" t="s">
        <v>5405</v>
      </c>
      <c r="J6583" s="124"/>
      <c r="K6583" s="124"/>
      <c r="L6583" s="124"/>
      <c r="M6583" s="124"/>
      <c r="N6583" s="197">
        <v>0</v>
      </c>
      <c r="O6583" s="197">
        <v>5</v>
      </c>
      <c r="P6583" s="124" t="s">
        <v>1314</v>
      </c>
    </row>
    <row r="6584" spans="1:16" ht="51">
      <c r="A6584" s="262" t="s">
        <v>619</v>
      </c>
      <c r="B6584" s="124"/>
      <c r="C6584" s="125" t="s">
        <v>713</v>
      </c>
      <c r="D6584" s="195">
        <v>43265</v>
      </c>
      <c r="E6584" s="124" t="s">
        <v>12560</v>
      </c>
      <c r="F6584" s="124" t="s">
        <v>3</v>
      </c>
      <c r="G6584" s="124">
        <v>1631342</v>
      </c>
      <c r="H6584" s="124"/>
      <c r="I6584" s="128" t="s">
        <v>15165</v>
      </c>
      <c r="J6584" s="124"/>
      <c r="K6584" s="124"/>
      <c r="L6584" s="124"/>
      <c r="M6584" s="124"/>
      <c r="N6584" s="197">
        <v>0</v>
      </c>
      <c r="O6584" s="197">
        <v>1940</v>
      </c>
      <c r="P6584" s="124" t="s">
        <v>1314</v>
      </c>
    </row>
    <row r="6585" spans="1:16" ht="51">
      <c r="A6585" s="262">
        <v>130</v>
      </c>
      <c r="B6585" s="124"/>
      <c r="C6585" s="125" t="s">
        <v>727</v>
      </c>
      <c r="D6585" s="195">
        <v>43265</v>
      </c>
      <c r="E6585" s="124" t="s">
        <v>12561</v>
      </c>
      <c r="F6585" s="124" t="s">
        <v>3</v>
      </c>
      <c r="G6585" s="124">
        <v>1631344</v>
      </c>
      <c r="H6585" s="124"/>
      <c r="I6585" s="128" t="s">
        <v>15166</v>
      </c>
      <c r="J6585" s="124"/>
      <c r="K6585" s="124"/>
      <c r="L6585" s="124"/>
      <c r="M6585" s="124"/>
      <c r="N6585" s="197">
        <v>0</v>
      </c>
      <c r="O6585" s="197">
        <v>96</v>
      </c>
      <c r="P6585" s="124" t="s">
        <v>1314</v>
      </c>
    </row>
    <row r="6586" spans="1:16" ht="51">
      <c r="A6586" s="262" t="s">
        <v>619</v>
      </c>
      <c r="B6586" s="124"/>
      <c r="C6586" s="125" t="s">
        <v>713</v>
      </c>
      <c r="D6586" s="195">
        <v>43265</v>
      </c>
      <c r="E6586" s="124" t="s">
        <v>12562</v>
      </c>
      <c r="F6586" s="124" t="s">
        <v>3</v>
      </c>
      <c r="G6586" s="124">
        <v>1631358</v>
      </c>
      <c r="H6586" s="124"/>
      <c r="I6586" s="128" t="s">
        <v>15167</v>
      </c>
      <c r="J6586" s="124"/>
      <c r="K6586" s="124"/>
      <c r="L6586" s="124"/>
      <c r="M6586" s="124"/>
      <c r="N6586" s="197">
        <v>0</v>
      </c>
      <c r="O6586" s="197">
        <v>468.90000000000003</v>
      </c>
      <c r="P6586" s="124" t="s">
        <v>1314</v>
      </c>
    </row>
    <row r="6587" spans="1:16" ht="51">
      <c r="A6587" s="262">
        <v>47</v>
      </c>
      <c r="B6587" s="124"/>
      <c r="C6587" s="125" t="s">
        <v>699</v>
      </c>
      <c r="D6587" s="195">
        <v>43265</v>
      </c>
      <c r="E6587" s="124" t="s">
        <v>12563</v>
      </c>
      <c r="F6587" s="124" t="s">
        <v>3</v>
      </c>
      <c r="G6587" s="124">
        <v>1631367</v>
      </c>
      <c r="H6587" s="124"/>
      <c r="I6587" s="128" t="s">
        <v>15168</v>
      </c>
      <c r="J6587" s="124"/>
      <c r="K6587" s="124"/>
      <c r="L6587" s="124"/>
      <c r="M6587" s="124"/>
      <c r="N6587" s="197">
        <v>0</v>
      </c>
      <c r="O6587" s="197">
        <v>3260</v>
      </c>
      <c r="P6587" s="124" t="s">
        <v>1314</v>
      </c>
    </row>
    <row r="6588" spans="1:16" ht="63.75">
      <c r="A6588" s="262">
        <v>670</v>
      </c>
      <c r="B6588" s="124"/>
      <c r="C6588" s="125" t="s">
        <v>235</v>
      </c>
      <c r="D6588" s="195">
        <v>43265</v>
      </c>
      <c r="E6588" s="124" t="s">
        <v>12564</v>
      </c>
      <c r="F6588" s="124" t="s">
        <v>3</v>
      </c>
      <c r="G6588" s="124">
        <v>1631153</v>
      </c>
      <c r="H6588" s="124"/>
      <c r="I6588" s="128" t="s">
        <v>15169</v>
      </c>
      <c r="J6588" s="124"/>
      <c r="K6588" s="124"/>
      <c r="L6588" s="124"/>
      <c r="M6588" s="124"/>
      <c r="N6588" s="197">
        <v>0</v>
      </c>
      <c r="O6588" s="197">
        <v>43000</v>
      </c>
      <c r="P6588" s="124" t="s">
        <v>1314</v>
      </c>
    </row>
    <row r="6589" spans="1:16" ht="63.75">
      <c r="A6589" s="262">
        <v>52</v>
      </c>
      <c r="B6589" s="124"/>
      <c r="C6589" s="125" t="s">
        <v>703</v>
      </c>
      <c r="D6589" s="195">
        <v>43265</v>
      </c>
      <c r="E6589" s="124" t="s">
        <v>12565</v>
      </c>
      <c r="F6589" s="124" t="s">
        <v>3</v>
      </c>
      <c r="G6589" s="124">
        <v>1631157</v>
      </c>
      <c r="H6589" s="124"/>
      <c r="I6589" s="128" t="s">
        <v>15170</v>
      </c>
      <c r="J6589" s="124"/>
      <c r="K6589" s="124"/>
      <c r="L6589" s="124"/>
      <c r="M6589" s="124"/>
      <c r="N6589" s="197">
        <v>0</v>
      </c>
      <c r="O6589" s="197">
        <v>109000</v>
      </c>
      <c r="P6589" s="124" t="s">
        <v>1314</v>
      </c>
    </row>
    <row r="6590" spans="1:16" ht="51">
      <c r="A6590" s="262" t="s">
        <v>619</v>
      </c>
      <c r="B6590" s="124"/>
      <c r="C6590" s="125" t="s">
        <v>713</v>
      </c>
      <c r="D6590" s="195">
        <v>43265</v>
      </c>
      <c r="E6590" s="124" t="s">
        <v>12566</v>
      </c>
      <c r="F6590" s="124" t="s">
        <v>3</v>
      </c>
      <c r="G6590" s="124">
        <v>1631182</v>
      </c>
      <c r="H6590" s="124"/>
      <c r="I6590" s="128" t="s">
        <v>15171</v>
      </c>
      <c r="J6590" s="124"/>
      <c r="K6590" s="124"/>
      <c r="L6590" s="124"/>
      <c r="M6590" s="124"/>
      <c r="N6590" s="197">
        <v>0</v>
      </c>
      <c r="O6590" s="197">
        <v>17163.72</v>
      </c>
      <c r="P6590" s="124" t="s">
        <v>1314</v>
      </c>
    </row>
    <row r="6591" spans="1:16" ht="63.75">
      <c r="A6591" s="262">
        <v>35</v>
      </c>
      <c r="B6591" s="124"/>
      <c r="C6591" s="125" t="s">
        <v>696</v>
      </c>
      <c r="D6591" s="195">
        <v>43265</v>
      </c>
      <c r="E6591" s="124" t="s">
        <v>12567</v>
      </c>
      <c r="F6591" s="124" t="s">
        <v>3</v>
      </c>
      <c r="G6591" s="124">
        <v>1631226</v>
      </c>
      <c r="H6591" s="124"/>
      <c r="I6591" s="128" t="s">
        <v>15172</v>
      </c>
      <c r="J6591" s="124"/>
      <c r="K6591" s="124"/>
      <c r="L6591" s="124"/>
      <c r="M6591" s="124"/>
      <c r="N6591" s="197">
        <v>0</v>
      </c>
      <c r="O6591" s="197">
        <v>120</v>
      </c>
      <c r="P6591" s="124" t="s">
        <v>1314</v>
      </c>
    </row>
    <row r="6592" spans="1:16" ht="51">
      <c r="A6592" s="262">
        <v>283</v>
      </c>
      <c r="B6592" s="124"/>
      <c r="C6592" s="125" t="s">
        <v>146</v>
      </c>
      <c r="D6592" s="195">
        <v>43265</v>
      </c>
      <c r="E6592" s="124" t="s">
        <v>12568</v>
      </c>
      <c r="F6592" s="124" t="s">
        <v>3</v>
      </c>
      <c r="G6592" s="124">
        <v>1631233</v>
      </c>
      <c r="H6592" s="124"/>
      <c r="I6592" s="128" t="s">
        <v>15173</v>
      </c>
      <c r="J6592" s="124"/>
      <c r="K6592" s="124"/>
      <c r="L6592" s="124"/>
      <c r="M6592" s="124"/>
      <c r="N6592" s="197">
        <v>0</v>
      </c>
      <c r="O6592" s="197">
        <v>861.65</v>
      </c>
      <c r="P6592" s="124" t="s">
        <v>1314</v>
      </c>
    </row>
    <row r="6593" spans="1:16" ht="63.75">
      <c r="A6593" s="262">
        <v>86</v>
      </c>
      <c r="B6593" s="124"/>
      <c r="C6593" s="125" t="s">
        <v>710</v>
      </c>
      <c r="D6593" s="195">
        <v>43265</v>
      </c>
      <c r="E6593" s="124" t="s">
        <v>12569</v>
      </c>
      <c r="F6593" s="124" t="s">
        <v>3</v>
      </c>
      <c r="G6593" s="124">
        <v>1631239</v>
      </c>
      <c r="H6593" s="124"/>
      <c r="I6593" s="128" t="s">
        <v>15174</v>
      </c>
      <c r="J6593" s="124"/>
      <c r="K6593" s="124"/>
      <c r="L6593" s="124"/>
      <c r="M6593" s="124"/>
      <c r="N6593" s="197">
        <v>0</v>
      </c>
      <c r="O6593" s="197">
        <v>311.8</v>
      </c>
      <c r="P6593" s="124" t="s">
        <v>1314</v>
      </c>
    </row>
    <row r="6594" spans="1:16" ht="51">
      <c r="A6594" s="262" t="s">
        <v>626</v>
      </c>
      <c r="B6594" s="124"/>
      <c r="C6594" s="125" t="s">
        <v>1234</v>
      </c>
      <c r="D6594" s="195">
        <v>43265</v>
      </c>
      <c r="E6594" s="124" t="s">
        <v>12570</v>
      </c>
      <c r="F6594" s="124" t="s">
        <v>3</v>
      </c>
      <c r="G6594" s="124">
        <v>1631248</v>
      </c>
      <c r="H6594" s="124"/>
      <c r="I6594" s="128" t="s">
        <v>15175</v>
      </c>
      <c r="J6594" s="124"/>
      <c r="K6594" s="124"/>
      <c r="L6594" s="124"/>
      <c r="M6594" s="124"/>
      <c r="N6594" s="197">
        <v>0</v>
      </c>
      <c r="O6594" s="197">
        <v>295820.78999999998</v>
      </c>
      <c r="P6594" s="124" t="s">
        <v>1314</v>
      </c>
    </row>
    <row r="6595" spans="1:16" ht="51">
      <c r="A6595" s="262" t="s">
        <v>626</v>
      </c>
      <c r="B6595" s="124"/>
      <c r="C6595" s="125" t="s">
        <v>1234</v>
      </c>
      <c r="D6595" s="195">
        <v>43265</v>
      </c>
      <c r="E6595" s="124" t="s">
        <v>12571</v>
      </c>
      <c r="F6595" s="124" t="s">
        <v>3</v>
      </c>
      <c r="G6595" s="124">
        <v>1631250</v>
      </c>
      <c r="H6595" s="124"/>
      <c r="I6595" s="128" t="s">
        <v>15176</v>
      </c>
      <c r="J6595" s="124"/>
      <c r="K6595" s="124"/>
      <c r="L6595" s="124"/>
      <c r="M6595" s="124"/>
      <c r="N6595" s="197">
        <v>0</v>
      </c>
      <c r="O6595" s="197">
        <v>6133.24</v>
      </c>
      <c r="P6595" s="124" t="s">
        <v>1314</v>
      </c>
    </row>
    <row r="6596" spans="1:16" ht="76.5">
      <c r="A6596" s="262">
        <v>25</v>
      </c>
      <c r="B6596" s="124"/>
      <c r="C6596" s="125" t="s">
        <v>694</v>
      </c>
      <c r="D6596" s="195">
        <v>43265</v>
      </c>
      <c r="E6596" s="124" t="s">
        <v>12572</v>
      </c>
      <c r="F6596" s="124" t="s">
        <v>1315</v>
      </c>
      <c r="G6596" s="124">
        <v>18022125</v>
      </c>
      <c r="H6596" s="124"/>
      <c r="I6596" s="128" t="s">
        <v>15177</v>
      </c>
      <c r="J6596" s="124"/>
      <c r="K6596" s="124"/>
      <c r="L6596" s="124"/>
      <c r="M6596" s="124"/>
      <c r="N6596" s="197">
        <v>281004.3</v>
      </c>
      <c r="O6596" s="197">
        <v>0</v>
      </c>
      <c r="P6596" s="124" t="s">
        <v>1314</v>
      </c>
    </row>
    <row r="6597" spans="1:16" ht="76.5">
      <c r="A6597" s="262">
        <v>25</v>
      </c>
      <c r="B6597" s="124"/>
      <c r="C6597" s="125" t="s">
        <v>694</v>
      </c>
      <c r="D6597" s="195">
        <v>43265</v>
      </c>
      <c r="E6597" s="124" t="s">
        <v>12573</v>
      </c>
      <c r="F6597" s="124" t="s">
        <v>1315</v>
      </c>
      <c r="G6597" s="124">
        <v>18022175</v>
      </c>
      <c r="H6597" s="124"/>
      <c r="I6597" s="128" t="s">
        <v>15178</v>
      </c>
      <c r="J6597" s="124"/>
      <c r="K6597" s="124"/>
      <c r="L6597" s="124"/>
      <c r="M6597" s="124"/>
      <c r="N6597" s="197">
        <v>2570320.7200000002</v>
      </c>
      <c r="O6597" s="197">
        <v>0</v>
      </c>
      <c r="P6597" s="124" t="s">
        <v>1314</v>
      </c>
    </row>
    <row r="6598" spans="1:16" ht="76.5">
      <c r="A6598" s="262">
        <v>25</v>
      </c>
      <c r="B6598" s="124"/>
      <c r="C6598" s="125" t="s">
        <v>694</v>
      </c>
      <c r="D6598" s="195">
        <v>43265</v>
      </c>
      <c r="E6598" s="124" t="s">
        <v>12574</v>
      </c>
      <c r="F6598" s="124" t="s">
        <v>1315</v>
      </c>
      <c r="G6598" s="124">
        <v>18022192</v>
      </c>
      <c r="H6598" s="124"/>
      <c r="I6598" s="128" t="s">
        <v>15179</v>
      </c>
      <c r="J6598" s="124"/>
      <c r="K6598" s="124"/>
      <c r="L6598" s="124"/>
      <c r="M6598" s="124"/>
      <c r="N6598" s="197">
        <v>106552.64</v>
      </c>
      <c r="O6598" s="197">
        <v>0</v>
      </c>
      <c r="P6598" s="124" t="s">
        <v>1314</v>
      </c>
    </row>
    <row r="6599" spans="1:16" ht="76.5">
      <c r="A6599" s="262">
        <v>25</v>
      </c>
      <c r="B6599" s="124"/>
      <c r="C6599" s="125" t="s">
        <v>694</v>
      </c>
      <c r="D6599" s="195">
        <v>43265</v>
      </c>
      <c r="E6599" s="124" t="s">
        <v>12575</v>
      </c>
      <c r="F6599" s="124" t="s">
        <v>1315</v>
      </c>
      <c r="G6599" s="124">
        <v>18022418</v>
      </c>
      <c r="H6599" s="124"/>
      <c r="I6599" s="128" t="s">
        <v>15180</v>
      </c>
      <c r="J6599" s="124"/>
      <c r="K6599" s="124"/>
      <c r="L6599" s="124"/>
      <c r="M6599" s="124"/>
      <c r="N6599" s="197">
        <v>63173.88</v>
      </c>
      <c r="O6599" s="197">
        <v>0</v>
      </c>
      <c r="P6599" s="124" t="s">
        <v>1314</v>
      </c>
    </row>
    <row r="6600" spans="1:16" ht="76.5">
      <c r="A6600" s="262">
        <v>25</v>
      </c>
      <c r="B6600" s="124"/>
      <c r="C6600" s="125" t="s">
        <v>694</v>
      </c>
      <c r="D6600" s="195">
        <v>43265</v>
      </c>
      <c r="E6600" s="124" t="s">
        <v>12576</v>
      </c>
      <c r="F6600" s="124" t="s">
        <v>1315</v>
      </c>
      <c r="G6600" s="124">
        <v>18022470</v>
      </c>
      <c r="H6600" s="124"/>
      <c r="I6600" s="128" t="s">
        <v>15181</v>
      </c>
      <c r="J6600" s="124"/>
      <c r="K6600" s="124"/>
      <c r="L6600" s="124"/>
      <c r="M6600" s="124"/>
      <c r="N6600" s="197">
        <v>256467.19</v>
      </c>
      <c r="O6600" s="197">
        <v>0</v>
      </c>
      <c r="P6600" s="124" t="s">
        <v>1314</v>
      </c>
    </row>
    <row r="6601" spans="1:16" ht="76.5">
      <c r="A6601" s="262">
        <v>25</v>
      </c>
      <c r="B6601" s="124"/>
      <c r="C6601" s="125" t="s">
        <v>694</v>
      </c>
      <c r="D6601" s="195">
        <v>43265</v>
      </c>
      <c r="E6601" s="124" t="s">
        <v>12577</v>
      </c>
      <c r="F6601" s="124" t="s">
        <v>1315</v>
      </c>
      <c r="G6601" s="124">
        <v>18022523</v>
      </c>
      <c r="H6601" s="124"/>
      <c r="I6601" s="128" t="s">
        <v>15182</v>
      </c>
      <c r="J6601" s="124"/>
      <c r="K6601" s="124"/>
      <c r="L6601" s="124"/>
      <c r="M6601" s="124"/>
      <c r="N6601" s="197">
        <v>331381.96000000002</v>
      </c>
      <c r="O6601" s="197">
        <v>0</v>
      </c>
      <c r="P6601" s="124" t="s">
        <v>1314</v>
      </c>
    </row>
    <row r="6602" spans="1:16" ht="76.5">
      <c r="A6602" s="262">
        <v>25</v>
      </c>
      <c r="B6602" s="124"/>
      <c r="C6602" s="125" t="s">
        <v>694</v>
      </c>
      <c r="D6602" s="195">
        <v>43265</v>
      </c>
      <c r="E6602" s="124" t="s">
        <v>12578</v>
      </c>
      <c r="F6602" s="124" t="s">
        <v>1315</v>
      </c>
      <c r="G6602" s="124">
        <v>18022546</v>
      </c>
      <c r="H6602" s="124"/>
      <c r="I6602" s="128" t="s">
        <v>15183</v>
      </c>
      <c r="J6602" s="124"/>
      <c r="K6602" s="124"/>
      <c r="L6602" s="124"/>
      <c r="M6602" s="124"/>
      <c r="N6602" s="197">
        <v>357951.2</v>
      </c>
      <c r="O6602" s="197">
        <v>0</v>
      </c>
      <c r="P6602" s="124" t="s">
        <v>1314</v>
      </c>
    </row>
    <row r="6603" spans="1:16" ht="76.5">
      <c r="A6603" s="262">
        <v>25</v>
      </c>
      <c r="B6603" s="124"/>
      <c r="C6603" s="125" t="s">
        <v>694</v>
      </c>
      <c r="D6603" s="195">
        <v>43265</v>
      </c>
      <c r="E6603" s="124" t="s">
        <v>12579</v>
      </c>
      <c r="F6603" s="124" t="s">
        <v>1315</v>
      </c>
      <c r="G6603" s="124">
        <v>18022550</v>
      </c>
      <c r="H6603" s="124"/>
      <c r="I6603" s="128" t="s">
        <v>15184</v>
      </c>
      <c r="J6603" s="124"/>
      <c r="K6603" s="124"/>
      <c r="L6603" s="124"/>
      <c r="M6603" s="124"/>
      <c r="N6603" s="197">
        <v>106521.36</v>
      </c>
      <c r="O6603" s="197">
        <v>0</v>
      </c>
      <c r="P6603" s="124" t="s">
        <v>1314</v>
      </c>
    </row>
    <row r="6604" spans="1:16" ht="76.5">
      <c r="A6604" s="262">
        <v>25</v>
      </c>
      <c r="B6604" s="124"/>
      <c r="C6604" s="125" t="s">
        <v>694</v>
      </c>
      <c r="D6604" s="195">
        <v>43265</v>
      </c>
      <c r="E6604" s="124" t="s">
        <v>12580</v>
      </c>
      <c r="F6604" s="124" t="s">
        <v>1315</v>
      </c>
      <c r="G6604" s="124">
        <v>18021056</v>
      </c>
      <c r="H6604" s="124"/>
      <c r="I6604" s="128" t="s">
        <v>15185</v>
      </c>
      <c r="J6604" s="124"/>
      <c r="K6604" s="124"/>
      <c r="L6604" s="124"/>
      <c r="M6604" s="124"/>
      <c r="N6604" s="197">
        <v>361062.99</v>
      </c>
      <c r="O6604" s="197">
        <v>0</v>
      </c>
      <c r="P6604" s="124" t="s">
        <v>1314</v>
      </c>
    </row>
    <row r="6605" spans="1:16" ht="76.5">
      <c r="A6605" s="262">
        <v>25</v>
      </c>
      <c r="B6605" s="124"/>
      <c r="C6605" s="125" t="s">
        <v>694</v>
      </c>
      <c r="D6605" s="195">
        <v>43265</v>
      </c>
      <c r="E6605" s="124" t="s">
        <v>12581</v>
      </c>
      <c r="F6605" s="124" t="s">
        <v>1315</v>
      </c>
      <c r="G6605" s="124">
        <v>18021061</v>
      </c>
      <c r="H6605" s="124"/>
      <c r="I6605" s="128" t="s">
        <v>15186</v>
      </c>
      <c r="J6605" s="124"/>
      <c r="K6605" s="124"/>
      <c r="L6605" s="124"/>
      <c r="M6605" s="124"/>
      <c r="N6605" s="197">
        <v>301617.71000000002</v>
      </c>
      <c r="O6605" s="197">
        <v>0</v>
      </c>
      <c r="P6605" s="124" t="s">
        <v>1314</v>
      </c>
    </row>
    <row r="6606" spans="1:16" ht="76.5">
      <c r="A6606" s="262">
        <v>25</v>
      </c>
      <c r="B6606" s="124"/>
      <c r="C6606" s="125" t="s">
        <v>694</v>
      </c>
      <c r="D6606" s="195">
        <v>43265</v>
      </c>
      <c r="E6606" s="124" t="s">
        <v>12582</v>
      </c>
      <c r="F6606" s="124" t="s">
        <v>1315</v>
      </c>
      <c r="G6606" s="124">
        <v>18021088</v>
      </c>
      <c r="H6606" s="124"/>
      <c r="I6606" s="128" t="s">
        <v>15187</v>
      </c>
      <c r="J6606" s="124"/>
      <c r="K6606" s="124"/>
      <c r="L6606" s="124"/>
      <c r="M6606" s="124"/>
      <c r="N6606" s="197">
        <v>378812.62</v>
      </c>
      <c r="O6606" s="197">
        <v>0</v>
      </c>
      <c r="P6606" s="124" t="s">
        <v>1314</v>
      </c>
    </row>
    <row r="6607" spans="1:16" ht="76.5">
      <c r="A6607" s="262">
        <v>25</v>
      </c>
      <c r="B6607" s="124"/>
      <c r="C6607" s="125" t="s">
        <v>694</v>
      </c>
      <c r="D6607" s="195">
        <v>43265</v>
      </c>
      <c r="E6607" s="124" t="s">
        <v>12583</v>
      </c>
      <c r="F6607" s="124" t="s">
        <v>1315</v>
      </c>
      <c r="G6607" s="124">
        <v>18021188</v>
      </c>
      <c r="H6607" s="124"/>
      <c r="I6607" s="128" t="s">
        <v>15188</v>
      </c>
      <c r="J6607" s="124"/>
      <c r="K6607" s="124"/>
      <c r="L6607" s="124"/>
      <c r="M6607" s="124"/>
      <c r="N6607" s="197">
        <v>823004.02</v>
      </c>
      <c r="O6607" s="197">
        <v>0</v>
      </c>
      <c r="P6607" s="124" t="s">
        <v>1314</v>
      </c>
    </row>
    <row r="6608" spans="1:16" ht="76.5">
      <c r="A6608" s="262">
        <v>25</v>
      </c>
      <c r="B6608" s="124"/>
      <c r="C6608" s="125" t="s">
        <v>694</v>
      </c>
      <c r="D6608" s="195">
        <v>43265</v>
      </c>
      <c r="E6608" s="124" t="s">
        <v>12584</v>
      </c>
      <c r="F6608" s="124" t="s">
        <v>1315</v>
      </c>
      <c r="G6608" s="124">
        <v>18021220</v>
      </c>
      <c r="H6608" s="124"/>
      <c r="I6608" s="128" t="s">
        <v>15189</v>
      </c>
      <c r="J6608" s="124"/>
      <c r="K6608" s="124"/>
      <c r="L6608" s="124"/>
      <c r="M6608" s="124"/>
      <c r="N6608" s="197">
        <v>119892.38</v>
      </c>
      <c r="O6608" s="197">
        <v>0</v>
      </c>
      <c r="P6608" s="124" t="s">
        <v>1314</v>
      </c>
    </row>
    <row r="6609" spans="1:16" ht="76.5">
      <c r="A6609" s="262">
        <v>25</v>
      </c>
      <c r="B6609" s="124"/>
      <c r="C6609" s="125" t="s">
        <v>694</v>
      </c>
      <c r="D6609" s="195">
        <v>43265</v>
      </c>
      <c r="E6609" s="124" t="s">
        <v>12585</v>
      </c>
      <c r="F6609" s="124" t="s">
        <v>1315</v>
      </c>
      <c r="G6609" s="124">
        <v>18021230</v>
      </c>
      <c r="H6609" s="124"/>
      <c r="I6609" s="128" t="s">
        <v>15190</v>
      </c>
      <c r="J6609" s="124"/>
      <c r="K6609" s="124"/>
      <c r="L6609" s="124"/>
      <c r="M6609" s="124"/>
      <c r="N6609" s="197">
        <v>573440.18000000005</v>
      </c>
      <c r="O6609" s="197">
        <v>0</v>
      </c>
      <c r="P6609" s="124" t="s">
        <v>1314</v>
      </c>
    </row>
    <row r="6610" spans="1:16" ht="76.5">
      <c r="A6610" s="262">
        <v>25</v>
      </c>
      <c r="B6610" s="124"/>
      <c r="C6610" s="125" t="s">
        <v>694</v>
      </c>
      <c r="D6610" s="195">
        <v>43265</v>
      </c>
      <c r="E6610" s="124" t="s">
        <v>12586</v>
      </c>
      <c r="F6610" s="124" t="s">
        <v>1315</v>
      </c>
      <c r="G6610" s="124">
        <v>18021231</v>
      </c>
      <c r="H6610" s="124"/>
      <c r="I6610" s="128" t="s">
        <v>15191</v>
      </c>
      <c r="J6610" s="124"/>
      <c r="K6610" s="124"/>
      <c r="L6610" s="124"/>
      <c r="M6610" s="124"/>
      <c r="N6610" s="197">
        <v>79929.06</v>
      </c>
      <c r="O6610" s="197">
        <v>0</v>
      </c>
      <c r="P6610" s="124" t="s">
        <v>1314</v>
      </c>
    </row>
    <row r="6611" spans="1:16" ht="76.5">
      <c r="A6611" s="262">
        <v>25</v>
      </c>
      <c r="B6611" s="124"/>
      <c r="C6611" s="125" t="s">
        <v>694</v>
      </c>
      <c r="D6611" s="195">
        <v>43265</v>
      </c>
      <c r="E6611" s="124" t="s">
        <v>12587</v>
      </c>
      <c r="F6611" s="124" t="s">
        <v>1315</v>
      </c>
      <c r="G6611" s="124">
        <v>18021244</v>
      </c>
      <c r="H6611" s="124"/>
      <c r="I6611" s="128" t="s">
        <v>15192</v>
      </c>
      <c r="J6611" s="124"/>
      <c r="K6611" s="124"/>
      <c r="L6611" s="124"/>
      <c r="M6611" s="124"/>
      <c r="N6611" s="197">
        <v>665493.65</v>
      </c>
      <c r="O6611" s="197">
        <v>0</v>
      </c>
      <c r="P6611" s="124" t="s">
        <v>1314</v>
      </c>
    </row>
    <row r="6612" spans="1:16" ht="76.5">
      <c r="A6612" s="262">
        <v>25</v>
      </c>
      <c r="B6612" s="124"/>
      <c r="C6612" s="125" t="s">
        <v>694</v>
      </c>
      <c r="D6612" s="195">
        <v>43265</v>
      </c>
      <c r="E6612" s="124" t="s">
        <v>12588</v>
      </c>
      <c r="F6612" s="124" t="s">
        <v>1315</v>
      </c>
      <c r="G6612" s="124">
        <v>18021245</v>
      </c>
      <c r="H6612" s="124"/>
      <c r="I6612" s="128" t="s">
        <v>15193</v>
      </c>
      <c r="J6612" s="124"/>
      <c r="K6612" s="124"/>
      <c r="L6612" s="124"/>
      <c r="M6612" s="124"/>
      <c r="N6612" s="197">
        <v>399981.3</v>
      </c>
      <c r="O6612" s="197">
        <v>0</v>
      </c>
      <c r="P6612" s="124" t="s">
        <v>1314</v>
      </c>
    </row>
    <row r="6613" spans="1:16" ht="76.5">
      <c r="A6613" s="262">
        <v>25</v>
      </c>
      <c r="B6613" s="124"/>
      <c r="C6613" s="125" t="s">
        <v>694</v>
      </c>
      <c r="D6613" s="195">
        <v>43265</v>
      </c>
      <c r="E6613" s="124" t="s">
        <v>12589</v>
      </c>
      <c r="F6613" s="124" t="s">
        <v>1315</v>
      </c>
      <c r="G6613" s="124">
        <v>18021272</v>
      </c>
      <c r="H6613" s="124"/>
      <c r="I6613" s="128" t="s">
        <v>15194</v>
      </c>
      <c r="J6613" s="124"/>
      <c r="K6613" s="124"/>
      <c r="L6613" s="124"/>
      <c r="M6613" s="124"/>
      <c r="N6613" s="197">
        <v>60713.18</v>
      </c>
      <c r="O6613" s="197">
        <v>0</v>
      </c>
      <c r="P6613" s="124" t="s">
        <v>1314</v>
      </c>
    </row>
    <row r="6614" spans="1:16" ht="76.5">
      <c r="A6614" s="262">
        <v>25</v>
      </c>
      <c r="B6614" s="124"/>
      <c r="C6614" s="125" t="s">
        <v>694</v>
      </c>
      <c r="D6614" s="195">
        <v>43265</v>
      </c>
      <c r="E6614" s="124" t="s">
        <v>12590</v>
      </c>
      <c r="F6614" s="124" t="s">
        <v>1315</v>
      </c>
      <c r="G6614" s="124">
        <v>18021278</v>
      </c>
      <c r="H6614" s="124"/>
      <c r="I6614" s="128" t="s">
        <v>15195</v>
      </c>
      <c r="J6614" s="124"/>
      <c r="K6614" s="124"/>
      <c r="L6614" s="124"/>
      <c r="M6614" s="124"/>
      <c r="N6614" s="197">
        <v>84861.8</v>
      </c>
      <c r="O6614" s="197">
        <v>0</v>
      </c>
      <c r="P6614" s="124" t="s">
        <v>1314</v>
      </c>
    </row>
    <row r="6615" spans="1:16" ht="76.5">
      <c r="A6615" s="262">
        <v>25</v>
      </c>
      <c r="B6615" s="124"/>
      <c r="C6615" s="125" t="s">
        <v>694</v>
      </c>
      <c r="D6615" s="195">
        <v>43265</v>
      </c>
      <c r="E6615" s="124" t="s">
        <v>12591</v>
      </c>
      <c r="F6615" s="124" t="s">
        <v>1315</v>
      </c>
      <c r="G6615" s="124">
        <v>18021279</v>
      </c>
      <c r="H6615" s="124"/>
      <c r="I6615" s="128" t="s">
        <v>15196</v>
      </c>
      <c r="J6615" s="124"/>
      <c r="K6615" s="124"/>
      <c r="L6615" s="124"/>
      <c r="M6615" s="124"/>
      <c r="N6615" s="197">
        <v>93244.53</v>
      </c>
      <c r="O6615" s="197">
        <v>0</v>
      </c>
      <c r="P6615" s="124" t="s">
        <v>1314</v>
      </c>
    </row>
    <row r="6616" spans="1:16" ht="76.5">
      <c r="A6616" s="262">
        <v>25</v>
      </c>
      <c r="B6616" s="124"/>
      <c r="C6616" s="125" t="s">
        <v>694</v>
      </c>
      <c r="D6616" s="195">
        <v>43265</v>
      </c>
      <c r="E6616" s="124" t="s">
        <v>12592</v>
      </c>
      <c r="F6616" s="124" t="s">
        <v>1315</v>
      </c>
      <c r="G6616" s="124">
        <v>18021327</v>
      </c>
      <c r="H6616" s="124"/>
      <c r="I6616" s="128" t="s">
        <v>15197</v>
      </c>
      <c r="J6616" s="124"/>
      <c r="K6616" s="124"/>
      <c r="L6616" s="124"/>
      <c r="M6616" s="124"/>
      <c r="N6616" s="197">
        <v>357951.2</v>
      </c>
      <c r="O6616" s="197">
        <v>0</v>
      </c>
      <c r="P6616" s="124" t="s">
        <v>1314</v>
      </c>
    </row>
    <row r="6617" spans="1:16" ht="76.5">
      <c r="A6617" s="262">
        <v>25</v>
      </c>
      <c r="B6617" s="124"/>
      <c r="C6617" s="125" t="s">
        <v>694</v>
      </c>
      <c r="D6617" s="195">
        <v>43265</v>
      </c>
      <c r="E6617" s="124" t="s">
        <v>12593</v>
      </c>
      <c r="F6617" s="124" t="s">
        <v>1315</v>
      </c>
      <c r="G6617" s="124">
        <v>18022620</v>
      </c>
      <c r="H6617" s="124"/>
      <c r="I6617" s="128" t="s">
        <v>15198</v>
      </c>
      <c r="J6617" s="124"/>
      <c r="K6617" s="124"/>
      <c r="L6617" s="124"/>
      <c r="M6617" s="124"/>
      <c r="N6617" s="197">
        <v>403766.25</v>
      </c>
      <c r="O6617" s="197">
        <v>0</v>
      </c>
      <c r="P6617" s="124" t="s">
        <v>1314</v>
      </c>
    </row>
    <row r="6618" spans="1:16" ht="76.5">
      <c r="A6618" s="262">
        <v>25</v>
      </c>
      <c r="B6618" s="124"/>
      <c r="C6618" s="125" t="s">
        <v>694</v>
      </c>
      <c r="D6618" s="195">
        <v>43265</v>
      </c>
      <c r="E6618" s="124" t="s">
        <v>12594</v>
      </c>
      <c r="F6618" s="124" t="s">
        <v>1315</v>
      </c>
      <c r="G6618" s="124">
        <v>18022661</v>
      </c>
      <c r="H6618" s="124"/>
      <c r="I6618" s="128" t="s">
        <v>15199</v>
      </c>
      <c r="J6618" s="124"/>
      <c r="K6618" s="124"/>
      <c r="L6618" s="124"/>
      <c r="M6618" s="124"/>
      <c r="N6618" s="197">
        <v>1653777.4</v>
      </c>
      <c r="O6618" s="197">
        <v>0</v>
      </c>
      <c r="P6618" s="124" t="s">
        <v>1314</v>
      </c>
    </row>
    <row r="6619" spans="1:16" ht="76.5">
      <c r="A6619" s="262">
        <v>25</v>
      </c>
      <c r="B6619" s="124"/>
      <c r="C6619" s="125" t="s">
        <v>694</v>
      </c>
      <c r="D6619" s="195">
        <v>43265</v>
      </c>
      <c r="E6619" s="124" t="s">
        <v>12595</v>
      </c>
      <c r="F6619" s="124" t="s">
        <v>1315</v>
      </c>
      <c r="G6619" s="124">
        <v>18022653</v>
      </c>
      <c r="H6619" s="124"/>
      <c r="I6619" s="128" t="s">
        <v>15200</v>
      </c>
      <c r="J6619" s="124"/>
      <c r="K6619" s="124"/>
      <c r="L6619" s="124"/>
      <c r="M6619" s="124"/>
      <c r="N6619" s="197">
        <v>282115.23</v>
      </c>
      <c r="O6619" s="197">
        <v>0</v>
      </c>
      <c r="P6619" s="124" t="s">
        <v>1314</v>
      </c>
    </row>
    <row r="6620" spans="1:16" ht="89.25">
      <c r="A6620" s="262">
        <v>10</v>
      </c>
      <c r="B6620" s="124"/>
      <c r="C6620" s="125" t="s">
        <v>690</v>
      </c>
      <c r="D6620" s="195">
        <v>43265</v>
      </c>
      <c r="E6620" s="124" t="s">
        <v>12596</v>
      </c>
      <c r="F6620" s="124" t="s">
        <v>15</v>
      </c>
      <c r="G6620" s="124">
        <v>5207</v>
      </c>
      <c r="H6620" s="124"/>
      <c r="I6620" s="128" t="s">
        <v>15201</v>
      </c>
      <c r="J6620" s="124"/>
      <c r="K6620" s="124"/>
      <c r="L6620" s="124"/>
      <c r="M6620" s="124"/>
      <c r="N6620" s="197">
        <v>23497.119999999999</v>
      </c>
      <c r="O6620" s="197">
        <v>0</v>
      </c>
      <c r="P6620" s="124" t="s">
        <v>1314</v>
      </c>
    </row>
    <row r="6621" spans="1:16" ht="76.5">
      <c r="A6621" s="262">
        <v>25</v>
      </c>
      <c r="B6621" s="124"/>
      <c r="C6621" s="125" t="s">
        <v>694</v>
      </c>
      <c r="D6621" s="195">
        <v>43265</v>
      </c>
      <c r="E6621" s="124" t="s">
        <v>12597</v>
      </c>
      <c r="F6621" s="124" t="s">
        <v>1315</v>
      </c>
      <c r="G6621" s="124">
        <v>18006135</v>
      </c>
      <c r="H6621" s="124"/>
      <c r="I6621" s="128" t="s">
        <v>15202</v>
      </c>
      <c r="J6621" s="124"/>
      <c r="K6621" s="124"/>
      <c r="L6621" s="124"/>
      <c r="M6621" s="124"/>
      <c r="N6621" s="197">
        <v>10.33</v>
      </c>
      <c r="O6621" s="197">
        <v>0</v>
      </c>
      <c r="P6621" s="124" t="s">
        <v>1314</v>
      </c>
    </row>
    <row r="6622" spans="1:16" ht="76.5">
      <c r="A6622" s="262">
        <v>25</v>
      </c>
      <c r="B6622" s="124"/>
      <c r="C6622" s="125" t="s">
        <v>694</v>
      </c>
      <c r="D6622" s="195">
        <v>43265</v>
      </c>
      <c r="E6622" s="124" t="s">
        <v>12598</v>
      </c>
      <c r="F6622" s="124" t="s">
        <v>1315</v>
      </c>
      <c r="G6622" s="124">
        <v>18006156</v>
      </c>
      <c r="H6622" s="124"/>
      <c r="I6622" s="128" t="s">
        <v>15203</v>
      </c>
      <c r="J6622" s="124"/>
      <c r="K6622" s="124"/>
      <c r="L6622" s="124"/>
      <c r="M6622" s="124"/>
      <c r="N6622" s="197">
        <v>1.28</v>
      </c>
      <c r="O6622" s="197">
        <v>0</v>
      </c>
      <c r="P6622" s="124" t="s">
        <v>1314</v>
      </c>
    </row>
    <row r="6623" spans="1:16" ht="76.5">
      <c r="A6623" s="262">
        <v>25</v>
      </c>
      <c r="B6623" s="124"/>
      <c r="C6623" s="125" t="s">
        <v>694</v>
      </c>
      <c r="D6623" s="195">
        <v>43265</v>
      </c>
      <c r="E6623" s="124" t="s">
        <v>12599</v>
      </c>
      <c r="F6623" s="124" t="s">
        <v>1315</v>
      </c>
      <c r="G6623" s="124">
        <v>18006324</v>
      </c>
      <c r="H6623" s="124"/>
      <c r="I6623" s="128" t="s">
        <v>15204</v>
      </c>
      <c r="J6623" s="124"/>
      <c r="K6623" s="124"/>
      <c r="L6623" s="124"/>
      <c r="M6623" s="124"/>
      <c r="N6623" s="197">
        <v>65.8</v>
      </c>
      <c r="O6623" s="197">
        <v>0</v>
      </c>
      <c r="P6623" s="124" t="s">
        <v>1314</v>
      </c>
    </row>
    <row r="6624" spans="1:16" ht="76.5">
      <c r="A6624" s="262">
        <v>25</v>
      </c>
      <c r="B6624" s="124"/>
      <c r="C6624" s="125" t="s">
        <v>694</v>
      </c>
      <c r="D6624" s="195">
        <v>43265</v>
      </c>
      <c r="E6624" s="124" t="s">
        <v>12600</v>
      </c>
      <c r="F6624" s="124" t="s">
        <v>1315</v>
      </c>
      <c r="G6624" s="124">
        <v>18006412</v>
      </c>
      <c r="H6624" s="124"/>
      <c r="I6624" s="128" t="s">
        <v>15205</v>
      </c>
      <c r="J6624" s="124"/>
      <c r="K6624" s="124"/>
      <c r="L6624" s="124"/>
      <c r="M6624" s="124"/>
      <c r="N6624" s="197">
        <v>323.86</v>
      </c>
      <c r="O6624" s="197">
        <v>0</v>
      </c>
      <c r="P6624" s="124" t="s">
        <v>1314</v>
      </c>
    </row>
    <row r="6625" spans="1:16" ht="76.5">
      <c r="A6625" s="262">
        <v>25</v>
      </c>
      <c r="B6625" s="124"/>
      <c r="C6625" s="125" t="s">
        <v>694</v>
      </c>
      <c r="D6625" s="195">
        <v>43265</v>
      </c>
      <c r="E6625" s="124" t="s">
        <v>12601</v>
      </c>
      <c r="F6625" s="124" t="s">
        <v>1315</v>
      </c>
      <c r="G6625" s="124">
        <v>18006416</v>
      </c>
      <c r="H6625" s="124"/>
      <c r="I6625" s="128" t="s">
        <v>15206</v>
      </c>
      <c r="J6625" s="124"/>
      <c r="K6625" s="124"/>
      <c r="L6625" s="124"/>
      <c r="M6625" s="124"/>
      <c r="N6625" s="197">
        <v>21.53</v>
      </c>
      <c r="O6625" s="197">
        <v>0</v>
      </c>
      <c r="P6625" s="124" t="s">
        <v>1314</v>
      </c>
    </row>
    <row r="6626" spans="1:16" ht="76.5">
      <c r="A6626" s="262">
        <v>25</v>
      </c>
      <c r="B6626" s="124"/>
      <c r="C6626" s="125" t="s">
        <v>694</v>
      </c>
      <c r="D6626" s="195">
        <v>43265</v>
      </c>
      <c r="E6626" s="124" t="s">
        <v>12602</v>
      </c>
      <c r="F6626" s="124" t="s">
        <v>1315</v>
      </c>
      <c r="G6626" s="124">
        <v>18006417</v>
      </c>
      <c r="H6626" s="124"/>
      <c r="I6626" s="128" t="s">
        <v>15207</v>
      </c>
      <c r="J6626" s="124"/>
      <c r="K6626" s="124"/>
      <c r="L6626" s="124"/>
      <c r="M6626" s="124"/>
      <c r="N6626" s="197">
        <v>14.16</v>
      </c>
      <c r="O6626" s="197">
        <v>0</v>
      </c>
      <c r="P6626" s="124" t="s">
        <v>1314</v>
      </c>
    </row>
    <row r="6627" spans="1:16" ht="76.5">
      <c r="A6627" s="262">
        <v>25</v>
      </c>
      <c r="B6627" s="124"/>
      <c r="C6627" s="125" t="s">
        <v>694</v>
      </c>
      <c r="D6627" s="195">
        <v>43265</v>
      </c>
      <c r="E6627" s="124" t="s">
        <v>12603</v>
      </c>
      <c r="F6627" s="124" t="s">
        <v>1315</v>
      </c>
      <c r="G6627" s="124">
        <v>18006418</v>
      </c>
      <c r="H6627" s="124"/>
      <c r="I6627" s="128" t="s">
        <v>15208</v>
      </c>
      <c r="J6627" s="124"/>
      <c r="K6627" s="124"/>
      <c r="L6627" s="124"/>
      <c r="M6627" s="124"/>
      <c r="N6627" s="197">
        <v>780.84</v>
      </c>
      <c r="O6627" s="197">
        <v>0</v>
      </c>
      <c r="P6627" s="124" t="s">
        <v>1314</v>
      </c>
    </row>
    <row r="6628" spans="1:16" ht="76.5">
      <c r="A6628" s="262">
        <v>25</v>
      </c>
      <c r="B6628" s="124"/>
      <c r="C6628" s="125" t="s">
        <v>694</v>
      </c>
      <c r="D6628" s="195">
        <v>43265</v>
      </c>
      <c r="E6628" s="124" t="s">
        <v>12604</v>
      </c>
      <c r="F6628" s="124" t="s">
        <v>1315</v>
      </c>
      <c r="G6628" s="124">
        <v>18006923</v>
      </c>
      <c r="H6628" s="124"/>
      <c r="I6628" s="128" t="s">
        <v>15209</v>
      </c>
      <c r="J6628" s="124"/>
      <c r="K6628" s="124"/>
      <c r="L6628" s="124"/>
      <c r="M6628" s="124"/>
      <c r="N6628" s="197">
        <v>10518.5</v>
      </c>
      <c r="O6628" s="197">
        <v>0</v>
      </c>
      <c r="P6628" s="124" t="s">
        <v>1314</v>
      </c>
    </row>
    <row r="6629" spans="1:16" ht="76.5">
      <c r="A6629" s="262">
        <v>25</v>
      </c>
      <c r="B6629" s="124"/>
      <c r="C6629" s="125" t="s">
        <v>694</v>
      </c>
      <c r="D6629" s="195">
        <v>43265</v>
      </c>
      <c r="E6629" s="124" t="s">
        <v>12605</v>
      </c>
      <c r="F6629" s="124" t="s">
        <v>1315</v>
      </c>
      <c r="G6629" s="124">
        <v>18006924</v>
      </c>
      <c r="H6629" s="124"/>
      <c r="I6629" s="128" t="s">
        <v>15210</v>
      </c>
      <c r="J6629" s="124"/>
      <c r="K6629" s="124"/>
      <c r="L6629" s="124"/>
      <c r="M6629" s="124"/>
      <c r="N6629" s="197">
        <v>260.39999999999998</v>
      </c>
      <c r="O6629" s="197">
        <v>0</v>
      </c>
      <c r="P6629" s="124" t="s">
        <v>1314</v>
      </c>
    </row>
    <row r="6630" spans="1:16" ht="76.5">
      <c r="A6630" s="262">
        <v>25</v>
      </c>
      <c r="B6630" s="124"/>
      <c r="C6630" s="125" t="s">
        <v>694</v>
      </c>
      <c r="D6630" s="195">
        <v>43265</v>
      </c>
      <c r="E6630" s="124" t="s">
        <v>12606</v>
      </c>
      <c r="F6630" s="124" t="s">
        <v>1315</v>
      </c>
      <c r="G6630" s="124">
        <v>18006925</v>
      </c>
      <c r="H6630" s="124"/>
      <c r="I6630" s="128" t="s">
        <v>15211</v>
      </c>
      <c r="J6630" s="124"/>
      <c r="K6630" s="124"/>
      <c r="L6630" s="124"/>
      <c r="M6630" s="124"/>
      <c r="N6630" s="197">
        <v>114.22</v>
      </c>
      <c r="O6630" s="197">
        <v>0</v>
      </c>
      <c r="P6630" s="124" t="s">
        <v>1314</v>
      </c>
    </row>
    <row r="6631" spans="1:16" ht="76.5">
      <c r="A6631" s="262">
        <v>25</v>
      </c>
      <c r="B6631" s="124"/>
      <c r="C6631" s="125" t="s">
        <v>694</v>
      </c>
      <c r="D6631" s="195">
        <v>43265</v>
      </c>
      <c r="E6631" s="124" t="s">
        <v>12607</v>
      </c>
      <c r="F6631" s="124" t="s">
        <v>1315</v>
      </c>
      <c r="G6631" s="124">
        <v>18006926</v>
      </c>
      <c r="H6631" s="124"/>
      <c r="I6631" s="128" t="s">
        <v>15212</v>
      </c>
      <c r="J6631" s="124"/>
      <c r="K6631" s="124"/>
      <c r="L6631" s="124"/>
      <c r="M6631" s="124"/>
      <c r="N6631" s="197">
        <v>0.41</v>
      </c>
      <c r="O6631" s="197">
        <v>0</v>
      </c>
      <c r="P6631" s="124" t="s">
        <v>1314</v>
      </c>
    </row>
    <row r="6632" spans="1:16" ht="76.5">
      <c r="A6632" s="262">
        <v>25</v>
      </c>
      <c r="B6632" s="124"/>
      <c r="C6632" s="125" t="s">
        <v>694</v>
      </c>
      <c r="D6632" s="195">
        <v>43265</v>
      </c>
      <c r="E6632" s="124" t="s">
        <v>12608</v>
      </c>
      <c r="F6632" s="124" t="s">
        <v>1315</v>
      </c>
      <c r="G6632" s="124">
        <v>18006929</v>
      </c>
      <c r="H6632" s="124"/>
      <c r="I6632" s="128" t="s">
        <v>15213</v>
      </c>
      <c r="J6632" s="124"/>
      <c r="K6632" s="124"/>
      <c r="L6632" s="124"/>
      <c r="M6632" s="124"/>
      <c r="N6632" s="197">
        <v>100.57</v>
      </c>
      <c r="O6632" s="197">
        <v>0</v>
      </c>
      <c r="P6632" s="124" t="s">
        <v>1314</v>
      </c>
    </row>
    <row r="6633" spans="1:16" ht="76.5">
      <c r="A6633" s="262">
        <v>25</v>
      </c>
      <c r="B6633" s="124"/>
      <c r="C6633" s="125" t="s">
        <v>694</v>
      </c>
      <c r="D6633" s="195">
        <v>43265</v>
      </c>
      <c r="E6633" s="124" t="s">
        <v>12609</v>
      </c>
      <c r="F6633" s="124" t="s">
        <v>1315</v>
      </c>
      <c r="G6633" s="124">
        <v>18006930</v>
      </c>
      <c r="H6633" s="124"/>
      <c r="I6633" s="128" t="s">
        <v>15214</v>
      </c>
      <c r="J6633" s="124"/>
      <c r="K6633" s="124"/>
      <c r="L6633" s="124"/>
      <c r="M6633" s="124"/>
      <c r="N6633" s="197">
        <v>287.36</v>
      </c>
      <c r="O6633" s="197">
        <v>0</v>
      </c>
      <c r="P6633" s="124" t="s">
        <v>1314</v>
      </c>
    </row>
    <row r="6634" spans="1:16" ht="76.5">
      <c r="A6634" s="262">
        <v>25</v>
      </c>
      <c r="B6634" s="124"/>
      <c r="C6634" s="125" t="s">
        <v>694</v>
      </c>
      <c r="D6634" s="195">
        <v>43265</v>
      </c>
      <c r="E6634" s="124" t="s">
        <v>12610</v>
      </c>
      <c r="F6634" s="124" t="s">
        <v>1315</v>
      </c>
      <c r="G6634" s="124">
        <v>18006927</v>
      </c>
      <c r="H6634" s="124"/>
      <c r="I6634" s="128" t="s">
        <v>15215</v>
      </c>
      <c r="J6634" s="124"/>
      <c r="K6634" s="124"/>
      <c r="L6634" s="124"/>
      <c r="M6634" s="124"/>
      <c r="N6634" s="197">
        <v>6210.4</v>
      </c>
      <c r="O6634" s="197">
        <v>0</v>
      </c>
      <c r="P6634" s="124" t="s">
        <v>1314</v>
      </c>
    </row>
    <row r="6635" spans="1:16" ht="76.5">
      <c r="A6635" s="262">
        <v>25</v>
      </c>
      <c r="B6635" s="124"/>
      <c r="C6635" s="125" t="s">
        <v>694</v>
      </c>
      <c r="D6635" s="195">
        <v>43265</v>
      </c>
      <c r="E6635" s="124" t="s">
        <v>12611</v>
      </c>
      <c r="F6635" s="124" t="s">
        <v>1315</v>
      </c>
      <c r="G6635" s="124">
        <v>18006928</v>
      </c>
      <c r="H6635" s="124"/>
      <c r="I6635" s="128" t="s">
        <v>15216</v>
      </c>
      <c r="J6635" s="124"/>
      <c r="K6635" s="124"/>
      <c r="L6635" s="124"/>
      <c r="M6635" s="124"/>
      <c r="N6635" s="197">
        <v>595264.26</v>
      </c>
      <c r="O6635" s="197">
        <v>0</v>
      </c>
      <c r="P6635" s="124" t="s">
        <v>1314</v>
      </c>
    </row>
    <row r="6636" spans="1:16" ht="76.5">
      <c r="A6636" s="262">
        <v>25</v>
      </c>
      <c r="B6636" s="124"/>
      <c r="C6636" s="125" t="s">
        <v>694</v>
      </c>
      <c r="D6636" s="195">
        <v>43265</v>
      </c>
      <c r="E6636" s="124" t="s">
        <v>12612</v>
      </c>
      <c r="F6636" s="124" t="s">
        <v>1315</v>
      </c>
      <c r="G6636" s="124">
        <v>18006907</v>
      </c>
      <c r="H6636" s="124"/>
      <c r="I6636" s="128" t="s">
        <v>15217</v>
      </c>
      <c r="J6636" s="124"/>
      <c r="K6636" s="124"/>
      <c r="L6636" s="124"/>
      <c r="M6636" s="124"/>
      <c r="N6636" s="197">
        <v>163.66999999999999</v>
      </c>
      <c r="O6636" s="197">
        <v>0</v>
      </c>
      <c r="P6636" s="124" t="s">
        <v>1314</v>
      </c>
    </row>
    <row r="6637" spans="1:16" ht="76.5">
      <c r="A6637" s="262">
        <v>25</v>
      </c>
      <c r="B6637" s="124"/>
      <c r="C6637" s="125" t="s">
        <v>694</v>
      </c>
      <c r="D6637" s="195">
        <v>43265</v>
      </c>
      <c r="E6637" s="124" t="s">
        <v>12613</v>
      </c>
      <c r="F6637" s="124" t="s">
        <v>1315</v>
      </c>
      <c r="G6637" s="124">
        <v>18006909</v>
      </c>
      <c r="H6637" s="124"/>
      <c r="I6637" s="128" t="s">
        <v>15218</v>
      </c>
      <c r="J6637" s="124"/>
      <c r="K6637" s="124"/>
      <c r="L6637" s="124"/>
      <c r="M6637" s="124"/>
      <c r="N6637" s="197">
        <v>0.03</v>
      </c>
      <c r="O6637" s="197">
        <v>0</v>
      </c>
      <c r="P6637" s="124" t="s">
        <v>1314</v>
      </c>
    </row>
    <row r="6638" spans="1:16" ht="76.5">
      <c r="A6638" s="262">
        <v>25</v>
      </c>
      <c r="B6638" s="124"/>
      <c r="C6638" s="125" t="s">
        <v>694</v>
      </c>
      <c r="D6638" s="195">
        <v>43265</v>
      </c>
      <c r="E6638" s="124" t="s">
        <v>12614</v>
      </c>
      <c r="F6638" s="124" t="s">
        <v>1315</v>
      </c>
      <c r="G6638" s="124">
        <v>18006904</v>
      </c>
      <c r="H6638" s="124"/>
      <c r="I6638" s="128" t="s">
        <v>15219</v>
      </c>
      <c r="J6638" s="124"/>
      <c r="K6638" s="124"/>
      <c r="L6638" s="124"/>
      <c r="M6638" s="124"/>
      <c r="N6638" s="197">
        <v>17.920000000000002</v>
      </c>
      <c r="O6638" s="197">
        <v>0</v>
      </c>
      <c r="P6638" s="124" t="s">
        <v>1314</v>
      </c>
    </row>
    <row r="6639" spans="1:16" ht="76.5">
      <c r="A6639" s="262">
        <v>25</v>
      </c>
      <c r="B6639" s="124"/>
      <c r="C6639" s="125" t="s">
        <v>694</v>
      </c>
      <c r="D6639" s="195">
        <v>43265</v>
      </c>
      <c r="E6639" s="124" t="s">
        <v>12615</v>
      </c>
      <c r="F6639" s="124" t="s">
        <v>1315</v>
      </c>
      <c r="G6639" s="124">
        <v>18006428</v>
      </c>
      <c r="H6639" s="124"/>
      <c r="I6639" s="128" t="s">
        <v>15220</v>
      </c>
      <c r="J6639" s="124"/>
      <c r="K6639" s="124"/>
      <c r="L6639" s="124"/>
      <c r="M6639" s="124"/>
      <c r="N6639" s="197">
        <v>269731.93</v>
      </c>
      <c r="O6639" s="197">
        <v>0</v>
      </c>
      <c r="P6639" s="124" t="s">
        <v>1314</v>
      </c>
    </row>
    <row r="6640" spans="1:16" ht="76.5">
      <c r="A6640" s="262">
        <v>25</v>
      </c>
      <c r="B6640" s="124"/>
      <c r="C6640" s="125" t="s">
        <v>694</v>
      </c>
      <c r="D6640" s="195">
        <v>43265</v>
      </c>
      <c r="E6640" s="124" t="s">
        <v>12616</v>
      </c>
      <c r="F6640" s="124" t="s">
        <v>1315</v>
      </c>
      <c r="G6640" s="124">
        <v>18006427</v>
      </c>
      <c r="H6640" s="124"/>
      <c r="I6640" s="128" t="s">
        <v>15221</v>
      </c>
      <c r="J6640" s="124"/>
      <c r="K6640" s="124"/>
      <c r="L6640" s="124"/>
      <c r="M6640" s="124"/>
      <c r="N6640" s="197">
        <v>108656.2</v>
      </c>
      <c r="O6640" s="197">
        <v>0</v>
      </c>
      <c r="P6640" s="124" t="s">
        <v>1314</v>
      </c>
    </row>
    <row r="6641" spans="1:16" ht="76.5">
      <c r="A6641" s="262">
        <v>25</v>
      </c>
      <c r="B6641" s="124"/>
      <c r="C6641" s="125" t="s">
        <v>694</v>
      </c>
      <c r="D6641" s="195">
        <v>43265</v>
      </c>
      <c r="E6641" s="124" t="s">
        <v>12617</v>
      </c>
      <c r="F6641" s="124" t="s">
        <v>1315</v>
      </c>
      <c r="G6641" s="124">
        <v>18006915</v>
      </c>
      <c r="H6641" s="124"/>
      <c r="I6641" s="128" t="s">
        <v>15222</v>
      </c>
      <c r="J6641" s="124"/>
      <c r="K6641" s="124"/>
      <c r="L6641" s="124"/>
      <c r="M6641" s="124"/>
      <c r="N6641" s="197">
        <v>12.78</v>
      </c>
      <c r="O6641" s="197">
        <v>0</v>
      </c>
      <c r="P6641" s="124" t="s">
        <v>1314</v>
      </c>
    </row>
    <row r="6642" spans="1:16" ht="76.5">
      <c r="A6642" s="262">
        <v>25</v>
      </c>
      <c r="B6642" s="124"/>
      <c r="C6642" s="125" t="s">
        <v>694</v>
      </c>
      <c r="D6642" s="195">
        <v>43265</v>
      </c>
      <c r="E6642" s="124" t="s">
        <v>12618</v>
      </c>
      <c r="F6642" s="124" t="s">
        <v>1315</v>
      </c>
      <c r="G6642" s="124">
        <v>18005702</v>
      </c>
      <c r="H6642" s="124"/>
      <c r="I6642" s="128" t="s">
        <v>8481</v>
      </c>
      <c r="J6642" s="124"/>
      <c r="K6642" s="124"/>
      <c r="L6642" s="124"/>
      <c r="M6642" s="124"/>
      <c r="N6642" s="197">
        <v>4664.17</v>
      </c>
      <c r="O6642" s="197">
        <v>0</v>
      </c>
      <c r="P6642" s="124" t="s">
        <v>1314</v>
      </c>
    </row>
    <row r="6643" spans="1:16" ht="76.5">
      <c r="A6643" s="262">
        <v>25</v>
      </c>
      <c r="B6643" s="124"/>
      <c r="C6643" s="125" t="s">
        <v>694</v>
      </c>
      <c r="D6643" s="195">
        <v>43265</v>
      </c>
      <c r="E6643" s="124" t="s">
        <v>12619</v>
      </c>
      <c r="F6643" s="124" t="s">
        <v>1315</v>
      </c>
      <c r="G6643" s="124">
        <v>18005703</v>
      </c>
      <c r="H6643" s="124"/>
      <c r="I6643" s="128" t="s">
        <v>15223</v>
      </c>
      <c r="J6643" s="124"/>
      <c r="K6643" s="124"/>
      <c r="L6643" s="124"/>
      <c r="M6643" s="124"/>
      <c r="N6643" s="197">
        <v>2.25</v>
      </c>
      <c r="O6643" s="197">
        <v>0</v>
      </c>
      <c r="P6643" s="124" t="s">
        <v>1314</v>
      </c>
    </row>
    <row r="6644" spans="1:16" ht="76.5">
      <c r="A6644" s="262">
        <v>25</v>
      </c>
      <c r="B6644" s="124"/>
      <c r="C6644" s="125" t="s">
        <v>694</v>
      </c>
      <c r="D6644" s="195">
        <v>43265</v>
      </c>
      <c r="E6644" s="124" t="s">
        <v>12620</v>
      </c>
      <c r="F6644" s="124" t="s">
        <v>1315</v>
      </c>
      <c r="G6644" s="124">
        <v>18005743</v>
      </c>
      <c r="H6644" s="124"/>
      <c r="I6644" s="128" t="s">
        <v>15224</v>
      </c>
      <c r="J6644" s="124"/>
      <c r="K6644" s="124"/>
      <c r="L6644" s="124"/>
      <c r="M6644" s="124"/>
      <c r="N6644" s="197">
        <v>1169.47</v>
      </c>
      <c r="O6644" s="197">
        <v>0</v>
      </c>
      <c r="P6644" s="124" t="s">
        <v>1314</v>
      </c>
    </row>
    <row r="6645" spans="1:16" ht="76.5">
      <c r="A6645" s="262">
        <v>25</v>
      </c>
      <c r="B6645" s="124"/>
      <c r="C6645" s="125" t="s">
        <v>694</v>
      </c>
      <c r="D6645" s="195">
        <v>43265</v>
      </c>
      <c r="E6645" s="124" t="s">
        <v>12621</v>
      </c>
      <c r="F6645" s="124" t="s">
        <v>1315</v>
      </c>
      <c r="G6645" s="124">
        <v>18005744</v>
      </c>
      <c r="H6645" s="124"/>
      <c r="I6645" s="128" t="s">
        <v>5935</v>
      </c>
      <c r="J6645" s="124"/>
      <c r="K6645" s="124"/>
      <c r="L6645" s="124"/>
      <c r="M6645" s="124"/>
      <c r="N6645" s="197">
        <v>45.82</v>
      </c>
      <c r="O6645" s="197">
        <v>0</v>
      </c>
      <c r="P6645" s="124" t="s">
        <v>1314</v>
      </c>
    </row>
    <row r="6646" spans="1:16" ht="76.5">
      <c r="A6646" s="262">
        <v>25</v>
      </c>
      <c r="B6646" s="124"/>
      <c r="C6646" s="125" t="s">
        <v>694</v>
      </c>
      <c r="D6646" s="195">
        <v>43265</v>
      </c>
      <c r="E6646" s="124" t="s">
        <v>12622</v>
      </c>
      <c r="F6646" s="124" t="s">
        <v>1315</v>
      </c>
      <c r="G6646" s="124">
        <v>18005674</v>
      </c>
      <c r="H6646" s="124"/>
      <c r="I6646" s="128" t="s">
        <v>15225</v>
      </c>
      <c r="J6646" s="124"/>
      <c r="K6646" s="124"/>
      <c r="L6646" s="124"/>
      <c r="M6646" s="124"/>
      <c r="N6646" s="197">
        <v>2458.16</v>
      </c>
      <c r="O6646" s="197">
        <v>0</v>
      </c>
      <c r="P6646" s="124" t="s">
        <v>1314</v>
      </c>
    </row>
    <row r="6647" spans="1:16" ht="76.5">
      <c r="A6647" s="262">
        <v>25</v>
      </c>
      <c r="B6647" s="124"/>
      <c r="C6647" s="125" t="s">
        <v>694</v>
      </c>
      <c r="D6647" s="195">
        <v>43265</v>
      </c>
      <c r="E6647" s="124" t="s">
        <v>12623</v>
      </c>
      <c r="F6647" s="124" t="s">
        <v>1315</v>
      </c>
      <c r="G6647" s="124">
        <v>18004621</v>
      </c>
      <c r="H6647" s="124"/>
      <c r="I6647" s="128" t="s">
        <v>15226</v>
      </c>
      <c r="J6647" s="124"/>
      <c r="K6647" s="124"/>
      <c r="L6647" s="124"/>
      <c r="M6647" s="124"/>
      <c r="N6647" s="197">
        <v>181.23</v>
      </c>
      <c r="O6647" s="197">
        <v>0</v>
      </c>
      <c r="P6647" s="124" t="s">
        <v>1314</v>
      </c>
    </row>
    <row r="6648" spans="1:16" ht="76.5">
      <c r="A6648" s="262">
        <v>25</v>
      </c>
      <c r="B6648" s="124"/>
      <c r="C6648" s="125" t="s">
        <v>694</v>
      </c>
      <c r="D6648" s="195">
        <v>43265</v>
      </c>
      <c r="E6648" s="124" t="s">
        <v>12624</v>
      </c>
      <c r="F6648" s="124" t="s">
        <v>1315</v>
      </c>
      <c r="G6648" s="124">
        <v>18025550</v>
      </c>
      <c r="H6648" s="124"/>
      <c r="I6648" s="128" t="s">
        <v>8501</v>
      </c>
      <c r="J6648" s="124"/>
      <c r="K6648" s="124"/>
      <c r="L6648" s="124"/>
      <c r="M6648" s="124"/>
      <c r="N6648" s="197">
        <v>167918.19</v>
      </c>
      <c r="O6648" s="197">
        <v>0</v>
      </c>
      <c r="P6648" s="124" t="s">
        <v>1314</v>
      </c>
    </row>
    <row r="6649" spans="1:16" ht="76.5">
      <c r="A6649" s="262">
        <v>25</v>
      </c>
      <c r="B6649" s="124"/>
      <c r="C6649" s="125" t="s">
        <v>694</v>
      </c>
      <c r="D6649" s="195">
        <v>43265</v>
      </c>
      <c r="E6649" s="124" t="s">
        <v>12625</v>
      </c>
      <c r="F6649" s="124" t="s">
        <v>1315</v>
      </c>
      <c r="G6649" s="124">
        <v>18025541</v>
      </c>
      <c r="H6649" s="124"/>
      <c r="I6649" s="128" t="s">
        <v>15227</v>
      </c>
      <c r="J6649" s="124"/>
      <c r="K6649" s="124"/>
      <c r="L6649" s="124"/>
      <c r="M6649" s="124"/>
      <c r="N6649" s="197">
        <v>414055.07</v>
      </c>
      <c r="O6649" s="197">
        <v>0</v>
      </c>
      <c r="P6649" s="124" t="s">
        <v>1314</v>
      </c>
    </row>
    <row r="6650" spans="1:16" ht="76.5">
      <c r="A6650" s="262">
        <v>25</v>
      </c>
      <c r="B6650" s="124"/>
      <c r="C6650" s="125" t="s">
        <v>694</v>
      </c>
      <c r="D6650" s="195">
        <v>43265</v>
      </c>
      <c r="E6650" s="124" t="s">
        <v>12626</v>
      </c>
      <c r="F6650" s="124" t="s">
        <v>1315</v>
      </c>
      <c r="G6650" s="124">
        <v>18025205</v>
      </c>
      <c r="H6650" s="124"/>
      <c r="I6650" s="128" t="s">
        <v>15228</v>
      </c>
      <c r="J6650" s="124"/>
      <c r="K6650" s="124"/>
      <c r="L6650" s="124"/>
      <c r="M6650" s="124"/>
      <c r="N6650" s="197">
        <v>45740.33</v>
      </c>
      <c r="O6650" s="197">
        <v>0</v>
      </c>
      <c r="P6650" s="124" t="s">
        <v>1314</v>
      </c>
    </row>
    <row r="6651" spans="1:16" ht="76.5">
      <c r="A6651" s="262">
        <v>25</v>
      </c>
      <c r="B6651" s="124"/>
      <c r="C6651" s="125" t="s">
        <v>694</v>
      </c>
      <c r="D6651" s="195">
        <v>43265</v>
      </c>
      <c r="E6651" s="124" t="s">
        <v>12627</v>
      </c>
      <c r="F6651" s="124" t="s">
        <v>1315</v>
      </c>
      <c r="G6651" s="124">
        <v>18025027</v>
      </c>
      <c r="H6651" s="124"/>
      <c r="I6651" s="128" t="s">
        <v>15229</v>
      </c>
      <c r="J6651" s="124"/>
      <c r="K6651" s="124"/>
      <c r="L6651" s="124"/>
      <c r="M6651" s="124"/>
      <c r="N6651" s="197">
        <v>305777.33</v>
      </c>
      <c r="O6651" s="197">
        <v>0</v>
      </c>
      <c r="P6651" s="124" t="s">
        <v>1314</v>
      </c>
    </row>
    <row r="6652" spans="1:16" ht="76.5">
      <c r="A6652" s="262">
        <v>25</v>
      </c>
      <c r="B6652" s="124"/>
      <c r="C6652" s="125" t="s">
        <v>694</v>
      </c>
      <c r="D6652" s="195">
        <v>43265</v>
      </c>
      <c r="E6652" s="124" t="s">
        <v>12628</v>
      </c>
      <c r="F6652" s="124" t="s">
        <v>1315</v>
      </c>
      <c r="G6652" s="124">
        <v>18024739</v>
      </c>
      <c r="H6652" s="124"/>
      <c r="I6652" s="128" t="s">
        <v>15230</v>
      </c>
      <c r="J6652" s="124"/>
      <c r="K6652" s="124"/>
      <c r="L6652" s="124"/>
      <c r="M6652" s="124"/>
      <c r="N6652" s="197">
        <v>585012</v>
      </c>
      <c r="O6652" s="197">
        <v>0</v>
      </c>
      <c r="P6652" s="124" t="s">
        <v>1314</v>
      </c>
    </row>
    <row r="6653" spans="1:16" ht="76.5">
      <c r="A6653" s="262">
        <v>25</v>
      </c>
      <c r="B6653" s="124"/>
      <c r="C6653" s="125" t="s">
        <v>694</v>
      </c>
      <c r="D6653" s="195">
        <v>43265</v>
      </c>
      <c r="E6653" s="124" t="s">
        <v>12629</v>
      </c>
      <c r="F6653" s="124" t="s">
        <v>1315</v>
      </c>
      <c r="G6653" s="124">
        <v>18024389</v>
      </c>
      <c r="H6653" s="124"/>
      <c r="I6653" s="128" t="s">
        <v>15231</v>
      </c>
      <c r="J6653" s="124"/>
      <c r="K6653" s="124"/>
      <c r="L6653" s="124"/>
      <c r="M6653" s="124"/>
      <c r="N6653" s="197">
        <v>205569.72</v>
      </c>
      <c r="O6653" s="197">
        <v>0</v>
      </c>
      <c r="P6653" s="124" t="s">
        <v>1314</v>
      </c>
    </row>
    <row r="6654" spans="1:16" ht="76.5">
      <c r="A6654" s="262">
        <v>25</v>
      </c>
      <c r="B6654" s="124"/>
      <c r="C6654" s="125" t="s">
        <v>694</v>
      </c>
      <c r="D6654" s="195">
        <v>43265</v>
      </c>
      <c r="E6654" s="124" t="s">
        <v>12630</v>
      </c>
      <c r="F6654" s="124" t="s">
        <v>1315</v>
      </c>
      <c r="G6654" s="124">
        <v>18024004</v>
      </c>
      <c r="H6654" s="124"/>
      <c r="I6654" s="128" t="s">
        <v>15232</v>
      </c>
      <c r="J6654" s="124"/>
      <c r="K6654" s="124"/>
      <c r="L6654" s="124"/>
      <c r="M6654" s="124"/>
      <c r="N6654" s="197">
        <v>1501481.28</v>
      </c>
      <c r="O6654" s="197">
        <v>0</v>
      </c>
      <c r="P6654" s="124" t="s">
        <v>1314</v>
      </c>
    </row>
    <row r="6655" spans="1:16" ht="76.5">
      <c r="A6655" s="262">
        <v>25</v>
      </c>
      <c r="B6655" s="124"/>
      <c r="C6655" s="125" t="s">
        <v>694</v>
      </c>
      <c r="D6655" s="195">
        <v>43265</v>
      </c>
      <c r="E6655" s="124" t="s">
        <v>12631</v>
      </c>
      <c r="F6655" s="124" t="s">
        <v>1315</v>
      </c>
      <c r="G6655" s="124">
        <v>18023450</v>
      </c>
      <c r="H6655" s="124"/>
      <c r="I6655" s="128" t="s">
        <v>15233</v>
      </c>
      <c r="J6655" s="124"/>
      <c r="K6655" s="124"/>
      <c r="L6655" s="124"/>
      <c r="M6655" s="124"/>
      <c r="N6655" s="197">
        <v>102128.88</v>
      </c>
      <c r="O6655" s="197">
        <v>0</v>
      </c>
      <c r="P6655" s="124" t="s">
        <v>1314</v>
      </c>
    </row>
    <row r="6656" spans="1:16" ht="76.5">
      <c r="A6656" s="262">
        <v>25</v>
      </c>
      <c r="B6656" s="124"/>
      <c r="C6656" s="125" t="s">
        <v>694</v>
      </c>
      <c r="D6656" s="195">
        <v>43265</v>
      </c>
      <c r="E6656" s="124" t="s">
        <v>12632</v>
      </c>
      <c r="F6656" s="124" t="s">
        <v>1315</v>
      </c>
      <c r="G6656" s="124">
        <v>18022887</v>
      </c>
      <c r="H6656" s="124"/>
      <c r="I6656" s="128" t="s">
        <v>15234</v>
      </c>
      <c r="J6656" s="124"/>
      <c r="K6656" s="124"/>
      <c r="L6656" s="124"/>
      <c r="M6656" s="124"/>
      <c r="N6656" s="197">
        <v>200075.12</v>
      </c>
      <c r="O6656" s="197">
        <v>0</v>
      </c>
      <c r="P6656" s="124" t="s">
        <v>1314</v>
      </c>
    </row>
    <row r="6657" spans="1:16" ht="76.5">
      <c r="A6657" s="262">
        <v>25</v>
      </c>
      <c r="B6657" s="124"/>
      <c r="C6657" s="125" t="s">
        <v>694</v>
      </c>
      <c r="D6657" s="195">
        <v>43265</v>
      </c>
      <c r="E6657" s="124" t="s">
        <v>12633</v>
      </c>
      <c r="F6657" s="124" t="s">
        <v>1315</v>
      </c>
      <c r="G6657" s="124">
        <v>18022673</v>
      </c>
      <c r="H6657" s="124"/>
      <c r="I6657" s="128" t="s">
        <v>15235</v>
      </c>
      <c r="J6657" s="124"/>
      <c r="K6657" s="124"/>
      <c r="L6657" s="124"/>
      <c r="M6657" s="124"/>
      <c r="N6657" s="197">
        <v>715666</v>
      </c>
      <c r="O6657" s="197">
        <v>0</v>
      </c>
      <c r="P6657" s="124" t="s">
        <v>1314</v>
      </c>
    </row>
    <row r="6658" spans="1:16" ht="76.5">
      <c r="A6658" s="262">
        <v>25</v>
      </c>
      <c r="B6658" s="124"/>
      <c r="C6658" s="125" t="s">
        <v>694</v>
      </c>
      <c r="D6658" s="195">
        <v>43265</v>
      </c>
      <c r="E6658" s="124" t="s">
        <v>12634</v>
      </c>
      <c r="F6658" s="124" t="s">
        <v>1315</v>
      </c>
      <c r="G6658" s="124">
        <v>18022660</v>
      </c>
      <c r="H6658" s="124"/>
      <c r="I6658" s="128" t="s">
        <v>15236</v>
      </c>
      <c r="J6658" s="124"/>
      <c r="K6658" s="124"/>
      <c r="L6658" s="124"/>
      <c r="M6658" s="124"/>
      <c r="N6658" s="197">
        <v>168033.43</v>
      </c>
      <c r="O6658" s="197">
        <v>0</v>
      </c>
      <c r="P6658" s="124" t="s">
        <v>1314</v>
      </c>
    </row>
    <row r="6659" spans="1:16" ht="76.5">
      <c r="A6659" s="262">
        <v>25</v>
      </c>
      <c r="B6659" s="124"/>
      <c r="C6659" s="125" t="s">
        <v>694</v>
      </c>
      <c r="D6659" s="195">
        <v>43265</v>
      </c>
      <c r="E6659" s="124" t="s">
        <v>12635</v>
      </c>
      <c r="F6659" s="124" t="s">
        <v>1315</v>
      </c>
      <c r="G6659" s="124">
        <v>18022659</v>
      </c>
      <c r="H6659" s="124"/>
      <c r="I6659" s="128" t="s">
        <v>15237</v>
      </c>
      <c r="J6659" s="124"/>
      <c r="K6659" s="124"/>
      <c r="L6659" s="124"/>
      <c r="M6659" s="124"/>
      <c r="N6659" s="197">
        <v>281103.62</v>
      </c>
      <c r="O6659" s="197">
        <v>0</v>
      </c>
      <c r="P6659" s="124" t="s">
        <v>1314</v>
      </c>
    </row>
    <row r="6660" spans="1:16" ht="76.5">
      <c r="A6660" s="262">
        <v>25</v>
      </c>
      <c r="B6660" s="124"/>
      <c r="C6660" s="125" t="s">
        <v>694</v>
      </c>
      <c r="D6660" s="195">
        <v>43265</v>
      </c>
      <c r="E6660" s="124" t="s">
        <v>12636</v>
      </c>
      <c r="F6660" s="124" t="s">
        <v>1315</v>
      </c>
      <c r="G6660" s="124">
        <v>18022621</v>
      </c>
      <c r="H6660" s="124"/>
      <c r="I6660" s="128" t="s">
        <v>15238</v>
      </c>
      <c r="J6660" s="124"/>
      <c r="K6660" s="124"/>
      <c r="L6660" s="124"/>
      <c r="M6660" s="124"/>
      <c r="N6660" s="197">
        <v>314580.76</v>
      </c>
      <c r="O6660" s="197">
        <v>0</v>
      </c>
      <c r="P6660" s="124" t="s">
        <v>1314</v>
      </c>
    </row>
    <row r="6661" spans="1:16" ht="76.5">
      <c r="A6661" s="262">
        <v>25</v>
      </c>
      <c r="B6661" s="124"/>
      <c r="C6661" s="125" t="s">
        <v>694</v>
      </c>
      <c r="D6661" s="195">
        <v>43265</v>
      </c>
      <c r="E6661" s="124" t="s">
        <v>12637</v>
      </c>
      <c r="F6661" s="124" t="s">
        <v>1315</v>
      </c>
      <c r="G6661" s="124">
        <v>18022619</v>
      </c>
      <c r="H6661" s="124"/>
      <c r="I6661" s="128" t="s">
        <v>15239</v>
      </c>
      <c r="J6661" s="124"/>
      <c r="K6661" s="124"/>
      <c r="L6661" s="124"/>
      <c r="M6661" s="124"/>
      <c r="N6661" s="197">
        <v>133918.39999999999</v>
      </c>
      <c r="O6661" s="197">
        <v>0</v>
      </c>
      <c r="P6661" s="124" t="s">
        <v>1314</v>
      </c>
    </row>
    <row r="6662" spans="1:16" ht="76.5">
      <c r="A6662" s="262">
        <v>25</v>
      </c>
      <c r="B6662" s="124"/>
      <c r="C6662" s="125" t="s">
        <v>694</v>
      </c>
      <c r="D6662" s="195">
        <v>43265</v>
      </c>
      <c r="E6662" s="124" t="s">
        <v>12638</v>
      </c>
      <c r="F6662" s="124" t="s">
        <v>1315</v>
      </c>
      <c r="G6662" s="124">
        <v>18022610</v>
      </c>
      <c r="H6662" s="124"/>
      <c r="I6662" s="128" t="s">
        <v>15240</v>
      </c>
      <c r="J6662" s="124"/>
      <c r="K6662" s="124"/>
      <c r="L6662" s="124"/>
      <c r="M6662" s="124"/>
      <c r="N6662" s="197">
        <v>187547.72</v>
      </c>
      <c r="O6662" s="197">
        <v>0</v>
      </c>
      <c r="P6662" s="124" t="s">
        <v>1314</v>
      </c>
    </row>
    <row r="6663" spans="1:16" ht="76.5">
      <c r="A6663" s="262">
        <v>25</v>
      </c>
      <c r="B6663" s="124"/>
      <c r="C6663" s="125" t="s">
        <v>694</v>
      </c>
      <c r="D6663" s="195">
        <v>43265</v>
      </c>
      <c r="E6663" s="124" t="s">
        <v>12639</v>
      </c>
      <c r="F6663" s="124" t="s">
        <v>1315</v>
      </c>
      <c r="G6663" s="124">
        <v>18022601</v>
      </c>
      <c r="H6663" s="124"/>
      <c r="I6663" s="128" t="s">
        <v>15241</v>
      </c>
      <c r="J6663" s="124"/>
      <c r="K6663" s="124"/>
      <c r="L6663" s="124"/>
      <c r="M6663" s="124"/>
      <c r="N6663" s="197">
        <v>463214.29</v>
      </c>
      <c r="O6663" s="197">
        <v>0</v>
      </c>
      <c r="P6663" s="124" t="s">
        <v>1314</v>
      </c>
    </row>
    <row r="6664" spans="1:16" ht="76.5">
      <c r="A6664" s="262">
        <v>25</v>
      </c>
      <c r="B6664" s="124"/>
      <c r="C6664" s="125" t="s">
        <v>694</v>
      </c>
      <c r="D6664" s="195">
        <v>43265</v>
      </c>
      <c r="E6664" s="124" t="s">
        <v>12640</v>
      </c>
      <c r="F6664" s="124" t="s">
        <v>1315</v>
      </c>
      <c r="G6664" s="124">
        <v>18022617</v>
      </c>
      <c r="H6664" s="124"/>
      <c r="I6664" s="128" t="s">
        <v>15242</v>
      </c>
      <c r="J6664" s="124"/>
      <c r="K6664" s="124"/>
      <c r="L6664" s="124"/>
      <c r="M6664" s="124"/>
      <c r="N6664" s="197">
        <v>298014.06</v>
      </c>
      <c r="O6664" s="197">
        <v>0</v>
      </c>
      <c r="P6664" s="124" t="s">
        <v>1314</v>
      </c>
    </row>
    <row r="6665" spans="1:16" ht="76.5">
      <c r="A6665" s="262">
        <v>25</v>
      </c>
      <c r="B6665" s="124"/>
      <c r="C6665" s="125" t="s">
        <v>694</v>
      </c>
      <c r="D6665" s="195">
        <v>43265</v>
      </c>
      <c r="E6665" s="124" t="s">
        <v>12641</v>
      </c>
      <c r="F6665" s="124" t="s">
        <v>1315</v>
      </c>
      <c r="G6665" s="124">
        <v>18022609</v>
      </c>
      <c r="H6665" s="124"/>
      <c r="I6665" s="128" t="s">
        <v>15243</v>
      </c>
      <c r="J6665" s="124"/>
      <c r="K6665" s="124"/>
      <c r="L6665" s="124"/>
      <c r="M6665" s="124"/>
      <c r="N6665" s="197">
        <v>229020.41</v>
      </c>
      <c r="O6665" s="197">
        <v>0</v>
      </c>
      <c r="P6665" s="124" t="s">
        <v>1314</v>
      </c>
    </row>
    <row r="6666" spans="1:16" ht="76.5">
      <c r="A6666" s="262">
        <v>25</v>
      </c>
      <c r="B6666" s="124"/>
      <c r="C6666" s="125" t="s">
        <v>694</v>
      </c>
      <c r="D6666" s="195">
        <v>43265</v>
      </c>
      <c r="E6666" s="124" t="s">
        <v>12642</v>
      </c>
      <c r="F6666" s="124" t="s">
        <v>1315</v>
      </c>
      <c r="G6666" s="124">
        <v>18022574</v>
      </c>
      <c r="H6666" s="124"/>
      <c r="I6666" s="128" t="s">
        <v>15244</v>
      </c>
      <c r="J6666" s="124"/>
      <c r="K6666" s="124"/>
      <c r="L6666" s="124"/>
      <c r="M6666" s="124"/>
      <c r="N6666" s="197">
        <v>205527.19</v>
      </c>
      <c r="O6666" s="197">
        <v>0</v>
      </c>
      <c r="P6666" s="124" t="s">
        <v>1314</v>
      </c>
    </row>
    <row r="6667" spans="1:16" ht="76.5">
      <c r="A6667" s="262">
        <v>25</v>
      </c>
      <c r="B6667" s="124"/>
      <c r="C6667" s="125" t="s">
        <v>694</v>
      </c>
      <c r="D6667" s="195">
        <v>43265</v>
      </c>
      <c r="E6667" s="124" t="s">
        <v>12643</v>
      </c>
      <c r="F6667" s="124" t="s">
        <v>1315</v>
      </c>
      <c r="G6667" s="124">
        <v>18022551</v>
      </c>
      <c r="H6667" s="124"/>
      <c r="I6667" s="128" t="s">
        <v>15245</v>
      </c>
      <c r="J6667" s="124"/>
      <c r="K6667" s="124"/>
      <c r="L6667" s="124"/>
      <c r="M6667" s="124"/>
      <c r="N6667" s="197">
        <v>1281225.94</v>
      </c>
      <c r="O6667" s="197">
        <v>0</v>
      </c>
      <c r="P6667" s="124" t="s">
        <v>1314</v>
      </c>
    </row>
    <row r="6668" spans="1:16" ht="76.5">
      <c r="A6668" s="262">
        <v>25</v>
      </c>
      <c r="B6668" s="124"/>
      <c r="C6668" s="125" t="s">
        <v>694</v>
      </c>
      <c r="D6668" s="195">
        <v>43265</v>
      </c>
      <c r="E6668" s="124" t="s">
        <v>12644</v>
      </c>
      <c r="F6668" s="124" t="s">
        <v>1315</v>
      </c>
      <c r="G6668" s="124">
        <v>18022548</v>
      </c>
      <c r="H6668" s="124"/>
      <c r="I6668" s="128" t="s">
        <v>15246</v>
      </c>
      <c r="J6668" s="124"/>
      <c r="K6668" s="124"/>
      <c r="L6668" s="124"/>
      <c r="M6668" s="124"/>
      <c r="N6668" s="197">
        <v>215379.48</v>
      </c>
      <c r="O6668" s="197">
        <v>0</v>
      </c>
      <c r="P6668" s="124" t="s">
        <v>1314</v>
      </c>
    </row>
    <row r="6669" spans="1:16" ht="76.5">
      <c r="A6669" s="262">
        <v>25</v>
      </c>
      <c r="B6669" s="124"/>
      <c r="C6669" s="125" t="s">
        <v>694</v>
      </c>
      <c r="D6669" s="195">
        <v>43265</v>
      </c>
      <c r="E6669" s="124" t="s">
        <v>12645</v>
      </c>
      <c r="F6669" s="124" t="s">
        <v>1315</v>
      </c>
      <c r="G6669" s="124">
        <v>18021852</v>
      </c>
      <c r="H6669" s="124"/>
      <c r="I6669" s="128" t="s">
        <v>15247</v>
      </c>
      <c r="J6669" s="124"/>
      <c r="K6669" s="124"/>
      <c r="L6669" s="124"/>
      <c r="M6669" s="124"/>
      <c r="N6669" s="197">
        <v>475867.36</v>
      </c>
      <c r="O6669" s="197">
        <v>0</v>
      </c>
      <c r="P6669" s="124" t="s">
        <v>1314</v>
      </c>
    </row>
    <row r="6670" spans="1:16" ht="76.5">
      <c r="A6670" s="262">
        <v>25</v>
      </c>
      <c r="B6670" s="124"/>
      <c r="C6670" s="125" t="s">
        <v>694</v>
      </c>
      <c r="D6670" s="195">
        <v>43265</v>
      </c>
      <c r="E6670" s="124" t="s">
        <v>12646</v>
      </c>
      <c r="F6670" s="124" t="s">
        <v>1315</v>
      </c>
      <c r="G6670" s="124">
        <v>18022046</v>
      </c>
      <c r="H6670" s="124"/>
      <c r="I6670" s="128" t="s">
        <v>15248</v>
      </c>
      <c r="J6670" s="124"/>
      <c r="K6670" s="124"/>
      <c r="L6670" s="124"/>
      <c r="M6670" s="124"/>
      <c r="N6670" s="197">
        <v>206100.89</v>
      </c>
      <c r="O6670" s="197">
        <v>0</v>
      </c>
      <c r="P6670" s="124" t="s">
        <v>1314</v>
      </c>
    </row>
    <row r="6671" spans="1:16" ht="76.5">
      <c r="A6671" s="262">
        <v>25</v>
      </c>
      <c r="B6671" s="124"/>
      <c r="C6671" s="125" t="s">
        <v>694</v>
      </c>
      <c r="D6671" s="195">
        <v>43265</v>
      </c>
      <c r="E6671" s="124" t="s">
        <v>12647</v>
      </c>
      <c r="F6671" s="124" t="s">
        <v>1315</v>
      </c>
      <c r="G6671" s="124">
        <v>18022052</v>
      </c>
      <c r="H6671" s="124"/>
      <c r="I6671" s="128" t="s">
        <v>15249</v>
      </c>
      <c r="J6671" s="124"/>
      <c r="K6671" s="124"/>
      <c r="L6671" s="124"/>
      <c r="M6671" s="124"/>
      <c r="N6671" s="197">
        <v>276722.86</v>
      </c>
      <c r="O6671" s="197">
        <v>0</v>
      </c>
      <c r="P6671" s="124" t="s">
        <v>1314</v>
      </c>
    </row>
    <row r="6672" spans="1:16" ht="76.5">
      <c r="A6672" s="262">
        <v>25</v>
      </c>
      <c r="B6672" s="124"/>
      <c r="C6672" s="125" t="s">
        <v>694</v>
      </c>
      <c r="D6672" s="195">
        <v>43265</v>
      </c>
      <c r="E6672" s="124" t="s">
        <v>12648</v>
      </c>
      <c r="F6672" s="124" t="s">
        <v>1315</v>
      </c>
      <c r="G6672" s="124">
        <v>18022058</v>
      </c>
      <c r="H6672" s="124"/>
      <c r="I6672" s="128" t="s">
        <v>15250</v>
      </c>
      <c r="J6672" s="124"/>
      <c r="K6672" s="124"/>
      <c r="L6672" s="124"/>
      <c r="M6672" s="124"/>
      <c r="N6672" s="197">
        <v>1360000</v>
      </c>
      <c r="O6672" s="197">
        <v>0</v>
      </c>
      <c r="P6672" s="124" t="s">
        <v>1314</v>
      </c>
    </row>
    <row r="6673" spans="1:16" ht="76.5">
      <c r="A6673" s="262">
        <v>25</v>
      </c>
      <c r="B6673" s="124"/>
      <c r="C6673" s="125" t="s">
        <v>694</v>
      </c>
      <c r="D6673" s="195">
        <v>43265</v>
      </c>
      <c r="E6673" s="124" t="s">
        <v>12649</v>
      </c>
      <c r="F6673" s="124" t="s">
        <v>1315</v>
      </c>
      <c r="G6673" s="124">
        <v>18022109</v>
      </c>
      <c r="H6673" s="124"/>
      <c r="I6673" s="128" t="s">
        <v>15251</v>
      </c>
      <c r="J6673" s="124"/>
      <c r="K6673" s="124"/>
      <c r="L6673" s="124"/>
      <c r="M6673" s="124"/>
      <c r="N6673" s="197">
        <v>329166.34999999998</v>
      </c>
      <c r="O6673" s="197">
        <v>0</v>
      </c>
      <c r="P6673" s="124" t="s">
        <v>1314</v>
      </c>
    </row>
    <row r="6674" spans="1:16" ht="76.5">
      <c r="A6674" s="262">
        <v>25</v>
      </c>
      <c r="B6674" s="124"/>
      <c r="C6674" s="125" t="s">
        <v>694</v>
      </c>
      <c r="D6674" s="195">
        <v>43265</v>
      </c>
      <c r="E6674" s="124" t="s">
        <v>12650</v>
      </c>
      <c r="F6674" s="124" t="s">
        <v>1315</v>
      </c>
      <c r="G6674" s="124">
        <v>18022121</v>
      </c>
      <c r="H6674" s="124"/>
      <c r="I6674" s="128" t="s">
        <v>15252</v>
      </c>
      <c r="J6674" s="124"/>
      <c r="K6674" s="124"/>
      <c r="L6674" s="124"/>
      <c r="M6674" s="124"/>
      <c r="N6674" s="197">
        <v>1399889.34</v>
      </c>
      <c r="O6674" s="197">
        <v>0</v>
      </c>
      <c r="P6674" s="124" t="s">
        <v>1314</v>
      </c>
    </row>
    <row r="6675" spans="1:16" ht="63.75">
      <c r="A6675" s="262">
        <v>10</v>
      </c>
      <c r="B6675" s="124"/>
      <c r="C6675" s="125" t="s">
        <v>690</v>
      </c>
      <c r="D6675" s="195">
        <v>43265</v>
      </c>
      <c r="E6675" s="124" t="s">
        <v>12651</v>
      </c>
      <c r="F6675" s="124" t="s">
        <v>6</v>
      </c>
      <c r="G6675" s="124">
        <v>761010</v>
      </c>
      <c r="H6675" s="124"/>
      <c r="I6675" s="128" t="s">
        <v>15253</v>
      </c>
      <c r="J6675" s="124"/>
      <c r="K6675" s="124"/>
      <c r="L6675" s="124"/>
      <c r="M6675" s="124"/>
      <c r="N6675" s="197">
        <v>0</v>
      </c>
      <c r="O6675" s="197">
        <v>466342.8</v>
      </c>
      <c r="P6675" s="124" t="s">
        <v>1314</v>
      </c>
    </row>
    <row r="6676" spans="1:16" ht="76.5">
      <c r="A6676" s="262">
        <v>25</v>
      </c>
      <c r="B6676" s="124"/>
      <c r="C6676" s="125" t="s">
        <v>694</v>
      </c>
      <c r="D6676" s="195">
        <v>43265</v>
      </c>
      <c r="E6676" s="124" t="s">
        <v>12652</v>
      </c>
      <c r="F6676" s="124" t="s">
        <v>1315</v>
      </c>
      <c r="G6676" s="124">
        <v>18022471</v>
      </c>
      <c r="H6676" s="124"/>
      <c r="I6676" s="128" t="s">
        <v>15254</v>
      </c>
      <c r="J6676" s="124"/>
      <c r="K6676" s="124"/>
      <c r="L6676" s="124"/>
      <c r="M6676" s="124"/>
      <c r="N6676" s="197">
        <v>1545494.2</v>
      </c>
      <c r="O6676" s="197">
        <v>0</v>
      </c>
      <c r="P6676" s="124" t="s">
        <v>1314</v>
      </c>
    </row>
    <row r="6677" spans="1:16" ht="76.5">
      <c r="A6677" s="262">
        <v>25</v>
      </c>
      <c r="B6677" s="124"/>
      <c r="C6677" s="125" t="s">
        <v>694</v>
      </c>
      <c r="D6677" s="195">
        <v>43265</v>
      </c>
      <c r="E6677" s="124" t="s">
        <v>12653</v>
      </c>
      <c r="F6677" s="124" t="s">
        <v>1315</v>
      </c>
      <c r="G6677" s="124">
        <v>18022547</v>
      </c>
      <c r="H6677" s="124"/>
      <c r="I6677" s="128" t="s">
        <v>15255</v>
      </c>
      <c r="J6677" s="124"/>
      <c r="K6677" s="124"/>
      <c r="L6677" s="124"/>
      <c r="M6677" s="124"/>
      <c r="N6677" s="197">
        <v>63390.38</v>
      </c>
      <c r="O6677" s="197">
        <v>0</v>
      </c>
      <c r="P6677" s="124" t="s">
        <v>1314</v>
      </c>
    </row>
    <row r="6678" spans="1:16" ht="76.5">
      <c r="A6678" s="262">
        <v>25</v>
      </c>
      <c r="B6678" s="124"/>
      <c r="C6678" s="125" t="s">
        <v>694</v>
      </c>
      <c r="D6678" s="195">
        <v>43265</v>
      </c>
      <c r="E6678" s="124" t="s">
        <v>12654</v>
      </c>
      <c r="F6678" s="124" t="s">
        <v>1315</v>
      </c>
      <c r="G6678" s="124">
        <v>18022618</v>
      </c>
      <c r="H6678" s="124"/>
      <c r="I6678" s="128" t="s">
        <v>15256</v>
      </c>
      <c r="J6678" s="124"/>
      <c r="K6678" s="124"/>
      <c r="L6678" s="124"/>
      <c r="M6678" s="124"/>
      <c r="N6678" s="197">
        <v>181303.54</v>
      </c>
      <c r="O6678" s="197">
        <v>0</v>
      </c>
      <c r="P6678" s="124" t="s">
        <v>1314</v>
      </c>
    </row>
    <row r="6679" spans="1:16" ht="102">
      <c r="A6679" s="262">
        <v>197</v>
      </c>
      <c r="B6679" s="124"/>
      <c r="C6679" s="125" t="s">
        <v>754</v>
      </c>
      <c r="D6679" s="195">
        <v>43265</v>
      </c>
      <c r="E6679" s="124" t="s">
        <v>12655</v>
      </c>
      <c r="F6679" s="124" t="s">
        <v>15</v>
      </c>
      <c r="G6679" s="124">
        <v>5198</v>
      </c>
      <c r="H6679" s="124"/>
      <c r="I6679" s="128" t="s">
        <v>15257</v>
      </c>
      <c r="J6679" s="124"/>
      <c r="K6679" s="124"/>
      <c r="L6679" s="124"/>
      <c r="M6679" s="124"/>
      <c r="N6679" s="197">
        <v>273.08999999999997</v>
      </c>
      <c r="O6679" s="197">
        <v>0</v>
      </c>
      <c r="P6679" s="124" t="s">
        <v>1314</v>
      </c>
    </row>
    <row r="6680" spans="1:16" ht="102">
      <c r="A6680" s="262">
        <v>197</v>
      </c>
      <c r="B6680" s="124"/>
      <c r="C6680" s="125" t="s">
        <v>754</v>
      </c>
      <c r="D6680" s="195">
        <v>43265</v>
      </c>
      <c r="E6680" s="124" t="s">
        <v>12656</v>
      </c>
      <c r="F6680" s="124" t="s">
        <v>1257</v>
      </c>
      <c r="G6680" s="124">
        <v>5198</v>
      </c>
      <c r="H6680" s="124"/>
      <c r="I6680" s="128" t="s">
        <v>15258</v>
      </c>
      <c r="J6680" s="124"/>
      <c r="K6680" s="124"/>
      <c r="L6680" s="124"/>
      <c r="M6680" s="124"/>
      <c r="N6680" s="197">
        <v>84.91</v>
      </c>
      <c r="O6680" s="197">
        <v>0</v>
      </c>
      <c r="P6680" s="124" t="s">
        <v>1314</v>
      </c>
    </row>
    <row r="6681" spans="1:16" ht="63.75">
      <c r="A6681" s="262">
        <v>10</v>
      </c>
      <c r="B6681" s="124"/>
      <c r="C6681" s="125" t="s">
        <v>690</v>
      </c>
      <c r="D6681" s="195">
        <v>43265</v>
      </c>
      <c r="E6681" s="124" t="s">
        <v>12657</v>
      </c>
      <c r="F6681" s="124" t="s">
        <v>15</v>
      </c>
      <c r="G6681" s="124">
        <v>761011</v>
      </c>
      <c r="H6681" s="124"/>
      <c r="I6681" s="128" t="s">
        <v>15259</v>
      </c>
      <c r="J6681" s="124"/>
      <c r="K6681" s="124"/>
      <c r="L6681" s="124"/>
      <c r="M6681" s="124"/>
      <c r="N6681" s="197">
        <v>50</v>
      </c>
      <c r="O6681" s="197">
        <v>0</v>
      </c>
      <c r="P6681" s="124" t="s">
        <v>1314</v>
      </c>
    </row>
    <row r="6682" spans="1:16" ht="76.5">
      <c r="A6682" s="262">
        <v>25</v>
      </c>
      <c r="B6682" s="124"/>
      <c r="C6682" s="125" t="s">
        <v>694</v>
      </c>
      <c r="D6682" s="195">
        <v>43265</v>
      </c>
      <c r="E6682" s="124" t="s">
        <v>12658</v>
      </c>
      <c r="F6682" s="124" t="s">
        <v>1315</v>
      </c>
      <c r="G6682" s="124">
        <v>18021849</v>
      </c>
      <c r="H6682" s="124"/>
      <c r="I6682" s="128" t="s">
        <v>15260</v>
      </c>
      <c r="J6682" s="124"/>
      <c r="K6682" s="124"/>
      <c r="L6682" s="124"/>
      <c r="M6682" s="124"/>
      <c r="N6682" s="197">
        <v>357951.2</v>
      </c>
      <c r="O6682" s="197">
        <v>0</v>
      </c>
      <c r="P6682" s="124" t="s">
        <v>1314</v>
      </c>
    </row>
    <row r="6683" spans="1:16" ht="76.5">
      <c r="A6683" s="262">
        <v>25</v>
      </c>
      <c r="B6683" s="124"/>
      <c r="C6683" s="125" t="s">
        <v>694</v>
      </c>
      <c r="D6683" s="195">
        <v>43265</v>
      </c>
      <c r="E6683" s="124" t="s">
        <v>12659</v>
      </c>
      <c r="F6683" s="124" t="s">
        <v>1315</v>
      </c>
      <c r="G6683" s="124">
        <v>18022191</v>
      </c>
      <c r="H6683" s="124"/>
      <c r="I6683" s="128" t="s">
        <v>15261</v>
      </c>
      <c r="J6683" s="124"/>
      <c r="K6683" s="124"/>
      <c r="L6683" s="124"/>
      <c r="M6683" s="124"/>
      <c r="N6683" s="197">
        <v>287281.88</v>
      </c>
      <c r="O6683" s="197">
        <v>0</v>
      </c>
      <c r="P6683" s="124" t="s">
        <v>1314</v>
      </c>
    </row>
    <row r="6684" spans="1:16" ht="76.5">
      <c r="A6684" s="262">
        <v>25</v>
      </c>
      <c r="B6684" s="124"/>
      <c r="C6684" s="125" t="s">
        <v>694</v>
      </c>
      <c r="D6684" s="195">
        <v>43265</v>
      </c>
      <c r="E6684" s="124" t="s">
        <v>12660</v>
      </c>
      <c r="F6684" s="124" t="s">
        <v>1315</v>
      </c>
      <c r="G6684" s="124">
        <v>18022188</v>
      </c>
      <c r="H6684" s="124"/>
      <c r="I6684" s="128" t="s">
        <v>15262</v>
      </c>
      <c r="J6684" s="124"/>
      <c r="K6684" s="124"/>
      <c r="L6684" s="124"/>
      <c r="M6684" s="124"/>
      <c r="N6684" s="197">
        <v>376182.02</v>
      </c>
      <c r="O6684" s="197">
        <v>0</v>
      </c>
      <c r="P6684" s="124" t="s">
        <v>1314</v>
      </c>
    </row>
    <row r="6685" spans="1:16" ht="76.5">
      <c r="A6685" s="262">
        <v>25</v>
      </c>
      <c r="B6685" s="124"/>
      <c r="C6685" s="125" t="s">
        <v>694</v>
      </c>
      <c r="D6685" s="195">
        <v>43265</v>
      </c>
      <c r="E6685" s="124" t="s">
        <v>12661</v>
      </c>
      <c r="F6685" s="124" t="s">
        <v>1315</v>
      </c>
      <c r="G6685" s="124">
        <v>18022120</v>
      </c>
      <c r="H6685" s="124"/>
      <c r="I6685" s="128" t="s">
        <v>15263</v>
      </c>
      <c r="J6685" s="124"/>
      <c r="K6685" s="124"/>
      <c r="L6685" s="124"/>
      <c r="M6685" s="124"/>
      <c r="N6685" s="197">
        <v>357951.2</v>
      </c>
      <c r="O6685" s="197">
        <v>0</v>
      </c>
      <c r="P6685" s="124" t="s">
        <v>1314</v>
      </c>
    </row>
    <row r="6686" spans="1:16" ht="76.5">
      <c r="A6686" s="262">
        <v>25</v>
      </c>
      <c r="B6686" s="124"/>
      <c r="C6686" s="125" t="s">
        <v>694</v>
      </c>
      <c r="D6686" s="195">
        <v>43265</v>
      </c>
      <c r="E6686" s="124" t="s">
        <v>12662</v>
      </c>
      <c r="F6686" s="124" t="s">
        <v>1315</v>
      </c>
      <c r="G6686" s="124">
        <v>18022098</v>
      </c>
      <c r="H6686" s="124"/>
      <c r="I6686" s="128" t="s">
        <v>15264</v>
      </c>
      <c r="J6686" s="124"/>
      <c r="K6686" s="124"/>
      <c r="L6686" s="124"/>
      <c r="M6686" s="124"/>
      <c r="N6686" s="197">
        <v>114897.61</v>
      </c>
      <c r="O6686" s="197">
        <v>0</v>
      </c>
      <c r="P6686" s="124" t="s">
        <v>1314</v>
      </c>
    </row>
    <row r="6687" spans="1:16" ht="76.5">
      <c r="A6687" s="262">
        <v>25</v>
      </c>
      <c r="B6687" s="124"/>
      <c r="C6687" s="125" t="s">
        <v>694</v>
      </c>
      <c r="D6687" s="195">
        <v>43265</v>
      </c>
      <c r="E6687" s="124" t="s">
        <v>12663</v>
      </c>
      <c r="F6687" s="124" t="s">
        <v>1315</v>
      </c>
      <c r="G6687" s="124">
        <v>18022053</v>
      </c>
      <c r="H6687" s="124"/>
      <c r="I6687" s="128" t="s">
        <v>15265</v>
      </c>
      <c r="J6687" s="124"/>
      <c r="K6687" s="124"/>
      <c r="L6687" s="124"/>
      <c r="M6687" s="124"/>
      <c r="N6687" s="197">
        <v>210658.98</v>
      </c>
      <c r="O6687" s="197">
        <v>0</v>
      </c>
      <c r="P6687" s="124" t="s">
        <v>1314</v>
      </c>
    </row>
    <row r="6688" spans="1:16" ht="76.5">
      <c r="A6688" s="262">
        <v>25</v>
      </c>
      <c r="B6688" s="124"/>
      <c r="C6688" s="125" t="s">
        <v>694</v>
      </c>
      <c r="D6688" s="195">
        <v>43265</v>
      </c>
      <c r="E6688" s="124" t="s">
        <v>12664</v>
      </c>
      <c r="F6688" s="124" t="s">
        <v>1315</v>
      </c>
      <c r="G6688" s="124">
        <v>18022446</v>
      </c>
      <c r="H6688" s="124"/>
      <c r="I6688" s="128" t="s">
        <v>15266</v>
      </c>
      <c r="J6688" s="124"/>
      <c r="K6688" s="124"/>
      <c r="L6688" s="124"/>
      <c r="M6688" s="124"/>
      <c r="N6688" s="197">
        <v>94595.43</v>
      </c>
      <c r="O6688" s="197">
        <v>0</v>
      </c>
      <c r="P6688" s="124" t="s">
        <v>1314</v>
      </c>
    </row>
    <row r="6689" spans="1:16" ht="76.5">
      <c r="A6689" s="262">
        <v>10</v>
      </c>
      <c r="B6689" s="124"/>
      <c r="C6689" s="125" t="s">
        <v>690</v>
      </c>
      <c r="D6689" s="195">
        <v>43265</v>
      </c>
      <c r="E6689" s="124" t="s">
        <v>12665</v>
      </c>
      <c r="F6689" s="124" t="s">
        <v>6</v>
      </c>
      <c r="G6689" s="124">
        <v>761027</v>
      </c>
      <c r="H6689" s="124"/>
      <c r="I6689" s="128" t="s">
        <v>15267</v>
      </c>
      <c r="J6689" s="124"/>
      <c r="K6689" s="124"/>
      <c r="L6689" s="124"/>
      <c r="M6689" s="124"/>
      <c r="N6689" s="197">
        <v>0</v>
      </c>
      <c r="O6689" s="197">
        <v>60608.1</v>
      </c>
      <c r="P6689" s="124" t="s">
        <v>1314</v>
      </c>
    </row>
    <row r="6690" spans="1:16" ht="76.5">
      <c r="A6690" s="262">
        <v>25</v>
      </c>
      <c r="B6690" s="124"/>
      <c r="C6690" s="125" t="s">
        <v>694</v>
      </c>
      <c r="D6690" s="195">
        <v>43265</v>
      </c>
      <c r="E6690" s="124" t="s">
        <v>12666</v>
      </c>
      <c r="F6690" s="124" t="s">
        <v>1315</v>
      </c>
      <c r="G6690" s="124">
        <v>18006746</v>
      </c>
      <c r="H6690" s="124"/>
      <c r="I6690" s="128" t="s">
        <v>15268</v>
      </c>
      <c r="J6690" s="124"/>
      <c r="K6690" s="124"/>
      <c r="L6690" s="124"/>
      <c r="M6690" s="124"/>
      <c r="N6690" s="197">
        <v>414.04</v>
      </c>
      <c r="O6690" s="197">
        <v>0</v>
      </c>
      <c r="P6690" s="124" t="s">
        <v>1314</v>
      </c>
    </row>
    <row r="6691" spans="1:16" ht="76.5">
      <c r="A6691" s="262">
        <v>25</v>
      </c>
      <c r="B6691" s="124"/>
      <c r="C6691" s="125" t="s">
        <v>694</v>
      </c>
      <c r="D6691" s="195">
        <v>43265</v>
      </c>
      <c r="E6691" s="124" t="s">
        <v>12667</v>
      </c>
      <c r="F6691" s="124" t="s">
        <v>1315</v>
      </c>
      <c r="G6691" s="124">
        <v>18006706</v>
      </c>
      <c r="H6691" s="124"/>
      <c r="I6691" s="128" t="s">
        <v>15269</v>
      </c>
      <c r="J6691" s="124"/>
      <c r="K6691" s="124"/>
      <c r="L6691" s="124"/>
      <c r="M6691" s="124"/>
      <c r="N6691" s="197">
        <v>2.08</v>
      </c>
      <c r="O6691" s="197">
        <v>0</v>
      </c>
      <c r="P6691" s="124" t="s">
        <v>1314</v>
      </c>
    </row>
    <row r="6692" spans="1:16" ht="76.5">
      <c r="A6692" s="262">
        <v>25</v>
      </c>
      <c r="B6692" s="124"/>
      <c r="C6692" s="125" t="s">
        <v>694</v>
      </c>
      <c r="D6692" s="195">
        <v>43265</v>
      </c>
      <c r="E6692" s="124" t="s">
        <v>12668</v>
      </c>
      <c r="F6692" s="124" t="s">
        <v>1315</v>
      </c>
      <c r="G6692" s="124">
        <v>18006694</v>
      </c>
      <c r="H6692" s="124"/>
      <c r="I6692" s="128" t="s">
        <v>15270</v>
      </c>
      <c r="J6692" s="124"/>
      <c r="K6692" s="124"/>
      <c r="L6692" s="124"/>
      <c r="M6692" s="124"/>
      <c r="N6692" s="197">
        <v>0.42</v>
      </c>
      <c r="O6692" s="197">
        <v>0</v>
      </c>
      <c r="P6692" s="124" t="s">
        <v>1314</v>
      </c>
    </row>
    <row r="6693" spans="1:16" ht="76.5">
      <c r="A6693" s="262">
        <v>25</v>
      </c>
      <c r="B6693" s="124"/>
      <c r="C6693" s="125" t="s">
        <v>694</v>
      </c>
      <c r="D6693" s="195">
        <v>43265</v>
      </c>
      <c r="E6693" s="124" t="s">
        <v>12669</v>
      </c>
      <c r="F6693" s="124" t="s">
        <v>1315</v>
      </c>
      <c r="G6693" s="124">
        <v>18006545</v>
      </c>
      <c r="H6693" s="124"/>
      <c r="I6693" s="128" t="s">
        <v>15271</v>
      </c>
      <c r="J6693" s="124"/>
      <c r="K6693" s="124"/>
      <c r="L6693" s="124"/>
      <c r="M6693" s="124"/>
      <c r="N6693" s="197">
        <v>97415.61</v>
      </c>
      <c r="O6693" s="197">
        <v>0</v>
      </c>
      <c r="P6693" s="124" t="s">
        <v>1314</v>
      </c>
    </row>
    <row r="6694" spans="1:16" ht="76.5">
      <c r="A6694" s="262">
        <v>25</v>
      </c>
      <c r="B6694" s="124"/>
      <c r="C6694" s="125" t="s">
        <v>694</v>
      </c>
      <c r="D6694" s="195">
        <v>43265</v>
      </c>
      <c r="E6694" s="124" t="s">
        <v>12670</v>
      </c>
      <c r="F6694" s="124" t="s">
        <v>1315</v>
      </c>
      <c r="G6694" s="124">
        <v>18006468</v>
      </c>
      <c r="H6694" s="124"/>
      <c r="I6694" s="128" t="s">
        <v>15272</v>
      </c>
      <c r="J6694" s="124"/>
      <c r="K6694" s="124"/>
      <c r="L6694" s="124"/>
      <c r="M6694" s="124"/>
      <c r="N6694" s="197">
        <v>105035.1</v>
      </c>
      <c r="O6694" s="197">
        <v>0</v>
      </c>
      <c r="P6694" s="124" t="s">
        <v>1314</v>
      </c>
    </row>
    <row r="6695" spans="1:16" ht="76.5">
      <c r="A6695" s="262">
        <v>25</v>
      </c>
      <c r="B6695" s="124"/>
      <c r="C6695" s="125" t="s">
        <v>694</v>
      </c>
      <c r="D6695" s="195">
        <v>43265</v>
      </c>
      <c r="E6695" s="124" t="s">
        <v>12671</v>
      </c>
      <c r="F6695" s="124" t="s">
        <v>1315</v>
      </c>
      <c r="G6695" s="124">
        <v>18006876</v>
      </c>
      <c r="H6695" s="124"/>
      <c r="I6695" s="128" t="s">
        <v>15273</v>
      </c>
      <c r="J6695" s="124"/>
      <c r="K6695" s="124"/>
      <c r="L6695" s="124"/>
      <c r="M6695" s="124"/>
      <c r="N6695" s="197">
        <v>798.05</v>
      </c>
      <c r="O6695" s="197">
        <v>0</v>
      </c>
      <c r="P6695" s="124" t="s">
        <v>1314</v>
      </c>
    </row>
    <row r="6696" spans="1:16" ht="76.5">
      <c r="A6696" s="262">
        <v>25</v>
      </c>
      <c r="B6696" s="124"/>
      <c r="C6696" s="125" t="s">
        <v>694</v>
      </c>
      <c r="D6696" s="195">
        <v>43265</v>
      </c>
      <c r="E6696" s="124" t="s">
        <v>12672</v>
      </c>
      <c r="F6696" s="124" t="s">
        <v>1315</v>
      </c>
      <c r="G6696" s="124">
        <v>18006868</v>
      </c>
      <c r="H6696" s="124"/>
      <c r="I6696" s="128" t="s">
        <v>15274</v>
      </c>
      <c r="J6696" s="124"/>
      <c r="K6696" s="124"/>
      <c r="L6696" s="124"/>
      <c r="M6696" s="124"/>
      <c r="N6696" s="197">
        <v>271.45</v>
      </c>
      <c r="O6696" s="197">
        <v>0</v>
      </c>
      <c r="P6696" s="124" t="s">
        <v>1314</v>
      </c>
    </row>
    <row r="6697" spans="1:16" ht="76.5">
      <c r="A6697" s="262">
        <v>25</v>
      </c>
      <c r="B6697" s="124"/>
      <c r="C6697" s="125" t="s">
        <v>694</v>
      </c>
      <c r="D6697" s="195">
        <v>43265</v>
      </c>
      <c r="E6697" s="124" t="s">
        <v>12673</v>
      </c>
      <c r="F6697" s="124" t="s">
        <v>1315</v>
      </c>
      <c r="G6697" s="124">
        <v>18006866</v>
      </c>
      <c r="H6697" s="124"/>
      <c r="I6697" s="128" t="s">
        <v>15275</v>
      </c>
      <c r="J6697" s="124"/>
      <c r="K6697" s="124"/>
      <c r="L6697" s="124"/>
      <c r="M6697" s="124"/>
      <c r="N6697" s="197">
        <v>579.28</v>
      </c>
      <c r="O6697" s="197">
        <v>0</v>
      </c>
      <c r="P6697" s="124" t="s">
        <v>1314</v>
      </c>
    </row>
    <row r="6698" spans="1:16" ht="76.5">
      <c r="A6698" s="262">
        <v>25</v>
      </c>
      <c r="B6698" s="124"/>
      <c r="C6698" s="125" t="s">
        <v>694</v>
      </c>
      <c r="D6698" s="195">
        <v>43265</v>
      </c>
      <c r="E6698" s="124" t="s">
        <v>12674</v>
      </c>
      <c r="F6698" s="124" t="s">
        <v>1315</v>
      </c>
      <c r="G6698" s="124">
        <v>18006865</v>
      </c>
      <c r="H6698" s="124"/>
      <c r="I6698" s="128" t="s">
        <v>15276</v>
      </c>
      <c r="J6698" s="124"/>
      <c r="K6698" s="124"/>
      <c r="L6698" s="124"/>
      <c r="M6698" s="124"/>
      <c r="N6698" s="197">
        <v>207.31</v>
      </c>
      <c r="O6698" s="197">
        <v>0</v>
      </c>
      <c r="P6698" s="124" t="s">
        <v>1314</v>
      </c>
    </row>
    <row r="6699" spans="1:16" ht="76.5">
      <c r="A6699" s="262">
        <v>25</v>
      </c>
      <c r="B6699" s="124"/>
      <c r="C6699" s="125" t="s">
        <v>694</v>
      </c>
      <c r="D6699" s="195">
        <v>43265</v>
      </c>
      <c r="E6699" s="124" t="s">
        <v>12675</v>
      </c>
      <c r="F6699" s="124" t="s">
        <v>1315</v>
      </c>
      <c r="G6699" s="124">
        <v>18006765</v>
      </c>
      <c r="H6699" s="124"/>
      <c r="I6699" s="128" t="s">
        <v>15277</v>
      </c>
      <c r="J6699" s="124"/>
      <c r="K6699" s="124"/>
      <c r="L6699" s="124"/>
      <c r="M6699" s="124"/>
      <c r="N6699" s="197">
        <v>141.32</v>
      </c>
      <c r="O6699" s="197">
        <v>0</v>
      </c>
      <c r="P6699" s="124" t="s">
        <v>1314</v>
      </c>
    </row>
    <row r="6700" spans="1:16" ht="76.5">
      <c r="A6700" s="262">
        <v>25</v>
      </c>
      <c r="B6700" s="124"/>
      <c r="C6700" s="125" t="s">
        <v>694</v>
      </c>
      <c r="D6700" s="195">
        <v>43265</v>
      </c>
      <c r="E6700" s="124" t="s">
        <v>12676</v>
      </c>
      <c r="F6700" s="124" t="s">
        <v>1315</v>
      </c>
      <c r="G6700" s="124">
        <v>18006764</v>
      </c>
      <c r="H6700" s="124"/>
      <c r="I6700" s="128" t="s">
        <v>15278</v>
      </c>
      <c r="J6700" s="124"/>
      <c r="K6700" s="124"/>
      <c r="L6700" s="124"/>
      <c r="M6700" s="124"/>
      <c r="N6700" s="197">
        <v>53.52</v>
      </c>
      <c r="O6700" s="197">
        <v>0</v>
      </c>
      <c r="P6700" s="124" t="s">
        <v>1314</v>
      </c>
    </row>
    <row r="6701" spans="1:16" ht="76.5">
      <c r="A6701" s="262">
        <v>25</v>
      </c>
      <c r="B6701" s="124"/>
      <c r="C6701" s="125" t="s">
        <v>694</v>
      </c>
      <c r="D6701" s="195">
        <v>43265</v>
      </c>
      <c r="E6701" s="124" t="s">
        <v>12677</v>
      </c>
      <c r="F6701" s="124" t="s">
        <v>1315</v>
      </c>
      <c r="G6701" s="124">
        <v>18006761</v>
      </c>
      <c r="H6701" s="124"/>
      <c r="I6701" s="128" t="s">
        <v>15279</v>
      </c>
      <c r="J6701" s="124"/>
      <c r="K6701" s="124"/>
      <c r="L6701" s="124"/>
      <c r="M6701" s="124"/>
      <c r="N6701" s="197">
        <v>4159.16</v>
      </c>
      <c r="O6701" s="197">
        <v>0</v>
      </c>
      <c r="P6701" s="124" t="s">
        <v>1314</v>
      </c>
    </row>
    <row r="6702" spans="1:16" ht="76.5">
      <c r="A6702" s="262">
        <v>25</v>
      </c>
      <c r="B6702" s="124"/>
      <c r="C6702" s="125" t="s">
        <v>694</v>
      </c>
      <c r="D6702" s="195">
        <v>43265</v>
      </c>
      <c r="E6702" s="124" t="s">
        <v>12678</v>
      </c>
      <c r="F6702" s="124" t="s">
        <v>1315</v>
      </c>
      <c r="G6702" s="124">
        <v>18006759</v>
      </c>
      <c r="H6702" s="124"/>
      <c r="I6702" s="128" t="s">
        <v>15280</v>
      </c>
      <c r="J6702" s="124"/>
      <c r="K6702" s="124"/>
      <c r="L6702" s="124"/>
      <c r="M6702" s="124"/>
      <c r="N6702" s="197">
        <v>316.33</v>
      </c>
      <c r="O6702" s="197">
        <v>0</v>
      </c>
      <c r="P6702" s="124" t="s">
        <v>1314</v>
      </c>
    </row>
    <row r="6703" spans="1:16" ht="76.5">
      <c r="A6703" s="262">
        <v>25</v>
      </c>
      <c r="B6703" s="124"/>
      <c r="C6703" s="125" t="s">
        <v>694</v>
      </c>
      <c r="D6703" s="195">
        <v>43265</v>
      </c>
      <c r="E6703" s="124" t="s">
        <v>12679</v>
      </c>
      <c r="F6703" s="124" t="s">
        <v>1315</v>
      </c>
      <c r="G6703" s="124">
        <v>18006754</v>
      </c>
      <c r="H6703" s="124"/>
      <c r="I6703" s="128" t="s">
        <v>15281</v>
      </c>
      <c r="J6703" s="124"/>
      <c r="K6703" s="124"/>
      <c r="L6703" s="124"/>
      <c r="M6703" s="124"/>
      <c r="N6703" s="197">
        <v>4460.42</v>
      </c>
      <c r="O6703" s="197">
        <v>0</v>
      </c>
      <c r="P6703" s="124" t="s">
        <v>1314</v>
      </c>
    </row>
    <row r="6704" spans="1:16" ht="76.5">
      <c r="A6704" s="262">
        <v>25</v>
      </c>
      <c r="B6704" s="124"/>
      <c r="C6704" s="125" t="s">
        <v>694</v>
      </c>
      <c r="D6704" s="195">
        <v>43265</v>
      </c>
      <c r="E6704" s="124" t="s">
        <v>12680</v>
      </c>
      <c r="F6704" s="124" t="s">
        <v>1315</v>
      </c>
      <c r="G6704" s="124">
        <v>18006752</v>
      </c>
      <c r="H6704" s="124"/>
      <c r="I6704" s="128" t="s">
        <v>15282</v>
      </c>
      <c r="J6704" s="124"/>
      <c r="K6704" s="124"/>
      <c r="L6704" s="124"/>
      <c r="M6704" s="124"/>
      <c r="N6704" s="197">
        <v>9551.4699999999993</v>
      </c>
      <c r="O6704" s="197">
        <v>0</v>
      </c>
      <c r="P6704" s="124" t="s">
        <v>1314</v>
      </c>
    </row>
    <row r="6705" spans="1:16" ht="76.5">
      <c r="A6705" s="262">
        <v>25</v>
      </c>
      <c r="B6705" s="124"/>
      <c r="C6705" s="125" t="s">
        <v>694</v>
      </c>
      <c r="D6705" s="195">
        <v>43265</v>
      </c>
      <c r="E6705" s="124" t="s">
        <v>12681</v>
      </c>
      <c r="F6705" s="124" t="s">
        <v>1315</v>
      </c>
      <c r="G6705" s="124">
        <v>18006905</v>
      </c>
      <c r="H6705" s="124"/>
      <c r="I6705" s="128" t="s">
        <v>15283</v>
      </c>
      <c r="J6705" s="124"/>
      <c r="K6705" s="124"/>
      <c r="L6705" s="124"/>
      <c r="M6705" s="124"/>
      <c r="N6705" s="197">
        <v>0.06</v>
      </c>
      <c r="O6705" s="197">
        <v>0</v>
      </c>
      <c r="P6705" s="124" t="s">
        <v>1314</v>
      </c>
    </row>
    <row r="6706" spans="1:16" ht="76.5">
      <c r="A6706" s="262">
        <v>10</v>
      </c>
      <c r="B6706" s="124"/>
      <c r="C6706" s="125" t="s">
        <v>690</v>
      </c>
      <c r="D6706" s="195">
        <v>43265</v>
      </c>
      <c r="E6706" s="124" t="s">
        <v>12682</v>
      </c>
      <c r="F6706" s="124" t="s">
        <v>15</v>
      </c>
      <c r="G6706" s="124">
        <v>761028</v>
      </c>
      <c r="H6706" s="124"/>
      <c r="I6706" s="128" t="s">
        <v>15284</v>
      </c>
      <c r="J6706" s="124"/>
      <c r="K6706" s="124"/>
      <c r="L6706" s="124"/>
      <c r="M6706" s="124"/>
      <c r="N6706" s="197">
        <v>50</v>
      </c>
      <c r="O6706" s="197">
        <v>0</v>
      </c>
      <c r="P6706" s="124" t="s">
        <v>1314</v>
      </c>
    </row>
    <row r="6707" spans="1:16" ht="89.25">
      <c r="A6707" s="262">
        <v>35</v>
      </c>
      <c r="B6707" s="124"/>
      <c r="C6707" s="125" t="s">
        <v>696</v>
      </c>
      <c r="D6707" s="195">
        <v>43265</v>
      </c>
      <c r="E6707" s="124" t="s">
        <v>12683</v>
      </c>
      <c r="F6707" s="124" t="s">
        <v>15</v>
      </c>
      <c r="G6707" s="124">
        <v>5227</v>
      </c>
      <c r="H6707" s="124"/>
      <c r="I6707" s="128" t="s">
        <v>15285</v>
      </c>
      <c r="J6707" s="124"/>
      <c r="K6707" s="124"/>
      <c r="L6707" s="124"/>
      <c r="M6707" s="124"/>
      <c r="N6707" s="197">
        <v>296.41000000000003</v>
      </c>
      <c r="O6707" s="197">
        <v>0</v>
      </c>
      <c r="P6707" s="124" t="s">
        <v>1314</v>
      </c>
    </row>
    <row r="6708" spans="1:16" ht="89.25">
      <c r="A6708" s="262">
        <v>25</v>
      </c>
      <c r="B6708" s="124"/>
      <c r="C6708" s="125" t="s">
        <v>694</v>
      </c>
      <c r="D6708" s="195">
        <v>43265</v>
      </c>
      <c r="E6708" s="124" t="s">
        <v>12684</v>
      </c>
      <c r="F6708" s="124" t="s">
        <v>15</v>
      </c>
      <c r="G6708" s="124">
        <v>5228</v>
      </c>
      <c r="H6708" s="124"/>
      <c r="I6708" s="128" t="s">
        <v>15286</v>
      </c>
      <c r="J6708" s="124"/>
      <c r="K6708" s="124"/>
      <c r="L6708" s="124"/>
      <c r="M6708" s="124"/>
      <c r="N6708" s="197">
        <v>679.89</v>
      </c>
      <c r="O6708" s="197">
        <v>0</v>
      </c>
      <c r="P6708" s="124" t="s">
        <v>1314</v>
      </c>
    </row>
    <row r="6709" spans="1:16" ht="102">
      <c r="A6709" s="262">
        <v>10</v>
      </c>
      <c r="B6709" s="124"/>
      <c r="C6709" s="125" t="s">
        <v>690</v>
      </c>
      <c r="D6709" s="195">
        <v>43265</v>
      </c>
      <c r="E6709" s="124" t="s">
        <v>12685</v>
      </c>
      <c r="F6709" s="124" t="s">
        <v>15</v>
      </c>
      <c r="G6709" s="124">
        <v>5215</v>
      </c>
      <c r="H6709" s="124"/>
      <c r="I6709" s="128" t="s">
        <v>15287</v>
      </c>
      <c r="J6709" s="124"/>
      <c r="K6709" s="124"/>
      <c r="L6709" s="124"/>
      <c r="M6709" s="124"/>
      <c r="N6709" s="197">
        <v>990.3</v>
      </c>
      <c r="O6709" s="197">
        <v>0</v>
      </c>
      <c r="P6709" s="124" t="s">
        <v>1314</v>
      </c>
    </row>
    <row r="6710" spans="1:16" ht="76.5">
      <c r="A6710" s="262">
        <v>340</v>
      </c>
      <c r="B6710" s="124"/>
      <c r="C6710" s="125" t="s">
        <v>814</v>
      </c>
      <c r="D6710" s="195">
        <v>43265</v>
      </c>
      <c r="E6710" s="124" t="s">
        <v>12686</v>
      </c>
      <c r="F6710" s="124" t="s">
        <v>15</v>
      </c>
      <c r="G6710" s="124">
        <v>5224</v>
      </c>
      <c r="H6710" s="124"/>
      <c r="I6710" s="128" t="s">
        <v>15288</v>
      </c>
      <c r="J6710" s="124"/>
      <c r="K6710" s="124"/>
      <c r="L6710" s="124"/>
      <c r="M6710" s="124"/>
      <c r="N6710" s="197">
        <v>270.27</v>
      </c>
      <c r="O6710" s="197">
        <v>0</v>
      </c>
      <c r="P6710" s="124" t="s">
        <v>1314</v>
      </c>
    </row>
    <row r="6711" spans="1:16" ht="76.5">
      <c r="A6711" s="262">
        <v>513</v>
      </c>
      <c r="B6711" s="124"/>
      <c r="C6711" s="125" t="s">
        <v>201</v>
      </c>
      <c r="D6711" s="195">
        <v>43265</v>
      </c>
      <c r="E6711" s="124" t="s">
        <v>12687</v>
      </c>
      <c r="F6711" s="124" t="s">
        <v>15</v>
      </c>
      <c r="G6711" s="124">
        <v>5214</v>
      </c>
      <c r="H6711" s="124"/>
      <c r="I6711" s="128" t="s">
        <v>15289</v>
      </c>
      <c r="J6711" s="124"/>
      <c r="K6711" s="124"/>
      <c r="L6711" s="124"/>
      <c r="M6711" s="124"/>
      <c r="N6711" s="197">
        <v>44295.15</v>
      </c>
      <c r="O6711" s="197">
        <v>0</v>
      </c>
      <c r="P6711" s="124" t="s">
        <v>1314</v>
      </c>
    </row>
    <row r="6712" spans="1:16" ht="76.5">
      <c r="A6712" s="262">
        <v>340</v>
      </c>
      <c r="B6712" s="124"/>
      <c r="C6712" s="125" t="s">
        <v>814</v>
      </c>
      <c r="D6712" s="195">
        <v>43265</v>
      </c>
      <c r="E6712" s="124" t="s">
        <v>12688</v>
      </c>
      <c r="F6712" s="124" t="s">
        <v>15</v>
      </c>
      <c r="G6712" s="124">
        <v>5225</v>
      </c>
      <c r="H6712" s="124"/>
      <c r="I6712" s="128" t="s">
        <v>15290</v>
      </c>
      <c r="J6712" s="124"/>
      <c r="K6712" s="124"/>
      <c r="L6712" s="124"/>
      <c r="M6712" s="124"/>
      <c r="N6712" s="197">
        <v>273.57</v>
      </c>
      <c r="O6712" s="197">
        <v>0</v>
      </c>
      <c r="P6712" s="124" t="s">
        <v>1314</v>
      </c>
    </row>
    <row r="6713" spans="1:16" ht="89.25">
      <c r="A6713" s="262">
        <v>340</v>
      </c>
      <c r="B6713" s="124"/>
      <c r="C6713" s="125" t="s">
        <v>814</v>
      </c>
      <c r="D6713" s="195">
        <v>43265</v>
      </c>
      <c r="E6713" s="124" t="s">
        <v>12689</v>
      </c>
      <c r="F6713" s="124" t="s">
        <v>15</v>
      </c>
      <c r="G6713" s="124">
        <v>5226</v>
      </c>
      <c r="H6713" s="124"/>
      <c r="I6713" s="128" t="s">
        <v>15291</v>
      </c>
      <c r="J6713" s="124"/>
      <c r="K6713" s="124"/>
      <c r="L6713" s="124"/>
      <c r="M6713" s="124"/>
      <c r="N6713" s="197">
        <v>302.31</v>
      </c>
      <c r="O6713" s="197">
        <v>0</v>
      </c>
      <c r="P6713" s="124" t="s">
        <v>1314</v>
      </c>
    </row>
    <row r="6714" spans="1:16" ht="51">
      <c r="A6714" s="262">
        <v>10</v>
      </c>
      <c r="B6714" s="124"/>
      <c r="C6714" s="125" t="s">
        <v>690</v>
      </c>
      <c r="D6714" s="195">
        <v>43265</v>
      </c>
      <c r="E6714" s="124" t="s">
        <v>12690</v>
      </c>
      <c r="F6714" s="124" t="s">
        <v>6</v>
      </c>
      <c r="G6714" s="124">
        <v>761542</v>
      </c>
      <c r="H6714" s="124"/>
      <c r="I6714" s="128" t="s">
        <v>15292</v>
      </c>
      <c r="J6714" s="124"/>
      <c r="K6714" s="124"/>
      <c r="L6714" s="124"/>
      <c r="M6714" s="124"/>
      <c r="N6714" s="197">
        <v>0</v>
      </c>
      <c r="O6714" s="197">
        <v>374685.93</v>
      </c>
      <c r="P6714" s="124" t="s">
        <v>1314</v>
      </c>
    </row>
    <row r="6715" spans="1:16" ht="89.25">
      <c r="A6715" s="262">
        <v>373</v>
      </c>
      <c r="B6715" s="124"/>
      <c r="C6715" s="125" t="s">
        <v>1269</v>
      </c>
      <c r="D6715" s="195">
        <v>43265</v>
      </c>
      <c r="E6715" s="124" t="s">
        <v>12691</v>
      </c>
      <c r="F6715" s="124" t="s">
        <v>1315</v>
      </c>
      <c r="G6715" s="124">
        <v>18060471</v>
      </c>
      <c r="H6715" s="124"/>
      <c r="I6715" s="128" t="s">
        <v>15293</v>
      </c>
      <c r="J6715" s="124"/>
      <c r="K6715" s="124"/>
      <c r="L6715" s="124"/>
      <c r="M6715" s="124"/>
      <c r="N6715" s="197">
        <v>0</v>
      </c>
      <c r="O6715" s="197">
        <v>8624295.0600000005</v>
      </c>
      <c r="P6715" s="124" t="s">
        <v>1314</v>
      </c>
    </row>
    <row r="6716" spans="1:16" ht="76.5">
      <c r="A6716" s="262" t="s">
        <v>620</v>
      </c>
      <c r="B6716" s="124"/>
      <c r="C6716" s="125" t="s">
        <v>714</v>
      </c>
      <c r="D6716" s="195">
        <v>43265</v>
      </c>
      <c r="E6716" s="124" t="s">
        <v>12692</v>
      </c>
      <c r="F6716" s="124" t="s">
        <v>6</v>
      </c>
      <c r="G6716" s="124">
        <v>986636</v>
      </c>
      <c r="H6716" s="124"/>
      <c r="I6716" s="128" t="s">
        <v>15294</v>
      </c>
      <c r="J6716" s="124"/>
      <c r="K6716" s="124"/>
      <c r="L6716" s="124"/>
      <c r="M6716" s="124"/>
      <c r="N6716" s="197">
        <v>0</v>
      </c>
      <c r="O6716" s="197">
        <v>80000</v>
      </c>
      <c r="P6716" s="124" t="s">
        <v>1314</v>
      </c>
    </row>
    <row r="6717" spans="1:16" ht="89.25">
      <c r="A6717" s="262">
        <v>76</v>
      </c>
      <c r="B6717" s="124"/>
      <c r="C6717" s="125" t="s">
        <v>706</v>
      </c>
      <c r="D6717" s="195">
        <v>43265</v>
      </c>
      <c r="E6717" s="124" t="s">
        <v>12693</v>
      </c>
      <c r="F6717" s="124" t="s">
        <v>15</v>
      </c>
      <c r="G6717" s="124">
        <v>5231</v>
      </c>
      <c r="H6717" s="124"/>
      <c r="I6717" s="128" t="s">
        <v>15295</v>
      </c>
      <c r="J6717" s="124"/>
      <c r="K6717" s="124"/>
      <c r="L6717" s="124"/>
      <c r="M6717" s="124"/>
      <c r="N6717" s="197">
        <v>293032.37</v>
      </c>
      <c r="O6717" s="197">
        <v>0</v>
      </c>
      <c r="P6717" s="124" t="s">
        <v>1314</v>
      </c>
    </row>
    <row r="6718" spans="1:16" ht="51">
      <c r="A6718" s="262">
        <v>10</v>
      </c>
      <c r="B6718" s="124"/>
      <c r="C6718" s="125" t="s">
        <v>690</v>
      </c>
      <c r="D6718" s="195">
        <v>43265</v>
      </c>
      <c r="E6718" s="124" t="s">
        <v>12694</v>
      </c>
      <c r="F6718" s="124" t="s">
        <v>15</v>
      </c>
      <c r="G6718" s="124">
        <v>761543</v>
      </c>
      <c r="H6718" s="124"/>
      <c r="I6718" s="128" t="s">
        <v>15296</v>
      </c>
      <c r="J6718" s="124"/>
      <c r="K6718" s="124"/>
      <c r="L6718" s="124"/>
      <c r="M6718" s="124"/>
      <c r="N6718" s="197">
        <v>50</v>
      </c>
      <c r="O6718" s="197">
        <v>0</v>
      </c>
      <c r="P6718" s="124" t="s">
        <v>1314</v>
      </c>
    </row>
    <row r="6719" spans="1:16" ht="63.75">
      <c r="A6719" s="262">
        <v>373</v>
      </c>
      <c r="B6719" s="124"/>
      <c r="C6719" s="125" t="s">
        <v>1269</v>
      </c>
      <c r="D6719" s="195">
        <v>43265</v>
      </c>
      <c r="E6719" s="124" t="s">
        <v>12695</v>
      </c>
      <c r="F6719" s="124" t="s">
        <v>1315</v>
      </c>
      <c r="G6719" s="124">
        <v>18062810</v>
      </c>
      <c r="H6719" s="124"/>
      <c r="I6719" s="128" t="s">
        <v>15297</v>
      </c>
      <c r="J6719" s="124"/>
      <c r="K6719" s="124"/>
      <c r="L6719" s="124"/>
      <c r="M6719" s="124"/>
      <c r="N6719" s="197">
        <v>0</v>
      </c>
      <c r="O6719" s="197">
        <v>2616734.9</v>
      </c>
      <c r="P6719" s="124" t="s">
        <v>1314</v>
      </c>
    </row>
    <row r="6720" spans="1:16" ht="63.75">
      <c r="A6720" s="262">
        <v>10</v>
      </c>
      <c r="B6720" s="124"/>
      <c r="C6720" s="125" t="s">
        <v>690</v>
      </c>
      <c r="D6720" s="195">
        <v>43265</v>
      </c>
      <c r="E6720" s="124" t="s">
        <v>12696</v>
      </c>
      <c r="F6720" s="124" t="s">
        <v>6</v>
      </c>
      <c r="G6720" s="124">
        <v>761692</v>
      </c>
      <c r="H6720" s="124"/>
      <c r="I6720" s="128" t="s">
        <v>15298</v>
      </c>
      <c r="J6720" s="124"/>
      <c r="K6720" s="124"/>
      <c r="L6720" s="124"/>
      <c r="M6720" s="124"/>
      <c r="N6720" s="197">
        <v>0</v>
      </c>
      <c r="O6720" s="197">
        <v>15160.05</v>
      </c>
      <c r="P6720" s="124" t="s">
        <v>1314</v>
      </c>
    </row>
    <row r="6721" spans="1:16" ht="76.5">
      <c r="A6721" s="262">
        <v>86</v>
      </c>
      <c r="B6721" s="124"/>
      <c r="C6721" s="125" t="s">
        <v>710</v>
      </c>
      <c r="D6721" s="195">
        <v>43265</v>
      </c>
      <c r="E6721" s="124" t="s">
        <v>12697</v>
      </c>
      <c r="F6721" s="124" t="s">
        <v>6</v>
      </c>
      <c r="G6721" s="124">
        <v>924500</v>
      </c>
      <c r="H6721" s="124"/>
      <c r="I6721" s="128" t="s">
        <v>15299</v>
      </c>
      <c r="J6721" s="124"/>
      <c r="K6721" s="124"/>
      <c r="L6721" s="124"/>
      <c r="M6721" s="124"/>
      <c r="N6721" s="197">
        <v>0</v>
      </c>
      <c r="O6721" s="197">
        <v>173750.22</v>
      </c>
      <c r="P6721" s="124" t="s">
        <v>1314</v>
      </c>
    </row>
    <row r="6722" spans="1:16" ht="51">
      <c r="A6722" s="262">
        <v>513</v>
      </c>
      <c r="B6722" s="124"/>
      <c r="C6722" s="125" t="s">
        <v>201</v>
      </c>
      <c r="D6722" s="195">
        <v>43265</v>
      </c>
      <c r="E6722" s="124" t="s">
        <v>12698</v>
      </c>
      <c r="F6722" s="124" t="s">
        <v>15</v>
      </c>
      <c r="G6722" s="124">
        <v>761681</v>
      </c>
      <c r="H6722" s="124"/>
      <c r="I6722" s="128" t="s">
        <v>15300</v>
      </c>
      <c r="J6722" s="124"/>
      <c r="K6722" s="124"/>
      <c r="L6722" s="124"/>
      <c r="M6722" s="124"/>
      <c r="N6722" s="197">
        <v>50</v>
      </c>
      <c r="O6722" s="197">
        <v>0</v>
      </c>
      <c r="P6722" s="124" t="s">
        <v>1314</v>
      </c>
    </row>
    <row r="6723" spans="1:16" ht="51">
      <c r="A6723" s="262">
        <v>513</v>
      </c>
      <c r="B6723" s="124"/>
      <c r="C6723" s="125" t="s">
        <v>201</v>
      </c>
      <c r="D6723" s="195">
        <v>43265</v>
      </c>
      <c r="E6723" s="124" t="s">
        <v>12699</v>
      </c>
      <c r="F6723" s="124" t="s">
        <v>15</v>
      </c>
      <c r="G6723" s="124">
        <v>761688</v>
      </c>
      <c r="H6723" s="124"/>
      <c r="I6723" s="128" t="s">
        <v>6126</v>
      </c>
      <c r="J6723" s="124"/>
      <c r="K6723" s="124"/>
      <c r="L6723" s="124"/>
      <c r="M6723" s="124"/>
      <c r="N6723" s="197">
        <v>50</v>
      </c>
      <c r="O6723" s="197">
        <v>0</v>
      </c>
      <c r="P6723" s="124" t="s">
        <v>1314</v>
      </c>
    </row>
    <row r="6724" spans="1:16" ht="63.75">
      <c r="A6724" s="262">
        <v>10</v>
      </c>
      <c r="B6724" s="124"/>
      <c r="C6724" s="125" t="s">
        <v>690</v>
      </c>
      <c r="D6724" s="195">
        <v>43265</v>
      </c>
      <c r="E6724" s="124" t="s">
        <v>12700</v>
      </c>
      <c r="F6724" s="124" t="s">
        <v>15</v>
      </c>
      <c r="G6724" s="124">
        <v>761693</v>
      </c>
      <c r="H6724" s="124"/>
      <c r="I6724" s="128" t="s">
        <v>15301</v>
      </c>
      <c r="J6724" s="124"/>
      <c r="K6724" s="124"/>
      <c r="L6724" s="124"/>
      <c r="M6724" s="124"/>
      <c r="N6724" s="197">
        <v>50</v>
      </c>
      <c r="O6724" s="197">
        <v>0</v>
      </c>
      <c r="P6724" s="124" t="s">
        <v>1314</v>
      </c>
    </row>
    <row r="6725" spans="1:16" ht="89.25">
      <c r="A6725" s="262">
        <v>15</v>
      </c>
      <c r="B6725" s="124"/>
      <c r="C6725" s="125" t="s">
        <v>691</v>
      </c>
      <c r="D6725" s="195">
        <v>43265</v>
      </c>
      <c r="E6725" s="124" t="s">
        <v>12701</v>
      </c>
      <c r="F6725" s="124" t="s">
        <v>6</v>
      </c>
      <c r="G6725" s="124">
        <v>3193</v>
      </c>
      <c r="H6725" s="124"/>
      <c r="I6725" s="128" t="s">
        <v>15302</v>
      </c>
      <c r="J6725" s="124"/>
      <c r="K6725" s="124"/>
      <c r="L6725" s="124"/>
      <c r="M6725" s="124"/>
      <c r="N6725" s="197">
        <v>0</v>
      </c>
      <c r="O6725" s="197">
        <v>443470.9</v>
      </c>
      <c r="P6725" s="124" t="s">
        <v>1314</v>
      </c>
    </row>
    <row r="6726" spans="1:16" ht="102">
      <c r="A6726" s="262" t="s">
        <v>622</v>
      </c>
      <c r="B6726" s="124"/>
      <c r="C6726" s="125" t="s">
        <v>715</v>
      </c>
      <c r="D6726" s="195">
        <v>43265</v>
      </c>
      <c r="E6726" s="124" t="s">
        <v>12702</v>
      </c>
      <c r="F6726" s="124" t="s">
        <v>11</v>
      </c>
      <c r="G6726" s="124">
        <v>924518</v>
      </c>
      <c r="H6726" s="124"/>
      <c r="I6726" s="128" t="s">
        <v>15303</v>
      </c>
      <c r="J6726" s="124"/>
      <c r="K6726" s="124"/>
      <c r="L6726" s="124"/>
      <c r="M6726" s="124"/>
      <c r="N6726" s="197">
        <v>50</v>
      </c>
      <c r="O6726" s="197">
        <v>0</v>
      </c>
      <c r="P6726" s="124" t="s">
        <v>1314</v>
      </c>
    </row>
    <row r="6727" spans="1:16" ht="51">
      <c r="A6727" s="262">
        <v>201</v>
      </c>
      <c r="B6727" s="124"/>
      <c r="C6727" s="125" t="s">
        <v>756</v>
      </c>
      <c r="D6727" s="195">
        <v>43266</v>
      </c>
      <c r="E6727" s="124" t="s">
        <v>12703</v>
      </c>
      <c r="F6727" s="124" t="s">
        <v>3</v>
      </c>
      <c r="G6727" s="124">
        <v>1631739</v>
      </c>
      <c r="H6727" s="124"/>
      <c r="I6727" s="128" t="s">
        <v>15304</v>
      </c>
      <c r="J6727" s="124"/>
      <c r="K6727" s="124"/>
      <c r="L6727" s="124"/>
      <c r="M6727" s="124"/>
      <c r="N6727" s="197">
        <v>0</v>
      </c>
      <c r="O6727" s="197">
        <v>371</v>
      </c>
      <c r="P6727" s="124" t="s">
        <v>1314</v>
      </c>
    </row>
    <row r="6728" spans="1:16" ht="38.25">
      <c r="A6728" s="262">
        <v>46</v>
      </c>
      <c r="B6728" s="124"/>
      <c r="C6728" s="125" t="s">
        <v>698</v>
      </c>
      <c r="D6728" s="195">
        <v>43266</v>
      </c>
      <c r="E6728" s="124" t="s">
        <v>12704</v>
      </c>
      <c r="F6728" s="124" t="s">
        <v>3</v>
      </c>
      <c r="G6728" s="124">
        <v>1631738</v>
      </c>
      <c r="H6728" s="124"/>
      <c r="I6728" s="128" t="s">
        <v>15305</v>
      </c>
      <c r="J6728" s="124"/>
      <c r="K6728" s="124"/>
      <c r="L6728" s="124"/>
      <c r="M6728" s="124"/>
      <c r="N6728" s="197">
        <v>0</v>
      </c>
      <c r="O6728" s="197">
        <v>190</v>
      </c>
      <c r="P6728" s="124" t="s">
        <v>1314</v>
      </c>
    </row>
    <row r="6729" spans="1:16" ht="38.25">
      <c r="A6729" s="262">
        <v>526</v>
      </c>
      <c r="B6729" s="124"/>
      <c r="C6729" s="125" t="s">
        <v>846</v>
      </c>
      <c r="D6729" s="195">
        <v>43266</v>
      </c>
      <c r="E6729" s="124" t="s">
        <v>12705</v>
      </c>
      <c r="F6729" s="124" t="s">
        <v>3</v>
      </c>
      <c r="G6729" s="124">
        <v>1631720</v>
      </c>
      <c r="H6729" s="124"/>
      <c r="I6729" s="128" t="s">
        <v>15306</v>
      </c>
      <c r="J6729" s="124"/>
      <c r="K6729" s="124"/>
      <c r="L6729" s="124"/>
      <c r="M6729" s="124"/>
      <c r="N6729" s="197">
        <v>0</v>
      </c>
      <c r="O6729" s="197">
        <v>160</v>
      </c>
      <c r="P6729" s="124" t="s">
        <v>1314</v>
      </c>
    </row>
    <row r="6730" spans="1:16" ht="63.75">
      <c r="A6730" s="262" t="s">
        <v>619</v>
      </c>
      <c r="B6730" s="124"/>
      <c r="C6730" s="125" t="s">
        <v>713</v>
      </c>
      <c r="D6730" s="195">
        <v>43266</v>
      </c>
      <c r="E6730" s="124" t="s">
        <v>12706</v>
      </c>
      <c r="F6730" s="124" t="s">
        <v>3</v>
      </c>
      <c r="G6730" s="124">
        <v>1631717</v>
      </c>
      <c r="H6730" s="124"/>
      <c r="I6730" s="128" t="s">
        <v>15307</v>
      </c>
      <c r="J6730" s="124"/>
      <c r="K6730" s="124"/>
      <c r="L6730" s="124"/>
      <c r="M6730" s="124"/>
      <c r="N6730" s="197">
        <v>0</v>
      </c>
      <c r="O6730" s="197">
        <v>15</v>
      </c>
      <c r="P6730" s="124" t="s">
        <v>1314</v>
      </c>
    </row>
    <row r="6731" spans="1:16" ht="38.25">
      <c r="A6731" s="262">
        <v>526</v>
      </c>
      <c r="B6731" s="124"/>
      <c r="C6731" s="125" t="s">
        <v>846</v>
      </c>
      <c r="D6731" s="195">
        <v>43266</v>
      </c>
      <c r="E6731" s="124" t="s">
        <v>12707</v>
      </c>
      <c r="F6731" s="124" t="s">
        <v>3</v>
      </c>
      <c r="G6731" s="124">
        <v>1631716</v>
      </c>
      <c r="H6731" s="124"/>
      <c r="I6731" s="128" t="s">
        <v>15308</v>
      </c>
      <c r="J6731" s="124"/>
      <c r="K6731" s="124"/>
      <c r="L6731" s="124"/>
      <c r="M6731" s="124"/>
      <c r="N6731" s="197">
        <v>0</v>
      </c>
      <c r="O6731" s="197">
        <v>180</v>
      </c>
      <c r="P6731" s="124" t="s">
        <v>1314</v>
      </c>
    </row>
    <row r="6732" spans="1:16" ht="51">
      <c r="A6732" s="262">
        <v>86</v>
      </c>
      <c r="B6732" s="124"/>
      <c r="C6732" s="125" t="s">
        <v>710</v>
      </c>
      <c r="D6732" s="195">
        <v>43266</v>
      </c>
      <c r="E6732" s="124" t="s">
        <v>12708</v>
      </c>
      <c r="F6732" s="124" t="s">
        <v>3</v>
      </c>
      <c r="G6732" s="124">
        <v>1631712</v>
      </c>
      <c r="H6732" s="124"/>
      <c r="I6732" s="128" t="s">
        <v>15309</v>
      </c>
      <c r="J6732" s="124"/>
      <c r="K6732" s="124"/>
      <c r="L6732" s="124"/>
      <c r="M6732" s="124"/>
      <c r="N6732" s="197">
        <v>0</v>
      </c>
      <c r="O6732" s="197">
        <v>1015</v>
      </c>
      <c r="P6732" s="124" t="s">
        <v>1314</v>
      </c>
    </row>
    <row r="6733" spans="1:16" ht="51">
      <c r="A6733" s="262">
        <v>591</v>
      </c>
      <c r="B6733" s="124"/>
      <c r="C6733" s="125" t="s">
        <v>861</v>
      </c>
      <c r="D6733" s="195">
        <v>43266</v>
      </c>
      <c r="E6733" s="124" t="s">
        <v>12709</v>
      </c>
      <c r="F6733" s="124" t="s">
        <v>3</v>
      </c>
      <c r="G6733" s="124">
        <v>1631745</v>
      </c>
      <c r="H6733" s="124"/>
      <c r="I6733" s="128" t="s">
        <v>15310</v>
      </c>
      <c r="J6733" s="124"/>
      <c r="K6733" s="124"/>
      <c r="L6733" s="124"/>
      <c r="M6733" s="124"/>
      <c r="N6733" s="197">
        <v>0</v>
      </c>
      <c r="O6733" s="197">
        <v>207.78</v>
      </c>
      <c r="P6733" s="124" t="s">
        <v>1314</v>
      </c>
    </row>
    <row r="6734" spans="1:16" ht="51">
      <c r="A6734" s="262" t="s">
        <v>619</v>
      </c>
      <c r="B6734" s="124"/>
      <c r="C6734" s="125" t="s">
        <v>713</v>
      </c>
      <c r="D6734" s="195">
        <v>43266</v>
      </c>
      <c r="E6734" s="124" t="s">
        <v>12710</v>
      </c>
      <c r="F6734" s="124" t="s">
        <v>3</v>
      </c>
      <c r="G6734" s="124">
        <v>1631749</v>
      </c>
      <c r="H6734" s="124"/>
      <c r="I6734" s="128" t="s">
        <v>15311</v>
      </c>
      <c r="J6734" s="124"/>
      <c r="K6734" s="124"/>
      <c r="L6734" s="124"/>
      <c r="M6734" s="124"/>
      <c r="N6734" s="197">
        <v>0</v>
      </c>
      <c r="O6734" s="197">
        <v>1279.52</v>
      </c>
      <c r="P6734" s="124" t="s">
        <v>1314</v>
      </c>
    </row>
    <row r="6735" spans="1:16" ht="51">
      <c r="A6735" s="262" t="s">
        <v>619</v>
      </c>
      <c r="B6735" s="124"/>
      <c r="C6735" s="125" t="s">
        <v>713</v>
      </c>
      <c r="D6735" s="195">
        <v>43266</v>
      </c>
      <c r="E6735" s="124" t="s">
        <v>12711</v>
      </c>
      <c r="F6735" s="124" t="s">
        <v>3</v>
      </c>
      <c r="G6735" s="124">
        <v>1631750</v>
      </c>
      <c r="H6735" s="124"/>
      <c r="I6735" s="128" t="s">
        <v>15312</v>
      </c>
      <c r="J6735" s="124"/>
      <c r="K6735" s="124"/>
      <c r="L6735" s="124"/>
      <c r="M6735" s="124"/>
      <c r="N6735" s="197">
        <v>0</v>
      </c>
      <c r="O6735" s="197">
        <v>149.41</v>
      </c>
      <c r="P6735" s="124" t="s">
        <v>1314</v>
      </c>
    </row>
    <row r="6736" spans="1:16" ht="51">
      <c r="A6736" s="262" t="s">
        <v>619</v>
      </c>
      <c r="B6736" s="124"/>
      <c r="C6736" s="125" t="s">
        <v>713</v>
      </c>
      <c r="D6736" s="195">
        <v>43266</v>
      </c>
      <c r="E6736" s="124" t="s">
        <v>12712</v>
      </c>
      <c r="F6736" s="124" t="s">
        <v>3</v>
      </c>
      <c r="G6736" s="124">
        <v>1631752</v>
      </c>
      <c r="H6736" s="124"/>
      <c r="I6736" s="128" t="s">
        <v>15313</v>
      </c>
      <c r="J6736" s="124"/>
      <c r="K6736" s="124"/>
      <c r="L6736" s="124"/>
      <c r="M6736" s="124"/>
      <c r="N6736" s="197">
        <v>0</v>
      </c>
      <c r="O6736" s="197">
        <v>321.09000000000003</v>
      </c>
      <c r="P6736" s="124" t="s">
        <v>1314</v>
      </c>
    </row>
    <row r="6737" spans="1:16" ht="51">
      <c r="A6737" s="262" t="s">
        <v>619</v>
      </c>
      <c r="B6737" s="124"/>
      <c r="C6737" s="125" t="s">
        <v>713</v>
      </c>
      <c r="D6737" s="195">
        <v>43266</v>
      </c>
      <c r="E6737" s="124" t="s">
        <v>12713</v>
      </c>
      <c r="F6737" s="124" t="s">
        <v>3</v>
      </c>
      <c r="G6737" s="124">
        <v>1631754</v>
      </c>
      <c r="H6737" s="124"/>
      <c r="I6737" s="128" t="s">
        <v>15314</v>
      </c>
      <c r="J6737" s="124"/>
      <c r="K6737" s="124"/>
      <c r="L6737" s="124"/>
      <c r="M6737" s="124"/>
      <c r="N6737" s="197">
        <v>0</v>
      </c>
      <c r="O6737" s="197">
        <v>373.2</v>
      </c>
      <c r="P6737" s="124" t="s">
        <v>1314</v>
      </c>
    </row>
    <row r="6738" spans="1:16" ht="51">
      <c r="A6738" s="262" t="s">
        <v>619</v>
      </c>
      <c r="B6738" s="124"/>
      <c r="C6738" s="125" t="s">
        <v>713</v>
      </c>
      <c r="D6738" s="195">
        <v>43266</v>
      </c>
      <c r="E6738" s="124" t="s">
        <v>12714</v>
      </c>
      <c r="F6738" s="124" t="s">
        <v>3</v>
      </c>
      <c r="G6738" s="124">
        <v>1631756</v>
      </c>
      <c r="H6738" s="124"/>
      <c r="I6738" s="128" t="s">
        <v>15315</v>
      </c>
      <c r="J6738" s="124"/>
      <c r="K6738" s="124"/>
      <c r="L6738" s="124"/>
      <c r="M6738" s="124"/>
      <c r="N6738" s="197">
        <v>0</v>
      </c>
      <c r="O6738" s="197">
        <v>981.91</v>
      </c>
      <c r="P6738" s="124" t="s">
        <v>1314</v>
      </c>
    </row>
    <row r="6739" spans="1:16" ht="51">
      <c r="A6739" s="262">
        <v>526</v>
      </c>
      <c r="B6739" s="124"/>
      <c r="C6739" s="125" t="s">
        <v>846</v>
      </c>
      <c r="D6739" s="195">
        <v>43266</v>
      </c>
      <c r="E6739" s="124" t="s">
        <v>12715</v>
      </c>
      <c r="F6739" s="124" t="s">
        <v>3</v>
      </c>
      <c r="G6739" s="124">
        <v>1631767</v>
      </c>
      <c r="H6739" s="124"/>
      <c r="I6739" s="128" t="s">
        <v>15316</v>
      </c>
      <c r="J6739" s="124"/>
      <c r="K6739" s="124"/>
      <c r="L6739" s="124"/>
      <c r="M6739" s="124"/>
      <c r="N6739" s="197">
        <v>0</v>
      </c>
      <c r="O6739" s="197">
        <v>497.33</v>
      </c>
      <c r="P6739" s="124" t="s">
        <v>1314</v>
      </c>
    </row>
    <row r="6740" spans="1:16" ht="51">
      <c r="A6740" s="262" t="s">
        <v>619</v>
      </c>
      <c r="B6740" s="124"/>
      <c r="C6740" s="125" t="s">
        <v>713</v>
      </c>
      <c r="D6740" s="195">
        <v>43266</v>
      </c>
      <c r="E6740" s="124" t="s">
        <v>12716</v>
      </c>
      <c r="F6740" s="124" t="s">
        <v>3</v>
      </c>
      <c r="G6740" s="124">
        <v>1631768</v>
      </c>
      <c r="H6740" s="124"/>
      <c r="I6740" s="128" t="s">
        <v>15317</v>
      </c>
      <c r="J6740" s="124"/>
      <c r="K6740" s="124"/>
      <c r="L6740" s="124"/>
      <c r="M6740" s="124"/>
      <c r="N6740" s="197">
        <v>0</v>
      </c>
      <c r="O6740" s="197">
        <v>1890.2</v>
      </c>
      <c r="P6740" s="124" t="s">
        <v>1314</v>
      </c>
    </row>
    <row r="6741" spans="1:16" ht="63.75">
      <c r="A6741" s="262" t="s">
        <v>619</v>
      </c>
      <c r="B6741" s="124"/>
      <c r="C6741" s="125" t="s">
        <v>713</v>
      </c>
      <c r="D6741" s="195">
        <v>43266</v>
      </c>
      <c r="E6741" s="124" t="s">
        <v>12717</v>
      </c>
      <c r="F6741" s="124" t="s">
        <v>3</v>
      </c>
      <c r="G6741" s="124">
        <v>1631630</v>
      </c>
      <c r="H6741" s="124"/>
      <c r="I6741" s="128" t="s">
        <v>15318</v>
      </c>
      <c r="J6741" s="124"/>
      <c r="K6741" s="124"/>
      <c r="L6741" s="124"/>
      <c r="M6741" s="124"/>
      <c r="N6741" s="197">
        <v>0</v>
      </c>
      <c r="O6741" s="197">
        <v>15</v>
      </c>
      <c r="P6741" s="124" t="s">
        <v>1314</v>
      </c>
    </row>
    <row r="6742" spans="1:16" ht="63.75">
      <c r="A6742" s="262">
        <v>48</v>
      </c>
      <c r="B6742" s="124"/>
      <c r="C6742" s="125" t="s">
        <v>700</v>
      </c>
      <c r="D6742" s="195">
        <v>43266</v>
      </c>
      <c r="E6742" s="124" t="s">
        <v>12718</v>
      </c>
      <c r="F6742" s="124" t="s">
        <v>3</v>
      </c>
      <c r="G6742" s="124">
        <v>1631635</v>
      </c>
      <c r="H6742" s="124"/>
      <c r="I6742" s="128" t="s">
        <v>15319</v>
      </c>
      <c r="J6742" s="124"/>
      <c r="K6742" s="124"/>
      <c r="L6742" s="124"/>
      <c r="M6742" s="124"/>
      <c r="N6742" s="197">
        <v>0</v>
      </c>
      <c r="O6742" s="197">
        <v>39039</v>
      </c>
      <c r="P6742" s="124" t="s">
        <v>1314</v>
      </c>
    </row>
    <row r="6743" spans="1:16" ht="63.75">
      <c r="A6743" s="262">
        <v>48</v>
      </c>
      <c r="B6743" s="124"/>
      <c r="C6743" s="125" t="s">
        <v>700</v>
      </c>
      <c r="D6743" s="195">
        <v>43266</v>
      </c>
      <c r="E6743" s="124" t="s">
        <v>12719</v>
      </c>
      <c r="F6743" s="124" t="s">
        <v>3</v>
      </c>
      <c r="G6743" s="124">
        <v>1631640</v>
      </c>
      <c r="H6743" s="124"/>
      <c r="I6743" s="128" t="s">
        <v>15320</v>
      </c>
      <c r="J6743" s="124"/>
      <c r="K6743" s="124"/>
      <c r="L6743" s="124"/>
      <c r="M6743" s="124"/>
      <c r="N6743" s="197">
        <v>0</v>
      </c>
      <c r="O6743" s="197">
        <v>6223</v>
      </c>
      <c r="P6743" s="124" t="s">
        <v>1314</v>
      </c>
    </row>
    <row r="6744" spans="1:16" ht="51">
      <c r="A6744" s="262">
        <v>41</v>
      </c>
      <c r="B6744" s="124"/>
      <c r="C6744" s="125" t="s">
        <v>697</v>
      </c>
      <c r="D6744" s="195">
        <v>43266</v>
      </c>
      <c r="E6744" s="124" t="s">
        <v>12720</v>
      </c>
      <c r="F6744" s="124" t="s">
        <v>3</v>
      </c>
      <c r="G6744" s="124">
        <v>1631649</v>
      </c>
      <c r="H6744" s="124"/>
      <c r="I6744" s="128" t="s">
        <v>15321</v>
      </c>
      <c r="J6744" s="124"/>
      <c r="K6744" s="124"/>
      <c r="L6744" s="124"/>
      <c r="M6744" s="124"/>
      <c r="N6744" s="197">
        <v>0</v>
      </c>
      <c r="O6744" s="197">
        <v>9739.7000000000007</v>
      </c>
      <c r="P6744" s="124" t="s">
        <v>1314</v>
      </c>
    </row>
    <row r="6745" spans="1:16" ht="51">
      <c r="A6745" s="262">
        <v>373</v>
      </c>
      <c r="B6745" s="124"/>
      <c r="C6745" s="125" t="s">
        <v>1269</v>
      </c>
      <c r="D6745" s="195">
        <v>43266</v>
      </c>
      <c r="E6745" s="124" t="s">
        <v>12721</v>
      </c>
      <c r="F6745" s="124" t="s">
        <v>3</v>
      </c>
      <c r="G6745" s="124">
        <v>1631654</v>
      </c>
      <c r="H6745" s="124"/>
      <c r="I6745" s="128" t="s">
        <v>15322</v>
      </c>
      <c r="J6745" s="124"/>
      <c r="K6745" s="124"/>
      <c r="L6745" s="124"/>
      <c r="M6745" s="124"/>
      <c r="N6745" s="197">
        <v>0</v>
      </c>
      <c r="O6745" s="197">
        <v>1268.54</v>
      </c>
      <c r="P6745" s="124" t="s">
        <v>1314</v>
      </c>
    </row>
    <row r="6746" spans="1:16" ht="51">
      <c r="A6746" s="262">
        <v>526</v>
      </c>
      <c r="B6746" s="124"/>
      <c r="C6746" s="125" t="s">
        <v>846</v>
      </c>
      <c r="D6746" s="195">
        <v>43266</v>
      </c>
      <c r="E6746" s="124" t="s">
        <v>12722</v>
      </c>
      <c r="F6746" s="124" t="s">
        <v>3</v>
      </c>
      <c r="G6746" s="124">
        <v>1631693</v>
      </c>
      <c r="H6746" s="124"/>
      <c r="I6746" s="128" t="s">
        <v>15323</v>
      </c>
      <c r="J6746" s="124"/>
      <c r="K6746" s="124"/>
      <c r="L6746" s="124"/>
      <c r="M6746" s="124"/>
      <c r="N6746" s="197">
        <v>0</v>
      </c>
      <c r="O6746" s="197">
        <v>9.84</v>
      </c>
      <c r="P6746" s="124" t="s">
        <v>1314</v>
      </c>
    </row>
    <row r="6747" spans="1:16" ht="51">
      <c r="A6747" s="262">
        <v>526</v>
      </c>
      <c r="B6747" s="124"/>
      <c r="C6747" s="125" t="s">
        <v>846</v>
      </c>
      <c r="D6747" s="195">
        <v>43266</v>
      </c>
      <c r="E6747" s="124" t="s">
        <v>12723</v>
      </c>
      <c r="F6747" s="124" t="s">
        <v>3</v>
      </c>
      <c r="G6747" s="124">
        <v>1631696</v>
      </c>
      <c r="H6747" s="124"/>
      <c r="I6747" s="128" t="s">
        <v>15324</v>
      </c>
      <c r="J6747" s="124"/>
      <c r="K6747" s="124"/>
      <c r="L6747" s="124"/>
      <c r="M6747" s="124"/>
      <c r="N6747" s="197">
        <v>0</v>
      </c>
      <c r="O6747" s="197">
        <v>272.99</v>
      </c>
      <c r="P6747" s="124" t="s">
        <v>1314</v>
      </c>
    </row>
    <row r="6748" spans="1:16" ht="51">
      <c r="A6748" s="262">
        <v>526</v>
      </c>
      <c r="B6748" s="124"/>
      <c r="C6748" s="125" t="s">
        <v>846</v>
      </c>
      <c r="D6748" s="195">
        <v>43266</v>
      </c>
      <c r="E6748" s="124" t="s">
        <v>12724</v>
      </c>
      <c r="F6748" s="124" t="s">
        <v>3</v>
      </c>
      <c r="G6748" s="124">
        <v>1631697</v>
      </c>
      <c r="H6748" s="124"/>
      <c r="I6748" s="128" t="s">
        <v>15324</v>
      </c>
      <c r="J6748" s="124"/>
      <c r="K6748" s="124"/>
      <c r="L6748" s="124"/>
      <c r="M6748" s="124"/>
      <c r="N6748" s="197">
        <v>0</v>
      </c>
      <c r="O6748" s="197">
        <v>235.91</v>
      </c>
      <c r="P6748" s="124" t="s">
        <v>1314</v>
      </c>
    </row>
    <row r="6749" spans="1:16" ht="51">
      <c r="A6749" s="262">
        <v>35</v>
      </c>
      <c r="B6749" s="124"/>
      <c r="C6749" s="125" t="s">
        <v>696</v>
      </c>
      <c r="D6749" s="195">
        <v>43266</v>
      </c>
      <c r="E6749" s="124" t="s">
        <v>12725</v>
      </c>
      <c r="F6749" s="124" t="s">
        <v>3</v>
      </c>
      <c r="G6749" s="124">
        <v>1631700</v>
      </c>
      <c r="H6749" s="124"/>
      <c r="I6749" s="128" t="s">
        <v>15325</v>
      </c>
      <c r="J6749" s="124"/>
      <c r="K6749" s="124"/>
      <c r="L6749" s="124"/>
      <c r="M6749" s="124"/>
      <c r="N6749" s="197">
        <v>0</v>
      </c>
      <c r="O6749" s="197">
        <v>1200</v>
      </c>
      <c r="P6749" s="124" t="s">
        <v>1314</v>
      </c>
    </row>
    <row r="6750" spans="1:16" ht="51">
      <c r="A6750" s="262">
        <v>48</v>
      </c>
      <c r="B6750" s="124"/>
      <c r="C6750" s="125" t="s">
        <v>700</v>
      </c>
      <c r="D6750" s="195">
        <v>43266</v>
      </c>
      <c r="E6750" s="124" t="s">
        <v>12726</v>
      </c>
      <c r="F6750" s="124" t="s">
        <v>3</v>
      </c>
      <c r="G6750" s="124">
        <v>1631786</v>
      </c>
      <c r="H6750" s="124"/>
      <c r="I6750" s="128" t="s">
        <v>15326</v>
      </c>
      <c r="J6750" s="124"/>
      <c r="K6750" s="124"/>
      <c r="L6750" s="124"/>
      <c r="M6750" s="124"/>
      <c r="N6750" s="197">
        <v>0</v>
      </c>
      <c r="O6750" s="197">
        <v>512.74</v>
      </c>
      <c r="P6750" s="124" t="s">
        <v>1314</v>
      </c>
    </row>
    <row r="6751" spans="1:16" ht="38.25">
      <c r="A6751" s="262">
        <v>373</v>
      </c>
      <c r="B6751" s="124"/>
      <c r="C6751" s="125" t="s">
        <v>1269</v>
      </c>
      <c r="D6751" s="195">
        <v>43266</v>
      </c>
      <c r="E6751" s="124" t="s">
        <v>12727</v>
      </c>
      <c r="F6751" s="124" t="s">
        <v>3</v>
      </c>
      <c r="G6751" s="124">
        <v>1631795</v>
      </c>
      <c r="H6751" s="124"/>
      <c r="I6751" s="128" t="s">
        <v>15327</v>
      </c>
      <c r="J6751" s="124"/>
      <c r="K6751" s="124"/>
      <c r="L6751" s="124"/>
      <c r="M6751" s="124"/>
      <c r="N6751" s="197">
        <v>0</v>
      </c>
      <c r="O6751" s="197">
        <v>224.16</v>
      </c>
      <c r="P6751" s="124" t="s">
        <v>1314</v>
      </c>
    </row>
    <row r="6752" spans="1:16" ht="51">
      <c r="A6752" s="262" t="s">
        <v>619</v>
      </c>
      <c r="B6752" s="124"/>
      <c r="C6752" s="125" t="s">
        <v>713</v>
      </c>
      <c r="D6752" s="195">
        <v>43266</v>
      </c>
      <c r="E6752" s="124" t="s">
        <v>12728</v>
      </c>
      <c r="F6752" s="124" t="s">
        <v>3</v>
      </c>
      <c r="G6752" s="124">
        <v>1631813</v>
      </c>
      <c r="H6752" s="124"/>
      <c r="I6752" s="128" t="s">
        <v>15328</v>
      </c>
      <c r="J6752" s="124"/>
      <c r="K6752" s="124"/>
      <c r="L6752" s="124"/>
      <c r="M6752" s="124"/>
      <c r="N6752" s="197">
        <v>0</v>
      </c>
      <c r="O6752" s="197">
        <v>1459.32</v>
      </c>
      <c r="P6752" s="124" t="s">
        <v>1314</v>
      </c>
    </row>
    <row r="6753" spans="1:16" ht="51">
      <c r="A6753" s="262" t="s">
        <v>619</v>
      </c>
      <c r="B6753" s="124"/>
      <c r="C6753" s="125" t="s">
        <v>713</v>
      </c>
      <c r="D6753" s="195">
        <v>43266</v>
      </c>
      <c r="E6753" s="124" t="s">
        <v>12729</v>
      </c>
      <c r="F6753" s="124" t="s">
        <v>3</v>
      </c>
      <c r="G6753" s="124">
        <v>1631818</v>
      </c>
      <c r="H6753" s="124"/>
      <c r="I6753" s="128" t="s">
        <v>15329</v>
      </c>
      <c r="J6753" s="124"/>
      <c r="K6753" s="124"/>
      <c r="L6753" s="124"/>
      <c r="M6753" s="124"/>
      <c r="N6753" s="197">
        <v>0</v>
      </c>
      <c r="O6753" s="197">
        <v>113</v>
      </c>
      <c r="P6753" s="124" t="s">
        <v>1314</v>
      </c>
    </row>
    <row r="6754" spans="1:16" ht="51">
      <c r="A6754" s="262">
        <v>592</v>
      </c>
      <c r="B6754" s="124"/>
      <c r="C6754" s="125" t="s">
        <v>862</v>
      </c>
      <c r="D6754" s="195">
        <v>43266</v>
      </c>
      <c r="E6754" s="124" t="s">
        <v>12730</v>
      </c>
      <c r="F6754" s="124" t="s">
        <v>3</v>
      </c>
      <c r="G6754" s="124">
        <v>1631843</v>
      </c>
      <c r="H6754" s="124"/>
      <c r="I6754" s="128" t="s">
        <v>15330</v>
      </c>
      <c r="J6754" s="124"/>
      <c r="K6754" s="124"/>
      <c r="L6754" s="124"/>
      <c r="M6754" s="124"/>
      <c r="N6754" s="197">
        <v>0</v>
      </c>
      <c r="O6754" s="197">
        <v>276.5</v>
      </c>
      <c r="P6754" s="124" t="s">
        <v>1314</v>
      </c>
    </row>
    <row r="6755" spans="1:16" ht="51">
      <c r="A6755" s="262">
        <v>81</v>
      </c>
      <c r="B6755" s="124"/>
      <c r="C6755" s="125" t="s">
        <v>709</v>
      </c>
      <c r="D6755" s="195">
        <v>43266</v>
      </c>
      <c r="E6755" s="124" t="s">
        <v>12731</v>
      </c>
      <c r="F6755" s="124" t="s">
        <v>3</v>
      </c>
      <c r="G6755" s="124">
        <v>1631845</v>
      </c>
      <c r="H6755" s="124"/>
      <c r="I6755" s="128" t="s">
        <v>15331</v>
      </c>
      <c r="J6755" s="124"/>
      <c r="K6755" s="124"/>
      <c r="L6755" s="124"/>
      <c r="M6755" s="124"/>
      <c r="N6755" s="197">
        <v>0</v>
      </c>
      <c r="O6755" s="197">
        <v>2572</v>
      </c>
      <c r="P6755" s="124" t="s">
        <v>1314</v>
      </c>
    </row>
    <row r="6756" spans="1:16" ht="63.75">
      <c r="A6756" s="262" t="s">
        <v>619</v>
      </c>
      <c r="B6756" s="124"/>
      <c r="C6756" s="125" t="s">
        <v>713</v>
      </c>
      <c r="D6756" s="195">
        <v>43266</v>
      </c>
      <c r="E6756" s="124" t="s">
        <v>12732</v>
      </c>
      <c r="F6756" s="124" t="s">
        <v>3</v>
      </c>
      <c r="G6756" s="124">
        <v>1631544</v>
      </c>
      <c r="H6756" s="124"/>
      <c r="I6756" s="128" t="s">
        <v>15332</v>
      </c>
      <c r="J6756" s="124"/>
      <c r="K6756" s="124"/>
      <c r="L6756" s="124"/>
      <c r="M6756" s="124"/>
      <c r="N6756" s="197">
        <v>0</v>
      </c>
      <c r="O6756" s="197">
        <v>70</v>
      </c>
      <c r="P6756" s="124" t="s">
        <v>1314</v>
      </c>
    </row>
    <row r="6757" spans="1:16" ht="63.75">
      <c r="A6757" s="262">
        <v>291</v>
      </c>
      <c r="B6757" s="124"/>
      <c r="C6757" s="125" t="s">
        <v>794</v>
      </c>
      <c r="D6757" s="195">
        <v>43266</v>
      </c>
      <c r="E6757" s="124" t="s">
        <v>12733</v>
      </c>
      <c r="F6757" s="124" t="s">
        <v>3</v>
      </c>
      <c r="G6757" s="124">
        <v>1631565</v>
      </c>
      <c r="H6757" s="124"/>
      <c r="I6757" s="128" t="s">
        <v>15333</v>
      </c>
      <c r="J6757" s="124"/>
      <c r="K6757" s="124"/>
      <c r="L6757" s="124"/>
      <c r="M6757" s="124"/>
      <c r="N6757" s="197">
        <v>0</v>
      </c>
      <c r="O6757" s="197">
        <v>3091437.43</v>
      </c>
      <c r="P6757" s="124" t="s">
        <v>1314</v>
      </c>
    </row>
    <row r="6758" spans="1:16" ht="51">
      <c r="A6758" s="262">
        <v>41</v>
      </c>
      <c r="B6758" s="124"/>
      <c r="C6758" s="125" t="s">
        <v>697</v>
      </c>
      <c r="D6758" s="195">
        <v>43266</v>
      </c>
      <c r="E6758" s="124" t="s">
        <v>12734</v>
      </c>
      <c r="F6758" s="124" t="s">
        <v>3</v>
      </c>
      <c r="G6758" s="124">
        <v>1631592</v>
      </c>
      <c r="H6758" s="124"/>
      <c r="I6758" s="128" t="s">
        <v>15334</v>
      </c>
      <c r="J6758" s="124"/>
      <c r="K6758" s="124"/>
      <c r="L6758" s="124"/>
      <c r="M6758" s="124"/>
      <c r="N6758" s="197">
        <v>0</v>
      </c>
      <c r="O6758" s="197">
        <v>242462.47</v>
      </c>
      <c r="P6758" s="124" t="s">
        <v>1314</v>
      </c>
    </row>
    <row r="6759" spans="1:16" ht="51">
      <c r="A6759" s="262">
        <v>41</v>
      </c>
      <c r="B6759" s="124"/>
      <c r="C6759" s="125" t="s">
        <v>697</v>
      </c>
      <c r="D6759" s="195">
        <v>43266</v>
      </c>
      <c r="E6759" s="124" t="s">
        <v>12735</v>
      </c>
      <c r="F6759" s="124" t="s">
        <v>3</v>
      </c>
      <c r="G6759" s="124">
        <v>1631598</v>
      </c>
      <c r="H6759" s="124"/>
      <c r="I6759" s="128" t="s">
        <v>15335</v>
      </c>
      <c r="J6759" s="124"/>
      <c r="K6759" s="124"/>
      <c r="L6759" s="124"/>
      <c r="M6759" s="124"/>
      <c r="N6759" s="197">
        <v>0</v>
      </c>
      <c r="O6759" s="197">
        <v>6073994.7000000002</v>
      </c>
      <c r="P6759" s="124" t="s">
        <v>1314</v>
      </c>
    </row>
    <row r="6760" spans="1:16" ht="51">
      <c r="A6760" s="262">
        <v>15</v>
      </c>
      <c r="B6760" s="124"/>
      <c r="C6760" s="125" t="s">
        <v>691</v>
      </c>
      <c r="D6760" s="195">
        <v>43266</v>
      </c>
      <c r="E6760" s="124" t="s">
        <v>12736</v>
      </c>
      <c r="F6760" s="124" t="s">
        <v>3</v>
      </c>
      <c r="G6760" s="124">
        <v>1631619</v>
      </c>
      <c r="H6760" s="124"/>
      <c r="I6760" s="128" t="s">
        <v>15336</v>
      </c>
      <c r="J6760" s="124"/>
      <c r="K6760" s="124"/>
      <c r="L6760" s="124"/>
      <c r="M6760" s="124"/>
      <c r="N6760" s="197">
        <v>0</v>
      </c>
      <c r="O6760" s="197">
        <v>300</v>
      </c>
      <c r="P6760" s="124" t="s">
        <v>1314</v>
      </c>
    </row>
    <row r="6761" spans="1:16" ht="51">
      <c r="A6761" s="262">
        <v>15</v>
      </c>
      <c r="B6761" s="124"/>
      <c r="C6761" s="125" t="s">
        <v>691</v>
      </c>
      <c r="D6761" s="195">
        <v>43266</v>
      </c>
      <c r="E6761" s="124" t="s">
        <v>12737</v>
      </c>
      <c r="F6761" s="124" t="s">
        <v>3</v>
      </c>
      <c r="G6761" s="124">
        <v>1631621</v>
      </c>
      <c r="H6761" s="124"/>
      <c r="I6761" s="128" t="s">
        <v>15337</v>
      </c>
      <c r="J6761" s="124"/>
      <c r="K6761" s="124"/>
      <c r="L6761" s="124"/>
      <c r="M6761" s="124"/>
      <c r="N6761" s="197">
        <v>0</v>
      </c>
      <c r="O6761" s="197">
        <v>700</v>
      </c>
      <c r="P6761" s="124" t="s">
        <v>1314</v>
      </c>
    </row>
    <row r="6762" spans="1:16" ht="51">
      <c r="A6762" s="262">
        <v>340</v>
      </c>
      <c r="B6762" s="124"/>
      <c r="C6762" s="125" t="s">
        <v>814</v>
      </c>
      <c r="D6762" s="195">
        <v>43266</v>
      </c>
      <c r="E6762" s="124" t="s">
        <v>12738</v>
      </c>
      <c r="F6762" s="124" t="s">
        <v>3</v>
      </c>
      <c r="G6762" s="124">
        <v>1631652</v>
      </c>
      <c r="H6762" s="124"/>
      <c r="I6762" s="128" t="s">
        <v>15338</v>
      </c>
      <c r="J6762" s="124"/>
      <c r="K6762" s="124"/>
      <c r="L6762" s="124"/>
      <c r="M6762" s="124"/>
      <c r="N6762" s="197">
        <v>0</v>
      </c>
      <c r="O6762" s="197">
        <v>2150</v>
      </c>
      <c r="P6762" s="124" t="s">
        <v>1314</v>
      </c>
    </row>
    <row r="6763" spans="1:16" ht="63.75">
      <c r="A6763" s="262" t="s">
        <v>619</v>
      </c>
      <c r="B6763" s="124"/>
      <c r="C6763" s="125" t="s">
        <v>713</v>
      </c>
      <c r="D6763" s="195">
        <v>43266</v>
      </c>
      <c r="E6763" s="124" t="s">
        <v>12739</v>
      </c>
      <c r="F6763" s="124" t="s">
        <v>3</v>
      </c>
      <c r="G6763" s="124">
        <v>1631580</v>
      </c>
      <c r="H6763" s="124"/>
      <c r="I6763" s="128" t="s">
        <v>15339</v>
      </c>
      <c r="J6763" s="124"/>
      <c r="K6763" s="124"/>
      <c r="L6763" s="124"/>
      <c r="M6763" s="124"/>
      <c r="N6763" s="197">
        <v>0</v>
      </c>
      <c r="O6763" s="197">
        <v>1537.5</v>
      </c>
      <c r="P6763" s="124" t="s">
        <v>1314</v>
      </c>
    </row>
    <row r="6764" spans="1:16" ht="63.75">
      <c r="A6764" s="262">
        <v>48</v>
      </c>
      <c r="B6764" s="124"/>
      <c r="C6764" s="125" t="s">
        <v>700</v>
      </c>
      <c r="D6764" s="195">
        <v>43266</v>
      </c>
      <c r="E6764" s="124" t="s">
        <v>12740</v>
      </c>
      <c r="F6764" s="124" t="s">
        <v>3</v>
      </c>
      <c r="G6764" s="124">
        <v>1631594</v>
      </c>
      <c r="H6764" s="124"/>
      <c r="I6764" s="128" t="s">
        <v>15340</v>
      </c>
      <c r="J6764" s="124"/>
      <c r="K6764" s="124"/>
      <c r="L6764" s="124"/>
      <c r="M6764" s="124"/>
      <c r="N6764" s="197">
        <v>0</v>
      </c>
      <c r="O6764" s="197">
        <v>13549</v>
      </c>
      <c r="P6764" s="124" t="s">
        <v>1314</v>
      </c>
    </row>
    <row r="6765" spans="1:16" ht="63.75">
      <c r="A6765" s="262">
        <v>48</v>
      </c>
      <c r="B6765" s="124"/>
      <c r="C6765" s="125" t="s">
        <v>700</v>
      </c>
      <c r="D6765" s="195">
        <v>43266</v>
      </c>
      <c r="E6765" s="124" t="s">
        <v>12741</v>
      </c>
      <c r="F6765" s="124" t="s">
        <v>3</v>
      </c>
      <c r="G6765" s="124">
        <v>1631599</v>
      </c>
      <c r="H6765" s="124"/>
      <c r="I6765" s="128" t="s">
        <v>15341</v>
      </c>
      <c r="J6765" s="124"/>
      <c r="K6765" s="124"/>
      <c r="L6765" s="124"/>
      <c r="M6765" s="124"/>
      <c r="N6765" s="197">
        <v>0</v>
      </c>
      <c r="O6765" s="197">
        <v>411</v>
      </c>
      <c r="P6765" s="124" t="s">
        <v>1314</v>
      </c>
    </row>
    <row r="6766" spans="1:16" ht="51">
      <c r="A6766" s="262">
        <v>20</v>
      </c>
      <c r="B6766" s="124"/>
      <c r="C6766" s="125" t="s">
        <v>693</v>
      </c>
      <c r="D6766" s="195">
        <v>43266</v>
      </c>
      <c r="E6766" s="124" t="s">
        <v>12742</v>
      </c>
      <c r="F6766" s="124" t="s">
        <v>3</v>
      </c>
      <c r="G6766" s="124">
        <v>1631600</v>
      </c>
      <c r="H6766" s="124"/>
      <c r="I6766" s="128" t="s">
        <v>15342</v>
      </c>
      <c r="J6766" s="124"/>
      <c r="K6766" s="124"/>
      <c r="L6766" s="124"/>
      <c r="M6766" s="124"/>
      <c r="N6766" s="197">
        <v>0</v>
      </c>
      <c r="O6766" s="197">
        <v>8.5</v>
      </c>
      <c r="P6766" s="124" t="s">
        <v>1314</v>
      </c>
    </row>
    <row r="6767" spans="1:16" ht="63.75">
      <c r="A6767" s="262">
        <v>48</v>
      </c>
      <c r="B6767" s="124"/>
      <c r="C6767" s="125" t="s">
        <v>700</v>
      </c>
      <c r="D6767" s="195">
        <v>43266</v>
      </c>
      <c r="E6767" s="124" t="s">
        <v>12743</v>
      </c>
      <c r="F6767" s="124" t="s">
        <v>3</v>
      </c>
      <c r="G6767" s="124">
        <v>1631602</v>
      </c>
      <c r="H6767" s="124"/>
      <c r="I6767" s="128" t="s">
        <v>15343</v>
      </c>
      <c r="J6767" s="124"/>
      <c r="K6767" s="124"/>
      <c r="L6767" s="124"/>
      <c r="M6767" s="124"/>
      <c r="N6767" s="197">
        <v>0</v>
      </c>
      <c r="O6767" s="197">
        <v>17767</v>
      </c>
      <c r="P6767" s="124" t="s">
        <v>1314</v>
      </c>
    </row>
    <row r="6768" spans="1:16" ht="63.75">
      <c r="A6768" s="262">
        <v>48</v>
      </c>
      <c r="B6768" s="124"/>
      <c r="C6768" s="125" t="s">
        <v>700</v>
      </c>
      <c r="D6768" s="195">
        <v>43266</v>
      </c>
      <c r="E6768" s="124" t="s">
        <v>12744</v>
      </c>
      <c r="F6768" s="124" t="s">
        <v>3</v>
      </c>
      <c r="G6768" s="124">
        <v>1631605</v>
      </c>
      <c r="H6768" s="124"/>
      <c r="I6768" s="128" t="s">
        <v>15344</v>
      </c>
      <c r="J6768" s="124"/>
      <c r="K6768" s="124"/>
      <c r="L6768" s="124"/>
      <c r="M6768" s="124"/>
      <c r="N6768" s="197">
        <v>0</v>
      </c>
      <c r="O6768" s="197">
        <v>17106.5</v>
      </c>
      <c r="P6768" s="124" t="s">
        <v>1314</v>
      </c>
    </row>
    <row r="6769" spans="1:16" ht="51">
      <c r="A6769" s="262" t="s">
        <v>619</v>
      </c>
      <c r="B6769" s="124"/>
      <c r="C6769" s="125" t="s">
        <v>713</v>
      </c>
      <c r="D6769" s="195">
        <v>43266</v>
      </c>
      <c r="E6769" s="124" t="s">
        <v>12745</v>
      </c>
      <c r="F6769" s="124" t="s">
        <v>3</v>
      </c>
      <c r="G6769" s="124">
        <v>1631609</v>
      </c>
      <c r="H6769" s="124"/>
      <c r="I6769" s="128" t="s">
        <v>15345</v>
      </c>
      <c r="J6769" s="124"/>
      <c r="K6769" s="124"/>
      <c r="L6769" s="124"/>
      <c r="M6769" s="124"/>
      <c r="N6769" s="197">
        <v>0</v>
      </c>
      <c r="O6769" s="197">
        <v>462</v>
      </c>
      <c r="P6769" s="124" t="s">
        <v>1314</v>
      </c>
    </row>
    <row r="6770" spans="1:16" ht="51">
      <c r="A6770" s="262">
        <v>66</v>
      </c>
      <c r="B6770" s="124"/>
      <c r="C6770" s="125" t="s">
        <v>704</v>
      </c>
      <c r="D6770" s="195">
        <v>43266</v>
      </c>
      <c r="E6770" s="124" t="s">
        <v>12746</v>
      </c>
      <c r="F6770" s="124" t="s">
        <v>3</v>
      </c>
      <c r="G6770" s="124">
        <v>1631612</v>
      </c>
      <c r="H6770" s="124"/>
      <c r="I6770" s="128" t="s">
        <v>15346</v>
      </c>
      <c r="J6770" s="124"/>
      <c r="K6770" s="124"/>
      <c r="L6770" s="124"/>
      <c r="M6770" s="124"/>
      <c r="N6770" s="197">
        <v>0</v>
      </c>
      <c r="O6770" s="197">
        <v>499</v>
      </c>
      <c r="P6770" s="124" t="s">
        <v>1314</v>
      </c>
    </row>
    <row r="6771" spans="1:16" ht="51">
      <c r="A6771" s="262">
        <v>15</v>
      </c>
      <c r="B6771" s="124"/>
      <c r="C6771" s="125" t="s">
        <v>691</v>
      </c>
      <c r="D6771" s="195">
        <v>43266</v>
      </c>
      <c r="E6771" s="124" t="s">
        <v>12747</v>
      </c>
      <c r="F6771" s="124" t="s">
        <v>3</v>
      </c>
      <c r="G6771" s="124">
        <v>1631624</v>
      </c>
      <c r="H6771" s="124"/>
      <c r="I6771" s="128" t="s">
        <v>15347</v>
      </c>
      <c r="J6771" s="124"/>
      <c r="K6771" s="124"/>
      <c r="L6771" s="124"/>
      <c r="M6771" s="124"/>
      <c r="N6771" s="197">
        <v>0</v>
      </c>
      <c r="O6771" s="197">
        <v>324</v>
      </c>
      <c r="P6771" s="124" t="s">
        <v>1314</v>
      </c>
    </row>
    <row r="6772" spans="1:16" ht="89.25">
      <c r="A6772" s="262">
        <v>206</v>
      </c>
      <c r="B6772" s="124"/>
      <c r="C6772" s="125" t="s">
        <v>758</v>
      </c>
      <c r="D6772" s="195">
        <v>43266</v>
      </c>
      <c r="E6772" s="124" t="s">
        <v>12748</v>
      </c>
      <c r="F6772" s="124" t="s">
        <v>15</v>
      </c>
      <c r="G6772" s="124">
        <v>5233</v>
      </c>
      <c r="H6772" s="124"/>
      <c r="I6772" s="128" t="s">
        <v>15348</v>
      </c>
      <c r="J6772" s="124"/>
      <c r="K6772" s="124"/>
      <c r="L6772" s="124"/>
      <c r="M6772" s="124"/>
      <c r="N6772" s="197">
        <v>380.24</v>
      </c>
      <c r="O6772" s="197">
        <v>0</v>
      </c>
      <c r="P6772" s="124" t="s">
        <v>1314</v>
      </c>
    </row>
    <row r="6773" spans="1:16" ht="102">
      <c r="A6773" s="262">
        <v>206</v>
      </c>
      <c r="B6773" s="124"/>
      <c r="C6773" s="125" t="s">
        <v>758</v>
      </c>
      <c r="D6773" s="195">
        <v>43266</v>
      </c>
      <c r="E6773" s="124" t="s">
        <v>12749</v>
      </c>
      <c r="F6773" s="124" t="s">
        <v>15</v>
      </c>
      <c r="G6773" s="124">
        <v>5232</v>
      </c>
      <c r="H6773" s="124"/>
      <c r="I6773" s="128" t="s">
        <v>15349</v>
      </c>
      <c r="J6773" s="124"/>
      <c r="K6773" s="124"/>
      <c r="L6773" s="124"/>
      <c r="M6773" s="124"/>
      <c r="N6773" s="197">
        <v>270.14</v>
      </c>
      <c r="O6773" s="197">
        <v>0</v>
      </c>
      <c r="P6773" s="124" t="s">
        <v>1314</v>
      </c>
    </row>
    <row r="6774" spans="1:16" ht="102">
      <c r="A6774" s="262">
        <v>206</v>
      </c>
      <c r="B6774" s="124"/>
      <c r="C6774" s="125" t="s">
        <v>758</v>
      </c>
      <c r="D6774" s="195">
        <v>43266</v>
      </c>
      <c r="E6774" s="124" t="s">
        <v>12750</v>
      </c>
      <c r="F6774" s="124" t="s">
        <v>15</v>
      </c>
      <c r="G6774" s="124">
        <v>5234</v>
      </c>
      <c r="H6774" s="124"/>
      <c r="I6774" s="128" t="s">
        <v>15350</v>
      </c>
      <c r="J6774" s="124"/>
      <c r="K6774" s="124"/>
      <c r="L6774" s="124"/>
      <c r="M6774" s="124"/>
      <c r="N6774" s="197">
        <v>280.29000000000002</v>
      </c>
      <c r="O6774" s="197">
        <v>0</v>
      </c>
      <c r="P6774" s="124" t="s">
        <v>1314</v>
      </c>
    </row>
    <row r="6775" spans="1:16" ht="51">
      <c r="A6775" s="262" t="s">
        <v>620</v>
      </c>
      <c r="B6775" s="124"/>
      <c r="C6775" s="125" t="s">
        <v>714</v>
      </c>
      <c r="D6775" s="195">
        <v>43266</v>
      </c>
      <c r="E6775" s="124" t="s">
        <v>12751</v>
      </c>
      <c r="F6775" s="124" t="s">
        <v>11</v>
      </c>
      <c r="G6775" s="124">
        <v>10909</v>
      </c>
      <c r="H6775" s="124"/>
      <c r="I6775" s="128" t="s">
        <v>15351</v>
      </c>
      <c r="J6775" s="124"/>
      <c r="K6775" s="124"/>
      <c r="L6775" s="124"/>
      <c r="M6775" s="124"/>
      <c r="N6775" s="197">
        <v>335.24</v>
      </c>
      <c r="O6775" s="197">
        <v>0</v>
      </c>
      <c r="P6775" s="124" t="s">
        <v>1314</v>
      </c>
    </row>
    <row r="6776" spans="1:16" ht="51">
      <c r="A6776" s="262">
        <v>513</v>
      </c>
      <c r="B6776" s="124"/>
      <c r="C6776" s="125" t="s">
        <v>201</v>
      </c>
      <c r="D6776" s="195">
        <v>43266</v>
      </c>
      <c r="E6776" s="124" t="s">
        <v>12752</v>
      </c>
      <c r="F6776" s="124" t="s">
        <v>15</v>
      </c>
      <c r="G6776" s="124">
        <v>761905</v>
      </c>
      <c r="H6776" s="124"/>
      <c r="I6776" s="128" t="s">
        <v>15352</v>
      </c>
      <c r="J6776" s="124"/>
      <c r="K6776" s="124"/>
      <c r="L6776" s="124"/>
      <c r="M6776" s="124"/>
      <c r="N6776" s="197">
        <v>50</v>
      </c>
      <c r="O6776" s="197">
        <v>0</v>
      </c>
      <c r="P6776" s="124" t="s">
        <v>1314</v>
      </c>
    </row>
    <row r="6777" spans="1:16" ht="63.75">
      <c r="A6777" s="262">
        <v>513</v>
      </c>
      <c r="B6777" s="124"/>
      <c r="C6777" s="125" t="s">
        <v>201</v>
      </c>
      <c r="D6777" s="195">
        <v>43266</v>
      </c>
      <c r="E6777" s="124" t="s">
        <v>12753</v>
      </c>
      <c r="F6777" s="124" t="s">
        <v>15</v>
      </c>
      <c r="G6777" s="124">
        <v>761907</v>
      </c>
      <c r="H6777" s="124"/>
      <c r="I6777" s="128" t="s">
        <v>15353</v>
      </c>
      <c r="J6777" s="124"/>
      <c r="K6777" s="124"/>
      <c r="L6777" s="124"/>
      <c r="M6777" s="124"/>
      <c r="N6777" s="197">
        <v>50</v>
      </c>
      <c r="O6777" s="197">
        <v>0</v>
      </c>
      <c r="P6777" s="124" t="s">
        <v>1314</v>
      </c>
    </row>
    <row r="6778" spans="1:16" ht="89.25">
      <c r="A6778" s="262">
        <v>513</v>
      </c>
      <c r="B6778" s="124"/>
      <c r="C6778" s="125" t="s">
        <v>201</v>
      </c>
      <c r="D6778" s="195">
        <v>43266</v>
      </c>
      <c r="E6778" s="124" t="s">
        <v>12754</v>
      </c>
      <c r="F6778" s="124" t="s">
        <v>15</v>
      </c>
      <c r="G6778" s="124">
        <v>5244</v>
      </c>
      <c r="H6778" s="124"/>
      <c r="I6778" s="128" t="s">
        <v>15354</v>
      </c>
      <c r="J6778" s="124"/>
      <c r="K6778" s="124"/>
      <c r="L6778" s="124"/>
      <c r="M6778" s="124"/>
      <c r="N6778" s="197">
        <v>6196.29</v>
      </c>
      <c r="O6778" s="197">
        <v>0</v>
      </c>
      <c r="P6778" s="124" t="s">
        <v>1314</v>
      </c>
    </row>
    <row r="6779" spans="1:16" ht="102">
      <c r="A6779" s="262">
        <v>46</v>
      </c>
      <c r="B6779" s="124"/>
      <c r="C6779" s="125" t="s">
        <v>698</v>
      </c>
      <c r="D6779" s="195">
        <v>43266</v>
      </c>
      <c r="E6779" s="124" t="s">
        <v>12755</v>
      </c>
      <c r="F6779" s="124" t="s">
        <v>15</v>
      </c>
      <c r="G6779" s="124">
        <v>5230</v>
      </c>
      <c r="H6779" s="124"/>
      <c r="I6779" s="128" t="s">
        <v>15355</v>
      </c>
      <c r="J6779" s="124"/>
      <c r="K6779" s="124"/>
      <c r="L6779" s="124"/>
      <c r="M6779" s="124"/>
      <c r="N6779" s="197">
        <v>379.49</v>
      </c>
      <c r="O6779" s="197">
        <v>0</v>
      </c>
      <c r="P6779" s="124" t="s">
        <v>1314</v>
      </c>
    </row>
    <row r="6780" spans="1:16" ht="89.25">
      <c r="A6780" s="262">
        <v>35</v>
      </c>
      <c r="B6780" s="124"/>
      <c r="C6780" s="125" t="s">
        <v>696</v>
      </c>
      <c r="D6780" s="195">
        <v>43266</v>
      </c>
      <c r="E6780" s="124" t="s">
        <v>12756</v>
      </c>
      <c r="F6780" s="124" t="s">
        <v>15</v>
      </c>
      <c r="G6780" s="124">
        <v>5236</v>
      </c>
      <c r="H6780" s="124"/>
      <c r="I6780" s="128" t="s">
        <v>15356</v>
      </c>
      <c r="J6780" s="124"/>
      <c r="K6780" s="124"/>
      <c r="L6780" s="124"/>
      <c r="M6780" s="124"/>
      <c r="N6780" s="197">
        <v>295.11</v>
      </c>
      <c r="O6780" s="197">
        <v>0</v>
      </c>
      <c r="P6780" s="124" t="s">
        <v>1314</v>
      </c>
    </row>
    <row r="6781" spans="1:16" ht="102">
      <c r="A6781" s="262">
        <v>10</v>
      </c>
      <c r="B6781" s="124"/>
      <c r="C6781" s="125" t="s">
        <v>690</v>
      </c>
      <c r="D6781" s="195">
        <v>43266</v>
      </c>
      <c r="E6781" s="124" t="s">
        <v>12757</v>
      </c>
      <c r="F6781" s="124" t="s">
        <v>15</v>
      </c>
      <c r="G6781" s="124">
        <v>5241</v>
      </c>
      <c r="H6781" s="124"/>
      <c r="I6781" s="128" t="s">
        <v>15357</v>
      </c>
      <c r="J6781" s="124"/>
      <c r="K6781" s="124"/>
      <c r="L6781" s="124"/>
      <c r="M6781" s="124"/>
      <c r="N6781" s="197">
        <v>295.45</v>
      </c>
      <c r="O6781" s="197">
        <v>0</v>
      </c>
      <c r="P6781" s="124" t="s">
        <v>1314</v>
      </c>
    </row>
    <row r="6782" spans="1:16" ht="89.25">
      <c r="A6782" s="262">
        <v>10</v>
      </c>
      <c r="B6782" s="124"/>
      <c r="C6782" s="125" t="s">
        <v>690</v>
      </c>
      <c r="D6782" s="195">
        <v>43266</v>
      </c>
      <c r="E6782" s="124" t="s">
        <v>12758</v>
      </c>
      <c r="F6782" s="124" t="s">
        <v>15</v>
      </c>
      <c r="G6782" s="124">
        <v>5240</v>
      </c>
      <c r="H6782" s="124"/>
      <c r="I6782" s="128" t="s">
        <v>15358</v>
      </c>
      <c r="J6782" s="124"/>
      <c r="K6782" s="124"/>
      <c r="L6782" s="124"/>
      <c r="M6782" s="124"/>
      <c r="N6782" s="197">
        <v>1579.44</v>
      </c>
      <c r="O6782" s="197">
        <v>0</v>
      </c>
      <c r="P6782" s="124" t="s">
        <v>1314</v>
      </c>
    </row>
    <row r="6783" spans="1:16" ht="51">
      <c r="A6783" s="262">
        <v>513</v>
      </c>
      <c r="B6783" s="124"/>
      <c r="C6783" s="125" t="s">
        <v>201</v>
      </c>
      <c r="D6783" s="195">
        <v>43266</v>
      </c>
      <c r="E6783" s="124" t="s">
        <v>12759</v>
      </c>
      <c r="F6783" s="124" t="s">
        <v>11</v>
      </c>
      <c r="G6783" s="124">
        <v>924575</v>
      </c>
      <c r="H6783" s="124"/>
      <c r="I6783" s="128" t="s">
        <v>15359</v>
      </c>
      <c r="J6783" s="124"/>
      <c r="K6783" s="124"/>
      <c r="L6783" s="124"/>
      <c r="M6783" s="124"/>
      <c r="N6783" s="197">
        <v>50</v>
      </c>
      <c r="O6783" s="197">
        <v>0</v>
      </c>
      <c r="P6783" s="124" t="s">
        <v>1314</v>
      </c>
    </row>
    <row r="6784" spans="1:16" ht="76.5">
      <c r="A6784" s="262">
        <v>16</v>
      </c>
      <c r="B6784" s="124"/>
      <c r="C6784" s="125" t="s">
        <v>692</v>
      </c>
      <c r="D6784" s="195">
        <v>43266</v>
      </c>
      <c r="E6784" s="124" t="s">
        <v>12760</v>
      </c>
      <c r="F6784" s="124" t="s">
        <v>1315</v>
      </c>
      <c r="G6784" s="124">
        <v>18077426</v>
      </c>
      <c r="H6784" s="124"/>
      <c r="I6784" s="128" t="s">
        <v>15360</v>
      </c>
      <c r="J6784" s="124"/>
      <c r="K6784" s="124"/>
      <c r="L6784" s="124"/>
      <c r="M6784" s="124"/>
      <c r="N6784" s="197">
        <v>3100</v>
      </c>
      <c r="O6784" s="197">
        <v>0</v>
      </c>
      <c r="P6784" s="124" t="s">
        <v>1314</v>
      </c>
    </row>
    <row r="6785" spans="1:16" ht="63.75">
      <c r="A6785" s="262">
        <v>513</v>
      </c>
      <c r="B6785" s="124"/>
      <c r="C6785" s="125" t="s">
        <v>201</v>
      </c>
      <c r="D6785" s="195">
        <v>43266</v>
      </c>
      <c r="E6785" s="124" t="s">
        <v>12761</v>
      </c>
      <c r="F6785" s="124" t="s">
        <v>15</v>
      </c>
      <c r="G6785" s="124">
        <v>762204</v>
      </c>
      <c r="H6785" s="124"/>
      <c r="I6785" s="128" t="s">
        <v>8234</v>
      </c>
      <c r="J6785" s="124"/>
      <c r="K6785" s="124"/>
      <c r="L6785" s="124"/>
      <c r="M6785" s="124"/>
      <c r="N6785" s="197">
        <v>50</v>
      </c>
      <c r="O6785" s="197">
        <v>0</v>
      </c>
      <c r="P6785" s="124" t="s">
        <v>1314</v>
      </c>
    </row>
    <row r="6786" spans="1:16" ht="51">
      <c r="A6786" s="262">
        <v>513</v>
      </c>
      <c r="B6786" s="124"/>
      <c r="C6786" s="125" t="s">
        <v>201</v>
      </c>
      <c r="D6786" s="195">
        <v>43266</v>
      </c>
      <c r="E6786" s="124" t="s">
        <v>12762</v>
      </c>
      <c r="F6786" s="124" t="s">
        <v>15</v>
      </c>
      <c r="G6786" s="124">
        <v>762206</v>
      </c>
      <c r="H6786" s="124"/>
      <c r="I6786" s="128" t="s">
        <v>1392</v>
      </c>
      <c r="J6786" s="124"/>
      <c r="K6786" s="124"/>
      <c r="L6786" s="124"/>
      <c r="M6786" s="124"/>
      <c r="N6786" s="197">
        <v>50</v>
      </c>
      <c r="O6786" s="197">
        <v>0</v>
      </c>
      <c r="P6786" s="124" t="s">
        <v>1314</v>
      </c>
    </row>
    <row r="6787" spans="1:16" ht="76.5">
      <c r="A6787" s="262">
        <v>670</v>
      </c>
      <c r="B6787" s="124"/>
      <c r="C6787" s="125" t="s">
        <v>235</v>
      </c>
      <c r="D6787" s="195">
        <v>43266</v>
      </c>
      <c r="E6787" s="124" t="s">
        <v>12763</v>
      </c>
      <c r="F6787" s="124" t="s">
        <v>6</v>
      </c>
      <c r="G6787" s="124">
        <v>924602</v>
      </c>
      <c r="H6787" s="124"/>
      <c r="I6787" s="128" t="s">
        <v>15361</v>
      </c>
      <c r="J6787" s="124"/>
      <c r="K6787" s="124"/>
      <c r="L6787" s="124"/>
      <c r="M6787" s="124"/>
      <c r="N6787" s="197">
        <v>0</v>
      </c>
      <c r="O6787" s="197">
        <v>303506</v>
      </c>
      <c r="P6787" s="124" t="s">
        <v>1314</v>
      </c>
    </row>
    <row r="6788" spans="1:16" ht="63.75">
      <c r="A6788" s="262">
        <v>35</v>
      </c>
      <c r="B6788" s="124"/>
      <c r="C6788" s="125" t="s">
        <v>696</v>
      </c>
      <c r="D6788" s="195">
        <v>43269</v>
      </c>
      <c r="E6788" s="124" t="s">
        <v>12764</v>
      </c>
      <c r="F6788" s="124" t="s">
        <v>3</v>
      </c>
      <c r="G6788" s="124">
        <v>1632149</v>
      </c>
      <c r="H6788" s="124"/>
      <c r="I6788" s="128" t="s">
        <v>15362</v>
      </c>
      <c r="J6788" s="124"/>
      <c r="K6788" s="124"/>
      <c r="L6788" s="124"/>
      <c r="M6788" s="124"/>
      <c r="N6788" s="197">
        <v>0</v>
      </c>
      <c r="O6788" s="197">
        <v>1810.57</v>
      </c>
      <c r="P6788" s="124" t="s">
        <v>1314</v>
      </c>
    </row>
    <row r="6789" spans="1:16" ht="51">
      <c r="A6789" s="262" t="s">
        <v>619</v>
      </c>
      <c r="B6789" s="124"/>
      <c r="C6789" s="125" t="s">
        <v>713</v>
      </c>
      <c r="D6789" s="195">
        <v>43269</v>
      </c>
      <c r="E6789" s="124" t="s">
        <v>12765</v>
      </c>
      <c r="F6789" s="124" t="s">
        <v>3</v>
      </c>
      <c r="G6789" s="124">
        <v>1632133</v>
      </c>
      <c r="H6789" s="124"/>
      <c r="I6789" s="128" t="s">
        <v>15363</v>
      </c>
      <c r="J6789" s="124"/>
      <c r="K6789" s="124"/>
      <c r="L6789" s="124"/>
      <c r="M6789" s="124"/>
      <c r="N6789" s="197">
        <v>0</v>
      </c>
      <c r="O6789" s="197">
        <v>1136</v>
      </c>
      <c r="P6789" s="124" t="s">
        <v>1314</v>
      </c>
    </row>
    <row r="6790" spans="1:16" ht="51">
      <c r="A6790" s="262" t="s">
        <v>619</v>
      </c>
      <c r="B6790" s="124"/>
      <c r="C6790" s="125" t="s">
        <v>713</v>
      </c>
      <c r="D6790" s="195">
        <v>43269</v>
      </c>
      <c r="E6790" s="124" t="s">
        <v>12766</v>
      </c>
      <c r="F6790" s="124" t="s">
        <v>3</v>
      </c>
      <c r="G6790" s="124">
        <v>1632132</v>
      </c>
      <c r="H6790" s="124"/>
      <c r="I6790" s="128" t="s">
        <v>15364</v>
      </c>
      <c r="J6790" s="124"/>
      <c r="K6790" s="124"/>
      <c r="L6790" s="124"/>
      <c r="M6790" s="124"/>
      <c r="N6790" s="197">
        <v>0</v>
      </c>
      <c r="O6790" s="197">
        <v>2564.3000000000002</v>
      </c>
      <c r="P6790" s="124" t="s">
        <v>1314</v>
      </c>
    </row>
    <row r="6791" spans="1:16" ht="38.25">
      <c r="A6791" s="262">
        <v>155</v>
      </c>
      <c r="B6791" s="124"/>
      <c r="C6791" s="125" t="s">
        <v>744</v>
      </c>
      <c r="D6791" s="195">
        <v>43269</v>
      </c>
      <c r="E6791" s="124" t="s">
        <v>12767</v>
      </c>
      <c r="F6791" s="124" t="s">
        <v>3</v>
      </c>
      <c r="G6791" s="124">
        <v>1632129</v>
      </c>
      <c r="H6791" s="124"/>
      <c r="I6791" s="128" t="s">
        <v>15365</v>
      </c>
      <c r="J6791" s="124"/>
      <c r="K6791" s="124"/>
      <c r="L6791" s="124"/>
      <c r="M6791" s="124"/>
      <c r="N6791" s="197">
        <v>0</v>
      </c>
      <c r="O6791" s="197">
        <v>528</v>
      </c>
      <c r="P6791" s="124" t="s">
        <v>1314</v>
      </c>
    </row>
    <row r="6792" spans="1:16" ht="51">
      <c r="A6792" s="262" t="s">
        <v>619</v>
      </c>
      <c r="B6792" s="124"/>
      <c r="C6792" s="125" t="s">
        <v>713</v>
      </c>
      <c r="D6792" s="195">
        <v>43269</v>
      </c>
      <c r="E6792" s="124" t="s">
        <v>12768</v>
      </c>
      <c r="F6792" s="124" t="s">
        <v>3</v>
      </c>
      <c r="G6792" s="124">
        <v>1632170</v>
      </c>
      <c r="H6792" s="124"/>
      <c r="I6792" s="128" t="s">
        <v>15366</v>
      </c>
      <c r="J6792" s="124"/>
      <c r="K6792" s="124"/>
      <c r="L6792" s="124"/>
      <c r="M6792" s="124"/>
      <c r="N6792" s="197">
        <v>0</v>
      </c>
      <c r="O6792" s="197">
        <v>10</v>
      </c>
      <c r="P6792" s="124" t="s">
        <v>1314</v>
      </c>
    </row>
    <row r="6793" spans="1:16" ht="38.25">
      <c r="A6793" s="262">
        <v>592</v>
      </c>
      <c r="B6793" s="124"/>
      <c r="C6793" s="125" t="s">
        <v>862</v>
      </c>
      <c r="D6793" s="195">
        <v>43269</v>
      </c>
      <c r="E6793" s="124" t="s">
        <v>12769</v>
      </c>
      <c r="F6793" s="124" t="s">
        <v>3</v>
      </c>
      <c r="G6793" s="124">
        <v>1632174</v>
      </c>
      <c r="H6793" s="124"/>
      <c r="I6793" s="128" t="s">
        <v>15367</v>
      </c>
      <c r="J6793" s="124"/>
      <c r="K6793" s="124"/>
      <c r="L6793" s="124"/>
      <c r="M6793" s="124"/>
      <c r="N6793" s="197">
        <v>0</v>
      </c>
      <c r="O6793" s="197">
        <v>153.41</v>
      </c>
      <c r="P6793" s="124" t="s">
        <v>1314</v>
      </c>
    </row>
    <row r="6794" spans="1:16" ht="38.25">
      <c r="A6794" s="262">
        <v>592</v>
      </c>
      <c r="B6794" s="124"/>
      <c r="C6794" s="125" t="s">
        <v>862</v>
      </c>
      <c r="D6794" s="195">
        <v>43269</v>
      </c>
      <c r="E6794" s="124" t="s">
        <v>12770</v>
      </c>
      <c r="F6794" s="124" t="s">
        <v>3</v>
      </c>
      <c r="G6794" s="124">
        <v>1632175</v>
      </c>
      <c r="H6794" s="124"/>
      <c r="I6794" s="128" t="s">
        <v>15368</v>
      </c>
      <c r="J6794" s="124"/>
      <c r="K6794" s="124"/>
      <c r="L6794" s="124"/>
      <c r="M6794" s="124"/>
      <c r="N6794" s="197">
        <v>0</v>
      </c>
      <c r="O6794" s="197">
        <v>3804.15</v>
      </c>
      <c r="P6794" s="124" t="s">
        <v>1314</v>
      </c>
    </row>
    <row r="6795" spans="1:16" ht="63.75">
      <c r="A6795" s="262" t="s">
        <v>619</v>
      </c>
      <c r="B6795" s="124"/>
      <c r="C6795" s="125" t="s">
        <v>713</v>
      </c>
      <c r="D6795" s="195">
        <v>43269</v>
      </c>
      <c r="E6795" s="124" t="s">
        <v>12771</v>
      </c>
      <c r="F6795" s="124" t="s">
        <v>3</v>
      </c>
      <c r="G6795" s="124">
        <v>1632183</v>
      </c>
      <c r="H6795" s="124"/>
      <c r="I6795" s="128" t="s">
        <v>15369</v>
      </c>
      <c r="J6795" s="124"/>
      <c r="K6795" s="124"/>
      <c r="L6795" s="124"/>
      <c r="M6795" s="124"/>
      <c r="N6795" s="197">
        <v>0</v>
      </c>
      <c r="O6795" s="197">
        <v>10518.84</v>
      </c>
      <c r="P6795" s="124" t="s">
        <v>1314</v>
      </c>
    </row>
    <row r="6796" spans="1:16" ht="63.75">
      <c r="A6796" s="262">
        <v>592</v>
      </c>
      <c r="B6796" s="124"/>
      <c r="C6796" s="125" t="s">
        <v>862</v>
      </c>
      <c r="D6796" s="195">
        <v>43269</v>
      </c>
      <c r="E6796" s="124" t="s">
        <v>12772</v>
      </c>
      <c r="F6796" s="124" t="s">
        <v>3</v>
      </c>
      <c r="G6796" s="124">
        <v>1632192</v>
      </c>
      <c r="H6796" s="124"/>
      <c r="I6796" s="128" t="s">
        <v>15370</v>
      </c>
      <c r="J6796" s="124"/>
      <c r="K6796" s="124"/>
      <c r="L6796" s="124"/>
      <c r="M6796" s="124"/>
      <c r="N6796" s="197">
        <v>0</v>
      </c>
      <c r="O6796" s="197">
        <v>78.8</v>
      </c>
      <c r="P6796" s="124" t="s">
        <v>1314</v>
      </c>
    </row>
    <row r="6797" spans="1:16" ht="51">
      <c r="A6797" s="262" t="s">
        <v>619</v>
      </c>
      <c r="B6797" s="124"/>
      <c r="C6797" s="125" t="s">
        <v>713</v>
      </c>
      <c r="D6797" s="195">
        <v>43269</v>
      </c>
      <c r="E6797" s="124" t="s">
        <v>12773</v>
      </c>
      <c r="F6797" s="124" t="s">
        <v>3</v>
      </c>
      <c r="G6797" s="124">
        <v>1632067</v>
      </c>
      <c r="H6797" s="124"/>
      <c r="I6797" s="128" t="s">
        <v>15371</v>
      </c>
      <c r="J6797" s="124"/>
      <c r="K6797" s="124"/>
      <c r="L6797" s="124"/>
      <c r="M6797" s="124"/>
      <c r="N6797" s="197">
        <v>0</v>
      </c>
      <c r="O6797" s="197">
        <v>2500</v>
      </c>
      <c r="P6797" s="124" t="s">
        <v>1314</v>
      </c>
    </row>
    <row r="6798" spans="1:16" ht="63.75">
      <c r="A6798" s="262">
        <v>514</v>
      </c>
      <c r="B6798" s="124"/>
      <c r="C6798" s="125" t="s">
        <v>841</v>
      </c>
      <c r="D6798" s="195">
        <v>43269</v>
      </c>
      <c r="E6798" s="124" t="s">
        <v>12774</v>
      </c>
      <c r="F6798" s="124" t="s">
        <v>3</v>
      </c>
      <c r="G6798" s="124">
        <v>1632075</v>
      </c>
      <c r="H6798" s="124"/>
      <c r="I6798" s="128" t="s">
        <v>15372</v>
      </c>
      <c r="J6798" s="124"/>
      <c r="K6798" s="124"/>
      <c r="L6798" s="124"/>
      <c r="M6798" s="124"/>
      <c r="N6798" s="197">
        <v>0</v>
      </c>
      <c r="O6798" s="197">
        <v>11765.54</v>
      </c>
      <c r="P6798" s="124" t="s">
        <v>1314</v>
      </c>
    </row>
    <row r="6799" spans="1:16" ht="51">
      <c r="A6799" s="262" t="s">
        <v>619</v>
      </c>
      <c r="B6799" s="124"/>
      <c r="C6799" s="125" t="s">
        <v>713</v>
      </c>
      <c r="D6799" s="195">
        <v>43269</v>
      </c>
      <c r="E6799" s="124" t="s">
        <v>12775</v>
      </c>
      <c r="F6799" s="124" t="s">
        <v>3</v>
      </c>
      <c r="G6799" s="124">
        <v>1632085</v>
      </c>
      <c r="H6799" s="124"/>
      <c r="I6799" s="128" t="s">
        <v>15373</v>
      </c>
      <c r="J6799" s="124"/>
      <c r="K6799" s="124"/>
      <c r="L6799" s="124"/>
      <c r="M6799" s="124"/>
      <c r="N6799" s="197">
        <v>0</v>
      </c>
      <c r="O6799" s="197">
        <v>1686.5</v>
      </c>
      <c r="P6799" s="124" t="s">
        <v>1314</v>
      </c>
    </row>
    <row r="6800" spans="1:16" ht="51">
      <c r="A6800" s="262" t="s">
        <v>619</v>
      </c>
      <c r="B6800" s="124"/>
      <c r="C6800" s="125" t="s">
        <v>713</v>
      </c>
      <c r="D6800" s="195">
        <v>43269</v>
      </c>
      <c r="E6800" s="124" t="s">
        <v>12776</v>
      </c>
      <c r="F6800" s="124" t="s">
        <v>3</v>
      </c>
      <c r="G6800" s="124">
        <v>1632086</v>
      </c>
      <c r="H6800" s="124"/>
      <c r="I6800" s="128" t="s">
        <v>15374</v>
      </c>
      <c r="J6800" s="124"/>
      <c r="K6800" s="124"/>
      <c r="L6800" s="124"/>
      <c r="M6800" s="124"/>
      <c r="N6800" s="197">
        <v>0</v>
      </c>
      <c r="O6800" s="197">
        <v>300</v>
      </c>
      <c r="P6800" s="124" t="s">
        <v>1314</v>
      </c>
    </row>
    <row r="6801" spans="1:16" ht="63.75">
      <c r="A6801" s="262">
        <v>70</v>
      </c>
      <c r="B6801" s="124"/>
      <c r="C6801" s="125" t="s">
        <v>705</v>
      </c>
      <c r="D6801" s="195">
        <v>43269</v>
      </c>
      <c r="E6801" s="124" t="s">
        <v>12777</v>
      </c>
      <c r="F6801" s="124" t="s">
        <v>3</v>
      </c>
      <c r="G6801" s="124">
        <v>1632089</v>
      </c>
      <c r="H6801" s="124"/>
      <c r="I6801" s="128" t="s">
        <v>15375</v>
      </c>
      <c r="J6801" s="124"/>
      <c r="K6801" s="124"/>
      <c r="L6801" s="124"/>
      <c r="M6801" s="124"/>
      <c r="N6801" s="197">
        <v>0</v>
      </c>
      <c r="O6801" s="197">
        <v>4300</v>
      </c>
      <c r="P6801" s="124" t="s">
        <v>1314</v>
      </c>
    </row>
    <row r="6802" spans="1:16" ht="51">
      <c r="A6802" s="262" t="s">
        <v>619</v>
      </c>
      <c r="B6802" s="124"/>
      <c r="C6802" s="125" t="s">
        <v>713</v>
      </c>
      <c r="D6802" s="195">
        <v>43269</v>
      </c>
      <c r="E6802" s="124" t="s">
        <v>12778</v>
      </c>
      <c r="F6802" s="124" t="s">
        <v>3</v>
      </c>
      <c r="G6802" s="124">
        <v>1632095</v>
      </c>
      <c r="H6802" s="124"/>
      <c r="I6802" s="128" t="s">
        <v>15376</v>
      </c>
      <c r="J6802" s="124"/>
      <c r="K6802" s="124"/>
      <c r="L6802" s="124"/>
      <c r="M6802" s="124"/>
      <c r="N6802" s="197">
        <v>0</v>
      </c>
      <c r="O6802" s="197">
        <v>1379.32</v>
      </c>
      <c r="P6802" s="124" t="s">
        <v>1314</v>
      </c>
    </row>
    <row r="6803" spans="1:16" ht="51">
      <c r="A6803" s="262" t="s">
        <v>619</v>
      </c>
      <c r="B6803" s="124"/>
      <c r="C6803" s="125" t="s">
        <v>713</v>
      </c>
      <c r="D6803" s="195">
        <v>43269</v>
      </c>
      <c r="E6803" s="124" t="s">
        <v>12779</v>
      </c>
      <c r="F6803" s="124" t="s">
        <v>3</v>
      </c>
      <c r="G6803" s="124">
        <v>1632096</v>
      </c>
      <c r="H6803" s="124"/>
      <c r="I6803" s="128" t="s">
        <v>15377</v>
      </c>
      <c r="J6803" s="124"/>
      <c r="K6803" s="124"/>
      <c r="L6803" s="124"/>
      <c r="M6803" s="124"/>
      <c r="N6803" s="197">
        <v>0</v>
      </c>
      <c r="O6803" s="197">
        <v>1377.33</v>
      </c>
      <c r="P6803" s="124" t="s">
        <v>1314</v>
      </c>
    </row>
    <row r="6804" spans="1:16" ht="51">
      <c r="A6804" s="262" t="s">
        <v>619</v>
      </c>
      <c r="B6804" s="124"/>
      <c r="C6804" s="125" t="s">
        <v>713</v>
      </c>
      <c r="D6804" s="195">
        <v>43269</v>
      </c>
      <c r="E6804" s="124" t="s">
        <v>12780</v>
      </c>
      <c r="F6804" s="124" t="s">
        <v>3</v>
      </c>
      <c r="G6804" s="124">
        <v>1632101</v>
      </c>
      <c r="H6804" s="124"/>
      <c r="I6804" s="128" t="s">
        <v>15378</v>
      </c>
      <c r="J6804" s="124"/>
      <c r="K6804" s="124"/>
      <c r="L6804" s="124"/>
      <c r="M6804" s="124"/>
      <c r="N6804" s="197">
        <v>0</v>
      </c>
      <c r="O6804" s="197">
        <v>1617.5</v>
      </c>
      <c r="P6804" s="124" t="s">
        <v>1314</v>
      </c>
    </row>
    <row r="6805" spans="1:16" ht="51">
      <c r="A6805" s="262" t="s">
        <v>619</v>
      </c>
      <c r="B6805" s="124"/>
      <c r="C6805" s="125" t="s">
        <v>713</v>
      </c>
      <c r="D6805" s="195">
        <v>43269</v>
      </c>
      <c r="E6805" s="124" t="s">
        <v>12781</v>
      </c>
      <c r="F6805" s="124" t="s">
        <v>3</v>
      </c>
      <c r="G6805" s="124">
        <v>1632109</v>
      </c>
      <c r="H6805" s="124"/>
      <c r="I6805" s="128" t="s">
        <v>15379</v>
      </c>
      <c r="J6805" s="124"/>
      <c r="K6805" s="124"/>
      <c r="L6805" s="124"/>
      <c r="M6805" s="124"/>
      <c r="N6805" s="197">
        <v>0</v>
      </c>
      <c r="O6805" s="197">
        <v>1484</v>
      </c>
      <c r="P6805" s="124" t="s">
        <v>1314</v>
      </c>
    </row>
    <row r="6806" spans="1:16" ht="51">
      <c r="A6806" s="262" t="s">
        <v>619</v>
      </c>
      <c r="B6806" s="124"/>
      <c r="C6806" s="125" t="s">
        <v>713</v>
      </c>
      <c r="D6806" s="195">
        <v>43269</v>
      </c>
      <c r="E6806" s="124" t="s">
        <v>12782</v>
      </c>
      <c r="F6806" s="124" t="s">
        <v>3</v>
      </c>
      <c r="G6806" s="124">
        <v>1632111</v>
      </c>
      <c r="H6806" s="124"/>
      <c r="I6806" s="128" t="s">
        <v>15380</v>
      </c>
      <c r="J6806" s="124"/>
      <c r="K6806" s="124"/>
      <c r="L6806" s="124"/>
      <c r="M6806" s="124"/>
      <c r="N6806" s="197">
        <v>0</v>
      </c>
      <c r="O6806" s="197">
        <v>180</v>
      </c>
      <c r="P6806" s="124" t="s">
        <v>1314</v>
      </c>
    </row>
    <row r="6807" spans="1:16" ht="51">
      <c r="A6807" s="262" t="s">
        <v>619</v>
      </c>
      <c r="B6807" s="124"/>
      <c r="C6807" s="125" t="s">
        <v>713</v>
      </c>
      <c r="D6807" s="195">
        <v>43269</v>
      </c>
      <c r="E6807" s="124" t="s">
        <v>12783</v>
      </c>
      <c r="F6807" s="124" t="s">
        <v>3</v>
      </c>
      <c r="G6807" s="124">
        <v>1632112</v>
      </c>
      <c r="H6807" s="124"/>
      <c r="I6807" s="128" t="s">
        <v>15381</v>
      </c>
      <c r="J6807" s="124"/>
      <c r="K6807" s="124"/>
      <c r="L6807" s="124"/>
      <c r="M6807" s="124"/>
      <c r="N6807" s="197">
        <v>0</v>
      </c>
      <c r="O6807" s="197">
        <v>80</v>
      </c>
      <c r="P6807" s="124" t="s">
        <v>1314</v>
      </c>
    </row>
    <row r="6808" spans="1:16" ht="38.25">
      <c r="A6808" s="262">
        <v>130</v>
      </c>
      <c r="B6808" s="124"/>
      <c r="C6808" s="125" t="s">
        <v>727</v>
      </c>
      <c r="D6808" s="195">
        <v>43269</v>
      </c>
      <c r="E6808" s="124" t="s">
        <v>12784</v>
      </c>
      <c r="F6808" s="124" t="s">
        <v>3</v>
      </c>
      <c r="G6808" s="124">
        <v>1632113</v>
      </c>
      <c r="H6808" s="124"/>
      <c r="I6808" s="128" t="s">
        <v>15382</v>
      </c>
      <c r="J6808" s="124"/>
      <c r="K6808" s="124"/>
      <c r="L6808" s="124"/>
      <c r="M6808" s="124"/>
      <c r="N6808" s="197">
        <v>0</v>
      </c>
      <c r="O6808" s="197">
        <v>20</v>
      </c>
      <c r="P6808" s="124" t="s">
        <v>1314</v>
      </c>
    </row>
    <row r="6809" spans="1:16" ht="63.75">
      <c r="A6809" s="262" t="s">
        <v>619</v>
      </c>
      <c r="B6809" s="124"/>
      <c r="C6809" s="125" t="s">
        <v>713</v>
      </c>
      <c r="D6809" s="195">
        <v>43269</v>
      </c>
      <c r="E6809" s="124" t="s">
        <v>12785</v>
      </c>
      <c r="F6809" s="124" t="s">
        <v>3</v>
      </c>
      <c r="G6809" s="124">
        <v>1632123</v>
      </c>
      <c r="H6809" s="124"/>
      <c r="I6809" s="128" t="s">
        <v>15383</v>
      </c>
      <c r="J6809" s="124"/>
      <c r="K6809" s="124"/>
      <c r="L6809" s="124"/>
      <c r="M6809" s="124"/>
      <c r="N6809" s="197">
        <v>0</v>
      </c>
      <c r="O6809" s="197">
        <v>5278</v>
      </c>
      <c r="P6809" s="124" t="s">
        <v>1314</v>
      </c>
    </row>
    <row r="6810" spans="1:16" ht="51">
      <c r="A6810" s="262" t="s">
        <v>619</v>
      </c>
      <c r="B6810" s="124"/>
      <c r="C6810" s="125" t="s">
        <v>713</v>
      </c>
      <c r="D6810" s="195">
        <v>43269</v>
      </c>
      <c r="E6810" s="124" t="s">
        <v>12786</v>
      </c>
      <c r="F6810" s="124" t="s">
        <v>3</v>
      </c>
      <c r="G6810" s="124">
        <v>1632124</v>
      </c>
      <c r="H6810" s="124"/>
      <c r="I6810" s="128" t="s">
        <v>15384</v>
      </c>
      <c r="J6810" s="124"/>
      <c r="K6810" s="124"/>
      <c r="L6810" s="124"/>
      <c r="M6810" s="124"/>
      <c r="N6810" s="197">
        <v>0</v>
      </c>
      <c r="O6810" s="197">
        <v>1</v>
      </c>
      <c r="P6810" s="124" t="s">
        <v>1314</v>
      </c>
    </row>
    <row r="6811" spans="1:16" ht="51">
      <c r="A6811" s="262" t="s">
        <v>619</v>
      </c>
      <c r="B6811" s="124"/>
      <c r="C6811" s="125" t="s">
        <v>713</v>
      </c>
      <c r="D6811" s="195">
        <v>43269</v>
      </c>
      <c r="E6811" s="124" t="s">
        <v>12787</v>
      </c>
      <c r="F6811" s="124" t="s">
        <v>3</v>
      </c>
      <c r="G6811" s="124">
        <v>1632266</v>
      </c>
      <c r="H6811" s="124"/>
      <c r="I6811" s="128" t="s">
        <v>15385</v>
      </c>
      <c r="J6811" s="124"/>
      <c r="K6811" s="124"/>
      <c r="L6811" s="124"/>
      <c r="M6811" s="124"/>
      <c r="N6811" s="197">
        <v>0</v>
      </c>
      <c r="O6811" s="197">
        <v>60</v>
      </c>
      <c r="P6811" s="124" t="s">
        <v>1314</v>
      </c>
    </row>
    <row r="6812" spans="1:16" ht="51">
      <c r="A6812" s="262" t="s">
        <v>619</v>
      </c>
      <c r="B6812" s="124"/>
      <c r="C6812" s="125" t="s">
        <v>713</v>
      </c>
      <c r="D6812" s="195">
        <v>43269</v>
      </c>
      <c r="E6812" s="124" t="s">
        <v>12788</v>
      </c>
      <c r="F6812" s="124" t="s">
        <v>3</v>
      </c>
      <c r="G6812" s="124">
        <v>1632267</v>
      </c>
      <c r="H6812" s="124"/>
      <c r="I6812" s="128" t="s">
        <v>15386</v>
      </c>
      <c r="J6812" s="124"/>
      <c r="K6812" s="124"/>
      <c r="L6812" s="124"/>
      <c r="M6812" s="124"/>
      <c r="N6812" s="197">
        <v>0</v>
      </c>
      <c r="O6812" s="197">
        <v>60</v>
      </c>
      <c r="P6812" s="124" t="s">
        <v>1314</v>
      </c>
    </row>
    <row r="6813" spans="1:16" ht="51">
      <c r="A6813" s="262">
        <v>20</v>
      </c>
      <c r="B6813" s="124"/>
      <c r="C6813" s="125" t="s">
        <v>693</v>
      </c>
      <c r="D6813" s="195">
        <v>43269</v>
      </c>
      <c r="E6813" s="124" t="s">
        <v>12789</v>
      </c>
      <c r="F6813" s="124" t="s">
        <v>3</v>
      </c>
      <c r="G6813" s="124">
        <v>1632280</v>
      </c>
      <c r="H6813" s="124"/>
      <c r="I6813" s="128" t="s">
        <v>15387</v>
      </c>
      <c r="J6813" s="124"/>
      <c r="K6813" s="124"/>
      <c r="L6813" s="124"/>
      <c r="M6813" s="124"/>
      <c r="N6813" s="197">
        <v>0</v>
      </c>
      <c r="O6813" s="197">
        <v>44</v>
      </c>
      <c r="P6813" s="124" t="s">
        <v>1314</v>
      </c>
    </row>
    <row r="6814" spans="1:16" ht="51">
      <c r="A6814" s="262" t="s">
        <v>619</v>
      </c>
      <c r="B6814" s="124"/>
      <c r="C6814" s="125" t="s">
        <v>713</v>
      </c>
      <c r="D6814" s="195">
        <v>43269</v>
      </c>
      <c r="E6814" s="124" t="s">
        <v>12790</v>
      </c>
      <c r="F6814" s="124" t="s">
        <v>3</v>
      </c>
      <c r="G6814" s="124">
        <v>1632313</v>
      </c>
      <c r="H6814" s="124"/>
      <c r="I6814" s="128" t="s">
        <v>15388</v>
      </c>
      <c r="J6814" s="124"/>
      <c r="K6814" s="124"/>
      <c r="L6814" s="124"/>
      <c r="M6814" s="124"/>
      <c r="N6814" s="197">
        <v>0</v>
      </c>
      <c r="O6814" s="197">
        <v>202.5</v>
      </c>
      <c r="P6814" s="124" t="s">
        <v>1314</v>
      </c>
    </row>
    <row r="6815" spans="1:16" ht="51">
      <c r="A6815" s="262" t="s">
        <v>619</v>
      </c>
      <c r="B6815" s="124"/>
      <c r="C6815" s="125" t="s">
        <v>713</v>
      </c>
      <c r="D6815" s="195">
        <v>43269</v>
      </c>
      <c r="E6815" s="124" t="s">
        <v>12791</v>
      </c>
      <c r="F6815" s="124" t="s">
        <v>3</v>
      </c>
      <c r="G6815" s="124">
        <v>1632321</v>
      </c>
      <c r="H6815" s="124"/>
      <c r="I6815" s="128" t="s">
        <v>15389</v>
      </c>
      <c r="J6815" s="124"/>
      <c r="K6815" s="124"/>
      <c r="L6815" s="124"/>
      <c r="M6815" s="124"/>
      <c r="N6815" s="197">
        <v>0</v>
      </c>
      <c r="O6815" s="197">
        <v>247.87</v>
      </c>
      <c r="P6815" s="124" t="s">
        <v>1314</v>
      </c>
    </row>
    <row r="6816" spans="1:16" ht="51">
      <c r="A6816" s="262" t="s">
        <v>619</v>
      </c>
      <c r="B6816" s="124"/>
      <c r="C6816" s="125" t="s">
        <v>713</v>
      </c>
      <c r="D6816" s="195">
        <v>43269</v>
      </c>
      <c r="E6816" s="124" t="s">
        <v>12792</v>
      </c>
      <c r="F6816" s="124" t="s">
        <v>3</v>
      </c>
      <c r="G6816" s="124">
        <v>1632323</v>
      </c>
      <c r="H6816" s="124"/>
      <c r="I6816" s="128" t="s">
        <v>15390</v>
      </c>
      <c r="J6816" s="124"/>
      <c r="K6816" s="124"/>
      <c r="L6816" s="124"/>
      <c r="M6816" s="124"/>
      <c r="N6816" s="197">
        <v>0</v>
      </c>
      <c r="O6816" s="197">
        <v>70</v>
      </c>
      <c r="P6816" s="124" t="s">
        <v>1314</v>
      </c>
    </row>
    <row r="6817" spans="1:16" ht="51">
      <c r="A6817" s="262" t="s">
        <v>619</v>
      </c>
      <c r="B6817" s="124"/>
      <c r="C6817" s="125" t="s">
        <v>713</v>
      </c>
      <c r="D6817" s="195">
        <v>43269</v>
      </c>
      <c r="E6817" s="124" t="s">
        <v>12793</v>
      </c>
      <c r="F6817" s="124" t="s">
        <v>3</v>
      </c>
      <c r="G6817" s="124">
        <v>1632215</v>
      </c>
      <c r="H6817" s="124"/>
      <c r="I6817" s="128" t="s">
        <v>15391</v>
      </c>
      <c r="J6817" s="124"/>
      <c r="K6817" s="124"/>
      <c r="L6817" s="124"/>
      <c r="M6817" s="124"/>
      <c r="N6817" s="197">
        <v>0</v>
      </c>
      <c r="O6817" s="197">
        <v>140</v>
      </c>
      <c r="P6817" s="124" t="s">
        <v>1314</v>
      </c>
    </row>
    <row r="6818" spans="1:16" ht="51">
      <c r="A6818" s="262">
        <v>35</v>
      </c>
      <c r="B6818" s="124"/>
      <c r="C6818" s="125" t="s">
        <v>696</v>
      </c>
      <c r="D6818" s="195">
        <v>43269</v>
      </c>
      <c r="E6818" s="124" t="s">
        <v>12794</v>
      </c>
      <c r="F6818" s="124" t="s">
        <v>3</v>
      </c>
      <c r="G6818" s="124">
        <v>1632217</v>
      </c>
      <c r="H6818" s="124"/>
      <c r="I6818" s="128" t="s">
        <v>15392</v>
      </c>
      <c r="J6818" s="124"/>
      <c r="K6818" s="124"/>
      <c r="L6818" s="124"/>
      <c r="M6818" s="124"/>
      <c r="N6818" s="197">
        <v>0</v>
      </c>
      <c r="O6818" s="197">
        <v>0.03</v>
      </c>
      <c r="P6818" s="124" t="s">
        <v>4737</v>
      </c>
    </row>
    <row r="6819" spans="1:16" ht="51">
      <c r="A6819" s="262" t="s">
        <v>619</v>
      </c>
      <c r="B6819" s="124"/>
      <c r="C6819" s="125" t="s">
        <v>713</v>
      </c>
      <c r="D6819" s="195">
        <v>43269</v>
      </c>
      <c r="E6819" s="124" t="s">
        <v>12795</v>
      </c>
      <c r="F6819" s="124" t="s">
        <v>3</v>
      </c>
      <c r="G6819" s="124">
        <v>1632224</v>
      </c>
      <c r="H6819" s="124"/>
      <c r="I6819" s="128" t="s">
        <v>15393</v>
      </c>
      <c r="J6819" s="124"/>
      <c r="K6819" s="124"/>
      <c r="L6819" s="124"/>
      <c r="M6819" s="124"/>
      <c r="N6819" s="197">
        <v>0</v>
      </c>
      <c r="O6819" s="197">
        <v>608.72</v>
      </c>
      <c r="P6819" s="124" t="s">
        <v>4737</v>
      </c>
    </row>
    <row r="6820" spans="1:16" ht="38.25">
      <c r="A6820" s="262">
        <v>212</v>
      </c>
      <c r="B6820" s="124"/>
      <c r="C6820" s="125" t="s">
        <v>761</v>
      </c>
      <c r="D6820" s="195">
        <v>43269</v>
      </c>
      <c r="E6820" s="124" t="s">
        <v>12796</v>
      </c>
      <c r="F6820" s="124" t="s">
        <v>3</v>
      </c>
      <c r="G6820" s="124">
        <v>1632225</v>
      </c>
      <c r="H6820" s="124"/>
      <c r="I6820" s="128" t="s">
        <v>15394</v>
      </c>
      <c r="J6820" s="124"/>
      <c r="K6820" s="124"/>
      <c r="L6820" s="124"/>
      <c r="M6820" s="124"/>
      <c r="N6820" s="197">
        <v>0</v>
      </c>
      <c r="O6820" s="197">
        <v>60</v>
      </c>
      <c r="P6820" s="124" t="s">
        <v>1314</v>
      </c>
    </row>
    <row r="6821" spans="1:16" ht="38.25">
      <c r="A6821" s="262">
        <v>373</v>
      </c>
      <c r="B6821" s="124"/>
      <c r="C6821" s="125" t="s">
        <v>1269</v>
      </c>
      <c r="D6821" s="195">
        <v>43269</v>
      </c>
      <c r="E6821" s="124" t="s">
        <v>12797</v>
      </c>
      <c r="F6821" s="124" t="s">
        <v>3</v>
      </c>
      <c r="G6821" s="124">
        <v>1632226</v>
      </c>
      <c r="H6821" s="124"/>
      <c r="I6821" s="128" t="s">
        <v>15395</v>
      </c>
      <c r="J6821" s="124"/>
      <c r="K6821" s="124"/>
      <c r="L6821" s="124"/>
      <c r="M6821" s="124"/>
      <c r="N6821" s="197">
        <v>0</v>
      </c>
      <c r="O6821" s="197">
        <v>408.56</v>
      </c>
      <c r="P6821" s="124" t="s">
        <v>1314</v>
      </c>
    </row>
    <row r="6822" spans="1:16" ht="63.75">
      <c r="A6822" s="262">
        <v>313</v>
      </c>
      <c r="B6822" s="124"/>
      <c r="C6822" s="125" t="s">
        <v>810</v>
      </c>
      <c r="D6822" s="195">
        <v>43269</v>
      </c>
      <c r="E6822" s="124" t="s">
        <v>12798</v>
      </c>
      <c r="F6822" s="124" t="s">
        <v>3</v>
      </c>
      <c r="G6822" s="124">
        <v>1632231</v>
      </c>
      <c r="H6822" s="124"/>
      <c r="I6822" s="128" t="s">
        <v>15396</v>
      </c>
      <c r="J6822" s="124"/>
      <c r="K6822" s="124"/>
      <c r="L6822" s="124"/>
      <c r="M6822" s="124"/>
      <c r="N6822" s="197">
        <v>0</v>
      </c>
      <c r="O6822" s="197">
        <v>0.04</v>
      </c>
      <c r="P6822" s="124" t="s">
        <v>4737</v>
      </c>
    </row>
    <row r="6823" spans="1:16" ht="51">
      <c r="A6823" s="262" t="s">
        <v>619</v>
      </c>
      <c r="B6823" s="124"/>
      <c r="C6823" s="125" t="s">
        <v>713</v>
      </c>
      <c r="D6823" s="195">
        <v>43269</v>
      </c>
      <c r="E6823" s="124" t="s">
        <v>12799</v>
      </c>
      <c r="F6823" s="124" t="s">
        <v>3</v>
      </c>
      <c r="G6823" s="124">
        <v>1632234</v>
      </c>
      <c r="H6823" s="124"/>
      <c r="I6823" s="128" t="s">
        <v>15397</v>
      </c>
      <c r="J6823" s="124"/>
      <c r="K6823" s="124"/>
      <c r="L6823" s="124"/>
      <c r="M6823" s="124"/>
      <c r="N6823" s="197">
        <v>0</v>
      </c>
      <c r="O6823" s="197">
        <v>859</v>
      </c>
      <c r="P6823" s="124" t="s">
        <v>1314</v>
      </c>
    </row>
    <row r="6824" spans="1:16" ht="51">
      <c r="A6824" s="262">
        <v>212</v>
      </c>
      <c r="B6824" s="124"/>
      <c r="C6824" s="125" t="s">
        <v>761</v>
      </c>
      <c r="D6824" s="195">
        <v>43269</v>
      </c>
      <c r="E6824" s="124" t="s">
        <v>12800</v>
      </c>
      <c r="F6824" s="124" t="s">
        <v>3</v>
      </c>
      <c r="G6824" s="124">
        <v>1632238</v>
      </c>
      <c r="H6824" s="124"/>
      <c r="I6824" s="128" t="s">
        <v>15398</v>
      </c>
      <c r="J6824" s="124"/>
      <c r="K6824" s="124"/>
      <c r="L6824" s="124"/>
      <c r="M6824" s="124"/>
      <c r="N6824" s="197">
        <v>0</v>
      </c>
      <c r="O6824" s="197">
        <v>30</v>
      </c>
      <c r="P6824" s="124" t="s">
        <v>1314</v>
      </c>
    </row>
    <row r="6825" spans="1:16" ht="51">
      <c r="A6825" s="262" t="s">
        <v>619</v>
      </c>
      <c r="B6825" s="124"/>
      <c r="C6825" s="125" t="s">
        <v>713</v>
      </c>
      <c r="D6825" s="195">
        <v>43269</v>
      </c>
      <c r="E6825" s="124" t="s">
        <v>12801</v>
      </c>
      <c r="F6825" s="124" t="s">
        <v>3</v>
      </c>
      <c r="G6825" s="124">
        <v>1632245</v>
      </c>
      <c r="H6825" s="124"/>
      <c r="I6825" s="128" t="s">
        <v>15399</v>
      </c>
      <c r="J6825" s="124"/>
      <c r="K6825" s="124"/>
      <c r="L6825" s="124"/>
      <c r="M6825" s="124"/>
      <c r="N6825" s="197">
        <v>0</v>
      </c>
      <c r="O6825" s="197">
        <v>1379.32</v>
      </c>
      <c r="P6825" s="124" t="s">
        <v>1314</v>
      </c>
    </row>
    <row r="6826" spans="1:16" ht="51">
      <c r="A6826" s="262">
        <v>526</v>
      </c>
      <c r="B6826" s="124"/>
      <c r="C6826" s="125" t="s">
        <v>846</v>
      </c>
      <c r="D6826" s="195">
        <v>43269</v>
      </c>
      <c r="E6826" s="124" t="s">
        <v>12802</v>
      </c>
      <c r="F6826" s="124" t="s">
        <v>3</v>
      </c>
      <c r="G6826" s="124">
        <v>1632250</v>
      </c>
      <c r="H6826" s="124"/>
      <c r="I6826" s="128" t="s">
        <v>15400</v>
      </c>
      <c r="J6826" s="124"/>
      <c r="K6826" s="124"/>
      <c r="L6826" s="124"/>
      <c r="M6826" s="124"/>
      <c r="N6826" s="197">
        <v>0</v>
      </c>
      <c r="O6826" s="197">
        <v>23.95</v>
      </c>
      <c r="P6826" s="124" t="s">
        <v>1314</v>
      </c>
    </row>
    <row r="6827" spans="1:16" ht="51">
      <c r="A6827" s="262">
        <v>670</v>
      </c>
      <c r="B6827" s="124"/>
      <c r="C6827" s="125" t="s">
        <v>235</v>
      </c>
      <c r="D6827" s="195">
        <v>43269</v>
      </c>
      <c r="E6827" s="124" t="s">
        <v>12803</v>
      </c>
      <c r="F6827" s="124" t="s">
        <v>3</v>
      </c>
      <c r="G6827" s="124">
        <v>1631962</v>
      </c>
      <c r="H6827" s="124"/>
      <c r="I6827" s="128" t="s">
        <v>15401</v>
      </c>
      <c r="J6827" s="124"/>
      <c r="K6827" s="124"/>
      <c r="L6827" s="124"/>
      <c r="M6827" s="124"/>
      <c r="N6827" s="197">
        <v>0</v>
      </c>
      <c r="O6827" s="197">
        <v>477246</v>
      </c>
      <c r="P6827" s="124" t="s">
        <v>1314</v>
      </c>
    </row>
    <row r="6828" spans="1:16" ht="51">
      <c r="A6828" s="262">
        <v>290</v>
      </c>
      <c r="B6828" s="124"/>
      <c r="C6828" s="125" t="s">
        <v>793</v>
      </c>
      <c r="D6828" s="195">
        <v>43269</v>
      </c>
      <c r="E6828" s="124" t="s">
        <v>12804</v>
      </c>
      <c r="F6828" s="124" t="s">
        <v>3</v>
      </c>
      <c r="G6828" s="124">
        <v>1631992</v>
      </c>
      <c r="H6828" s="124"/>
      <c r="I6828" s="128" t="s">
        <v>15402</v>
      </c>
      <c r="J6828" s="124"/>
      <c r="K6828" s="124"/>
      <c r="L6828" s="124"/>
      <c r="M6828" s="124"/>
      <c r="N6828" s="197">
        <v>0</v>
      </c>
      <c r="O6828" s="197">
        <v>25126.59</v>
      </c>
      <c r="P6828" s="124" t="s">
        <v>1314</v>
      </c>
    </row>
    <row r="6829" spans="1:16" ht="51">
      <c r="A6829" s="262">
        <v>290</v>
      </c>
      <c r="B6829" s="124"/>
      <c r="C6829" s="125" t="s">
        <v>793</v>
      </c>
      <c r="D6829" s="195">
        <v>43269</v>
      </c>
      <c r="E6829" s="124" t="s">
        <v>12805</v>
      </c>
      <c r="F6829" s="124" t="s">
        <v>3</v>
      </c>
      <c r="G6829" s="124">
        <v>1631994</v>
      </c>
      <c r="H6829" s="124"/>
      <c r="I6829" s="128" t="s">
        <v>15403</v>
      </c>
      <c r="J6829" s="124"/>
      <c r="K6829" s="124"/>
      <c r="L6829" s="124"/>
      <c r="M6829" s="124"/>
      <c r="N6829" s="197">
        <v>0</v>
      </c>
      <c r="O6829" s="197">
        <v>12105.67</v>
      </c>
      <c r="P6829" s="124" t="s">
        <v>1314</v>
      </c>
    </row>
    <row r="6830" spans="1:16" ht="63.75">
      <c r="A6830" s="262">
        <v>47</v>
      </c>
      <c r="B6830" s="124"/>
      <c r="C6830" s="125" t="s">
        <v>699</v>
      </c>
      <c r="D6830" s="195">
        <v>43269</v>
      </c>
      <c r="E6830" s="124" t="s">
        <v>12806</v>
      </c>
      <c r="F6830" s="124" t="s">
        <v>3</v>
      </c>
      <c r="G6830" s="124">
        <v>1632010</v>
      </c>
      <c r="H6830" s="124"/>
      <c r="I6830" s="128" t="s">
        <v>15404</v>
      </c>
      <c r="J6830" s="124"/>
      <c r="K6830" s="124"/>
      <c r="L6830" s="124"/>
      <c r="M6830" s="124"/>
      <c r="N6830" s="197">
        <v>0</v>
      </c>
      <c r="O6830" s="197">
        <v>104960.78</v>
      </c>
      <c r="P6830" s="124" t="s">
        <v>1314</v>
      </c>
    </row>
    <row r="6831" spans="1:16" ht="63.75">
      <c r="A6831" s="262">
        <v>15</v>
      </c>
      <c r="B6831" s="124"/>
      <c r="C6831" s="125" t="s">
        <v>691</v>
      </c>
      <c r="D6831" s="195">
        <v>43269</v>
      </c>
      <c r="E6831" s="124" t="s">
        <v>12807</v>
      </c>
      <c r="F6831" s="124" t="s">
        <v>3</v>
      </c>
      <c r="G6831" s="124">
        <v>1632025</v>
      </c>
      <c r="H6831" s="124"/>
      <c r="I6831" s="128" t="s">
        <v>15405</v>
      </c>
      <c r="J6831" s="124"/>
      <c r="K6831" s="124"/>
      <c r="L6831" s="124"/>
      <c r="M6831" s="124"/>
      <c r="N6831" s="197">
        <v>0</v>
      </c>
      <c r="O6831" s="197">
        <v>153672.06</v>
      </c>
      <c r="P6831" s="124" t="s">
        <v>1314</v>
      </c>
    </row>
    <row r="6832" spans="1:16" ht="51">
      <c r="A6832" s="262">
        <v>373</v>
      </c>
      <c r="B6832" s="124"/>
      <c r="C6832" s="125" t="s">
        <v>1269</v>
      </c>
      <c r="D6832" s="195">
        <v>43269</v>
      </c>
      <c r="E6832" s="124" t="s">
        <v>12808</v>
      </c>
      <c r="F6832" s="124" t="s">
        <v>3</v>
      </c>
      <c r="G6832" s="124">
        <v>1632029</v>
      </c>
      <c r="H6832" s="124"/>
      <c r="I6832" s="128" t="s">
        <v>15406</v>
      </c>
      <c r="J6832" s="124"/>
      <c r="K6832" s="124"/>
      <c r="L6832" s="124"/>
      <c r="M6832" s="124"/>
      <c r="N6832" s="197">
        <v>0</v>
      </c>
      <c r="O6832" s="197">
        <v>59536.74</v>
      </c>
      <c r="P6832" s="124" t="s">
        <v>1314</v>
      </c>
    </row>
    <row r="6833" spans="1:16" ht="51">
      <c r="A6833" s="262">
        <v>291</v>
      </c>
      <c r="B6833" s="124"/>
      <c r="C6833" s="125" t="s">
        <v>794</v>
      </c>
      <c r="D6833" s="195">
        <v>43269</v>
      </c>
      <c r="E6833" s="124" t="s">
        <v>12809</v>
      </c>
      <c r="F6833" s="124" t="s">
        <v>3</v>
      </c>
      <c r="G6833" s="124">
        <v>1632030</v>
      </c>
      <c r="H6833" s="124"/>
      <c r="I6833" s="128" t="s">
        <v>15407</v>
      </c>
      <c r="J6833" s="124"/>
      <c r="K6833" s="124"/>
      <c r="L6833" s="124"/>
      <c r="M6833" s="124"/>
      <c r="N6833" s="197">
        <v>0</v>
      </c>
      <c r="O6833" s="197">
        <v>1133.8500000000001</v>
      </c>
      <c r="P6833" s="124" t="s">
        <v>1314</v>
      </c>
    </row>
    <row r="6834" spans="1:16" ht="51">
      <c r="A6834" s="262" t="s">
        <v>619</v>
      </c>
      <c r="B6834" s="124"/>
      <c r="C6834" s="125" t="s">
        <v>713</v>
      </c>
      <c r="D6834" s="195">
        <v>43269</v>
      </c>
      <c r="E6834" s="124" t="s">
        <v>12810</v>
      </c>
      <c r="F6834" s="124" t="s">
        <v>3</v>
      </c>
      <c r="G6834" s="124">
        <v>1632033</v>
      </c>
      <c r="H6834" s="124"/>
      <c r="I6834" s="128" t="s">
        <v>15408</v>
      </c>
      <c r="J6834" s="124"/>
      <c r="K6834" s="124"/>
      <c r="L6834" s="124"/>
      <c r="M6834" s="124"/>
      <c r="N6834" s="197">
        <v>0</v>
      </c>
      <c r="O6834" s="197">
        <v>5987.13</v>
      </c>
      <c r="P6834" s="124" t="s">
        <v>1314</v>
      </c>
    </row>
    <row r="6835" spans="1:16" ht="51">
      <c r="A6835" s="262" t="s">
        <v>619</v>
      </c>
      <c r="B6835" s="124"/>
      <c r="C6835" s="125" t="s">
        <v>713</v>
      </c>
      <c r="D6835" s="195">
        <v>43269</v>
      </c>
      <c r="E6835" s="124" t="s">
        <v>12811</v>
      </c>
      <c r="F6835" s="124" t="s">
        <v>3</v>
      </c>
      <c r="G6835" s="124">
        <v>1632036</v>
      </c>
      <c r="H6835" s="124"/>
      <c r="I6835" s="128" t="s">
        <v>15409</v>
      </c>
      <c r="J6835" s="124"/>
      <c r="K6835" s="124"/>
      <c r="L6835" s="124"/>
      <c r="M6835" s="124"/>
      <c r="N6835" s="197">
        <v>0</v>
      </c>
      <c r="O6835" s="197">
        <v>6249.24</v>
      </c>
      <c r="P6835" s="124" t="s">
        <v>1314</v>
      </c>
    </row>
    <row r="6836" spans="1:16" ht="51">
      <c r="A6836" s="262">
        <v>291</v>
      </c>
      <c r="B6836" s="124"/>
      <c r="C6836" s="125" t="s">
        <v>794</v>
      </c>
      <c r="D6836" s="195">
        <v>43269</v>
      </c>
      <c r="E6836" s="124" t="s">
        <v>12812</v>
      </c>
      <c r="F6836" s="124" t="s">
        <v>3</v>
      </c>
      <c r="G6836" s="124">
        <v>1632047</v>
      </c>
      <c r="H6836" s="124"/>
      <c r="I6836" s="128" t="s">
        <v>15410</v>
      </c>
      <c r="J6836" s="124"/>
      <c r="K6836" s="124"/>
      <c r="L6836" s="124"/>
      <c r="M6836" s="124"/>
      <c r="N6836" s="197">
        <v>0</v>
      </c>
      <c r="O6836" s="197">
        <v>224</v>
      </c>
      <c r="P6836" s="124" t="s">
        <v>1314</v>
      </c>
    </row>
    <row r="6837" spans="1:16" ht="63.75">
      <c r="A6837" s="262">
        <v>595</v>
      </c>
      <c r="B6837" s="124"/>
      <c r="C6837" s="125" t="s">
        <v>1275</v>
      </c>
      <c r="D6837" s="195">
        <v>43269</v>
      </c>
      <c r="E6837" s="124" t="s">
        <v>12813</v>
      </c>
      <c r="F6837" s="124" t="s">
        <v>3</v>
      </c>
      <c r="G6837" s="124">
        <v>1632080</v>
      </c>
      <c r="H6837" s="124"/>
      <c r="I6837" s="128" t="s">
        <v>15411</v>
      </c>
      <c r="J6837" s="124"/>
      <c r="K6837" s="124"/>
      <c r="L6837" s="124"/>
      <c r="M6837" s="124"/>
      <c r="N6837" s="197">
        <v>0</v>
      </c>
      <c r="O6837" s="197">
        <v>6453.87</v>
      </c>
      <c r="P6837" s="124" t="s">
        <v>1314</v>
      </c>
    </row>
    <row r="6838" spans="1:16" ht="63.75">
      <c r="A6838" s="262" t="s">
        <v>619</v>
      </c>
      <c r="B6838" s="124"/>
      <c r="C6838" s="125" t="s">
        <v>713</v>
      </c>
      <c r="D6838" s="195">
        <v>43269</v>
      </c>
      <c r="E6838" s="124" t="s">
        <v>12814</v>
      </c>
      <c r="F6838" s="124" t="s">
        <v>3</v>
      </c>
      <c r="G6838" s="124">
        <v>1632081</v>
      </c>
      <c r="H6838" s="124"/>
      <c r="I6838" s="128" t="s">
        <v>15412</v>
      </c>
      <c r="J6838" s="124"/>
      <c r="K6838" s="124"/>
      <c r="L6838" s="124"/>
      <c r="M6838" s="124"/>
      <c r="N6838" s="197">
        <v>0</v>
      </c>
      <c r="O6838" s="197">
        <v>1905.1200000000001</v>
      </c>
      <c r="P6838" s="124" t="s">
        <v>1314</v>
      </c>
    </row>
    <row r="6839" spans="1:16" ht="63.75">
      <c r="A6839" s="262" t="s">
        <v>619</v>
      </c>
      <c r="B6839" s="124"/>
      <c r="C6839" s="125" t="s">
        <v>713</v>
      </c>
      <c r="D6839" s="195">
        <v>43269</v>
      </c>
      <c r="E6839" s="124" t="s">
        <v>12815</v>
      </c>
      <c r="F6839" s="124" t="s">
        <v>3</v>
      </c>
      <c r="G6839" s="124">
        <v>1632084</v>
      </c>
      <c r="H6839" s="124"/>
      <c r="I6839" s="128" t="s">
        <v>15413</v>
      </c>
      <c r="J6839" s="124"/>
      <c r="K6839" s="124"/>
      <c r="L6839" s="124"/>
      <c r="M6839" s="124"/>
      <c r="N6839" s="197">
        <v>0</v>
      </c>
      <c r="O6839" s="197">
        <v>2031.48</v>
      </c>
      <c r="P6839" s="124" t="s">
        <v>1314</v>
      </c>
    </row>
    <row r="6840" spans="1:16" ht="51">
      <c r="A6840" s="262">
        <v>526</v>
      </c>
      <c r="B6840" s="124"/>
      <c r="C6840" s="125" t="s">
        <v>846</v>
      </c>
      <c r="D6840" s="195">
        <v>43269</v>
      </c>
      <c r="E6840" s="124" t="s">
        <v>12816</v>
      </c>
      <c r="F6840" s="124" t="s">
        <v>3</v>
      </c>
      <c r="G6840" s="124">
        <v>1632001</v>
      </c>
      <c r="H6840" s="124"/>
      <c r="I6840" s="128" t="s">
        <v>15414</v>
      </c>
      <c r="J6840" s="124"/>
      <c r="K6840" s="124"/>
      <c r="L6840" s="124"/>
      <c r="M6840" s="124"/>
      <c r="N6840" s="197">
        <v>0</v>
      </c>
      <c r="O6840" s="197">
        <v>12.94</v>
      </c>
      <c r="P6840" s="124" t="s">
        <v>1314</v>
      </c>
    </row>
    <row r="6841" spans="1:16" ht="51">
      <c r="A6841" s="262">
        <v>526</v>
      </c>
      <c r="B6841" s="124"/>
      <c r="C6841" s="125" t="s">
        <v>846</v>
      </c>
      <c r="D6841" s="195">
        <v>43269</v>
      </c>
      <c r="E6841" s="124" t="s">
        <v>12817</v>
      </c>
      <c r="F6841" s="124" t="s">
        <v>3</v>
      </c>
      <c r="G6841" s="124">
        <v>1632004</v>
      </c>
      <c r="H6841" s="124"/>
      <c r="I6841" s="128" t="s">
        <v>15415</v>
      </c>
      <c r="J6841" s="124"/>
      <c r="K6841" s="124"/>
      <c r="L6841" s="124"/>
      <c r="M6841" s="124"/>
      <c r="N6841" s="197">
        <v>0</v>
      </c>
      <c r="O6841" s="197">
        <v>249.85</v>
      </c>
      <c r="P6841" s="124" t="s">
        <v>1314</v>
      </c>
    </row>
    <row r="6842" spans="1:16" ht="51">
      <c r="A6842" s="262">
        <v>46</v>
      </c>
      <c r="B6842" s="124"/>
      <c r="C6842" s="125" t="s">
        <v>698</v>
      </c>
      <c r="D6842" s="195">
        <v>43269</v>
      </c>
      <c r="E6842" s="124" t="s">
        <v>12818</v>
      </c>
      <c r="F6842" s="124" t="s">
        <v>3</v>
      </c>
      <c r="G6842" s="124">
        <v>1632023</v>
      </c>
      <c r="H6842" s="124"/>
      <c r="I6842" s="128" t="s">
        <v>15416</v>
      </c>
      <c r="J6842" s="124"/>
      <c r="K6842" s="124"/>
      <c r="L6842" s="124"/>
      <c r="M6842" s="124"/>
      <c r="N6842" s="197">
        <v>0</v>
      </c>
      <c r="O6842" s="197">
        <v>659</v>
      </c>
      <c r="P6842" s="124" t="s">
        <v>1314</v>
      </c>
    </row>
    <row r="6843" spans="1:16" ht="51">
      <c r="A6843" s="262">
        <v>46</v>
      </c>
      <c r="B6843" s="124"/>
      <c r="C6843" s="125" t="s">
        <v>698</v>
      </c>
      <c r="D6843" s="195">
        <v>43269</v>
      </c>
      <c r="E6843" s="124" t="s">
        <v>12819</v>
      </c>
      <c r="F6843" s="124" t="s">
        <v>3</v>
      </c>
      <c r="G6843" s="124">
        <v>1632026</v>
      </c>
      <c r="H6843" s="124"/>
      <c r="I6843" s="128" t="s">
        <v>15417</v>
      </c>
      <c r="J6843" s="124"/>
      <c r="K6843" s="124"/>
      <c r="L6843" s="124"/>
      <c r="M6843" s="124"/>
      <c r="N6843" s="197">
        <v>0</v>
      </c>
      <c r="O6843" s="197">
        <v>400</v>
      </c>
      <c r="P6843" s="124" t="s">
        <v>1314</v>
      </c>
    </row>
    <row r="6844" spans="1:16" ht="38.25">
      <c r="A6844" s="262">
        <v>592</v>
      </c>
      <c r="B6844" s="124"/>
      <c r="C6844" s="125" t="s">
        <v>862</v>
      </c>
      <c r="D6844" s="195">
        <v>43269</v>
      </c>
      <c r="E6844" s="124" t="s">
        <v>12820</v>
      </c>
      <c r="F6844" s="124" t="s">
        <v>3</v>
      </c>
      <c r="G6844" s="124">
        <v>1632043</v>
      </c>
      <c r="H6844" s="124"/>
      <c r="I6844" s="128" t="s">
        <v>15418</v>
      </c>
      <c r="J6844" s="124"/>
      <c r="K6844" s="124"/>
      <c r="L6844" s="124"/>
      <c r="M6844" s="124"/>
      <c r="N6844" s="197">
        <v>0</v>
      </c>
      <c r="O6844" s="197">
        <v>100</v>
      </c>
      <c r="P6844" s="124" t="s">
        <v>1314</v>
      </c>
    </row>
    <row r="6845" spans="1:16" ht="38.25">
      <c r="A6845" s="262">
        <v>592</v>
      </c>
      <c r="B6845" s="124"/>
      <c r="C6845" s="125" t="s">
        <v>862</v>
      </c>
      <c r="D6845" s="195">
        <v>43269</v>
      </c>
      <c r="E6845" s="124" t="s">
        <v>12821</v>
      </c>
      <c r="F6845" s="124" t="s">
        <v>3</v>
      </c>
      <c r="G6845" s="124">
        <v>1632044</v>
      </c>
      <c r="H6845" s="124"/>
      <c r="I6845" s="128" t="s">
        <v>15419</v>
      </c>
      <c r="J6845" s="124"/>
      <c r="K6845" s="124"/>
      <c r="L6845" s="124"/>
      <c r="M6845" s="124"/>
      <c r="N6845" s="197">
        <v>0</v>
      </c>
      <c r="O6845" s="197">
        <v>107</v>
      </c>
      <c r="P6845" s="124" t="s">
        <v>1314</v>
      </c>
    </row>
    <row r="6846" spans="1:16" ht="51">
      <c r="A6846" s="262">
        <v>20</v>
      </c>
      <c r="B6846" s="124"/>
      <c r="C6846" s="125" t="s">
        <v>693</v>
      </c>
      <c r="D6846" s="195">
        <v>43269</v>
      </c>
      <c r="E6846" s="124" t="s">
        <v>12822</v>
      </c>
      <c r="F6846" s="124" t="s">
        <v>3</v>
      </c>
      <c r="G6846" s="124">
        <v>1632049</v>
      </c>
      <c r="H6846" s="124"/>
      <c r="I6846" s="128" t="s">
        <v>15420</v>
      </c>
      <c r="J6846" s="124"/>
      <c r="K6846" s="124"/>
      <c r="L6846" s="124"/>
      <c r="M6846" s="124"/>
      <c r="N6846" s="197">
        <v>0</v>
      </c>
      <c r="O6846" s="197">
        <v>412</v>
      </c>
      <c r="P6846" s="124" t="s">
        <v>1314</v>
      </c>
    </row>
    <row r="6847" spans="1:16" ht="51">
      <c r="A6847" s="262">
        <v>526</v>
      </c>
      <c r="B6847" s="124"/>
      <c r="C6847" s="125" t="s">
        <v>846</v>
      </c>
      <c r="D6847" s="195">
        <v>43269</v>
      </c>
      <c r="E6847" s="124" t="s">
        <v>12823</v>
      </c>
      <c r="F6847" s="124" t="s">
        <v>3</v>
      </c>
      <c r="G6847" s="124">
        <v>1632054</v>
      </c>
      <c r="H6847" s="124"/>
      <c r="I6847" s="128" t="s">
        <v>15421</v>
      </c>
      <c r="J6847" s="124"/>
      <c r="K6847" s="124"/>
      <c r="L6847" s="124"/>
      <c r="M6847" s="124"/>
      <c r="N6847" s="197">
        <v>0</v>
      </c>
      <c r="O6847" s="197">
        <v>843</v>
      </c>
      <c r="P6847" s="124" t="s">
        <v>1314</v>
      </c>
    </row>
    <row r="6848" spans="1:16" ht="51">
      <c r="A6848" s="262" t="s">
        <v>619</v>
      </c>
      <c r="B6848" s="124"/>
      <c r="C6848" s="125" t="s">
        <v>713</v>
      </c>
      <c r="D6848" s="195">
        <v>43269</v>
      </c>
      <c r="E6848" s="124" t="s">
        <v>12824</v>
      </c>
      <c r="F6848" s="124" t="s">
        <v>3</v>
      </c>
      <c r="G6848" s="124">
        <v>1632065</v>
      </c>
      <c r="H6848" s="124"/>
      <c r="I6848" s="128" t="s">
        <v>15422</v>
      </c>
      <c r="J6848" s="124"/>
      <c r="K6848" s="124"/>
      <c r="L6848" s="124"/>
      <c r="M6848" s="124"/>
      <c r="N6848" s="197">
        <v>0</v>
      </c>
      <c r="O6848" s="197">
        <v>1424.06</v>
      </c>
      <c r="P6848" s="124" t="s">
        <v>1314</v>
      </c>
    </row>
    <row r="6849" spans="1:16" ht="51">
      <c r="A6849" s="262">
        <v>48</v>
      </c>
      <c r="B6849" s="124"/>
      <c r="C6849" s="125" t="s">
        <v>700</v>
      </c>
      <c r="D6849" s="195">
        <v>43269</v>
      </c>
      <c r="E6849" s="124" t="s">
        <v>12825</v>
      </c>
      <c r="F6849" s="124" t="s">
        <v>3</v>
      </c>
      <c r="G6849" s="124">
        <v>1632066</v>
      </c>
      <c r="H6849" s="124"/>
      <c r="I6849" s="128" t="s">
        <v>15423</v>
      </c>
      <c r="J6849" s="124"/>
      <c r="K6849" s="124"/>
      <c r="L6849" s="124"/>
      <c r="M6849" s="124"/>
      <c r="N6849" s="197">
        <v>0</v>
      </c>
      <c r="O6849" s="197">
        <v>2652</v>
      </c>
      <c r="P6849" s="124" t="s">
        <v>1314</v>
      </c>
    </row>
    <row r="6850" spans="1:16" ht="51">
      <c r="A6850" s="262">
        <v>586</v>
      </c>
      <c r="B6850" s="124"/>
      <c r="C6850" s="125" t="s">
        <v>222</v>
      </c>
      <c r="D6850" s="195">
        <v>43269</v>
      </c>
      <c r="E6850" s="124" t="s">
        <v>12826</v>
      </c>
      <c r="F6850" s="124" t="s">
        <v>3</v>
      </c>
      <c r="G6850" s="124">
        <v>1631996</v>
      </c>
      <c r="H6850" s="124"/>
      <c r="I6850" s="128" t="s">
        <v>15424</v>
      </c>
      <c r="J6850" s="124"/>
      <c r="K6850" s="124"/>
      <c r="L6850" s="124"/>
      <c r="M6850" s="124"/>
      <c r="N6850" s="197">
        <v>0</v>
      </c>
      <c r="O6850" s="197">
        <v>102481.2</v>
      </c>
      <c r="P6850" s="124" t="s">
        <v>1314</v>
      </c>
    </row>
    <row r="6851" spans="1:16" ht="51">
      <c r="A6851" s="262">
        <v>234</v>
      </c>
      <c r="B6851" s="124"/>
      <c r="C6851" s="125" t="s">
        <v>124</v>
      </c>
      <c r="D6851" s="195">
        <v>43269</v>
      </c>
      <c r="E6851" s="124" t="s">
        <v>12827</v>
      </c>
      <c r="F6851" s="124" t="s">
        <v>3</v>
      </c>
      <c r="G6851" s="124">
        <v>1631985</v>
      </c>
      <c r="H6851" s="124"/>
      <c r="I6851" s="128" t="s">
        <v>15425</v>
      </c>
      <c r="J6851" s="124"/>
      <c r="K6851" s="124"/>
      <c r="L6851" s="124"/>
      <c r="M6851" s="124"/>
      <c r="N6851" s="197">
        <v>0</v>
      </c>
      <c r="O6851" s="197">
        <v>42</v>
      </c>
      <c r="P6851" s="124" t="s">
        <v>1314</v>
      </c>
    </row>
    <row r="6852" spans="1:16" ht="51">
      <c r="A6852" s="262" t="s">
        <v>619</v>
      </c>
      <c r="B6852" s="124"/>
      <c r="C6852" s="125" t="s">
        <v>713</v>
      </c>
      <c r="D6852" s="195">
        <v>43269</v>
      </c>
      <c r="E6852" s="124" t="s">
        <v>12828</v>
      </c>
      <c r="F6852" s="124" t="s">
        <v>3</v>
      </c>
      <c r="G6852" s="124">
        <v>1631977</v>
      </c>
      <c r="H6852" s="124"/>
      <c r="I6852" s="128" t="s">
        <v>15426</v>
      </c>
      <c r="J6852" s="124"/>
      <c r="K6852" s="124"/>
      <c r="L6852" s="124"/>
      <c r="M6852" s="124"/>
      <c r="N6852" s="197">
        <v>0</v>
      </c>
      <c r="O6852" s="197">
        <v>1020.88</v>
      </c>
      <c r="P6852" s="124" t="s">
        <v>1314</v>
      </c>
    </row>
    <row r="6853" spans="1:16" ht="102">
      <c r="A6853" s="262">
        <v>585</v>
      </c>
      <c r="B6853" s="124"/>
      <c r="C6853" s="125" t="s">
        <v>221</v>
      </c>
      <c r="D6853" s="195">
        <v>43269</v>
      </c>
      <c r="E6853" s="124" t="s">
        <v>12829</v>
      </c>
      <c r="F6853" s="124" t="s">
        <v>6</v>
      </c>
      <c r="G6853" s="124">
        <v>762494</v>
      </c>
      <c r="H6853" s="124"/>
      <c r="I6853" s="128" t="s">
        <v>15427</v>
      </c>
      <c r="J6853" s="124"/>
      <c r="K6853" s="124"/>
      <c r="L6853" s="124"/>
      <c r="M6853" s="124"/>
      <c r="N6853" s="197">
        <v>0</v>
      </c>
      <c r="O6853" s="197">
        <v>12.06</v>
      </c>
      <c r="P6853" s="124" t="s">
        <v>1314</v>
      </c>
    </row>
    <row r="6854" spans="1:16" ht="76.5">
      <c r="A6854" s="262" t="s">
        <v>620</v>
      </c>
      <c r="B6854" s="124"/>
      <c r="C6854" s="125" t="s">
        <v>714</v>
      </c>
      <c r="D6854" s="195">
        <v>43269</v>
      </c>
      <c r="E6854" s="124" t="s">
        <v>12830</v>
      </c>
      <c r="F6854" s="124" t="s">
        <v>6</v>
      </c>
      <c r="G6854" s="124">
        <v>987645</v>
      </c>
      <c r="H6854" s="124"/>
      <c r="I6854" s="128" t="s">
        <v>15428</v>
      </c>
      <c r="J6854" s="124"/>
      <c r="K6854" s="124"/>
      <c r="L6854" s="124"/>
      <c r="M6854" s="124"/>
      <c r="N6854" s="197">
        <v>0</v>
      </c>
      <c r="O6854" s="197">
        <v>115000</v>
      </c>
      <c r="P6854" s="124" t="s">
        <v>1314</v>
      </c>
    </row>
    <row r="6855" spans="1:16" ht="89.25">
      <c r="A6855" s="262">
        <v>310</v>
      </c>
      <c r="B6855" s="124"/>
      <c r="C6855" s="125" t="s">
        <v>807</v>
      </c>
      <c r="D6855" s="195">
        <v>43269</v>
      </c>
      <c r="E6855" s="124" t="s">
        <v>12831</v>
      </c>
      <c r="F6855" s="124" t="s">
        <v>15</v>
      </c>
      <c r="G6855" s="124">
        <v>5252</v>
      </c>
      <c r="H6855" s="124"/>
      <c r="I6855" s="128" t="s">
        <v>15429</v>
      </c>
      <c r="J6855" s="124"/>
      <c r="K6855" s="124"/>
      <c r="L6855" s="124"/>
      <c r="M6855" s="124"/>
      <c r="N6855" s="197">
        <v>489.11</v>
      </c>
      <c r="O6855" s="197">
        <v>0</v>
      </c>
      <c r="P6855" s="124" t="s">
        <v>1314</v>
      </c>
    </row>
    <row r="6856" spans="1:16" ht="76.5">
      <c r="A6856" s="262">
        <v>513</v>
      </c>
      <c r="B6856" s="124"/>
      <c r="C6856" s="125" t="s">
        <v>201</v>
      </c>
      <c r="D6856" s="195">
        <v>43269</v>
      </c>
      <c r="E6856" s="124" t="s">
        <v>12832</v>
      </c>
      <c r="F6856" s="124" t="s">
        <v>15</v>
      </c>
      <c r="G6856" s="124">
        <v>5249</v>
      </c>
      <c r="H6856" s="124"/>
      <c r="I6856" s="128" t="s">
        <v>15430</v>
      </c>
      <c r="J6856" s="124"/>
      <c r="K6856" s="124"/>
      <c r="L6856" s="124"/>
      <c r="M6856" s="124"/>
      <c r="N6856" s="197">
        <v>303</v>
      </c>
      <c r="O6856" s="197">
        <v>0</v>
      </c>
      <c r="P6856" s="124" t="s">
        <v>1314</v>
      </c>
    </row>
    <row r="6857" spans="1:16" ht="76.5">
      <c r="A6857" s="262" t="s">
        <v>622</v>
      </c>
      <c r="B6857" s="124"/>
      <c r="C6857" s="125" t="s">
        <v>715</v>
      </c>
      <c r="D6857" s="195">
        <v>43269</v>
      </c>
      <c r="E6857" s="124" t="s">
        <v>12833</v>
      </c>
      <c r="F6857" s="124" t="s">
        <v>1256</v>
      </c>
      <c r="G6857" s="124">
        <v>18062175</v>
      </c>
      <c r="H6857" s="124"/>
      <c r="I6857" s="128" t="s">
        <v>15431</v>
      </c>
      <c r="J6857" s="124"/>
      <c r="K6857" s="124"/>
      <c r="L6857" s="124"/>
      <c r="M6857" s="124"/>
      <c r="N6857" s="197">
        <v>0</v>
      </c>
      <c r="O6857" s="197">
        <v>144084.72</v>
      </c>
      <c r="P6857" s="124" t="s">
        <v>1314</v>
      </c>
    </row>
    <row r="6858" spans="1:16" ht="63.75">
      <c r="A6858" s="262" t="s">
        <v>622</v>
      </c>
      <c r="B6858" s="124"/>
      <c r="C6858" s="125" t="s">
        <v>715</v>
      </c>
      <c r="D6858" s="195">
        <v>43269</v>
      </c>
      <c r="E6858" s="124" t="s">
        <v>12834</v>
      </c>
      <c r="F6858" s="124" t="s">
        <v>1256</v>
      </c>
      <c r="G6858" s="124">
        <v>18096016</v>
      </c>
      <c r="H6858" s="124"/>
      <c r="I6858" s="128" t="s">
        <v>15432</v>
      </c>
      <c r="J6858" s="124"/>
      <c r="K6858" s="124"/>
      <c r="L6858" s="124"/>
      <c r="M6858" s="124"/>
      <c r="N6858" s="197">
        <v>0</v>
      </c>
      <c r="O6858" s="197">
        <v>83627.179999999993</v>
      </c>
      <c r="P6858" s="124" t="s">
        <v>1314</v>
      </c>
    </row>
    <row r="6859" spans="1:16" ht="89.25">
      <c r="A6859" s="262" t="s">
        <v>619</v>
      </c>
      <c r="B6859" s="124"/>
      <c r="C6859" s="125" t="s">
        <v>713</v>
      </c>
      <c r="D6859" s="195">
        <v>43269</v>
      </c>
      <c r="E6859" s="124" t="s">
        <v>12835</v>
      </c>
      <c r="F6859" s="124" t="s">
        <v>6</v>
      </c>
      <c r="G6859" s="124">
        <v>924678</v>
      </c>
      <c r="H6859" s="124"/>
      <c r="I6859" s="128" t="s">
        <v>15433</v>
      </c>
      <c r="J6859" s="124"/>
      <c r="K6859" s="124"/>
      <c r="L6859" s="124"/>
      <c r="M6859" s="124"/>
      <c r="N6859" s="197">
        <v>0</v>
      </c>
      <c r="O6859" s="197">
        <v>15193460</v>
      </c>
      <c r="P6859" s="124" t="s">
        <v>1314</v>
      </c>
    </row>
    <row r="6860" spans="1:16" ht="63.75">
      <c r="A6860" s="262">
        <v>513</v>
      </c>
      <c r="B6860" s="124"/>
      <c r="C6860" s="125" t="s">
        <v>201</v>
      </c>
      <c r="D6860" s="195">
        <v>43269</v>
      </c>
      <c r="E6860" s="124" t="s">
        <v>12836</v>
      </c>
      <c r="F6860" s="124" t="s">
        <v>11</v>
      </c>
      <c r="G6860" s="124">
        <v>924688</v>
      </c>
      <c r="H6860" s="124"/>
      <c r="I6860" s="128" t="s">
        <v>15434</v>
      </c>
      <c r="J6860" s="124"/>
      <c r="K6860" s="124"/>
      <c r="L6860" s="124"/>
      <c r="M6860" s="124"/>
      <c r="N6860" s="197">
        <v>50</v>
      </c>
      <c r="O6860" s="197">
        <v>0</v>
      </c>
      <c r="P6860" s="124" t="s">
        <v>1314</v>
      </c>
    </row>
    <row r="6861" spans="1:16" ht="76.5">
      <c r="A6861" s="262">
        <v>373</v>
      </c>
      <c r="B6861" s="124"/>
      <c r="C6861" s="125" t="s">
        <v>1269</v>
      </c>
      <c r="D6861" s="195">
        <v>43269</v>
      </c>
      <c r="E6861" s="124" t="s">
        <v>12837</v>
      </c>
      <c r="F6861" s="124" t="s">
        <v>1315</v>
      </c>
      <c r="G6861" s="124">
        <v>18099651</v>
      </c>
      <c r="H6861" s="124"/>
      <c r="I6861" s="128" t="s">
        <v>15435</v>
      </c>
      <c r="J6861" s="124"/>
      <c r="K6861" s="124"/>
      <c r="L6861" s="124"/>
      <c r="M6861" s="124"/>
      <c r="N6861" s="197">
        <v>0</v>
      </c>
      <c r="O6861" s="197">
        <v>4053513.75</v>
      </c>
      <c r="P6861" s="124" t="s">
        <v>1314</v>
      </c>
    </row>
    <row r="6862" spans="1:16" ht="89.25">
      <c r="A6862" s="262">
        <v>46</v>
      </c>
      <c r="B6862" s="124"/>
      <c r="C6862" s="125" t="s">
        <v>698</v>
      </c>
      <c r="D6862" s="195">
        <v>43269</v>
      </c>
      <c r="E6862" s="124" t="s">
        <v>12838</v>
      </c>
      <c r="F6862" s="124" t="s">
        <v>6</v>
      </c>
      <c r="G6862" s="124">
        <v>924718</v>
      </c>
      <c r="H6862" s="124"/>
      <c r="I6862" s="128" t="s">
        <v>15436</v>
      </c>
      <c r="J6862" s="124"/>
      <c r="K6862" s="124"/>
      <c r="L6862" s="124"/>
      <c r="M6862" s="124"/>
      <c r="N6862" s="197">
        <v>0</v>
      </c>
      <c r="O6862" s="197">
        <v>6584440</v>
      </c>
      <c r="P6862" s="124" t="s">
        <v>1314</v>
      </c>
    </row>
    <row r="6863" spans="1:16" ht="25.5">
      <c r="A6863" s="262">
        <v>16</v>
      </c>
      <c r="B6863" s="124"/>
      <c r="C6863" s="125" t="s">
        <v>692</v>
      </c>
      <c r="D6863" s="195">
        <v>43269</v>
      </c>
      <c r="E6863" s="124" t="s">
        <v>12839</v>
      </c>
      <c r="F6863" s="124" t="s">
        <v>1315</v>
      </c>
      <c r="G6863" s="124">
        <v>18020786</v>
      </c>
      <c r="H6863" s="124"/>
      <c r="I6863" s="128" t="s">
        <v>15437</v>
      </c>
      <c r="J6863" s="124"/>
      <c r="K6863" s="124"/>
      <c r="L6863" s="124"/>
      <c r="M6863" s="124"/>
      <c r="N6863" s="197">
        <v>330</v>
      </c>
      <c r="O6863" s="197">
        <v>0</v>
      </c>
      <c r="P6863" s="124" t="s">
        <v>1314</v>
      </c>
    </row>
    <row r="6864" spans="1:16" ht="63.75">
      <c r="A6864" s="262" t="s">
        <v>622</v>
      </c>
      <c r="B6864" s="124"/>
      <c r="C6864" s="125" t="s">
        <v>715</v>
      </c>
      <c r="D6864" s="195">
        <v>43269</v>
      </c>
      <c r="E6864" s="124" t="s">
        <v>12840</v>
      </c>
      <c r="F6864" s="124" t="s">
        <v>1315</v>
      </c>
      <c r="G6864" s="124">
        <v>18079427</v>
      </c>
      <c r="H6864" s="124"/>
      <c r="I6864" s="128" t="s">
        <v>15438</v>
      </c>
      <c r="J6864" s="124"/>
      <c r="K6864" s="124"/>
      <c r="L6864" s="124"/>
      <c r="M6864" s="124"/>
      <c r="N6864" s="197">
        <v>268703</v>
      </c>
      <c r="O6864" s="197">
        <v>0</v>
      </c>
      <c r="P6864" s="124" t="s">
        <v>1314</v>
      </c>
    </row>
    <row r="6865" spans="1:16" ht="63.75">
      <c r="A6865" s="262" t="s">
        <v>622</v>
      </c>
      <c r="B6865" s="124"/>
      <c r="C6865" s="125" t="s">
        <v>715</v>
      </c>
      <c r="D6865" s="195">
        <v>43269</v>
      </c>
      <c r="E6865" s="124" t="s">
        <v>12841</v>
      </c>
      <c r="F6865" s="124" t="s">
        <v>1315</v>
      </c>
      <c r="G6865" s="124">
        <v>18081369</v>
      </c>
      <c r="H6865" s="124"/>
      <c r="I6865" s="128" t="s">
        <v>15439</v>
      </c>
      <c r="J6865" s="124"/>
      <c r="K6865" s="124"/>
      <c r="L6865" s="124"/>
      <c r="M6865" s="124"/>
      <c r="N6865" s="197">
        <v>16425</v>
      </c>
      <c r="O6865" s="197">
        <v>0</v>
      </c>
      <c r="P6865" s="124" t="s">
        <v>1314</v>
      </c>
    </row>
    <row r="6866" spans="1:16" ht="63.75">
      <c r="A6866" s="262" t="s">
        <v>622</v>
      </c>
      <c r="B6866" s="124"/>
      <c r="C6866" s="125" t="s">
        <v>715</v>
      </c>
      <c r="D6866" s="195">
        <v>43269</v>
      </c>
      <c r="E6866" s="124" t="s">
        <v>12842</v>
      </c>
      <c r="F6866" s="124" t="s">
        <v>1315</v>
      </c>
      <c r="G6866" s="124">
        <v>18081479</v>
      </c>
      <c r="H6866" s="124"/>
      <c r="I6866" s="128" t="s">
        <v>15440</v>
      </c>
      <c r="J6866" s="124"/>
      <c r="K6866" s="124"/>
      <c r="L6866" s="124"/>
      <c r="M6866" s="124"/>
      <c r="N6866" s="197">
        <v>16386</v>
      </c>
      <c r="O6866" s="197">
        <v>0</v>
      </c>
      <c r="P6866" s="124" t="s">
        <v>1314</v>
      </c>
    </row>
    <row r="6867" spans="1:16" ht="63.75">
      <c r="A6867" s="262" t="s">
        <v>622</v>
      </c>
      <c r="B6867" s="124"/>
      <c r="C6867" s="125" t="s">
        <v>715</v>
      </c>
      <c r="D6867" s="195">
        <v>43269</v>
      </c>
      <c r="E6867" s="124" t="s">
        <v>12843</v>
      </c>
      <c r="F6867" s="124" t="s">
        <v>1315</v>
      </c>
      <c r="G6867" s="124">
        <v>18081481</v>
      </c>
      <c r="H6867" s="124"/>
      <c r="I6867" s="128" t="s">
        <v>15441</v>
      </c>
      <c r="J6867" s="124"/>
      <c r="K6867" s="124"/>
      <c r="L6867" s="124"/>
      <c r="M6867" s="124"/>
      <c r="N6867" s="197">
        <v>35550</v>
      </c>
      <c r="O6867" s="197">
        <v>0</v>
      </c>
      <c r="P6867" s="124" t="s">
        <v>1314</v>
      </c>
    </row>
    <row r="6868" spans="1:16" ht="63.75">
      <c r="A6868" s="262" t="s">
        <v>622</v>
      </c>
      <c r="B6868" s="124"/>
      <c r="C6868" s="125" t="s">
        <v>715</v>
      </c>
      <c r="D6868" s="195">
        <v>43269</v>
      </c>
      <c r="E6868" s="124" t="s">
        <v>12844</v>
      </c>
      <c r="F6868" s="124" t="s">
        <v>1315</v>
      </c>
      <c r="G6868" s="124">
        <v>18081483</v>
      </c>
      <c r="H6868" s="124"/>
      <c r="I6868" s="128" t="s">
        <v>15442</v>
      </c>
      <c r="J6868" s="124"/>
      <c r="K6868" s="124"/>
      <c r="L6868" s="124"/>
      <c r="M6868" s="124"/>
      <c r="N6868" s="197">
        <v>29475</v>
      </c>
      <c r="O6868" s="197">
        <v>0</v>
      </c>
      <c r="P6868" s="124" t="s">
        <v>1314</v>
      </c>
    </row>
    <row r="6869" spans="1:16" ht="63.75">
      <c r="A6869" s="262" t="s">
        <v>622</v>
      </c>
      <c r="B6869" s="124"/>
      <c r="C6869" s="125" t="s">
        <v>715</v>
      </c>
      <c r="D6869" s="195">
        <v>43269</v>
      </c>
      <c r="E6869" s="124" t="s">
        <v>12845</v>
      </c>
      <c r="F6869" s="124" t="s">
        <v>1315</v>
      </c>
      <c r="G6869" s="124">
        <v>18081484</v>
      </c>
      <c r="H6869" s="124"/>
      <c r="I6869" s="128" t="s">
        <v>15443</v>
      </c>
      <c r="J6869" s="124"/>
      <c r="K6869" s="124"/>
      <c r="L6869" s="124"/>
      <c r="M6869" s="124"/>
      <c r="N6869" s="197">
        <v>21600</v>
      </c>
      <c r="O6869" s="197">
        <v>0</v>
      </c>
      <c r="P6869" s="124" t="s">
        <v>1314</v>
      </c>
    </row>
    <row r="6870" spans="1:16" ht="63.75">
      <c r="A6870" s="262" t="s">
        <v>622</v>
      </c>
      <c r="B6870" s="124"/>
      <c r="C6870" s="125" t="s">
        <v>715</v>
      </c>
      <c r="D6870" s="195">
        <v>43269</v>
      </c>
      <c r="E6870" s="124" t="s">
        <v>12846</v>
      </c>
      <c r="F6870" s="124" t="s">
        <v>1315</v>
      </c>
      <c r="G6870" s="124">
        <v>18081485</v>
      </c>
      <c r="H6870" s="124"/>
      <c r="I6870" s="128" t="s">
        <v>15444</v>
      </c>
      <c r="J6870" s="124"/>
      <c r="K6870" s="124"/>
      <c r="L6870" s="124"/>
      <c r="M6870" s="124"/>
      <c r="N6870" s="197">
        <v>10350</v>
      </c>
      <c r="O6870" s="197">
        <v>0</v>
      </c>
      <c r="P6870" s="124" t="s">
        <v>1314</v>
      </c>
    </row>
    <row r="6871" spans="1:16" ht="63.75">
      <c r="A6871" s="262" t="s">
        <v>622</v>
      </c>
      <c r="B6871" s="124"/>
      <c r="C6871" s="125" t="s">
        <v>715</v>
      </c>
      <c r="D6871" s="195">
        <v>43269</v>
      </c>
      <c r="E6871" s="124" t="s">
        <v>12847</v>
      </c>
      <c r="F6871" s="124" t="s">
        <v>1315</v>
      </c>
      <c r="G6871" s="124">
        <v>18081486</v>
      </c>
      <c r="H6871" s="124"/>
      <c r="I6871" s="128" t="s">
        <v>15445</v>
      </c>
      <c r="J6871" s="124"/>
      <c r="K6871" s="124"/>
      <c r="L6871" s="124"/>
      <c r="M6871" s="124"/>
      <c r="N6871" s="197">
        <v>18000</v>
      </c>
      <c r="O6871" s="197">
        <v>0</v>
      </c>
      <c r="P6871" s="124" t="s">
        <v>1314</v>
      </c>
    </row>
    <row r="6872" spans="1:16" ht="63.75">
      <c r="A6872" s="262" t="s">
        <v>622</v>
      </c>
      <c r="B6872" s="124"/>
      <c r="C6872" s="125" t="s">
        <v>715</v>
      </c>
      <c r="D6872" s="195">
        <v>43269</v>
      </c>
      <c r="E6872" s="124" t="s">
        <v>12848</v>
      </c>
      <c r="F6872" s="124" t="s">
        <v>1315</v>
      </c>
      <c r="G6872" s="124">
        <v>18081487</v>
      </c>
      <c r="H6872" s="124"/>
      <c r="I6872" s="128" t="s">
        <v>15446</v>
      </c>
      <c r="J6872" s="124"/>
      <c r="K6872" s="124"/>
      <c r="L6872" s="124"/>
      <c r="M6872" s="124"/>
      <c r="N6872" s="197">
        <v>14625</v>
      </c>
      <c r="O6872" s="197">
        <v>0</v>
      </c>
      <c r="P6872" s="124" t="s">
        <v>1314</v>
      </c>
    </row>
    <row r="6873" spans="1:16" ht="63.75">
      <c r="A6873" s="262" t="s">
        <v>622</v>
      </c>
      <c r="B6873" s="124"/>
      <c r="C6873" s="125" t="s">
        <v>715</v>
      </c>
      <c r="D6873" s="195">
        <v>43269</v>
      </c>
      <c r="E6873" s="124" t="s">
        <v>12849</v>
      </c>
      <c r="F6873" s="124" t="s">
        <v>1315</v>
      </c>
      <c r="G6873" s="124">
        <v>18081489</v>
      </c>
      <c r="H6873" s="124"/>
      <c r="I6873" s="128" t="s">
        <v>15447</v>
      </c>
      <c r="J6873" s="124"/>
      <c r="K6873" s="124"/>
      <c r="L6873" s="124"/>
      <c r="M6873" s="124"/>
      <c r="N6873" s="197">
        <v>33750</v>
      </c>
      <c r="O6873" s="197">
        <v>0</v>
      </c>
      <c r="P6873" s="124" t="s">
        <v>1314</v>
      </c>
    </row>
    <row r="6874" spans="1:16" ht="63.75">
      <c r="A6874" s="262" t="s">
        <v>622</v>
      </c>
      <c r="B6874" s="124"/>
      <c r="C6874" s="125" t="s">
        <v>715</v>
      </c>
      <c r="D6874" s="195">
        <v>43269</v>
      </c>
      <c r="E6874" s="124" t="s">
        <v>12850</v>
      </c>
      <c r="F6874" s="124" t="s">
        <v>1315</v>
      </c>
      <c r="G6874" s="124">
        <v>18081492</v>
      </c>
      <c r="H6874" s="124"/>
      <c r="I6874" s="128" t="s">
        <v>15448</v>
      </c>
      <c r="J6874" s="124"/>
      <c r="K6874" s="124"/>
      <c r="L6874" s="124"/>
      <c r="M6874" s="124"/>
      <c r="N6874" s="197">
        <v>26550</v>
      </c>
      <c r="O6874" s="197">
        <v>0</v>
      </c>
      <c r="P6874" s="124" t="s">
        <v>1314</v>
      </c>
    </row>
    <row r="6875" spans="1:16" ht="63.75">
      <c r="A6875" s="262" t="s">
        <v>622</v>
      </c>
      <c r="B6875" s="124"/>
      <c r="C6875" s="125" t="s">
        <v>715</v>
      </c>
      <c r="D6875" s="195">
        <v>43269</v>
      </c>
      <c r="E6875" s="124" t="s">
        <v>12851</v>
      </c>
      <c r="F6875" s="124" t="s">
        <v>1315</v>
      </c>
      <c r="G6875" s="124">
        <v>18081525</v>
      </c>
      <c r="H6875" s="124"/>
      <c r="I6875" s="128" t="s">
        <v>15449</v>
      </c>
      <c r="J6875" s="124"/>
      <c r="K6875" s="124"/>
      <c r="L6875" s="124"/>
      <c r="M6875" s="124"/>
      <c r="N6875" s="197">
        <v>20475</v>
      </c>
      <c r="O6875" s="197">
        <v>0</v>
      </c>
      <c r="P6875" s="124" t="s">
        <v>1314</v>
      </c>
    </row>
    <row r="6876" spans="1:16" ht="63.75">
      <c r="A6876" s="262" t="s">
        <v>622</v>
      </c>
      <c r="B6876" s="124"/>
      <c r="C6876" s="125" t="s">
        <v>715</v>
      </c>
      <c r="D6876" s="195">
        <v>43269</v>
      </c>
      <c r="E6876" s="124" t="s">
        <v>12852</v>
      </c>
      <c r="F6876" s="124" t="s">
        <v>1315</v>
      </c>
      <c r="G6876" s="124">
        <v>18081526</v>
      </c>
      <c r="H6876" s="124"/>
      <c r="I6876" s="128" t="s">
        <v>15450</v>
      </c>
      <c r="J6876" s="124"/>
      <c r="K6876" s="124"/>
      <c r="L6876" s="124"/>
      <c r="M6876" s="124"/>
      <c r="N6876" s="197">
        <v>64500</v>
      </c>
      <c r="O6876" s="197">
        <v>0</v>
      </c>
      <c r="P6876" s="124" t="s">
        <v>1314</v>
      </c>
    </row>
    <row r="6877" spans="1:16" ht="63.75">
      <c r="A6877" s="262" t="s">
        <v>622</v>
      </c>
      <c r="B6877" s="124"/>
      <c r="C6877" s="125" t="s">
        <v>715</v>
      </c>
      <c r="D6877" s="195">
        <v>43269</v>
      </c>
      <c r="E6877" s="124" t="s">
        <v>12853</v>
      </c>
      <c r="F6877" s="124" t="s">
        <v>1315</v>
      </c>
      <c r="G6877" s="124">
        <v>18081527</v>
      </c>
      <c r="H6877" s="124"/>
      <c r="I6877" s="128" t="s">
        <v>15451</v>
      </c>
      <c r="J6877" s="124"/>
      <c r="K6877" s="124"/>
      <c r="L6877" s="124"/>
      <c r="M6877" s="124"/>
      <c r="N6877" s="197">
        <v>124500</v>
      </c>
      <c r="O6877" s="197">
        <v>0</v>
      </c>
      <c r="P6877" s="124" t="s">
        <v>1314</v>
      </c>
    </row>
    <row r="6878" spans="1:16" ht="63.75">
      <c r="A6878" s="262" t="s">
        <v>622</v>
      </c>
      <c r="B6878" s="124"/>
      <c r="C6878" s="125" t="s">
        <v>715</v>
      </c>
      <c r="D6878" s="195">
        <v>43269</v>
      </c>
      <c r="E6878" s="124" t="s">
        <v>12854</v>
      </c>
      <c r="F6878" s="124" t="s">
        <v>1315</v>
      </c>
      <c r="G6878" s="124">
        <v>18081704</v>
      </c>
      <c r="H6878" s="124"/>
      <c r="I6878" s="128" t="s">
        <v>15452</v>
      </c>
      <c r="J6878" s="124"/>
      <c r="K6878" s="124"/>
      <c r="L6878" s="124"/>
      <c r="M6878" s="124"/>
      <c r="N6878" s="197">
        <v>42874</v>
      </c>
      <c r="O6878" s="197">
        <v>0</v>
      </c>
      <c r="P6878" s="124" t="s">
        <v>1314</v>
      </c>
    </row>
    <row r="6879" spans="1:16" ht="76.5">
      <c r="A6879" s="262" t="s">
        <v>622</v>
      </c>
      <c r="B6879" s="124"/>
      <c r="C6879" s="125" t="s">
        <v>715</v>
      </c>
      <c r="D6879" s="195">
        <v>43269</v>
      </c>
      <c r="E6879" s="124" t="s">
        <v>12855</v>
      </c>
      <c r="F6879" s="124" t="s">
        <v>1315</v>
      </c>
      <c r="G6879" s="124">
        <v>18081728</v>
      </c>
      <c r="H6879" s="124"/>
      <c r="I6879" s="128" t="s">
        <v>15453</v>
      </c>
      <c r="J6879" s="124"/>
      <c r="K6879" s="124"/>
      <c r="L6879" s="124"/>
      <c r="M6879" s="124"/>
      <c r="N6879" s="197">
        <v>27225</v>
      </c>
      <c r="O6879" s="197">
        <v>0</v>
      </c>
      <c r="P6879" s="124" t="s">
        <v>1314</v>
      </c>
    </row>
    <row r="6880" spans="1:16" ht="63.75">
      <c r="A6880" s="262" t="s">
        <v>622</v>
      </c>
      <c r="B6880" s="124"/>
      <c r="C6880" s="125" t="s">
        <v>715</v>
      </c>
      <c r="D6880" s="195">
        <v>43269</v>
      </c>
      <c r="E6880" s="124" t="s">
        <v>12856</v>
      </c>
      <c r="F6880" s="124" t="s">
        <v>1315</v>
      </c>
      <c r="G6880" s="124">
        <v>18081730</v>
      </c>
      <c r="H6880" s="124"/>
      <c r="I6880" s="128" t="s">
        <v>15454</v>
      </c>
      <c r="J6880" s="124"/>
      <c r="K6880" s="124"/>
      <c r="L6880" s="124"/>
      <c r="M6880" s="124"/>
      <c r="N6880" s="197">
        <v>11088</v>
      </c>
      <c r="O6880" s="197">
        <v>0</v>
      </c>
      <c r="P6880" s="124" t="s">
        <v>1314</v>
      </c>
    </row>
    <row r="6881" spans="1:16" ht="63.75">
      <c r="A6881" s="262" t="s">
        <v>622</v>
      </c>
      <c r="B6881" s="124"/>
      <c r="C6881" s="125" t="s">
        <v>715</v>
      </c>
      <c r="D6881" s="195">
        <v>43269</v>
      </c>
      <c r="E6881" s="124" t="s">
        <v>12857</v>
      </c>
      <c r="F6881" s="124" t="s">
        <v>1315</v>
      </c>
      <c r="G6881" s="124">
        <v>18081746</v>
      </c>
      <c r="H6881" s="124"/>
      <c r="I6881" s="128" t="s">
        <v>15455</v>
      </c>
      <c r="J6881" s="124"/>
      <c r="K6881" s="124"/>
      <c r="L6881" s="124"/>
      <c r="M6881" s="124"/>
      <c r="N6881" s="197">
        <v>12150</v>
      </c>
      <c r="O6881" s="197">
        <v>0</v>
      </c>
      <c r="P6881" s="124" t="s">
        <v>1314</v>
      </c>
    </row>
    <row r="6882" spans="1:16" ht="63.75">
      <c r="A6882" s="262" t="s">
        <v>622</v>
      </c>
      <c r="B6882" s="124"/>
      <c r="C6882" s="125" t="s">
        <v>715</v>
      </c>
      <c r="D6882" s="195">
        <v>43269</v>
      </c>
      <c r="E6882" s="124" t="s">
        <v>12858</v>
      </c>
      <c r="F6882" s="124" t="s">
        <v>1315</v>
      </c>
      <c r="G6882" s="124">
        <v>18081771</v>
      </c>
      <c r="H6882" s="124"/>
      <c r="I6882" s="128" t="s">
        <v>15456</v>
      </c>
      <c r="J6882" s="124"/>
      <c r="K6882" s="124"/>
      <c r="L6882" s="124"/>
      <c r="M6882" s="124"/>
      <c r="N6882" s="197">
        <v>19342.5</v>
      </c>
      <c r="O6882" s="197">
        <v>0</v>
      </c>
      <c r="P6882" s="124" t="s">
        <v>1314</v>
      </c>
    </row>
    <row r="6883" spans="1:16" ht="63.75">
      <c r="A6883" s="262" t="s">
        <v>622</v>
      </c>
      <c r="B6883" s="124"/>
      <c r="C6883" s="125" t="s">
        <v>715</v>
      </c>
      <c r="D6883" s="195">
        <v>43269</v>
      </c>
      <c r="E6883" s="124" t="s">
        <v>12859</v>
      </c>
      <c r="F6883" s="124" t="s">
        <v>1315</v>
      </c>
      <c r="G6883" s="124">
        <v>18081979</v>
      </c>
      <c r="H6883" s="124"/>
      <c r="I6883" s="128" t="s">
        <v>15457</v>
      </c>
      <c r="J6883" s="124"/>
      <c r="K6883" s="124"/>
      <c r="L6883" s="124"/>
      <c r="M6883" s="124"/>
      <c r="N6883" s="197">
        <v>17741</v>
      </c>
      <c r="O6883" s="197">
        <v>0</v>
      </c>
      <c r="P6883" s="124" t="s">
        <v>1314</v>
      </c>
    </row>
    <row r="6884" spans="1:16" ht="63.75">
      <c r="A6884" s="262" t="s">
        <v>622</v>
      </c>
      <c r="B6884" s="124"/>
      <c r="C6884" s="125" t="s">
        <v>715</v>
      </c>
      <c r="D6884" s="195">
        <v>43269</v>
      </c>
      <c r="E6884" s="124" t="s">
        <v>12860</v>
      </c>
      <c r="F6884" s="124" t="s">
        <v>1315</v>
      </c>
      <c r="G6884" s="124">
        <v>18081983</v>
      </c>
      <c r="H6884" s="124"/>
      <c r="I6884" s="128" t="s">
        <v>15458</v>
      </c>
      <c r="J6884" s="124"/>
      <c r="K6884" s="124"/>
      <c r="L6884" s="124"/>
      <c r="M6884" s="124"/>
      <c r="N6884" s="197">
        <v>23175</v>
      </c>
      <c r="O6884" s="197">
        <v>0</v>
      </c>
      <c r="P6884" s="124" t="s">
        <v>1314</v>
      </c>
    </row>
    <row r="6885" spans="1:16" ht="63.75">
      <c r="A6885" s="262" t="s">
        <v>622</v>
      </c>
      <c r="B6885" s="124"/>
      <c r="C6885" s="125" t="s">
        <v>715</v>
      </c>
      <c r="D6885" s="195">
        <v>43269</v>
      </c>
      <c r="E6885" s="124" t="s">
        <v>12861</v>
      </c>
      <c r="F6885" s="124" t="s">
        <v>1315</v>
      </c>
      <c r="G6885" s="124">
        <v>18081984</v>
      </c>
      <c r="H6885" s="124"/>
      <c r="I6885" s="128" t="s">
        <v>15459</v>
      </c>
      <c r="J6885" s="124"/>
      <c r="K6885" s="124"/>
      <c r="L6885" s="124"/>
      <c r="M6885" s="124"/>
      <c r="N6885" s="197">
        <v>40725</v>
      </c>
      <c r="O6885" s="197">
        <v>0</v>
      </c>
      <c r="P6885" s="124" t="s">
        <v>1314</v>
      </c>
    </row>
    <row r="6886" spans="1:16" ht="63.75">
      <c r="A6886" s="262" t="s">
        <v>622</v>
      </c>
      <c r="B6886" s="124"/>
      <c r="C6886" s="125" t="s">
        <v>715</v>
      </c>
      <c r="D6886" s="195">
        <v>43269</v>
      </c>
      <c r="E6886" s="124" t="s">
        <v>12862</v>
      </c>
      <c r="F6886" s="124" t="s">
        <v>1315</v>
      </c>
      <c r="G6886" s="124">
        <v>18081985</v>
      </c>
      <c r="H6886" s="124"/>
      <c r="I6886" s="128" t="s">
        <v>15460</v>
      </c>
      <c r="J6886" s="124"/>
      <c r="K6886" s="124"/>
      <c r="L6886" s="124"/>
      <c r="M6886" s="124"/>
      <c r="N6886" s="197">
        <v>45000</v>
      </c>
      <c r="O6886" s="197">
        <v>0</v>
      </c>
      <c r="P6886" s="124" t="s">
        <v>1314</v>
      </c>
    </row>
    <row r="6887" spans="1:16" ht="63.75">
      <c r="A6887" s="262" t="s">
        <v>622</v>
      </c>
      <c r="B6887" s="124"/>
      <c r="C6887" s="125" t="s">
        <v>715</v>
      </c>
      <c r="D6887" s="195">
        <v>43269</v>
      </c>
      <c r="E6887" s="124" t="s">
        <v>12863</v>
      </c>
      <c r="F6887" s="124" t="s">
        <v>1315</v>
      </c>
      <c r="G6887" s="124">
        <v>18082015</v>
      </c>
      <c r="H6887" s="124"/>
      <c r="I6887" s="128" t="s">
        <v>15461</v>
      </c>
      <c r="J6887" s="124"/>
      <c r="K6887" s="124"/>
      <c r="L6887" s="124"/>
      <c r="M6887" s="124"/>
      <c r="N6887" s="197">
        <v>13059.5</v>
      </c>
      <c r="O6887" s="197">
        <v>0</v>
      </c>
      <c r="P6887" s="124" t="s">
        <v>1314</v>
      </c>
    </row>
    <row r="6888" spans="1:16" ht="63.75">
      <c r="A6888" s="262" t="s">
        <v>622</v>
      </c>
      <c r="B6888" s="124"/>
      <c r="C6888" s="125" t="s">
        <v>715</v>
      </c>
      <c r="D6888" s="195">
        <v>43269</v>
      </c>
      <c r="E6888" s="124" t="s">
        <v>12864</v>
      </c>
      <c r="F6888" s="124" t="s">
        <v>1315</v>
      </c>
      <c r="G6888" s="124">
        <v>18082016</v>
      </c>
      <c r="H6888" s="124"/>
      <c r="I6888" s="128" t="s">
        <v>15462</v>
      </c>
      <c r="J6888" s="124"/>
      <c r="K6888" s="124"/>
      <c r="L6888" s="124"/>
      <c r="M6888" s="124"/>
      <c r="N6888" s="197">
        <v>24000</v>
      </c>
      <c r="O6888" s="197">
        <v>0</v>
      </c>
      <c r="P6888" s="124" t="s">
        <v>1314</v>
      </c>
    </row>
    <row r="6889" spans="1:16" ht="63.75">
      <c r="A6889" s="262" t="s">
        <v>622</v>
      </c>
      <c r="B6889" s="124"/>
      <c r="C6889" s="125" t="s">
        <v>715</v>
      </c>
      <c r="D6889" s="195">
        <v>43269</v>
      </c>
      <c r="E6889" s="124" t="s">
        <v>12865</v>
      </c>
      <c r="F6889" s="124" t="s">
        <v>1315</v>
      </c>
      <c r="G6889" s="124">
        <v>18082017</v>
      </c>
      <c r="H6889" s="124"/>
      <c r="I6889" s="128" t="s">
        <v>15463</v>
      </c>
      <c r="J6889" s="124"/>
      <c r="K6889" s="124"/>
      <c r="L6889" s="124"/>
      <c r="M6889" s="124"/>
      <c r="N6889" s="197">
        <v>27225</v>
      </c>
      <c r="O6889" s="197">
        <v>0</v>
      </c>
      <c r="P6889" s="124" t="s">
        <v>1314</v>
      </c>
    </row>
    <row r="6890" spans="1:16" ht="63.75">
      <c r="A6890" s="262" t="s">
        <v>622</v>
      </c>
      <c r="B6890" s="124"/>
      <c r="C6890" s="125" t="s">
        <v>715</v>
      </c>
      <c r="D6890" s="195">
        <v>43269</v>
      </c>
      <c r="E6890" s="124" t="s">
        <v>12866</v>
      </c>
      <c r="F6890" s="124" t="s">
        <v>1315</v>
      </c>
      <c r="G6890" s="124">
        <v>18082019</v>
      </c>
      <c r="H6890" s="124"/>
      <c r="I6890" s="128" t="s">
        <v>15464</v>
      </c>
      <c r="J6890" s="124"/>
      <c r="K6890" s="124"/>
      <c r="L6890" s="124"/>
      <c r="M6890" s="124"/>
      <c r="N6890" s="197">
        <v>43500</v>
      </c>
      <c r="O6890" s="197">
        <v>0</v>
      </c>
      <c r="P6890" s="124" t="s">
        <v>1314</v>
      </c>
    </row>
    <row r="6891" spans="1:16" ht="63.75">
      <c r="A6891" s="262" t="s">
        <v>622</v>
      </c>
      <c r="B6891" s="124"/>
      <c r="C6891" s="125" t="s">
        <v>715</v>
      </c>
      <c r="D6891" s="195">
        <v>43269</v>
      </c>
      <c r="E6891" s="124" t="s">
        <v>12867</v>
      </c>
      <c r="F6891" s="124" t="s">
        <v>1315</v>
      </c>
      <c r="G6891" s="124">
        <v>18082021</v>
      </c>
      <c r="H6891" s="124"/>
      <c r="I6891" s="128" t="s">
        <v>15465</v>
      </c>
      <c r="J6891" s="124"/>
      <c r="K6891" s="124"/>
      <c r="L6891" s="124"/>
      <c r="M6891" s="124"/>
      <c r="N6891" s="197">
        <v>13725</v>
      </c>
      <c r="O6891" s="197">
        <v>0</v>
      </c>
      <c r="P6891" s="124" t="s">
        <v>1314</v>
      </c>
    </row>
    <row r="6892" spans="1:16" ht="63.75">
      <c r="A6892" s="262" t="s">
        <v>622</v>
      </c>
      <c r="B6892" s="124"/>
      <c r="C6892" s="125" t="s">
        <v>715</v>
      </c>
      <c r="D6892" s="195">
        <v>43269</v>
      </c>
      <c r="E6892" s="124" t="s">
        <v>12868</v>
      </c>
      <c r="F6892" s="124" t="s">
        <v>1315</v>
      </c>
      <c r="G6892" s="124">
        <v>18095906</v>
      </c>
      <c r="H6892" s="124"/>
      <c r="I6892" s="128" t="s">
        <v>15466</v>
      </c>
      <c r="J6892" s="124"/>
      <c r="K6892" s="124"/>
      <c r="L6892" s="124"/>
      <c r="M6892" s="124"/>
      <c r="N6892" s="197">
        <v>479747</v>
      </c>
      <c r="O6892" s="197">
        <v>0</v>
      </c>
      <c r="P6892" s="124" t="s">
        <v>1314</v>
      </c>
    </row>
    <row r="6893" spans="1:16" ht="63.75">
      <c r="A6893" s="262" t="s">
        <v>622</v>
      </c>
      <c r="B6893" s="124"/>
      <c r="C6893" s="125" t="s">
        <v>715</v>
      </c>
      <c r="D6893" s="195">
        <v>43269</v>
      </c>
      <c r="E6893" s="124" t="s">
        <v>12869</v>
      </c>
      <c r="F6893" s="124" t="s">
        <v>1315</v>
      </c>
      <c r="G6893" s="124">
        <v>18095916</v>
      </c>
      <c r="H6893" s="124"/>
      <c r="I6893" s="128" t="s">
        <v>15467</v>
      </c>
      <c r="J6893" s="124"/>
      <c r="K6893" s="124"/>
      <c r="L6893" s="124"/>
      <c r="M6893" s="124"/>
      <c r="N6893" s="197">
        <v>426770.5</v>
      </c>
      <c r="O6893" s="197">
        <v>0</v>
      </c>
      <c r="P6893" s="124" t="s">
        <v>1314</v>
      </c>
    </row>
    <row r="6894" spans="1:16" ht="38.25">
      <c r="A6894" s="262">
        <v>117</v>
      </c>
      <c r="B6894" s="124"/>
      <c r="C6894" s="125" t="s">
        <v>722</v>
      </c>
      <c r="D6894" s="195">
        <v>43269</v>
      </c>
      <c r="E6894" s="124" t="s">
        <v>12870</v>
      </c>
      <c r="F6894" s="124" t="s">
        <v>11</v>
      </c>
      <c r="G6894" s="124">
        <v>924747</v>
      </c>
      <c r="H6894" s="124"/>
      <c r="I6894" s="128" t="s">
        <v>15468</v>
      </c>
      <c r="J6894" s="124"/>
      <c r="K6894" s="124"/>
      <c r="L6894" s="124"/>
      <c r="M6894" s="124"/>
      <c r="N6894" s="197">
        <v>50</v>
      </c>
      <c r="O6894" s="197">
        <v>0</v>
      </c>
      <c r="P6894" s="124" t="s">
        <v>1314</v>
      </c>
    </row>
    <row r="6895" spans="1:16" ht="51">
      <c r="A6895" s="262">
        <v>117</v>
      </c>
      <c r="B6895" s="124"/>
      <c r="C6895" s="125" t="s">
        <v>722</v>
      </c>
      <c r="D6895" s="195">
        <v>43269</v>
      </c>
      <c r="E6895" s="124" t="s">
        <v>12871</v>
      </c>
      <c r="F6895" s="124" t="s">
        <v>11</v>
      </c>
      <c r="G6895" s="124">
        <v>924749</v>
      </c>
      <c r="H6895" s="124"/>
      <c r="I6895" s="128" t="s">
        <v>15469</v>
      </c>
      <c r="J6895" s="124"/>
      <c r="K6895" s="124"/>
      <c r="L6895" s="124"/>
      <c r="M6895" s="124"/>
      <c r="N6895" s="197">
        <v>50</v>
      </c>
      <c r="O6895" s="197">
        <v>0</v>
      </c>
      <c r="P6895" s="124" t="s">
        <v>1314</v>
      </c>
    </row>
    <row r="6896" spans="1:16" ht="89.25">
      <c r="A6896" s="262" t="s">
        <v>620</v>
      </c>
      <c r="B6896" s="124"/>
      <c r="C6896" s="125" t="s">
        <v>714</v>
      </c>
      <c r="D6896" s="195">
        <v>43269</v>
      </c>
      <c r="E6896" s="124" t="s">
        <v>12872</v>
      </c>
      <c r="F6896" s="124" t="s">
        <v>6</v>
      </c>
      <c r="G6896" s="124">
        <v>924756</v>
      </c>
      <c r="H6896" s="124"/>
      <c r="I6896" s="128" t="s">
        <v>15470</v>
      </c>
      <c r="J6896" s="124"/>
      <c r="K6896" s="124"/>
      <c r="L6896" s="124"/>
      <c r="M6896" s="124"/>
      <c r="N6896" s="197">
        <v>0</v>
      </c>
      <c r="O6896" s="197">
        <v>414262941.38999999</v>
      </c>
      <c r="P6896" s="124" t="s">
        <v>1314</v>
      </c>
    </row>
    <row r="6897" spans="1:16" ht="51">
      <c r="A6897" s="262" t="s">
        <v>619</v>
      </c>
      <c r="B6897" s="124"/>
      <c r="C6897" s="125" t="s">
        <v>713</v>
      </c>
      <c r="D6897" s="195">
        <v>43269</v>
      </c>
      <c r="E6897" s="124" t="s">
        <v>12873</v>
      </c>
      <c r="F6897" s="124" t="s">
        <v>11</v>
      </c>
      <c r="G6897" s="124">
        <v>924757</v>
      </c>
      <c r="H6897" s="124"/>
      <c r="I6897" s="128" t="s">
        <v>15471</v>
      </c>
      <c r="J6897" s="124"/>
      <c r="K6897" s="124"/>
      <c r="L6897" s="124"/>
      <c r="M6897" s="124"/>
      <c r="N6897" s="197">
        <v>50</v>
      </c>
      <c r="O6897" s="197">
        <v>0</v>
      </c>
      <c r="P6897" s="124" t="s">
        <v>1314</v>
      </c>
    </row>
    <row r="6898" spans="1:16" ht="51">
      <c r="A6898" s="262" t="s">
        <v>619</v>
      </c>
      <c r="B6898" s="124"/>
      <c r="C6898" s="125" t="s">
        <v>713</v>
      </c>
      <c r="D6898" s="195">
        <v>43270</v>
      </c>
      <c r="E6898" s="124" t="s">
        <v>12874</v>
      </c>
      <c r="F6898" s="124" t="s">
        <v>3</v>
      </c>
      <c r="G6898" s="124">
        <v>1632519</v>
      </c>
      <c r="H6898" s="124"/>
      <c r="I6898" s="128" t="s">
        <v>15472</v>
      </c>
      <c r="J6898" s="124"/>
      <c r="K6898" s="124"/>
      <c r="L6898" s="124"/>
      <c r="M6898" s="124"/>
      <c r="N6898" s="197">
        <v>0</v>
      </c>
      <c r="O6898" s="197">
        <v>6.0200000000000005</v>
      </c>
      <c r="P6898" s="124" t="s">
        <v>1314</v>
      </c>
    </row>
    <row r="6899" spans="1:16" ht="51">
      <c r="A6899" s="262" t="s">
        <v>619</v>
      </c>
      <c r="B6899" s="124"/>
      <c r="C6899" s="125" t="s">
        <v>713</v>
      </c>
      <c r="D6899" s="195">
        <v>43270</v>
      </c>
      <c r="E6899" s="124" t="s">
        <v>12875</v>
      </c>
      <c r="F6899" s="124" t="s">
        <v>3</v>
      </c>
      <c r="G6899" s="124">
        <v>1632501</v>
      </c>
      <c r="H6899" s="124"/>
      <c r="I6899" s="128" t="s">
        <v>15473</v>
      </c>
      <c r="J6899" s="124"/>
      <c r="K6899" s="124"/>
      <c r="L6899" s="124"/>
      <c r="M6899" s="124"/>
      <c r="N6899" s="197">
        <v>0</v>
      </c>
      <c r="O6899" s="197">
        <v>32523.200000000001</v>
      </c>
      <c r="P6899" s="124" t="s">
        <v>1314</v>
      </c>
    </row>
    <row r="6900" spans="1:16" ht="51">
      <c r="A6900" s="262" t="s">
        <v>619</v>
      </c>
      <c r="B6900" s="124"/>
      <c r="C6900" s="125" t="s">
        <v>713</v>
      </c>
      <c r="D6900" s="195">
        <v>43270</v>
      </c>
      <c r="E6900" s="124" t="s">
        <v>12876</v>
      </c>
      <c r="F6900" s="124" t="s">
        <v>3</v>
      </c>
      <c r="G6900" s="124">
        <v>1632496</v>
      </c>
      <c r="H6900" s="124"/>
      <c r="I6900" s="128" t="s">
        <v>15474</v>
      </c>
      <c r="J6900" s="124"/>
      <c r="K6900" s="124"/>
      <c r="L6900" s="124"/>
      <c r="M6900" s="124"/>
      <c r="N6900" s="197">
        <v>0</v>
      </c>
      <c r="O6900" s="197">
        <v>3654</v>
      </c>
      <c r="P6900" s="124" t="s">
        <v>1314</v>
      </c>
    </row>
    <row r="6901" spans="1:16" ht="51">
      <c r="A6901" s="262" t="s">
        <v>619</v>
      </c>
      <c r="B6901" s="124"/>
      <c r="C6901" s="125" t="s">
        <v>713</v>
      </c>
      <c r="D6901" s="195">
        <v>43270</v>
      </c>
      <c r="E6901" s="124" t="s">
        <v>12877</v>
      </c>
      <c r="F6901" s="124" t="s">
        <v>3</v>
      </c>
      <c r="G6901" s="124">
        <v>1632492</v>
      </c>
      <c r="H6901" s="124"/>
      <c r="I6901" s="128" t="s">
        <v>15475</v>
      </c>
      <c r="J6901" s="124"/>
      <c r="K6901" s="124"/>
      <c r="L6901" s="124"/>
      <c r="M6901" s="124"/>
      <c r="N6901" s="197">
        <v>0</v>
      </c>
      <c r="O6901" s="197">
        <v>2037</v>
      </c>
      <c r="P6901" s="124" t="s">
        <v>1314</v>
      </c>
    </row>
    <row r="6902" spans="1:16" ht="51">
      <c r="A6902" s="262" t="s">
        <v>619</v>
      </c>
      <c r="B6902" s="124"/>
      <c r="C6902" s="125" t="s">
        <v>713</v>
      </c>
      <c r="D6902" s="195">
        <v>43270</v>
      </c>
      <c r="E6902" s="124" t="s">
        <v>12878</v>
      </c>
      <c r="F6902" s="124" t="s">
        <v>3</v>
      </c>
      <c r="G6902" s="124">
        <v>1632489</v>
      </c>
      <c r="H6902" s="124"/>
      <c r="I6902" s="128" t="s">
        <v>15476</v>
      </c>
      <c r="J6902" s="124"/>
      <c r="K6902" s="124"/>
      <c r="L6902" s="124"/>
      <c r="M6902" s="124"/>
      <c r="N6902" s="197">
        <v>0</v>
      </c>
      <c r="O6902" s="197">
        <v>1636.53</v>
      </c>
      <c r="P6902" s="124" t="s">
        <v>1314</v>
      </c>
    </row>
    <row r="6903" spans="1:16" ht="38.25">
      <c r="A6903" s="262">
        <v>20</v>
      </c>
      <c r="B6903" s="124"/>
      <c r="C6903" s="125" t="s">
        <v>693</v>
      </c>
      <c r="D6903" s="195">
        <v>43270</v>
      </c>
      <c r="E6903" s="124" t="s">
        <v>12879</v>
      </c>
      <c r="F6903" s="124" t="s">
        <v>3</v>
      </c>
      <c r="G6903" s="124">
        <v>1632479</v>
      </c>
      <c r="H6903" s="124"/>
      <c r="I6903" s="128" t="s">
        <v>15477</v>
      </c>
      <c r="J6903" s="124"/>
      <c r="K6903" s="124"/>
      <c r="L6903" s="124"/>
      <c r="M6903" s="124"/>
      <c r="N6903" s="197">
        <v>0</v>
      </c>
      <c r="O6903" s="197">
        <v>19</v>
      </c>
      <c r="P6903" s="124" t="s">
        <v>1314</v>
      </c>
    </row>
    <row r="6904" spans="1:16" ht="51">
      <c r="A6904" s="262" t="s">
        <v>617</v>
      </c>
      <c r="B6904" s="124"/>
      <c r="C6904" s="125" t="s">
        <v>713</v>
      </c>
      <c r="D6904" s="195">
        <v>43270</v>
      </c>
      <c r="E6904" s="124" t="s">
        <v>12880</v>
      </c>
      <c r="F6904" s="124" t="s">
        <v>3</v>
      </c>
      <c r="G6904" s="124">
        <v>1632477</v>
      </c>
      <c r="H6904" s="124"/>
      <c r="I6904" s="128" t="s">
        <v>15478</v>
      </c>
      <c r="J6904" s="124"/>
      <c r="K6904" s="124"/>
      <c r="L6904" s="124"/>
      <c r="M6904" s="124"/>
      <c r="N6904" s="197">
        <v>0</v>
      </c>
      <c r="O6904" s="197">
        <v>31.69</v>
      </c>
      <c r="P6904" s="124" t="s">
        <v>1314</v>
      </c>
    </row>
    <row r="6905" spans="1:16" ht="38.25">
      <c r="A6905" s="262">
        <v>10</v>
      </c>
      <c r="B6905" s="124"/>
      <c r="C6905" s="125" t="s">
        <v>690</v>
      </c>
      <c r="D6905" s="195">
        <v>43270</v>
      </c>
      <c r="E6905" s="124" t="s">
        <v>12881</v>
      </c>
      <c r="F6905" s="124" t="s">
        <v>3</v>
      </c>
      <c r="G6905" s="124">
        <v>1632476</v>
      </c>
      <c r="H6905" s="124"/>
      <c r="I6905" s="128" t="s">
        <v>15479</v>
      </c>
      <c r="J6905" s="124"/>
      <c r="K6905" s="124"/>
      <c r="L6905" s="124"/>
      <c r="M6905" s="124"/>
      <c r="N6905" s="197">
        <v>0</v>
      </c>
      <c r="O6905" s="197">
        <v>5</v>
      </c>
      <c r="P6905" s="124" t="s">
        <v>1314</v>
      </c>
    </row>
    <row r="6906" spans="1:16" ht="51">
      <c r="A6906" s="262" t="s">
        <v>619</v>
      </c>
      <c r="B6906" s="124"/>
      <c r="C6906" s="125" t="s">
        <v>713</v>
      </c>
      <c r="D6906" s="195">
        <v>43270</v>
      </c>
      <c r="E6906" s="124" t="s">
        <v>12882</v>
      </c>
      <c r="F6906" s="124" t="s">
        <v>3</v>
      </c>
      <c r="G6906" s="124">
        <v>1632462</v>
      </c>
      <c r="H6906" s="124"/>
      <c r="I6906" s="128" t="s">
        <v>15480</v>
      </c>
      <c r="J6906" s="124"/>
      <c r="K6906" s="124"/>
      <c r="L6906" s="124"/>
      <c r="M6906" s="124"/>
      <c r="N6906" s="197">
        <v>0</v>
      </c>
      <c r="O6906" s="197">
        <v>0.18</v>
      </c>
      <c r="P6906" s="124" t="s">
        <v>1314</v>
      </c>
    </row>
    <row r="6907" spans="1:16" ht="51">
      <c r="A6907" s="262" t="s">
        <v>619</v>
      </c>
      <c r="B6907" s="124"/>
      <c r="C6907" s="125" t="s">
        <v>713</v>
      </c>
      <c r="D6907" s="195">
        <v>43270</v>
      </c>
      <c r="E6907" s="124" t="s">
        <v>12883</v>
      </c>
      <c r="F6907" s="124" t="s">
        <v>3</v>
      </c>
      <c r="G6907" s="124">
        <v>1632452</v>
      </c>
      <c r="H6907" s="124"/>
      <c r="I6907" s="128" t="s">
        <v>15481</v>
      </c>
      <c r="J6907" s="124"/>
      <c r="K6907" s="124"/>
      <c r="L6907" s="124"/>
      <c r="M6907" s="124"/>
      <c r="N6907" s="197">
        <v>0</v>
      </c>
      <c r="O6907" s="197">
        <v>78</v>
      </c>
      <c r="P6907" s="124" t="s">
        <v>1314</v>
      </c>
    </row>
    <row r="6908" spans="1:16" ht="51">
      <c r="A6908" s="262" t="s">
        <v>619</v>
      </c>
      <c r="B6908" s="124"/>
      <c r="C6908" s="125" t="s">
        <v>713</v>
      </c>
      <c r="D6908" s="195">
        <v>43270</v>
      </c>
      <c r="E6908" s="124" t="s">
        <v>12884</v>
      </c>
      <c r="F6908" s="124" t="s">
        <v>3</v>
      </c>
      <c r="G6908" s="124">
        <v>1632451</v>
      </c>
      <c r="H6908" s="124"/>
      <c r="I6908" s="128" t="s">
        <v>15482</v>
      </c>
      <c r="J6908" s="124"/>
      <c r="K6908" s="124"/>
      <c r="L6908" s="124"/>
      <c r="M6908" s="124"/>
      <c r="N6908" s="197">
        <v>0</v>
      </c>
      <c r="O6908" s="197">
        <v>78</v>
      </c>
      <c r="P6908" s="124" t="s">
        <v>1314</v>
      </c>
    </row>
    <row r="6909" spans="1:16" ht="51">
      <c r="A6909" s="262" t="s">
        <v>619</v>
      </c>
      <c r="B6909" s="124"/>
      <c r="C6909" s="125" t="s">
        <v>713</v>
      </c>
      <c r="D6909" s="195">
        <v>43270</v>
      </c>
      <c r="E6909" s="124" t="s">
        <v>12885</v>
      </c>
      <c r="F6909" s="124" t="s">
        <v>3</v>
      </c>
      <c r="G6909" s="124">
        <v>1632448</v>
      </c>
      <c r="H6909" s="124"/>
      <c r="I6909" s="128" t="s">
        <v>15483</v>
      </c>
      <c r="J6909" s="124"/>
      <c r="K6909" s="124"/>
      <c r="L6909" s="124"/>
      <c r="M6909" s="124"/>
      <c r="N6909" s="197">
        <v>0</v>
      </c>
      <c r="O6909" s="197">
        <v>78</v>
      </c>
      <c r="P6909" s="124" t="s">
        <v>1314</v>
      </c>
    </row>
    <row r="6910" spans="1:16" ht="51">
      <c r="A6910" s="262" t="s">
        <v>619</v>
      </c>
      <c r="B6910" s="124"/>
      <c r="C6910" s="125" t="s">
        <v>713</v>
      </c>
      <c r="D6910" s="195">
        <v>43270</v>
      </c>
      <c r="E6910" s="124" t="s">
        <v>12886</v>
      </c>
      <c r="F6910" s="124" t="s">
        <v>3</v>
      </c>
      <c r="G6910" s="124">
        <v>1632446</v>
      </c>
      <c r="H6910" s="124"/>
      <c r="I6910" s="128" t="s">
        <v>15484</v>
      </c>
      <c r="J6910" s="124"/>
      <c r="K6910" s="124"/>
      <c r="L6910" s="124"/>
      <c r="M6910" s="124"/>
      <c r="N6910" s="197">
        <v>0</v>
      </c>
      <c r="O6910" s="197">
        <v>78</v>
      </c>
      <c r="P6910" s="124" t="s">
        <v>1314</v>
      </c>
    </row>
    <row r="6911" spans="1:16" ht="51">
      <c r="A6911" s="262">
        <v>290</v>
      </c>
      <c r="B6911" s="124"/>
      <c r="C6911" s="125" t="s">
        <v>793</v>
      </c>
      <c r="D6911" s="195">
        <v>43270</v>
      </c>
      <c r="E6911" s="124" t="s">
        <v>12887</v>
      </c>
      <c r="F6911" s="124" t="s">
        <v>3</v>
      </c>
      <c r="G6911" s="124">
        <v>1632610</v>
      </c>
      <c r="H6911" s="124"/>
      <c r="I6911" s="128" t="s">
        <v>15485</v>
      </c>
      <c r="J6911" s="124"/>
      <c r="K6911" s="124"/>
      <c r="L6911" s="124"/>
      <c r="M6911" s="124"/>
      <c r="N6911" s="197">
        <v>0</v>
      </c>
      <c r="O6911" s="197">
        <v>1440.72</v>
      </c>
      <c r="P6911" s="124" t="s">
        <v>1314</v>
      </c>
    </row>
    <row r="6912" spans="1:16" ht="51">
      <c r="A6912" s="262">
        <v>526</v>
      </c>
      <c r="B6912" s="124"/>
      <c r="C6912" s="125" t="s">
        <v>846</v>
      </c>
      <c r="D6912" s="195">
        <v>43270</v>
      </c>
      <c r="E6912" s="124" t="s">
        <v>12888</v>
      </c>
      <c r="F6912" s="124" t="s">
        <v>3</v>
      </c>
      <c r="G6912" s="124">
        <v>1632598</v>
      </c>
      <c r="H6912" s="124"/>
      <c r="I6912" s="128" t="s">
        <v>15486</v>
      </c>
      <c r="J6912" s="124"/>
      <c r="K6912" s="124"/>
      <c r="L6912" s="124"/>
      <c r="M6912" s="124"/>
      <c r="N6912" s="197">
        <v>0</v>
      </c>
      <c r="O6912" s="197">
        <v>77</v>
      </c>
      <c r="P6912" s="124" t="s">
        <v>1314</v>
      </c>
    </row>
    <row r="6913" spans="1:16" ht="51">
      <c r="A6913" s="262" t="s">
        <v>619</v>
      </c>
      <c r="B6913" s="124"/>
      <c r="C6913" s="125" t="s">
        <v>713</v>
      </c>
      <c r="D6913" s="195">
        <v>43270</v>
      </c>
      <c r="E6913" s="124" t="s">
        <v>12889</v>
      </c>
      <c r="F6913" s="124" t="s">
        <v>3</v>
      </c>
      <c r="G6913" s="124">
        <v>1632593</v>
      </c>
      <c r="H6913" s="124"/>
      <c r="I6913" s="128" t="s">
        <v>15487</v>
      </c>
      <c r="J6913" s="124"/>
      <c r="K6913" s="124"/>
      <c r="L6913" s="124"/>
      <c r="M6913" s="124"/>
      <c r="N6913" s="197">
        <v>0</v>
      </c>
      <c r="O6913" s="197">
        <v>50</v>
      </c>
      <c r="P6913" s="124" t="s">
        <v>1314</v>
      </c>
    </row>
    <row r="6914" spans="1:16" ht="51">
      <c r="A6914" s="262" t="s">
        <v>619</v>
      </c>
      <c r="B6914" s="124"/>
      <c r="C6914" s="125" t="s">
        <v>713</v>
      </c>
      <c r="D6914" s="195">
        <v>43270</v>
      </c>
      <c r="E6914" s="124" t="s">
        <v>12890</v>
      </c>
      <c r="F6914" s="124" t="s">
        <v>3</v>
      </c>
      <c r="G6914" s="124">
        <v>1632592</v>
      </c>
      <c r="H6914" s="124"/>
      <c r="I6914" s="128" t="s">
        <v>15488</v>
      </c>
      <c r="J6914" s="124"/>
      <c r="K6914" s="124"/>
      <c r="L6914" s="124"/>
      <c r="M6914" s="124"/>
      <c r="N6914" s="197">
        <v>0</v>
      </c>
      <c r="O6914" s="197">
        <v>300</v>
      </c>
      <c r="P6914" s="124" t="s">
        <v>1314</v>
      </c>
    </row>
    <row r="6915" spans="1:16" ht="51">
      <c r="A6915" s="262" t="s">
        <v>619</v>
      </c>
      <c r="B6915" s="124"/>
      <c r="C6915" s="125" t="s">
        <v>713</v>
      </c>
      <c r="D6915" s="195">
        <v>43270</v>
      </c>
      <c r="E6915" s="124" t="s">
        <v>12891</v>
      </c>
      <c r="F6915" s="124" t="s">
        <v>3</v>
      </c>
      <c r="G6915" s="124">
        <v>1632591</v>
      </c>
      <c r="H6915" s="124"/>
      <c r="I6915" s="128" t="s">
        <v>15489</v>
      </c>
      <c r="J6915" s="124"/>
      <c r="K6915" s="124"/>
      <c r="L6915" s="124"/>
      <c r="M6915" s="124"/>
      <c r="N6915" s="197">
        <v>0</v>
      </c>
      <c r="O6915" s="197">
        <v>135</v>
      </c>
      <c r="P6915" s="124" t="s">
        <v>1314</v>
      </c>
    </row>
    <row r="6916" spans="1:16" ht="51">
      <c r="A6916" s="262" t="s">
        <v>619</v>
      </c>
      <c r="B6916" s="124"/>
      <c r="C6916" s="125" t="s">
        <v>713</v>
      </c>
      <c r="D6916" s="195">
        <v>43270</v>
      </c>
      <c r="E6916" s="124" t="s">
        <v>12892</v>
      </c>
      <c r="F6916" s="124" t="s">
        <v>3</v>
      </c>
      <c r="G6916" s="124">
        <v>1632578</v>
      </c>
      <c r="H6916" s="124"/>
      <c r="I6916" s="128" t="s">
        <v>15490</v>
      </c>
      <c r="J6916" s="124"/>
      <c r="K6916" s="124"/>
      <c r="L6916" s="124"/>
      <c r="M6916" s="124"/>
      <c r="N6916" s="197">
        <v>0</v>
      </c>
      <c r="O6916" s="197">
        <v>0.01</v>
      </c>
      <c r="P6916" s="124" t="s">
        <v>1314</v>
      </c>
    </row>
    <row r="6917" spans="1:16" ht="51">
      <c r="A6917" s="262" t="s">
        <v>619</v>
      </c>
      <c r="B6917" s="124"/>
      <c r="C6917" s="125" t="s">
        <v>713</v>
      </c>
      <c r="D6917" s="195">
        <v>43270</v>
      </c>
      <c r="E6917" s="124" t="s">
        <v>12893</v>
      </c>
      <c r="F6917" s="124" t="s">
        <v>3</v>
      </c>
      <c r="G6917" s="124">
        <v>1632574</v>
      </c>
      <c r="H6917" s="124"/>
      <c r="I6917" s="128" t="s">
        <v>15491</v>
      </c>
      <c r="J6917" s="124"/>
      <c r="K6917" s="124"/>
      <c r="L6917" s="124"/>
      <c r="M6917" s="124"/>
      <c r="N6917" s="197">
        <v>0</v>
      </c>
      <c r="O6917" s="197">
        <v>140</v>
      </c>
      <c r="P6917" s="124" t="s">
        <v>1314</v>
      </c>
    </row>
    <row r="6918" spans="1:16" ht="51">
      <c r="A6918" s="262">
        <v>163</v>
      </c>
      <c r="B6918" s="124"/>
      <c r="C6918" s="125" t="s">
        <v>748</v>
      </c>
      <c r="D6918" s="195">
        <v>43270</v>
      </c>
      <c r="E6918" s="124" t="s">
        <v>12894</v>
      </c>
      <c r="F6918" s="124" t="s">
        <v>3</v>
      </c>
      <c r="G6918" s="124">
        <v>1632565</v>
      </c>
      <c r="H6918" s="124"/>
      <c r="I6918" s="128" t="s">
        <v>15492</v>
      </c>
      <c r="J6918" s="124"/>
      <c r="K6918" s="124"/>
      <c r="L6918" s="124"/>
      <c r="M6918" s="124"/>
      <c r="N6918" s="197">
        <v>0</v>
      </c>
      <c r="O6918" s="197">
        <v>15</v>
      </c>
      <c r="P6918" s="124" t="s">
        <v>1314</v>
      </c>
    </row>
    <row r="6919" spans="1:16" ht="38.25">
      <c r="A6919" s="262">
        <v>20</v>
      </c>
      <c r="B6919" s="124"/>
      <c r="C6919" s="125" t="s">
        <v>693</v>
      </c>
      <c r="D6919" s="195">
        <v>43270</v>
      </c>
      <c r="E6919" s="124" t="s">
        <v>12895</v>
      </c>
      <c r="F6919" s="124" t="s">
        <v>3</v>
      </c>
      <c r="G6919" s="124">
        <v>1632540</v>
      </c>
      <c r="H6919" s="124"/>
      <c r="I6919" s="128" t="s">
        <v>15493</v>
      </c>
      <c r="J6919" s="124"/>
      <c r="K6919" s="124"/>
      <c r="L6919" s="124"/>
      <c r="M6919" s="124"/>
      <c r="N6919" s="197">
        <v>0</v>
      </c>
      <c r="O6919" s="197">
        <v>19</v>
      </c>
      <c r="P6919" s="124" t="s">
        <v>1314</v>
      </c>
    </row>
    <row r="6920" spans="1:16" ht="63.75">
      <c r="A6920" s="262" t="s">
        <v>619</v>
      </c>
      <c r="B6920" s="124"/>
      <c r="C6920" s="125" t="s">
        <v>713</v>
      </c>
      <c r="D6920" s="195">
        <v>43270</v>
      </c>
      <c r="E6920" s="124" t="s">
        <v>12896</v>
      </c>
      <c r="F6920" s="124" t="s">
        <v>3</v>
      </c>
      <c r="G6920" s="124">
        <v>1632536</v>
      </c>
      <c r="H6920" s="124"/>
      <c r="I6920" s="128" t="s">
        <v>15494</v>
      </c>
      <c r="J6920" s="124"/>
      <c r="K6920" s="124"/>
      <c r="L6920" s="124"/>
      <c r="M6920" s="124"/>
      <c r="N6920" s="197">
        <v>0</v>
      </c>
      <c r="O6920" s="197">
        <v>316.53000000000003</v>
      </c>
      <c r="P6920" s="124" t="s">
        <v>1314</v>
      </c>
    </row>
    <row r="6921" spans="1:16" ht="51">
      <c r="A6921" s="262">
        <v>670</v>
      </c>
      <c r="B6921" s="124"/>
      <c r="C6921" s="125" t="s">
        <v>235</v>
      </c>
      <c r="D6921" s="195">
        <v>43270</v>
      </c>
      <c r="E6921" s="124" t="s">
        <v>12897</v>
      </c>
      <c r="F6921" s="124" t="s">
        <v>3</v>
      </c>
      <c r="G6921" s="124">
        <v>1632535</v>
      </c>
      <c r="H6921" s="124"/>
      <c r="I6921" s="128" t="s">
        <v>15495</v>
      </c>
      <c r="J6921" s="124"/>
      <c r="K6921" s="124"/>
      <c r="L6921" s="124"/>
      <c r="M6921" s="124"/>
      <c r="N6921" s="197">
        <v>0</v>
      </c>
      <c r="O6921" s="197">
        <v>36</v>
      </c>
      <c r="P6921" s="124" t="s">
        <v>1314</v>
      </c>
    </row>
    <row r="6922" spans="1:16" ht="63.75">
      <c r="A6922" s="262" t="s">
        <v>619</v>
      </c>
      <c r="B6922" s="124"/>
      <c r="C6922" s="125" t="s">
        <v>713</v>
      </c>
      <c r="D6922" s="195">
        <v>43270</v>
      </c>
      <c r="E6922" s="124" t="s">
        <v>12898</v>
      </c>
      <c r="F6922" s="124" t="s">
        <v>3</v>
      </c>
      <c r="G6922" s="124">
        <v>1632534</v>
      </c>
      <c r="H6922" s="124"/>
      <c r="I6922" s="128" t="s">
        <v>15496</v>
      </c>
      <c r="J6922" s="124"/>
      <c r="K6922" s="124"/>
      <c r="L6922" s="124"/>
      <c r="M6922" s="124"/>
      <c r="N6922" s="197">
        <v>0</v>
      </c>
      <c r="O6922" s="197">
        <v>190</v>
      </c>
      <c r="P6922" s="124" t="s">
        <v>1314</v>
      </c>
    </row>
    <row r="6923" spans="1:16" ht="51">
      <c r="A6923" s="262">
        <v>378</v>
      </c>
      <c r="B6923" s="124"/>
      <c r="C6923" s="125" t="s">
        <v>1274</v>
      </c>
      <c r="D6923" s="195">
        <v>43270</v>
      </c>
      <c r="E6923" s="124" t="s">
        <v>12899</v>
      </c>
      <c r="F6923" s="124" t="s">
        <v>3</v>
      </c>
      <c r="G6923" s="124">
        <v>1632533</v>
      </c>
      <c r="H6923" s="124"/>
      <c r="I6923" s="128" t="s">
        <v>15497</v>
      </c>
      <c r="J6923" s="124"/>
      <c r="K6923" s="124"/>
      <c r="L6923" s="124"/>
      <c r="M6923" s="124"/>
      <c r="N6923" s="197">
        <v>0</v>
      </c>
      <c r="O6923" s="197">
        <v>500</v>
      </c>
      <c r="P6923" s="124" t="s">
        <v>1314</v>
      </c>
    </row>
    <row r="6924" spans="1:16" ht="63.75">
      <c r="A6924" s="262" t="s">
        <v>619</v>
      </c>
      <c r="B6924" s="124"/>
      <c r="C6924" s="125" t="s">
        <v>713</v>
      </c>
      <c r="D6924" s="195">
        <v>43270</v>
      </c>
      <c r="E6924" s="124" t="s">
        <v>12900</v>
      </c>
      <c r="F6924" s="124" t="s">
        <v>3</v>
      </c>
      <c r="G6924" s="124">
        <v>1632531</v>
      </c>
      <c r="H6924" s="124"/>
      <c r="I6924" s="128" t="s">
        <v>15498</v>
      </c>
      <c r="J6924" s="124"/>
      <c r="K6924" s="124"/>
      <c r="L6924" s="124"/>
      <c r="M6924" s="124"/>
      <c r="N6924" s="197">
        <v>0</v>
      </c>
      <c r="O6924" s="197">
        <v>366.97</v>
      </c>
      <c r="P6924" s="124" t="s">
        <v>1314</v>
      </c>
    </row>
    <row r="6925" spans="1:16" ht="63.75">
      <c r="A6925" s="262" t="s">
        <v>619</v>
      </c>
      <c r="B6925" s="124"/>
      <c r="C6925" s="125" t="s">
        <v>713</v>
      </c>
      <c r="D6925" s="195">
        <v>43270</v>
      </c>
      <c r="E6925" s="124" t="s">
        <v>12901</v>
      </c>
      <c r="F6925" s="124" t="s">
        <v>3</v>
      </c>
      <c r="G6925" s="124">
        <v>1632527</v>
      </c>
      <c r="H6925" s="124"/>
      <c r="I6925" s="128" t="s">
        <v>15499</v>
      </c>
      <c r="J6925" s="124"/>
      <c r="K6925" s="124"/>
      <c r="L6925" s="124"/>
      <c r="M6925" s="124"/>
      <c r="N6925" s="197">
        <v>0</v>
      </c>
      <c r="O6925" s="197">
        <v>8</v>
      </c>
      <c r="P6925" s="124" t="s">
        <v>1314</v>
      </c>
    </row>
    <row r="6926" spans="1:16" ht="63.75">
      <c r="A6926" s="262" t="s">
        <v>619</v>
      </c>
      <c r="B6926" s="124"/>
      <c r="C6926" s="125" t="s">
        <v>713</v>
      </c>
      <c r="D6926" s="195">
        <v>43270</v>
      </c>
      <c r="E6926" s="124" t="s">
        <v>12902</v>
      </c>
      <c r="F6926" s="124" t="s">
        <v>3</v>
      </c>
      <c r="G6926" s="124">
        <v>1632524</v>
      </c>
      <c r="H6926" s="124"/>
      <c r="I6926" s="128" t="s">
        <v>15500</v>
      </c>
      <c r="J6926" s="124"/>
      <c r="K6926" s="124"/>
      <c r="L6926" s="124"/>
      <c r="M6926" s="124"/>
      <c r="N6926" s="197">
        <v>0</v>
      </c>
      <c r="O6926" s="197">
        <v>869.5</v>
      </c>
      <c r="P6926" s="124" t="s">
        <v>1314</v>
      </c>
    </row>
    <row r="6927" spans="1:16" ht="63.75">
      <c r="A6927" s="262" t="s">
        <v>619</v>
      </c>
      <c r="B6927" s="124"/>
      <c r="C6927" s="125" t="s">
        <v>713</v>
      </c>
      <c r="D6927" s="195">
        <v>43270</v>
      </c>
      <c r="E6927" s="124" t="s">
        <v>12903</v>
      </c>
      <c r="F6927" s="124" t="s">
        <v>3</v>
      </c>
      <c r="G6927" s="124">
        <v>1632523</v>
      </c>
      <c r="H6927" s="124"/>
      <c r="I6927" s="128" t="s">
        <v>15501</v>
      </c>
      <c r="J6927" s="124"/>
      <c r="K6927" s="124"/>
      <c r="L6927" s="124"/>
      <c r="M6927" s="124"/>
      <c r="N6927" s="197">
        <v>0</v>
      </c>
      <c r="O6927" s="197">
        <v>318.72000000000003</v>
      </c>
      <c r="P6927" s="124" t="s">
        <v>1314</v>
      </c>
    </row>
    <row r="6928" spans="1:16" ht="63.75">
      <c r="A6928" s="262" t="s">
        <v>619</v>
      </c>
      <c r="B6928" s="124"/>
      <c r="C6928" s="125" t="s">
        <v>713</v>
      </c>
      <c r="D6928" s="195">
        <v>43270</v>
      </c>
      <c r="E6928" s="124" t="s">
        <v>12904</v>
      </c>
      <c r="F6928" s="124" t="s">
        <v>3</v>
      </c>
      <c r="G6928" s="124">
        <v>1632521</v>
      </c>
      <c r="H6928" s="124"/>
      <c r="I6928" s="128" t="s">
        <v>15502</v>
      </c>
      <c r="J6928" s="124"/>
      <c r="K6928" s="124"/>
      <c r="L6928" s="124"/>
      <c r="M6928" s="124"/>
      <c r="N6928" s="197">
        <v>0</v>
      </c>
      <c r="O6928" s="197">
        <v>15.5</v>
      </c>
      <c r="P6928" s="124" t="s">
        <v>1314</v>
      </c>
    </row>
    <row r="6929" spans="1:16" ht="51">
      <c r="A6929" s="262">
        <v>373</v>
      </c>
      <c r="B6929" s="124"/>
      <c r="C6929" s="125" t="s">
        <v>1269</v>
      </c>
      <c r="D6929" s="195">
        <v>43270</v>
      </c>
      <c r="E6929" s="124" t="s">
        <v>12905</v>
      </c>
      <c r="F6929" s="124" t="s">
        <v>3</v>
      </c>
      <c r="G6929" s="124">
        <v>1632429</v>
      </c>
      <c r="H6929" s="124"/>
      <c r="I6929" s="128" t="s">
        <v>15503</v>
      </c>
      <c r="J6929" s="124"/>
      <c r="K6929" s="124"/>
      <c r="L6929" s="124"/>
      <c r="M6929" s="124"/>
      <c r="N6929" s="197">
        <v>0</v>
      </c>
      <c r="O6929" s="197">
        <v>35.35</v>
      </c>
      <c r="P6929" s="124" t="s">
        <v>1314</v>
      </c>
    </row>
    <row r="6930" spans="1:16" ht="51">
      <c r="A6930" s="262">
        <v>48</v>
      </c>
      <c r="B6930" s="124"/>
      <c r="C6930" s="125" t="s">
        <v>700</v>
      </c>
      <c r="D6930" s="195">
        <v>43270</v>
      </c>
      <c r="E6930" s="124" t="s">
        <v>12906</v>
      </c>
      <c r="F6930" s="124" t="s">
        <v>3</v>
      </c>
      <c r="G6930" s="124">
        <v>1632789</v>
      </c>
      <c r="H6930" s="124"/>
      <c r="I6930" s="128" t="s">
        <v>15504</v>
      </c>
      <c r="J6930" s="124"/>
      <c r="K6930" s="124"/>
      <c r="L6930" s="124"/>
      <c r="M6930" s="124"/>
      <c r="N6930" s="197">
        <v>0</v>
      </c>
      <c r="O6930" s="197">
        <v>159</v>
      </c>
      <c r="P6930" s="124" t="s">
        <v>1314</v>
      </c>
    </row>
    <row r="6931" spans="1:16" ht="51">
      <c r="A6931" s="262">
        <v>291</v>
      </c>
      <c r="B6931" s="124"/>
      <c r="C6931" s="125" t="s">
        <v>794</v>
      </c>
      <c r="D6931" s="195">
        <v>43270</v>
      </c>
      <c r="E6931" s="124" t="s">
        <v>12907</v>
      </c>
      <c r="F6931" s="124" t="s">
        <v>3</v>
      </c>
      <c r="G6931" s="124">
        <v>1632782</v>
      </c>
      <c r="H6931" s="124"/>
      <c r="I6931" s="128" t="s">
        <v>15505</v>
      </c>
      <c r="J6931" s="124"/>
      <c r="K6931" s="124"/>
      <c r="L6931" s="124"/>
      <c r="M6931" s="124"/>
      <c r="N6931" s="197">
        <v>0</v>
      </c>
      <c r="O6931" s="197">
        <v>1515</v>
      </c>
      <c r="P6931" s="124" t="s">
        <v>1314</v>
      </c>
    </row>
    <row r="6932" spans="1:16" ht="51">
      <c r="A6932" s="262">
        <v>86</v>
      </c>
      <c r="B6932" s="124"/>
      <c r="C6932" s="125" t="s">
        <v>710</v>
      </c>
      <c r="D6932" s="195">
        <v>43270</v>
      </c>
      <c r="E6932" s="124" t="s">
        <v>12908</v>
      </c>
      <c r="F6932" s="124" t="s">
        <v>3</v>
      </c>
      <c r="G6932" s="124">
        <v>1632765</v>
      </c>
      <c r="H6932" s="124"/>
      <c r="I6932" s="128" t="s">
        <v>15506</v>
      </c>
      <c r="J6932" s="124"/>
      <c r="K6932" s="124"/>
      <c r="L6932" s="124"/>
      <c r="M6932" s="124"/>
      <c r="N6932" s="197">
        <v>0</v>
      </c>
      <c r="O6932" s="197">
        <v>1224.95</v>
      </c>
      <c r="P6932" s="124" t="s">
        <v>1314</v>
      </c>
    </row>
    <row r="6933" spans="1:16" ht="51">
      <c r="A6933" s="262">
        <v>16</v>
      </c>
      <c r="B6933" s="124"/>
      <c r="C6933" s="125" t="s">
        <v>692</v>
      </c>
      <c r="D6933" s="195">
        <v>43270</v>
      </c>
      <c r="E6933" s="124" t="s">
        <v>12909</v>
      </c>
      <c r="F6933" s="124" t="s">
        <v>3</v>
      </c>
      <c r="G6933" s="124">
        <v>1632757</v>
      </c>
      <c r="H6933" s="124"/>
      <c r="I6933" s="128" t="s">
        <v>15507</v>
      </c>
      <c r="J6933" s="124"/>
      <c r="K6933" s="124"/>
      <c r="L6933" s="124"/>
      <c r="M6933" s="124"/>
      <c r="N6933" s="197">
        <v>0</v>
      </c>
      <c r="O6933" s="197">
        <v>3000</v>
      </c>
      <c r="P6933" s="124" t="s">
        <v>1314</v>
      </c>
    </row>
    <row r="6934" spans="1:16" ht="51">
      <c r="A6934" s="262">
        <v>342</v>
      </c>
      <c r="B6934" s="124"/>
      <c r="C6934" s="125" t="s">
        <v>816</v>
      </c>
      <c r="D6934" s="195">
        <v>43270</v>
      </c>
      <c r="E6934" s="124" t="s">
        <v>12910</v>
      </c>
      <c r="F6934" s="124" t="s">
        <v>3</v>
      </c>
      <c r="G6934" s="124">
        <v>1632668</v>
      </c>
      <c r="H6934" s="124"/>
      <c r="I6934" s="128" t="s">
        <v>15508</v>
      </c>
      <c r="J6934" s="124"/>
      <c r="K6934" s="124"/>
      <c r="L6934" s="124"/>
      <c r="M6934" s="124"/>
      <c r="N6934" s="197">
        <v>0</v>
      </c>
      <c r="O6934" s="197">
        <v>4868.05</v>
      </c>
      <c r="P6934" s="124" t="s">
        <v>1314</v>
      </c>
    </row>
    <row r="6935" spans="1:16" ht="51">
      <c r="A6935" s="262" t="s">
        <v>619</v>
      </c>
      <c r="B6935" s="124"/>
      <c r="C6935" s="125" t="s">
        <v>713</v>
      </c>
      <c r="D6935" s="195">
        <v>43270</v>
      </c>
      <c r="E6935" s="124" t="s">
        <v>12911</v>
      </c>
      <c r="F6935" s="124" t="s">
        <v>3</v>
      </c>
      <c r="G6935" s="124">
        <v>1632664</v>
      </c>
      <c r="H6935" s="124"/>
      <c r="I6935" s="128" t="s">
        <v>7761</v>
      </c>
      <c r="J6935" s="124"/>
      <c r="K6935" s="124"/>
      <c r="L6935" s="124"/>
      <c r="M6935" s="124"/>
      <c r="N6935" s="197">
        <v>0</v>
      </c>
      <c r="O6935" s="197">
        <v>1491.52</v>
      </c>
      <c r="P6935" s="124" t="s">
        <v>1314</v>
      </c>
    </row>
    <row r="6936" spans="1:16" ht="51">
      <c r="A6936" s="262">
        <v>373</v>
      </c>
      <c r="B6936" s="124"/>
      <c r="C6936" s="125" t="s">
        <v>1269</v>
      </c>
      <c r="D6936" s="195">
        <v>43270</v>
      </c>
      <c r="E6936" s="124" t="s">
        <v>12912</v>
      </c>
      <c r="F6936" s="124" t="s">
        <v>3</v>
      </c>
      <c r="G6936" s="124">
        <v>1632656</v>
      </c>
      <c r="H6936" s="124"/>
      <c r="I6936" s="128" t="s">
        <v>15509</v>
      </c>
      <c r="J6936" s="124"/>
      <c r="K6936" s="124"/>
      <c r="L6936" s="124"/>
      <c r="M6936" s="124"/>
      <c r="N6936" s="197">
        <v>0</v>
      </c>
      <c r="O6936" s="197">
        <v>3699.6</v>
      </c>
      <c r="P6936" s="124" t="s">
        <v>1314</v>
      </c>
    </row>
    <row r="6937" spans="1:16" ht="51">
      <c r="A6937" s="262">
        <v>163</v>
      </c>
      <c r="B6937" s="124"/>
      <c r="C6937" s="125" t="s">
        <v>748</v>
      </c>
      <c r="D6937" s="195">
        <v>43270</v>
      </c>
      <c r="E6937" s="124" t="s">
        <v>12913</v>
      </c>
      <c r="F6937" s="124" t="s">
        <v>3</v>
      </c>
      <c r="G6937" s="124">
        <v>1632653</v>
      </c>
      <c r="H6937" s="124"/>
      <c r="I6937" s="128" t="s">
        <v>15510</v>
      </c>
      <c r="J6937" s="124"/>
      <c r="K6937" s="124"/>
      <c r="L6937" s="124"/>
      <c r="M6937" s="124"/>
      <c r="N6937" s="197">
        <v>0</v>
      </c>
      <c r="O6937" s="197">
        <v>61.160000000000004</v>
      </c>
      <c r="P6937" s="124" t="s">
        <v>1314</v>
      </c>
    </row>
    <row r="6938" spans="1:16" ht="51">
      <c r="A6938" s="262">
        <v>163</v>
      </c>
      <c r="B6938" s="124"/>
      <c r="C6938" s="125" t="s">
        <v>748</v>
      </c>
      <c r="D6938" s="195">
        <v>43270</v>
      </c>
      <c r="E6938" s="124" t="s">
        <v>12914</v>
      </c>
      <c r="F6938" s="124" t="s">
        <v>3</v>
      </c>
      <c r="G6938" s="124">
        <v>1632652</v>
      </c>
      <c r="H6938" s="124"/>
      <c r="I6938" s="128" t="s">
        <v>15511</v>
      </c>
      <c r="J6938" s="124"/>
      <c r="K6938" s="124"/>
      <c r="L6938" s="124"/>
      <c r="M6938" s="124"/>
      <c r="N6938" s="197">
        <v>0</v>
      </c>
      <c r="O6938" s="197">
        <v>38.300000000000004</v>
      </c>
      <c r="P6938" s="124" t="s">
        <v>1314</v>
      </c>
    </row>
    <row r="6939" spans="1:16" ht="51">
      <c r="A6939" s="262">
        <v>163</v>
      </c>
      <c r="B6939" s="124"/>
      <c r="C6939" s="125" t="s">
        <v>748</v>
      </c>
      <c r="D6939" s="195">
        <v>43270</v>
      </c>
      <c r="E6939" s="124" t="s">
        <v>12915</v>
      </c>
      <c r="F6939" s="124" t="s">
        <v>3</v>
      </c>
      <c r="G6939" s="124">
        <v>1632650</v>
      </c>
      <c r="H6939" s="124"/>
      <c r="I6939" s="128" t="s">
        <v>15512</v>
      </c>
      <c r="J6939" s="124"/>
      <c r="K6939" s="124"/>
      <c r="L6939" s="124"/>
      <c r="M6939" s="124"/>
      <c r="N6939" s="197">
        <v>0</v>
      </c>
      <c r="O6939" s="197">
        <v>14.61</v>
      </c>
      <c r="P6939" s="124" t="s">
        <v>1314</v>
      </c>
    </row>
    <row r="6940" spans="1:16" ht="51">
      <c r="A6940" s="262">
        <v>203</v>
      </c>
      <c r="B6940" s="124"/>
      <c r="C6940" s="125" t="s">
        <v>757</v>
      </c>
      <c r="D6940" s="195">
        <v>43270</v>
      </c>
      <c r="E6940" s="124" t="s">
        <v>12916</v>
      </c>
      <c r="F6940" s="124" t="s">
        <v>3</v>
      </c>
      <c r="G6940" s="124">
        <v>1632638</v>
      </c>
      <c r="H6940" s="124"/>
      <c r="I6940" s="128" t="s">
        <v>15513</v>
      </c>
      <c r="J6940" s="124"/>
      <c r="K6940" s="124"/>
      <c r="L6940" s="124"/>
      <c r="M6940" s="124"/>
      <c r="N6940" s="197">
        <v>0</v>
      </c>
      <c r="O6940" s="197">
        <v>463.75</v>
      </c>
      <c r="P6940" s="124" t="s">
        <v>1314</v>
      </c>
    </row>
    <row r="6941" spans="1:16" ht="51">
      <c r="A6941" s="262" t="s">
        <v>619</v>
      </c>
      <c r="B6941" s="124"/>
      <c r="C6941" s="125" t="s">
        <v>713</v>
      </c>
      <c r="D6941" s="195">
        <v>43270</v>
      </c>
      <c r="E6941" s="124" t="s">
        <v>12917</v>
      </c>
      <c r="F6941" s="124" t="s">
        <v>3</v>
      </c>
      <c r="G6941" s="124">
        <v>1632631</v>
      </c>
      <c r="H6941" s="124"/>
      <c r="I6941" s="128" t="s">
        <v>15514</v>
      </c>
      <c r="J6941" s="124"/>
      <c r="K6941" s="124"/>
      <c r="L6941" s="124"/>
      <c r="M6941" s="124"/>
      <c r="N6941" s="197">
        <v>0</v>
      </c>
      <c r="O6941" s="197">
        <v>1445.5</v>
      </c>
      <c r="P6941" s="124" t="s">
        <v>1314</v>
      </c>
    </row>
    <row r="6942" spans="1:16" ht="51">
      <c r="A6942" s="262" t="s">
        <v>619</v>
      </c>
      <c r="B6942" s="124"/>
      <c r="C6942" s="125" t="s">
        <v>713</v>
      </c>
      <c r="D6942" s="195">
        <v>43270</v>
      </c>
      <c r="E6942" s="124" t="s">
        <v>12918</v>
      </c>
      <c r="F6942" s="124" t="s">
        <v>3</v>
      </c>
      <c r="G6942" s="124">
        <v>1632620</v>
      </c>
      <c r="H6942" s="124"/>
      <c r="I6942" s="128" t="s">
        <v>15515</v>
      </c>
      <c r="J6942" s="124"/>
      <c r="K6942" s="124"/>
      <c r="L6942" s="124"/>
      <c r="M6942" s="124"/>
      <c r="N6942" s="197">
        <v>0</v>
      </c>
      <c r="O6942" s="197">
        <v>228192.73</v>
      </c>
      <c r="P6942" s="124" t="s">
        <v>1314</v>
      </c>
    </row>
    <row r="6943" spans="1:16" ht="51">
      <c r="A6943" s="262">
        <v>373</v>
      </c>
      <c r="B6943" s="124"/>
      <c r="C6943" s="125" t="s">
        <v>1269</v>
      </c>
      <c r="D6943" s="195">
        <v>43270</v>
      </c>
      <c r="E6943" s="124" t="s">
        <v>12919</v>
      </c>
      <c r="F6943" s="124" t="s">
        <v>3</v>
      </c>
      <c r="G6943" s="124">
        <v>1632617</v>
      </c>
      <c r="H6943" s="124"/>
      <c r="I6943" s="128" t="s">
        <v>15516</v>
      </c>
      <c r="J6943" s="124"/>
      <c r="K6943" s="124"/>
      <c r="L6943" s="124"/>
      <c r="M6943" s="124"/>
      <c r="N6943" s="197">
        <v>0</v>
      </c>
      <c r="O6943" s="197">
        <v>1011</v>
      </c>
      <c r="P6943" s="124" t="s">
        <v>1314</v>
      </c>
    </row>
    <row r="6944" spans="1:16" ht="51">
      <c r="A6944" s="262" t="s">
        <v>619</v>
      </c>
      <c r="B6944" s="124"/>
      <c r="C6944" s="125" t="s">
        <v>713</v>
      </c>
      <c r="D6944" s="195">
        <v>43270</v>
      </c>
      <c r="E6944" s="124" t="s">
        <v>12920</v>
      </c>
      <c r="F6944" s="124" t="s">
        <v>3</v>
      </c>
      <c r="G6944" s="124">
        <v>1632614</v>
      </c>
      <c r="H6944" s="124"/>
      <c r="I6944" s="128" t="s">
        <v>4622</v>
      </c>
      <c r="J6944" s="124"/>
      <c r="K6944" s="124"/>
      <c r="L6944" s="124"/>
      <c r="M6944" s="124"/>
      <c r="N6944" s="197">
        <v>0</v>
      </c>
      <c r="O6944" s="197">
        <v>700</v>
      </c>
      <c r="P6944" s="124" t="s">
        <v>1314</v>
      </c>
    </row>
    <row r="6945" spans="1:16" ht="51">
      <c r="A6945" s="262" t="s">
        <v>619</v>
      </c>
      <c r="B6945" s="124"/>
      <c r="C6945" s="125" t="s">
        <v>713</v>
      </c>
      <c r="D6945" s="195">
        <v>43270</v>
      </c>
      <c r="E6945" s="124" t="s">
        <v>12921</v>
      </c>
      <c r="F6945" s="124" t="s">
        <v>3</v>
      </c>
      <c r="G6945" s="124">
        <v>1632741</v>
      </c>
      <c r="H6945" s="124"/>
      <c r="I6945" s="128" t="s">
        <v>14472</v>
      </c>
      <c r="J6945" s="124"/>
      <c r="K6945" s="124"/>
      <c r="L6945" s="124"/>
      <c r="M6945" s="124"/>
      <c r="N6945" s="197">
        <v>0</v>
      </c>
      <c r="O6945" s="197">
        <v>12</v>
      </c>
      <c r="P6945" s="124" t="s">
        <v>1314</v>
      </c>
    </row>
    <row r="6946" spans="1:16" ht="51">
      <c r="A6946" s="262" t="s">
        <v>619</v>
      </c>
      <c r="B6946" s="124"/>
      <c r="C6946" s="125" t="s">
        <v>713</v>
      </c>
      <c r="D6946" s="195">
        <v>43270</v>
      </c>
      <c r="E6946" s="124" t="s">
        <v>12922</v>
      </c>
      <c r="F6946" s="124" t="s">
        <v>3</v>
      </c>
      <c r="G6946" s="124">
        <v>1632735</v>
      </c>
      <c r="H6946" s="124"/>
      <c r="I6946" s="128" t="s">
        <v>15517</v>
      </c>
      <c r="J6946" s="124"/>
      <c r="K6946" s="124"/>
      <c r="L6946" s="124"/>
      <c r="M6946" s="124"/>
      <c r="N6946" s="197">
        <v>0</v>
      </c>
      <c r="O6946" s="197">
        <v>35.700000000000003</v>
      </c>
      <c r="P6946" s="124" t="s">
        <v>1314</v>
      </c>
    </row>
    <row r="6947" spans="1:16" ht="51">
      <c r="A6947" s="262">
        <v>574</v>
      </c>
      <c r="B6947" s="124"/>
      <c r="C6947" s="125" t="s">
        <v>850</v>
      </c>
      <c r="D6947" s="195">
        <v>43270</v>
      </c>
      <c r="E6947" s="124" t="s">
        <v>12923</v>
      </c>
      <c r="F6947" s="124" t="s">
        <v>3</v>
      </c>
      <c r="G6947" s="124">
        <v>1632717</v>
      </c>
      <c r="H6947" s="124"/>
      <c r="I6947" s="128" t="s">
        <v>15518</v>
      </c>
      <c r="J6947" s="124"/>
      <c r="K6947" s="124"/>
      <c r="L6947" s="124"/>
      <c r="M6947" s="124"/>
      <c r="N6947" s="197">
        <v>0</v>
      </c>
      <c r="O6947" s="197">
        <v>1776.4</v>
      </c>
      <c r="P6947" s="124" t="s">
        <v>1314</v>
      </c>
    </row>
    <row r="6948" spans="1:16" ht="51">
      <c r="A6948" s="262" t="s">
        <v>619</v>
      </c>
      <c r="B6948" s="124"/>
      <c r="C6948" s="125" t="s">
        <v>713</v>
      </c>
      <c r="D6948" s="195">
        <v>43270</v>
      </c>
      <c r="E6948" s="124" t="s">
        <v>12924</v>
      </c>
      <c r="F6948" s="124" t="s">
        <v>3</v>
      </c>
      <c r="G6948" s="124">
        <v>1632709</v>
      </c>
      <c r="H6948" s="124"/>
      <c r="I6948" s="128" t="s">
        <v>15519</v>
      </c>
      <c r="J6948" s="124"/>
      <c r="K6948" s="124"/>
      <c r="L6948" s="124"/>
      <c r="M6948" s="124"/>
      <c r="N6948" s="197">
        <v>0</v>
      </c>
      <c r="O6948" s="197">
        <v>7</v>
      </c>
      <c r="P6948" s="124" t="s">
        <v>1314</v>
      </c>
    </row>
    <row r="6949" spans="1:16" ht="38.25">
      <c r="A6949" s="262">
        <v>46</v>
      </c>
      <c r="B6949" s="124"/>
      <c r="C6949" s="125" t="s">
        <v>698</v>
      </c>
      <c r="D6949" s="195">
        <v>43270</v>
      </c>
      <c r="E6949" s="124" t="s">
        <v>12925</v>
      </c>
      <c r="F6949" s="124" t="s">
        <v>3</v>
      </c>
      <c r="G6949" s="124">
        <v>1632703</v>
      </c>
      <c r="H6949" s="124"/>
      <c r="I6949" s="128" t="s">
        <v>15520</v>
      </c>
      <c r="J6949" s="124"/>
      <c r="K6949" s="124"/>
      <c r="L6949" s="124"/>
      <c r="M6949" s="124"/>
      <c r="N6949" s="197">
        <v>0</v>
      </c>
      <c r="O6949" s="197">
        <v>40</v>
      </c>
      <c r="P6949" s="124" t="s">
        <v>1314</v>
      </c>
    </row>
    <row r="6950" spans="1:16" ht="38.25">
      <c r="A6950" s="262">
        <v>46</v>
      </c>
      <c r="B6950" s="124"/>
      <c r="C6950" s="125" t="s">
        <v>698</v>
      </c>
      <c r="D6950" s="195">
        <v>43270</v>
      </c>
      <c r="E6950" s="124" t="s">
        <v>12926</v>
      </c>
      <c r="F6950" s="124" t="s">
        <v>3</v>
      </c>
      <c r="G6950" s="124">
        <v>1632701</v>
      </c>
      <c r="H6950" s="124"/>
      <c r="I6950" s="128" t="s">
        <v>15521</v>
      </c>
      <c r="J6950" s="124"/>
      <c r="K6950" s="124"/>
      <c r="L6950" s="124"/>
      <c r="M6950" s="124"/>
      <c r="N6950" s="197">
        <v>0</v>
      </c>
      <c r="O6950" s="197">
        <v>40</v>
      </c>
      <c r="P6950" s="124" t="s">
        <v>1314</v>
      </c>
    </row>
    <row r="6951" spans="1:16" ht="63.75">
      <c r="A6951" s="262">
        <v>299</v>
      </c>
      <c r="B6951" s="124"/>
      <c r="C6951" s="125" t="s">
        <v>798</v>
      </c>
      <c r="D6951" s="195">
        <v>43270</v>
      </c>
      <c r="E6951" s="124" t="s">
        <v>12927</v>
      </c>
      <c r="F6951" s="124" t="s">
        <v>3</v>
      </c>
      <c r="G6951" s="124">
        <v>1632698</v>
      </c>
      <c r="H6951" s="124"/>
      <c r="I6951" s="128" t="s">
        <v>15522</v>
      </c>
      <c r="J6951" s="124"/>
      <c r="K6951" s="124"/>
      <c r="L6951" s="124"/>
      <c r="M6951" s="124"/>
      <c r="N6951" s="197">
        <v>0</v>
      </c>
      <c r="O6951" s="197">
        <v>419.94</v>
      </c>
      <c r="P6951" s="124" t="s">
        <v>1314</v>
      </c>
    </row>
    <row r="6952" spans="1:16" ht="51">
      <c r="A6952" s="262">
        <v>190</v>
      </c>
      <c r="B6952" s="124"/>
      <c r="C6952" s="125" t="s">
        <v>107</v>
      </c>
      <c r="D6952" s="195">
        <v>43270</v>
      </c>
      <c r="E6952" s="124" t="s">
        <v>12928</v>
      </c>
      <c r="F6952" s="124" t="s">
        <v>3</v>
      </c>
      <c r="G6952" s="124">
        <v>1632695</v>
      </c>
      <c r="H6952" s="124"/>
      <c r="I6952" s="128" t="s">
        <v>15523</v>
      </c>
      <c r="J6952" s="124"/>
      <c r="K6952" s="124"/>
      <c r="L6952" s="124"/>
      <c r="M6952" s="124"/>
      <c r="N6952" s="197">
        <v>0</v>
      </c>
      <c r="O6952" s="197">
        <v>270</v>
      </c>
      <c r="P6952" s="124" t="s">
        <v>1314</v>
      </c>
    </row>
    <row r="6953" spans="1:16" ht="51">
      <c r="A6953" s="262">
        <v>283</v>
      </c>
      <c r="B6953" s="124"/>
      <c r="C6953" s="125" t="s">
        <v>146</v>
      </c>
      <c r="D6953" s="195">
        <v>43270</v>
      </c>
      <c r="E6953" s="124" t="s">
        <v>12929</v>
      </c>
      <c r="F6953" s="124" t="s">
        <v>3</v>
      </c>
      <c r="G6953" s="124">
        <v>1632694</v>
      </c>
      <c r="H6953" s="124"/>
      <c r="I6953" s="128" t="s">
        <v>15524</v>
      </c>
      <c r="J6953" s="124"/>
      <c r="K6953" s="124"/>
      <c r="L6953" s="124"/>
      <c r="M6953" s="124"/>
      <c r="N6953" s="197">
        <v>0</v>
      </c>
      <c r="O6953" s="197">
        <v>100</v>
      </c>
      <c r="P6953" s="124" t="s">
        <v>1314</v>
      </c>
    </row>
    <row r="6954" spans="1:16" ht="38.25">
      <c r="A6954" s="262">
        <v>16</v>
      </c>
      <c r="B6954" s="124"/>
      <c r="C6954" s="125" t="s">
        <v>692</v>
      </c>
      <c r="D6954" s="195">
        <v>43270</v>
      </c>
      <c r="E6954" s="124" t="s">
        <v>12930</v>
      </c>
      <c r="F6954" s="124" t="s">
        <v>3</v>
      </c>
      <c r="G6954" s="124">
        <v>1632690</v>
      </c>
      <c r="H6954" s="124"/>
      <c r="I6954" s="128" t="s">
        <v>15525</v>
      </c>
      <c r="J6954" s="124"/>
      <c r="K6954" s="124"/>
      <c r="L6954" s="124"/>
      <c r="M6954" s="124"/>
      <c r="N6954" s="197">
        <v>0</v>
      </c>
      <c r="O6954" s="197">
        <v>3802</v>
      </c>
      <c r="P6954" s="124" t="s">
        <v>1314</v>
      </c>
    </row>
    <row r="6955" spans="1:16" ht="38.25">
      <c r="A6955" s="262">
        <v>16</v>
      </c>
      <c r="B6955" s="124"/>
      <c r="C6955" s="125" t="s">
        <v>692</v>
      </c>
      <c r="D6955" s="195">
        <v>43270</v>
      </c>
      <c r="E6955" s="124" t="s">
        <v>12931</v>
      </c>
      <c r="F6955" s="124" t="s">
        <v>3</v>
      </c>
      <c r="G6955" s="124">
        <v>1632688</v>
      </c>
      <c r="H6955" s="124"/>
      <c r="I6955" s="128" t="s">
        <v>15526</v>
      </c>
      <c r="J6955" s="124"/>
      <c r="K6955" s="124"/>
      <c r="L6955" s="124"/>
      <c r="M6955" s="124"/>
      <c r="N6955" s="197">
        <v>0</v>
      </c>
      <c r="O6955" s="197">
        <v>7604</v>
      </c>
      <c r="P6955" s="124" t="s">
        <v>1314</v>
      </c>
    </row>
    <row r="6956" spans="1:16" ht="51">
      <c r="A6956" s="262">
        <v>47</v>
      </c>
      <c r="B6956" s="124"/>
      <c r="C6956" s="125" t="s">
        <v>699</v>
      </c>
      <c r="D6956" s="195">
        <v>43270</v>
      </c>
      <c r="E6956" s="124" t="s">
        <v>12932</v>
      </c>
      <c r="F6956" s="124" t="s">
        <v>3</v>
      </c>
      <c r="G6956" s="124">
        <v>1632606</v>
      </c>
      <c r="H6956" s="124"/>
      <c r="I6956" s="128" t="s">
        <v>15527</v>
      </c>
      <c r="J6956" s="124"/>
      <c r="K6956" s="124"/>
      <c r="L6956" s="124"/>
      <c r="M6956" s="124"/>
      <c r="N6956" s="197">
        <v>0</v>
      </c>
      <c r="O6956" s="197">
        <v>159324.01</v>
      </c>
      <c r="P6956" s="124" t="s">
        <v>1314</v>
      </c>
    </row>
    <row r="6957" spans="1:16" ht="51">
      <c r="A6957" s="262">
        <v>47</v>
      </c>
      <c r="B6957" s="124"/>
      <c r="C6957" s="125" t="s">
        <v>699</v>
      </c>
      <c r="D6957" s="195">
        <v>43270</v>
      </c>
      <c r="E6957" s="124" t="s">
        <v>12933</v>
      </c>
      <c r="F6957" s="124" t="s">
        <v>3</v>
      </c>
      <c r="G6957" s="124">
        <v>1632605</v>
      </c>
      <c r="H6957" s="124"/>
      <c r="I6957" s="128" t="s">
        <v>15528</v>
      </c>
      <c r="J6957" s="124"/>
      <c r="K6957" s="124"/>
      <c r="L6957" s="124"/>
      <c r="M6957" s="124"/>
      <c r="N6957" s="197">
        <v>0</v>
      </c>
      <c r="O6957" s="197">
        <v>206720.38</v>
      </c>
      <c r="P6957" s="124" t="s">
        <v>1314</v>
      </c>
    </row>
    <row r="6958" spans="1:16" ht="63.75">
      <c r="A6958" s="262">
        <v>20</v>
      </c>
      <c r="B6958" s="124"/>
      <c r="C6958" s="125" t="s">
        <v>693</v>
      </c>
      <c r="D6958" s="195">
        <v>43270</v>
      </c>
      <c r="E6958" s="124" t="s">
        <v>12934</v>
      </c>
      <c r="F6958" s="124" t="s">
        <v>3</v>
      </c>
      <c r="G6958" s="124">
        <v>1632597</v>
      </c>
      <c r="H6958" s="124"/>
      <c r="I6958" s="128" t="s">
        <v>15529</v>
      </c>
      <c r="J6958" s="124"/>
      <c r="K6958" s="124"/>
      <c r="L6958" s="124"/>
      <c r="M6958" s="124"/>
      <c r="N6958" s="197">
        <v>0</v>
      </c>
      <c r="O6958" s="197">
        <v>2990.3</v>
      </c>
      <c r="P6958" s="124" t="s">
        <v>1314</v>
      </c>
    </row>
    <row r="6959" spans="1:16" ht="51">
      <c r="A6959" s="262">
        <v>670</v>
      </c>
      <c r="B6959" s="124"/>
      <c r="C6959" s="125" t="s">
        <v>235</v>
      </c>
      <c r="D6959" s="195">
        <v>43270</v>
      </c>
      <c r="E6959" s="124" t="s">
        <v>12935</v>
      </c>
      <c r="F6959" s="124" t="s">
        <v>3</v>
      </c>
      <c r="G6959" s="124">
        <v>1632532</v>
      </c>
      <c r="H6959" s="124"/>
      <c r="I6959" s="128" t="s">
        <v>15530</v>
      </c>
      <c r="J6959" s="124"/>
      <c r="K6959" s="124"/>
      <c r="L6959" s="124"/>
      <c r="M6959" s="124"/>
      <c r="N6959" s="197">
        <v>0</v>
      </c>
      <c r="O6959" s="197">
        <v>1900</v>
      </c>
      <c r="P6959" s="124" t="s">
        <v>1314</v>
      </c>
    </row>
    <row r="6960" spans="1:16" ht="63.75">
      <c r="A6960" s="262">
        <v>670</v>
      </c>
      <c r="B6960" s="124"/>
      <c r="C6960" s="125" t="s">
        <v>235</v>
      </c>
      <c r="D6960" s="195">
        <v>43270</v>
      </c>
      <c r="E6960" s="124" t="s">
        <v>12936</v>
      </c>
      <c r="F6960" s="124" t="s">
        <v>3</v>
      </c>
      <c r="G6960" s="124">
        <v>1632529</v>
      </c>
      <c r="H6960" s="124"/>
      <c r="I6960" s="128" t="s">
        <v>15531</v>
      </c>
      <c r="J6960" s="124"/>
      <c r="K6960" s="124"/>
      <c r="L6960" s="124"/>
      <c r="M6960" s="124"/>
      <c r="N6960" s="197">
        <v>0</v>
      </c>
      <c r="O6960" s="197">
        <v>90</v>
      </c>
      <c r="P6960" s="124" t="s">
        <v>1314</v>
      </c>
    </row>
    <row r="6961" spans="1:16" ht="51">
      <c r="A6961" s="262">
        <v>593</v>
      </c>
      <c r="B6961" s="124"/>
      <c r="C6961" s="125" t="s">
        <v>863</v>
      </c>
      <c r="D6961" s="195">
        <v>43270</v>
      </c>
      <c r="E6961" s="124" t="s">
        <v>12937</v>
      </c>
      <c r="F6961" s="124" t="s">
        <v>3</v>
      </c>
      <c r="G6961" s="124">
        <v>1632514</v>
      </c>
      <c r="H6961" s="124"/>
      <c r="I6961" s="128" t="s">
        <v>15532</v>
      </c>
      <c r="J6961" s="124"/>
      <c r="K6961" s="124"/>
      <c r="L6961" s="124"/>
      <c r="M6961" s="124"/>
      <c r="N6961" s="197">
        <v>0</v>
      </c>
      <c r="O6961" s="197">
        <v>579619.72</v>
      </c>
      <c r="P6961" s="124" t="s">
        <v>1314</v>
      </c>
    </row>
    <row r="6962" spans="1:16" ht="51">
      <c r="A6962" s="262" t="s">
        <v>619</v>
      </c>
      <c r="B6962" s="124"/>
      <c r="C6962" s="125" t="s">
        <v>713</v>
      </c>
      <c r="D6962" s="195">
        <v>43270</v>
      </c>
      <c r="E6962" s="124" t="s">
        <v>12938</v>
      </c>
      <c r="F6962" s="124" t="s">
        <v>3</v>
      </c>
      <c r="G6962" s="124">
        <v>1632513</v>
      </c>
      <c r="H6962" s="124"/>
      <c r="I6962" s="128" t="s">
        <v>15533</v>
      </c>
      <c r="J6962" s="124"/>
      <c r="K6962" s="124"/>
      <c r="L6962" s="124"/>
      <c r="M6962" s="124"/>
      <c r="N6962" s="197">
        <v>0</v>
      </c>
      <c r="O6962" s="197">
        <v>795</v>
      </c>
      <c r="P6962" s="124" t="s">
        <v>1314</v>
      </c>
    </row>
    <row r="6963" spans="1:16" ht="51">
      <c r="A6963" s="262" t="s">
        <v>619</v>
      </c>
      <c r="B6963" s="124"/>
      <c r="C6963" s="125" t="s">
        <v>713</v>
      </c>
      <c r="D6963" s="195">
        <v>43270</v>
      </c>
      <c r="E6963" s="124" t="s">
        <v>12939</v>
      </c>
      <c r="F6963" s="124" t="s">
        <v>3</v>
      </c>
      <c r="G6963" s="124">
        <v>1632510</v>
      </c>
      <c r="H6963" s="124"/>
      <c r="I6963" s="128" t="s">
        <v>15534</v>
      </c>
      <c r="J6963" s="124"/>
      <c r="K6963" s="124"/>
      <c r="L6963" s="124"/>
      <c r="M6963" s="124"/>
      <c r="N6963" s="197">
        <v>0</v>
      </c>
      <c r="O6963" s="197">
        <v>2689.78</v>
      </c>
      <c r="P6963" s="124" t="s">
        <v>1314</v>
      </c>
    </row>
    <row r="6964" spans="1:16" ht="51">
      <c r="A6964" s="262">
        <v>593</v>
      </c>
      <c r="B6964" s="124"/>
      <c r="C6964" s="125" t="s">
        <v>863</v>
      </c>
      <c r="D6964" s="195">
        <v>43270</v>
      </c>
      <c r="E6964" s="124" t="s">
        <v>12940</v>
      </c>
      <c r="F6964" s="124" t="s">
        <v>3</v>
      </c>
      <c r="G6964" s="124">
        <v>1632509</v>
      </c>
      <c r="H6964" s="124"/>
      <c r="I6964" s="128" t="s">
        <v>15535</v>
      </c>
      <c r="J6964" s="124"/>
      <c r="K6964" s="124"/>
      <c r="L6964" s="124"/>
      <c r="M6964" s="124"/>
      <c r="N6964" s="197">
        <v>0</v>
      </c>
      <c r="O6964" s="197">
        <v>347719.67999999999</v>
      </c>
      <c r="P6964" s="124" t="s">
        <v>1314</v>
      </c>
    </row>
    <row r="6965" spans="1:16" ht="51">
      <c r="A6965" s="262" t="s">
        <v>619</v>
      </c>
      <c r="B6965" s="124"/>
      <c r="C6965" s="125" t="s">
        <v>713</v>
      </c>
      <c r="D6965" s="195">
        <v>43270</v>
      </c>
      <c r="E6965" s="124" t="s">
        <v>12941</v>
      </c>
      <c r="F6965" s="124" t="s">
        <v>3</v>
      </c>
      <c r="G6965" s="124">
        <v>1632508</v>
      </c>
      <c r="H6965" s="124"/>
      <c r="I6965" s="128" t="s">
        <v>15536</v>
      </c>
      <c r="J6965" s="124"/>
      <c r="K6965" s="124"/>
      <c r="L6965" s="124"/>
      <c r="M6965" s="124"/>
      <c r="N6965" s="197">
        <v>0</v>
      </c>
      <c r="O6965" s="197">
        <v>1290.8500000000001</v>
      </c>
      <c r="P6965" s="124" t="s">
        <v>1314</v>
      </c>
    </row>
    <row r="6966" spans="1:16" ht="51">
      <c r="A6966" s="262">
        <v>593</v>
      </c>
      <c r="B6966" s="124"/>
      <c r="C6966" s="125" t="s">
        <v>863</v>
      </c>
      <c r="D6966" s="195">
        <v>43270</v>
      </c>
      <c r="E6966" s="124" t="s">
        <v>12942</v>
      </c>
      <c r="F6966" s="124" t="s">
        <v>3</v>
      </c>
      <c r="G6966" s="124">
        <v>1632507</v>
      </c>
      <c r="H6966" s="124"/>
      <c r="I6966" s="128" t="s">
        <v>15537</v>
      </c>
      <c r="J6966" s="124"/>
      <c r="K6966" s="124"/>
      <c r="L6966" s="124"/>
      <c r="M6966" s="124"/>
      <c r="N6966" s="197">
        <v>0</v>
      </c>
      <c r="O6966" s="197">
        <v>918094.86</v>
      </c>
      <c r="P6966" s="124" t="s">
        <v>1314</v>
      </c>
    </row>
    <row r="6967" spans="1:16" ht="51">
      <c r="A6967" s="262">
        <v>593</v>
      </c>
      <c r="B6967" s="124"/>
      <c r="C6967" s="125" t="s">
        <v>863</v>
      </c>
      <c r="D6967" s="195">
        <v>43270</v>
      </c>
      <c r="E6967" s="124" t="s">
        <v>12943</v>
      </c>
      <c r="F6967" s="124" t="s">
        <v>3</v>
      </c>
      <c r="G6967" s="124">
        <v>1632505</v>
      </c>
      <c r="H6967" s="124"/>
      <c r="I6967" s="128" t="s">
        <v>15538</v>
      </c>
      <c r="J6967" s="124"/>
      <c r="K6967" s="124"/>
      <c r="L6967" s="124"/>
      <c r="M6967" s="124"/>
      <c r="N6967" s="197">
        <v>0</v>
      </c>
      <c r="O6967" s="197">
        <v>231766.27000000002</v>
      </c>
      <c r="P6967" s="124" t="s">
        <v>1314</v>
      </c>
    </row>
    <row r="6968" spans="1:16" ht="63.75">
      <c r="A6968" s="262">
        <v>253</v>
      </c>
      <c r="B6968" s="124"/>
      <c r="C6968" s="125" t="s">
        <v>778</v>
      </c>
      <c r="D6968" s="195">
        <v>43270</v>
      </c>
      <c r="E6968" s="124" t="s">
        <v>12944</v>
      </c>
      <c r="F6968" s="124" t="s">
        <v>3</v>
      </c>
      <c r="G6968" s="124">
        <v>1632491</v>
      </c>
      <c r="H6968" s="124"/>
      <c r="I6968" s="128" t="s">
        <v>15539</v>
      </c>
      <c r="J6968" s="124"/>
      <c r="K6968" s="124"/>
      <c r="L6968" s="124"/>
      <c r="M6968" s="124"/>
      <c r="N6968" s="197">
        <v>0</v>
      </c>
      <c r="O6968" s="197">
        <v>1000000</v>
      </c>
      <c r="P6968" s="124" t="s">
        <v>1314</v>
      </c>
    </row>
    <row r="6969" spans="1:16" ht="63.75">
      <c r="A6969" s="262">
        <v>253</v>
      </c>
      <c r="B6969" s="124"/>
      <c r="C6969" s="125" t="s">
        <v>778</v>
      </c>
      <c r="D6969" s="195">
        <v>43270</v>
      </c>
      <c r="E6969" s="124" t="s">
        <v>12945</v>
      </c>
      <c r="F6969" s="124" t="s">
        <v>3</v>
      </c>
      <c r="G6969" s="124">
        <v>1632488</v>
      </c>
      <c r="H6969" s="124"/>
      <c r="I6969" s="128" t="s">
        <v>15540</v>
      </c>
      <c r="J6969" s="124"/>
      <c r="K6969" s="124"/>
      <c r="L6969" s="124"/>
      <c r="M6969" s="124"/>
      <c r="N6969" s="197">
        <v>0</v>
      </c>
      <c r="O6969" s="197">
        <v>450114.8</v>
      </c>
      <c r="P6969" s="124" t="s">
        <v>1314</v>
      </c>
    </row>
    <row r="6970" spans="1:16" ht="63.75">
      <c r="A6970" s="262">
        <v>253</v>
      </c>
      <c r="B6970" s="124"/>
      <c r="C6970" s="125" t="s">
        <v>778</v>
      </c>
      <c r="D6970" s="195">
        <v>43270</v>
      </c>
      <c r="E6970" s="124" t="s">
        <v>12946</v>
      </c>
      <c r="F6970" s="124" t="s">
        <v>3</v>
      </c>
      <c r="G6970" s="124">
        <v>1632486</v>
      </c>
      <c r="H6970" s="124"/>
      <c r="I6970" s="128" t="s">
        <v>15541</v>
      </c>
      <c r="J6970" s="124"/>
      <c r="K6970" s="124"/>
      <c r="L6970" s="124"/>
      <c r="M6970" s="124"/>
      <c r="N6970" s="197">
        <v>0</v>
      </c>
      <c r="O6970" s="197">
        <v>3480175.85</v>
      </c>
      <c r="P6970" s="124" t="s">
        <v>1314</v>
      </c>
    </row>
    <row r="6971" spans="1:16" ht="63.75">
      <c r="A6971" s="262">
        <v>253</v>
      </c>
      <c r="B6971" s="124"/>
      <c r="C6971" s="125" t="s">
        <v>778</v>
      </c>
      <c r="D6971" s="195">
        <v>43270</v>
      </c>
      <c r="E6971" s="124" t="s">
        <v>12947</v>
      </c>
      <c r="F6971" s="124" t="s">
        <v>3</v>
      </c>
      <c r="G6971" s="124">
        <v>1632482</v>
      </c>
      <c r="H6971" s="124"/>
      <c r="I6971" s="128" t="s">
        <v>15542</v>
      </c>
      <c r="J6971" s="124"/>
      <c r="K6971" s="124"/>
      <c r="L6971" s="124"/>
      <c r="M6971" s="124"/>
      <c r="N6971" s="197">
        <v>0</v>
      </c>
      <c r="O6971" s="197">
        <v>37758.44</v>
      </c>
      <c r="P6971" s="124" t="s">
        <v>1314</v>
      </c>
    </row>
    <row r="6972" spans="1:16" ht="63.75">
      <c r="A6972" s="262">
        <v>253</v>
      </c>
      <c r="B6972" s="124"/>
      <c r="C6972" s="125" t="s">
        <v>778</v>
      </c>
      <c r="D6972" s="195">
        <v>43270</v>
      </c>
      <c r="E6972" s="124" t="s">
        <v>12948</v>
      </c>
      <c r="F6972" s="124" t="s">
        <v>3</v>
      </c>
      <c r="G6972" s="124">
        <v>1632480</v>
      </c>
      <c r="H6972" s="124"/>
      <c r="I6972" s="128" t="s">
        <v>15543</v>
      </c>
      <c r="J6972" s="124"/>
      <c r="K6972" s="124"/>
      <c r="L6972" s="124"/>
      <c r="M6972" s="124"/>
      <c r="N6972" s="197">
        <v>0</v>
      </c>
      <c r="O6972" s="197">
        <v>233125.19</v>
      </c>
      <c r="P6972" s="124" t="s">
        <v>1314</v>
      </c>
    </row>
    <row r="6973" spans="1:16" ht="63.75">
      <c r="A6973" s="262">
        <v>253</v>
      </c>
      <c r="B6973" s="124"/>
      <c r="C6973" s="125" t="s">
        <v>778</v>
      </c>
      <c r="D6973" s="195">
        <v>43270</v>
      </c>
      <c r="E6973" s="124" t="s">
        <v>12949</v>
      </c>
      <c r="F6973" s="124" t="s">
        <v>3</v>
      </c>
      <c r="G6973" s="124">
        <v>1632478</v>
      </c>
      <c r="H6973" s="124"/>
      <c r="I6973" s="128" t="s">
        <v>15544</v>
      </c>
      <c r="J6973" s="124"/>
      <c r="K6973" s="124"/>
      <c r="L6973" s="124"/>
      <c r="M6973" s="124"/>
      <c r="N6973" s="197">
        <v>0</v>
      </c>
      <c r="O6973" s="197">
        <v>18674.850000000002</v>
      </c>
      <c r="P6973" s="124" t="s">
        <v>1314</v>
      </c>
    </row>
    <row r="6974" spans="1:16" ht="63.75">
      <c r="A6974" s="262">
        <v>253</v>
      </c>
      <c r="B6974" s="124"/>
      <c r="C6974" s="125" t="s">
        <v>778</v>
      </c>
      <c r="D6974" s="195">
        <v>43270</v>
      </c>
      <c r="E6974" s="124" t="s">
        <v>12950</v>
      </c>
      <c r="F6974" s="124" t="s">
        <v>3</v>
      </c>
      <c r="G6974" s="124">
        <v>1632475</v>
      </c>
      <c r="H6974" s="124"/>
      <c r="I6974" s="128" t="s">
        <v>15545</v>
      </c>
      <c r="J6974" s="124"/>
      <c r="K6974" s="124"/>
      <c r="L6974" s="124"/>
      <c r="M6974" s="124"/>
      <c r="N6974" s="197">
        <v>0</v>
      </c>
      <c r="O6974" s="197">
        <v>124498.98</v>
      </c>
      <c r="P6974" s="124" t="s">
        <v>1314</v>
      </c>
    </row>
    <row r="6975" spans="1:16" ht="51">
      <c r="A6975" s="262">
        <v>680</v>
      </c>
      <c r="B6975" s="124"/>
      <c r="C6975" s="125" t="s">
        <v>866</v>
      </c>
      <c r="D6975" s="195">
        <v>43270</v>
      </c>
      <c r="E6975" s="124" t="s">
        <v>12951</v>
      </c>
      <c r="F6975" s="124" t="s">
        <v>3</v>
      </c>
      <c r="G6975" s="124">
        <v>1632582</v>
      </c>
      <c r="H6975" s="124"/>
      <c r="I6975" s="128" t="s">
        <v>15546</v>
      </c>
      <c r="J6975" s="124"/>
      <c r="K6975" s="124"/>
      <c r="L6975" s="124"/>
      <c r="M6975" s="124"/>
      <c r="N6975" s="197">
        <v>0</v>
      </c>
      <c r="O6975" s="197">
        <v>205.98000000000002</v>
      </c>
      <c r="P6975" s="124" t="s">
        <v>1314</v>
      </c>
    </row>
    <row r="6976" spans="1:16" ht="63.75">
      <c r="A6976" s="262">
        <v>47</v>
      </c>
      <c r="B6976" s="124"/>
      <c r="C6976" s="125" t="s">
        <v>699</v>
      </c>
      <c r="D6976" s="195">
        <v>43270</v>
      </c>
      <c r="E6976" s="124" t="s">
        <v>12952</v>
      </c>
      <c r="F6976" s="124" t="s">
        <v>3</v>
      </c>
      <c r="G6976" s="124">
        <v>1632576</v>
      </c>
      <c r="H6976" s="124"/>
      <c r="I6976" s="128" t="s">
        <v>15547</v>
      </c>
      <c r="J6976" s="124"/>
      <c r="K6976" s="124"/>
      <c r="L6976" s="124"/>
      <c r="M6976" s="124"/>
      <c r="N6976" s="197">
        <v>0</v>
      </c>
      <c r="O6976" s="197">
        <v>81989.63</v>
      </c>
      <c r="P6976" s="124" t="s">
        <v>1314</v>
      </c>
    </row>
    <row r="6977" spans="1:16" ht="51">
      <c r="A6977" s="262">
        <v>47</v>
      </c>
      <c r="B6977" s="124"/>
      <c r="C6977" s="125" t="s">
        <v>699</v>
      </c>
      <c r="D6977" s="195">
        <v>43270</v>
      </c>
      <c r="E6977" s="124" t="s">
        <v>12953</v>
      </c>
      <c r="F6977" s="124" t="s">
        <v>3</v>
      </c>
      <c r="G6977" s="124">
        <v>1632573</v>
      </c>
      <c r="H6977" s="124"/>
      <c r="I6977" s="128" t="s">
        <v>15548</v>
      </c>
      <c r="J6977" s="124"/>
      <c r="K6977" s="124"/>
      <c r="L6977" s="124"/>
      <c r="M6977" s="124"/>
      <c r="N6977" s="197">
        <v>0</v>
      </c>
      <c r="O6977" s="197">
        <v>224233.65</v>
      </c>
      <c r="P6977" s="124" t="s">
        <v>1314</v>
      </c>
    </row>
    <row r="6978" spans="1:16" ht="51">
      <c r="A6978" s="262">
        <v>526</v>
      </c>
      <c r="B6978" s="124"/>
      <c r="C6978" s="125" t="s">
        <v>846</v>
      </c>
      <c r="D6978" s="195">
        <v>43270</v>
      </c>
      <c r="E6978" s="124" t="s">
        <v>12954</v>
      </c>
      <c r="F6978" s="124" t="s">
        <v>3</v>
      </c>
      <c r="G6978" s="124">
        <v>1632572</v>
      </c>
      <c r="H6978" s="124"/>
      <c r="I6978" s="128" t="s">
        <v>15549</v>
      </c>
      <c r="J6978" s="124"/>
      <c r="K6978" s="124"/>
      <c r="L6978" s="124"/>
      <c r="M6978" s="124"/>
      <c r="N6978" s="197">
        <v>0</v>
      </c>
      <c r="O6978" s="197">
        <v>204.20000000000002</v>
      </c>
      <c r="P6978" s="124" t="s">
        <v>1314</v>
      </c>
    </row>
    <row r="6979" spans="1:16" ht="51">
      <c r="A6979" s="262">
        <v>47</v>
      </c>
      <c r="B6979" s="124"/>
      <c r="C6979" s="125" t="s">
        <v>699</v>
      </c>
      <c r="D6979" s="195">
        <v>43270</v>
      </c>
      <c r="E6979" s="124" t="s">
        <v>12955</v>
      </c>
      <c r="F6979" s="124" t="s">
        <v>3</v>
      </c>
      <c r="G6979" s="124">
        <v>1632570</v>
      </c>
      <c r="H6979" s="124"/>
      <c r="I6979" s="128" t="s">
        <v>15550</v>
      </c>
      <c r="J6979" s="124"/>
      <c r="K6979" s="124"/>
      <c r="L6979" s="124"/>
      <c r="M6979" s="124"/>
      <c r="N6979" s="197">
        <v>0</v>
      </c>
      <c r="O6979" s="197">
        <v>212923.31</v>
      </c>
      <c r="P6979" s="124" t="s">
        <v>1314</v>
      </c>
    </row>
    <row r="6980" spans="1:16" ht="63.75">
      <c r="A6980" s="262">
        <v>526</v>
      </c>
      <c r="B6980" s="124"/>
      <c r="C6980" s="125" t="s">
        <v>846</v>
      </c>
      <c r="D6980" s="195">
        <v>43270</v>
      </c>
      <c r="E6980" s="124" t="s">
        <v>12956</v>
      </c>
      <c r="F6980" s="124" t="s">
        <v>3</v>
      </c>
      <c r="G6980" s="124">
        <v>1632569</v>
      </c>
      <c r="H6980" s="124"/>
      <c r="I6980" s="128" t="s">
        <v>15551</v>
      </c>
      <c r="J6980" s="124"/>
      <c r="K6980" s="124"/>
      <c r="L6980" s="124"/>
      <c r="M6980" s="124"/>
      <c r="N6980" s="197">
        <v>0</v>
      </c>
      <c r="O6980" s="197">
        <v>1911</v>
      </c>
      <c r="P6980" s="124" t="s">
        <v>1314</v>
      </c>
    </row>
    <row r="6981" spans="1:16" ht="63.75">
      <c r="A6981" s="262">
        <v>526</v>
      </c>
      <c r="B6981" s="124"/>
      <c r="C6981" s="125" t="s">
        <v>846</v>
      </c>
      <c r="D6981" s="195">
        <v>43270</v>
      </c>
      <c r="E6981" s="124" t="s">
        <v>12957</v>
      </c>
      <c r="F6981" s="124" t="s">
        <v>3</v>
      </c>
      <c r="G6981" s="124">
        <v>1632568</v>
      </c>
      <c r="H6981" s="124"/>
      <c r="I6981" s="128" t="s">
        <v>15552</v>
      </c>
      <c r="J6981" s="124"/>
      <c r="K6981" s="124"/>
      <c r="L6981" s="124"/>
      <c r="M6981" s="124"/>
      <c r="N6981" s="197">
        <v>0</v>
      </c>
      <c r="O6981" s="197">
        <v>2376.9</v>
      </c>
      <c r="P6981" s="124" t="s">
        <v>1314</v>
      </c>
    </row>
    <row r="6982" spans="1:16" ht="63.75">
      <c r="A6982" s="262">
        <v>526</v>
      </c>
      <c r="B6982" s="124"/>
      <c r="C6982" s="125" t="s">
        <v>846</v>
      </c>
      <c r="D6982" s="195">
        <v>43270</v>
      </c>
      <c r="E6982" s="124" t="s">
        <v>12958</v>
      </c>
      <c r="F6982" s="124" t="s">
        <v>3</v>
      </c>
      <c r="G6982" s="124">
        <v>1632566</v>
      </c>
      <c r="H6982" s="124"/>
      <c r="I6982" s="128" t="s">
        <v>15553</v>
      </c>
      <c r="J6982" s="124"/>
      <c r="K6982" s="124"/>
      <c r="L6982" s="124"/>
      <c r="M6982" s="124"/>
      <c r="N6982" s="197">
        <v>0</v>
      </c>
      <c r="O6982" s="197">
        <v>234.57</v>
      </c>
      <c r="P6982" s="124" t="s">
        <v>4737</v>
      </c>
    </row>
    <row r="6983" spans="1:16" ht="63.75">
      <c r="A6983" s="262">
        <v>35</v>
      </c>
      <c r="B6983" s="124"/>
      <c r="C6983" s="125" t="s">
        <v>696</v>
      </c>
      <c r="D6983" s="195">
        <v>43270</v>
      </c>
      <c r="E6983" s="124" t="s">
        <v>12959</v>
      </c>
      <c r="F6983" s="124" t="s">
        <v>3</v>
      </c>
      <c r="G6983" s="124">
        <v>1632552</v>
      </c>
      <c r="H6983" s="124"/>
      <c r="I6983" s="128" t="s">
        <v>15554</v>
      </c>
      <c r="J6983" s="124"/>
      <c r="K6983" s="124"/>
      <c r="L6983" s="124"/>
      <c r="M6983" s="124"/>
      <c r="N6983" s="197">
        <v>0</v>
      </c>
      <c r="O6983" s="197">
        <v>47000</v>
      </c>
      <c r="P6983" s="124" t="s">
        <v>1314</v>
      </c>
    </row>
    <row r="6984" spans="1:16" ht="63.75">
      <c r="A6984" s="262">
        <v>35</v>
      </c>
      <c r="B6984" s="124"/>
      <c r="C6984" s="125" t="s">
        <v>696</v>
      </c>
      <c r="D6984" s="195">
        <v>43270</v>
      </c>
      <c r="E6984" s="124" t="s">
        <v>12960</v>
      </c>
      <c r="F6984" s="124" t="s">
        <v>3</v>
      </c>
      <c r="G6984" s="124">
        <v>1632550</v>
      </c>
      <c r="H6984" s="124"/>
      <c r="I6984" s="128" t="s">
        <v>15555</v>
      </c>
      <c r="J6984" s="124"/>
      <c r="K6984" s="124"/>
      <c r="L6984" s="124"/>
      <c r="M6984" s="124"/>
      <c r="N6984" s="197">
        <v>0</v>
      </c>
      <c r="O6984" s="197">
        <v>16797.5</v>
      </c>
      <c r="P6984" s="124" t="s">
        <v>1314</v>
      </c>
    </row>
    <row r="6985" spans="1:16" ht="63.75">
      <c r="A6985" s="262">
        <v>35</v>
      </c>
      <c r="B6985" s="124"/>
      <c r="C6985" s="125" t="s">
        <v>696</v>
      </c>
      <c r="D6985" s="195">
        <v>43270</v>
      </c>
      <c r="E6985" s="124" t="s">
        <v>12961</v>
      </c>
      <c r="F6985" s="124" t="s">
        <v>3</v>
      </c>
      <c r="G6985" s="124">
        <v>1632547</v>
      </c>
      <c r="H6985" s="124"/>
      <c r="I6985" s="128" t="s">
        <v>15556</v>
      </c>
      <c r="J6985" s="124"/>
      <c r="K6985" s="124"/>
      <c r="L6985" s="124"/>
      <c r="M6985" s="124"/>
      <c r="N6985" s="197">
        <v>0</v>
      </c>
      <c r="O6985" s="197">
        <v>800</v>
      </c>
      <c r="P6985" s="124" t="s">
        <v>1314</v>
      </c>
    </row>
    <row r="6986" spans="1:16" ht="51">
      <c r="A6986" s="262">
        <v>35</v>
      </c>
      <c r="B6986" s="124"/>
      <c r="C6986" s="125" t="s">
        <v>696</v>
      </c>
      <c r="D6986" s="195">
        <v>43270</v>
      </c>
      <c r="E6986" s="124" t="s">
        <v>12962</v>
      </c>
      <c r="F6986" s="124" t="s">
        <v>3</v>
      </c>
      <c r="G6986" s="124">
        <v>1632542</v>
      </c>
      <c r="H6986" s="124"/>
      <c r="I6986" s="128" t="s">
        <v>15557</v>
      </c>
      <c r="J6986" s="124"/>
      <c r="K6986" s="124"/>
      <c r="L6986" s="124"/>
      <c r="M6986" s="124"/>
      <c r="N6986" s="197">
        <v>0</v>
      </c>
      <c r="O6986" s="197">
        <v>3832</v>
      </c>
      <c r="P6986" s="124" t="s">
        <v>1314</v>
      </c>
    </row>
    <row r="6987" spans="1:16" ht="63.75">
      <c r="A6987" s="262">
        <v>35</v>
      </c>
      <c r="B6987" s="124"/>
      <c r="C6987" s="125" t="s">
        <v>696</v>
      </c>
      <c r="D6987" s="195">
        <v>43270</v>
      </c>
      <c r="E6987" s="124" t="s">
        <v>12963</v>
      </c>
      <c r="F6987" s="124" t="s">
        <v>3</v>
      </c>
      <c r="G6987" s="124">
        <v>1632541</v>
      </c>
      <c r="H6987" s="124"/>
      <c r="I6987" s="128" t="s">
        <v>15558</v>
      </c>
      <c r="J6987" s="124"/>
      <c r="K6987" s="124"/>
      <c r="L6987" s="124"/>
      <c r="M6987" s="124"/>
      <c r="N6987" s="197">
        <v>0</v>
      </c>
      <c r="O6987" s="197">
        <v>9300</v>
      </c>
      <c r="P6987" s="124" t="s">
        <v>1314</v>
      </c>
    </row>
    <row r="6988" spans="1:16" ht="63.75">
      <c r="A6988" s="262">
        <v>35</v>
      </c>
      <c r="B6988" s="124"/>
      <c r="C6988" s="125" t="s">
        <v>696</v>
      </c>
      <c r="D6988" s="195">
        <v>43270</v>
      </c>
      <c r="E6988" s="124" t="s">
        <v>12964</v>
      </c>
      <c r="F6988" s="124" t="s">
        <v>3</v>
      </c>
      <c r="G6988" s="124">
        <v>1632539</v>
      </c>
      <c r="H6988" s="124"/>
      <c r="I6988" s="128" t="s">
        <v>15559</v>
      </c>
      <c r="J6988" s="124"/>
      <c r="K6988" s="124"/>
      <c r="L6988" s="124"/>
      <c r="M6988" s="124"/>
      <c r="N6988" s="197">
        <v>0</v>
      </c>
      <c r="O6988" s="197">
        <v>300</v>
      </c>
      <c r="P6988" s="124" t="s">
        <v>1314</v>
      </c>
    </row>
    <row r="6989" spans="1:16" ht="63.75">
      <c r="A6989" s="262">
        <v>35</v>
      </c>
      <c r="B6989" s="124"/>
      <c r="C6989" s="125" t="s">
        <v>696</v>
      </c>
      <c r="D6989" s="195">
        <v>43270</v>
      </c>
      <c r="E6989" s="124" t="s">
        <v>12965</v>
      </c>
      <c r="F6989" s="124" t="s">
        <v>3</v>
      </c>
      <c r="G6989" s="124">
        <v>1632537</v>
      </c>
      <c r="H6989" s="124"/>
      <c r="I6989" s="128" t="s">
        <v>15560</v>
      </c>
      <c r="J6989" s="124"/>
      <c r="K6989" s="124"/>
      <c r="L6989" s="124"/>
      <c r="M6989" s="124"/>
      <c r="N6989" s="197">
        <v>0</v>
      </c>
      <c r="O6989" s="197">
        <v>300</v>
      </c>
      <c r="P6989" s="124" t="s">
        <v>1314</v>
      </c>
    </row>
    <row r="6990" spans="1:16" ht="63.75">
      <c r="A6990" s="262" t="s">
        <v>622</v>
      </c>
      <c r="B6990" s="124"/>
      <c r="C6990" s="125" t="s">
        <v>715</v>
      </c>
      <c r="D6990" s="195">
        <v>43270</v>
      </c>
      <c r="E6990" s="124" t="s">
        <v>12966</v>
      </c>
      <c r="F6990" s="124" t="s">
        <v>1315</v>
      </c>
      <c r="G6990" s="124">
        <v>18096452</v>
      </c>
      <c r="H6990" s="124"/>
      <c r="I6990" s="128" t="s">
        <v>15561</v>
      </c>
      <c r="J6990" s="124"/>
      <c r="K6990" s="124"/>
      <c r="L6990" s="124"/>
      <c r="M6990" s="124"/>
      <c r="N6990" s="197">
        <v>44352.5</v>
      </c>
      <c r="O6990" s="197">
        <v>0</v>
      </c>
      <c r="P6990" s="124" t="s">
        <v>1314</v>
      </c>
    </row>
    <row r="6991" spans="1:16" ht="63.75">
      <c r="A6991" s="262" t="s">
        <v>622</v>
      </c>
      <c r="B6991" s="124"/>
      <c r="C6991" s="125" t="s">
        <v>715</v>
      </c>
      <c r="D6991" s="195">
        <v>43270</v>
      </c>
      <c r="E6991" s="124" t="s">
        <v>12967</v>
      </c>
      <c r="F6991" s="124" t="s">
        <v>1315</v>
      </c>
      <c r="G6991" s="124">
        <v>18096454</v>
      </c>
      <c r="H6991" s="124"/>
      <c r="I6991" s="128" t="s">
        <v>15562</v>
      </c>
      <c r="J6991" s="124"/>
      <c r="K6991" s="124"/>
      <c r="L6991" s="124"/>
      <c r="M6991" s="124"/>
      <c r="N6991" s="197">
        <v>44968.5</v>
      </c>
      <c r="O6991" s="197">
        <v>0</v>
      </c>
      <c r="P6991" s="124" t="s">
        <v>1314</v>
      </c>
    </row>
    <row r="6992" spans="1:16" ht="63.75">
      <c r="A6992" s="262" t="s">
        <v>622</v>
      </c>
      <c r="B6992" s="124"/>
      <c r="C6992" s="125" t="s">
        <v>715</v>
      </c>
      <c r="D6992" s="195">
        <v>43270</v>
      </c>
      <c r="E6992" s="124" t="s">
        <v>12968</v>
      </c>
      <c r="F6992" s="124" t="s">
        <v>1315</v>
      </c>
      <c r="G6992" s="124">
        <v>18096457</v>
      </c>
      <c r="H6992" s="124"/>
      <c r="I6992" s="128" t="s">
        <v>15563</v>
      </c>
      <c r="J6992" s="124"/>
      <c r="K6992" s="124"/>
      <c r="L6992" s="124"/>
      <c r="M6992" s="124"/>
      <c r="N6992" s="197">
        <v>101764.5</v>
      </c>
      <c r="O6992" s="197">
        <v>0</v>
      </c>
      <c r="P6992" s="124" t="s">
        <v>1314</v>
      </c>
    </row>
    <row r="6993" spans="1:16" ht="63.75">
      <c r="A6993" s="262" t="s">
        <v>622</v>
      </c>
      <c r="B6993" s="124"/>
      <c r="C6993" s="125" t="s">
        <v>715</v>
      </c>
      <c r="D6993" s="195">
        <v>43270</v>
      </c>
      <c r="E6993" s="124" t="s">
        <v>12969</v>
      </c>
      <c r="F6993" s="124" t="s">
        <v>1315</v>
      </c>
      <c r="G6993" s="124">
        <v>18096461</v>
      </c>
      <c r="H6993" s="124"/>
      <c r="I6993" s="128" t="s">
        <v>15564</v>
      </c>
      <c r="J6993" s="124"/>
      <c r="K6993" s="124"/>
      <c r="L6993" s="124"/>
      <c r="M6993" s="124"/>
      <c r="N6993" s="197">
        <v>27104.5</v>
      </c>
      <c r="O6993" s="197">
        <v>0</v>
      </c>
      <c r="P6993" s="124" t="s">
        <v>1314</v>
      </c>
    </row>
    <row r="6994" spans="1:16" ht="63.75">
      <c r="A6994" s="262" t="s">
        <v>622</v>
      </c>
      <c r="B6994" s="124"/>
      <c r="C6994" s="125" t="s">
        <v>715</v>
      </c>
      <c r="D6994" s="195">
        <v>43270</v>
      </c>
      <c r="E6994" s="124" t="s">
        <v>12970</v>
      </c>
      <c r="F6994" s="124" t="s">
        <v>1315</v>
      </c>
      <c r="G6994" s="124">
        <v>18096464</v>
      </c>
      <c r="H6994" s="124"/>
      <c r="I6994" s="128" t="s">
        <v>15565</v>
      </c>
      <c r="J6994" s="124"/>
      <c r="K6994" s="124"/>
      <c r="L6994" s="124"/>
      <c r="M6994" s="124"/>
      <c r="N6994" s="197">
        <v>35112.5</v>
      </c>
      <c r="O6994" s="197">
        <v>0</v>
      </c>
      <c r="P6994" s="124" t="s">
        <v>1314</v>
      </c>
    </row>
    <row r="6995" spans="1:16" ht="63.75">
      <c r="A6995" s="262" t="s">
        <v>622</v>
      </c>
      <c r="B6995" s="124"/>
      <c r="C6995" s="125" t="s">
        <v>715</v>
      </c>
      <c r="D6995" s="195">
        <v>43270</v>
      </c>
      <c r="E6995" s="124" t="s">
        <v>12971</v>
      </c>
      <c r="F6995" s="124" t="s">
        <v>1315</v>
      </c>
      <c r="G6995" s="124">
        <v>18096466</v>
      </c>
      <c r="H6995" s="124"/>
      <c r="I6995" s="128" t="s">
        <v>15566</v>
      </c>
      <c r="J6995" s="124"/>
      <c r="K6995" s="124"/>
      <c r="L6995" s="124"/>
      <c r="M6995" s="124"/>
      <c r="N6995" s="197">
        <v>42975</v>
      </c>
      <c r="O6995" s="197">
        <v>0</v>
      </c>
      <c r="P6995" s="124" t="s">
        <v>1314</v>
      </c>
    </row>
    <row r="6996" spans="1:16" ht="63.75">
      <c r="A6996" s="262" t="s">
        <v>622</v>
      </c>
      <c r="B6996" s="124"/>
      <c r="C6996" s="125" t="s">
        <v>715</v>
      </c>
      <c r="D6996" s="195">
        <v>43270</v>
      </c>
      <c r="E6996" s="124" t="s">
        <v>12972</v>
      </c>
      <c r="F6996" s="124" t="s">
        <v>1315</v>
      </c>
      <c r="G6996" s="124">
        <v>18096468</v>
      </c>
      <c r="H6996" s="124"/>
      <c r="I6996" s="128" t="s">
        <v>15567</v>
      </c>
      <c r="J6996" s="124"/>
      <c r="K6996" s="124"/>
      <c r="L6996" s="124"/>
      <c r="M6996" s="124"/>
      <c r="N6996" s="197">
        <v>18675</v>
      </c>
      <c r="O6996" s="197">
        <v>0</v>
      </c>
      <c r="P6996" s="124" t="s">
        <v>1314</v>
      </c>
    </row>
    <row r="6997" spans="1:16" ht="63.75">
      <c r="A6997" s="262" t="s">
        <v>622</v>
      </c>
      <c r="B6997" s="124"/>
      <c r="C6997" s="125" t="s">
        <v>715</v>
      </c>
      <c r="D6997" s="195">
        <v>43270</v>
      </c>
      <c r="E6997" s="124" t="s">
        <v>12973</v>
      </c>
      <c r="F6997" s="124" t="s">
        <v>1315</v>
      </c>
      <c r="G6997" s="124">
        <v>18096470</v>
      </c>
      <c r="H6997" s="124"/>
      <c r="I6997" s="128" t="s">
        <v>15568</v>
      </c>
      <c r="J6997" s="124"/>
      <c r="K6997" s="124"/>
      <c r="L6997" s="124"/>
      <c r="M6997" s="124"/>
      <c r="N6997" s="197">
        <v>59876</v>
      </c>
      <c r="O6997" s="197">
        <v>0</v>
      </c>
      <c r="P6997" s="124" t="s">
        <v>1314</v>
      </c>
    </row>
    <row r="6998" spans="1:16" ht="63.75">
      <c r="A6998" s="262" t="s">
        <v>622</v>
      </c>
      <c r="B6998" s="124"/>
      <c r="C6998" s="125" t="s">
        <v>715</v>
      </c>
      <c r="D6998" s="195">
        <v>43270</v>
      </c>
      <c r="E6998" s="124" t="s">
        <v>12974</v>
      </c>
      <c r="F6998" s="124" t="s">
        <v>1315</v>
      </c>
      <c r="G6998" s="124">
        <v>18096478</v>
      </c>
      <c r="H6998" s="124"/>
      <c r="I6998" s="128" t="s">
        <v>15569</v>
      </c>
      <c r="J6998" s="124"/>
      <c r="K6998" s="124"/>
      <c r="L6998" s="124"/>
      <c r="M6998" s="124"/>
      <c r="N6998" s="197">
        <v>36675</v>
      </c>
      <c r="O6998" s="197">
        <v>0</v>
      </c>
      <c r="P6998" s="124" t="s">
        <v>1314</v>
      </c>
    </row>
    <row r="6999" spans="1:16" ht="63.75">
      <c r="A6999" s="262" t="s">
        <v>622</v>
      </c>
      <c r="B6999" s="124"/>
      <c r="C6999" s="125" t="s">
        <v>715</v>
      </c>
      <c r="D6999" s="195">
        <v>43270</v>
      </c>
      <c r="E6999" s="124" t="s">
        <v>12975</v>
      </c>
      <c r="F6999" s="124" t="s">
        <v>1315</v>
      </c>
      <c r="G6999" s="124">
        <v>18096481</v>
      </c>
      <c r="H6999" s="124"/>
      <c r="I6999" s="128" t="s">
        <v>15570</v>
      </c>
      <c r="J6999" s="124"/>
      <c r="K6999" s="124"/>
      <c r="L6999" s="124"/>
      <c r="M6999" s="124"/>
      <c r="N6999" s="197">
        <v>47309.5</v>
      </c>
      <c r="O6999" s="197">
        <v>0</v>
      </c>
      <c r="P6999" s="124" t="s">
        <v>1314</v>
      </c>
    </row>
    <row r="7000" spans="1:16" ht="76.5">
      <c r="A7000" s="262" t="s">
        <v>622</v>
      </c>
      <c r="B7000" s="124"/>
      <c r="C7000" s="125" t="s">
        <v>715</v>
      </c>
      <c r="D7000" s="195">
        <v>43270</v>
      </c>
      <c r="E7000" s="124" t="s">
        <v>12976</v>
      </c>
      <c r="F7000" s="124" t="s">
        <v>1315</v>
      </c>
      <c r="G7000" s="124">
        <v>18096437</v>
      </c>
      <c r="H7000" s="124"/>
      <c r="I7000" s="128" t="s">
        <v>15571</v>
      </c>
      <c r="J7000" s="124"/>
      <c r="K7000" s="124"/>
      <c r="L7000" s="124"/>
      <c r="M7000" s="124"/>
      <c r="N7000" s="197">
        <v>857976</v>
      </c>
      <c r="O7000" s="197">
        <v>0</v>
      </c>
      <c r="P7000" s="124" t="s">
        <v>1314</v>
      </c>
    </row>
    <row r="7001" spans="1:16" ht="63.75">
      <c r="A7001" s="262" t="s">
        <v>622</v>
      </c>
      <c r="B7001" s="124"/>
      <c r="C7001" s="125" t="s">
        <v>715</v>
      </c>
      <c r="D7001" s="195">
        <v>43270</v>
      </c>
      <c r="E7001" s="124" t="s">
        <v>12977</v>
      </c>
      <c r="F7001" s="124" t="s">
        <v>1315</v>
      </c>
      <c r="G7001" s="124">
        <v>18096438</v>
      </c>
      <c r="H7001" s="124"/>
      <c r="I7001" s="128" t="s">
        <v>15572</v>
      </c>
      <c r="J7001" s="124"/>
      <c r="K7001" s="124"/>
      <c r="L7001" s="124"/>
      <c r="M7001" s="124"/>
      <c r="N7001" s="197">
        <v>41519</v>
      </c>
      <c r="O7001" s="197">
        <v>0</v>
      </c>
      <c r="P7001" s="124" t="s">
        <v>1314</v>
      </c>
    </row>
    <row r="7002" spans="1:16" ht="63.75">
      <c r="A7002" s="262" t="s">
        <v>622</v>
      </c>
      <c r="B7002" s="124"/>
      <c r="C7002" s="125" t="s">
        <v>715</v>
      </c>
      <c r="D7002" s="195">
        <v>43270</v>
      </c>
      <c r="E7002" s="124" t="s">
        <v>12978</v>
      </c>
      <c r="F7002" s="124" t="s">
        <v>1315</v>
      </c>
      <c r="G7002" s="124">
        <v>18096453</v>
      </c>
      <c r="H7002" s="124"/>
      <c r="I7002" s="128" t="s">
        <v>15573</v>
      </c>
      <c r="J7002" s="124"/>
      <c r="K7002" s="124"/>
      <c r="L7002" s="124"/>
      <c r="M7002" s="124"/>
      <c r="N7002" s="197">
        <v>24886.5</v>
      </c>
      <c r="O7002" s="197">
        <v>0</v>
      </c>
      <c r="P7002" s="124" t="s">
        <v>1314</v>
      </c>
    </row>
    <row r="7003" spans="1:16" ht="63.75">
      <c r="A7003" s="262" t="s">
        <v>622</v>
      </c>
      <c r="B7003" s="124"/>
      <c r="C7003" s="125" t="s">
        <v>715</v>
      </c>
      <c r="D7003" s="195">
        <v>43270</v>
      </c>
      <c r="E7003" s="124" t="s">
        <v>12979</v>
      </c>
      <c r="F7003" s="124" t="s">
        <v>1315</v>
      </c>
      <c r="G7003" s="124">
        <v>18096456</v>
      </c>
      <c r="H7003" s="124"/>
      <c r="I7003" s="128" t="s">
        <v>15574</v>
      </c>
      <c r="J7003" s="124"/>
      <c r="K7003" s="124"/>
      <c r="L7003" s="124"/>
      <c r="M7003" s="124"/>
      <c r="N7003" s="197">
        <v>33634</v>
      </c>
      <c r="O7003" s="197">
        <v>0</v>
      </c>
      <c r="P7003" s="124" t="s">
        <v>1314</v>
      </c>
    </row>
    <row r="7004" spans="1:16" ht="63.75">
      <c r="A7004" s="262" t="s">
        <v>622</v>
      </c>
      <c r="B7004" s="124"/>
      <c r="C7004" s="125" t="s">
        <v>715</v>
      </c>
      <c r="D7004" s="195">
        <v>43270</v>
      </c>
      <c r="E7004" s="124" t="s">
        <v>12980</v>
      </c>
      <c r="F7004" s="124" t="s">
        <v>1315</v>
      </c>
      <c r="G7004" s="124">
        <v>18096463</v>
      </c>
      <c r="H7004" s="124"/>
      <c r="I7004" s="128" t="s">
        <v>15575</v>
      </c>
      <c r="J7004" s="124"/>
      <c r="K7004" s="124"/>
      <c r="L7004" s="124"/>
      <c r="M7004" s="124"/>
      <c r="N7004" s="197">
        <v>29691.5</v>
      </c>
      <c r="O7004" s="197">
        <v>0</v>
      </c>
      <c r="P7004" s="124" t="s">
        <v>1314</v>
      </c>
    </row>
    <row r="7005" spans="1:16" ht="76.5">
      <c r="A7005" s="262" t="s">
        <v>622</v>
      </c>
      <c r="B7005" s="124"/>
      <c r="C7005" s="125" t="s">
        <v>715</v>
      </c>
      <c r="D7005" s="195">
        <v>43270</v>
      </c>
      <c r="E7005" s="124" t="s">
        <v>12981</v>
      </c>
      <c r="F7005" s="124" t="s">
        <v>1315</v>
      </c>
      <c r="G7005" s="124">
        <v>18096465</v>
      </c>
      <c r="H7005" s="124"/>
      <c r="I7005" s="128" t="s">
        <v>15576</v>
      </c>
      <c r="J7005" s="124"/>
      <c r="K7005" s="124"/>
      <c r="L7005" s="124"/>
      <c r="M7005" s="124"/>
      <c r="N7005" s="197">
        <v>28706</v>
      </c>
      <c r="O7005" s="197">
        <v>0</v>
      </c>
      <c r="P7005" s="124" t="s">
        <v>1314</v>
      </c>
    </row>
    <row r="7006" spans="1:16" ht="63.75">
      <c r="A7006" s="262" t="s">
        <v>622</v>
      </c>
      <c r="B7006" s="124"/>
      <c r="C7006" s="125" t="s">
        <v>715</v>
      </c>
      <c r="D7006" s="195">
        <v>43270</v>
      </c>
      <c r="E7006" s="124" t="s">
        <v>12982</v>
      </c>
      <c r="F7006" s="124" t="s">
        <v>1315</v>
      </c>
      <c r="G7006" s="124">
        <v>18096467</v>
      </c>
      <c r="H7006" s="124"/>
      <c r="I7006" s="128" t="s">
        <v>15577</v>
      </c>
      <c r="J7006" s="124"/>
      <c r="K7006" s="124"/>
      <c r="L7006" s="124"/>
      <c r="M7006" s="124"/>
      <c r="N7006" s="197">
        <v>22050</v>
      </c>
      <c r="O7006" s="197">
        <v>0</v>
      </c>
      <c r="P7006" s="124" t="s">
        <v>1314</v>
      </c>
    </row>
    <row r="7007" spans="1:16" ht="63.75">
      <c r="A7007" s="262" t="s">
        <v>622</v>
      </c>
      <c r="B7007" s="124"/>
      <c r="C7007" s="125" t="s">
        <v>715</v>
      </c>
      <c r="D7007" s="195">
        <v>43270</v>
      </c>
      <c r="E7007" s="124" t="s">
        <v>12983</v>
      </c>
      <c r="F7007" s="124" t="s">
        <v>1315</v>
      </c>
      <c r="G7007" s="124">
        <v>18096473</v>
      </c>
      <c r="H7007" s="124"/>
      <c r="I7007" s="128" t="s">
        <v>15578</v>
      </c>
      <c r="J7007" s="124"/>
      <c r="K7007" s="124"/>
      <c r="L7007" s="124"/>
      <c r="M7007" s="124"/>
      <c r="N7007" s="197">
        <v>13798.5</v>
      </c>
      <c r="O7007" s="197">
        <v>0</v>
      </c>
      <c r="P7007" s="124" t="s">
        <v>1314</v>
      </c>
    </row>
    <row r="7008" spans="1:16" ht="63.75">
      <c r="A7008" s="262" t="s">
        <v>622</v>
      </c>
      <c r="B7008" s="124"/>
      <c r="C7008" s="125" t="s">
        <v>715</v>
      </c>
      <c r="D7008" s="195">
        <v>43270</v>
      </c>
      <c r="E7008" s="124" t="s">
        <v>12984</v>
      </c>
      <c r="F7008" s="124" t="s">
        <v>1315</v>
      </c>
      <c r="G7008" s="124">
        <v>18095917</v>
      </c>
      <c r="H7008" s="124"/>
      <c r="I7008" s="128" t="s">
        <v>15579</v>
      </c>
      <c r="J7008" s="124"/>
      <c r="K7008" s="124"/>
      <c r="L7008" s="124"/>
      <c r="M7008" s="124"/>
      <c r="N7008" s="197">
        <v>33757</v>
      </c>
      <c r="O7008" s="197">
        <v>0</v>
      </c>
      <c r="P7008" s="124" t="s">
        <v>1314</v>
      </c>
    </row>
    <row r="7009" spans="1:16" ht="63.75">
      <c r="A7009" s="262" t="s">
        <v>622</v>
      </c>
      <c r="B7009" s="124"/>
      <c r="C7009" s="125" t="s">
        <v>715</v>
      </c>
      <c r="D7009" s="195">
        <v>43270</v>
      </c>
      <c r="E7009" s="124" t="s">
        <v>12985</v>
      </c>
      <c r="F7009" s="124" t="s">
        <v>1315</v>
      </c>
      <c r="G7009" s="124">
        <v>18095918</v>
      </c>
      <c r="H7009" s="124"/>
      <c r="I7009" s="128" t="s">
        <v>15580</v>
      </c>
      <c r="J7009" s="124"/>
      <c r="K7009" s="124"/>
      <c r="L7009" s="124"/>
      <c r="M7009" s="124"/>
      <c r="N7009" s="197">
        <v>10125</v>
      </c>
      <c r="O7009" s="197">
        <v>0</v>
      </c>
      <c r="P7009" s="124" t="s">
        <v>1314</v>
      </c>
    </row>
    <row r="7010" spans="1:16" ht="63.75">
      <c r="A7010" s="262" t="s">
        <v>622</v>
      </c>
      <c r="B7010" s="124"/>
      <c r="C7010" s="125" t="s">
        <v>715</v>
      </c>
      <c r="D7010" s="195">
        <v>43270</v>
      </c>
      <c r="E7010" s="124" t="s">
        <v>12986</v>
      </c>
      <c r="F7010" s="124" t="s">
        <v>1315</v>
      </c>
      <c r="G7010" s="124">
        <v>18096024</v>
      </c>
      <c r="H7010" s="124"/>
      <c r="I7010" s="128" t="s">
        <v>15581</v>
      </c>
      <c r="J7010" s="124"/>
      <c r="K7010" s="124"/>
      <c r="L7010" s="124"/>
      <c r="M7010" s="124"/>
      <c r="N7010" s="197">
        <v>25749</v>
      </c>
      <c r="O7010" s="197">
        <v>0</v>
      </c>
      <c r="P7010" s="124" t="s">
        <v>1314</v>
      </c>
    </row>
    <row r="7011" spans="1:16" ht="63.75">
      <c r="A7011" s="262" t="s">
        <v>622</v>
      </c>
      <c r="B7011" s="124"/>
      <c r="C7011" s="125" t="s">
        <v>715</v>
      </c>
      <c r="D7011" s="195">
        <v>43270</v>
      </c>
      <c r="E7011" s="124" t="s">
        <v>12987</v>
      </c>
      <c r="F7011" s="124" t="s">
        <v>1315</v>
      </c>
      <c r="G7011" s="124">
        <v>18096026</v>
      </c>
      <c r="H7011" s="124"/>
      <c r="I7011" s="128" t="s">
        <v>15582</v>
      </c>
      <c r="J7011" s="124"/>
      <c r="K7011" s="124"/>
      <c r="L7011" s="124"/>
      <c r="M7011" s="124"/>
      <c r="N7011" s="197">
        <v>13050</v>
      </c>
      <c r="O7011" s="197">
        <v>0</v>
      </c>
      <c r="P7011" s="124" t="s">
        <v>1314</v>
      </c>
    </row>
    <row r="7012" spans="1:16" ht="63.75">
      <c r="A7012" s="262" t="s">
        <v>622</v>
      </c>
      <c r="B7012" s="124"/>
      <c r="C7012" s="125" t="s">
        <v>715</v>
      </c>
      <c r="D7012" s="195">
        <v>43270</v>
      </c>
      <c r="E7012" s="124" t="s">
        <v>12988</v>
      </c>
      <c r="F7012" s="124" t="s">
        <v>1315</v>
      </c>
      <c r="G7012" s="124">
        <v>18096027</v>
      </c>
      <c r="H7012" s="124"/>
      <c r="I7012" s="128" t="s">
        <v>15583</v>
      </c>
      <c r="J7012" s="124"/>
      <c r="K7012" s="124"/>
      <c r="L7012" s="124"/>
      <c r="M7012" s="124"/>
      <c r="N7012" s="197">
        <v>10125</v>
      </c>
      <c r="O7012" s="197">
        <v>0</v>
      </c>
      <c r="P7012" s="124" t="s">
        <v>1314</v>
      </c>
    </row>
    <row r="7013" spans="1:16" ht="63.75">
      <c r="A7013" s="262" t="s">
        <v>622</v>
      </c>
      <c r="B7013" s="124"/>
      <c r="C7013" s="125" t="s">
        <v>715</v>
      </c>
      <c r="D7013" s="195">
        <v>43270</v>
      </c>
      <c r="E7013" s="124" t="s">
        <v>12989</v>
      </c>
      <c r="F7013" s="124" t="s">
        <v>1315</v>
      </c>
      <c r="G7013" s="124">
        <v>18096034</v>
      </c>
      <c r="H7013" s="124"/>
      <c r="I7013" s="128" t="s">
        <v>15584</v>
      </c>
      <c r="J7013" s="124"/>
      <c r="K7013" s="124"/>
      <c r="L7013" s="124"/>
      <c r="M7013" s="124"/>
      <c r="N7013" s="197">
        <v>22299.5</v>
      </c>
      <c r="O7013" s="197">
        <v>0</v>
      </c>
      <c r="P7013" s="124" t="s">
        <v>1314</v>
      </c>
    </row>
    <row r="7014" spans="1:16" ht="63.75">
      <c r="A7014" s="262" t="s">
        <v>622</v>
      </c>
      <c r="B7014" s="124"/>
      <c r="C7014" s="125" t="s">
        <v>715</v>
      </c>
      <c r="D7014" s="195">
        <v>43270</v>
      </c>
      <c r="E7014" s="124" t="s">
        <v>12990</v>
      </c>
      <c r="F7014" s="124" t="s">
        <v>1315</v>
      </c>
      <c r="G7014" s="124">
        <v>18096037</v>
      </c>
      <c r="H7014" s="124"/>
      <c r="I7014" s="128" t="s">
        <v>15585</v>
      </c>
      <c r="J7014" s="124"/>
      <c r="K7014" s="124"/>
      <c r="L7014" s="124"/>
      <c r="M7014" s="124"/>
      <c r="N7014" s="197">
        <v>15300</v>
      </c>
      <c r="O7014" s="197">
        <v>0</v>
      </c>
      <c r="P7014" s="124" t="s">
        <v>1314</v>
      </c>
    </row>
    <row r="7015" spans="1:16" ht="63.75">
      <c r="A7015" s="262" t="s">
        <v>622</v>
      </c>
      <c r="B7015" s="124"/>
      <c r="C7015" s="125" t="s">
        <v>715</v>
      </c>
      <c r="D7015" s="195">
        <v>43270</v>
      </c>
      <c r="E7015" s="124" t="s">
        <v>12991</v>
      </c>
      <c r="F7015" s="124" t="s">
        <v>1315</v>
      </c>
      <c r="G7015" s="124">
        <v>18096039</v>
      </c>
      <c r="H7015" s="124"/>
      <c r="I7015" s="128" t="s">
        <v>15586</v>
      </c>
      <c r="J7015" s="124"/>
      <c r="K7015" s="124"/>
      <c r="L7015" s="124"/>
      <c r="M7015" s="124"/>
      <c r="N7015" s="197">
        <v>18000</v>
      </c>
      <c r="O7015" s="197">
        <v>0</v>
      </c>
      <c r="P7015" s="124" t="s">
        <v>1314</v>
      </c>
    </row>
    <row r="7016" spans="1:16" ht="63.75">
      <c r="A7016" s="262" t="s">
        <v>622</v>
      </c>
      <c r="B7016" s="124"/>
      <c r="C7016" s="125" t="s">
        <v>715</v>
      </c>
      <c r="D7016" s="195">
        <v>43270</v>
      </c>
      <c r="E7016" s="124" t="s">
        <v>12992</v>
      </c>
      <c r="F7016" s="124" t="s">
        <v>1315</v>
      </c>
      <c r="G7016" s="124">
        <v>18096041</v>
      </c>
      <c r="H7016" s="124"/>
      <c r="I7016" s="128" t="s">
        <v>15587</v>
      </c>
      <c r="J7016" s="124"/>
      <c r="K7016" s="124"/>
      <c r="L7016" s="124"/>
      <c r="M7016" s="124"/>
      <c r="N7016" s="197">
        <v>13500</v>
      </c>
      <c r="O7016" s="197">
        <v>0</v>
      </c>
      <c r="P7016" s="124" t="s">
        <v>1314</v>
      </c>
    </row>
    <row r="7017" spans="1:16" ht="63.75">
      <c r="A7017" s="262" t="s">
        <v>622</v>
      </c>
      <c r="B7017" s="124"/>
      <c r="C7017" s="125" t="s">
        <v>715</v>
      </c>
      <c r="D7017" s="195">
        <v>43270</v>
      </c>
      <c r="E7017" s="124" t="s">
        <v>12993</v>
      </c>
      <c r="F7017" s="124" t="s">
        <v>1315</v>
      </c>
      <c r="G7017" s="124">
        <v>18096045</v>
      </c>
      <c r="H7017" s="124"/>
      <c r="I7017" s="128" t="s">
        <v>15588</v>
      </c>
      <c r="J7017" s="124"/>
      <c r="K7017" s="124"/>
      <c r="L7017" s="124"/>
      <c r="M7017" s="124"/>
      <c r="N7017" s="197">
        <v>14175</v>
      </c>
      <c r="O7017" s="197">
        <v>0</v>
      </c>
      <c r="P7017" s="124" t="s">
        <v>1314</v>
      </c>
    </row>
    <row r="7018" spans="1:16" ht="63.75">
      <c r="A7018" s="262" t="s">
        <v>622</v>
      </c>
      <c r="B7018" s="124"/>
      <c r="C7018" s="125" t="s">
        <v>715</v>
      </c>
      <c r="D7018" s="195">
        <v>43270</v>
      </c>
      <c r="E7018" s="124" t="s">
        <v>12994</v>
      </c>
      <c r="F7018" s="124" t="s">
        <v>1315</v>
      </c>
      <c r="G7018" s="124">
        <v>18096048</v>
      </c>
      <c r="H7018" s="124"/>
      <c r="I7018" s="128" t="s">
        <v>15589</v>
      </c>
      <c r="J7018" s="124"/>
      <c r="K7018" s="124"/>
      <c r="L7018" s="124"/>
      <c r="M7018" s="124"/>
      <c r="N7018" s="197">
        <v>10575</v>
      </c>
      <c r="O7018" s="197">
        <v>0</v>
      </c>
      <c r="P7018" s="124" t="s">
        <v>1314</v>
      </c>
    </row>
    <row r="7019" spans="1:16" ht="63.75">
      <c r="A7019" s="262" t="s">
        <v>622</v>
      </c>
      <c r="B7019" s="124"/>
      <c r="C7019" s="125" t="s">
        <v>715</v>
      </c>
      <c r="D7019" s="195">
        <v>43270</v>
      </c>
      <c r="E7019" s="124" t="s">
        <v>12995</v>
      </c>
      <c r="F7019" s="124" t="s">
        <v>1315</v>
      </c>
      <c r="G7019" s="124">
        <v>18096398</v>
      </c>
      <c r="H7019" s="124"/>
      <c r="I7019" s="128" t="s">
        <v>15590</v>
      </c>
      <c r="J7019" s="124"/>
      <c r="K7019" s="124"/>
      <c r="L7019" s="124"/>
      <c r="M7019" s="124"/>
      <c r="N7019" s="197">
        <v>18000</v>
      </c>
      <c r="O7019" s="197">
        <v>0</v>
      </c>
      <c r="P7019" s="124" t="s">
        <v>1314</v>
      </c>
    </row>
    <row r="7020" spans="1:16" ht="76.5">
      <c r="A7020" s="262" t="s">
        <v>622</v>
      </c>
      <c r="B7020" s="124"/>
      <c r="C7020" s="125" t="s">
        <v>715</v>
      </c>
      <c r="D7020" s="195">
        <v>43270</v>
      </c>
      <c r="E7020" s="124" t="s">
        <v>12996</v>
      </c>
      <c r="F7020" s="124" t="s">
        <v>1315</v>
      </c>
      <c r="G7020" s="124">
        <v>18096403</v>
      </c>
      <c r="H7020" s="124"/>
      <c r="I7020" s="128" t="s">
        <v>15591</v>
      </c>
      <c r="J7020" s="124"/>
      <c r="K7020" s="124"/>
      <c r="L7020" s="124"/>
      <c r="M7020" s="124"/>
      <c r="N7020" s="197">
        <v>13306</v>
      </c>
      <c r="O7020" s="197">
        <v>0</v>
      </c>
      <c r="P7020" s="124" t="s">
        <v>1314</v>
      </c>
    </row>
    <row r="7021" spans="1:16" ht="63.75">
      <c r="A7021" s="262" t="s">
        <v>622</v>
      </c>
      <c r="B7021" s="124"/>
      <c r="C7021" s="125" t="s">
        <v>715</v>
      </c>
      <c r="D7021" s="195">
        <v>43270</v>
      </c>
      <c r="E7021" s="124" t="s">
        <v>12997</v>
      </c>
      <c r="F7021" s="124" t="s">
        <v>1315</v>
      </c>
      <c r="G7021" s="124">
        <v>18096405</v>
      </c>
      <c r="H7021" s="124"/>
      <c r="I7021" s="128" t="s">
        <v>15592</v>
      </c>
      <c r="J7021" s="124"/>
      <c r="K7021" s="124"/>
      <c r="L7021" s="124"/>
      <c r="M7021" s="124"/>
      <c r="N7021" s="197">
        <v>11088</v>
      </c>
      <c r="O7021" s="197">
        <v>0</v>
      </c>
      <c r="P7021" s="124" t="s">
        <v>1314</v>
      </c>
    </row>
    <row r="7022" spans="1:16" ht="63.75">
      <c r="A7022" s="262" t="s">
        <v>622</v>
      </c>
      <c r="B7022" s="124"/>
      <c r="C7022" s="125" t="s">
        <v>715</v>
      </c>
      <c r="D7022" s="195">
        <v>43270</v>
      </c>
      <c r="E7022" s="124" t="s">
        <v>12998</v>
      </c>
      <c r="F7022" s="124" t="s">
        <v>1315</v>
      </c>
      <c r="G7022" s="124">
        <v>18096408</v>
      </c>
      <c r="H7022" s="124"/>
      <c r="I7022" s="128" t="s">
        <v>15593</v>
      </c>
      <c r="J7022" s="124"/>
      <c r="K7022" s="124"/>
      <c r="L7022" s="124"/>
      <c r="M7022" s="124"/>
      <c r="N7022" s="197">
        <v>12813</v>
      </c>
      <c r="O7022" s="197">
        <v>0</v>
      </c>
      <c r="P7022" s="124" t="s">
        <v>1314</v>
      </c>
    </row>
    <row r="7023" spans="1:16" ht="63.75">
      <c r="A7023" s="262" t="s">
        <v>622</v>
      </c>
      <c r="B7023" s="124"/>
      <c r="C7023" s="125" t="s">
        <v>715</v>
      </c>
      <c r="D7023" s="195">
        <v>43270</v>
      </c>
      <c r="E7023" s="124" t="s">
        <v>12999</v>
      </c>
      <c r="F7023" s="124" t="s">
        <v>1315</v>
      </c>
      <c r="G7023" s="124">
        <v>18096416</v>
      </c>
      <c r="H7023" s="124"/>
      <c r="I7023" s="128" t="s">
        <v>15594</v>
      </c>
      <c r="J7023" s="124"/>
      <c r="K7023" s="124"/>
      <c r="L7023" s="124"/>
      <c r="M7023" s="124"/>
      <c r="N7023" s="197">
        <v>14784</v>
      </c>
      <c r="O7023" s="197">
        <v>0</v>
      </c>
      <c r="P7023" s="124" t="s">
        <v>1314</v>
      </c>
    </row>
    <row r="7024" spans="1:16" ht="63.75">
      <c r="A7024" s="262" t="s">
        <v>622</v>
      </c>
      <c r="B7024" s="124"/>
      <c r="C7024" s="125" t="s">
        <v>715</v>
      </c>
      <c r="D7024" s="195">
        <v>43270</v>
      </c>
      <c r="E7024" s="124" t="s">
        <v>13000</v>
      </c>
      <c r="F7024" s="124" t="s">
        <v>1315</v>
      </c>
      <c r="G7024" s="124">
        <v>18096432</v>
      </c>
      <c r="H7024" s="124"/>
      <c r="I7024" s="128" t="s">
        <v>15595</v>
      </c>
      <c r="J7024" s="124"/>
      <c r="K7024" s="124"/>
      <c r="L7024" s="124"/>
      <c r="M7024" s="124"/>
      <c r="N7024" s="197">
        <v>12320</v>
      </c>
      <c r="O7024" s="197">
        <v>0</v>
      </c>
      <c r="P7024" s="124" t="s">
        <v>1314</v>
      </c>
    </row>
    <row r="7025" spans="1:16" ht="63.75">
      <c r="A7025" s="262" t="s">
        <v>622</v>
      </c>
      <c r="B7025" s="124"/>
      <c r="C7025" s="125" t="s">
        <v>715</v>
      </c>
      <c r="D7025" s="195">
        <v>43270</v>
      </c>
      <c r="E7025" s="124" t="s">
        <v>13001</v>
      </c>
      <c r="F7025" s="124" t="s">
        <v>1315</v>
      </c>
      <c r="G7025" s="124">
        <v>18096435</v>
      </c>
      <c r="H7025" s="124"/>
      <c r="I7025" s="128" t="s">
        <v>15596</v>
      </c>
      <c r="J7025" s="124"/>
      <c r="K7025" s="124"/>
      <c r="L7025" s="124"/>
      <c r="M7025" s="124"/>
      <c r="N7025" s="197">
        <v>10800</v>
      </c>
      <c r="O7025" s="197">
        <v>0</v>
      </c>
      <c r="P7025" s="124" t="s">
        <v>1314</v>
      </c>
    </row>
    <row r="7026" spans="1:16" ht="63.75">
      <c r="A7026" s="262" t="s">
        <v>622</v>
      </c>
      <c r="B7026" s="124"/>
      <c r="C7026" s="125" t="s">
        <v>715</v>
      </c>
      <c r="D7026" s="195">
        <v>43270</v>
      </c>
      <c r="E7026" s="124" t="s">
        <v>13002</v>
      </c>
      <c r="F7026" s="124" t="s">
        <v>1315</v>
      </c>
      <c r="G7026" s="124">
        <v>18096440</v>
      </c>
      <c r="H7026" s="124"/>
      <c r="I7026" s="128" t="s">
        <v>15597</v>
      </c>
      <c r="J7026" s="124"/>
      <c r="K7026" s="124"/>
      <c r="L7026" s="124"/>
      <c r="M7026" s="124"/>
      <c r="N7026" s="197">
        <v>12150</v>
      </c>
      <c r="O7026" s="197">
        <v>0</v>
      </c>
      <c r="P7026" s="124" t="s">
        <v>1314</v>
      </c>
    </row>
    <row r="7027" spans="1:16" ht="63.75">
      <c r="A7027" s="262" t="s">
        <v>622</v>
      </c>
      <c r="B7027" s="124"/>
      <c r="C7027" s="125" t="s">
        <v>715</v>
      </c>
      <c r="D7027" s="195">
        <v>43270</v>
      </c>
      <c r="E7027" s="124" t="s">
        <v>13003</v>
      </c>
      <c r="F7027" s="124" t="s">
        <v>1315</v>
      </c>
      <c r="G7027" s="124">
        <v>18096455</v>
      </c>
      <c r="H7027" s="124"/>
      <c r="I7027" s="128" t="s">
        <v>15598</v>
      </c>
      <c r="J7027" s="124"/>
      <c r="K7027" s="124"/>
      <c r="L7027" s="124"/>
      <c r="M7027" s="124"/>
      <c r="N7027" s="197">
        <v>42000</v>
      </c>
      <c r="O7027" s="197">
        <v>0</v>
      </c>
      <c r="P7027" s="124" t="s">
        <v>1314</v>
      </c>
    </row>
    <row r="7028" spans="1:16" ht="63.75">
      <c r="A7028" s="262" t="s">
        <v>622</v>
      </c>
      <c r="B7028" s="124"/>
      <c r="C7028" s="125" t="s">
        <v>715</v>
      </c>
      <c r="D7028" s="195">
        <v>43270</v>
      </c>
      <c r="E7028" s="124" t="s">
        <v>13004</v>
      </c>
      <c r="F7028" s="124" t="s">
        <v>1315</v>
      </c>
      <c r="G7028" s="124">
        <v>18096459</v>
      </c>
      <c r="H7028" s="124"/>
      <c r="I7028" s="128" t="s">
        <v>15599</v>
      </c>
      <c r="J7028" s="124"/>
      <c r="K7028" s="124"/>
      <c r="L7028" s="124"/>
      <c r="M7028" s="124"/>
      <c r="N7028" s="197">
        <v>19500</v>
      </c>
      <c r="O7028" s="197">
        <v>0</v>
      </c>
      <c r="P7028" s="124" t="s">
        <v>1314</v>
      </c>
    </row>
    <row r="7029" spans="1:16" ht="63.75">
      <c r="A7029" s="262" t="s">
        <v>622</v>
      </c>
      <c r="B7029" s="124"/>
      <c r="C7029" s="125" t="s">
        <v>715</v>
      </c>
      <c r="D7029" s="195">
        <v>43270</v>
      </c>
      <c r="E7029" s="124" t="s">
        <v>13005</v>
      </c>
      <c r="F7029" s="124" t="s">
        <v>1315</v>
      </c>
      <c r="G7029" s="124">
        <v>18096023</v>
      </c>
      <c r="H7029" s="124"/>
      <c r="I7029" s="128" t="s">
        <v>15600</v>
      </c>
      <c r="J7029" s="124"/>
      <c r="K7029" s="124"/>
      <c r="L7029" s="124"/>
      <c r="M7029" s="124"/>
      <c r="N7029" s="197">
        <v>341022</v>
      </c>
      <c r="O7029" s="197">
        <v>0</v>
      </c>
      <c r="P7029" s="124" t="s">
        <v>1314</v>
      </c>
    </row>
    <row r="7030" spans="1:16" ht="63.75">
      <c r="A7030" s="262" t="s">
        <v>622</v>
      </c>
      <c r="B7030" s="124"/>
      <c r="C7030" s="125" t="s">
        <v>715</v>
      </c>
      <c r="D7030" s="195">
        <v>43270</v>
      </c>
      <c r="E7030" s="124" t="s">
        <v>13006</v>
      </c>
      <c r="F7030" s="124" t="s">
        <v>1315</v>
      </c>
      <c r="G7030" s="124">
        <v>18096028</v>
      </c>
      <c r="H7030" s="124"/>
      <c r="I7030" s="128" t="s">
        <v>15601</v>
      </c>
      <c r="J7030" s="124"/>
      <c r="K7030" s="124"/>
      <c r="L7030" s="124"/>
      <c r="M7030" s="124"/>
      <c r="N7030" s="197">
        <v>65543.5</v>
      </c>
      <c r="O7030" s="197">
        <v>0</v>
      </c>
      <c r="P7030" s="124" t="s">
        <v>1314</v>
      </c>
    </row>
    <row r="7031" spans="1:16" ht="63.75">
      <c r="A7031" s="262" t="s">
        <v>622</v>
      </c>
      <c r="B7031" s="124"/>
      <c r="C7031" s="125" t="s">
        <v>715</v>
      </c>
      <c r="D7031" s="195">
        <v>43270</v>
      </c>
      <c r="E7031" s="124" t="s">
        <v>13007</v>
      </c>
      <c r="F7031" s="124" t="s">
        <v>1315</v>
      </c>
      <c r="G7031" s="124">
        <v>18096031</v>
      </c>
      <c r="H7031" s="124"/>
      <c r="I7031" s="128" t="s">
        <v>15602</v>
      </c>
      <c r="J7031" s="124"/>
      <c r="K7031" s="124"/>
      <c r="L7031" s="124"/>
      <c r="M7031" s="124"/>
      <c r="N7031" s="197">
        <v>13429</v>
      </c>
      <c r="O7031" s="197">
        <v>0</v>
      </c>
      <c r="P7031" s="124" t="s">
        <v>1314</v>
      </c>
    </row>
    <row r="7032" spans="1:16" ht="63.75">
      <c r="A7032" s="262" t="s">
        <v>622</v>
      </c>
      <c r="B7032" s="124"/>
      <c r="C7032" s="125" t="s">
        <v>715</v>
      </c>
      <c r="D7032" s="195">
        <v>43270</v>
      </c>
      <c r="E7032" s="124" t="s">
        <v>13008</v>
      </c>
      <c r="F7032" s="124" t="s">
        <v>1315</v>
      </c>
      <c r="G7032" s="124">
        <v>18096033</v>
      </c>
      <c r="H7032" s="124"/>
      <c r="I7032" s="128" t="s">
        <v>15603</v>
      </c>
      <c r="J7032" s="124"/>
      <c r="K7032" s="124"/>
      <c r="L7032" s="124"/>
      <c r="M7032" s="124"/>
      <c r="N7032" s="197">
        <v>31047</v>
      </c>
      <c r="O7032" s="197">
        <v>0</v>
      </c>
      <c r="P7032" s="124" t="s">
        <v>1314</v>
      </c>
    </row>
    <row r="7033" spans="1:16" ht="63.75">
      <c r="A7033" s="262" t="s">
        <v>622</v>
      </c>
      <c r="B7033" s="124"/>
      <c r="C7033" s="125" t="s">
        <v>715</v>
      </c>
      <c r="D7033" s="195">
        <v>43270</v>
      </c>
      <c r="E7033" s="124" t="s">
        <v>13009</v>
      </c>
      <c r="F7033" s="124" t="s">
        <v>1315</v>
      </c>
      <c r="G7033" s="124">
        <v>18096035</v>
      </c>
      <c r="H7033" s="124"/>
      <c r="I7033" s="128" t="s">
        <v>15604</v>
      </c>
      <c r="J7033" s="124"/>
      <c r="K7033" s="124"/>
      <c r="L7033" s="124"/>
      <c r="M7033" s="124"/>
      <c r="N7033" s="197">
        <v>16755.5</v>
      </c>
      <c r="O7033" s="197">
        <v>0</v>
      </c>
      <c r="P7033" s="124" t="s">
        <v>1314</v>
      </c>
    </row>
    <row r="7034" spans="1:16" ht="63.75">
      <c r="A7034" s="262" t="s">
        <v>622</v>
      </c>
      <c r="B7034" s="124"/>
      <c r="C7034" s="125" t="s">
        <v>715</v>
      </c>
      <c r="D7034" s="195">
        <v>43270</v>
      </c>
      <c r="E7034" s="124" t="s">
        <v>13010</v>
      </c>
      <c r="F7034" s="124" t="s">
        <v>1315</v>
      </c>
      <c r="G7034" s="124">
        <v>18096036</v>
      </c>
      <c r="H7034" s="124"/>
      <c r="I7034" s="128" t="s">
        <v>15605</v>
      </c>
      <c r="J7034" s="124"/>
      <c r="K7034" s="124"/>
      <c r="L7034" s="124"/>
      <c r="M7034" s="124"/>
      <c r="N7034" s="197">
        <v>51498.5</v>
      </c>
      <c r="O7034" s="197">
        <v>0</v>
      </c>
      <c r="P7034" s="124" t="s">
        <v>1314</v>
      </c>
    </row>
    <row r="7035" spans="1:16" ht="63.75">
      <c r="A7035" s="262" t="s">
        <v>622</v>
      </c>
      <c r="B7035" s="124"/>
      <c r="C7035" s="125" t="s">
        <v>715</v>
      </c>
      <c r="D7035" s="195">
        <v>43270</v>
      </c>
      <c r="E7035" s="124" t="s">
        <v>13011</v>
      </c>
      <c r="F7035" s="124" t="s">
        <v>1315</v>
      </c>
      <c r="G7035" s="124">
        <v>18096038</v>
      </c>
      <c r="H7035" s="124"/>
      <c r="I7035" s="128" t="s">
        <v>15606</v>
      </c>
      <c r="J7035" s="124"/>
      <c r="K7035" s="124"/>
      <c r="L7035" s="124"/>
      <c r="M7035" s="124"/>
      <c r="N7035" s="197">
        <v>16139.5</v>
      </c>
      <c r="O7035" s="197">
        <v>0</v>
      </c>
      <c r="P7035" s="124" t="s">
        <v>1314</v>
      </c>
    </row>
    <row r="7036" spans="1:16" ht="63.75">
      <c r="A7036" s="262" t="s">
        <v>622</v>
      </c>
      <c r="B7036" s="124"/>
      <c r="C7036" s="125" t="s">
        <v>715</v>
      </c>
      <c r="D7036" s="195">
        <v>43270</v>
      </c>
      <c r="E7036" s="124" t="s">
        <v>13012</v>
      </c>
      <c r="F7036" s="124" t="s">
        <v>1315</v>
      </c>
      <c r="G7036" s="124">
        <v>18096040</v>
      </c>
      <c r="H7036" s="124"/>
      <c r="I7036" s="128" t="s">
        <v>15607</v>
      </c>
      <c r="J7036" s="124"/>
      <c r="K7036" s="124"/>
      <c r="L7036" s="124"/>
      <c r="M7036" s="124"/>
      <c r="N7036" s="197">
        <v>103859</v>
      </c>
      <c r="O7036" s="197">
        <v>0</v>
      </c>
      <c r="P7036" s="124" t="s">
        <v>1314</v>
      </c>
    </row>
    <row r="7037" spans="1:16" ht="63.75">
      <c r="A7037" s="262" t="s">
        <v>622</v>
      </c>
      <c r="B7037" s="124"/>
      <c r="C7037" s="125" t="s">
        <v>715</v>
      </c>
      <c r="D7037" s="195">
        <v>43270</v>
      </c>
      <c r="E7037" s="124" t="s">
        <v>13013</v>
      </c>
      <c r="F7037" s="124" t="s">
        <v>1315</v>
      </c>
      <c r="G7037" s="124">
        <v>18096044</v>
      </c>
      <c r="H7037" s="124"/>
      <c r="I7037" s="128" t="s">
        <v>15608</v>
      </c>
      <c r="J7037" s="124"/>
      <c r="K7037" s="124"/>
      <c r="L7037" s="124"/>
      <c r="M7037" s="124"/>
      <c r="N7037" s="197">
        <v>20205</v>
      </c>
      <c r="O7037" s="197">
        <v>0</v>
      </c>
      <c r="P7037" s="124" t="s">
        <v>1314</v>
      </c>
    </row>
    <row r="7038" spans="1:16" ht="63.75">
      <c r="A7038" s="262" t="s">
        <v>622</v>
      </c>
      <c r="B7038" s="124"/>
      <c r="C7038" s="125" t="s">
        <v>715</v>
      </c>
      <c r="D7038" s="195">
        <v>43270</v>
      </c>
      <c r="E7038" s="124" t="s">
        <v>13014</v>
      </c>
      <c r="F7038" s="124" t="s">
        <v>1315</v>
      </c>
      <c r="G7038" s="124">
        <v>18096047</v>
      </c>
      <c r="H7038" s="124"/>
      <c r="I7038" s="128" t="s">
        <v>15609</v>
      </c>
      <c r="J7038" s="124"/>
      <c r="K7038" s="124"/>
      <c r="L7038" s="124"/>
      <c r="M7038" s="124"/>
      <c r="N7038" s="197">
        <v>22915.5</v>
      </c>
      <c r="O7038" s="197">
        <v>0</v>
      </c>
      <c r="P7038" s="124" t="s">
        <v>1314</v>
      </c>
    </row>
    <row r="7039" spans="1:16" ht="76.5">
      <c r="A7039" s="262" t="s">
        <v>622</v>
      </c>
      <c r="B7039" s="124"/>
      <c r="C7039" s="125" t="s">
        <v>715</v>
      </c>
      <c r="D7039" s="195">
        <v>43270</v>
      </c>
      <c r="E7039" s="124" t="s">
        <v>13015</v>
      </c>
      <c r="F7039" s="124" t="s">
        <v>1315</v>
      </c>
      <c r="G7039" s="124">
        <v>18096053</v>
      </c>
      <c r="H7039" s="124"/>
      <c r="I7039" s="128" t="s">
        <v>15610</v>
      </c>
      <c r="J7039" s="124"/>
      <c r="K7039" s="124"/>
      <c r="L7039" s="124"/>
      <c r="M7039" s="124"/>
      <c r="N7039" s="197">
        <v>10800</v>
      </c>
      <c r="O7039" s="197">
        <v>0</v>
      </c>
      <c r="P7039" s="124" t="s">
        <v>1314</v>
      </c>
    </row>
    <row r="7040" spans="1:16" ht="63.75">
      <c r="A7040" s="262" t="s">
        <v>622</v>
      </c>
      <c r="B7040" s="124"/>
      <c r="C7040" s="125" t="s">
        <v>715</v>
      </c>
      <c r="D7040" s="195">
        <v>43270</v>
      </c>
      <c r="E7040" s="124" t="s">
        <v>13016</v>
      </c>
      <c r="F7040" s="124" t="s">
        <v>1315</v>
      </c>
      <c r="G7040" s="124">
        <v>18096103</v>
      </c>
      <c r="H7040" s="124"/>
      <c r="I7040" s="128" t="s">
        <v>15611</v>
      </c>
      <c r="J7040" s="124"/>
      <c r="K7040" s="124"/>
      <c r="L7040" s="124"/>
      <c r="M7040" s="124"/>
      <c r="N7040" s="197">
        <v>17325</v>
      </c>
      <c r="O7040" s="197">
        <v>0</v>
      </c>
      <c r="P7040" s="124" t="s">
        <v>1314</v>
      </c>
    </row>
    <row r="7041" spans="1:16" ht="63.75">
      <c r="A7041" s="262" t="s">
        <v>622</v>
      </c>
      <c r="B7041" s="124"/>
      <c r="C7041" s="125" t="s">
        <v>715</v>
      </c>
      <c r="D7041" s="195">
        <v>43270</v>
      </c>
      <c r="E7041" s="124" t="s">
        <v>13017</v>
      </c>
      <c r="F7041" s="124" t="s">
        <v>1315</v>
      </c>
      <c r="G7041" s="124">
        <v>18096170</v>
      </c>
      <c r="H7041" s="124"/>
      <c r="I7041" s="128" t="s">
        <v>15612</v>
      </c>
      <c r="J7041" s="124"/>
      <c r="K7041" s="124"/>
      <c r="L7041" s="124"/>
      <c r="M7041" s="124"/>
      <c r="N7041" s="197">
        <v>12000</v>
      </c>
      <c r="O7041" s="197">
        <v>0</v>
      </c>
      <c r="P7041" s="124" t="s">
        <v>1314</v>
      </c>
    </row>
    <row r="7042" spans="1:16" ht="63.75">
      <c r="A7042" s="262" t="s">
        <v>622</v>
      </c>
      <c r="B7042" s="124"/>
      <c r="C7042" s="125" t="s">
        <v>715</v>
      </c>
      <c r="D7042" s="195">
        <v>43270</v>
      </c>
      <c r="E7042" s="124" t="s">
        <v>13018</v>
      </c>
      <c r="F7042" s="124" t="s">
        <v>1315</v>
      </c>
      <c r="G7042" s="124">
        <v>18096172</v>
      </c>
      <c r="H7042" s="124"/>
      <c r="I7042" s="128" t="s">
        <v>15613</v>
      </c>
      <c r="J7042" s="124"/>
      <c r="K7042" s="124"/>
      <c r="L7042" s="124"/>
      <c r="M7042" s="124"/>
      <c r="N7042" s="197">
        <v>11334.5</v>
      </c>
      <c r="O7042" s="197">
        <v>0</v>
      </c>
      <c r="P7042" s="124" t="s">
        <v>1314</v>
      </c>
    </row>
    <row r="7043" spans="1:16" ht="63.75">
      <c r="A7043" s="262" t="s">
        <v>622</v>
      </c>
      <c r="B7043" s="124"/>
      <c r="C7043" s="125" t="s">
        <v>715</v>
      </c>
      <c r="D7043" s="195">
        <v>43270</v>
      </c>
      <c r="E7043" s="124" t="s">
        <v>13019</v>
      </c>
      <c r="F7043" s="124" t="s">
        <v>1315</v>
      </c>
      <c r="G7043" s="124">
        <v>18096199</v>
      </c>
      <c r="H7043" s="124"/>
      <c r="I7043" s="128" t="s">
        <v>15614</v>
      </c>
      <c r="J7043" s="124"/>
      <c r="K7043" s="124"/>
      <c r="L7043" s="124"/>
      <c r="M7043" s="124"/>
      <c r="N7043" s="197">
        <v>10575</v>
      </c>
      <c r="O7043" s="197">
        <v>0</v>
      </c>
      <c r="P7043" s="124" t="s">
        <v>1314</v>
      </c>
    </row>
    <row r="7044" spans="1:16" ht="63.75">
      <c r="A7044" s="262" t="s">
        <v>622</v>
      </c>
      <c r="B7044" s="124"/>
      <c r="C7044" s="125" t="s">
        <v>715</v>
      </c>
      <c r="D7044" s="195">
        <v>43270</v>
      </c>
      <c r="E7044" s="124" t="s">
        <v>13020</v>
      </c>
      <c r="F7044" s="124" t="s">
        <v>1315</v>
      </c>
      <c r="G7044" s="124">
        <v>18096375</v>
      </c>
      <c r="H7044" s="124"/>
      <c r="I7044" s="128" t="s">
        <v>15615</v>
      </c>
      <c r="J7044" s="124"/>
      <c r="K7044" s="124"/>
      <c r="L7044" s="124"/>
      <c r="M7044" s="124"/>
      <c r="N7044" s="197">
        <v>17494.5</v>
      </c>
      <c r="O7044" s="197">
        <v>0</v>
      </c>
      <c r="P7044" s="124" t="s">
        <v>1314</v>
      </c>
    </row>
    <row r="7045" spans="1:16" ht="63.75">
      <c r="A7045" s="262" t="s">
        <v>622</v>
      </c>
      <c r="B7045" s="124"/>
      <c r="C7045" s="125" t="s">
        <v>715</v>
      </c>
      <c r="D7045" s="195">
        <v>43270</v>
      </c>
      <c r="E7045" s="124" t="s">
        <v>13021</v>
      </c>
      <c r="F7045" s="124" t="s">
        <v>1315</v>
      </c>
      <c r="G7045" s="124">
        <v>18096376</v>
      </c>
      <c r="H7045" s="124"/>
      <c r="I7045" s="128" t="s">
        <v>15616</v>
      </c>
      <c r="J7045" s="124"/>
      <c r="K7045" s="124"/>
      <c r="L7045" s="124"/>
      <c r="M7045" s="124"/>
      <c r="N7045" s="197">
        <v>13552</v>
      </c>
      <c r="O7045" s="197">
        <v>0</v>
      </c>
      <c r="P7045" s="124" t="s">
        <v>1314</v>
      </c>
    </row>
    <row r="7046" spans="1:16" ht="63.75">
      <c r="A7046" s="262" t="s">
        <v>622</v>
      </c>
      <c r="B7046" s="124"/>
      <c r="C7046" s="125" t="s">
        <v>715</v>
      </c>
      <c r="D7046" s="195">
        <v>43270</v>
      </c>
      <c r="E7046" s="124" t="s">
        <v>13022</v>
      </c>
      <c r="F7046" s="124" t="s">
        <v>1315</v>
      </c>
      <c r="G7046" s="124">
        <v>18096385</v>
      </c>
      <c r="H7046" s="124"/>
      <c r="I7046" s="128" t="s">
        <v>15617</v>
      </c>
      <c r="J7046" s="124"/>
      <c r="K7046" s="124"/>
      <c r="L7046" s="124"/>
      <c r="M7046" s="124"/>
      <c r="N7046" s="197">
        <v>10500</v>
      </c>
      <c r="O7046" s="197">
        <v>0</v>
      </c>
      <c r="P7046" s="124" t="s">
        <v>1314</v>
      </c>
    </row>
    <row r="7047" spans="1:16" ht="63.75">
      <c r="A7047" s="262" t="s">
        <v>622</v>
      </c>
      <c r="B7047" s="124"/>
      <c r="C7047" s="125" t="s">
        <v>715</v>
      </c>
      <c r="D7047" s="195">
        <v>43270</v>
      </c>
      <c r="E7047" s="124" t="s">
        <v>13023</v>
      </c>
      <c r="F7047" s="124" t="s">
        <v>1315</v>
      </c>
      <c r="G7047" s="124">
        <v>18096390</v>
      </c>
      <c r="H7047" s="124"/>
      <c r="I7047" s="128" t="s">
        <v>15570</v>
      </c>
      <c r="J7047" s="124"/>
      <c r="K7047" s="124"/>
      <c r="L7047" s="124"/>
      <c r="M7047" s="124"/>
      <c r="N7047" s="197">
        <v>16016</v>
      </c>
      <c r="O7047" s="197">
        <v>0</v>
      </c>
      <c r="P7047" s="124" t="s">
        <v>1314</v>
      </c>
    </row>
    <row r="7048" spans="1:16" ht="63.75">
      <c r="A7048" s="262" t="s">
        <v>622</v>
      </c>
      <c r="B7048" s="124"/>
      <c r="C7048" s="125" t="s">
        <v>715</v>
      </c>
      <c r="D7048" s="195">
        <v>43270</v>
      </c>
      <c r="E7048" s="124" t="s">
        <v>13024</v>
      </c>
      <c r="F7048" s="124" t="s">
        <v>1315</v>
      </c>
      <c r="G7048" s="124">
        <v>18096397</v>
      </c>
      <c r="H7048" s="124"/>
      <c r="I7048" s="128" t="s">
        <v>15618</v>
      </c>
      <c r="J7048" s="124"/>
      <c r="K7048" s="124"/>
      <c r="L7048" s="124"/>
      <c r="M7048" s="124"/>
      <c r="N7048" s="197">
        <v>182461.5</v>
      </c>
      <c r="O7048" s="197">
        <v>0</v>
      </c>
      <c r="P7048" s="124" t="s">
        <v>1314</v>
      </c>
    </row>
    <row r="7049" spans="1:16" ht="63.75">
      <c r="A7049" s="262" t="s">
        <v>622</v>
      </c>
      <c r="B7049" s="124"/>
      <c r="C7049" s="125" t="s">
        <v>715</v>
      </c>
      <c r="D7049" s="195">
        <v>43270</v>
      </c>
      <c r="E7049" s="124" t="s">
        <v>13025</v>
      </c>
      <c r="F7049" s="124" t="s">
        <v>1315</v>
      </c>
      <c r="G7049" s="124">
        <v>18096402</v>
      </c>
      <c r="H7049" s="124"/>
      <c r="I7049" s="128" t="s">
        <v>15619</v>
      </c>
      <c r="J7049" s="124"/>
      <c r="K7049" s="124"/>
      <c r="L7049" s="124"/>
      <c r="M7049" s="124"/>
      <c r="N7049" s="197">
        <v>14907.5</v>
      </c>
      <c r="O7049" s="197">
        <v>0</v>
      </c>
      <c r="P7049" s="124" t="s">
        <v>1314</v>
      </c>
    </row>
    <row r="7050" spans="1:16" ht="76.5">
      <c r="A7050" s="262" t="s">
        <v>622</v>
      </c>
      <c r="B7050" s="124"/>
      <c r="C7050" s="125" t="s">
        <v>715</v>
      </c>
      <c r="D7050" s="195">
        <v>43270</v>
      </c>
      <c r="E7050" s="124" t="s">
        <v>13026</v>
      </c>
      <c r="F7050" s="124" t="s">
        <v>1315</v>
      </c>
      <c r="G7050" s="124">
        <v>18096407</v>
      </c>
      <c r="H7050" s="124"/>
      <c r="I7050" s="128" t="s">
        <v>15620</v>
      </c>
      <c r="J7050" s="124"/>
      <c r="K7050" s="124"/>
      <c r="L7050" s="124"/>
      <c r="M7050" s="124"/>
      <c r="N7050" s="197">
        <v>10500</v>
      </c>
      <c r="O7050" s="197">
        <v>0</v>
      </c>
      <c r="P7050" s="124" t="s">
        <v>1314</v>
      </c>
    </row>
    <row r="7051" spans="1:16" ht="63.75">
      <c r="A7051" s="262" t="s">
        <v>622</v>
      </c>
      <c r="B7051" s="124"/>
      <c r="C7051" s="125" t="s">
        <v>715</v>
      </c>
      <c r="D7051" s="195">
        <v>43270</v>
      </c>
      <c r="E7051" s="124" t="s">
        <v>13027</v>
      </c>
      <c r="F7051" s="124" t="s">
        <v>1315</v>
      </c>
      <c r="G7051" s="124">
        <v>18096410</v>
      </c>
      <c r="H7051" s="124"/>
      <c r="I7051" s="128" t="s">
        <v>15621</v>
      </c>
      <c r="J7051" s="124"/>
      <c r="K7051" s="124"/>
      <c r="L7051" s="124"/>
      <c r="M7051" s="124"/>
      <c r="N7051" s="197">
        <v>13922</v>
      </c>
      <c r="O7051" s="197">
        <v>0</v>
      </c>
      <c r="P7051" s="124" t="s">
        <v>1314</v>
      </c>
    </row>
    <row r="7052" spans="1:16" ht="63.75">
      <c r="A7052" s="262" t="s">
        <v>622</v>
      </c>
      <c r="B7052" s="124"/>
      <c r="C7052" s="125" t="s">
        <v>715</v>
      </c>
      <c r="D7052" s="195">
        <v>43270</v>
      </c>
      <c r="E7052" s="124" t="s">
        <v>13028</v>
      </c>
      <c r="F7052" s="124" t="s">
        <v>1315</v>
      </c>
      <c r="G7052" s="124">
        <v>18096411</v>
      </c>
      <c r="H7052" s="124"/>
      <c r="I7052" s="128" t="s">
        <v>15622</v>
      </c>
      <c r="J7052" s="124"/>
      <c r="K7052" s="124"/>
      <c r="L7052" s="124"/>
      <c r="M7052" s="124"/>
      <c r="N7052" s="197">
        <v>22500</v>
      </c>
      <c r="O7052" s="197">
        <v>0</v>
      </c>
      <c r="P7052" s="124" t="s">
        <v>1314</v>
      </c>
    </row>
    <row r="7053" spans="1:16" ht="76.5">
      <c r="A7053" s="262" t="s">
        <v>622</v>
      </c>
      <c r="B7053" s="124"/>
      <c r="C7053" s="125" t="s">
        <v>715</v>
      </c>
      <c r="D7053" s="195">
        <v>43270</v>
      </c>
      <c r="E7053" s="124" t="s">
        <v>13029</v>
      </c>
      <c r="F7053" s="124" t="s">
        <v>1315</v>
      </c>
      <c r="G7053" s="124">
        <v>18096431</v>
      </c>
      <c r="H7053" s="124"/>
      <c r="I7053" s="128" t="s">
        <v>15623</v>
      </c>
      <c r="J7053" s="124"/>
      <c r="K7053" s="124"/>
      <c r="L7053" s="124"/>
      <c r="M7053" s="124"/>
      <c r="N7053" s="197">
        <v>19500</v>
      </c>
      <c r="O7053" s="197">
        <v>0</v>
      </c>
      <c r="P7053" s="124" t="s">
        <v>1314</v>
      </c>
    </row>
    <row r="7054" spans="1:16" ht="63.75">
      <c r="A7054" s="262" t="s">
        <v>622</v>
      </c>
      <c r="B7054" s="124"/>
      <c r="C7054" s="125" t="s">
        <v>715</v>
      </c>
      <c r="D7054" s="195">
        <v>43270</v>
      </c>
      <c r="E7054" s="124" t="s">
        <v>13030</v>
      </c>
      <c r="F7054" s="124" t="s">
        <v>1315</v>
      </c>
      <c r="G7054" s="124">
        <v>18096090</v>
      </c>
      <c r="H7054" s="124"/>
      <c r="I7054" s="128" t="s">
        <v>15624</v>
      </c>
      <c r="J7054" s="124"/>
      <c r="K7054" s="124"/>
      <c r="L7054" s="124"/>
      <c r="M7054" s="124"/>
      <c r="N7054" s="197">
        <v>107555</v>
      </c>
      <c r="O7054" s="197">
        <v>0</v>
      </c>
      <c r="P7054" s="124" t="s">
        <v>1314</v>
      </c>
    </row>
    <row r="7055" spans="1:16" ht="63.75">
      <c r="A7055" s="262" t="s">
        <v>622</v>
      </c>
      <c r="B7055" s="124"/>
      <c r="C7055" s="125" t="s">
        <v>715</v>
      </c>
      <c r="D7055" s="195">
        <v>43270</v>
      </c>
      <c r="E7055" s="124" t="s">
        <v>13031</v>
      </c>
      <c r="F7055" s="124" t="s">
        <v>1315</v>
      </c>
      <c r="G7055" s="124">
        <v>18096171</v>
      </c>
      <c r="H7055" s="124"/>
      <c r="I7055" s="128" t="s">
        <v>15625</v>
      </c>
      <c r="J7055" s="124"/>
      <c r="K7055" s="124"/>
      <c r="L7055" s="124"/>
      <c r="M7055" s="124"/>
      <c r="N7055" s="197">
        <v>10500</v>
      </c>
      <c r="O7055" s="197">
        <v>0</v>
      </c>
      <c r="P7055" s="124" t="s">
        <v>1314</v>
      </c>
    </row>
    <row r="7056" spans="1:16" ht="63.75">
      <c r="A7056" s="262" t="s">
        <v>622</v>
      </c>
      <c r="B7056" s="124"/>
      <c r="C7056" s="125" t="s">
        <v>715</v>
      </c>
      <c r="D7056" s="195">
        <v>43270</v>
      </c>
      <c r="E7056" s="124" t="s">
        <v>13032</v>
      </c>
      <c r="F7056" s="124" t="s">
        <v>1315</v>
      </c>
      <c r="G7056" s="124">
        <v>18096396</v>
      </c>
      <c r="H7056" s="124"/>
      <c r="I7056" s="128" t="s">
        <v>15626</v>
      </c>
      <c r="J7056" s="124"/>
      <c r="K7056" s="124"/>
      <c r="L7056" s="124"/>
      <c r="M7056" s="124"/>
      <c r="N7056" s="197">
        <v>13675.5</v>
      </c>
      <c r="O7056" s="197">
        <v>0</v>
      </c>
      <c r="P7056" s="124" t="s">
        <v>1314</v>
      </c>
    </row>
    <row r="7057" spans="1:16" ht="63.75">
      <c r="A7057" s="262" t="s">
        <v>622</v>
      </c>
      <c r="B7057" s="124"/>
      <c r="C7057" s="125" t="s">
        <v>715</v>
      </c>
      <c r="D7057" s="195">
        <v>43270</v>
      </c>
      <c r="E7057" s="124" t="s">
        <v>13033</v>
      </c>
      <c r="F7057" s="124" t="s">
        <v>1315</v>
      </c>
      <c r="G7057" s="124">
        <v>18096173</v>
      </c>
      <c r="H7057" s="124"/>
      <c r="I7057" s="128" t="s">
        <v>15627</v>
      </c>
      <c r="J7057" s="124"/>
      <c r="K7057" s="124"/>
      <c r="L7057" s="124"/>
      <c r="M7057" s="124"/>
      <c r="N7057" s="197">
        <v>25626</v>
      </c>
      <c r="O7057" s="197">
        <v>0</v>
      </c>
      <c r="P7057" s="124" t="s">
        <v>1314</v>
      </c>
    </row>
    <row r="7058" spans="1:16" ht="63.75">
      <c r="A7058" s="262" t="s">
        <v>622</v>
      </c>
      <c r="B7058" s="124"/>
      <c r="C7058" s="125" t="s">
        <v>715</v>
      </c>
      <c r="D7058" s="195">
        <v>43270</v>
      </c>
      <c r="E7058" s="124" t="s">
        <v>13034</v>
      </c>
      <c r="F7058" s="124" t="s">
        <v>1315</v>
      </c>
      <c r="G7058" s="124">
        <v>18096200</v>
      </c>
      <c r="H7058" s="124"/>
      <c r="I7058" s="128" t="s">
        <v>15628</v>
      </c>
      <c r="J7058" s="124"/>
      <c r="K7058" s="124"/>
      <c r="L7058" s="124"/>
      <c r="M7058" s="124"/>
      <c r="N7058" s="197">
        <v>11458</v>
      </c>
      <c r="O7058" s="197">
        <v>0</v>
      </c>
      <c r="P7058" s="124" t="s">
        <v>1314</v>
      </c>
    </row>
    <row r="7059" spans="1:16" ht="76.5">
      <c r="A7059" s="262" t="s">
        <v>622</v>
      </c>
      <c r="B7059" s="124"/>
      <c r="C7059" s="125" t="s">
        <v>715</v>
      </c>
      <c r="D7059" s="195">
        <v>43270</v>
      </c>
      <c r="E7059" s="124" t="s">
        <v>13035</v>
      </c>
      <c r="F7059" s="124" t="s">
        <v>1315</v>
      </c>
      <c r="G7059" s="124">
        <v>18096374</v>
      </c>
      <c r="H7059" s="124"/>
      <c r="I7059" s="128" t="s">
        <v>15629</v>
      </c>
      <c r="J7059" s="124"/>
      <c r="K7059" s="124"/>
      <c r="L7059" s="124"/>
      <c r="M7059" s="124"/>
      <c r="N7059" s="197">
        <v>12197</v>
      </c>
      <c r="O7059" s="197">
        <v>0</v>
      </c>
      <c r="P7059" s="124" t="s">
        <v>1314</v>
      </c>
    </row>
    <row r="7060" spans="1:16" ht="63.75">
      <c r="A7060" s="262" t="s">
        <v>622</v>
      </c>
      <c r="B7060" s="124"/>
      <c r="C7060" s="125" t="s">
        <v>715</v>
      </c>
      <c r="D7060" s="195">
        <v>43270</v>
      </c>
      <c r="E7060" s="124" t="s">
        <v>13036</v>
      </c>
      <c r="F7060" s="124" t="s">
        <v>1315</v>
      </c>
      <c r="G7060" s="124">
        <v>18096377</v>
      </c>
      <c r="H7060" s="124"/>
      <c r="I7060" s="128" t="s">
        <v>15630</v>
      </c>
      <c r="J7060" s="124"/>
      <c r="K7060" s="124"/>
      <c r="L7060" s="124"/>
      <c r="M7060" s="124"/>
      <c r="N7060" s="197">
        <v>14907.5</v>
      </c>
      <c r="O7060" s="197">
        <v>0</v>
      </c>
      <c r="P7060" s="124" t="s">
        <v>1314</v>
      </c>
    </row>
    <row r="7061" spans="1:16" ht="63.75">
      <c r="A7061" s="262" t="s">
        <v>622</v>
      </c>
      <c r="B7061" s="124"/>
      <c r="C7061" s="125" t="s">
        <v>715</v>
      </c>
      <c r="D7061" s="195">
        <v>43270</v>
      </c>
      <c r="E7061" s="124" t="s">
        <v>13037</v>
      </c>
      <c r="F7061" s="124" t="s">
        <v>1315</v>
      </c>
      <c r="G7061" s="124">
        <v>18096387</v>
      </c>
      <c r="H7061" s="124"/>
      <c r="I7061" s="128" t="s">
        <v>15631</v>
      </c>
      <c r="J7061" s="124"/>
      <c r="K7061" s="124"/>
      <c r="L7061" s="124"/>
      <c r="M7061" s="124"/>
      <c r="N7061" s="197">
        <v>11925</v>
      </c>
      <c r="O7061" s="197">
        <v>0</v>
      </c>
      <c r="P7061" s="124" t="s">
        <v>1314</v>
      </c>
    </row>
    <row r="7062" spans="1:16" ht="63.75">
      <c r="A7062" s="262" t="s">
        <v>622</v>
      </c>
      <c r="B7062" s="124"/>
      <c r="C7062" s="125" t="s">
        <v>715</v>
      </c>
      <c r="D7062" s="195">
        <v>43270</v>
      </c>
      <c r="E7062" s="124" t="s">
        <v>13038</v>
      </c>
      <c r="F7062" s="124" t="s">
        <v>1315</v>
      </c>
      <c r="G7062" s="124">
        <v>18096395</v>
      </c>
      <c r="H7062" s="124"/>
      <c r="I7062" s="128" t="s">
        <v>15632</v>
      </c>
      <c r="J7062" s="124"/>
      <c r="K7062" s="124"/>
      <c r="L7062" s="124"/>
      <c r="M7062" s="124"/>
      <c r="N7062" s="197">
        <v>31663</v>
      </c>
      <c r="O7062" s="197">
        <v>0</v>
      </c>
      <c r="P7062" s="124" t="s">
        <v>1314</v>
      </c>
    </row>
    <row r="7063" spans="1:16" ht="63.75">
      <c r="A7063" s="262" t="s">
        <v>622</v>
      </c>
      <c r="B7063" s="124"/>
      <c r="C7063" s="125" t="s">
        <v>715</v>
      </c>
      <c r="D7063" s="195">
        <v>43270</v>
      </c>
      <c r="E7063" s="124" t="s">
        <v>13039</v>
      </c>
      <c r="F7063" s="124" t="s">
        <v>1315</v>
      </c>
      <c r="G7063" s="124">
        <v>18096401</v>
      </c>
      <c r="H7063" s="124"/>
      <c r="I7063" s="128" t="s">
        <v>15633</v>
      </c>
      <c r="J7063" s="124"/>
      <c r="K7063" s="124"/>
      <c r="L7063" s="124"/>
      <c r="M7063" s="124"/>
      <c r="N7063" s="197">
        <v>14625</v>
      </c>
      <c r="O7063" s="197">
        <v>0</v>
      </c>
      <c r="P7063" s="124" t="s">
        <v>1314</v>
      </c>
    </row>
    <row r="7064" spans="1:16" ht="63.75">
      <c r="A7064" s="262" t="s">
        <v>622</v>
      </c>
      <c r="B7064" s="124"/>
      <c r="C7064" s="125" t="s">
        <v>715</v>
      </c>
      <c r="D7064" s="195">
        <v>43270</v>
      </c>
      <c r="E7064" s="124" t="s">
        <v>13040</v>
      </c>
      <c r="F7064" s="124" t="s">
        <v>1315</v>
      </c>
      <c r="G7064" s="124">
        <v>18096404</v>
      </c>
      <c r="H7064" s="124"/>
      <c r="I7064" s="128" t="s">
        <v>15634</v>
      </c>
      <c r="J7064" s="124"/>
      <c r="K7064" s="124"/>
      <c r="L7064" s="124"/>
      <c r="M7064" s="124"/>
      <c r="N7064" s="197">
        <v>19589</v>
      </c>
      <c r="O7064" s="197">
        <v>0</v>
      </c>
      <c r="P7064" s="124" t="s">
        <v>1314</v>
      </c>
    </row>
    <row r="7065" spans="1:16" ht="63.75">
      <c r="A7065" s="262" t="s">
        <v>622</v>
      </c>
      <c r="B7065" s="124"/>
      <c r="C7065" s="125" t="s">
        <v>715</v>
      </c>
      <c r="D7065" s="195">
        <v>43270</v>
      </c>
      <c r="E7065" s="124" t="s">
        <v>13041</v>
      </c>
      <c r="F7065" s="124" t="s">
        <v>1315</v>
      </c>
      <c r="G7065" s="124">
        <v>18096406</v>
      </c>
      <c r="H7065" s="124"/>
      <c r="I7065" s="128" t="s">
        <v>15635</v>
      </c>
      <c r="J7065" s="124"/>
      <c r="K7065" s="124"/>
      <c r="L7065" s="124"/>
      <c r="M7065" s="124"/>
      <c r="N7065" s="197">
        <v>15750</v>
      </c>
      <c r="O7065" s="197">
        <v>0</v>
      </c>
      <c r="P7065" s="124" t="s">
        <v>1314</v>
      </c>
    </row>
    <row r="7066" spans="1:16" ht="63.75">
      <c r="A7066" s="262" t="s">
        <v>622</v>
      </c>
      <c r="B7066" s="124"/>
      <c r="C7066" s="125" t="s">
        <v>715</v>
      </c>
      <c r="D7066" s="195">
        <v>43270</v>
      </c>
      <c r="E7066" s="124" t="s">
        <v>13042</v>
      </c>
      <c r="F7066" s="124" t="s">
        <v>1315</v>
      </c>
      <c r="G7066" s="124">
        <v>18096409</v>
      </c>
      <c r="H7066" s="124"/>
      <c r="I7066" s="128" t="s">
        <v>15636</v>
      </c>
      <c r="J7066" s="124"/>
      <c r="K7066" s="124"/>
      <c r="L7066" s="124"/>
      <c r="M7066" s="124"/>
      <c r="N7066" s="197">
        <v>13675.5</v>
      </c>
      <c r="O7066" s="197">
        <v>0</v>
      </c>
      <c r="P7066" s="124" t="s">
        <v>1314</v>
      </c>
    </row>
    <row r="7067" spans="1:16" ht="63.75">
      <c r="A7067" s="262" t="s">
        <v>622</v>
      </c>
      <c r="B7067" s="124"/>
      <c r="C7067" s="125" t="s">
        <v>715</v>
      </c>
      <c r="D7067" s="195">
        <v>43270</v>
      </c>
      <c r="E7067" s="124" t="s">
        <v>13043</v>
      </c>
      <c r="F7067" s="124" t="s">
        <v>1315</v>
      </c>
      <c r="G7067" s="124">
        <v>18096421</v>
      </c>
      <c r="H7067" s="124"/>
      <c r="I7067" s="128" t="s">
        <v>15637</v>
      </c>
      <c r="J7067" s="124"/>
      <c r="K7067" s="124"/>
      <c r="L7067" s="124"/>
      <c r="M7067" s="124"/>
      <c r="N7067" s="197">
        <v>16500</v>
      </c>
      <c r="O7067" s="197">
        <v>0</v>
      </c>
      <c r="P7067" s="124" t="s">
        <v>1314</v>
      </c>
    </row>
    <row r="7068" spans="1:16" ht="63.75">
      <c r="A7068" s="262" t="s">
        <v>622</v>
      </c>
      <c r="B7068" s="124"/>
      <c r="C7068" s="125" t="s">
        <v>715</v>
      </c>
      <c r="D7068" s="195">
        <v>43270</v>
      </c>
      <c r="E7068" s="124" t="s">
        <v>13044</v>
      </c>
      <c r="F7068" s="124" t="s">
        <v>1315</v>
      </c>
      <c r="G7068" s="124">
        <v>18096433</v>
      </c>
      <c r="H7068" s="124"/>
      <c r="I7068" s="128" t="s">
        <v>15638</v>
      </c>
      <c r="J7068" s="124"/>
      <c r="K7068" s="124"/>
      <c r="L7068" s="124"/>
      <c r="M7068" s="124"/>
      <c r="N7068" s="197">
        <v>18000</v>
      </c>
      <c r="O7068" s="197">
        <v>0</v>
      </c>
      <c r="P7068" s="124" t="s">
        <v>1314</v>
      </c>
    </row>
    <row r="7069" spans="1:16" ht="63.75">
      <c r="A7069" s="262" t="s">
        <v>622</v>
      </c>
      <c r="B7069" s="124"/>
      <c r="C7069" s="125" t="s">
        <v>715</v>
      </c>
      <c r="D7069" s="195">
        <v>43270</v>
      </c>
      <c r="E7069" s="124" t="s">
        <v>13045</v>
      </c>
      <c r="F7069" s="124" t="s">
        <v>1315</v>
      </c>
      <c r="G7069" s="124">
        <v>18096434</v>
      </c>
      <c r="H7069" s="124"/>
      <c r="I7069" s="128" t="s">
        <v>15639</v>
      </c>
      <c r="J7069" s="124"/>
      <c r="K7069" s="124"/>
      <c r="L7069" s="124"/>
      <c r="M7069" s="124"/>
      <c r="N7069" s="197">
        <v>25379.5</v>
      </c>
      <c r="O7069" s="197">
        <v>0</v>
      </c>
      <c r="P7069" s="124" t="s">
        <v>1314</v>
      </c>
    </row>
    <row r="7070" spans="1:16" ht="63.75">
      <c r="A7070" s="262" t="s">
        <v>622</v>
      </c>
      <c r="B7070" s="124"/>
      <c r="C7070" s="125" t="s">
        <v>715</v>
      </c>
      <c r="D7070" s="195">
        <v>43270</v>
      </c>
      <c r="E7070" s="124" t="s">
        <v>13046</v>
      </c>
      <c r="F7070" s="124" t="s">
        <v>1315</v>
      </c>
      <c r="G7070" s="124">
        <v>18096436</v>
      </c>
      <c r="H7070" s="124"/>
      <c r="I7070" s="128" t="s">
        <v>15640</v>
      </c>
      <c r="J7070" s="124"/>
      <c r="K7070" s="124"/>
      <c r="L7070" s="124"/>
      <c r="M7070" s="124"/>
      <c r="N7070" s="197">
        <v>12000</v>
      </c>
      <c r="O7070" s="197">
        <v>0</v>
      </c>
      <c r="P7070" s="124" t="s">
        <v>1314</v>
      </c>
    </row>
    <row r="7071" spans="1:16" ht="63.75">
      <c r="A7071" s="262" t="s">
        <v>622</v>
      </c>
      <c r="B7071" s="124"/>
      <c r="C7071" s="125" t="s">
        <v>715</v>
      </c>
      <c r="D7071" s="195">
        <v>43270</v>
      </c>
      <c r="E7071" s="124" t="s">
        <v>13047</v>
      </c>
      <c r="F7071" s="124" t="s">
        <v>1315</v>
      </c>
      <c r="G7071" s="124">
        <v>18096439</v>
      </c>
      <c r="H7071" s="124"/>
      <c r="I7071" s="128" t="s">
        <v>15641</v>
      </c>
      <c r="J7071" s="124"/>
      <c r="K7071" s="124"/>
      <c r="L7071" s="124"/>
      <c r="M7071" s="124"/>
      <c r="N7071" s="197">
        <v>313178.5</v>
      </c>
      <c r="O7071" s="197">
        <v>0</v>
      </c>
      <c r="P7071" s="124" t="s">
        <v>1314</v>
      </c>
    </row>
    <row r="7072" spans="1:16" ht="51">
      <c r="A7072" s="262">
        <v>206</v>
      </c>
      <c r="B7072" s="124"/>
      <c r="C7072" s="125" t="s">
        <v>758</v>
      </c>
      <c r="D7072" s="195">
        <v>43270</v>
      </c>
      <c r="E7072" s="124" t="s">
        <v>13048</v>
      </c>
      <c r="F7072" s="124" t="s">
        <v>6</v>
      </c>
      <c r="G7072" s="124">
        <v>987814</v>
      </c>
      <c r="H7072" s="124"/>
      <c r="I7072" s="128" t="s">
        <v>15642</v>
      </c>
      <c r="J7072" s="124"/>
      <c r="K7072" s="124"/>
      <c r="L7072" s="124"/>
      <c r="M7072" s="124"/>
      <c r="N7072" s="197">
        <v>0</v>
      </c>
      <c r="O7072" s="197">
        <v>268850</v>
      </c>
      <c r="P7072" s="124" t="s">
        <v>1314</v>
      </c>
    </row>
    <row r="7073" spans="1:16" ht="76.5">
      <c r="A7073" s="262" t="s">
        <v>622</v>
      </c>
      <c r="B7073" s="124"/>
      <c r="C7073" s="125" t="s">
        <v>715</v>
      </c>
      <c r="D7073" s="195">
        <v>43270</v>
      </c>
      <c r="E7073" s="124" t="s">
        <v>13049</v>
      </c>
      <c r="F7073" s="124" t="s">
        <v>1315</v>
      </c>
      <c r="G7073" s="124">
        <v>18098222</v>
      </c>
      <c r="H7073" s="124"/>
      <c r="I7073" s="128" t="s">
        <v>15643</v>
      </c>
      <c r="J7073" s="124"/>
      <c r="K7073" s="124"/>
      <c r="L7073" s="124"/>
      <c r="M7073" s="124"/>
      <c r="N7073" s="197">
        <v>12000</v>
      </c>
      <c r="O7073" s="197">
        <v>0</v>
      </c>
      <c r="P7073" s="124" t="s">
        <v>1314</v>
      </c>
    </row>
    <row r="7074" spans="1:16" ht="63.75">
      <c r="A7074" s="262" t="s">
        <v>622</v>
      </c>
      <c r="B7074" s="124"/>
      <c r="C7074" s="125" t="s">
        <v>715</v>
      </c>
      <c r="D7074" s="195">
        <v>43270</v>
      </c>
      <c r="E7074" s="124" t="s">
        <v>13050</v>
      </c>
      <c r="F7074" s="124" t="s">
        <v>1315</v>
      </c>
      <c r="G7074" s="124">
        <v>18096480</v>
      </c>
      <c r="H7074" s="124"/>
      <c r="I7074" s="128" t="s">
        <v>15644</v>
      </c>
      <c r="J7074" s="124"/>
      <c r="K7074" s="124"/>
      <c r="L7074" s="124"/>
      <c r="M7074" s="124"/>
      <c r="N7074" s="197">
        <v>23038.5</v>
      </c>
      <c r="O7074" s="197">
        <v>0</v>
      </c>
      <c r="P7074" s="124" t="s">
        <v>1314</v>
      </c>
    </row>
    <row r="7075" spans="1:16" ht="63.75">
      <c r="A7075" s="262" t="s">
        <v>622</v>
      </c>
      <c r="B7075" s="124"/>
      <c r="C7075" s="125" t="s">
        <v>715</v>
      </c>
      <c r="D7075" s="195">
        <v>43270</v>
      </c>
      <c r="E7075" s="124" t="s">
        <v>13051</v>
      </c>
      <c r="F7075" s="124" t="s">
        <v>1315</v>
      </c>
      <c r="G7075" s="124">
        <v>18098229</v>
      </c>
      <c r="H7075" s="124"/>
      <c r="I7075" s="128" t="s">
        <v>15645</v>
      </c>
      <c r="J7075" s="124"/>
      <c r="K7075" s="124"/>
      <c r="L7075" s="124"/>
      <c r="M7075" s="124"/>
      <c r="N7075" s="197">
        <v>12074</v>
      </c>
      <c r="O7075" s="197">
        <v>0</v>
      </c>
      <c r="P7075" s="124" t="s">
        <v>1314</v>
      </c>
    </row>
    <row r="7076" spans="1:16" ht="63.75">
      <c r="A7076" s="262" t="s">
        <v>622</v>
      </c>
      <c r="B7076" s="124"/>
      <c r="C7076" s="125" t="s">
        <v>715</v>
      </c>
      <c r="D7076" s="195">
        <v>43270</v>
      </c>
      <c r="E7076" s="124" t="s">
        <v>13052</v>
      </c>
      <c r="F7076" s="124" t="s">
        <v>1315</v>
      </c>
      <c r="G7076" s="124">
        <v>18098230</v>
      </c>
      <c r="H7076" s="124"/>
      <c r="I7076" s="128" t="s">
        <v>15646</v>
      </c>
      <c r="J7076" s="124"/>
      <c r="K7076" s="124"/>
      <c r="L7076" s="124"/>
      <c r="M7076" s="124"/>
      <c r="N7076" s="197">
        <v>10595.5</v>
      </c>
      <c r="O7076" s="197">
        <v>0</v>
      </c>
      <c r="P7076" s="124" t="s">
        <v>1314</v>
      </c>
    </row>
    <row r="7077" spans="1:16" ht="63.75">
      <c r="A7077" s="262" t="s">
        <v>622</v>
      </c>
      <c r="B7077" s="124"/>
      <c r="C7077" s="125" t="s">
        <v>715</v>
      </c>
      <c r="D7077" s="195">
        <v>43270</v>
      </c>
      <c r="E7077" s="124" t="s">
        <v>13053</v>
      </c>
      <c r="F7077" s="124" t="s">
        <v>1315</v>
      </c>
      <c r="G7077" s="124">
        <v>18098231</v>
      </c>
      <c r="H7077" s="124"/>
      <c r="I7077" s="128" t="s">
        <v>15647</v>
      </c>
      <c r="J7077" s="124"/>
      <c r="K7077" s="124"/>
      <c r="L7077" s="124"/>
      <c r="M7077" s="124"/>
      <c r="N7077" s="197">
        <v>24394</v>
      </c>
      <c r="O7077" s="197">
        <v>0</v>
      </c>
      <c r="P7077" s="124" t="s">
        <v>1314</v>
      </c>
    </row>
    <row r="7078" spans="1:16" ht="63.75">
      <c r="A7078" s="262" t="s">
        <v>622</v>
      </c>
      <c r="B7078" s="124"/>
      <c r="C7078" s="125" t="s">
        <v>715</v>
      </c>
      <c r="D7078" s="195">
        <v>43270</v>
      </c>
      <c r="E7078" s="124" t="s">
        <v>13054</v>
      </c>
      <c r="F7078" s="124" t="s">
        <v>1315</v>
      </c>
      <c r="G7078" s="124">
        <v>18098232</v>
      </c>
      <c r="H7078" s="124"/>
      <c r="I7078" s="128" t="s">
        <v>15648</v>
      </c>
      <c r="J7078" s="124"/>
      <c r="K7078" s="124"/>
      <c r="L7078" s="124"/>
      <c r="M7078" s="124"/>
      <c r="N7078" s="197">
        <v>27720.5</v>
      </c>
      <c r="O7078" s="197">
        <v>0</v>
      </c>
      <c r="P7078" s="124" t="s">
        <v>1314</v>
      </c>
    </row>
    <row r="7079" spans="1:16" ht="63.75">
      <c r="A7079" s="262" t="s">
        <v>622</v>
      </c>
      <c r="B7079" s="124"/>
      <c r="C7079" s="125" t="s">
        <v>715</v>
      </c>
      <c r="D7079" s="195">
        <v>43270</v>
      </c>
      <c r="E7079" s="124" t="s">
        <v>13055</v>
      </c>
      <c r="F7079" s="124" t="s">
        <v>1315</v>
      </c>
      <c r="G7079" s="124">
        <v>18098236</v>
      </c>
      <c r="H7079" s="124"/>
      <c r="I7079" s="128" t="s">
        <v>15649</v>
      </c>
      <c r="J7079" s="124"/>
      <c r="K7079" s="124"/>
      <c r="L7079" s="124"/>
      <c r="M7079" s="124"/>
      <c r="N7079" s="197">
        <v>13500</v>
      </c>
      <c r="O7079" s="197">
        <v>0</v>
      </c>
      <c r="P7079" s="124" t="s">
        <v>1314</v>
      </c>
    </row>
    <row r="7080" spans="1:16" ht="63.75">
      <c r="A7080" s="262" t="s">
        <v>622</v>
      </c>
      <c r="B7080" s="124"/>
      <c r="C7080" s="125" t="s">
        <v>715</v>
      </c>
      <c r="D7080" s="195">
        <v>43270</v>
      </c>
      <c r="E7080" s="124" t="s">
        <v>13056</v>
      </c>
      <c r="F7080" s="124" t="s">
        <v>1315</v>
      </c>
      <c r="G7080" s="124">
        <v>18098240</v>
      </c>
      <c r="H7080" s="124"/>
      <c r="I7080" s="128" t="s">
        <v>15650</v>
      </c>
      <c r="J7080" s="124"/>
      <c r="K7080" s="124"/>
      <c r="L7080" s="124"/>
      <c r="M7080" s="124"/>
      <c r="N7080" s="197">
        <v>18000</v>
      </c>
      <c r="O7080" s="197">
        <v>0</v>
      </c>
      <c r="P7080" s="124" t="s">
        <v>1314</v>
      </c>
    </row>
    <row r="7081" spans="1:16" ht="63.75">
      <c r="A7081" s="262" t="s">
        <v>622</v>
      </c>
      <c r="B7081" s="124"/>
      <c r="C7081" s="125" t="s">
        <v>715</v>
      </c>
      <c r="D7081" s="195">
        <v>43270</v>
      </c>
      <c r="E7081" s="124" t="s">
        <v>13057</v>
      </c>
      <c r="F7081" s="124" t="s">
        <v>1315</v>
      </c>
      <c r="G7081" s="124">
        <v>18098241</v>
      </c>
      <c r="H7081" s="124"/>
      <c r="I7081" s="128" t="s">
        <v>15651</v>
      </c>
      <c r="J7081" s="124"/>
      <c r="K7081" s="124"/>
      <c r="L7081" s="124"/>
      <c r="M7081" s="124"/>
      <c r="N7081" s="197">
        <v>33000</v>
      </c>
      <c r="O7081" s="197">
        <v>0</v>
      </c>
      <c r="P7081" s="124" t="s">
        <v>1314</v>
      </c>
    </row>
    <row r="7082" spans="1:16" ht="63.75">
      <c r="A7082" s="262" t="s">
        <v>622</v>
      </c>
      <c r="B7082" s="124"/>
      <c r="C7082" s="125" t="s">
        <v>715</v>
      </c>
      <c r="D7082" s="195">
        <v>43270</v>
      </c>
      <c r="E7082" s="124" t="s">
        <v>13058</v>
      </c>
      <c r="F7082" s="124" t="s">
        <v>1315</v>
      </c>
      <c r="G7082" s="124">
        <v>18098242</v>
      </c>
      <c r="H7082" s="124"/>
      <c r="I7082" s="128" t="s">
        <v>15652</v>
      </c>
      <c r="J7082" s="124"/>
      <c r="K7082" s="124"/>
      <c r="L7082" s="124"/>
      <c r="M7082" s="124"/>
      <c r="N7082" s="197">
        <v>22500</v>
      </c>
      <c r="O7082" s="197">
        <v>0</v>
      </c>
      <c r="P7082" s="124" t="s">
        <v>1314</v>
      </c>
    </row>
    <row r="7083" spans="1:16" ht="63.75">
      <c r="A7083" s="262" t="s">
        <v>622</v>
      </c>
      <c r="B7083" s="124"/>
      <c r="C7083" s="125" t="s">
        <v>715</v>
      </c>
      <c r="D7083" s="195">
        <v>43270</v>
      </c>
      <c r="E7083" s="124" t="s">
        <v>13059</v>
      </c>
      <c r="F7083" s="124" t="s">
        <v>1315</v>
      </c>
      <c r="G7083" s="124">
        <v>18098244</v>
      </c>
      <c r="H7083" s="124"/>
      <c r="I7083" s="128" t="s">
        <v>15653</v>
      </c>
      <c r="J7083" s="124"/>
      <c r="K7083" s="124"/>
      <c r="L7083" s="124"/>
      <c r="M7083" s="124"/>
      <c r="N7083" s="197">
        <v>11475</v>
      </c>
      <c r="O7083" s="197">
        <v>0</v>
      </c>
      <c r="P7083" s="124" t="s">
        <v>1314</v>
      </c>
    </row>
    <row r="7084" spans="1:16" ht="63.75">
      <c r="A7084" s="262" t="s">
        <v>622</v>
      </c>
      <c r="B7084" s="124"/>
      <c r="C7084" s="125" t="s">
        <v>715</v>
      </c>
      <c r="D7084" s="195">
        <v>43270</v>
      </c>
      <c r="E7084" s="124" t="s">
        <v>13060</v>
      </c>
      <c r="F7084" s="124" t="s">
        <v>1315</v>
      </c>
      <c r="G7084" s="124">
        <v>18098709</v>
      </c>
      <c r="H7084" s="124"/>
      <c r="I7084" s="128" t="s">
        <v>15654</v>
      </c>
      <c r="J7084" s="124"/>
      <c r="K7084" s="124"/>
      <c r="L7084" s="124"/>
      <c r="M7084" s="124"/>
      <c r="N7084" s="197">
        <v>17550</v>
      </c>
      <c r="O7084" s="197">
        <v>0</v>
      </c>
      <c r="P7084" s="124" t="s">
        <v>1314</v>
      </c>
    </row>
    <row r="7085" spans="1:16" ht="63.75">
      <c r="A7085" s="262" t="s">
        <v>622</v>
      </c>
      <c r="B7085" s="124"/>
      <c r="C7085" s="125" t="s">
        <v>715</v>
      </c>
      <c r="D7085" s="195">
        <v>43270</v>
      </c>
      <c r="E7085" s="124" t="s">
        <v>13061</v>
      </c>
      <c r="F7085" s="124" t="s">
        <v>1315</v>
      </c>
      <c r="G7085" s="124">
        <v>18098714</v>
      </c>
      <c r="H7085" s="124"/>
      <c r="I7085" s="128" t="s">
        <v>15655</v>
      </c>
      <c r="J7085" s="124"/>
      <c r="K7085" s="124"/>
      <c r="L7085" s="124"/>
      <c r="M7085" s="124"/>
      <c r="N7085" s="197">
        <v>78110</v>
      </c>
      <c r="O7085" s="197">
        <v>0</v>
      </c>
      <c r="P7085" s="124" t="s">
        <v>1314</v>
      </c>
    </row>
    <row r="7086" spans="1:16" ht="76.5">
      <c r="A7086" s="262" t="s">
        <v>622</v>
      </c>
      <c r="B7086" s="124"/>
      <c r="C7086" s="125" t="s">
        <v>715</v>
      </c>
      <c r="D7086" s="195">
        <v>43270</v>
      </c>
      <c r="E7086" s="124" t="s">
        <v>13062</v>
      </c>
      <c r="F7086" s="124" t="s">
        <v>1315</v>
      </c>
      <c r="G7086" s="124">
        <v>18098717</v>
      </c>
      <c r="H7086" s="124"/>
      <c r="I7086" s="128" t="s">
        <v>15656</v>
      </c>
      <c r="J7086" s="124"/>
      <c r="K7086" s="124"/>
      <c r="L7086" s="124"/>
      <c r="M7086" s="124"/>
      <c r="N7086" s="197">
        <v>20475</v>
      </c>
      <c r="O7086" s="197">
        <v>0</v>
      </c>
      <c r="P7086" s="124" t="s">
        <v>1314</v>
      </c>
    </row>
    <row r="7087" spans="1:16" ht="63.75">
      <c r="A7087" s="262" t="s">
        <v>622</v>
      </c>
      <c r="B7087" s="124"/>
      <c r="C7087" s="125" t="s">
        <v>715</v>
      </c>
      <c r="D7087" s="195">
        <v>43270</v>
      </c>
      <c r="E7087" s="124" t="s">
        <v>13063</v>
      </c>
      <c r="F7087" s="124" t="s">
        <v>1315</v>
      </c>
      <c r="G7087" s="124">
        <v>18098751</v>
      </c>
      <c r="H7087" s="124"/>
      <c r="I7087" s="128" t="s">
        <v>15657</v>
      </c>
      <c r="J7087" s="124"/>
      <c r="K7087" s="124"/>
      <c r="L7087" s="124"/>
      <c r="M7087" s="124"/>
      <c r="N7087" s="197">
        <v>19466</v>
      </c>
      <c r="O7087" s="197">
        <v>0</v>
      </c>
      <c r="P7087" s="124" t="s">
        <v>1314</v>
      </c>
    </row>
    <row r="7088" spans="1:16" ht="63.75">
      <c r="A7088" s="262" t="s">
        <v>622</v>
      </c>
      <c r="B7088" s="124"/>
      <c r="C7088" s="125" t="s">
        <v>715</v>
      </c>
      <c r="D7088" s="195">
        <v>43270</v>
      </c>
      <c r="E7088" s="124" t="s">
        <v>13064</v>
      </c>
      <c r="F7088" s="124" t="s">
        <v>1315</v>
      </c>
      <c r="G7088" s="124">
        <v>18098753</v>
      </c>
      <c r="H7088" s="124"/>
      <c r="I7088" s="128" t="s">
        <v>15658</v>
      </c>
      <c r="J7088" s="124"/>
      <c r="K7088" s="124"/>
      <c r="L7088" s="124"/>
      <c r="M7088" s="124"/>
      <c r="N7088" s="197">
        <v>10718.5</v>
      </c>
      <c r="O7088" s="197">
        <v>0</v>
      </c>
      <c r="P7088" s="124" t="s">
        <v>1314</v>
      </c>
    </row>
    <row r="7089" spans="1:16" ht="63.75">
      <c r="A7089" s="262" t="s">
        <v>622</v>
      </c>
      <c r="B7089" s="124"/>
      <c r="C7089" s="125" t="s">
        <v>715</v>
      </c>
      <c r="D7089" s="195">
        <v>43270</v>
      </c>
      <c r="E7089" s="124" t="s">
        <v>13065</v>
      </c>
      <c r="F7089" s="124" t="s">
        <v>1315</v>
      </c>
      <c r="G7089" s="124">
        <v>18098754</v>
      </c>
      <c r="H7089" s="124"/>
      <c r="I7089" s="128" t="s">
        <v>15659</v>
      </c>
      <c r="J7089" s="124"/>
      <c r="K7089" s="124"/>
      <c r="L7089" s="124"/>
      <c r="M7089" s="124"/>
      <c r="N7089" s="197">
        <v>21930</v>
      </c>
      <c r="O7089" s="197">
        <v>0</v>
      </c>
      <c r="P7089" s="124" t="s">
        <v>1314</v>
      </c>
    </row>
    <row r="7090" spans="1:16" ht="63.75">
      <c r="A7090" s="262" t="s">
        <v>622</v>
      </c>
      <c r="B7090" s="124"/>
      <c r="C7090" s="125" t="s">
        <v>715</v>
      </c>
      <c r="D7090" s="195">
        <v>43270</v>
      </c>
      <c r="E7090" s="124" t="s">
        <v>13066</v>
      </c>
      <c r="F7090" s="124" t="s">
        <v>1315</v>
      </c>
      <c r="G7090" s="124">
        <v>18098755</v>
      </c>
      <c r="H7090" s="124"/>
      <c r="I7090" s="128" t="s">
        <v>15660</v>
      </c>
      <c r="J7090" s="124"/>
      <c r="K7090" s="124"/>
      <c r="L7090" s="124"/>
      <c r="M7090" s="124"/>
      <c r="N7090" s="197">
        <v>10125</v>
      </c>
      <c r="O7090" s="197">
        <v>0</v>
      </c>
      <c r="P7090" s="124" t="s">
        <v>1314</v>
      </c>
    </row>
    <row r="7091" spans="1:16" ht="63.75">
      <c r="A7091" s="262" t="s">
        <v>622</v>
      </c>
      <c r="B7091" s="124"/>
      <c r="C7091" s="125" t="s">
        <v>715</v>
      </c>
      <c r="D7091" s="195">
        <v>43270</v>
      </c>
      <c r="E7091" s="124" t="s">
        <v>13067</v>
      </c>
      <c r="F7091" s="124" t="s">
        <v>1315</v>
      </c>
      <c r="G7091" s="124">
        <v>18098756</v>
      </c>
      <c r="H7091" s="124"/>
      <c r="I7091" s="128" t="s">
        <v>15661</v>
      </c>
      <c r="J7091" s="124"/>
      <c r="K7091" s="124"/>
      <c r="L7091" s="124"/>
      <c r="M7091" s="124"/>
      <c r="N7091" s="197">
        <v>11211.5</v>
      </c>
      <c r="O7091" s="197">
        <v>0</v>
      </c>
      <c r="P7091" s="124" t="s">
        <v>1314</v>
      </c>
    </row>
    <row r="7092" spans="1:16" ht="76.5">
      <c r="A7092" s="262" t="s">
        <v>622</v>
      </c>
      <c r="B7092" s="124"/>
      <c r="C7092" s="125" t="s">
        <v>715</v>
      </c>
      <c r="D7092" s="195">
        <v>43270</v>
      </c>
      <c r="E7092" s="124" t="s">
        <v>13068</v>
      </c>
      <c r="F7092" s="124" t="s">
        <v>1315</v>
      </c>
      <c r="G7092" s="124">
        <v>18098757</v>
      </c>
      <c r="H7092" s="124"/>
      <c r="I7092" s="128" t="s">
        <v>15662</v>
      </c>
      <c r="J7092" s="124"/>
      <c r="K7092" s="124"/>
      <c r="L7092" s="124"/>
      <c r="M7092" s="124"/>
      <c r="N7092" s="197">
        <v>16509</v>
      </c>
      <c r="O7092" s="197">
        <v>0</v>
      </c>
      <c r="P7092" s="124" t="s">
        <v>1314</v>
      </c>
    </row>
    <row r="7093" spans="1:16" ht="63.75">
      <c r="A7093" s="262" t="s">
        <v>622</v>
      </c>
      <c r="B7093" s="124"/>
      <c r="C7093" s="125" t="s">
        <v>715</v>
      </c>
      <c r="D7093" s="195">
        <v>43270</v>
      </c>
      <c r="E7093" s="124" t="s">
        <v>13069</v>
      </c>
      <c r="F7093" s="124" t="s">
        <v>1315</v>
      </c>
      <c r="G7093" s="124">
        <v>18096469</v>
      </c>
      <c r="H7093" s="124"/>
      <c r="I7093" s="128" t="s">
        <v>15663</v>
      </c>
      <c r="J7093" s="124"/>
      <c r="K7093" s="124"/>
      <c r="L7093" s="124"/>
      <c r="M7093" s="124"/>
      <c r="N7093" s="197">
        <v>113099</v>
      </c>
      <c r="O7093" s="197">
        <v>0</v>
      </c>
      <c r="P7093" s="124" t="s">
        <v>1314</v>
      </c>
    </row>
    <row r="7094" spans="1:16" ht="63.75">
      <c r="A7094" s="262" t="s">
        <v>622</v>
      </c>
      <c r="B7094" s="124"/>
      <c r="C7094" s="125" t="s">
        <v>715</v>
      </c>
      <c r="D7094" s="195">
        <v>43270</v>
      </c>
      <c r="E7094" s="124" t="s">
        <v>13070</v>
      </c>
      <c r="F7094" s="124" t="s">
        <v>1315</v>
      </c>
      <c r="G7094" s="124">
        <v>18096479</v>
      </c>
      <c r="H7094" s="124"/>
      <c r="I7094" s="128" t="s">
        <v>15664</v>
      </c>
      <c r="J7094" s="124"/>
      <c r="K7094" s="124"/>
      <c r="L7094" s="124"/>
      <c r="M7094" s="124"/>
      <c r="N7094" s="197">
        <v>61601</v>
      </c>
      <c r="O7094" s="197">
        <v>0</v>
      </c>
      <c r="P7094" s="124" t="s">
        <v>1314</v>
      </c>
    </row>
    <row r="7095" spans="1:16" ht="63.75">
      <c r="A7095" s="262" t="s">
        <v>622</v>
      </c>
      <c r="B7095" s="124"/>
      <c r="C7095" s="125" t="s">
        <v>715</v>
      </c>
      <c r="D7095" s="195">
        <v>43270</v>
      </c>
      <c r="E7095" s="124" t="s">
        <v>13071</v>
      </c>
      <c r="F7095" s="124" t="s">
        <v>1315</v>
      </c>
      <c r="G7095" s="124">
        <v>18096482</v>
      </c>
      <c r="H7095" s="124"/>
      <c r="I7095" s="128" t="s">
        <v>15665</v>
      </c>
      <c r="J7095" s="124"/>
      <c r="K7095" s="124"/>
      <c r="L7095" s="124"/>
      <c r="M7095" s="124"/>
      <c r="N7095" s="197">
        <v>32402</v>
      </c>
      <c r="O7095" s="197">
        <v>0</v>
      </c>
      <c r="P7095" s="124" t="s">
        <v>1314</v>
      </c>
    </row>
    <row r="7096" spans="1:16" ht="63.75">
      <c r="A7096" s="262" t="s">
        <v>622</v>
      </c>
      <c r="B7096" s="124"/>
      <c r="C7096" s="125" t="s">
        <v>715</v>
      </c>
      <c r="D7096" s="195">
        <v>43270</v>
      </c>
      <c r="E7096" s="124" t="s">
        <v>13072</v>
      </c>
      <c r="F7096" s="124" t="s">
        <v>1315</v>
      </c>
      <c r="G7096" s="124">
        <v>18096829</v>
      </c>
      <c r="H7096" s="124"/>
      <c r="I7096" s="128" t="s">
        <v>15666</v>
      </c>
      <c r="J7096" s="124"/>
      <c r="K7096" s="124"/>
      <c r="L7096" s="124"/>
      <c r="M7096" s="124"/>
      <c r="N7096" s="197">
        <v>21600</v>
      </c>
      <c r="O7096" s="197">
        <v>0</v>
      </c>
      <c r="P7096" s="124" t="s">
        <v>1314</v>
      </c>
    </row>
    <row r="7097" spans="1:16" ht="63.75">
      <c r="A7097" s="262" t="s">
        <v>622</v>
      </c>
      <c r="B7097" s="124"/>
      <c r="C7097" s="125" t="s">
        <v>715</v>
      </c>
      <c r="D7097" s="195">
        <v>43270</v>
      </c>
      <c r="E7097" s="124" t="s">
        <v>13073</v>
      </c>
      <c r="F7097" s="124" t="s">
        <v>1315</v>
      </c>
      <c r="G7097" s="124">
        <v>18097474</v>
      </c>
      <c r="H7097" s="124"/>
      <c r="I7097" s="128" t="s">
        <v>15667</v>
      </c>
      <c r="J7097" s="124"/>
      <c r="K7097" s="124"/>
      <c r="L7097" s="124"/>
      <c r="M7097" s="124"/>
      <c r="N7097" s="197">
        <v>23285</v>
      </c>
      <c r="O7097" s="197">
        <v>0</v>
      </c>
      <c r="P7097" s="124" t="s">
        <v>1314</v>
      </c>
    </row>
    <row r="7098" spans="1:16" ht="63.75">
      <c r="A7098" s="262" t="s">
        <v>622</v>
      </c>
      <c r="B7098" s="124"/>
      <c r="C7098" s="125" t="s">
        <v>715</v>
      </c>
      <c r="D7098" s="195">
        <v>43270</v>
      </c>
      <c r="E7098" s="124" t="s">
        <v>13074</v>
      </c>
      <c r="F7098" s="124" t="s">
        <v>1315</v>
      </c>
      <c r="G7098" s="124">
        <v>18098220</v>
      </c>
      <c r="H7098" s="124"/>
      <c r="I7098" s="128" t="s">
        <v>15668</v>
      </c>
      <c r="J7098" s="124"/>
      <c r="K7098" s="124"/>
      <c r="L7098" s="124"/>
      <c r="M7098" s="124"/>
      <c r="N7098" s="197">
        <v>13050</v>
      </c>
      <c r="O7098" s="197">
        <v>0</v>
      </c>
      <c r="P7098" s="124" t="s">
        <v>1314</v>
      </c>
    </row>
    <row r="7099" spans="1:16" ht="63.75">
      <c r="A7099" s="262" t="s">
        <v>622</v>
      </c>
      <c r="B7099" s="124"/>
      <c r="C7099" s="125" t="s">
        <v>715</v>
      </c>
      <c r="D7099" s="195">
        <v>43270</v>
      </c>
      <c r="E7099" s="124" t="s">
        <v>13075</v>
      </c>
      <c r="F7099" s="124" t="s">
        <v>1315</v>
      </c>
      <c r="G7099" s="124">
        <v>18098224</v>
      </c>
      <c r="H7099" s="124"/>
      <c r="I7099" s="128" t="s">
        <v>15669</v>
      </c>
      <c r="J7099" s="124"/>
      <c r="K7099" s="124"/>
      <c r="L7099" s="124"/>
      <c r="M7099" s="124"/>
      <c r="N7099" s="197">
        <v>10841.5</v>
      </c>
      <c r="O7099" s="197">
        <v>0</v>
      </c>
      <c r="P7099" s="124" t="s">
        <v>1314</v>
      </c>
    </row>
    <row r="7100" spans="1:16" ht="63.75">
      <c r="A7100" s="262" t="s">
        <v>622</v>
      </c>
      <c r="B7100" s="124"/>
      <c r="C7100" s="125" t="s">
        <v>715</v>
      </c>
      <c r="D7100" s="195">
        <v>43270</v>
      </c>
      <c r="E7100" s="124" t="s">
        <v>13076</v>
      </c>
      <c r="F7100" s="124" t="s">
        <v>1315</v>
      </c>
      <c r="G7100" s="124">
        <v>18098228</v>
      </c>
      <c r="H7100" s="124"/>
      <c r="I7100" s="128" t="s">
        <v>15670</v>
      </c>
      <c r="J7100" s="124"/>
      <c r="K7100" s="124"/>
      <c r="L7100" s="124"/>
      <c r="M7100" s="124"/>
      <c r="N7100" s="197">
        <v>19589</v>
      </c>
      <c r="O7100" s="197">
        <v>0</v>
      </c>
      <c r="P7100" s="124" t="s">
        <v>1314</v>
      </c>
    </row>
    <row r="7101" spans="1:16" ht="63.75">
      <c r="A7101" s="262" t="s">
        <v>622</v>
      </c>
      <c r="B7101" s="124"/>
      <c r="C7101" s="125" t="s">
        <v>715</v>
      </c>
      <c r="D7101" s="195">
        <v>43270</v>
      </c>
      <c r="E7101" s="124" t="s">
        <v>13077</v>
      </c>
      <c r="F7101" s="124" t="s">
        <v>1315</v>
      </c>
      <c r="G7101" s="124">
        <v>18098243</v>
      </c>
      <c r="H7101" s="124"/>
      <c r="I7101" s="128" t="s">
        <v>15671</v>
      </c>
      <c r="J7101" s="124"/>
      <c r="K7101" s="124"/>
      <c r="L7101" s="124"/>
      <c r="M7101" s="124"/>
      <c r="N7101" s="197">
        <v>10500</v>
      </c>
      <c r="O7101" s="197">
        <v>0</v>
      </c>
      <c r="P7101" s="124" t="s">
        <v>1314</v>
      </c>
    </row>
    <row r="7102" spans="1:16" ht="63.75">
      <c r="A7102" s="262" t="s">
        <v>622</v>
      </c>
      <c r="B7102" s="124"/>
      <c r="C7102" s="125" t="s">
        <v>715</v>
      </c>
      <c r="D7102" s="195">
        <v>43270</v>
      </c>
      <c r="E7102" s="124" t="s">
        <v>13078</v>
      </c>
      <c r="F7102" s="124" t="s">
        <v>1315</v>
      </c>
      <c r="G7102" s="124">
        <v>18098420</v>
      </c>
      <c r="H7102" s="124"/>
      <c r="I7102" s="128" t="s">
        <v>15672</v>
      </c>
      <c r="J7102" s="124"/>
      <c r="K7102" s="124"/>
      <c r="L7102" s="124"/>
      <c r="M7102" s="124"/>
      <c r="N7102" s="197">
        <v>11250</v>
      </c>
      <c r="O7102" s="197">
        <v>0</v>
      </c>
      <c r="P7102" s="124" t="s">
        <v>1314</v>
      </c>
    </row>
    <row r="7103" spans="1:16" ht="63.75">
      <c r="A7103" s="262" t="s">
        <v>622</v>
      </c>
      <c r="B7103" s="124"/>
      <c r="C7103" s="125" t="s">
        <v>715</v>
      </c>
      <c r="D7103" s="195">
        <v>43270</v>
      </c>
      <c r="E7103" s="124" t="s">
        <v>13079</v>
      </c>
      <c r="F7103" s="124" t="s">
        <v>1315</v>
      </c>
      <c r="G7103" s="124">
        <v>18098711</v>
      </c>
      <c r="H7103" s="124"/>
      <c r="I7103" s="128" t="s">
        <v>15673</v>
      </c>
      <c r="J7103" s="124"/>
      <c r="K7103" s="124"/>
      <c r="L7103" s="124"/>
      <c r="M7103" s="124"/>
      <c r="N7103" s="197">
        <v>64500</v>
      </c>
      <c r="O7103" s="197">
        <v>0</v>
      </c>
      <c r="P7103" s="124" t="s">
        <v>1314</v>
      </c>
    </row>
    <row r="7104" spans="1:16" ht="63.75">
      <c r="A7104" s="262" t="s">
        <v>622</v>
      </c>
      <c r="B7104" s="124"/>
      <c r="C7104" s="125" t="s">
        <v>715</v>
      </c>
      <c r="D7104" s="195">
        <v>43270</v>
      </c>
      <c r="E7104" s="124" t="s">
        <v>13080</v>
      </c>
      <c r="F7104" s="124" t="s">
        <v>1315</v>
      </c>
      <c r="G7104" s="124">
        <v>18098715</v>
      </c>
      <c r="H7104" s="124"/>
      <c r="I7104" s="128" t="s">
        <v>15674</v>
      </c>
      <c r="J7104" s="124"/>
      <c r="K7104" s="124"/>
      <c r="L7104" s="124"/>
      <c r="M7104" s="124"/>
      <c r="N7104" s="197">
        <v>17550</v>
      </c>
      <c r="O7104" s="197">
        <v>0</v>
      </c>
      <c r="P7104" s="124" t="s">
        <v>1314</v>
      </c>
    </row>
    <row r="7105" spans="1:16" ht="63.75">
      <c r="A7105" s="262" t="s">
        <v>622</v>
      </c>
      <c r="B7105" s="124"/>
      <c r="C7105" s="125" t="s">
        <v>715</v>
      </c>
      <c r="D7105" s="195">
        <v>43270</v>
      </c>
      <c r="E7105" s="124" t="s">
        <v>13081</v>
      </c>
      <c r="F7105" s="124" t="s">
        <v>1315</v>
      </c>
      <c r="G7105" s="124">
        <v>18098718</v>
      </c>
      <c r="H7105" s="124"/>
      <c r="I7105" s="128" t="s">
        <v>15675</v>
      </c>
      <c r="J7105" s="124"/>
      <c r="K7105" s="124"/>
      <c r="L7105" s="124"/>
      <c r="M7105" s="124"/>
      <c r="N7105" s="197">
        <v>46500</v>
      </c>
      <c r="O7105" s="197">
        <v>0</v>
      </c>
      <c r="P7105" s="124" t="s">
        <v>1314</v>
      </c>
    </row>
    <row r="7106" spans="1:16" ht="63.75">
      <c r="A7106" s="262" t="s">
        <v>622</v>
      </c>
      <c r="B7106" s="124"/>
      <c r="C7106" s="125" t="s">
        <v>715</v>
      </c>
      <c r="D7106" s="195">
        <v>43270</v>
      </c>
      <c r="E7106" s="124" t="s">
        <v>13082</v>
      </c>
      <c r="F7106" s="124" t="s">
        <v>1315</v>
      </c>
      <c r="G7106" s="124">
        <v>18098845</v>
      </c>
      <c r="H7106" s="124"/>
      <c r="I7106" s="128" t="s">
        <v>15676</v>
      </c>
      <c r="J7106" s="124"/>
      <c r="K7106" s="124"/>
      <c r="L7106" s="124"/>
      <c r="M7106" s="124"/>
      <c r="N7106" s="197">
        <v>47679</v>
      </c>
      <c r="O7106" s="197">
        <v>0</v>
      </c>
      <c r="P7106" s="124" t="s">
        <v>1314</v>
      </c>
    </row>
    <row r="7107" spans="1:16" ht="63.75">
      <c r="A7107" s="262" t="s">
        <v>622</v>
      </c>
      <c r="B7107" s="124"/>
      <c r="C7107" s="125" t="s">
        <v>715</v>
      </c>
      <c r="D7107" s="195">
        <v>43270</v>
      </c>
      <c r="E7107" s="124" t="s">
        <v>13083</v>
      </c>
      <c r="F7107" s="124" t="s">
        <v>1315</v>
      </c>
      <c r="G7107" s="124">
        <v>18096483</v>
      </c>
      <c r="H7107" s="124"/>
      <c r="I7107" s="128" t="s">
        <v>15677</v>
      </c>
      <c r="J7107" s="124"/>
      <c r="K7107" s="124"/>
      <c r="L7107" s="124"/>
      <c r="M7107" s="124"/>
      <c r="N7107" s="197">
        <v>10575</v>
      </c>
      <c r="O7107" s="197">
        <v>0</v>
      </c>
      <c r="P7107" s="124" t="s">
        <v>1314</v>
      </c>
    </row>
    <row r="7108" spans="1:16" ht="63.75">
      <c r="A7108" s="262" t="s">
        <v>622</v>
      </c>
      <c r="B7108" s="124"/>
      <c r="C7108" s="125" t="s">
        <v>715</v>
      </c>
      <c r="D7108" s="195">
        <v>43270</v>
      </c>
      <c r="E7108" s="124" t="s">
        <v>13084</v>
      </c>
      <c r="F7108" s="124" t="s">
        <v>1315</v>
      </c>
      <c r="G7108" s="124">
        <v>18096831</v>
      </c>
      <c r="H7108" s="124"/>
      <c r="I7108" s="128" t="s">
        <v>15678</v>
      </c>
      <c r="J7108" s="124"/>
      <c r="K7108" s="124"/>
      <c r="L7108" s="124"/>
      <c r="M7108" s="124"/>
      <c r="N7108" s="197">
        <v>13500</v>
      </c>
      <c r="O7108" s="197">
        <v>0</v>
      </c>
      <c r="P7108" s="124" t="s">
        <v>1314</v>
      </c>
    </row>
    <row r="7109" spans="1:16" ht="63.75">
      <c r="A7109" s="262" t="s">
        <v>622</v>
      </c>
      <c r="B7109" s="124"/>
      <c r="C7109" s="125" t="s">
        <v>715</v>
      </c>
      <c r="D7109" s="195">
        <v>43270</v>
      </c>
      <c r="E7109" s="124" t="s">
        <v>13085</v>
      </c>
      <c r="F7109" s="124" t="s">
        <v>1315</v>
      </c>
      <c r="G7109" s="124">
        <v>18097392</v>
      </c>
      <c r="H7109" s="124"/>
      <c r="I7109" s="128" t="s">
        <v>15679</v>
      </c>
      <c r="J7109" s="124"/>
      <c r="K7109" s="124"/>
      <c r="L7109" s="124"/>
      <c r="M7109" s="124"/>
      <c r="N7109" s="197">
        <v>24000</v>
      </c>
      <c r="O7109" s="197">
        <v>0</v>
      </c>
      <c r="P7109" s="124" t="s">
        <v>1314</v>
      </c>
    </row>
    <row r="7110" spans="1:16" ht="63.75">
      <c r="A7110" s="262" t="s">
        <v>622</v>
      </c>
      <c r="B7110" s="124"/>
      <c r="C7110" s="125" t="s">
        <v>715</v>
      </c>
      <c r="D7110" s="195">
        <v>43270</v>
      </c>
      <c r="E7110" s="124" t="s">
        <v>13086</v>
      </c>
      <c r="F7110" s="124" t="s">
        <v>1315</v>
      </c>
      <c r="G7110" s="124">
        <v>18098205</v>
      </c>
      <c r="H7110" s="124"/>
      <c r="I7110" s="128" t="s">
        <v>15680</v>
      </c>
      <c r="J7110" s="124"/>
      <c r="K7110" s="124"/>
      <c r="L7110" s="124"/>
      <c r="M7110" s="124"/>
      <c r="N7110" s="197">
        <v>10500</v>
      </c>
      <c r="O7110" s="197">
        <v>0</v>
      </c>
      <c r="P7110" s="124" t="s">
        <v>1314</v>
      </c>
    </row>
    <row r="7111" spans="1:16" ht="51">
      <c r="A7111" s="262">
        <v>10</v>
      </c>
      <c r="B7111" s="124"/>
      <c r="C7111" s="125" t="s">
        <v>690</v>
      </c>
      <c r="D7111" s="195">
        <v>43270</v>
      </c>
      <c r="E7111" s="124" t="s">
        <v>13087</v>
      </c>
      <c r="F7111" s="124" t="s">
        <v>6</v>
      </c>
      <c r="G7111" s="124">
        <v>764030</v>
      </c>
      <c r="H7111" s="124"/>
      <c r="I7111" s="128" t="s">
        <v>15681</v>
      </c>
      <c r="J7111" s="124"/>
      <c r="K7111" s="124"/>
      <c r="L7111" s="124"/>
      <c r="M7111" s="124"/>
      <c r="N7111" s="197">
        <v>0</v>
      </c>
      <c r="O7111" s="197">
        <v>204790.76</v>
      </c>
      <c r="P7111" s="124" t="s">
        <v>1314</v>
      </c>
    </row>
    <row r="7112" spans="1:16" ht="76.5">
      <c r="A7112" s="262">
        <v>41</v>
      </c>
      <c r="B7112" s="124"/>
      <c r="C7112" s="125" t="s">
        <v>697</v>
      </c>
      <c r="D7112" s="195">
        <v>43270</v>
      </c>
      <c r="E7112" s="124" t="s">
        <v>13088</v>
      </c>
      <c r="F7112" s="124" t="s">
        <v>1315</v>
      </c>
      <c r="G7112" s="124">
        <v>18062814</v>
      </c>
      <c r="H7112" s="124"/>
      <c r="I7112" s="128" t="s">
        <v>15682</v>
      </c>
      <c r="J7112" s="124"/>
      <c r="K7112" s="124"/>
      <c r="L7112" s="124"/>
      <c r="M7112" s="124"/>
      <c r="N7112" s="197">
        <v>8164</v>
      </c>
      <c r="O7112" s="197">
        <v>0</v>
      </c>
      <c r="P7112" s="124" t="s">
        <v>1314</v>
      </c>
    </row>
    <row r="7113" spans="1:16" ht="76.5">
      <c r="A7113" s="262">
        <v>25</v>
      </c>
      <c r="B7113" s="124"/>
      <c r="C7113" s="125" t="s">
        <v>694</v>
      </c>
      <c r="D7113" s="195">
        <v>43270</v>
      </c>
      <c r="E7113" s="124" t="s">
        <v>13089</v>
      </c>
      <c r="F7113" s="124" t="s">
        <v>1315</v>
      </c>
      <c r="G7113" s="124">
        <v>18113746</v>
      </c>
      <c r="H7113" s="124"/>
      <c r="I7113" s="128" t="s">
        <v>15683</v>
      </c>
      <c r="J7113" s="124"/>
      <c r="K7113" s="124"/>
      <c r="L7113" s="124"/>
      <c r="M7113" s="124"/>
      <c r="N7113" s="197">
        <v>890377.03</v>
      </c>
      <c r="O7113" s="197">
        <v>0</v>
      </c>
      <c r="P7113" s="124" t="s">
        <v>1314</v>
      </c>
    </row>
    <row r="7114" spans="1:16" ht="76.5">
      <c r="A7114" s="262">
        <v>25</v>
      </c>
      <c r="B7114" s="124"/>
      <c r="C7114" s="125" t="s">
        <v>694</v>
      </c>
      <c r="D7114" s="195">
        <v>43270</v>
      </c>
      <c r="E7114" s="124" t="s">
        <v>13090</v>
      </c>
      <c r="F7114" s="124" t="s">
        <v>1315</v>
      </c>
      <c r="G7114" s="124">
        <v>18113710</v>
      </c>
      <c r="H7114" s="124"/>
      <c r="I7114" s="128" t="s">
        <v>15684</v>
      </c>
      <c r="J7114" s="124"/>
      <c r="K7114" s="124"/>
      <c r="L7114" s="124"/>
      <c r="M7114" s="124"/>
      <c r="N7114" s="197">
        <v>235362.12</v>
      </c>
      <c r="O7114" s="197">
        <v>0</v>
      </c>
      <c r="P7114" s="124" t="s">
        <v>1314</v>
      </c>
    </row>
    <row r="7115" spans="1:16" ht="76.5">
      <c r="A7115" s="262">
        <v>25</v>
      </c>
      <c r="B7115" s="124"/>
      <c r="C7115" s="125" t="s">
        <v>694</v>
      </c>
      <c r="D7115" s="195">
        <v>43270</v>
      </c>
      <c r="E7115" s="124" t="s">
        <v>13091</v>
      </c>
      <c r="F7115" s="124" t="s">
        <v>1315</v>
      </c>
      <c r="G7115" s="124">
        <v>18113812</v>
      </c>
      <c r="H7115" s="124"/>
      <c r="I7115" s="128" t="s">
        <v>15685</v>
      </c>
      <c r="J7115" s="124"/>
      <c r="K7115" s="124"/>
      <c r="L7115" s="124"/>
      <c r="M7115" s="124"/>
      <c r="N7115" s="197">
        <v>155470.03</v>
      </c>
      <c r="O7115" s="197">
        <v>0</v>
      </c>
      <c r="P7115" s="124" t="s">
        <v>1314</v>
      </c>
    </row>
    <row r="7116" spans="1:16" ht="76.5">
      <c r="A7116" s="262">
        <v>25</v>
      </c>
      <c r="B7116" s="124"/>
      <c r="C7116" s="125" t="s">
        <v>694</v>
      </c>
      <c r="D7116" s="195">
        <v>43270</v>
      </c>
      <c r="E7116" s="124" t="s">
        <v>13092</v>
      </c>
      <c r="F7116" s="124" t="s">
        <v>1315</v>
      </c>
      <c r="G7116" s="124">
        <v>18113805</v>
      </c>
      <c r="H7116" s="124"/>
      <c r="I7116" s="128" t="s">
        <v>15686</v>
      </c>
      <c r="J7116" s="124"/>
      <c r="K7116" s="124"/>
      <c r="L7116" s="124"/>
      <c r="M7116" s="124"/>
      <c r="N7116" s="197">
        <v>83562.39</v>
      </c>
      <c r="O7116" s="197">
        <v>0</v>
      </c>
      <c r="P7116" s="124" t="s">
        <v>1314</v>
      </c>
    </row>
    <row r="7117" spans="1:16" ht="76.5">
      <c r="A7117" s="262">
        <v>25</v>
      </c>
      <c r="B7117" s="124"/>
      <c r="C7117" s="125" t="s">
        <v>694</v>
      </c>
      <c r="D7117" s="195">
        <v>43270</v>
      </c>
      <c r="E7117" s="124" t="s">
        <v>13093</v>
      </c>
      <c r="F7117" s="124" t="s">
        <v>1315</v>
      </c>
      <c r="G7117" s="124">
        <v>18113792</v>
      </c>
      <c r="H7117" s="124"/>
      <c r="I7117" s="128" t="s">
        <v>15687</v>
      </c>
      <c r="J7117" s="124"/>
      <c r="K7117" s="124"/>
      <c r="L7117" s="124"/>
      <c r="M7117" s="124"/>
      <c r="N7117" s="197">
        <v>251091.49</v>
      </c>
      <c r="O7117" s="197">
        <v>0</v>
      </c>
      <c r="P7117" s="124" t="s">
        <v>1314</v>
      </c>
    </row>
    <row r="7118" spans="1:16" ht="76.5">
      <c r="A7118" s="262">
        <v>25</v>
      </c>
      <c r="B7118" s="124"/>
      <c r="C7118" s="125" t="s">
        <v>694</v>
      </c>
      <c r="D7118" s="195">
        <v>43270</v>
      </c>
      <c r="E7118" s="124" t="s">
        <v>13094</v>
      </c>
      <c r="F7118" s="124" t="s">
        <v>1315</v>
      </c>
      <c r="G7118" s="124">
        <v>18113679</v>
      </c>
      <c r="H7118" s="124"/>
      <c r="I7118" s="128" t="s">
        <v>15688</v>
      </c>
      <c r="J7118" s="124"/>
      <c r="K7118" s="124"/>
      <c r="L7118" s="124"/>
      <c r="M7118" s="124"/>
      <c r="N7118" s="197">
        <v>966319.53</v>
      </c>
      <c r="O7118" s="197">
        <v>0</v>
      </c>
      <c r="P7118" s="124" t="s">
        <v>1314</v>
      </c>
    </row>
    <row r="7119" spans="1:16" ht="76.5">
      <c r="A7119" s="262">
        <v>25</v>
      </c>
      <c r="B7119" s="124"/>
      <c r="C7119" s="125" t="s">
        <v>694</v>
      </c>
      <c r="D7119" s="195">
        <v>43270</v>
      </c>
      <c r="E7119" s="124" t="s">
        <v>13095</v>
      </c>
      <c r="F7119" s="124" t="s">
        <v>1315</v>
      </c>
      <c r="G7119" s="124">
        <v>18113884</v>
      </c>
      <c r="H7119" s="124"/>
      <c r="I7119" s="128" t="s">
        <v>15689</v>
      </c>
      <c r="J7119" s="124"/>
      <c r="K7119" s="124"/>
      <c r="L7119" s="124"/>
      <c r="M7119" s="124"/>
      <c r="N7119" s="197">
        <v>259895.14</v>
      </c>
      <c r="O7119" s="197">
        <v>0</v>
      </c>
      <c r="P7119" s="124" t="s">
        <v>1314</v>
      </c>
    </row>
    <row r="7120" spans="1:16" ht="76.5">
      <c r="A7120" s="262">
        <v>25</v>
      </c>
      <c r="B7120" s="124"/>
      <c r="C7120" s="125" t="s">
        <v>694</v>
      </c>
      <c r="D7120" s="195">
        <v>43270</v>
      </c>
      <c r="E7120" s="124" t="s">
        <v>13096</v>
      </c>
      <c r="F7120" s="124" t="s">
        <v>1315</v>
      </c>
      <c r="G7120" s="124">
        <v>18113745</v>
      </c>
      <c r="H7120" s="124"/>
      <c r="I7120" s="128" t="s">
        <v>15690</v>
      </c>
      <c r="J7120" s="124"/>
      <c r="K7120" s="124"/>
      <c r="L7120" s="124"/>
      <c r="M7120" s="124"/>
      <c r="N7120" s="197">
        <v>1168368.19</v>
      </c>
      <c r="O7120" s="197">
        <v>0</v>
      </c>
      <c r="P7120" s="124" t="s">
        <v>1314</v>
      </c>
    </row>
    <row r="7121" spans="1:16" ht="76.5">
      <c r="A7121" s="262">
        <v>25</v>
      </c>
      <c r="B7121" s="124"/>
      <c r="C7121" s="125" t="s">
        <v>694</v>
      </c>
      <c r="D7121" s="195">
        <v>43270</v>
      </c>
      <c r="E7121" s="124" t="s">
        <v>13097</v>
      </c>
      <c r="F7121" s="124" t="s">
        <v>1315</v>
      </c>
      <c r="G7121" s="124">
        <v>18113716</v>
      </c>
      <c r="H7121" s="124"/>
      <c r="I7121" s="128" t="s">
        <v>15691</v>
      </c>
      <c r="J7121" s="124"/>
      <c r="K7121" s="124"/>
      <c r="L7121" s="124"/>
      <c r="M7121" s="124"/>
      <c r="N7121" s="197">
        <v>41046.1</v>
      </c>
      <c r="O7121" s="197">
        <v>0</v>
      </c>
      <c r="P7121" s="124" t="s">
        <v>1314</v>
      </c>
    </row>
    <row r="7122" spans="1:16" ht="76.5">
      <c r="A7122" s="262">
        <v>25</v>
      </c>
      <c r="B7122" s="124"/>
      <c r="C7122" s="125" t="s">
        <v>694</v>
      </c>
      <c r="D7122" s="195">
        <v>43270</v>
      </c>
      <c r="E7122" s="124" t="s">
        <v>13098</v>
      </c>
      <c r="F7122" s="124" t="s">
        <v>1315</v>
      </c>
      <c r="G7122" s="124">
        <v>18113804</v>
      </c>
      <c r="H7122" s="124"/>
      <c r="I7122" s="128" t="s">
        <v>15692</v>
      </c>
      <c r="J7122" s="124"/>
      <c r="K7122" s="124"/>
      <c r="L7122" s="124"/>
      <c r="M7122" s="124"/>
      <c r="N7122" s="197">
        <v>235479.64</v>
      </c>
      <c r="O7122" s="197">
        <v>0</v>
      </c>
      <c r="P7122" s="124" t="s">
        <v>1314</v>
      </c>
    </row>
    <row r="7123" spans="1:16" ht="51">
      <c r="A7123" s="262">
        <v>10</v>
      </c>
      <c r="B7123" s="124"/>
      <c r="C7123" s="125" t="s">
        <v>690</v>
      </c>
      <c r="D7123" s="195">
        <v>43270</v>
      </c>
      <c r="E7123" s="124" t="s">
        <v>13099</v>
      </c>
      <c r="F7123" s="124" t="s">
        <v>15</v>
      </c>
      <c r="G7123" s="124">
        <v>764031</v>
      </c>
      <c r="H7123" s="124"/>
      <c r="I7123" s="128" t="s">
        <v>15693</v>
      </c>
      <c r="J7123" s="124"/>
      <c r="K7123" s="124"/>
      <c r="L7123" s="124"/>
      <c r="M7123" s="124"/>
      <c r="N7123" s="197">
        <v>50</v>
      </c>
      <c r="O7123" s="197">
        <v>0</v>
      </c>
      <c r="P7123" s="124" t="s">
        <v>1314</v>
      </c>
    </row>
    <row r="7124" spans="1:16" ht="102">
      <c r="A7124" s="262">
        <v>222</v>
      </c>
      <c r="B7124" s="124"/>
      <c r="C7124" s="125" t="s">
        <v>764</v>
      </c>
      <c r="D7124" s="195">
        <v>43270</v>
      </c>
      <c r="E7124" s="124" t="s">
        <v>13100</v>
      </c>
      <c r="F7124" s="124" t="s">
        <v>1257</v>
      </c>
      <c r="G7124" s="124">
        <v>5229</v>
      </c>
      <c r="H7124" s="124"/>
      <c r="I7124" s="128" t="s">
        <v>15694</v>
      </c>
      <c r="J7124" s="124"/>
      <c r="K7124" s="124"/>
      <c r="L7124" s="124"/>
      <c r="M7124" s="124"/>
      <c r="N7124" s="197">
        <v>263.55</v>
      </c>
      <c r="O7124" s="197">
        <v>0</v>
      </c>
      <c r="P7124" s="124" t="s">
        <v>1314</v>
      </c>
    </row>
    <row r="7125" spans="1:16" ht="102">
      <c r="A7125" s="262">
        <v>222</v>
      </c>
      <c r="B7125" s="124"/>
      <c r="C7125" s="125" t="s">
        <v>764</v>
      </c>
      <c r="D7125" s="195">
        <v>43270</v>
      </c>
      <c r="E7125" s="124" t="s">
        <v>13101</v>
      </c>
      <c r="F7125" s="124" t="s">
        <v>15</v>
      </c>
      <c r="G7125" s="124">
        <v>5229</v>
      </c>
      <c r="H7125" s="124"/>
      <c r="I7125" s="128" t="s">
        <v>15695</v>
      </c>
      <c r="J7125" s="124"/>
      <c r="K7125" s="124"/>
      <c r="L7125" s="124"/>
      <c r="M7125" s="124"/>
      <c r="N7125" s="197">
        <v>284.27</v>
      </c>
      <c r="O7125" s="197">
        <v>0</v>
      </c>
      <c r="P7125" s="124" t="s">
        <v>1314</v>
      </c>
    </row>
    <row r="7126" spans="1:16" ht="76.5">
      <c r="A7126" s="262">
        <v>287</v>
      </c>
      <c r="B7126" s="124"/>
      <c r="C7126" s="125" t="s">
        <v>790</v>
      </c>
      <c r="D7126" s="195">
        <v>43270</v>
      </c>
      <c r="E7126" s="124" t="s">
        <v>13102</v>
      </c>
      <c r="F7126" s="124" t="s">
        <v>11</v>
      </c>
      <c r="G7126" s="124">
        <v>764238</v>
      </c>
      <c r="H7126" s="124"/>
      <c r="I7126" s="128" t="s">
        <v>15696</v>
      </c>
      <c r="J7126" s="124"/>
      <c r="K7126" s="124"/>
      <c r="L7126" s="124"/>
      <c r="M7126" s="124"/>
      <c r="N7126" s="197">
        <v>50</v>
      </c>
      <c r="O7126" s="197">
        <v>0</v>
      </c>
      <c r="P7126" s="124" t="s">
        <v>1314</v>
      </c>
    </row>
    <row r="7127" spans="1:16" ht="63.75">
      <c r="A7127" s="262">
        <v>340</v>
      </c>
      <c r="B7127" s="124"/>
      <c r="C7127" s="125" t="s">
        <v>814</v>
      </c>
      <c r="D7127" s="195">
        <v>43270</v>
      </c>
      <c r="E7127" s="124" t="s">
        <v>13103</v>
      </c>
      <c r="F7127" s="124" t="s">
        <v>6</v>
      </c>
      <c r="G7127" s="124">
        <v>764389</v>
      </c>
      <c r="H7127" s="124"/>
      <c r="I7127" s="128" t="s">
        <v>15697</v>
      </c>
      <c r="J7127" s="124"/>
      <c r="K7127" s="124"/>
      <c r="L7127" s="124"/>
      <c r="M7127" s="124"/>
      <c r="N7127" s="197">
        <v>0</v>
      </c>
      <c r="O7127" s="197">
        <v>26300.21</v>
      </c>
      <c r="P7127" s="124" t="s">
        <v>1314</v>
      </c>
    </row>
    <row r="7128" spans="1:16" ht="63.75">
      <c r="A7128" s="262">
        <v>10</v>
      </c>
      <c r="B7128" s="124"/>
      <c r="C7128" s="125" t="s">
        <v>690</v>
      </c>
      <c r="D7128" s="195">
        <v>43270</v>
      </c>
      <c r="E7128" s="124" t="s">
        <v>13104</v>
      </c>
      <c r="F7128" s="124" t="s">
        <v>6</v>
      </c>
      <c r="G7128" s="124">
        <v>764391</v>
      </c>
      <c r="H7128" s="124"/>
      <c r="I7128" s="128" t="s">
        <v>15698</v>
      </c>
      <c r="J7128" s="124"/>
      <c r="K7128" s="124"/>
      <c r="L7128" s="124"/>
      <c r="M7128" s="124"/>
      <c r="N7128" s="197">
        <v>0</v>
      </c>
      <c r="O7128" s="197">
        <v>143855.16</v>
      </c>
      <c r="P7128" s="124" t="s">
        <v>1314</v>
      </c>
    </row>
    <row r="7129" spans="1:16" ht="63.75">
      <c r="A7129" s="262">
        <v>10</v>
      </c>
      <c r="B7129" s="124"/>
      <c r="C7129" s="125" t="s">
        <v>690</v>
      </c>
      <c r="D7129" s="195">
        <v>43270</v>
      </c>
      <c r="E7129" s="124" t="s">
        <v>13105</v>
      </c>
      <c r="F7129" s="124" t="s">
        <v>6</v>
      </c>
      <c r="G7129" s="124">
        <v>764393</v>
      </c>
      <c r="H7129" s="124"/>
      <c r="I7129" s="128" t="s">
        <v>15699</v>
      </c>
      <c r="J7129" s="124"/>
      <c r="K7129" s="124"/>
      <c r="L7129" s="124"/>
      <c r="M7129" s="124"/>
      <c r="N7129" s="197">
        <v>0</v>
      </c>
      <c r="O7129" s="197">
        <v>17506.509999999998</v>
      </c>
      <c r="P7129" s="124" t="s">
        <v>1314</v>
      </c>
    </row>
    <row r="7130" spans="1:16" ht="76.5">
      <c r="A7130" s="262" t="s">
        <v>620</v>
      </c>
      <c r="B7130" s="124"/>
      <c r="C7130" s="125" t="s">
        <v>714</v>
      </c>
      <c r="D7130" s="195">
        <v>43270</v>
      </c>
      <c r="E7130" s="124" t="s">
        <v>13106</v>
      </c>
      <c r="F7130" s="124" t="s">
        <v>6</v>
      </c>
      <c r="G7130" s="124">
        <v>988121</v>
      </c>
      <c r="H7130" s="124"/>
      <c r="I7130" s="128" t="s">
        <v>15700</v>
      </c>
      <c r="J7130" s="124"/>
      <c r="K7130" s="124"/>
      <c r="L7130" s="124"/>
      <c r="M7130" s="124"/>
      <c r="N7130" s="197">
        <v>0</v>
      </c>
      <c r="O7130" s="197">
        <v>240000</v>
      </c>
      <c r="P7130" s="124" t="s">
        <v>1314</v>
      </c>
    </row>
    <row r="7131" spans="1:16" ht="63.75">
      <c r="A7131" s="262">
        <v>25</v>
      </c>
      <c r="B7131" s="124"/>
      <c r="C7131" s="125" t="s">
        <v>694</v>
      </c>
      <c r="D7131" s="195">
        <v>43270</v>
      </c>
      <c r="E7131" s="124" t="s">
        <v>13107</v>
      </c>
      <c r="F7131" s="124" t="s">
        <v>6</v>
      </c>
      <c r="G7131" s="124">
        <v>924816</v>
      </c>
      <c r="H7131" s="124"/>
      <c r="I7131" s="128" t="s">
        <v>15701</v>
      </c>
      <c r="J7131" s="124"/>
      <c r="K7131" s="124"/>
      <c r="L7131" s="124"/>
      <c r="M7131" s="124"/>
      <c r="N7131" s="197">
        <v>0</v>
      </c>
      <c r="O7131" s="197">
        <v>17311.14</v>
      </c>
      <c r="P7131" s="124" t="s">
        <v>1314</v>
      </c>
    </row>
    <row r="7132" spans="1:16" ht="89.25">
      <c r="A7132" s="262">
        <v>197</v>
      </c>
      <c r="B7132" s="124"/>
      <c r="C7132" s="125" t="s">
        <v>754</v>
      </c>
      <c r="D7132" s="195">
        <v>43270</v>
      </c>
      <c r="E7132" s="124" t="s">
        <v>13108</v>
      </c>
      <c r="F7132" s="124" t="s">
        <v>15</v>
      </c>
      <c r="G7132" s="124">
        <v>5268</v>
      </c>
      <c r="H7132" s="124"/>
      <c r="I7132" s="128" t="s">
        <v>15702</v>
      </c>
      <c r="J7132" s="124"/>
      <c r="K7132" s="124"/>
      <c r="L7132" s="124"/>
      <c r="M7132" s="124"/>
      <c r="N7132" s="197">
        <v>327.27999999999997</v>
      </c>
      <c r="O7132" s="197">
        <v>0</v>
      </c>
      <c r="P7132" s="124" t="s">
        <v>1314</v>
      </c>
    </row>
    <row r="7133" spans="1:16" ht="51">
      <c r="A7133" s="262">
        <v>16</v>
      </c>
      <c r="B7133" s="124"/>
      <c r="C7133" s="125" t="s">
        <v>692</v>
      </c>
      <c r="D7133" s="195">
        <v>43270</v>
      </c>
      <c r="E7133" s="124" t="s">
        <v>13109</v>
      </c>
      <c r="F7133" s="124" t="s">
        <v>15</v>
      </c>
      <c r="G7133" s="124">
        <v>5263</v>
      </c>
      <c r="H7133" s="124"/>
      <c r="I7133" s="128" t="s">
        <v>15703</v>
      </c>
      <c r="J7133" s="124"/>
      <c r="K7133" s="124"/>
      <c r="L7133" s="124"/>
      <c r="M7133" s="124"/>
      <c r="N7133" s="197">
        <v>270.27</v>
      </c>
      <c r="O7133" s="197">
        <v>0</v>
      </c>
      <c r="P7133" s="124" t="s">
        <v>1314</v>
      </c>
    </row>
    <row r="7134" spans="1:16" ht="76.5">
      <c r="A7134" s="262">
        <v>20</v>
      </c>
      <c r="B7134" s="124"/>
      <c r="C7134" s="125" t="s">
        <v>693</v>
      </c>
      <c r="D7134" s="195">
        <v>43270</v>
      </c>
      <c r="E7134" s="124" t="s">
        <v>13110</v>
      </c>
      <c r="F7134" s="124" t="s">
        <v>15</v>
      </c>
      <c r="G7134" s="124">
        <v>5264</v>
      </c>
      <c r="H7134" s="124"/>
      <c r="I7134" s="128" t="s">
        <v>15704</v>
      </c>
      <c r="J7134" s="124"/>
      <c r="K7134" s="124"/>
      <c r="L7134" s="124"/>
      <c r="M7134" s="124"/>
      <c r="N7134" s="197">
        <v>407.2</v>
      </c>
      <c r="O7134" s="197">
        <v>0</v>
      </c>
      <c r="P7134" s="124" t="s">
        <v>1314</v>
      </c>
    </row>
    <row r="7135" spans="1:16" ht="89.25">
      <c r="A7135" s="262">
        <v>78</v>
      </c>
      <c r="B7135" s="124"/>
      <c r="C7135" s="125" t="s">
        <v>1339</v>
      </c>
      <c r="D7135" s="195">
        <v>43270</v>
      </c>
      <c r="E7135" s="124" t="s">
        <v>13111</v>
      </c>
      <c r="F7135" s="124" t="s">
        <v>15</v>
      </c>
      <c r="G7135" s="124">
        <v>5265</v>
      </c>
      <c r="H7135" s="124"/>
      <c r="I7135" s="128" t="s">
        <v>15705</v>
      </c>
      <c r="J7135" s="124"/>
      <c r="K7135" s="124"/>
      <c r="L7135" s="124"/>
      <c r="M7135" s="124"/>
      <c r="N7135" s="197">
        <v>393.48</v>
      </c>
      <c r="O7135" s="197">
        <v>0</v>
      </c>
      <c r="P7135" s="124" t="s">
        <v>1314</v>
      </c>
    </row>
    <row r="7136" spans="1:16" ht="89.25">
      <c r="A7136" s="262">
        <v>513</v>
      </c>
      <c r="B7136" s="124"/>
      <c r="C7136" s="125" t="s">
        <v>201</v>
      </c>
      <c r="D7136" s="195">
        <v>43270</v>
      </c>
      <c r="E7136" s="124" t="s">
        <v>13112</v>
      </c>
      <c r="F7136" s="124" t="s">
        <v>15</v>
      </c>
      <c r="G7136" s="124">
        <v>5261</v>
      </c>
      <c r="H7136" s="124"/>
      <c r="I7136" s="128" t="s">
        <v>15706</v>
      </c>
      <c r="J7136" s="124"/>
      <c r="K7136" s="124"/>
      <c r="L7136" s="124"/>
      <c r="M7136" s="124"/>
      <c r="N7136" s="197">
        <v>6154.17</v>
      </c>
      <c r="O7136" s="197">
        <v>0</v>
      </c>
      <c r="P7136" s="124" t="s">
        <v>1314</v>
      </c>
    </row>
    <row r="7137" spans="1:16" ht="89.25">
      <c r="A7137" s="262">
        <v>594</v>
      </c>
      <c r="B7137" s="124"/>
      <c r="C7137" s="125" t="s">
        <v>113</v>
      </c>
      <c r="D7137" s="195">
        <v>43270</v>
      </c>
      <c r="E7137" s="124" t="s">
        <v>13113</v>
      </c>
      <c r="F7137" s="124" t="s">
        <v>15</v>
      </c>
      <c r="G7137" s="124">
        <v>5260</v>
      </c>
      <c r="H7137" s="124"/>
      <c r="I7137" s="128" t="s">
        <v>15707</v>
      </c>
      <c r="J7137" s="124"/>
      <c r="K7137" s="124"/>
      <c r="L7137" s="124"/>
      <c r="M7137" s="124"/>
      <c r="N7137" s="197">
        <v>1901.86</v>
      </c>
      <c r="O7137" s="197">
        <v>0</v>
      </c>
      <c r="P7137" s="124" t="s">
        <v>1314</v>
      </c>
    </row>
    <row r="7138" spans="1:16" ht="89.25">
      <c r="A7138" s="262">
        <v>594</v>
      </c>
      <c r="B7138" s="124"/>
      <c r="C7138" s="125" t="s">
        <v>113</v>
      </c>
      <c r="D7138" s="195">
        <v>43270</v>
      </c>
      <c r="E7138" s="124" t="s">
        <v>13114</v>
      </c>
      <c r="F7138" s="124" t="s">
        <v>15</v>
      </c>
      <c r="G7138" s="124">
        <v>5259</v>
      </c>
      <c r="H7138" s="124"/>
      <c r="I7138" s="128" t="s">
        <v>15708</v>
      </c>
      <c r="J7138" s="124"/>
      <c r="K7138" s="124"/>
      <c r="L7138" s="124"/>
      <c r="M7138" s="124"/>
      <c r="N7138" s="197">
        <v>323.02999999999997</v>
      </c>
      <c r="O7138" s="197">
        <v>0</v>
      </c>
      <c r="P7138" s="124" t="s">
        <v>1314</v>
      </c>
    </row>
    <row r="7139" spans="1:16" ht="89.25">
      <c r="A7139" s="262">
        <v>594</v>
      </c>
      <c r="B7139" s="124"/>
      <c r="C7139" s="125" t="s">
        <v>113</v>
      </c>
      <c r="D7139" s="195">
        <v>43270</v>
      </c>
      <c r="E7139" s="124" t="s">
        <v>13115</v>
      </c>
      <c r="F7139" s="124" t="s">
        <v>15</v>
      </c>
      <c r="G7139" s="124">
        <v>5258</v>
      </c>
      <c r="H7139" s="124"/>
      <c r="I7139" s="128" t="s">
        <v>15709</v>
      </c>
      <c r="J7139" s="124"/>
      <c r="K7139" s="124"/>
      <c r="L7139" s="124"/>
      <c r="M7139" s="124"/>
      <c r="N7139" s="197">
        <v>272.61</v>
      </c>
      <c r="O7139" s="197">
        <v>0</v>
      </c>
      <c r="P7139" s="124" t="s">
        <v>1314</v>
      </c>
    </row>
    <row r="7140" spans="1:16" ht="89.25">
      <c r="A7140" s="262">
        <v>594</v>
      </c>
      <c r="B7140" s="124"/>
      <c r="C7140" s="125" t="s">
        <v>113</v>
      </c>
      <c r="D7140" s="195">
        <v>43270</v>
      </c>
      <c r="E7140" s="124" t="s">
        <v>13116</v>
      </c>
      <c r="F7140" s="124" t="s">
        <v>15</v>
      </c>
      <c r="G7140" s="124">
        <v>5257</v>
      </c>
      <c r="H7140" s="124"/>
      <c r="I7140" s="128" t="s">
        <v>15710</v>
      </c>
      <c r="J7140" s="124"/>
      <c r="K7140" s="124"/>
      <c r="L7140" s="124"/>
      <c r="M7140" s="124"/>
      <c r="N7140" s="197">
        <v>297.44</v>
      </c>
      <c r="O7140" s="197">
        <v>0</v>
      </c>
      <c r="P7140" s="124" t="s">
        <v>1314</v>
      </c>
    </row>
    <row r="7141" spans="1:16" ht="89.25">
      <c r="A7141" s="262">
        <v>594</v>
      </c>
      <c r="B7141" s="124"/>
      <c r="C7141" s="125" t="s">
        <v>113</v>
      </c>
      <c r="D7141" s="195">
        <v>43270</v>
      </c>
      <c r="E7141" s="124" t="s">
        <v>13117</v>
      </c>
      <c r="F7141" s="124" t="s">
        <v>15</v>
      </c>
      <c r="G7141" s="124">
        <v>5256</v>
      </c>
      <c r="H7141" s="124"/>
      <c r="I7141" s="128" t="s">
        <v>15711</v>
      </c>
      <c r="J7141" s="124"/>
      <c r="K7141" s="124"/>
      <c r="L7141" s="124"/>
      <c r="M7141" s="124"/>
      <c r="N7141" s="197">
        <v>275.42</v>
      </c>
      <c r="O7141" s="197">
        <v>0</v>
      </c>
      <c r="P7141" s="124" t="s">
        <v>1314</v>
      </c>
    </row>
    <row r="7142" spans="1:16" ht="63.75">
      <c r="A7142" s="262">
        <v>340</v>
      </c>
      <c r="B7142" s="124"/>
      <c r="C7142" s="125" t="s">
        <v>814</v>
      </c>
      <c r="D7142" s="195">
        <v>43270</v>
      </c>
      <c r="E7142" s="124" t="s">
        <v>13118</v>
      </c>
      <c r="F7142" s="124" t="s">
        <v>15</v>
      </c>
      <c r="G7142" s="124">
        <v>764390</v>
      </c>
      <c r="H7142" s="124"/>
      <c r="I7142" s="128" t="s">
        <v>15712</v>
      </c>
      <c r="J7142" s="124"/>
      <c r="K7142" s="124"/>
      <c r="L7142" s="124"/>
      <c r="M7142" s="124"/>
      <c r="N7142" s="197">
        <v>50</v>
      </c>
      <c r="O7142" s="197">
        <v>0</v>
      </c>
      <c r="P7142" s="124" t="s">
        <v>1314</v>
      </c>
    </row>
    <row r="7143" spans="1:16" ht="63.75">
      <c r="A7143" s="262">
        <v>10</v>
      </c>
      <c r="B7143" s="124"/>
      <c r="C7143" s="125" t="s">
        <v>690</v>
      </c>
      <c r="D7143" s="195">
        <v>43270</v>
      </c>
      <c r="E7143" s="124" t="s">
        <v>13119</v>
      </c>
      <c r="F7143" s="124" t="s">
        <v>15</v>
      </c>
      <c r="G7143" s="124">
        <v>764392</v>
      </c>
      <c r="H7143" s="124"/>
      <c r="I7143" s="128" t="s">
        <v>15713</v>
      </c>
      <c r="J7143" s="124"/>
      <c r="K7143" s="124"/>
      <c r="L7143" s="124"/>
      <c r="M7143" s="124"/>
      <c r="N7143" s="197">
        <v>50</v>
      </c>
      <c r="O7143" s="197">
        <v>0</v>
      </c>
      <c r="P7143" s="124" t="s">
        <v>1314</v>
      </c>
    </row>
    <row r="7144" spans="1:16" ht="63.75">
      <c r="A7144" s="262">
        <v>10</v>
      </c>
      <c r="B7144" s="124"/>
      <c r="C7144" s="125" t="s">
        <v>690</v>
      </c>
      <c r="D7144" s="195">
        <v>43270</v>
      </c>
      <c r="E7144" s="124" t="s">
        <v>13120</v>
      </c>
      <c r="F7144" s="124" t="s">
        <v>15</v>
      </c>
      <c r="G7144" s="124">
        <v>764394</v>
      </c>
      <c r="H7144" s="124"/>
      <c r="I7144" s="128" t="s">
        <v>15714</v>
      </c>
      <c r="J7144" s="124"/>
      <c r="K7144" s="124"/>
      <c r="L7144" s="124"/>
      <c r="M7144" s="124"/>
      <c r="N7144" s="197">
        <v>50</v>
      </c>
      <c r="O7144" s="197">
        <v>0</v>
      </c>
      <c r="P7144" s="124" t="s">
        <v>1314</v>
      </c>
    </row>
    <row r="7145" spans="1:16" ht="38.25">
      <c r="A7145" s="262">
        <v>650</v>
      </c>
      <c r="B7145" s="124"/>
      <c r="C7145" s="125" t="s">
        <v>232</v>
      </c>
      <c r="D7145" s="195">
        <v>43270</v>
      </c>
      <c r="E7145" s="124" t="s">
        <v>13121</v>
      </c>
      <c r="F7145" s="124" t="s">
        <v>6</v>
      </c>
      <c r="G7145" s="124">
        <v>988204</v>
      </c>
      <c r="H7145" s="124"/>
      <c r="I7145" s="128" t="s">
        <v>15715</v>
      </c>
      <c r="J7145" s="124"/>
      <c r="K7145" s="124"/>
      <c r="L7145" s="124"/>
      <c r="M7145" s="124"/>
      <c r="N7145" s="197">
        <v>0</v>
      </c>
      <c r="O7145" s="197">
        <v>76417</v>
      </c>
      <c r="P7145" s="124" t="s">
        <v>1314</v>
      </c>
    </row>
    <row r="7146" spans="1:16" ht="63.75">
      <c r="A7146" s="262">
        <v>291</v>
      </c>
      <c r="B7146" s="124"/>
      <c r="C7146" s="125" t="s">
        <v>794</v>
      </c>
      <c r="D7146" s="195">
        <v>43270</v>
      </c>
      <c r="E7146" s="124" t="s">
        <v>13122</v>
      </c>
      <c r="F7146" s="124" t="s">
        <v>11</v>
      </c>
      <c r="G7146" s="124">
        <v>764606</v>
      </c>
      <c r="H7146" s="124"/>
      <c r="I7146" s="128" t="s">
        <v>15716</v>
      </c>
      <c r="J7146" s="124"/>
      <c r="K7146" s="124"/>
      <c r="L7146" s="124"/>
      <c r="M7146" s="124"/>
      <c r="N7146" s="197">
        <v>50</v>
      </c>
      <c r="O7146" s="197">
        <v>0</v>
      </c>
      <c r="P7146" s="124" t="s">
        <v>1314</v>
      </c>
    </row>
    <row r="7147" spans="1:16" ht="63.75">
      <c r="A7147" s="262">
        <v>291</v>
      </c>
      <c r="B7147" s="124"/>
      <c r="C7147" s="125" t="s">
        <v>794</v>
      </c>
      <c r="D7147" s="195">
        <v>43270</v>
      </c>
      <c r="E7147" s="124" t="s">
        <v>13123</v>
      </c>
      <c r="F7147" s="124" t="s">
        <v>11</v>
      </c>
      <c r="G7147" s="124">
        <v>764607</v>
      </c>
      <c r="H7147" s="124"/>
      <c r="I7147" s="128" t="s">
        <v>15717</v>
      </c>
      <c r="J7147" s="124"/>
      <c r="K7147" s="124"/>
      <c r="L7147" s="124"/>
      <c r="M7147" s="124"/>
      <c r="N7147" s="197">
        <v>50</v>
      </c>
      <c r="O7147" s="197">
        <v>0</v>
      </c>
      <c r="P7147" s="124" t="s">
        <v>1314</v>
      </c>
    </row>
    <row r="7148" spans="1:16" ht="38.25">
      <c r="A7148" s="262">
        <v>117</v>
      </c>
      <c r="B7148" s="124"/>
      <c r="C7148" s="125" t="s">
        <v>722</v>
      </c>
      <c r="D7148" s="195">
        <v>43270</v>
      </c>
      <c r="E7148" s="124" t="s">
        <v>13124</v>
      </c>
      <c r="F7148" s="124" t="s">
        <v>11</v>
      </c>
      <c r="G7148" s="124">
        <v>924864</v>
      </c>
      <c r="H7148" s="124"/>
      <c r="I7148" s="128" t="s">
        <v>15718</v>
      </c>
      <c r="J7148" s="124"/>
      <c r="K7148" s="124"/>
      <c r="L7148" s="124"/>
      <c r="M7148" s="124"/>
      <c r="N7148" s="197">
        <v>50</v>
      </c>
      <c r="O7148" s="197">
        <v>0</v>
      </c>
      <c r="P7148" s="124" t="s">
        <v>1314</v>
      </c>
    </row>
    <row r="7149" spans="1:16" ht="51">
      <c r="A7149" s="262">
        <v>513</v>
      </c>
      <c r="B7149" s="124"/>
      <c r="C7149" s="125" t="s">
        <v>201</v>
      </c>
      <c r="D7149" s="195">
        <v>43270</v>
      </c>
      <c r="E7149" s="124" t="s">
        <v>13125</v>
      </c>
      <c r="F7149" s="124" t="s">
        <v>11</v>
      </c>
      <c r="G7149" s="124">
        <v>924856</v>
      </c>
      <c r="H7149" s="124"/>
      <c r="I7149" s="128" t="s">
        <v>15719</v>
      </c>
      <c r="J7149" s="124"/>
      <c r="K7149" s="124"/>
      <c r="L7149" s="124"/>
      <c r="M7149" s="124"/>
      <c r="N7149" s="197">
        <v>50</v>
      </c>
      <c r="O7149" s="197">
        <v>0</v>
      </c>
      <c r="P7149" s="124" t="s">
        <v>1314</v>
      </c>
    </row>
    <row r="7150" spans="1:16" ht="51">
      <c r="A7150" s="262">
        <v>290</v>
      </c>
      <c r="B7150" s="124"/>
      <c r="C7150" s="125" t="s">
        <v>793</v>
      </c>
      <c r="D7150" s="195">
        <v>43271</v>
      </c>
      <c r="E7150" s="124" t="s">
        <v>13126</v>
      </c>
      <c r="F7150" s="124" t="s">
        <v>3</v>
      </c>
      <c r="G7150" s="124">
        <v>1633176</v>
      </c>
      <c r="H7150" s="124"/>
      <c r="I7150" s="128" t="s">
        <v>15720</v>
      </c>
      <c r="J7150" s="124"/>
      <c r="K7150" s="124"/>
      <c r="L7150" s="124"/>
      <c r="M7150" s="124"/>
      <c r="N7150" s="197">
        <v>0</v>
      </c>
      <c r="O7150" s="197">
        <v>171.48</v>
      </c>
      <c r="P7150" s="124" t="s">
        <v>1314</v>
      </c>
    </row>
    <row r="7151" spans="1:16" ht="51">
      <c r="A7151" s="262">
        <v>290</v>
      </c>
      <c r="B7151" s="124"/>
      <c r="C7151" s="125" t="s">
        <v>793</v>
      </c>
      <c r="D7151" s="195">
        <v>43271</v>
      </c>
      <c r="E7151" s="124" t="s">
        <v>13127</v>
      </c>
      <c r="F7151" s="124" t="s">
        <v>3</v>
      </c>
      <c r="G7151" s="124">
        <v>1633174</v>
      </c>
      <c r="H7151" s="124"/>
      <c r="I7151" s="128" t="s">
        <v>15721</v>
      </c>
      <c r="J7151" s="124"/>
      <c r="K7151" s="124"/>
      <c r="L7151" s="124"/>
      <c r="M7151" s="124"/>
      <c r="N7151" s="197">
        <v>0</v>
      </c>
      <c r="O7151" s="197">
        <v>589.38</v>
      </c>
      <c r="P7151" s="124" t="s">
        <v>1314</v>
      </c>
    </row>
    <row r="7152" spans="1:16" ht="51">
      <c r="A7152" s="262">
        <v>290</v>
      </c>
      <c r="B7152" s="124"/>
      <c r="C7152" s="125" t="s">
        <v>793</v>
      </c>
      <c r="D7152" s="195">
        <v>43271</v>
      </c>
      <c r="E7152" s="124" t="s">
        <v>13128</v>
      </c>
      <c r="F7152" s="124" t="s">
        <v>3</v>
      </c>
      <c r="G7152" s="124">
        <v>1633171</v>
      </c>
      <c r="H7152" s="124"/>
      <c r="I7152" s="128" t="s">
        <v>15722</v>
      </c>
      <c r="J7152" s="124"/>
      <c r="K7152" s="124"/>
      <c r="L7152" s="124"/>
      <c r="M7152" s="124"/>
      <c r="N7152" s="197">
        <v>0</v>
      </c>
      <c r="O7152" s="197">
        <v>3061.3</v>
      </c>
      <c r="P7152" s="124" t="s">
        <v>1314</v>
      </c>
    </row>
    <row r="7153" spans="1:16" ht="51">
      <c r="A7153" s="262">
        <v>46</v>
      </c>
      <c r="B7153" s="124"/>
      <c r="C7153" s="125" t="s">
        <v>698</v>
      </c>
      <c r="D7153" s="195">
        <v>43271</v>
      </c>
      <c r="E7153" s="124" t="s">
        <v>13129</v>
      </c>
      <c r="F7153" s="124" t="s">
        <v>3</v>
      </c>
      <c r="G7153" s="124">
        <v>1633143</v>
      </c>
      <c r="H7153" s="124"/>
      <c r="I7153" s="128" t="s">
        <v>15723</v>
      </c>
      <c r="J7153" s="124"/>
      <c r="K7153" s="124"/>
      <c r="L7153" s="124"/>
      <c r="M7153" s="124"/>
      <c r="N7153" s="197">
        <v>0</v>
      </c>
      <c r="O7153" s="197">
        <v>5550</v>
      </c>
      <c r="P7153" s="124" t="s">
        <v>1314</v>
      </c>
    </row>
    <row r="7154" spans="1:16" ht="51">
      <c r="A7154" s="262">
        <v>81</v>
      </c>
      <c r="B7154" s="124"/>
      <c r="C7154" s="125" t="s">
        <v>709</v>
      </c>
      <c r="D7154" s="195">
        <v>43271</v>
      </c>
      <c r="E7154" s="124" t="s">
        <v>13130</v>
      </c>
      <c r="F7154" s="124" t="s">
        <v>3</v>
      </c>
      <c r="G7154" s="124">
        <v>1633139</v>
      </c>
      <c r="H7154" s="124"/>
      <c r="I7154" s="128" t="s">
        <v>15724</v>
      </c>
      <c r="J7154" s="124"/>
      <c r="K7154" s="124"/>
      <c r="L7154" s="124"/>
      <c r="M7154" s="124"/>
      <c r="N7154" s="197">
        <v>0</v>
      </c>
      <c r="O7154" s="197">
        <v>2</v>
      </c>
      <c r="P7154" s="124" t="s">
        <v>1314</v>
      </c>
    </row>
    <row r="7155" spans="1:16" ht="51">
      <c r="A7155" s="262" t="s">
        <v>619</v>
      </c>
      <c r="B7155" s="124"/>
      <c r="C7155" s="125" t="s">
        <v>713</v>
      </c>
      <c r="D7155" s="195">
        <v>43271</v>
      </c>
      <c r="E7155" s="124" t="s">
        <v>13131</v>
      </c>
      <c r="F7155" s="124" t="s">
        <v>3</v>
      </c>
      <c r="G7155" s="124">
        <v>1633137</v>
      </c>
      <c r="H7155" s="124"/>
      <c r="I7155" s="128" t="s">
        <v>15725</v>
      </c>
      <c r="J7155" s="124"/>
      <c r="K7155" s="124"/>
      <c r="L7155" s="124"/>
      <c r="M7155" s="124"/>
      <c r="N7155" s="197">
        <v>0</v>
      </c>
      <c r="O7155" s="197">
        <v>3207</v>
      </c>
      <c r="P7155" s="124" t="s">
        <v>1314</v>
      </c>
    </row>
    <row r="7156" spans="1:16" ht="38.25">
      <c r="A7156" s="262">
        <v>526</v>
      </c>
      <c r="B7156" s="124"/>
      <c r="C7156" s="125" t="s">
        <v>846</v>
      </c>
      <c r="D7156" s="195">
        <v>43271</v>
      </c>
      <c r="E7156" s="124" t="s">
        <v>13132</v>
      </c>
      <c r="F7156" s="124" t="s">
        <v>3</v>
      </c>
      <c r="G7156" s="124">
        <v>1633133</v>
      </c>
      <c r="H7156" s="124"/>
      <c r="I7156" s="128" t="s">
        <v>15726</v>
      </c>
      <c r="J7156" s="124"/>
      <c r="K7156" s="124"/>
      <c r="L7156" s="124"/>
      <c r="M7156" s="124"/>
      <c r="N7156" s="197">
        <v>0</v>
      </c>
      <c r="O7156" s="197">
        <v>20</v>
      </c>
      <c r="P7156" s="124" t="s">
        <v>1314</v>
      </c>
    </row>
    <row r="7157" spans="1:16" ht="51">
      <c r="A7157" s="262" t="s">
        <v>619</v>
      </c>
      <c r="B7157" s="124"/>
      <c r="C7157" s="125" t="s">
        <v>713</v>
      </c>
      <c r="D7157" s="195">
        <v>43271</v>
      </c>
      <c r="E7157" s="124" t="s">
        <v>13133</v>
      </c>
      <c r="F7157" s="124" t="s">
        <v>3</v>
      </c>
      <c r="G7157" s="124">
        <v>1633125</v>
      </c>
      <c r="H7157" s="124"/>
      <c r="I7157" s="128" t="s">
        <v>15727</v>
      </c>
      <c r="J7157" s="124"/>
      <c r="K7157" s="124"/>
      <c r="L7157" s="124"/>
      <c r="M7157" s="124"/>
      <c r="N7157" s="197">
        <v>0</v>
      </c>
      <c r="O7157" s="197">
        <v>195</v>
      </c>
      <c r="P7157" s="124" t="s">
        <v>1314</v>
      </c>
    </row>
    <row r="7158" spans="1:16" ht="38.25">
      <c r="A7158" s="262">
        <v>47</v>
      </c>
      <c r="B7158" s="124"/>
      <c r="C7158" s="125" t="s">
        <v>699</v>
      </c>
      <c r="D7158" s="195">
        <v>43271</v>
      </c>
      <c r="E7158" s="124" t="s">
        <v>13134</v>
      </c>
      <c r="F7158" s="124" t="s">
        <v>3</v>
      </c>
      <c r="G7158" s="124">
        <v>1633121</v>
      </c>
      <c r="H7158" s="124"/>
      <c r="I7158" s="128" t="s">
        <v>15728</v>
      </c>
      <c r="J7158" s="124"/>
      <c r="K7158" s="124"/>
      <c r="L7158" s="124"/>
      <c r="M7158" s="124"/>
      <c r="N7158" s="197">
        <v>0</v>
      </c>
      <c r="O7158" s="197">
        <v>371</v>
      </c>
      <c r="P7158" s="124" t="s">
        <v>1314</v>
      </c>
    </row>
    <row r="7159" spans="1:16" ht="51">
      <c r="A7159" s="262" t="s">
        <v>619</v>
      </c>
      <c r="B7159" s="124"/>
      <c r="C7159" s="125" t="s">
        <v>713</v>
      </c>
      <c r="D7159" s="195">
        <v>43271</v>
      </c>
      <c r="E7159" s="124" t="s">
        <v>13135</v>
      </c>
      <c r="F7159" s="124" t="s">
        <v>3</v>
      </c>
      <c r="G7159" s="124">
        <v>1633118</v>
      </c>
      <c r="H7159" s="124"/>
      <c r="I7159" s="128" t="s">
        <v>15729</v>
      </c>
      <c r="J7159" s="124"/>
      <c r="K7159" s="124"/>
      <c r="L7159" s="124"/>
      <c r="M7159" s="124"/>
      <c r="N7159" s="197">
        <v>0</v>
      </c>
      <c r="O7159" s="197">
        <v>41836</v>
      </c>
      <c r="P7159" s="124" t="s">
        <v>1314</v>
      </c>
    </row>
    <row r="7160" spans="1:16" ht="51">
      <c r="A7160" s="262" t="s">
        <v>619</v>
      </c>
      <c r="B7160" s="124"/>
      <c r="C7160" s="125" t="s">
        <v>713</v>
      </c>
      <c r="D7160" s="195">
        <v>43271</v>
      </c>
      <c r="E7160" s="124" t="s">
        <v>13136</v>
      </c>
      <c r="F7160" s="124" t="s">
        <v>3</v>
      </c>
      <c r="G7160" s="124">
        <v>1633117</v>
      </c>
      <c r="H7160" s="124"/>
      <c r="I7160" s="128" t="s">
        <v>15730</v>
      </c>
      <c r="J7160" s="124"/>
      <c r="K7160" s="124"/>
      <c r="L7160" s="124"/>
      <c r="M7160" s="124"/>
      <c r="N7160" s="197">
        <v>0</v>
      </c>
      <c r="O7160" s="197">
        <v>23.35</v>
      </c>
      <c r="P7160" s="124" t="s">
        <v>1314</v>
      </c>
    </row>
    <row r="7161" spans="1:16" ht="51">
      <c r="A7161" s="262" t="s">
        <v>619</v>
      </c>
      <c r="B7161" s="124"/>
      <c r="C7161" s="125" t="s">
        <v>713</v>
      </c>
      <c r="D7161" s="195">
        <v>43271</v>
      </c>
      <c r="E7161" s="124" t="s">
        <v>13137</v>
      </c>
      <c r="F7161" s="124" t="s">
        <v>3</v>
      </c>
      <c r="G7161" s="124">
        <v>1633116</v>
      </c>
      <c r="H7161" s="124"/>
      <c r="I7161" s="128" t="s">
        <v>15731</v>
      </c>
      <c r="J7161" s="124"/>
      <c r="K7161" s="124"/>
      <c r="L7161" s="124"/>
      <c r="M7161" s="124"/>
      <c r="N7161" s="197">
        <v>0</v>
      </c>
      <c r="O7161" s="197">
        <v>47979</v>
      </c>
      <c r="P7161" s="124" t="s">
        <v>1314</v>
      </c>
    </row>
    <row r="7162" spans="1:16" ht="51">
      <c r="A7162" s="262" t="s">
        <v>619</v>
      </c>
      <c r="B7162" s="124"/>
      <c r="C7162" s="125" t="s">
        <v>713</v>
      </c>
      <c r="D7162" s="195">
        <v>43271</v>
      </c>
      <c r="E7162" s="124" t="s">
        <v>13138</v>
      </c>
      <c r="F7162" s="124" t="s">
        <v>3</v>
      </c>
      <c r="G7162" s="124">
        <v>1633112</v>
      </c>
      <c r="H7162" s="124"/>
      <c r="I7162" s="128" t="s">
        <v>15732</v>
      </c>
      <c r="J7162" s="124"/>
      <c r="K7162" s="124"/>
      <c r="L7162" s="124"/>
      <c r="M7162" s="124"/>
      <c r="N7162" s="197">
        <v>0</v>
      </c>
      <c r="O7162" s="197">
        <v>46090.89</v>
      </c>
      <c r="P7162" s="124" t="s">
        <v>1314</v>
      </c>
    </row>
    <row r="7163" spans="1:16" ht="51">
      <c r="A7163" s="262" t="s">
        <v>619</v>
      </c>
      <c r="B7163" s="124"/>
      <c r="C7163" s="125" t="s">
        <v>713</v>
      </c>
      <c r="D7163" s="195">
        <v>43271</v>
      </c>
      <c r="E7163" s="124" t="s">
        <v>13139</v>
      </c>
      <c r="F7163" s="124" t="s">
        <v>3</v>
      </c>
      <c r="G7163" s="124">
        <v>1633110</v>
      </c>
      <c r="H7163" s="124"/>
      <c r="I7163" s="128" t="s">
        <v>15733</v>
      </c>
      <c r="J7163" s="124"/>
      <c r="K7163" s="124"/>
      <c r="L7163" s="124"/>
      <c r="M7163" s="124"/>
      <c r="N7163" s="197">
        <v>0</v>
      </c>
      <c r="O7163" s="197">
        <v>29774</v>
      </c>
      <c r="P7163" s="124" t="s">
        <v>1314</v>
      </c>
    </row>
    <row r="7164" spans="1:16" ht="51">
      <c r="A7164" s="262" t="s">
        <v>619</v>
      </c>
      <c r="B7164" s="124"/>
      <c r="C7164" s="125" t="s">
        <v>713</v>
      </c>
      <c r="D7164" s="195">
        <v>43271</v>
      </c>
      <c r="E7164" s="124" t="s">
        <v>13140</v>
      </c>
      <c r="F7164" s="124" t="s">
        <v>3</v>
      </c>
      <c r="G7164" s="124">
        <v>1633109</v>
      </c>
      <c r="H7164" s="124"/>
      <c r="I7164" s="128" t="s">
        <v>15734</v>
      </c>
      <c r="J7164" s="124"/>
      <c r="K7164" s="124"/>
      <c r="L7164" s="124"/>
      <c r="M7164" s="124"/>
      <c r="N7164" s="197">
        <v>0</v>
      </c>
      <c r="O7164" s="197">
        <v>49951</v>
      </c>
      <c r="P7164" s="124" t="s">
        <v>1314</v>
      </c>
    </row>
    <row r="7165" spans="1:16" ht="51">
      <c r="A7165" s="262">
        <v>283</v>
      </c>
      <c r="B7165" s="124"/>
      <c r="C7165" s="125" t="s">
        <v>146</v>
      </c>
      <c r="D7165" s="195">
        <v>43271</v>
      </c>
      <c r="E7165" s="124" t="s">
        <v>13141</v>
      </c>
      <c r="F7165" s="124" t="s">
        <v>3</v>
      </c>
      <c r="G7165" s="124">
        <v>1633108</v>
      </c>
      <c r="H7165" s="124"/>
      <c r="I7165" s="128" t="s">
        <v>15735</v>
      </c>
      <c r="J7165" s="124"/>
      <c r="K7165" s="124"/>
      <c r="L7165" s="124"/>
      <c r="M7165" s="124"/>
      <c r="N7165" s="197">
        <v>0</v>
      </c>
      <c r="O7165" s="197">
        <v>546</v>
      </c>
      <c r="P7165" s="124" t="s">
        <v>1314</v>
      </c>
    </row>
    <row r="7166" spans="1:16" ht="51">
      <c r="A7166" s="262" t="s">
        <v>619</v>
      </c>
      <c r="B7166" s="124"/>
      <c r="C7166" s="125" t="s">
        <v>713</v>
      </c>
      <c r="D7166" s="195">
        <v>43271</v>
      </c>
      <c r="E7166" s="124" t="s">
        <v>13142</v>
      </c>
      <c r="F7166" s="124" t="s">
        <v>3</v>
      </c>
      <c r="G7166" s="124">
        <v>1633106</v>
      </c>
      <c r="H7166" s="124"/>
      <c r="I7166" s="128" t="s">
        <v>15736</v>
      </c>
      <c r="J7166" s="124"/>
      <c r="K7166" s="124"/>
      <c r="L7166" s="124"/>
      <c r="M7166" s="124"/>
      <c r="N7166" s="197">
        <v>0</v>
      </c>
      <c r="O7166" s="197">
        <v>41282.61</v>
      </c>
      <c r="P7166" s="124" t="s">
        <v>1314</v>
      </c>
    </row>
    <row r="7167" spans="1:16" ht="38.25">
      <c r="A7167" s="262">
        <v>283</v>
      </c>
      <c r="B7167" s="124"/>
      <c r="C7167" s="125" t="s">
        <v>146</v>
      </c>
      <c r="D7167" s="195">
        <v>43271</v>
      </c>
      <c r="E7167" s="124" t="s">
        <v>13143</v>
      </c>
      <c r="F7167" s="124" t="s">
        <v>3</v>
      </c>
      <c r="G7167" s="124">
        <v>1633104</v>
      </c>
      <c r="H7167" s="124"/>
      <c r="I7167" s="128" t="s">
        <v>15737</v>
      </c>
      <c r="J7167" s="124"/>
      <c r="K7167" s="124"/>
      <c r="L7167" s="124"/>
      <c r="M7167" s="124"/>
      <c r="N7167" s="197">
        <v>0</v>
      </c>
      <c r="O7167" s="197">
        <v>546</v>
      </c>
      <c r="P7167" s="124" t="s">
        <v>1314</v>
      </c>
    </row>
    <row r="7168" spans="1:16" ht="38.25">
      <c r="A7168" s="262">
        <v>526</v>
      </c>
      <c r="B7168" s="124"/>
      <c r="C7168" s="125" t="s">
        <v>846</v>
      </c>
      <c r="D7168" s="195">
        <v>43271</v>
      </c>
      <c r="E7168" s="124" t="s">
        <v>13144</v>
      </c>
      <c r="F7168" s="124" t="s">
        <v>3</v>
      </c>
      <c r="G7168" s="124">
        <v>1633102</v>
      </c>
      <c r="H7168" s="124"/>
      <c r="I7168" s="128" t="s">
        <v>15738</v>
      </c>
      <c r="J7168" s="124"/>
      <c r="K7168" s="124"/>
      <c r="L7168" s="124"/>
      <c r="M7168" s="124"/>
      <c r="N7168" s="197">
        <v>0</v>
      </c>
      <c r="O7168" s="197">
        <v>96</v>
      </c>
      <c r="P7168" s="124" t="s">
        <v>1314</v>
      </c>
    </row>
    <row r="7169" spans="1:16" ht="51">
      <c r="A7169" s="262">
        <v>224</v>
      </c>
      <c r="B7169" s="124"/>
      <c r="C7169" s="125" t="s">
        <v>120</v>
      </c>
      <c r="D7169" s="195">
        <v>43271</v>
      </c>
      <c r="E7169" s="124" t="s">
        <v>13145</v>
      </c>
      <c r="F7169" s="124" t="s">
        <v>3</v>
      </c>
      <c r="G7169" s="124">
        <v>1633098</v>
      </c>
      <c r="H7169" s="124"/>
      <c r="I7169" s="128" t="s">
        <v>15739</v>
      </c>
      <c r="J7169" s="124"/>
      <c r="K7169" s="124"/>
      <c r="L7169" s="124"/>
      <c r="M7169" s="124"/>
      <c r="N7169" s="197">
        <v>0</v>
      </c>
      <c r="O7169" s="197">
        <v>100</v>
      </c>
      <c r="P7169" s="124" t="s">
        <v>1314</v>
      </c>
    </row>
    <row r="7170" spans="1:16" ht="51">
      <c r="A7170" s="262">
        <v>20</v>
      </c>
      <c r="B7170" s="124"/>
      <c r="C7170" s="125" t="s">
        <v>693</v>
      </c>
      <c r="D7170" s="195">
        <v>43271</v>
      </c>
      <c r="E7170" s="124" t="s">
        <v>13146</v>
      </c>
      <c r="F7170" s="124" t="s">
        <v>3</v>
      </c>
      <c r="G7170" s="124">
        <v>1633216</v>
      </c>
      <c r="H7170" s="124"/>
      <c r="I7170" s="128" t="s">
        <v>15740</v>
      </c>
      <c r="J7170" s="124"/>
      <c r="K7170" s="124"/>
      <c r="L7170" s="124"/>
      <c r="M7170" s="124"/>
      <c r="N7170" s="197">
        <v>0</v>
      </c>
      <c r="O7170" s="197">
        <v>2</v>
      </c>
      <c r="P7170" s="124" t="s">
        <v>1314</v>
      </c>
    </row>
    <row r="7171" spans="1:16" ht="51">
      <c r="A7171" s="262" t="s">
        <v>619</v>
      </c>
      <c r="B7171" s="124"/>
      <c r="C7171" s="125" t="s">
        <v>713</v>
      </c>
      <c r="D7171" s="195">
        <v>43271</v>
      </c>
      <c r="E7171" s="124" t="s">
        <v>13147</v>
      </c>
      <c r="F7171" s="124" t="s">
        <v>3</v>
      </c>
      <c r="G7171" s="124">
        <v>1633208</v>
      </c>
      <c r="H7171" s="124"/>
      <c r="I7171" s="128" t="s">
        <v>15741</v>
      </c>
      <c r="J7171" s="124"/>
      <c r="K7171" s="124"/>
      <c r="L7171" s="124"/>
      <c r="M7171" s="124"/>
      <c r="N7171" s="197">
        <v>0</v>
      </c>
      <c r="O7171" s="197">
        <v>111.3</v>
      </c>
      <c r="P7171" s="124" t="s">
        <v>1314</v>
      </c>
    </row>
    <row r="7172" spans="1:16" ht="51">
      <c r="A7172" s="262">
        <v>70</v>
      </c>
      <c r="B7172" s="124"/>
      <c r="C7172" s="125" t="s">
        <v>705</v>
      </c>
      <c r="D7172" s="195">
        <v>43271</v>
      </c>
      <c r="E7172" s="124" t="s">
        <v>13148</v>
      </c>
      <c r="F7172" s="124" t="s">
        <v>3</v>
      </c>
      <c r="G7172" s="124">
        <v>1633180</v>
      </c>
      <c r="H7172" s="124"/>
      <c r="I7172" s="128" t="s">
        <v>15742</v>
      </c>
      <c r="J7172" s="124"/>
      <c r="K7172" s="124"/>
      <c r="L7172" s="124"/>
      <c r="M7172" s="124"/>
      <c r="N7172" s="197">
        <v>0</v>
      </c>
      <c r="O7172" s="197">
        <v>150</v>
      </c>
      <c r="P7172" s="124" t="s">
        <v>1314</v>
      </c>
    </row>
    <row r="7173" spans="1:16" ht="51">
      <c r="A7173" s="262" t="s">
        <v>619</v>
      </c>
      <c r="B7173" s="124"/>
      <c r="C7173" s="125" t="s">
        <v>713</v>
      </c>
      <c r="D7173" s="195">
        <v>43271</v>
      </c>
      <c r="E7173" s="124" t="s">
        <v>13149</v>
      </c>
      <c r="F7173" s="124" t="s">
        <v>3</v>
      </c>
      <c r="G7173" s="124">
        <v>1632998</v>
      </c>
      <c r="H7173" s="124"/>
      <c r="I7173" s="128" t="s">
        <v>15743</v>
      </c>
      <c r="J7173" s="124"/>
      <c r="K7173" s="124"/>
      <c r="L7173" s="124"/>
      <c r="M7173" s="124"/>
      <c r="N7173" s="197">
        <v>0</v>
      </c>
      <c r="O7173" s="197">
        <v>253.24</v>
      </c>
      <c r="P7173" s="124" t="s">
        <v>1314</v>
      </c>
    </row>
    <row r="7174" spans="1:16" ht="51">
      <c r="A7174" s="262" t="s">
        <v>619</v>
      </c>
      <c r="B7174" s="124"/>
      <c r="C7174" s="125" t="s">
        <v>713</v>
      </c>
      <c r="D7174" s="195">
        <v>43271</v>
      </c>
      <c r="E7174" s="124" t="s">
        <v>13150</v>
      </c>
      <c r="F7174" s="124" t="s">
        <v>3</v>
      </c>
      <c r="G7174" s="124">
        <v>1632997</v>
      </c>
      <c r="H7174" s="124"/>
      <c r="I7174" s="128" t="s">
        <v>15744</v>
      </c>
      <c r="J7174" s="124"/>
      <c r="K7174" s="124"/>
      <c r="L7174" s="124"/>
      <c r="M7174" s="124"/>
      <c r="N7174" s="197">
        <v>0</v>
      </c>
      <c r="O7174" s="197">
        <v>115.44</v>
      </c>
      <c r="P7174" s="124" t="s">
        <v>1314</v>
      </c>
    </row>
    <row r="7175" spans="1:16" ht="51">
      <c r="A7175" s="262" t="s">
        <v>619</v>
      </c>
      <c r="B7175" s="124"/>
      <c r="C7175" s="125" t="s">
        <v>713</v>
      </c>
      <c r="D7175" s="195">
        <v>43271</v>
      </c>
      <c r="E7175" s="124" t="s">
        <v>13151</v>
      </c>
      <c r="F7175" s="124" t="s">
        <v>3</v>
      </c>
      <c r="G7175" s="124">
        <v>1632994</v>
      </c>
      <c r="H7175" s="124"/>
      <c r="I7175" s="128" t="s">
        <v>15745</v>
      </c>
      <c r="J7175" s="124"/>
      <c r="K7175" s="124"/>
      <c r="L7175" s="124"/>
      <c r="M7175" s="124"/>
      <c r="N7175" s="197">
        <v>0</v>
      </c>
      <c r="O7175" s="197">
        <v>253.24</v>
      </c>
      <c r="P7175" s="124" t="s">
        <v>1314</v>
      </c>
    </row>
    <row r="7176" spans="1:16" ht="51">
      <c r="A7176" s="262" t="s">
        <v>619</v>
      </c>
      <c r="B7176" s="124"/>
      <c r="C7176" s="125" t="s">
        <v>713</v>
      </c>
      <c r="D7176" s="195">
        <v>43271</v>
      </c>
      <c r="E7176" s="124" t="s">
        <v>13152</v>
      </c>
      <c r="F7176" s="124" t="s">
        <v>3</v>
      </c>
      <c r="G7176" s="124">
        <v>1632993</v>
      </c>
      <c r="H7176" s="124"/>
      <c r="I7176" s="128" t="s">
        <v>15746</v>
      </c>
      <c r="J7176" s="124"/>
      <c r="K7176" s="124"/>
      <c r="L7176" s="124"/>
      <c r="M7176" s="124"/>
      <c r="N7176" s="197">
        <v>0</v>
      </c>
      <c r="O7176" s="197">
        <v>140</v>
      </c>
      <c r="P7176" s="124" t="s">
        <v>1314</v>
      </c>
    </row>
    <row r="7177" spans="1:16" ht="51">
      <c r="A7177" s="262" t="s">
        <v>619</v>
      </c>
      <c r="B7177" s="124"/>
      <c r="C7177" s="125" t="s">
        <v>713</v>
      </c>
      <c r="D7177" s="195">
        <v>43271</v>
      </c>
      <c r="E7177" s="124" t="s">
        <v>13153</v>
      </c>
      <c r="F7177" s="124" t="s">
        <v>3</v>
      </c>
      <c r="G7177" s="124">
        <v>1632992</v>
      </c>
      <c r="H7177" s="124"/>
      <c r="I7177" s="128" t="s">
        <v>15747</v>
      </c>
      <c r="J7177" s="124"/>
      <c r="K7177" s="124"/>
      <c r="L7177" s="124"/>
      <c r="M7177" s="124"/>
      <c r="N7177" s="197">
        <v>0</v>
      </c>
      <c r="O7177" s="197">
        <v>140</v>
      </c>
      <c r="P7177" s="124" t="s">
        <v>1314</v>
      </c>
    </row>
    <row r="7178" spans="1:16" ht="51">
      <c r="A7178" s="262" t="s">
        <v>619</v>
      </c>
      <c r="B7178" s="124"/>
      <c r="C7178" s="125" t="s">
        <v>713</v>
      </c>
      <c r="D7178" s="195">
        <v>43271</v>
      </c>
      <c r="E7178" s="124" t="s">
        <v>13154</v>
      </c>
      <c r="F7178" s="124" t="s">
        <v>3</v>
      </c>
      <c r="G7178" s="124">
        <v>1632991</v>
      </c>
      <c r="H7178" s="124"/>
      <c r="I7178" s="128" t="s">
        <v>15748</v>
      </c>
      <c r="J7178" s="124"/>
      <c r="K7178" s="124"/>
      <c r="L7178" s="124"/>
      <c r="M7178" s="124"/>
      <c r="N7178" s="197">
        <v>0</v>
      </c>
      <c r="O7178" s="197">
        <v>140</v>
      </c>
      <c r="P7178" s="124" t="s">
        <v>1314</v>
      </c>
    </row>
    <row r="7179" spans="1:16" ht="51">
      <c r="A7179" s="262">
        <v>35</v>
      </c>
      <c r="B7179" s="124"/>
      <c r="C7179" s="125" t="s">
        <v>696</v>
      </c>
      <c r="D7179" s="195">
        <v>43271</v>
      </c>
      <c r="E7179" s="124" t="s">
        <v>13155</v>
      </c>
      <c r="F7179" s="124" t="s">
        <v>3</v>
      </c>
      <c r="G7179" s="124">
        <v>1632990</v>
      </c>
      <c r="H7179" s="124"/>
      <c r="I7179" s="128" t="s">
        <v>15749</v>
      </c>
      <c r="J7179" s="124"/>
      <c r="K7179" s="124"/>
      <c r="L7179" s="124"/>
      <c r="M7179" s="124"/>
      <c r="N7179" s="197">
        <v>0</v>
      </c>
      <c r="O7179" s="197">
        <v>2000</v>
      </c>
      <c r="P7179" s="124" t="s">
        <v>1314</v>
      </c>
    </row>
    <row r="7180" spans="1:16" ht="63.75">
      <c r="A7180" s="262">
        <v>132</v>
      </c>
      <c r="B7180" s="124"/>
      <c r="C7180" s="125" t="s">
        <v>728</v>
      </c>
      <c r="D7180" s="195">
        <v>43271</v>
      </c>
      <c r="E7180" s="124" t="s">
        <v>13156</v>
      </c>
      <c r="F7180" s="124" t="s">
        <v>3</v>
      </c>
      <c r="G7180" s="124">
        <v>1632988</v>
      </c>
      <c r="H7180" s="124"/>
      <c r="I7180" s="128" t="s">
        <v>15750</v>
      </c>
      <c r="J7180" s="124"/>
      <c r="K7180" s="124"/>
      <c r="L7180" s="124"/>
      <c r="M7180" s="124"/>
      <c r="N7180" s="197">
        <v>0</v>
      </c>
      <c r="O7180" s="197">
        <v>429</v>
      </c>
      <c r="P7180" s="124" t="s">
        <v>1314</v>
      </c>
    </row>
    <row r="7181" spans="1:16" ht="76.5">
      <c r="A7181" s="262">
        <v>375</v>
      </c>
      <c r="B7181" s="124"/>
      <c r="C7181" s="125" t="s">
        <v>1271</v>
      </c>
      <c r="D7181" s="195">
        <v>43271</v>
      </c>
      <c r="E7181" s="124" t="s">
        <v>13157</v>
      </c>
      <c r="F7181" s="124" t="s">
        <v>3</v>
      </c>
      <c r="G7181" s="124">
        <v>1632983</v>
      </c>
      <c r="H7181" s="124"/>
      <c r="I7181" s="128" t="s">
        <v>15751</v>
      </c>
      <c r="J7181" s="124"/>
      <c r="K7181" s="124"/>
      <c r="L7181" s="124"/>
      <c r="M7181" s="124"/>
      <c r="N7181" s="197">
        <v>0</v>
      </c>
      <c r="O7181" s="197">
        <v>486797.31</v>
      </c>
      <c r="P7181" s="124" t="s">
        <v>1314</v>
      </c>
    </row>
    <row r="7182" spans="1:16" ht="51">
      <c r="A7182" s="262">
        <v>25</v>
      </c>
      <c r="B7182" s="124"/>
      <c r="C7182" s="125" t="s">
        <v>694</v>
      </c>
      <c r="D7182" s="195">
        <v>43271</v>
      </c>
      <c r="E7182" s="124" t="s">
        <v>13158</v>
      </c>
      <c r="F7182" s="124" t="s">
        <v>3</v>
      </c>
      <c r="G7182" s="124">
        <v>1632982</v>
      </c>
      <c r="H7182" s="124"/>
      <c r="I7182" s="128" t="s">
        <v>15752</v>
      </c>
      <c r="J7182" s="124"/>
      <c r="K7182" s="124"/>
      <c r="L7182" s="124"/>
      <c r="M7182" s="124"/>
      <c r="N7182" s="197">
        <v>0</v>
      </c>
      <c r="O7182" s="197">
        <v>654.96</v>
      </c>
      <c r="P7182" s="124" t="s">
        <v>1314</v>
      </c>
    </row>
    <row r="7183" spans="1:16" ht="51">
      <c r="A7183" s="262">
        <v>15</v>
      </c>
      <c r="B7183" s="124"/>
      <c r="C7183" s="125" t="s">
        <v>691</v>
      </c>
      <c r="D7183" s="195">
        <v>43271</v>
      </c>
      <c r="E7183" s="124" t="s">
        <v>13159</v>
      </c>
      <c r="F7183" s="124" t="s">
        <v>3</v>
      </c>
      <c r="G7183" s="124">
        <v>1632974</v>
      </c>
      <c r="H7183" s="124"/>
      <c r="I7183" s="128" t="s">
        <v>15753</v>
      </c>
      <c r="J7183" s="124"/>
      <c r="K7183" s="124"/>
      <c r="L7183" s="124"/>
      <c r="M7183" s="124"/>
      <c r="N7183" s="197">
        <v>0</v>
      </c>
      <c r="O7183" s="197">
        <v>1038.8</v>
      </c>
      <c r="P7183" s="124" t="s">
        <v>1314</v>
      </c>
    </row>
    <row r="7184" spans="1:16" ht="51">
      <c r="A7184" s="262" t="s">
        <v>619</v>
      </c>
      <c r="B7184" s="124"/>
      <c r="C7184" s="125" t="s">
        <v>713</v>
      </c>
      <c r="D7184" s="195">
        <v>43271</v>
      </c>
      <c r="E7184" s="124" t="s">
        <v>13160</v>
      </c>
      <c r="F7184" s="124" t="s">
        <v>3</v>
      </c>
      <c r="G7184" s="124">
        <v>1632955</v>
      </c>
      <c r="H7184" s="124"/>
      <c r="I7184" s="128" t="s">
        <v>15754</v>
      </c>
      <c r="J7184" s="124"/>
      <c r="K7184" s="124"/>
      <c r="L7184" s="124"/>
      <c r="M7184" s="124"/>
      <c r="N7184" s="197">
        <v>0</v>
      </c>
      <c r="O7184" s="197">
        <v>20</v>
      </c>
      <c r="P7184" s="124" t="s">
        <v>1314</v>
      </c>
    </row>
    <row r="7185" spans="1:16" ht="51">
      <c r="A7185" s="262" t="s">
        <v>619</v>
      </c>
      <c r="B7185" s="124"/>
      <c r="C7185" s="125" t="s">
        <v>713</v>
      </c>
      <c r="D7185" s="195">
        <v>43271</v>
      </c>
      <c r="E7185" s="124" t="s">
        <v>13161</v>
      </c>
      <c r="F7185" s="124" t="s">
        <v>3</v>
      </c>
      <c r="G7185" s="124">
        <v>1632954</v>
      </c>
      <c r="H7185" s="124"/>
      <c r="I7185" s="128" t="s">
        <v>15755</v>
      </c>
      <c r="J7185" s="124"/>
      <c r="K7185" s="124"/>
      <c r="L7185" s="124"/>
      <c r="M7185" s="124"/>
      <c r="N7185" s="197">
        <v>0</v>
      </c>
      <c r="O7185" s="197">
        <v>234</v>
      </c>
      <c r="P7185" s="124" t="s">
        <v>1314</v>
      </c>
    </row>
    <row r="7186" spans="1:16" ht="51">
      <c r="A7186" s="262">
        <v>212</v>
      </c>
      <c r="B7186" s="124"/>
      <c r="C7186" s="125" t="s">
        <v>761</v>
      </c>
      <c r="D7186" s="195">
        <v>43271</v>
      </c>
      <c r="E7186" s="124" t="s">
        <v>13162</v>
      </c>
      <c r="F7186" s="124" t="s">
        <v>3</v>
      </c>
      <c r="G7186" s="124">
        <v>1632943</v>
      </c>
      <c r="H7186" s="124"/>
      <c r="I7186" s="128" t="s">
        <v>15756</v>
      </c>
      <c r="J7186" s="124"/>
      <c r="K7186" s="124"/>
      <c r="L7186" s="124"/>
      <c r="M7186" s="124"/>
      <c r="N7186" s="197">
        <v>0</v>
      </c>
      <c r="O7186" s="197">
        <v>604</v>
      </c>
      <c r="P7186" s="124" t="s">
        <v>1314</v>
      </c>
    </row>
    <row r="7187" spans="1:16" ht="51">
      <c r="A7187" s="262">
        <v>20</v>
      </c>
      <c r="B7187" s="124"/>
      <c r="C7187" s="125" t="s">
        <v>693</v>
      </c>
      <c r="D7187" s="195">
        <v>43271</v>
      </c>
      <c r="E7187" s="124" t="s">
        <v>13163</v>
      </c>
      <c r="F7187" s="124" t="s">
        <v>3</v>
      </c>
      <c r="G7187" s="124">
        <v>1632928</v>
      </c>
      <c r="H7187" s="124"/>
      <c r="I7187" s="128" t="s">
        <v>15757</v>
      </c>
      <c r="J7187" s="124"/>
      <c r="K7187" s="124"/>
      <c r="L7187" s="124"/>
      <c r="M7187" s="124"/>
      <c r="N7187" s="197">
        <v>0</v>
      </c>
      <c r="O7187" s="197">
        <v>59400</v>
      </c>
      <c r="P7187" s="124" t="s">
        <v>1314</v>
      </c>
    </row>
    <row r="7188" spans="1:16" ht="38.25">
      <c r="A7188" s="262">
        <v>212</v>
      </c>
      <c r="B7188" s="124"/>
      <c r="C7188" s="125" t="s">
        <v>761</v>
      </c>
      <c r="D7188" s="195">
        <v>43271</v>
      </c>
      <c r="E7188" s="124" t="s">
        <v>13164</v>
      </c>
      <c r="F7188" s="124" t="s">
        <v>3</v>
      </c>
      <c r="G7188" s="124">
        <v>1633093</v>
      </c>
      <c r="H7188" s="124"/>
      <c r="I7188" s="128" t="s">
        <v>15758</v>
      </c>
      <c r="J7188" s="124"/>
      <c r="K7188" s="124"/>
      <c r="L7188" s="124"/>
      <c r="M7188" s="124"/>
      <c r="N7188" s="197">
        <v>0</v>
      </c>
      <c r="O7188" s="197">
        <v>23.11</v>
      </c>
      <c r="P7188" s="124" t="s">
        <v>1314</v>
      </c>
    </row>
    <row r="7189" spans="1:16" ht="51">
      <c r="A7189" s="262" t="s">
        <v>619</v>
      </c>
      <c r="B7189" s="124"/>
      <c r="C7189" s="125" t="s">
        <v>713</v>
      </c>
      <c r="D7189" s="195">
        <v>43271</v>
      </c>
      <c r="E7189" s="124" t="s">
        <v>13165</v>
      </c>
      <c r="F7189" s="124" t="s">
        <v>3</v>
      </c>
      <c r="G7189" s="124">
        <v>1633092</v>
      </c>
      <c r="H7189" s="124"/>
      <c r="I7189" s="128" t="s">
        <v>15759</v>
      </c>
      <c r="J7189" s="124"/>
      <c r="K7189" s="124"/>
      <c r="L7189" s="124"/>
      <c r="M7189" s="124"/>
      <c r="N7189" s="197">
        <v>0</v>
      </c>
      <c r="O7189" s="197">
        <v>1459.32</v>
      </c>
      <c r="P7189" s="124" t="s">
        <v>1314</v>
      </c>
    </row>
    <row r="7190" spans="1:16" ht="51">
      <c r="A7190" s="262" t="s">
        <v>619</v>
      </c>
      <c r="B7190" s="124"/>
      <c r="C7190" s="125" t="s">
        <v>713</v>
      </c>
      <c r="D7190" s="195">
        <v>43271</v>
      </c>
      <c r="E7190" s="124" t="s">
        <v>13166</v>
      </c>
      <c r="F7190" s="124" t="s">
        <v>3</v>
      </c>
      <c r="G7190" s="124">
        <v>1633087</v>
      </c>
      <c r="H7190" s="124"/>
      <c r="I7190" s="128" t="s">
        <v>15760</v>
      </c>
      <c r="J7190" s="124"/>
      <c r="K7190" s="124"/>
      <c r="L7190" s="124"/>
      <c r="M7190" s="124"/>
      <c r="N7190" s="197">
        <v>0</v>
      </c>
      <c r="O7190" s="197">
        <v>1688.03</v>
      </c>
      <c r="P7190" s="124" t="s">
        <v>1314</v>
      </c>
    </row>
    <row r="7191" spans="1:16" ht="38.25">
      <c r="A7191" s="262">
        <v>526</v>
      </c>
      <c r="B7191" s="124"/>
      <c r="C7191" s="125" t="s">
        <v>846</v>
      </c>
      <c r="D7191" s="195">
        <v>43271</v>
      </c>
      <c r="E7191" s="124" t="s">
        <v>13167</v>
      </c>
      <c r="F7191" s="124" t="s">
        <v>3</v>
      </c>
      <c r="G7191" s="124">
        <v>1633080</v>
      </c>
      <c r="H7191" s="124"/>
      <c r="I7191" s="128" t="s">
        <v>15761</v>
      </c>
      <c r="J7191" s="124"/>
      <c r="K7191" s="124"/>
      <c r="L7191" s="124"/>
      <c r="M7191" s="124"/>
      <c r="N7191" s="197">
        <v>0</v>
      </c>
      <c r="O7191" s="197">
        <v>20</v>
      </c>
      <c r="P7191" s="124" t="s">
        <v>1314</v>
      </c>
    </row>
    <row r="7192" spans="1:16" ht="51">
      <c r="A7192" s="262">
        <v>48</v>
      </c>
      <c r="B7192" s="124"/>
      <c r="C7192" s="125" t="s">
        <v>700</v>
      </c>
      <c r="D7192" s="195">
        <v>43271</v>
      </c>
      <c r="E7192" s="124" t="s">
        <v>13168</v>
      </c>
      <c r="F7192" s="124" t="s">
        <v>3</v>
      </c>
      <c r="G7192" s="124">
        <v>1633054</v>
      </c>
      <c r="H7192" s="124"/>
      <c r="I7192" s="128" t="s">
        <v>15762</v>
      </c>
      <c r="J7192" s="124"/>
      <c r="K7192" s="124"/>
      <c r="L7192" s="124"/>
      <c r="M7192" s="124"/>
      <c r="N7192" s="197">
        <v>0</v>
      </c>
      <c r="O7192" s="197">
        <v>455</v>
      </c>
      <c r="P7192" s="124" t="s">
        <v>1314</v>
      </c>
    </row>
    <row r="7193" spans="1:16" ht="51">
      <c r="A7193" s="262">
        <v>48</v>
      </c>
      <c r="B7193" s="124"/>
      <c r="C7193" s="125" t="s">
        <v>700</v>
      </c>
      <c r="D7193" s="195">
        <v>43271</v>
      </c>
      <c r="E7193" s="124" t="s">
        <v>13169</v>
      </c>
      <c r="F7193" s="124" t="s">
        <v>3</v>
      </c>
      <c r="G7193" s="124">
        <v>1633053</v>
      </c>
      <c r="H7193" s="124"/>
      <c r="I7193" s="128" t="s">
        <v>15763</v>
      </c>
      <c r="J7193" s="124"/>
      <c r="K7193" s="124"/>
      <c r="L7193" s="124"/>
      <c r="M7193" s="124"/>
      <c r="N7193" s="197">
        <v>0</v>
      </c>
      <c r="O7193" s="197">
        <v>520</v>
      </c>
      <c r="P7193" s="124" t="s">
        <v>1314</v>
      </c>
    </row>
    <row r="7194" spans="1:16" ht="51">
      <c r="A7194" s="262" t="s">
        <v>619</v>
      </c>
      <c r="B7194" s="124"/>
      <c r="C7194" s="125" t="s">
        <v>713</v>
      </c>
      <c r="D7194" s="195">
        <v>43271</v>
      </c>
      <c r="E7194" s="124" t="s">
        <v>13170</v>
      </c>
      <c r="F7194" s="124" t="s">
        <v>3</v>
      </c>
      <c r="G7194" s="124">
        <v>1633029</v>
      </c>
      <c r="H7194" s="124"/>
      <c r="I7194" s="128" t="s">
        <v>15764</v>
      </c>
      <c r="J7194" s="124"/>
      <c r="K7194" s="124"/>
      <c r="L7194" s="124"/>
      <c r="M7194" s="124"/>
      <c r="N7194" s="197">
        <v>0</v>
      </c>
      <c r="O7194" s="197">
        <v>1239.32</v>
      </c>
      <c r="P7194" s="124" t="s">
        <v>1314</v>
      </c>
    </row>
    <row r="7195" spans="1:16" ht="38.25">
      <c r="A7195" s="262">
        <v>373</v>
      </c>
      <c r="B7195" s="124"/>
      <c r="C7195" s="125" t="s">
        <v>1269</v>
      </c>
      <c r="D7195" s="195">
        <v>43271</v>
      </c>
      <c r="E7195" s="124" t="s">
        <v>13171</v>
      </c>
      <c r="F7195" s="124" t="s">
        <v>3</v>
      </c>
      <c r="G7195" s="124">
        <v>1633016</v>
      </c>
      <c r="H7195" s="124"/>
      <c r="I7195" s="128" t="s">
        <v>15765</v>
      </c>
      <c r="J7195" s="124"/>
      <c r="K7195" s="124"/>
      <c r="L7195" s="124"/>
      <c r="M7195" s="124"/>
      <c r="N7195" s="197">
        <v>0</v>
      </c>
      <c r="O7195" s="197">
        <v>10000</v>
      </c>
      <c r="P7195" s="124" t="s">
        <v>1314</v>
      </c>
    </row>
    <row r="7196" spans="1:16" ht="51">
      <c r="A7196" s="262" t="s">
        <v>619</v>
      </c>
      <c r="B7196" s="124"/>
      <c r="C7196" s="125" t="s">
        <v>713</v>
      </c>
      <c r="D7196" s="195">
        <v>43271</v>
      </c>
      <c r="E7196" s="124" t="s">
        <v>13172</v>
      </c>
      <c r="F7196" s="124" t="s">
        <v>3</v>
      </c>
      <c r="G7196" s="124">
        <v>1633005</v>
      </c>
      <c r="H7196" s="124"/>
      <c r="I7196" s="128" t="s">
        <v>15766</v>
      </c>
      <c r="J7196" s="124"/>
      <c r="K7196" s="124"/>
      <c r="L7196" s="124"/>
      <c r="M7196" s="124"/>
      <c r="N7196" s="197">
        <v>0</v>
      </c>
      <c r="O7196" s="197">
        <v>140</v>
      </c>
      <c r="P7196" s="124" t="s">
        <v>1314</v>
      </c>
    </row>
    <row r="7197" spans="1:16" ht="51">
      <c r="A7197" s="262" t="s">
        <v>619</v>
      </c>
      <c r="B7197" s="124"/>
      <c r="C7197" s="125" t="s">
        <v>713</v>
      </c>
      <c r="D7197" s="195">
        <v>43271</v>
      </c>
      <c r="E7197" s="124" t="s">
        <v>13173</v>
      </c>
      <c r="F7197" s="124" t="s">
        <v>3</v>
      </c>
      <c r="G7197" s="124">
        <v>1633001</v>
      </c>
      <c r="H7197" s="124"/>
      <c r="I7197" s="128" t="s">
        <v>15767</v>
      </c>
      <c r="J7197" s="124"/>
      <c r="K7197" s="124"/>
      <c r="L7197" s="124"/>
      <c r="M7197" s="124"/>
      <c r="N7197" s="197">
        <v>0</v>
      </c>
      <c r="O7197" s="197">
        <v>140</v>
      </c>
      <c r="P7197" s="124" t="s">
        <v>1314</v>
      </c>
    </row>
    <row r="7198" spans="1:16" ht="63.75">
      <c r="A7198" s="262">
        <v>15</v>
      </c>
      <c r="B7198" s="124"/>
      <c r="C7198" s="125" t="s">
        <v>691</v>
      </c>
      <c r="D7198" s="195">
        <v>43271</v>
      </c>
      <c r="E7198" s="124" t="s">
        <v>13174</v>
      </c>
      <c r="F7198" s="124" t="s">
        <v>3</v>
      </c>
      <c r="G7198" s="124">
        <v>1632977</v>
      </c>
      <c r="H7198" s="124"/>
      <c r="I7198" s="128" t="s">
        <v>15768</v>
      </c>
      <c r="J7198" s="124"/>
      <c r="K7198" s="124"/>
      <c r="L7198" s="124"/>
      <c r="M7198" s="124"/>
      <c r="N7198" s="197">
        <v>0</v>
      </c>
      <c r="O7198" s="197">
        <v>582.80000000000007</v>
      </c>
      <c r="P7198" s="124" t="s">
        <v>1314</v>
      </c>
    </row>
    <row r="7199" spans="1:16" ht="51">
      <c r="A7199" s="262">
        <v>574</v>
      </c>
      <c r="B7199" s="124"/>
      <c r="C7199" s="125" t="s">
        <v>850</v>
      </c>
      <c r="D7199" s="195">
        <v>43271</v>
      </c>
      <c r="E7199" s="124" t="s">
        <v>13175</v>
      </c>
      <c r="F7199" s="124" t="s">
        <v>3</v>
      </c>
      <c r="G7199" s="124">
        <v>1632973</v>
      </c>
      <c r="H7199" s="124"/>
      <c r="I7199" s="128" t="s">
        <v>15769</v>
      </c>
      <c r="J7199" s="124"/>
      <c r="K7199" s="124"/>
      <c r="L7199" s="124"/>
      <c r="M7199" s="124"/>
      <c r="N7199" s="197">
        <v>0</v>
      </c>
      <c r="O7199" s="197">
        <v>217055.98</v>
      </c>
      <c r="P7199" s="124" t="s">
        <v>1314</v>
      </c>
    </row>
    <row r="7200" spans="1:16" ht="51">
      <c r="A7200" s="262">
        <v>574</v>
      </c>
      <c r="B7200" s="124"/>
      <c r="C7200" s="125" t="s">
        <v>850</v>
      </c>
      <c r="D7200" s="195">
        <v>43271</v>
      </c>
      <c r="E7200" s="124" t="s">
        <v>13176</v>
      </c>
      <c r="F7200" s="124" t="s">
        <v>3</v>
      </c>
      <c r="G7200" s="124">
        <v>1632972</v>
      </c>
      <c r="H7200" s="124"/>
      <c r="I7200" s="128" t="s">
        <v>15770</v>
      </c>
      <c r="J7200" s="124"/>
      <c r="K7200" s="124"/>
      <c r="L7200" s="124"/>
      <c r="M7200" s="124"/>
      <c r="N7200" s="197">
        <v>0</v>
      </c>
      <c r="O7200" s="197">
        <v>293345.99</v>
      </c>
      <c r="P7200" s="124" t="s">
        <v>1314</v>
      </c>
    </row>
    <row r="7201" spans="1:16" ht="63.75">
      <c r="A7201" s="262">
        <v>862</v>
      </c>
      <c r="B7201" s="124"/>
      <c r="C7201" s="125" t="s">
        <v>875</v>
      </c>
      <c r="D7201" s="195">
        <v>43271</v>
      </c>
      <c r="E7201" s="124" t="s">
        <v>13177</v>
      </c>
      <c r="F7201" s="124" t="s">
        <v>3</v>
      </c>
      <c r="G7201" s="124">
        <v>1632971</v>
      </c>
      <c r="H7201" s="124"/>
      <c r="I7201" s="128" t="s">
        <v>15771</v>
      </c>
      <c r="J7201" s="124"/>
      <c r="K7201" s="124"/>
      <c r="L7201" s="124"/>
      <c r="M7201" s="124"/>
      <c r="N7201" s="197">
        <v>0</v>
      </c>
      <c r="O7201" s="197">
        <v>26.86</v>
      </c>
      <c r="P7201" s="124" t="s">
        <v>1314</v>
      </c>
    </row>
    <row r="7202" spans="1:16" ht="51">
      <c r="A7202" s="262">
        <v>574</v>
      </c>
      <c r="B7202" s="124"/>
      <c r="C7202" s="125" t="s">
        <v>850</v>
      </c>
      <c r="D7202" s="195">
        <v>43271</v>
      </c>
      <c r="E7202" s="124" t="s">
        <v>13178</v>
      </c>
      <c r="F7202" s="124" t="s">
        <v>3</v>
      </c>
      <c r="G7202" s="124">
        <v>1632970</v>
      </c>
      <c r="H7202" s="124"/>
      <c r="I7202" s="128" t="s">
        <v>15772</v>
      </c>
      <c r="J7202" s="124"/>
      <c r="K7202" s="124"/>
      <c r="L7202" s="124"/>
      <c r="M7202" s="124"/>
      <c r="N7202" s="197">
        <v>0</v>
      </c>
      <c r="O7202" s="197">
        <v>293039.96000000002</v>
      </c>
      <c r="P7202" s="124" t="s">
        <v>1314</v>
      </c>
    </row>
    <row r="7203" spans="1:16" ht="51">
      <c r="A7203" s="262">
        <v>574</v>
      </c>
      <c r="B7203" s="124"/>
      <c r="C7203" s="125" t="s">
        <v>850</v>
      </c>
      <c r="D7203" s="195">
        <v>43271</v>
      </c>
      <c r="E7203" s="124" t="s">
        <v>13179</v>
      </c>
      <c r="F7203" s="124" t="s">
        <v>3</v>
      </c>
      <c r="G7203" s="124">
        <v>1632967</v>
      </c>
      <c r="H7203" s="124"/>
      <c r="I7203" s="128" t="s">
        <v>15773</v>
      </c>
      <c r="J7203" s="124"/>
      <c r="K7203" s="124"/>
      <c r="L7203" s="124"/>
      <c r="M7203" s="124"/>
      <c r="N7203" s="197">
        <v>0</v>
      </c>
      <c r="O7203" s="197">
        <v>210234.93</v>
      </c>
      <c r="P7203" s="124" t="s">
        <v>1314</v>
      </c>
    </row>
    <row r="7204" spans="1:16" ht="63.75">
      <c r="A7204" s="262">
        <v>35</v>
      </c>
      <c r="B7204" s="124"/>
      <c r="C7204" s="125" t="s">
        <v>696</v>
      </c>
      <c r="D7204" s="195">
        <v>43271</v>
      </c>
      <c r="E7204" s="124" t="s">
        <v>13180</v>
      </c>
      <c r="F7204" s="124" t="s">
        <v>3</v>
      </c>
      <c r="G7204" s="124">
        <v>1632964</v>
      </c>
      <c r="H7204" s="124"/>
      <c r="I7204" s="128" t="s">
        <v>15774</v>
      </c>
      <c r="J7204" s="124"/>
      <c r="K7204" s="124"/>
      <c r="L7204" s="124"/>
      <c r="M7204" s="124"/>
      <c r="N7204" s="197">
        <v>0</v>
      </c>
      <c r="O7204" s="197">
        <v>5136.75</v>
      </c>
      <c r="P7204" s="124" t="s">
        <v>1314</v>
      </c>
    </row>
    <row r="7205" spans="1:16" ht="51">
      <c r="A7205" s="262">
        <v>670</v>
      </c>
      <c r="B7205" s="124"/>
      <c r="C7205" s="125" t="s">
        <v>235</v>
      </c>
      <c r="D7205" s="195">
        <v>43271</v>
      </c>
      <c r="E7205" s="124" t="s">
        <v>13181</v>
      </c>
      <c r="F7205" s="124" t="s">
        <v>3</v>
      </c>
      <c r="G7205" s="124">
        <v>1632953</v>
      </c>
      <c r="H7205" s="124"/>
      <c r="I7205" s="128" t="s">
        <v>15775</v>
      </c>
      <c r="J7205" s="124"/>
      <c r="K7205" s="124"/>
      <c r="L7205" s="124"/>
      <c r="M7205" s="124"/>
      <c r="N7205" s="197">
        <v>0</v>
      </c>
      <c r="O7205" s="197">
        <v>6254.93</v>
      </c>
      <c r="P7205" s="124" t="s">
        <v>1314</v>
      </c>
    </row>
    <row r="7206" spans="1:16" ht="51">
      <c r="A7206" s="262" t="s">
        <v>619</v>
      </c>
      <c r="B7206" s="124"/>
      <c r="C7206" s="125" t="s">
        <v>713</v>
      </c>
      <c r="D7206" s="195">
        <v>43271</v>
      </c>
      <c r="E7206" s="124" t="s">
        <v>13182</v>
      </c>
      <c r="F7206" s="124" t="s">
        <v>3</v>
      </c>
      <c r="G7206" s="124">
        <v>1632950</v>
      </c>
      <c r="H7206" s="124"/>
      <c r="I7206" s="128" t="s">
        <v>15776</v>
      </c>
      <c r="J7206" s="124"/>
      <c r="K7206" s="124"/>
      <c r="L7206" s="124"/>
      <c r="M7206" s="124"/>
      <c r="N7206" s="197">
        <v>0</v>
      </c>
      <c r="O7206" s="197">
        <v>2362.3000000000002</v>
      </c>
      <c r="P7206" s="124" t="s">
        <v>1314</v>
      </c>
    </row>
    <row r="7207" spans="1:16" ht="63.75">
      <c r="A7207" s="262">
        <v>650</v>
      </c>
      <c r="B7207" s="124"/>
      <c r="C7207" s="125" t="s">
        <v>232</v>
      </c>
      <c r="D7207" s="195">
        <v>43271</v>
      </c>
      <c r="E7207" s="124" t="s">
        <v>13183</v>
      </c>
      <c r="F7207" s="124" t="s">
        <v>3</v>
      </c>
      <c r="G7207" s="124">
        <v>1632927</v>
      </c>
      <c r="H7207" s="124"/>
      <c r="I7207" s="128" t="s">
        <v>15777</v>
      </c>
      <c r="J7207" s="124"/>
      <c r="K7207" s="124"/>
      <c r="L7207" s="124"/>
      <c r="M7207" s="124"/>
      <c r="N7207" s="197">
        <v>0</v>
      </c>
      <c r="O7207" s="197">
        <v>288</v>
      </c>
      <c r="P7207" s="124" t="s">
        <v>1314</v>
      </c>
    </row>
    <row r="7208" spans="1:16" ht="51">
      <c r="A7208" s="262">
        <v>70</v>
      </c>
      <c r="B7208" s="124"/>
      <c r="C7208" s="125" t="s">
        <v>705</v>
      </c>
      <c r="D7208" s="195">
        <v>43271</v>
      </c>
      <c r="E7208" s="124" t="s">
        <v>13184</v>
      </c>
      <c r="F7208" s="124" t="s">
        <v>3</v>
      </c>
      <c r="G7208" s="124">
        <v>1632916</v>
      </c>
      <c r="H7208" s="124"/>
      <c r="I7208" s="128" t="s">
        <v>15778</v>
      </c>
      <c r="J7208" s="124"/>
      <c r="K7208" s="124"/>
      <c r="L7208" s="124"/>
      <c r="M7208" s="124"/>
      <c r="N7208" s="197">
        <v>0</v>
      </c>
      <c r="O7208" s="197">
        <v>5.4</v>
      </c>
      <c r="P7208" s="124" t="s">
        <v>1314</v>
      </c>
    </row>
    <row r="7209" spans="1:16" ht="51">
      <c r="A7209" s="262">
        <v>70</v>
      </c>
      <c r="B7209" s="124"/>
      <c r="C7209" s="125" t="s">
        <v>705</v>
      </c>
      <c r="D7209" s="195">
        <v>43271</v>
      </c>
      <c r="E7209" s="124" t="s">
        <v>13185</v>
      </c>
      <c r="F7209" s="124" t="s">
        <v>3</v>
      </c>
      <c r="G7209" s="124">
        <v>1632915</v>
      </c>
      <c r="H7209" s="124"/>
      <c r="I7209" s="128" t="s">
        <v>15779</v>
      </c>
      <c r="J7209" s="124"/>
      <c r="K7209" s="124"/>
      <c r="L7209" s="124"/>
      <c r="M7209" s="124"/>
      <c r="N7209" s="197">
        <v>0</v>
      </c>
      <c r="O7209" s="197">
        <v>121</v>
      </c>
      <c r="P7209" s="124" t="s">
        <v>4737</v>
      </c>
    </row>
    <row r="7210" spans="1:16" ht="51">
      <c r="A7210" s="262">
        <v>70</v>
      </c>
      <c r="B7210" s="124"/>
      <c r="C7210" s="125" t="s">
        <v>705</v>
      </c>
      <c r="D7210" s="195">
        <v>43271</v>
      </c>
      <c r="E7210" s="124" t="s">
        <v>13186</v>
      </c>
      <c r="F7210" s="124" t="s">
        <v>3</v>
      </c>
      <c r="G7210" s="124">
        <v>1632914</v>
      </c>
      <c r="H7210" s="124"/>
      <c r="I7210" s="128" t="s">
        <v>15780</v>
      </c>
      <c r="J7210" s="124"/>
      <c r="K7210" s="124"/>
      <c r="L7210" s="124"/>
      <c r="M7210" s="124"/>
      <c r="N7210" s="197">
        <v>0</v>
      </c>
      <c r="O7210" s="197">
        <v>927.5</v>
      </c>
      <c r="P7210" s="124" t="s">
        <v>1314</v>
      </c>
    </row>
    <row r="7211" spans="1:16" ht="51">
      <c r="A7211" s="262">
        <v>70</v>
      </c>
      <c r="B7211" s="124"/>
      <c r="C7211" s="125" t="s">
        <v>705</v>
      </c>
      <c r="D7211" s="195">
        <v>43271</v>
      </c>
      <c r="E7211" s="124" t="s">
        <v>13187</v>
      </c>
      <c r="F7211" s="124" t="s">
        <v>3</v>
      </c>
      <c r="G7211" s="124">
        <v>1632911</v>
      </c>
      <c r="H7211" s="124"/>
      <c r="I7211" s="128" t="s">
        <v>15781</v>
      </c>
      <c r="J7211" s="124"/>
      <c r="K7211" s="124"/>
      <c r="L7211" s="124"/>
      <c r="M7211" s="124"/>
      <c r="N7211" s="197">
        <v>0</v>
      </c>
      <c r="O7211" s="197">
        <v>15</v>
      </c>
      <c r="P7211" s="124" t="s">
        <v>1314</v>
      </c>
    </row>
    <row r="7212" spans="1:16" ht="51">
      <c r="A7212" s="262">
        <v>287</v>
      </c>
      <c r="B7212" s="124"/>
      <c r="C7212" s="125" t="s">
        <v>790</v>
      </c>
      <c r="D7212" s="195">
        <v>43271</v>
      </c>
      <c r="E7212" s="124" t="s">
        <v>13188</v>
      </c>
      <c r="F7212" s="124" t="s">
        <v>3</v>
      </c>
      <c r="G7212" s="124">
        <v>1633007</v>
      </c>
      <c r="H7212" s="124"/>
      <c r="I7212" s="128" t="s">
        <v>15782</v>
      </c>
      <c r="J7212" s="124"/>
      <c r="K7212" s="124"/>
      <c r="L7212" s="124"/>
      <c r="M7212" s="124"/>
      <c r="N7212" s="197">
        <v>0</v>
      </c>
      <c r="O7212" s="197">
        <v>13946</v>
      </c>
      <c r="P7212" s="124" t="s">
        <v>1314</v>
      </c>
    </row>
    <row r="7213" spans="1:16" ht="51">
      <c r="A7213" s="262">
        <v>287</v>
      </c>
      <c r="B7213" s="124"/>
      <c r="C7213" s="125" t="s">
        <v>790</v>
      </c>
      <c r="D7213" s="195">
        <v>43271</v>
      </c>
      <c r="E7213" s="124" t="s">
        <v>13189</v>
      </c>
      <c r="F7213" s="124" t="s">
        <v>3</v>
      </c>
      <c r="G7213" s="124">
        <v>1633006</v>
      </c>
      <c r="H7213" s="124"/>
      <c r="I7213" s="128" t="s">
        <v>15783</v>
      </c>
      <c r="J7213" s="124"/>
      <c r="K7213" s="124"/>
      <c r="L7213" s="124"/>
      <c r="M7213" s="124"/>
      <c r="N7213" s="197">
        <v>0</v>
      </c>
      <c r="O7213" s="197">
        <v>860.74</v>
      </c>
      <c r="P7213" s="124" t="s">
        <v>1314</v>
      </c>
    </row>
    <row r="7214" spans="1:16" ht="63.75">
      <c r="A7214" s="262">
        <v>20</v>
      </c>
      <c r="B7214" s="124"/>
      <c r="C7214" s="125" t="s">
        <v>693</v>
      </c>
      <c r="D7214" s="195">
        <v>43271</v>
      </c>
      <c r="E7214" s="124" t="s">
        <v>13190</v>
      </c>
      <c r="F7214" s="124" t="s">
        <v>3</v>
      </c>
      <c r="G7214" s="124">
        <v>1633003</v>
      </c>
      <c r="H7214" s="124"/>
      <c r="I7214" s="128" t="s">
        <v>15784</v>
      </c>
      <c r="J7214" s="124"/>
      <c r="K7214" s="124"/>
      <c r="L7214" s="124"/>
      <c r="M7214" s="124"/>
      <c r="N7214" s="197">
        <v>0</v>
      </c>
      <c r="O7214" s="197">
        <v>2384</v>
      </c>
      <c r="P7214" s="124" t="s">
        <v>1314</v>
      </c>
    </row>
    <row r="7215" spans="1:16" ht="63.75">
      <c r="A7215" s="262">
        <v>20</v>
      </c>
      <c r="B7215" s="124"/>
      <c r="C7215" s="125" t="s">
        <v>693</v>
      </c>
      <c r="D7215" s="195">
        <v>43271</v>
      </c>
      <c r="E7215" s="124" t="s">
        <v>13191</v>
      </c>
      <c r="F7215" s="124" t="s">
        <v>3</v>
      </c>
      <c r="G7215" s="124">
        <v>1633000</v>
      </c>
      <c r="H7215" s="124"/>
      <c r="I7215" s="128" t="s">
        <v>15785</v>
      </c>
      <c r="J7215" s="124"/>
      <c r="K7215" s="124"/>
      <c r="L7215" s="124"/>
      <c r="M7215" s="124"/>
      <c r="N7215" s="197">
        <v>0</v>
      </c>
      <c r="O7215" s="197">
        <v>38419.200000000004</v>
      </c>
      <c r="P7215" s="124" t="s">
        <v>1314</v>
      </c>
    </row>
    <row r="7216" spans="1:16" ht="63.75">
      <c r="A7216" s="262">
        <v>20</v>
      </c>
      <c r="B7216" s="124"/>
      <c r="C7216" s="125" t="s">
        <v>693</v>
      </c>
      <c r="D7216" s="195">
        <v>43271</v>
      </c>
      <c r="E7216" s="124" t="s">
        <v>13192</v>
      </c>
      <c r="F7216" s="124" t="s">
        <v>3</v>
      </c>
      <c r="G7216" s="124">
        <v>1632996</v>
      </c>
      <c r="H7216" s="124"/>
      <c r="I7216" s="128" t="s">
        <v>15786</v>
      </c>
      <c r="J7216" s="124"/>
      <c r="K7216" s="124"/>
      <c r="L7216" s="124"/>
      <c r="M7216" s="124"/>
      <c r="N7216" s="197">
        <v>0</v>
      </c>
      <c r="O7216" s="197">
        <v>64867.200000000004</v>
      </c>
      <c r="P7216" s="124" t="s">
        <v>1314</v>
      </c>
    </row>
    <row r="7217" spans="1:16" ht="63.75">
      <c r="A7217" s="262">
        <v>526</v>
      </c>
      <c r="B7217" s="124"/>
      <c r="C7217" s="125" t="s">
        <v>846</v>
      </c>
      <c r="D7217" s="195">
        <v>43271</v>
      </c>
      <c r="E7217" s="124" t="s">
        <v>13193</v>
      </c>
      <c r="F7217" s="124" t="s">
        <v>3</v>
      </c>
      <c r="G7217" s="124">
        <v>1632987</v>
      </c>
      <c r="H7217" s="124"/>
      <c r="I7217" s="128" t="s">
        <v>15787</v>
      </c>
      <c r="J7217" s="124"/>
      <c r="K7217" s="124"/>
      <c r="L7217" s="124"/>
      <c r="M7217" s="124"/>
      <c r="N7217" s="197">
        <v>0</v>
      </c>
      <c r="O7217" s="197">
        <v>6418.56</v>
      </c>
      <c r="P7217" s="124" t="s">
        <v>1314</v>
      </c>
    </row>
    <row r="7218" spans="1:16" ht="89.25">
      <c r="A7218" s="262">
        <v>10</v>
      </c>
      <c r="B7218" s="124"/>
      <c r="C7218" s="125" t="s">
        <v>690</v>
      </c>
      <c r="D7218" s="195">
        <v>43271</v>
      </c>
      <c r="E7218" s="124" t="s">
        <v>13194</v>
      </c>
      <c r="F7218" s="124" t="s">
        <v>15</v>
      </c>
      <c r="G7218" s="124">
        <v>5242</v>
      </c>
      <c r="H7218" s="124"/>
      <c r="I7218" s="128" t="s">
        <v>15788</v>
      </c>
      <c r="J7218" s="124"/>
      <c r="K7218" s="124"/>
      <c r="L7218" s="124"/>
      <c r="M7218" s="124"/>
      <c r="N7218" s="197">
        <v>16876.330000000002</v>
      </c>
      <c r="O7218" s="197">
        <v>0</v>
      </c>
      <c r="P7218" s="124" t="s">
        <v>1314</v>
      </c>
    </row>
    <row r="7219" spans="1:16" ht="51">
      <c r="A7219" s="262">
        <v>513</v>
      </c>
      <c r="B7219" s="124"/>
      <c r="C7219" s="125" t="s">
        <v>201</v>
      </c>
      <c r="D7219" s="195">
        <v>43271</v>
      </c>
      <c r="E7219" s="124" t="s">
        <v>13195</v>
      </c>
      <c r="F7219" s="124" t="s">
        <v>15</v>
      </c>
      <c r="G7219" s="124">
        <v>764961</v>
      </c>
      <c r="H7219" s="124"/>
      <c r="I7219" s="128" t="s">
        <v>11224</v>
      </c>
      <c r="J7219" s="124"/>
      <c r="K7219" s="124"/>
      <c r="L7219" s="124"/>
      <c r="M7219" s="124"/>
      <c r="N7219" s="197">
        <v>50</v>
      </c>
      <c r="O7219" s="197">
        <v>0</v>
      </c>
      <c r="P7219" s="124" t="s">
        <v>1314</v>
      </c>
    </row>
    <row r="7220" spans="1:16" ht="63.75">
      <c r="A7220" s="262" t="s">
        <v>620</v>
      </c>
      <c r="B7220" s="124"/>
      <c r="C7220" s="125" t="s">
        <v>714</v>
      </c>
      <c r="D7220" s="195">
        <v>43271</v>
      </c>
      <c r="E7220" s="124" t="s">
        <v>13196</v>
      </c>
      <c r="F7220" s="124" t="s">
        <v>20</v>
      </c>
      <c r="G7220" s="124">
        <v>765093</v>
      </c>
      <c r="H7220" s="124"/>
      <c r="I7220" s="128" t="s">
        <v>15789</v>
      </c>
      <c r="J7220" s="124"/>
      <c r="K7220" s="124"/>
      <c r="L7220" s="124"/>
      <c r="M7220" s="124"/>
      <c r="N7220" s="197">
        <v>20907197.289999999</v>
      </c>
      <c r="O7220" s="197">
        <v>0</v>
      </c>
      <c r="P7220" s="124" t="s">
        <v>1314</v>
      </c>
    </row>
    <row r="7221" spans="1:16" ht="76.5">
      <c r="A7221" s="262" t="s">
        <v>620</v>
      </c>
      <c r="B7221" s="124"/>
      <c r="C7221" s="125" t="s">
        <v>714</v>
      </c>
      <c r="D7221" s="195">
        <v>43271</v>
      </c>
      <c r="E7221" s="124" t="s">
        <v>13197</v>
      </c>
      <c r="F7221" s="124" t="s">
        <v>11</v>
      </c>
      <c r="G7221" s="124">
        <v>765092</v>
      </c>
      <c r="H7221" s="124"/>
      <c r="I7221" s="128" t="s">
        <v>15790</v>
      </c>
      <c r="J7221" s="124"/>
      <c r="K7221" s="124"/>
      <c r="L7221" s="124"/>
      <c r="M7221" s="124"/>
      <c r="N7221" s="197">
        <v>14685.04</v>
      </c>
      <c r="O7221" s="197">
        <v>0</v>
      </c>
      <c r="P7221" s="124" t="s">
        <v>1314</v>
      </c>
    </row>
    <row r="7222" spans="1:16" ht="63.75">
      <c r="A7222" s="262">
        <v>513</v>
      </c>
      <c r="B7222" s="124"/>
      <c r="C7222" s="125" t="s">
        <v>201</v>
      </c>
      <c r="D7222" s="195">
        <v>43271</v>
      </c>
      <c r="E7222" s="124" t="s">
        <v>13198</v>
      </c>
      <c r="F7222" s="124" t="s">
        <v>15</v>
      </c>
      <c r="G7222" s="124">
        <v>765166</v>
      </c>
      <c r="H7222" s="124"/>
      <c r="I7222" s="128" t="s">
        <v>15791</v>
      </c>
      <c r="J7222" s="124"/>
      <c r="K7222" s="124"/>
      <c r="L7222" s="124"/>
      <c r="M7222" s="124"/>
      <c r="N7222" s="197">
        <v>50</v>
      </c>
      <c r="O7222" s="197">
        <v>0</v>
      </c>
      <c r="P7222" s="124" t="s">
        <v>1314</v>
      </c>
    </row>
    <row r="7223" spans="1:16" ht="76.5">
      <c r="A7223" s="262">
        <v>25</v>
      </c>
      <c r="B7223" s="124"/>
      <c r="C7223" s="125" t="s">
        <v>694</v>
      </c>
      <c r="D7223" s="195">
        <v>43271</v>
      </c>
      <c r="E7223" s="124" t="s">
        <v>13199</v>
      </c>
      <c r="F7223" s="124" t="s">
        <v>1315</v>
      </c>
      <c r="G7223" s="124">
        <v>18113718</v>
      </c>
      <c r="H7223" s="124"/>
      <c r="I7223" s="128" t="s">
        <v>15792</v>
      </c>
      <c r="J7223" s="124"/>
      <c r="K7223" s="124"/>
      <c r="L7223" s="124"/>
      <c r="M7223" s="124"/>
      <c r="N7223" s="197">
        <v>383848.22</v>
      </c>
      <c r="O7223" s="197">
        <v>0</v>
      </c>
      <c r="P7223" s="124" t="s">
        <v>1314</v>
      </c>
    </row>
    <row r="7224" spans="1:16" ht="76.5">
      <c r="A7224" s="262">
        <v>25</v>
      </c>
      <c r="B7224" s="124"/>
      <c r="C7224" s="125" t="s">
        <v>694</v>
      </c>
      <c r="D7224" s="195">
        <v>43271</v>
      </c>
      <c r="E7224" s="124" t="s">
        <v>13200</v>
      </c>
      <c r="F7224" s="124" t="s">
        <v>1315</v>
      </c>
      <c r="G7224" s="124">
        <v>18113743</v>
      </c>
      <c r="H7224" s="124"/>
      <c r="I7224" s="128" t="s">
        <v>15793</v>
      </c>
      <c r="J7224" s="124"/>
      <c r="K7224" s="124"/>
      <c r="L7224" s="124"/>
      <c r="M7224" s="124"/>
      <c r="N7224" s="197">
        <v>243352.5</v>
      </c>
      <c r="O7224" s="197">
        <v>0</v>
      </c>
      <c r="P7224" s="124" t="s">
        <v>1314</v>
      </c>
    </row>
    <row r="7225" spans="1:16" ht="76.5">
      <c r="A7225" s="262">
        <v>25</v>
      </c>
      <c r="B7225" s="124"/>
      <c r="C7225" s="125" t="s">
        <v>694</v>
      </c>
      <c r="D7225" s="195">
        <v>43271</v>
      </c>
      <c r="E7225" s="124" t="s">
        <v>13201</v>
      </c>
      <c r="F7225" s="124" t="s">
        <v>1315</v>
      </c>
      <c r="G7225" s="124">
        <v>18117412</v>
      </c>
      <c r="H7225" s="124"/>
      <c r="I7225" s="128" t="s">
        <v>15794</v>
      </c>
      <c r="J7225" s="124"/>
      <c r="K7225" s="124"/>
      <c r="L7225" s="124"/>
      <c r="M7225" s="124"/>
      <c r="N7225" s="197">
        <v>251519.02</v>
      </c>
      <c r="O7225" s="197">
        <v>0</v>
      </c>
      <c r="P7225" s="124" t="s">
        <v>1314</v>
      </c>
    </row>
    <row r="7226" spans="1:16" ht="76.5">
      <c r="A7226" s="262">
        <v>25</v>
      </c>
      <c r="B7226" s="124"/>
      <c r="C7226" s="125" t="s">
        <v>694</v>
      </c>
      <c r="D7226" s="195">
        <v>43271</v>
      </c>
      <c r="E7226" s="124" t="s">
        <v>13202</v>
      </c>
      <c r="F7226" s="124" t="s">
        <v>1315</v>
      </c>
      <c r="G7226" s="124">
        <v>18117163</v>
      </c>
      <c r="H7226" s="124"/>
      <c r="I7226" s="128" t="s">
        <v>15795</v>
      </c>
      <c r="J7226" s="124"/>
      <c r="K7226" s="124"/>
      <c r="L7226" s="124"/>
      <c r="M7226" s="124"/>
      <c r="N7226" s="197">
        <v>400329.05</v>
      </c>
      <c r="O7226" s="197">
        <v>0</v>
      </c>
      <c r="P7226" s="124" t="s">
        <v>1314</v>
      </c>
    </row>
    <row r="7227" spans="1:16" ht="76.5">
      <c r="A7227" s="262">
        <v>25</v>
      </c>
      <c r="B7227" s="124"/>
      <c r="C7227" s="125" t="s">
        <v>694</v>
      </c>
      <c r="D7227" s="195">
        <v>43271</v>
      </c>
      <c r="E7227" s="124" t="s">
        <v>13203</v>
      </c>
      <c r="F7227" s="124" t="s">
        <v>1315</v>
      </c>
      <c r="G7227" s="124">
        <v>18117151</v>
      </c>
      <c r="H7227" s="124"/>
      <c r="I7227" s="128" t="s">
        <v>15796</v>
      </c>
      <c r="J7227" s="124"/>
      <c r="K7227" s="124"/>
      <c r="L7227" s="124"/>
      <c r="M7227" s="124"/>
      <c r="N7227" s="197">
        <v>309038.96999999997</v>
      </c>
      <c r="O7227" s="197">
        <v>0</v>
      </c>
      <c r="P7227" s="124" t="s">
        <v>1314</v>
      </c>
    </row>
    <row r="7228" spans="1:16" ht="76.5">
      <c r="A7228" s="262">
        <v>25</v>
      </c>
      <c r="B7228" s="124"/>
      <c r="C7228" s="125" t="s">
        <v>694</v>
      </c>
      <c r="D7228" s="195">
        <v>43271</v>
      </c>
      <c r="E7228" s="124" t="s">
        <v>13204</v>
      </c>
      <c r="F7228" s="124" t="s">
        <v>1315</v>
      </c>
      <c r="G7228" s="124">
        <v>18116579</v>
      </c>
      <c r="H7228" s="124"/>
      <c r="I7228" s="128" t="s">
        <v>15797</v>
      </c>
      <c r="J7228" s="124"/>
      <c r="K7228" s="124"/>
      <c r="L7228" s="124"/>
      <c r="M7228" s="124"/>
      <c r="N7228" s="197">
        <v>37049.040000000001</v>
      </c>
      <c r="O7228" s="197">
        <v>0</v>
      </c>
      <c r="P7228" s="124" t="s">
        <v>1314</v>
      </c>
    </row>
    <row r="7229" spans="1:16" ht="76.5">
      <c r="A7229" s="262">
        <v>25</v>
      </c>
      <c r="B7229" s="124"/>
      <c r="C7229" s="125" t="s">
        <v>694</v>
      </c>
      <c r="D7229" s="195">
        <v>43271</v>
      </c>
      <c r="E7229" s="124" t="s">
        <v>13205</v>
      </c>
      <c r="F7229" s="124" t="s">
        <v>1315</v>
      </c>
      <c r="G7229" s="124">
        <v>18116499</v>
      </c>
      <c r="H7229" s="124"/>
      <c r="I7229" s="128" t="s">
        <v>15798</v>
      </c>
      <c r="J7229" s="124"/>
      <c r="K7229" s="124"/>
      <c r="L7229" s="124"/>
      <c r="M7229" s="124"/>
      <c r="N7229" s="197">
        <v>114643.4</v>
      </c>
      <c r="O7229" s="197">
        <v>0</v>
      </c>
      <c r="P7229" s="124" t="s">
        <v>1314</v>
      </c>
    </row>
    <row r="7230" spans="1:16" ht="76.5">
      <c r="A7230" s="262">
        <v>25</v>
      </c>
      <c r="B7230" s="124"/>
      <c r="C7230" s="125" t="s">
        <v>694</v>
      </c>
      <c r="D7230" s="195">
        <v>43271</v>
      </c>
      <c r="E7230" s="124" t="s">
        <v>13206</v>
      </c>
      <c r="F7230" s="124" t="s">
        <v>1315</v>
      </c>
      <c r="G7230" s="124">
        <v>18113701</v>
      </c>
      <c r="H7230" s="124"/>
      <c r="I7230" s="128" t="s">
        <v>15799</v>
      </c>
      <c r="J7230" s="124"/>
      <c r="K7230" s="124"/>
      <c r="L7230" s="124"/>
      <c r="M7230" s="124"/>
      <c r="N7230" s="197">
        <v>162286.64000000001</v>
      </c>
      <c r="O7230" s="197">
        <v>0</v>
      </c>
      <c r="P7230" s="124" t="s">
        <v>1314</v>
      </c>
    </row>
    <row r="7231" spans="1:16" ht="76.5">
      <c r="A7231" s="262">
        <v>25</v>
      </c>
      <c r="B7231" s="124"/>
      <c r="C7231" s="125" t="s">
        <v>694</v>
      </c>
      <c r="D7231" s="195">
        <v>43271</v>
      </c>
      <c r="E7231" s="124" t="s">
        <v>13207</v>
      </c>
      <c r="F7231" s="124" t="s">
        <v>1315</v>
      </c>
      <c r="G7231" s="124">
        <v>18113720</v>
      </c>
      <c r="H7231" s="124"/>
      <c r="I7231" s="128" t="s">
        <v>15800</v>
      </c>
      <c r="J7231" s="124"/>
      <c r="K7231" s="124"/>
      <c r="L7231" s="124"/>
      <c r="M7231" s="124"/>
      <c r="N7231" s="197">
        <v>462155.82</v>
      </c>
      <c r="O7231" s="197">
        <v>0</v>
      </c>
      <c r="P7231" s="124" t="s">
        <v>1314</v>
      </c>
    </row>
    <row r="7232" spans="1:16" ht="76.5">
      <c r="A7232" s="262">
        <v>25</v>
      </c>
      <c r="B7232" s="124"/>
      <c r="C7232" s="125" t="s">
        <v>694</v>
      </c>
      <c r="D7232" s="195">
        <v>43271</v>
      </c>
      <c r="E7232" s="124" t="s">
        <v>13208</v>
      </c>
      <c r="F7232" s="124" t="s">
        <v>1315</v>
      </c>
      <c r="G7232" s="124">
        <v>18113680</v>
      </c>
      <c r="H7232" s="124"/>
      <c r="I7232" s="128" t="s">
        <v>15801</v>
      </c>
      <c r="J7232" s="124"/>
      <c r="K7232" s="124"/>
      <c r="L7232" s="124"/>
      <c r="M7232" s="124"/>
      <c r="N7232" s="197">
        <v>365455.37</v>
      </c>
      <c r="O7232" s="197">
        <v>0</v>
      </c>
      <c r="P7232" s="124" t="s">
        <v>1314</v>
      </c>
    </row>
    <row r="7233" spans="1:16" ht="76.5">
      <c r="A7233" s="262">
        <v>25</v>
      </c>
      <c r="B7233" s="124"/>
      <c r="C7233" s="125" t="s">
        <v>694</v>
      </c>
      <c r="D7233" s="195">
        <v>43271</v>
      </c>
      <c r="E7233" s="124" t="s">
        <v>13209</v>
      </c>
      <c r="F7233" s="124" t="s">
        <v>1315</v>
      </c>
      <c r="G7233" s="124">
        <v>18113711</v>
      </c>
      <c r="H7233" s="124"/>
      <c r="I7233" s="128" t="s">
        <v>15802</v>
      </c>
      <c r="J7233" s="124"/>
      <c r="K7233" s="124"/>
      <c r="L7233" s="124"/>
      <c r="M7233" s="124"/>
      <c r="N7233" s="197">
        <v>400000</v>
      </c>
      <c r="O7233" s="197">
        <v>0</v>
      </c>
      <c r="P7233" s="124" t="s">
        <v>1314</v>
      </c>
    </row>
    <row r="7234" spans="1:16" ht="76.5">
      <c r="A7234" s="262" t="s">
        <v>619</v>
      </c>
      <c r="B7234" s="124"/>
      <c r="C7234" s="125" t="s">
        <v>713</v>
      </c>
      <c r="D7234" s="195">
        <v>43271</v>
      </c>
      <c r="E7234" s="124" t="s">
        <v>13210</v>
      </c>
      <c r="F7234" s="124" t="s">
        <v>6</v>
      </c>
      <c r="G7234" s="124">
        <v>988647</v>
      </c>
      <c r="H7234" s="124"/>
      <c r="I7234" s="128" t="s">
        <v>15803</v>
      </c>
      <c r="J7234" s="124"/>
      <c r="K7234" s="124"/>
      <c r="L7234" s="124"/>
      <c r="M7234" s="124"/>
      <c r="N7234" s="197">
        <v>0</v>
      </c>
      <c r="O7234" s="197">
        <v>170170.68</v>
      </c>
      <c r="P7234" s="124" t="s">
        <v>1314</v>
      </c>
    </row>
    <row r="7235" spans="1:16" ht="102">
      <c r="A7235" s="262">
        <v>10</v>
      </c>
      <c r="B7235" s="124"/>
      <c r="C7235" s="125" t="s">
        <v>690</v>
      </c>
      <c r="D7235" s="195">
        <v>43271</v>
      </c>
      <c r="E7235" s="124" t="s">
        <v>13211</v>
      </c>
      <c r="F7235" s="124" t="s">
        <v>15</v>
      </c>
      <c r="G7235" s="124">
        <v>5274</v>
      </c>
      <c r="H7235" s="124"/>
      <c r="I7235" s="128" t="s">
        <v>15804</v>
      </c>
      <c r="J7235" s="124"/>
      <c r="K7235" s="124"/>
      <c r="L7235" s="124"/>
      <c r="M7235" s="124"/>
      <c r="N7235" s="197">
        <v>971.09</v>
      </c>
      <c r="O7235" s="197">
        <v>0</v>
      </c>
      <c r="P7235" s="124" t="s">
        <v>1314</v>
      </c>
    </row>
    <row r="7236" spans="1:16" ht="89.25">
      <c r="A7236" s="262">
        <v>513</v>
      </c>
      <c r="B7236" s="124"/>
      <c r="C7236" s="125" t="s">
        <v>201</v>
      </c>
      <c r="D7236" s="195">
        <v>43271</v>
      </c>
      <c r="E7236" s="124" t="s">
        <v>13212</v>
      </c>
      <c r="F7236" s="124" t="s">
        <v>15</v>
      </c>
      <c r="G7236" s="124">
        <v>5284</v>
      </c>
      <c r="H7236" s="124"/>
      <c r="I7236" s="128" t="s">
        <v>15805</v>
      </c>
      <c r="J7236" s="124"/>
      <c r="K7236" s="124"/>
      <c r="L7236" s="124"/>
      <c r="M7236" s="124"/>
      <c r="N7236" s="197">
        <v>29515</v>
      </c>
      <c r="O7236" s="197">
        <v>0</v>
      </c>
      <c r="P7236" s="124" t="s">
        <v>1314</v>
      </c>
    </row>
    <row r="7237" spans="1:16" ht="89.25">
      <c r="A7237" s="262">
        <v>340</v>
      </c>
      <c r="B7237" s="124"/>
      <c r="C7237" s="125" t="s">
        <v>814</v>
      </c>
      <c r="D7237" s="195">
        <v>43271</v>
      </c>
      <c r="E7237" s="124" t="s">
        <v>13213</v>
      </c>
      <c r="F7237" s="124" t="s">
        <v>15</v>
      </c>
      <c r="G7237" s="124">
        <v>5281</v>
      </c>
      <c r="H7237" s="124"/>
      <c r="I7237" s="128" t="s">
        <v>15806</v>
      </c>
      <c r="J7237" s="124"/>
      <c r="K7237" s="124"/>
      <c r="L7237" s="124"/>
      <c r="M7237" s="124"/>
      <c r="N7237" s="197">
        <v>274.18</v>
      </c>
      <c r="O7237" s="197">
        <v>0</v>
      </c>
      <c r="P7237" s="124" t="s">
        <v>1314</v>
      </c>
    </row>
    <row r="7238" spans="1:16" ht="76.5">
      <c r="A7238" s="262">
        <v>340</v>
      </c>
      <c r="B7238" s="124"/>
      <c r="C7238" s="125" t="s">
        <v>814</v>
      </c>
      <c r="D7238" s="195">
        <v>43271</v>
      </c>
      <c r="E7238" s="124" t="s">
        <v>13214</v>
      </c>
      <c r="F7238" s="124" t="s">
        <v>15</v>
      </c>
      <c r="G7238" s="124">
        <v>5283</v>
      </c>
      <c r="H7238" s="124"/>
      <c r="I7238" s="128" t="s">
        <v>15807</v>
      </c>
      <c r="J7238" s="124"/>
      <c r="K7238" s="124"/>
      <c r="L7238" s="124"/>
      <c r="M7238" s="124"/>
      <c r="N7238" s="197">
        <v>272.81</v>
      </c>
      <c r="O7238" s="197">
        <v>0</v>
      </c>
      <c r="P7238" s="124" t="s">
        <v>1314</v>
      </c>
    </row>
    <row r="7239" spans="1:16" ht="89.25">
      <c r="A7239" s="262">
        <v>340</v>
      </c>
      <c r="B7239" s="124"/>
      <c r="C7239" s="125" t="s">
        <v>814</v>
      </c>
      <c r="D7239" s="195">
        <v>43271</v>
      </c>
      <c r="E7239" s="124" t="s">
        <v>13215</v>
      </c>
      <c r="F7239" s="124" t="s">
        <v>15</v>
      </c>
      <c r="G7239" s="124">
        <v>5271</v>
      </c>
      <c r="H7239" s="124"/>
      <c r="I7239" s="128" t="s">
        <v>15808</v>
      </c>
      <c r="J7239" s="124"/>
      <c r="K7239" s="124"/>
      <c r="L7239" s="124"/>
      <c r="M7239" s="124"/>
      <c r="N7239" s="197">
        <v>270.89</v>
      </c>
      <c r="O7239" s="197">
        <v>0</v>
      </c>
      <c r="P7239" s="124" t="s">
        <v>1314</v>
      </c>
    </row>
    <row r="7240" spans="1:16" ht="51">
      <c r="A7240" s="262">
        <v>513</v>
      </c>
      <c r="B7240" s="124"/>
      <c r="C7240" s="125" t="s">
        <v>201</v>
      </c>
      <c r="D7240" s="195">
        <v>43271</v>
      </c>
      <c r="E7240" s="124" t="s">
        <v>13216</v>
      </c>
      <c r="F7240" s="124" t="s">
        <v>11</v>
      </c>
      <c r="G7240" s="124">
        <v>765617</v>
      </c>
      <c r="H7240" s="124"/>
      <c r="I7240" s="128" t="s">
        <v>15809</v>
      </c>
      <c r="J7240" s="124"/>
      <c r="K7240" s="124"/>
      <c r="L7240" s="124"/>
      <c r="M7240" s="124"/>
      <c r="N7240" s="197">
        <v>2999.78</v>
      </c>
      <c r="O7240" s="197">
        <v>0</v>
      </c>
      <c r="P7240" s="124" t="s">
        <v>1314</v>
      </c>
    </row>
    <row r="7241" spans="1:16" ht="89.25">
      <c r="A7241" s="262">
        <v>10</v>
      </c>
      <c r="B7241" s="124"/>
      <c r="C7241" s="125" t="s">
        <v>690</v>
      </c>
      <c r="D7241" s="195">
        <v>43271</v>
      </c>
      <c r="E7241" s="124" t="s">
        <v>13217</v>
      </c>
      <c r="F7241" s="124" t="s">
        <v>15</v>
      </c>
      <c r="G7241" s="124">
        <v>5272</v>
      </c>
      <c r="H7241" s="124"/>
      <c r="I7241" s="128" t="s">
        <v>15810</v>
      </c>
      <c r="J7241" s="124"/>
      <c r="K7241" s="124"/>
      <c r="L7241" s="124"/>
      <c r="M7241" s="124"/>
      <c r="N7241" s="197">
        <v>578.15</v>
      </c>
      <c r="O7241" s="197">
        <v>0</v>
      </c>
      <c r="P7241" s="124" t="s">
        <v>1314</v>
      </c>
    </row>
    <row r="7242" spans="1:16" ht="89.25">
      <c r="A7242" s="262">
        <v>10</v>
      </c>
      <c r="B7242" s="124"/>
      <c r="C7242" s="125" t="s">
        <v>690</v>
      </c>
      <c r="D7242" s="195">
        <v>43271</v>
      </c>
      <c r="E7242" s="124" t="s">
        <v>13218</v>
      </c>
      <c r="F7242" s="124" t="s">
        <v>15</v>
      </c>
      <c r="G7242" s="124">
        <v>5273</v>
      </c>
      <c r="H7242" s="124"/>
      <c r="I7242" s="128" t="s">
        <v>15811</v>
      </c>
      <c r="J7242" s="124"/>
      <c r="K7242" s="124"/>
      <c r="L7242" s="124"/>
      <c r="M7242" s="124"/>
      <c r="N7242" s="197">
        <v>952.91</v>
      </c>
      <c r="O7242" s="197">
        <v>0</v>
      </c>
      <c r="P7242" s="124" t="s">
        <v>1314</v>
      </c>
    </row>
    <row r="7243" spans="1:16" ht="76.5">
      <c r="A7243" s="262">
        <v>340</v>
      </c>
      <c r="B7243" s="124"/>
      <c r="C7243" s="125" t="s">
        <v>814</v>
      </c>
      <c r="D7243" s="195">
        <v>43271</v>
      </c>
      <c r="E7243" s="124" t="s">
        <v>13219</v>
      </c>
      <c r="F7243" s="124" t="s">
        <v>15</v>
      </c>
      <c r="G7243" s="124">
        <v>5282</v>
      </c>
      <c r="H7243" s="124"/>
      <c r="I7243" s="128" t="s">
        <v>15812</v>
      </c>
      <c r="J7243" s="124"/>
      <c r="K7243" s="124"/>
      <c r="L7243" s="124"/>
      <c r="M7243" s="124"/>
      <c r="N7243" s="197">
        <v>290.31</v>
      </c>
      <c r="O7243" s="197">
        <v>0</v>
      </c>
      <c r="P7243" s="124" t="s">
        <v>1314</v>
      </c>
    </row>
    <row r="7244" spans="1:16" ht="89.25">
      <c r="A7244" s="262">
        <v>373</v>
      </c>
      <c r="B7244" s="124"/>
      <c r="C7244" s="125" t="s">
        <v>1269</v>
      </c>
      <c r="D7244" s="195">
        <v>43271</v>
      </c>
      <c r="E7244" s="124" t="s">
        <v>13220</v>
      </c>
      <c r="F7244" s="124" t="s">
        <v>1315</v>
      </c>
      <c r="G7244" s="124">
        <v>18136797</v>
      </c>
      <c r="H7244" s="124"/>
      <c r="I7244" s="128" t="s">
        <v>15813</v>
      </c>
      <c r="J7244" s="124"/>
      <c r="K7244" s="124"/>
      <c r="L7244" s="124"/>
      <c r="M7244" s="124"/>
      <c r="N7244" s="197">
        <v>0</v>
      </c>
      <c r="O7244" s="197">
        <v>12873405.109999999</v>
      </c>
      <c r="P7244" s="124" t="s">
        <v>1314</v>
      </c>
    </row>
    <row r="7245" spans="1:16" ht="51">
      <c r="A7245" s="262">
        <v>865</v>
      </c>
      <c r="B7245" s="124"/>
      <c r="C7245" s="125" t="s">
        <v>876</v>
      </c>
      <c r="D7245" s="195">
        <v>43271</v>
      </c>
      <c r="E7245" s="124" t="s">
        <v>13221</v>
      </c>
      <c r="F7245" s="124" t="s">
        <v>6</v>
      </c>
      <c r="G7245" s="124">
        <v>924911</v>
      </c>
      <c r="H7245" s="124"/>
      <c r="I7245" s="128" t="s">
        <v>15814</v>
      </c>
      <c r="J7245" s="124"/>
      <c r="K7245" s="124"/>
      <c r="L7245" s="124"/>
      <c r="M7245" s="124"/>
      <c r="N7245" s="197">
        <v>0</v>
      </c>
      <c r="O7245" s="197">
        <v>4562.8</v>
      </c>
      <c r="P7245" s="124" t="s">
        <v>1314</v>
      </c>
    </row>
    <row r="7246" spans="1:16" ht="76.5">
      <c r="A7246" s="262">
        <v>25</v>
      </c>
      <c r="B7246" s="124"/>
      <c r="C7246" s="125" t="s">
        <v>694</v>
      </c>
      <c r="D7246" s="195">
        <v>43271</v>
      </c>
      <c r="E7246" s="124" t="s">
        <v>13222</v>
      </c>
      <c r="F7246" s="124" t="s">
        <v>1315</v>
      </c>
      <c r="G7246" s="124">
        <v>18117816</v>
      </c>
      <c r="H7246" s="124"/>
      <c r="I7246" s="128" t="s">
        <v>15815</v>
      </c>
      <c r="J7246" s="124"/>
      <c r="K7246" s="124"/>
      <c r="L7246" s="124"/>
      <c r="M7246" s="124"/>
      <c r="N7246" s="197">
        <v>25609.29</v>
      </c>
      <c r="O7246" s="197">
        <v>0</v>
      </c>
      <c r="P7246" s="124" t="s">
        <v>1314</v>
      </c>
    </row>
    <row r="7247" spans="1:16" ht="76.5">
      <c r="A7247" s="262">
        <v>25</v>
      </c>
      <c r="B7247" s="124"/>
      <c r="C7247" s="125" t="s">
        <v>694</v>
      </c>
      <c r="D7247" s="195">
        <v>43271</v>
      </c>
      <c r="E7247" s="124" t="s">
        <v>13223</v>
      </c>
      <c r="F7247" s="124" t="s">
        <v>1315</v>
      </c>
      <c r="G7247" s="124">
        <v>18117898</v>
      </c>
      <c r="H7247" s="124"/>
      <c r="I7247" s="128" t="s">
        <v>15816</v>
      </c>
      <c r="J7247" s="124"/>
      <c r="K7247" s="124"/>
      <c r="L7247" s="124"/>
      <c r="M7247" s="124"/>
      <c r="N7247" s="197">
        <v>134586.17000000001</v>
      </c>
      <c r="O7247" s="197">
        <v>0</v>
      </c>
      <c r="P7247" s="124" t="s">
        <v>1314</v>
      </c>
    </row>
    <row r="7248" spans="1:16" ht="76.5">
      <c r="A7248" s="262">
        <v>25</v>
      </c>
      <c r="B7248" s="124"/>
      <c r="C7248" s="125" t="s">
        <v>694</v>
      </c>
      <c r="D7248" s="195">
        <v>43271</v>
      </c>
      <c r="E7248" s="124" t="s">
        <v>13224</v>
      </c>
      <c r="F7248" s="124" t="s">
        <v>1315</v>
      </c>
      <c r="G7248" s="124">
        <v>18118134</v>
      </c>
      <c r="H7248" s="124"/>
      <c r="I7248" s="128" t="s">
        <v>15817</v>
      </c>
      <c r="J7248" s="124"/>
      <c r="K7248" s="124"/>
      <c r="L7248" s="124"/>
      <c r="M7248" s="124"/>
      <c r="N7248" s="197">
        <v>400000</v>
      </c>
      <c r="O7248" s="197">
        <v>0</v>
      </c>
      <c r="P7248" s="124" t="s">
        <v>1314</v>
      </c>
    </row>
    <row r="7249" spans="1:16" ht="76.5">
      <c r="A7249" s="262">
        <v>25</v>
      </c>
      <c r="B7249" s="124"/>
      <c r="C7249" s="125" t="s">
        <v>694</v>
      </c>
      <c r="D7249" s="195">
        <v>43271</v>
      </c>
      <c r="E7249" s="124" t="s">
        <v>13225</v>
      </c>
      <c r="F7249" s="124" t="s">
        <v>1315</v>
      </c>
      <c r="G7249" s="124">
        <v>18118136</v>
      </c>
      <c r="H7249" s="124"/>
      <c r="I7249" s="128" t="s">
        <v>15818</v>
      </c>
      <c r="J7249" s="124"/>
      <c r="K7249" s="124"/>
      <c r="L7249" s="124"/>
      <c r="M7249" s="124"/>
      <c r="N7249" s="197">
        <v>423505.51</v>
      </c>
      <c r="O7249" s="197">
        <v>0</v>
      </c>
      <c r="P7249" s="124" t="s">
        <v>1314</v>
      </c>
    </row>
    <row r="7250" spans="1:16" ht="76.5">
      <c r="A7250" s="262">
        <v>25</v>
      </c>
      <c r="B7250" s="124"/>
      <c r="C7250" s="125" t="s">
        <v>694</v>
      </c>
      <c r="D7250" s="195">
        <v>43271</v>
      </c>
      <c r="E7250" s="124" t="s">
        <v>13226</v>
      </c>
      <c r="F7250" s="124" t="s">
        <v>1315</v>
      </c>
      <c r="G7250" s="124">
        <v>18114746</v>
      </c>
      <c r="H7250" s="124"/>
      <c r="I7250" s="128" t="s">
        <v>15819</v>
      </c>
      <c r="J7250" s="124"/>
      <c r="K7250" s="124"/>
      <c r="L7250" s="124"/>
      <c r="M7250" s="124"/>
      <c r="N7250" s="197">
        <v>139543.75</v>
      </c>
      <c r="O7250" s="197">
        <v>0</v>
      </c>
      <c r="P7250" s="124" t="s">
        <v>1314</v>
      </c>
    </row>
    <row r="7251" spans="1:16" ht="76.5">
      <c r="A7251" s="262">
        <v>25</v>
      </c>
      <c r="B7251" s="124"/>
      <c r="C7251" s="125" t="s">
        <v>694</v>
      </c>
      <c r="D7251" s="195">
        <v>43271</v>
      </c>
      <c r="E7251" s="124" t="s">
        <v>13227</v>
      </c>
      <c r="F7251" s="124" t="s">
        <v>1315</v>
      </c>
      <c r="G7251" s="124">
        <v>18131981</v>
      </c>
      <c r="H7251" s="124"/>
      <c r="I7251" s="128" t="s">
        <v>15820</v>
      </c>
      <c r="J7251" s="124"/>
      <c r="K7251" s="124"/>
      <c r="L7251" s="124"/>
      <c r="M7251" s="124"/>
      <c r="N7251" s="197">
        <v>277558.75</v>
      </c>
      <c r="O7251" s="197">
        <v>0</v>
      </c>
      <c r="P7251" s="124" t="s">
        <v>1314</v>
      </c>
    </row>
    <row r="7252" spans="1:16" ht="76.5">
      <c r="A7252" s="262">
        <v>25</v>
      </c>
      <c r="B7252" s="124"/>
      <c r="C7252" s="125" t="s">
        <v>694</v>
      </c>
      <c r="D7252" s="195">
        <v>43271</v>
      </c>
      <c r="E7252" s="124" t="s">
        <v>13228</v>
      </c>
      <c r="F7252" s="124" t="s">
        <v>1315</v>
      </c>
      <c r="G7252" s="124">
        <v>18118135</v>
      </c>
      <c r="H7252" s="124"/>
      <c r="I7252" s="128" t="s">
        <v>15821</v>
      </c>
      <c r="J7252" s="124"/>
      <c r="K7252" s="124"/>
      <c r="L7252" s="124"/>
      <c r="M7252" s="124"/>
      <c r="N7252" s="197">
        <v>598823.02</v>
      </c>
      <c r="O7252" s="197">
        <v>0</v>
      </c>
      <c r="P7252" s="124" t="s">
        <v>1314</v>
      </c>
    </row>
    <row r="7253" spans="1:16" ht="76.5">
      <c r="A7253" s="262">
        <v>25</v>
      </c>
      <c r="B7253" s="124"/>
      <c r="C7253" s="125" t="s">
        <v>694</v>
      </c>
      <c r="D7253" s="195">
        <v>43271</v>
      </c>
      <c r="E7253" s="124" t="s">
        <v>13229</v>
      </c>
      <c r="F7253" s="124" t="s">
        <v>1315</v>
      </c>
      <c r="G7253" s="124">
        <v>18113807</v>
      </c>
      <c r="H7253" s="124"/>
      <c r="I7253" s="128" t="s">
        <v>15822</v>
      </c>
      <c r="J7253" s="124"/>
      <c r="K7253" s="124"/>
      <c r="L7253" s="124"/>
      <c r="M7253" s="124"/>
      <c r="N7253" s="197">
        <v>1021165.78</v>
      </c>
      <c r="O7253" s="197">
        <v>0</v>
      </c>
      <c r="P7253" s="124" t="s">
        <v>1314</v>
      </c>
    </row>
    <row r="7254" spans="1:16" ht="76.5">
      <c r="A7254" s="262">
        <v>25</v>
      </c>
      <c r="B7254" s="124"/>
      <c r="C7254" s="125" t="s">
        <v>694</v>
      </c>
      <c r="D7254" s="195">
        <v>43271</v>
      </c>
      <c r="E7254" s="124" t="s">
        <v>13230</v>
      </c>
      <c r="F7254" s="124" t="s">
        <v>1315</v>
      </c>
      <c r="G7254" s="124">
        <v>18114239</v>
      </c>
      <c r="H7254" s="124"/>
      <c r="I7254" s="128" t="s">
        <v>15823</v>
      </c>
      <c r="J7254" s="124"/>
      <c r="K7254" s="124"/>
      <c r="L7254" s="124"/>
      <c r="M7254" s="124"/>
      <c r="N7254" s="197">
        <v>580250.49</v>
      </c>
      <c r="O7254" s="197">
        <v>0</v>
      </c>
      <c r="P7254" s="124" t="s">
        <v>1314</v>
      </c>
    </row>
    <row r="7255" spans="1:16" ht="76.5">
      <c r="A7255" s="262">
        <v>25</v>
      </c>
      <c r="B7255" s="124"/>
      <c r="C7255" s="125" t="s">
        <v>694</v>
      </c>
      <c r="D7255" s="195">
        <v>43271</v>
      </c>
      <c r="E7255" s="124" t="s">
        <v>13231</v>
      </c>
      <c r="F7255" s="124" t="s">
        <v>1315</v>
      </c>
      <c r="G7255" s="124">
        <v>18131979</v>
      </c>
      <c r="H7255" s="124"/>
      <c r="I7255" s="128" t="s">
        <v>15824</v>
      </c>
      <c r="J7255" s="124"/>
      <c r="K7255" s="124"/>
      <c r="L7255" s="124"/>
      <c r="M7255" s="124"/>
      <c r="N7255" s="197">
        <v>302748.02</v>
      </c>
      <c r="O7255" s="197">
        <v>0</v>
      </c>
      <c r="P7255" s="124" t="s">
        <v>1314</v>
      </c>
    </row>
    <row r="7256" spans="1:16" ht="76.5">
      <c r="A7256" s="262">
        <v>25</v>
      </c>
      <c r="B7256" s="124"/>
      <c r="C7256" s="125" t="s">
        <v>694</v>
      </c>
      <c r="D7256" s="195">
        <v>43271</v>
      </c>
      <c r="E7256" s="124" t="s">
        <v>13232</v>
      </c>
      <c r="F7256" s="124" t="s">
        <v>1315</v>
      </c>
      <c r="G7256" s="124">
        <v>18118142</v>
      </c>
      <c r="H7256" s="124"/>
      <c r="I7256" s="128" t="s">
        <v>15825</v>
      </c>
      <c r="J7256" s="124"/>
      <c r="K7256" s="124"/>
      <c r="L7256" s="124"/>
      <c r="M7256" s="124"/>
      <c r="N7256" s="197">
        <v>293179.39</v>
      </c>
      <c r="O7256" s="197">
        <v>0</v>
      </c>
      <c r="P7256" s="124" t="s">
        <v>1314</v>
      </c>
    </row>
    <row r="7257" spans="1:16" ht="76.5">
      <c r="A7257" s="262">
        <v>25</v>
      </c>
      <c r="B7257" s="124"/>
      <c r="C7257" s="125" t="s">
        <v>694</v>
      </c>
      <c r="D7257" s="195">
        <v>43271</v>
      </c>
      <c r="E7257" s="124" t="s">
        <v>13233</v>
      </c>
      <c r="F7257" s="124" t="s">
        <v>1315</v>
      </c>
      <c r="G7257" s="124">
        <v>18118140</v>
      </c>
      <c r="H7257" s="124"/>
      <c r="I7257" s="128" t="s">
        <v>15826</v>
      </c>
      <c r="J7257" s="124"/>
      <c r="K7257" s="124"/>
      <c r="L7257" s="124"/>
      <c r="M7257" s="124"/>
      <c r="N7257" s="197">
        <v>24976.19</v>
      </c>
      <c r="O7257" s="197">
        <v>0</v>
      </c>
      <c r="P7257" s="124" t="s">
        <v>1314</v>
      </c>
    </row>
    <row r="7258" spans="1:16" ht="76.5">
      <c r="A7258" s="262">
        <v>25</v>
      </c>
      <c r="B7258" s="124"/>
      <c r="C7258" s="125" t="s">
        <v>694</v>
      </c>
      <c r="D7258" s="195">
        <v>43271</v>
      </c>
      <c r="E7258" s="124" t="s">
        <v>13234</v>
      </c>
      <c r="F7258" s="124" t="s">
        <v>1315</v>
      </c>
      <c r="G7258" s="124">
        <v>18118137</v>
      </c>
      <c r="H7258" s="124"/>
      <c r="I7258" s="128" t="s">
        <v>15827</v>
      </c>
      <c r="J7258" s="124"/>
      <c r="K7258" s="124"/>
      <c r="L7258" s="124"/>
      <c r="M7258" s="124"/>
      <c r="N7258" s="197">
        <v>104065.64</v>
      </c>
      <c r="O7258" s="197">
        <v>0</v>
      </c>
      <c r="P7258" s="124" t="s">
        <v>1314</v>
      </c>
    </row>
    <row r="7259" spans="1:16" ht="76.5">
      <c r="A7259" s="262">
        <v>25</v>
      </c>
      <c r="B7259" s="124"/>
      <c r="C7259" s="125" t="s">
        <v>694</v>
      </c>
      <c r="D7259" s="195">
        <v>43271</v>
      </c>
      <c r="E7259" s="124" t="s">
        <v>13235</v>
      </c>
      <c r="F7259" s="124" t="s">
        <v>1315</v>
      </c>
      <c r="G7259" s="124">
        <v>18118132</v>
      </c>
      <c r="H7259" s="124"/>
      <c r="I7259" s="128" t="s">
        <v>15828</v>
      </c>
      <c r="J7259" s="124"/>
      <c r="K7259" s="124"/>
      <c r="L7259" s="124"/>
      <c r="M7259" s="124"/>
      <c r="N7259" s="197">
        <v>299947.36</v>
      </c>
      <c r="O7259" s="197">
        <v>0</v>
      </c>
      <c r="P7259" s="124" t="s">
        <v>1314</v>
      </c>
    </row>
    <row r="7260" spans="1:16" ht="76.5">
      <c r="A7260" s="262">
        <v>25</v>
      </c>
      <c r="B7260" s="124"/>
      <c r="C7260" s="125" t="s">
        <v>694</v>
      </c>
      <c r="D7260" s="195">
        <v>43271</v>
      </c>
      <c r="E7260" s="124" t="s">
        <v>13236</v>
      </c>
      <c r="F7260" s="124" t="s">
        <v>1315</v>
      </c>
      <c r="G7260" s="124">
        <v>18118092</v>
      </c>
      <c r="H7260" s="124"/>
      <c r="I7260" s="128" t="s">
        <v>15829</v>
      </c>
      <c r="J7260" s="124"/>
      <c r="K7260" s="124"/>
      <c r="L7260" s="124"/>
      <c r="M7260" s="124"/>
      <c r="N7260" s="197">
        <v>63993.82</v>
      </c>
      <c r="O7260" s="197">
        <v>0</v>
      </c>
      <c r="P7260" s="124" t="s">
        <v>1314</v>
      </c>
    </row>
    <row r="7261" spans="1:16" ht="76.5">
      <c r="A7261" s="262">
        <v>25</v>
      </c>
      <c r="B7261" s="124"/>
      <c r="C7261" s="125" t="s">
        <v>694</v>
      </c>
      <c r="D7261" s="195">
        <v>43271</v>
      </c>
      <c r="E7261" s="124" t="s">
        <v>13237</v>
      </c>
      <c r="F7261" s="124" t="s">
        <v>1315</v>
      </c>
      <c r="G7261" s="124">
        <v>18131980</v>
      </c>
      <c r="H7261" s="124"/>
      <c r="I7261" s="128" t="s">
        <v>15830</v>
      </c>
      <c r="J7261" s="124"/>
      <c r="K7261" s="124"/>
      <c r="L7261" s="124"/>
      <c r="M7261" s="124"/>
      <c r="N7261" s="197">
        <v>241284.17</v>
      </c>
      <c r="O7261" s="197">
        <v>0</v>
      </c>
      <c r="P7261" s="124" t="s">
        <v>1314</v>
      </c>
    </row>
    <row r="7262" spans="1:16" ht="76.5">
      <c r="A7262" s="262">
        <v>25</v>
      </c>
      <c r="B7262" s="124"/>
      <c r="C7262" s="125" t="s">
        <v>694</v>
      </c>
      <c r="D7262" s="195">
        <v>43271</v>
      </c>
      <c r="E7262" s="124" t="s">
        <v>13238</v>
      </c>
      <c r="F7262" s="124" t="s">
        <v>1315</v>
      </c>
      <c r="G7262" s="124">
        <v>18117983</v>
      </c>
      <c r="H7262" s="124"/>
      <c r="I7262" s="128" t="s">
        <v>15831</v>
      </c>
      <c r="J7262" s="124"/>
      <c r="K7262" s="124"/>
      <c r="L7262" s="124"/>
      <c r="M7262" s="124"/>
      <c r="N7262" s="197">
        <v>406575.66</v>
      </c>
      <c r="O7262" s="197">
        <v>0</v>
      </c>
      <c r="P7262" s="124" t="s">
        <v>1314</v>
      </c>
    </row>
    <row r="7263" spans="1:16" ht="76.5">
      <c r="A7263" s="262">
        <v>25</v>
      </c>
      <c r="B7263" s="124"/>
      <c r="C7263" s="125" t="s">
        <v>694</v>
      </c>
      <c r="D7263" s="195">
        <v>43271</v>
      </c>
      <c r="E7263" s="124" t="s">
        <v>13239</v>
      </c>
      <c r="F7263" s="124" t="s">
        <v>1315</v>
      </c>
      <c r="G7263" s="124">
        <v>18117981</v>
      </c>
      <c r="H7263" s="124"/>
      <c r="I7263" s="128" t="s">
        <v>15832</v>
      </c>
      <c r="J7263" s="124"/>
      <c r="K7263" s="124"/>
      <c r="L7263" s="124"/>
      <c r="M7263" s="124"/>
      <c r="N7263" s="197">
        <v>383993.9</v>
      </c>
      <c r="O7263" s="197">
        <v>0</v>
      </c>
      <c r="P7263" s="124" t="s">
        <v>1314</v>
      </c>
    </row>
    <row r="7264" spans="1:16" ht="76.5">
      <c r="A7264" s="262">
        <v>25</v>
      </c>
      <c r="B7264" s="124"/>
      <c r="C7264" s="125" t="s">
        <v>694</v>
      </c>
      <c r="D7264" s="195">
        <v>43271</v>
      </c>
      <c r="E7264" s="124" t="s">
        <v>13240</v>
      </c>
      <c r="F7264" s="124" t="s">
        <v>1315</v>
      </c>
      <c r="G7264" s="124">
        <v>18117979</v>
      </c>
      <c r="H7264" s="124"/>
      <c r="I7264" s="128" t="s">
        <v>15833</v>
      </c>
      <c r="J7264" s="124"/>
      <c r="K7264" s="124"/>
      <c r="L7264" s="124"/>
      <c r="M7264" s="124"/>
      <c r="N7264" s="197">
        <v>34897.870000000003</v>
      </c>
      <c r="O7264" s="197">
        <v>0</v>
      </c>
      <c r="P7264" s="124" t="s">
        <v>1314</v>
      </c>
    </row>
    <row r="7265" spans="1:16" ht="76.5">
      <c r="A7265" s="262">
        <v>25</v>
      </c>
      <c r="B7265" s="124"/>
      <c r="C7265" s="125" t="s">
        <v>694</v>
      </c>
      <c r="D7265" s="195">
        <v>43271</v>
      </c>
      <c r="E7265" s="124" t="s">
        <v>13241</v>
      </c>
      <c r="F7265" s="124" t="s">
        <v>1315</v>
      </c>
      <c r="G7265" s="124">
        <v>18117977</v>
      </c>
      <c r="H7265" s="124"/>
      <c r="I7265" s="128" t="s">
        <v>15834</v>
      </c>
      <c r="J7265" s="124"/>
      <c r="K7265" s="124"/>
      <c r="L7265" s="124"/>
      <c r="M7265" s="124"/>
      <c r="N7265" s="197">
        <v>251534.87</v>
      </c>
      <c r="O7265" s="197">
        <v>0</v>
      </c>
      <c r="P7265" s="124" t="s">
        <v>1314</v>
      </c>
    </row>
    <row r="7266" spans="1:16" ht="76.5">
      <c r="A7266" s="262">
        <v>25</v>
      </c>
      <c r="B7266" s="124"/>
      <c r="C7266" s="125" t="s">
        <v>694</v>
      </c>
      <c r="D7266" s="195">
        <v>43271</v>
      </c>
      <c r="E7266" s="124" t="s">
        <v>13242</v>
      </c>
      <c r="F7266" s="124" t="s">
        <v>1315</v>
      </c>
      <c r="G7266" s="124">
        <v>18117974</v>
      </c>
      <c r="H7266" s="124"/>
      <c r="I7266" s="128" t="s">
        <v>15835</v>
      </c>
      <c r="J7266" s="124"/>
      <c r="K7266" s="124"/>
      <c r="L7266" s="124"/>
      <c r="M7266" s="124"/>
      <c r="N7266" s="197">
        <v>429865.65</v>
      </c>
      <c r="O7266" s="197">
        <v>0</v>
      </c>
      <c r="P7266" s="124" t="s">
        <v>1314</v>
      </c>
    </row>
    <row r="7267" spans="1:16" ht="76.5">
      <c r="A7267" s="262">
        <v>25</v>
      </c>
      <c r="B7267" s="124"/>
      <c r="C7267" s="125" t="s">
        <v>694</v>
      </c>
      <c r="D7267" s="195">
        <v>43271</v>
      </c>
      <c r="E7267" s="124" t="s">
        <v>13243</v>
      </c>
      <c r="F7267" s="124" t="s">
        <v>1315</v>
      </c>
      <c r="G7267" s="124">
        <v>18117946</v>
      </c>
      <c r="H7267" s="124"/>
      <c r="I7267" s="128" t="s">
        <v>15836</v>
      </c>
      <c r="J7267" s="124"/>
      <c r="K7267" s="124"/>
      <c r="L7267" s="124"/>
      <c r="M7267" s="124"/>
      <c r="N7267" s="197">
        <v>429112.16</v>
      </c>
      <c r="O7267" s="197">
        <v>0</v>
      </c>
      <c r="P7267" s="124" t="s">
        <v>1314</v>
      </c>
    </row>
    <row r="7268" spans="1:16" ht="76.5">
      <c r="A7268" s="262">
        <v>25</v>
      </c>
      <c r="B7268" s="124"/>
      <c r="C7268" s="125" t="s">
        <v>694</v>
      </c>
      <c r="D7268" s="195">
        <v>43271</v>
      </c>
      <c r="E7268" s="124" t="s">
        <v>13244</v>
      </c>
      <c r="F7268" s="124" t="s">
        <v>1315</v>
      </c>
      <c r="G7268" s="124">
        <v>18117944</v>
      </c>
      <c r="H7268" s="124"/>
      <c r="I7268" s="128" t="s">
        <v>15837</v>
      </c>
      <c r="J7268" s="124"/>
      <c r="K7268" s="124"/>
      <c r="L7268" s="124"/>
      <c r="M7268" s="124"/>
      <c r="N7268" s="197">
        <v>401983.57</v>
      </c>
      <c r="O7268" s="197">
        <v>0</v>
      </c>
      <c r="P7268" s="124" t="s">
        <v>1314</v>
      </c>
    </row>
    <row r="7269" spans="1:16" ht="76.5">
      <c r="A7269" s="262">
        <v>25</v>
      </c>
      <c r="B7269" s="124"/>
      <c r="C7269" s="125" t="s">
        <v>694</v>
      </c>
      <c r="D7269" s="195">
        <v>43271</v>
      </c>
      <c r="E7269" s="124" t="s">
        <v>13245</v>
      </c>
      <c r="F7269" s="124" t="s">
        <v>1315</v>
      </c>
      <c r="G7269" s="124">
        <v>18117934</v>
      </c>
      <c r="H7269" s="124"/>
      <c r="I7269" s="128" t="s">
        <v>15838</v>
      </c>
      <c r="J7269" s="124"/>
      <c r="K7269" s="124"/>
      <c r="L7269" s="124"/>
      <c r="M7269" s="124"/>
      <c r="N7269" s="197">
        <v>309038.96999999997</v>
      </c>
      <c r="O7269" s="197">
        <v>0</v>
      </c>
      <c r="P7269" s="124" t="s">
        <v>1314</v>
      </c>
    </row>
    <row r="7270" spans="1:16" ht="76.5">
      <c r="A7270" s="262">
        <v>25</v>
      </c>
      <c r="B7270" s="124"/>
      <c r="C7270" s="125" t="s">
        <v>694</v>
      </c>
      <c r="D7270" s="195">
        <v>43271</v>
      </c>
      <c r="E7270" s="124" t="s">
        <v>13246</v>
      </c>
      <c r="F7270" s="124" t="s">
        <v>1315</v>
      </c>
      <c r="G7270" s="124">
        <v>18117900</v>
      </c>
      <c r="H7270" s="124"/>
      <c r="I7270" s="128" t="s">
        <v>15839</v>
      </c>
      <c r="J7270" s="124"/>
      <c r="K7270" s="124"/>
      <c r="L7270" s="124"/>
      <c r="M7270" s="124"/>
      <c r="N7270" s="197">
        <v>427162.62</v>
      </c>
      <c r="O7270" s="197">
        <v>0</v>
      </c>
      <c r="P7270" s="124" t="s">
        <v>1314</v>
      </c>
    </row>
    <row r="7271" spans="1:16" ht="76.5">
      <c r="A7271" s="262">
        <v>25</v>
      </c>
      <c r="B7271" s="124"/>
      <c r="C7271" s="125" t="s">
        <v>694</v>
      </c>
      <c r="D7271" s="195">
        <v>43271</v>
      </c>
      <c r="E7271" s="124" t="s">
        <v>13247</v>
      </c>
      <c r="F7271" s="124" t="s">
        <v>1315</v>
      </c>
      <c r="G7271" s="124">
        <v>18117889</v>
      </c>
      <c r="H7271" s="124"/>
      <c r="I7271" s="128" t="s">
        <v>15840</v>
      </c>
      <c r="J7271" s="124"/>
      <c r="K7271" s="124"/>
      <c r="L7271" s="124"/>
      <c r="M7271" s="124"/>
      <c r="N7271" s="197">
        <v>592420.46</v>
      </c>
      <c r="O7271" s="197">
        <v>0</v>
      </c>
      <c r="P7271" s="124" t="s">
        <v>1314</v>
      </c>
    </row>
    <row r="7272" spans="1:16" ht="76.5">
      <c r="A7272" s="262">
        <v>25</v>
      </c>
      <c r="B7272" s="124"/>
      <c r="C7272" s="125" t="s">
        <v>694</v>
      </c>
      <c r="D7272" s="195">
        <v>43271</v>
      </c>
      <c r="E7272" s="124" t="s">
        <v>13248</v>
      </c>
      <c r="F7272" s="124" t="s">
        <v>1315</v>
      </c>
      <c r="G7272" s="124">
        <v>18116058</v>
      </c>
      <c r="H7272" s="124"/>
      <c r="I7272" s="128" t="s">
        <v>15841</v>
      </c>
      <c r="J7272" s="124"/>
      <c r="K7272" s="124"/>
      <c r="L7272" s="124"/>
      <c r="M7272" s="124"/>
      <c r="N7272" s="197">
        <v>357722.99</v>
      </c>
      <c r="O7272" s="197">
        <v>0</v>
      </c>
      <c r="P7272" s="124" t="s">
        <v>1314</v>
      </c>
    </row>
    <row r="7273" spans="1:16" ht="76.5">
      <c r="A7273" s="262">
        <v>25</v>
      </c>
      <c r="B7273" s="124"/>
      <c r="C7273" s="125" t="s">
        <v>694</v>
      </c>
      <c r="D7273" s="195">
        <v>43271</v>
      </c>
      <c r="E7273" s="124" t="s">
        <v>13249</v>
      </c>
      <c r="F7273" s="124" t="s">
        <v>1315</v>
      </c>
      <c r="G7273" s="124">
        <v>18116394</v>
      </c>
      <c r="H7273" s="124"/>
      <c r="I7273" s="128" t="s">
        <v>15842</v>
      </c>
      <c r="J7273" s="124"/>
      <c r="K7273" s="124"/>
      <c r="L7273" s="124"/>
      <c r="M7273" s="124"/>
      <c r="N7273" s="197">
        <v>164168.85999999999</v>
      </c>
      <c r="O7273" s="197">
        <v>0</v>
      </c>
      <c r="P7273" s="124" t="s">
        <v>1314</v>
      </c>
    </row>
    <row r="7274" spans="1:16" ht="76.5">
      <c r="A7274" s="262">
        <v>25</v>
      </c>
      <c r="B7274" s="124"/>
      <c r="C7274" s="125" t="s">
        <v>694</v>
      </c>
      <c r="D7274" s="195">
        <v>43271</v>
      </c>
      <c r="E7274" s="124" t="s">
        <v>13250</v>
      </c>
      <c r="F7274" s="124" t="s">
        <v>1315</v>
      </c>
      <c r="G7274" s="124">
        <v>18116396</v>
      </c>
      <c r="H7274" s="124"/>
      <c r="I7274" s="128" t="s">
        <v>15843</v>
      </c>
      <c r="J7274" s="124"/>
      <c r="K7274" s="124"/>
      <c r="L7274" s="124"/>
      <c r="M7274" s="124"/>
      <c r="N7274" s="197">
        <v>83486.27</v>
      </c>
      <c r="O7274" s="197">
        <v>0</v>
      </c>
      <c r="P7274" s="124" t="s">
        <v>1314</v>
      </c>
    </row>
    <row r="7275" spans="1:16" ht="76.5">
      <c r="A7275" s="262">
        <v>25</v>
      </c>
      <c r="B7275" s="124"/>
      <c r="C7275" s="125" t="s">
        <v>694</v>
      </c>
      <c r="D7275" s="195">
        <v>43271</v>
      </c>
      <c r="E7275" s="124" t="s">
        <v>13251</v>
      </c>
      <c r="F7275" s="124" t="s">
        <v>1315</v>
      </c>
      <c r="G7275" s="124">
        <v>18116474</v>
      </c>
      <c r="H7275" s="124"/>
      <c r="I7275" s="128" t="s">
        <v>15844</v>
      </c>
      <c r="J7275" s="124"/>
      <c r="K7275" s="124"/>
      <c r="L7275" s="124"/>
      <c r="M7275" s="124"/>
      <c r="N7275" s="197">
        <v>303661.77</v>
      </c>
      <c r="O7275" s="197">
        <v>0</v>
      </c>
      <c r="P7275" s="124" t="s">
        <v>1314</v>
      </c>
    </row>
    <row r="7276" spans="1:16" ht="76.5">
      <c r="A7276" s="262">
        <v>25</v>
      </c>
      <c r="B7276" s="124"/>
      <c r="C7276" s="125" t="s">
        <v>694</v>
      </c>
      <c r="D7276" s="195">
        <v>43271</v>
      </c>
      <c r="E7276" s="124" t="s">
        <v>13252</v>
      </c>
      <c r="F7276" s="124" t="s">
        <v>1315</v>
      </c>
      <c r="G7276" s="124">
        <v>18116495</v>
      </c>
      <c r="H7276" s="124"/>
      <c r="I7276" s="128" t="s">
        <v>15845</v>
      </c>
      <c r="J7276" s="124"/>
      <c r="K7276" s="124"/>
      <c r="L7276" s="124"/>
      <c r="M7276" s="124"/>
      <c r="N7276" s="197">
        <v>296355.01</v>
      </c>
      <c r="O7276" s="197">
        <v>0</v>
      </c>
      <c r="P7276" s="124" t="s">
        <v>1314</v>
      </c>
    </row>
    <row r="7277" spans="1:16" ht="76.5">
      <c r="A7277" s="262">
        <v>25</v>
      </c>
      <c r="B7277" s="124"/>
      <c r="C7277" s="125" t="s">
        <v>694</v>
      </c>
      <c r="D7277" s="195">
        <v>43271</v>
      </c>
      <c r="E7277" s="124" t="s">
        <v>13253</v>
      </c>
      <c r="F7277" s="124" t="s">
        <v>1315</v>
      </c>
      <c r="G7277" s="124">
        <v>18116506</v>
      </c>
      <c r="H7277" s="124"/>
      <c r="I7277" s="128" t="s">
        <v>15846</v>
      </c>
      <c r="J7277" s="124"/>
      <c r="K7277" s="124"/>
      <c r="L7277" s="124"/>
      <c r="M7277" s="124"/>
      <c r="N7277" s="197">
        <v>372965.66</v>
      </c>
      <c r="O7277" s="197">
        <v>0</v>
      </c>
      <c r="P7277" s="124" t="s">
        <v>1314</v>
      </c>
    </row>
    <row r="7278" spans="1:16" ht="76.5">
      <c r="A7278" s="262">
        <v>25</v>
      </c>
      <c r="B7278" s="124"/>
      <c r="C7278" s="125" t="s">
        <v>694</v>
      </c>
      <c r="D7278" s="195">
        <v>43271</v>
      </c>
      <c r="E7278" s="124" t="s">
        <v>13254</v>
      </c>
      <c r="F7278" s="124" t="s">
        <v>1315</v>
      </c>
      <c r="G7278" s="124">
        <v>18116534</v>
      </c>
      <c r="H7278" s="124"/>
      <c r="I7278" s="128" t="s">
        <v>15847</v>
      </c>
      <c r="J7278" s="124"/>
      <c r="K7278" s="124"/>
      <c r="L7278" s="124"/>
      <c r="M7278" s="124"/>
      <c r="N7278" s="197">
        <v>400000</v>
      </c>
      <c r="O7278" s="197">
        <v>0</v>
      </c>
      <c r="P7278" s="124" t="s">
        <v>1314</v>
      </c>
    </row>
    <row r="7279" spans="1:16" ht="76.5">
      <c r="A7279" s="262">
        <v>25</v>
      </c>
      <c r="B7279" s="124"/>
      <c r="C7279" s="125" t="s">
        <v>694</v>
      </c>
      <c r="D7279" s="195">
        <v>43271</v>
      </c>
      <c r="E7279" s="124" t="s">
        <v>13255</v>
      </c>
      <c r="F7279" s="124" t="s">
        <v>1315</v>
      </c>
      <c r="G7279" s="124">
        <v>18116577</v>
      </c>
      <c r="H7279" s="124"/>
      <c r="I7279" s="128" t="s">
        <v>15848</v>
      </c>
      <c r="J7279" s="124"/>
      <c r="K7279" s="124"/>
      <c r="L7279" s="124"/>
      <c r="M7279" s="124"/>
      <c r="N7279" s="197">
        <v>130379.62</v>
      </c>
      <c r="O7279" s="197">
        <v>0</v>
      </c>
      <c r="P7279" s="124" t="s">
        <v>1314</v>
      </c>
    </row>
    <row r="7280" spans="1:16" ht="76.5">
      <c r="A7280" s="262">
        <v>25</v>
      </c>
      <c r="B7280" s="124"/>
      <c r="C7280" s="125" t="s">
        <v>694</v>
      </c>
      <c r="D7280" s="195">
        <v>43271</v>
      </c>
      <c r="E7280" s="124" t="s">
        <v>13256</v>
      </c>
      <c r="F7280" s="124" t="s">
        <v>1315</v>
      </c>
      <c r="G7280" s="124">
        <v>18116585</v>
      </c>
      <c r="H7280" s="124"/>
      <c r="I7280" s="128" t="s">
        <v>15849</v>
      </c>
      <c r="J7280" s="124"/>
      <c r="K7280" s="124"/>
      <c r="L7280" s="124"/>
      <c r="M7280" s="124"/>
      <c r="N7280" s="197">
        <v>359959.23</v>
      </c>
      <c r="O7280" s="197">
        <v>0</v>
      </c>
      <c r="P7280" s="124" t="s">
        <v>1314</v>
      </c>
    </row>
    <row r="7281" spans="1:16" ht="76.5">
      <c r="A7281" s="262">
        <v>25</v>
      </c>
      <c r="B7281" s="124"/>
      <c r="C7281" s="125" t="s">
        <v>694</v>
      </c>
      <c r="D7281" s="195">
        <v>43271</v>
      </c>
      <c r="E7281" s="124" t="s">
        <v>13257</v>
      </c>
      <c r="F7281" s="124" t="s">
        <v>1315</v>
      </c>
      <c r="G7281" s="124">
        <v>18116984</v>
      </c>
      <c r="H7281" s="124"/>
      <c r="I7281" s="128" t="s">
        <v>15850</v>
      </c>
      <c r="J7281" s="124"/>
      <c r="K7281" s="124"/>
      <c r="L7281" s="124"/>
      <c r="M7281" s="124"/>
      <c r="N7281" s="197">
        <v>63390.39</v>
      </c>
      <c r="O7281" s="197">
        <v>0</v>
      </c>
      <c r="P7281" s="124" t="s">
        <v>1314</v>
      </c>
    </row>
    <row r="7282" spans="1:16" ht="76.5">
      <c r="A7282" s="262">
        <v>25</v>
      </c>
      <c r="B7282" s="124"/>
      <c r="C7282" s="125" t="s">
        <v>694</v>
      </c>
      <c r="D7282" s="195">
        <v>43271</v>
      </c>
      <c r="E7282" s="124" t="s">
        <v>13258</v>
      </c>
      <c r="F7282" s="124" t="s">
        <v>1315</v>
      </c>
      <c r="G7282" s="124">
        <v>18117153</v>
      </c>
      <c r="H7282" s="124"/>
      <c r="I7282" s="128" t="s">
        <v>15851</v>
      </c>
      <c r="J7282" s="124"/>
      <c r="K7282" s="124"/>
      <c r="L7282" s="124"/>
      <c r="M7282" s="124"/>
      <c r="N7282" s="197">
        <v>399802.7</v>
      </c>
      <c r="O7282" s="197">
        <v>0</v>
      </c>
      <c r="P7282" s="124" t="s">
        <v>1314</v>
      </c>
    </row>
    <row r="7283" spans="1:16" ht="76.5">
      <c r="A7283" s="262">
        <v>25</v>
      </c>
      <c r="B7283" s="124"/>
      <c r="C7283" s="125" t="s">
        <v>694</v>
      </c>
      <c r="D7283" s="195">
        <v>43271</v>
      </c>
      <c r="E7283" s="124" t="s">
        <v>13259</v>
      </c>
      <c r="F7283" s="124" t="s">
        <v>1315</v>
      </c>
      <c r="G7283" s="124">
        <v>18117156</v>
      </c>
      <c r="H7283" s="124"/>
      <c r="I7283" s="128" t="s">
        <v>15852</v>
      </c>
      <c r="J7283" s="124"/>
      <c r="K7283" s="124"/>
      <c r="L7283" s="124"/>
      <c r="M7283" s="124"/>
      <c r="N7283" s="197">
        <v>315881.7</v>
      </c>
      <c r="O7283" s="197">
        <v>0</v>
      </c>
      <c r="P7283" s="124" t="s">
        <v>1314</v>
      </c>
    </row>
    <row r="7284" spans="1:16" ht="76.5">
      <c r="A7284" s="262">
        <v>25</v>
      </c>
      <c r="B7284" s="124"/>
      <c r="C7284" s="125" t="s">
        <v>694</v>
      </c>
      <c r="D7284" s="195">
        <v>43271</v>
      </c>
      <c r="E7284" s="124" t="s">
        <v>13260</v>
      </c>
      <c r="F7284" s="124" t="s">
        <v>1315</v>
      </c>
      <c r="G7284" s="124">
        <v>18117165</v>
      </c>
      <c r="H7284" s="124"/>
      <c r="I7284" s="128" t="s">
        <v>15853</v>
      </c>
      <c r="J7284" s="124"/>
      <c r="K7284" s="124"/>
      <c r="L7284" s="124"/>
      <c r="M7284" s="124"/>
      <c r="N7284" s="197">
        <v>106425.06</v>
      </c>
      <c r="O7284" s="197">
        <v>0</v>
      </c>
      <c r="P7284" s="124" t="s">
        <v>1314</v>
      </c>
    </row>
    <row r="7285" spans="1:16" ht="76.5">
      <c r="A7285" s="262">
        <v>25</v>
      </c>
      <c r="B7285" s="124"/>
      <c r="C7285" s="125" t="s">
        <v>694</v>
      </c>
      <c r="D7285" s="195">
        <v>43271</v>
      </c>
      <c r="E7285" s="124" t="s">
        <v>13261</v>
      </c>
      <c r="F7285" s="124" t="s">
        <v>1315</v>
      </c>
      <c r="G7285" s="124">
        <v>18117168</v>
      </c>
      <c r="H7285" s="124"/>
      <c r="I7285" s="128" t="s">
        <v>15854</v>
      </c>
      <c r="J7285" s="124"/>
      <c r="K7285" s="124"/>
      <c r="L7285" s="124"/>
      <c r="M7285" s="124"/>
      <c r="N7285" s="197">
        <v>331321.15000000002</v>
      </c>
      <c r="O7285" s="197">
        <v>0</v>
      </c>
      <c r="P7285" s="124" t="s">
        <v>1314</v>
      </c>
    </row>
    <row r="7286" spans="1:16" ht="76.5">
      <c r="A7286" s="262">
        <v>25</v>
      </c>
      <c r="B7286" s="124"/>
      <c r="C7286" s="125" t="s">
        <v>694</v>
      </c>
      <c r="D7286" s="195">
        <v>43271</v>
      </c>
      <c r="E7286" s="124" t="s">
        <v>13262</v>
      </c>
      <c r="F7286" s="124" t="s">
        <v>1315</v>
      </c>
      <c r="G7286" s="124">
        <v>18117409</v>
      </c>
      <c r="H7286" s="124"/>
      <c r="I7286" s="128" t="s">
        <v>15855</v>
      </c>
      <c r="J7286" s="124"/>
      <c r="K7286" s="124"/>
      <c r="L7286" s="124"/>
      <c r="M7286" s="124"/>
      <c r="N7286" s="197">
        <v>752610.9</v>
      </c>
      <c r="O7286" s="197">
        <v>0</v>
      </c>
      <c r="P7286" s="124" t="s">
        <v>1314</v>
      </c>
    </row>
    <row r="7287" spans="1:16" ht="76.5">
      <c r="A7287" s="262">
        <v>25</v>
      </c>
      <c r="B7287" s="124"/>
      <c r="C7287" s="125" t="s">
        <v>694</v>
      </c>
      <c r="D7287" s="195">
        <v>43271</v>
      </c>
      <c r="E7287" s="124" t="s">
        <v>13263</v>
      </c>
      <c r="F7287" s="124" t="s">
        <v>1315</v>
      </c>
      <c r="G7287" s="124">
        <v>18117602</v>
      </c>
      <c r="H7287" s="124"/>
      <c r="I7287" s="128" t="s">
        <v>15856</v>
      </c>
      <c r="J7287" s="124"/>
      <c r="K7287" s="124"/>
      <c r="L7287" s="124"/>
      <c r="M7287" s="124"/>
      <c r="N7287" s="197">
        <v>1614102.47</v>
      </c>
      <c r="O7287" s="197">
        <v>0</v>
      </c>
      <c r="P7287" s="124" t="s">
        <v>1314</v>
      </c>
    </row>
    <row r="7288" spans="1:16" ht="76.5">
      <c r="A7288" s="262">
        <v>25</v>
      </c>
      <c r="B7288" s="124"/>
      <c r="C7288" s="125" t="s">
        <v>694</v>
      </c>
      <c r="D7288" s="195">
        <v>43271</v>
      </c>
      <c r="E7288" s="124" t="s">
        <v>13264</v>
      </c>
      <c r="F7288" s="124" t="s">
        <v>1315</v>
      </c>
      <c r="G7288" s="124">
        <v>18117886</v>
      </c>
      <c r="H7288" s="124"/>
      <c r="I7288" s="128" t="s">
        <v>15857</v>
      </c>
      <c r="J7288" s="124"/>
      <c r="K7288" s="124"/>
      <c r="L7288" s="124"/>
      <c r="M7288" s="124"/>
      <c r="N7288" s="197">
        <v>1101155.76</v>
      </c>
      <c r="O7288" s="197">
        <v>0</v>
      </c>
      <c r="P7288" s="124" t="s">
        <v>1314</v>
      </c>
    </row>
    <row r="7289" spans="1:16" ht="76.5">
      <c r="A7289" s="262">
        <v>25</v>
      </c>
      <c r="B7289" s="124"/>
      <c r="C7289" s="125" t="s">
        <v>694</v>
      </c>
      <c r="D7289" s="195">
        <v>43271</v>
      </c>
      <c r="E7289" s="124" t="s">
        <v>13265</v>
      </c>
      <c r="F7289" s="124" t="s">
        <v>1315</v>
      </c>
      <c r="G7289" s="124">
        <v>18117899</v>
      </c>
      <c r="H7289" s="124"/>
      <c r="I7289" s="128" t="s">
        <v>15858</v>
      </c>
      <c r="J7289" s="124"/>
      <c r="K7289" s="124"/>
      <c r="L7289" s="124"/>
      <c r="M7289" s="124"/>
      <c r="N7289" s="197">
        <v>785693.71</v>
      </c>
      <c r="O7289" s="197">
        <v>0</v>
      </c>
      <c r="P7289" s="124" t="s">
        <v>1314</v>
      </c>
    </row>
    <row r="7290" spans="1:16" ht="76.5">
      <c r="A7290" s="262">
        <v>25</v>
      </c>
      <c r="B7290" s="124"/>
      <c r="C7290" s="125" t="s">
        <v>694</v>
      </c>
      <c r="D7290" s="195">
        <v>43271</v>
      </c>
      <c r="E7290" s="124" t="s">
        <v>13266</v>
      </c>
      <c r="F7290" s="124" t="s">
        <v>1315</v>
      </c>
      <c r="G7290" s="124">
        <v>18117933</v>
      </c>
      <c r="H7290" s="124"/>
      <c r="I7290" s="128" t="s">
        <v>15859</v>
      </c>
      <c r="J7290" s="124"/>
      <c r="K7290" s="124"/>
      <c r="L7290" s="124"/>
      <c r="M7290" s="124"/>
      <c r="N7290" s="197">
        <v>875434.44</v>
      </c>
      <c r="O7290" s="197">
        <v>0</v>
      </c>
      <c r="P7290" s="124" t="s">
        <v>1314</v>
      </c>
    </row>
    <row r="7291" spans="1:16" ht="76.5">
      <c r="A7291" s="262">
        <v>25</v>
      </c>
      <c r="B7291" s="124"/>
      <c r="C7291" s="125" t="s">
        <v>694</v>
      </c>
      <c r="D7291" s="195">
        <v>43271</v>
      </c>
      <c r="E7291" s="124" t="s">
        <v>13267</v>
      </c>
      <c r="F7291" s="124" t="s">
        <v>1315</v>
      </c>
      <c r="G7291" s="124">
        <v>18116360</v>
      </c>
      <c r="H7291" s="124"/>
      <c r="I7291" s="128" t="s">
        <v>15860</v>
      </c>
      <c r="J7291" s="124"/>
      <c r="K7291" s="124"/>
      <c r="L7291" s="124"/>
      <c r="M7291" s="124"/>
      <c r="N7291" s="197">
        <v>96975.28</v>
      </c>
      <c r="O7291" s="197">
        <v>0</v>
      </c>
      <c r="P7291" s="124" t="s">
        <v>1314</v>
      </c>
    </row>
    <row r="7292" spans="1:16" ht="76.5">
      <c r="A7292" s="262">
        <v>25</v>
      </c>
      <c r="B7292" s="124"/>
      <c r="C7292" s="125" t="s">
        <v>694</v>
      </c>
      <c r="D7292" s="195">
        <v>43271</v>
      </c>
      <c r="E7292" s="124" t="s">
        <v>13268</v>
      </c>
      <c r="F7292" s="124" t="s">
        <v>1315</v>
      </c>
      <c r="G7292" s="124">
        <v>18117814</v>
      </c>
      <c r="H7292" s="124"/>
      <c r="I7292" s="128" t="s">
        <v>15861</v>
      </c>
      <c r="J7292" s="124"/>
      <c r="K7292" s="124"/>
      <c r="L7292" s="124"/>
      <c r="M7292" s="124"/>
      <c r="N7292" s="197">
        <v>8433.85</v>
      </c>
      <c r="O7292" s="197">
        <v>0</v>
      </c>
      <c r="P7292" s="124" t="s">
        <v>1314</v>
      </c>
    </row>
    <row r="7293" spans="1:16" ht="76.5">
      <c r="A7293" s="262">
        <v>25</v>
      </c>
      <c r="B7293" s="124"/>
      <c r="C7293" s="125" t="s">
        <v>694</v>
      </c>
      <c r="D7293" s="195">
        <v>43271</v>
      </c>
      <c r="E7293" s="124" t="s">
        <v>13269</v>
      </c>
      <c r="F7293" s="124" t="s">
        <v>1315</v>
      </c>
      <c r="G7293" s="124">
        <v>18118054</v>
      </c>
      <c r="H7293" s="124"/>
      <c r="I7293" s="128" t="s">
        <v>15862</v>
      </c>
      <c r="J7293" s="124"/>
      <c r="K7293" s="124"/>
      <c r="L7293" s="124"/>
      <c r="M7293" s="124"/>
      <c r="N7293" s="197">
        <v>214584.7</v>
      </c>
      <c r="O7293" s="197">
        <v>0</v>
      </c>
      <c r="P7293" s="124" t="s">
        <v>1314</v>
      </c>
    </row>
    <row r="7294" spans="1:16" ht="76.5">
      <c r="A7294" s="262">
        <v>25</v>
      </c>
      <c r="B7294" s="124"/>
      <c r="C7294" s="125" t="s">
        <v>694</v>
      </c>
      <c r="D7294" s="195">
        <v>43271</v>
      </c>
      <c r="E7294" s="124" t="s">
        <v>13270</v>
      </c>
      <c r="F7294" s="124" t="s">
        <v>1315</v>
      </c>
      <c r="G7294" s="124">
        <v>18117932</v>
      </c>
      <c r="H7294" s="124"/>
      <c r="I7294" s="128" t="s">
        <v>15863</v>
      </c>
      <c r="J7294" s="124"/>
      <c r="K7294" s="124"/>
      <c r="L7294" s="124"/>
      <c r="M7294" s="124"/>
      <c r="N7294" s="197">
        <v>123935.63</v>
      </c>
      <c r="O7294" s="197">
        <v>0</v>
      </c>
      <c r="P7294" s="124" t="s">
        <v>1314</v>
      </c>
    </row>
    <row r="7295" spans="1:16" ht="76.5">
      <c r="A7295" s="262">
        <v>25</v>
      </c>
      <c r="B7295" s="124"/>
      <c r="C7295" s="125" t="s">
        <v>694</v>
      </c>
      <c r="D7295" s="195">
        <v>43271</v>
      </c>
      <c r="E7295" s="124" t="s">
        <v>13271</v>
      </c>
      <c r="F7295" s="124" t="s">
        <v>1315</v>
      </c>
      <c r="G7295" s="124">
        <v>18118091</v>
      </c>
      <c r="H7295" s="124"/>
      <c r="I7295" s="128" t="s">
        <v>15864</v>
      </c>
      <c r="J7295" s="124"/>
      <c r="K7295" s="124"/>
      <c r="L7295" s="124"/>
      <c r="M7295" s="124"/>
      <c r="N7295" s="197">
        <v>352192.34</v>
      </c>
      <c r="O7295" s="197">
        <v>0</v>
      </c>
      <c r="P7295" s="124" t="s">
        <v>1314</v>
      </c>
    </row>
    <row r="7296" spans="1:16" ht="76.5">
      <c r="A7296" s="262">
        <v>25</v>
      </c>
      <c r="B7296" s="124"/>
      <c r="C7296" s="125" t="s">
        <v>694</v>
      </c>
      <c r="D7296" s="195">
        <v>43271</v>
      </c>
      <c r="E7296" s="124" t="s">
        <v>13272</v>
      </c>
      <c r="F7296" s="124" t="s">
        <v>1315</v>
      </c>
      <c r="G7296" s="124">
        <v>18118069</v>
      </c>
      <c r="H7296" s="124"/>
      <c r="I7296" s="128" t="s">
        <v>15865</v>
      </c>
      <c r="J7296" s="124"/>
      <c r="K7296" s="124"/>
      <c r="L7296" s="124"/>
      <c r="M7296" s="124"/>
      <c r="N7296" s="197">
        <v>2413377.29</v>
      </c>
      <c r="O7296" s="197">
        <v>0</v>
      </c>
      <c r="P7296" s="124" t="s">
        <v>1314</v>
      </c>
    </row>
    <row r="7297" spans="1:16" ht="76.5">
      <c r="A7297" s="262">
        <v>25</v>
      </c>
      <c r="B7297" s="124"/>
      <c r="C7297" s="125" t="s">
        <v>694</v>
      </c>
      <c r="D7297" s="195">
        <v>43271</v>
      </c>
      <c r="E7297" s="124" t="s">
        <v>13273</v>
      </c>
      <c r="F7297" s="124" t="s">
        <v>1315</v>
      </c>
      <c r="G7297" s="124">
        <v>18117887</v>
      </c>
      <c r="H7297" s="124"/>
      <c r="I7297" s="128" t="s">
        <v>15866</v>
      </c>
      <c r="J7297" s="124"/>
      <c r="K7297" s="124"/>
      <c r="L7297" s="124"/>
      <c r="M7297" s="124"/>
      <c r="N7297" s="197">
        <v>794087</v>
      </c>
      <c r="O7297" s="197">
        <v>0</v>
      </c>
      <c r="P7297" s="124" t="s">
        <v>1314</v>
      </c>
    </row>
    <row r="7298" spans="1:16" ht="51">
      <c r="A7298" s="262">
        <v>10</v>
      </c>
      <c r="B7298" s="124"/>
      <c r="C7298" s="125" t="s">
        <v>690</v>
      </c>
      <c r="D7298" s="195">
        <v>43271</v>
      </c>
      <c r="E7298" s="124" t="s">
        <v>13274</v>
      </c>
      <c r="F7298" s="124" t="s">
        <v>6</v>
      </c>
      <c r="G7298" s="124">
        <v>765767</v>
      </c>
      <c r="H7298" s="124"/>
      <c r="I7298" s="128" t="s">
        <v>15867</v>
      </c>
      <c r="J7298" s="124"/>
      <c r="K7298" s="124"/>
      <c r="L7298" s="124"/>
      <c r="M7298" s="124"/>
      <c r="N7298" s="197">
        <v>0</v>
      </c>
      <c r="O7298" s="197">
        <v>23407.01</v>
      </c>
      <c r="P7298" s="124" t="s">
        <v>1314</v>
      </c>
    </row>
    <row r="7299" spans="1:16" ht="76.5">
      <c r="A7299" s="262" t="s">
        <v>622</v>
      </c>
      <c r="B7299" s="124"/>
      <c r="C7299" s="125" t="s">
        <v>715</v>
      </c>
      <c r="D7299" s="195">
        <v>43271</v>
      </c>
      <c r="E7299" s="124" t="s">
        <v>13275</v>
      </c>
      <c r="F7299" s="124" t="s">
        <v>1256</v>
      </c>
      <c r="G7299" s="124">
        <v>18132309</v>
      </c>
      <c r="H7299" s="124"/>
      <c r="I7299" s="128" t="s">
        <v>15868</v>
      </c>
      <c r="J7299" s="124"/>
      <c r="K7299" s="124"/>
      <c r="L7299" s="124"/>
      <c r="M7299" s="124"/>
      <c r="N7299" s="197">
        <v>0</v>
      </c>
      <c r="O7299" s="197">
        <v>163228.43</v>
      </c>
      <c r="P7299" s="124" t="s">
        <v>1314</v>
      </c>
    </row>
    <row r="7300" spans="1:16" ht="51">
      <c r="A7300" s="262">
        <v>373</v>
      </c>
      <c r="B7300" s="124"/>
      <c r="C7300" s="125" t="s">
        <v>1269</v>
      </c>
      <c r="D7300" s="195">
        <v>43271</v>
      </c>
      <c r="E7300" s="124" t="s">
        <v>13276</v>
      </c>
      <c r="F7300" s="124" t="s">
        <v>1315</v>
      </c>
      <c r="G7300" s="124">
        <v>18024714</v>
      </c>
      <c r="H7300" s="124"/>
      <c r="I7300" s="128" t="s">
        <v>15869</v>
      </c>
      <c r="J7300" s="124"/>
      <c r="K7300" s="124"/>
      <c r="L7300" s="124"/>
      <c r="M7300" s="124"/>
      <c r="N7300" s="197">
        <v>0</v>
      </c>
      <c r="O7300" s="197">
        <v>3731675.31</v>
      </c>
      <c r="P7300" s="124" t="s">
        <v>1314</v>
      </c>
    </row>
    <row r="7301" spans="1:16" ht="51">
      <c r="A7301" s="262">
        <v>373</v>
      </c>
      <c r="B7301" s="124"/>
      <c r="C7301" s="125" t="s">
        <v>1269</v>
      </c>
      <c r="D7301" s="195">
        <v>43271</v>
      </c>
      <c r="E7301" s="124" t="s">
        <v>13277</v>
      </c>
      <c r="F7301" s="124" t="s">
        <v>1315</v>
      </c>
      <c r="G7301" s="124">
        <v>18024390</v>
      </c>
      <c r="H7301" s="124"/>
      <c r="I7301" s="128" t="s">
        <v>15870</v>
      </c>
      <c r="J7301" s="124"/>
      <c r="K7301" s="124"/>
      <c r="L7301" s="124"/>
      <c r="M7301" s="124"/>
      <c r="N7301" s="197">
        <v>0</v>
      </c>
      <c r="O7301" s="197">
        <v>1119502.5900000001</v>
      </c>
      <c r="P7301" s="124" t="s">
        <v>1314</v>
      </c>
    </row>
    <row r="7302" spans="1:16" ht="76.5">
      <c r="A7302" s="262">
        <v>25</v>
      </c>
      <c r="B7302" s="124"/>
      <c r="C7302" s="125" t="s">
        <v>694</v>
      </c>
      <c r="D7302" s="195">
        <v>43271</v>
      </c>
      <c r="E7302" s="124" t="s">
        <v>13278</v>
      </c>
      <c r="F7302" s="124" t="s">
        <v>1315</v>
      </c>
      <c r="G7302" s="124">
        <v>18113893</v>
      </c>
      <c r="H7302" s="124"/>
      <c r="I7302" s="128" t="s">
        <v>15871</v>
      </c>
      <c r="J7302" s="124"/>
      <c r="K7302" s="124"/>
      <c r="L7302" s="124"/>
      <c r="M7302" s="124"/>
      <c r="N7302" s="197">
        <v>745608.3</v>
      </c>
      <c r="O7302" s="197">
        <v>0</v>
      </c>
      <c r="P7302" s="124" t="s">
        <v>1314</v>
      </c>
    </row>
    <row r="7303" spans="1:16" ht="76.5">
      <c r="A7303" s="262">
        <v>25</v>
      </c>
      <c r="B7303" s="124"/>
      <c r="C7303" s="125" t="s">
        <v>694</v>
      </c>
      <c r="D7303" s="195">
        <v>43271</v>
      </c>
      <c r="E7303" s="124" t="s">
        <v>13279</v>
      </c>
      <c r="F7303" s="124" t="s">
        <v>1315</v>
      </c>
      <c r="G7303" s="124">
        <v>18113891</v>
      </c>
      <c r="H7303" s="124"/>
      <c r="I7303" s="128" t="s">
        <v>15872</v>
      </c>
      <c r="J7303" s="124"/>
      <c r="K7303" s="124"/>
      <c r="L7303" s="124"/>
      <c r="M7303" s="124"/>
      <c r="N7303" s="197">
        <v>884564.24</v>
      </c>
      <c r="O7303" s="197">
        <v>0</v>
      </c>
      <c r="P7303" s="124" t="s">
        <v>1314</v>
      </c>
    </row>
    <row r="7304" spans="1:16" ht="76.5">
      <c r="A7304" s="262">
        <v>25</v>
      </c>
      <c r="B7304" s="124"/>
      <c r="C7304" s="125" t="s">
        <v>694</v>
      </c>
      <c r="D7304" s="195">
        <v>43271</v>
      </c>
      <c r="E7304" s="124" t="s">
        <v>13280</v>
      </c>
      <c r="F7304" s="124" t="s">
        <v>1315</v>
      </c>
      <c r="G7304" s="124">
        <v>18113890</v>
      </c>
      <c r="H7304" s="124"/>
      <c r="I7304" s="128" t="s">
        <v>15873</v>
      </c>
      <c r="J7304" s="124"/>
      <c r="K7304" s="124"/>
      <c r="L7304" s="124"/>
      <c r="M7304" s="124"/>
      <c r="N7304" s="197">
        <v>133091.93</v>
      </c>
      <c r="O7304" s="197">
        <v>0</v>
      </c>
      <c r="P7304" s="124" t="s">
        <v>1314</v>
      </c>
    </row>
    <row r="7305" spans="1:16" ht="76.5">
      <c r="A7305" s="262">
        <v>25</v>
      </c>
      <c r="B7305" s="124"/>
      <c r="C7305" s="125" t="s">
        <v>694</v>
      </c>
      <c r="D7305" s="195">
        <v>43271</v>
      </c>
      <c r="E7305" s="124" t="s">
        <v>13281</v>
      </c>
      <c r="F7305" s="124" t="s">
        <v>1315</v>
      </c>
      <c r="G7305" s="124">
        <v>18113886</v>
      </c>
      <c r="H7305" s="124"/>
      <c r="I7305" s="128" t="s">
        <v>15874</v>
      </c>
      <c r="J7305" s="124"/>
      <c r="K7305" s="124"/>
      <c r="L7305" s="124"/>
      <c r="M7305" s="124"/>
      <c r="N7305" s="197">
        <v>81220.78</v>
      </c>
      <c r="O7305" s="197">
        <v>0</v>
      </c>
      <c r="P7305" s="124" t="s">
        <v>1314</v>
      </c>
    </row>
    <row r="7306" spans="1:16" ht="76.5">
      <c r="A7306" s="262">
        <v>25</v>
      </c>
      <c r="B7306" s="124"/>
      <c r="C7306" s="125" t="s">
        <v>694</v>
      </c>
      <c r="D7306" s="195">
        <v>43271</v>
      </c>
      <c r="E7306" s="124" t="s">
        <v>13282</v>
      </c>
      <c r="F7306" s="124" t="s">
        <v>1315</v>
      </c>
      <c r="G7306" s="124">
        <v>18113829</v>
      </c>
      <c r="H7306" s="124"/>
      <c r="I7306" s="128" t="s">
        <v>15875</v>
      </c>
      <c r="J7306" s="124"/>
      <c r="K7306" s="124"/>
      <c r="L7306" s="124"/>
      <c r="M7306" s="124"/>
      <c r="N7306" s="197">
        <v>383887.74</v>
      </c>
      <c r="O7306" s="197">
        <v>0</v>
      </c>
      <c r="P7306" s="124" t="s">
        <v>1314</v>
      </c>
    </row>
    <row r="7307" spans="1:16" ht="76.5">
      <c r="A7307" s="262">
        <v>25</v>
      </c>
      <c r="B7307" s="124"/>
      <c r="C7307" s="125" t="s">
        <v>694</v>
      </c>
      <c r="D7307" s="195">
        <v>43271</v>
      </c>
      <c r="E7307" s="124" t="s">
        <v>13283</v>
      </c>
      <c r="F7307" s="124" t="s">
        <v>1315</v>
      </c>
      <c r="G7307" s="124">
        <v>18113810</v>
      </c>
      <c r="H7307" s="124"/>
      <c r="I7307" s="128" t="s">
        <v>15876</v>
      </c>
      <c r="J7307" s="124"/>
      <c r="K7307" s="124"/>
      <c r="L7307" s="124"/>
      <c r="M7307" s="124"/>
      <c r="N7307" s="197">
        <v>291675.21999999997</v>
      </c>
      <c r="O7307" s="197">
        <v>0</v>
      </c>
      <c r="P7307" s="124" t="s">
        <v>1314</v>
      </c>
    </row>
    <row r="7308" spans="1:16" ht="76.5">
      <c r="A7308" s="262">
        <v>25</v>
      </c>
      <c r="B7308" s="124"/>
      <c r="C7308" s="125" t="s">
        <v>694</v>
      </c>
      <c r="D7308" s="195">
        <v>43271</v>
      </c>
      <c r="E7308" s="124" t="s">
        <v>13284</v>
      </c>
      <c r="F7308" s="124" t="s">
        <v>1315</v>
      </c>
      <c r="G7308" s="124">
        <v>18113742</v>
      </c>
      <c r="H7308" s="124"/>
      <c r="I7308" s="128" t="s">
        <v>15877</v>
      </c>
      <c r="J7308" s="124"/>
      <c r="K7308" s="124"/>
      <c r="L7308" s="124"/>
      <c r="M7308" s="124"/>
      <c r="N7308" s="197">
        <v>389370.39</v>
      </c>
      <c r="O7308" s="197">
        <v>0</v>
      </c>
      <c r="P7308" s="124" t="s">
        <v>1314</v>
      </c>
    </row>
    <row r="7309" spans="1:16" ht="76.5">
      <c r="A7309" s="262">
        <v>25</v>
      </c>
      <c r="B7309" s="124"/>
      <c r="C7309" s="125" t="s">
        <v>694</v>
      </c>
      <c r="D7309" s="195">
        <v>43271</v>
      </c>
      <c r="E7309" s="124" t="s">
        <v>13285</v>
      </c>
      <c r="F7309" s="124" t="s">
        <v>1315</v>
      </c>
      <c r="G7309" s="124">
        <v>18113717</v>
      </c>
      <c r="H7309" s="124"/>
      <c r="I7309" s="128" t="s">
        <v>15878</v>
      </c>
      <c r="J7309" s="124"/>
      <c r="K7309" s="124"/>
      <c r="L7309" s="124"/>
      <c r="M7309" s="124"/>
      <c r="N7309" s="197">
        <v>207339.79</v>
      </c>
      <c r="O7309" s="197">
        <v>0</v>
      </c>
      <c r="P7309" s="124" t="s">
        <v>1314</v>
      </c>
    </row>
    <row r="7310" spans="1:16" ht="76.5">
      <c r="A7310" s="262">
        <v>25</v>
      </c>
      <c r="B7310" s="124"/>
      <c r="C7310" s="125" t="s">
        <v>694</v>
      </c>
      <c r="D7310" s="195">
        <v>43271</v>
      </c>
      <c r="E7310" s="124" t="s">
        <v>13286</v>
      </c>
      <c r="F7310" s="124" t="s">
        <v>1315</v>
      </c>
      <c r="G7310" s="124">
        <v>18113712</v>
      </c>
      <c r="H7310" s="124"/>
      <c r="I7310" s="128" t="s">
        <v>15879</v>
      </c>
      <c r="J7310" s="124"/>
      <c r="K7310" s="124"/>
      <c r="L7310" s="124"/>
      <c r="M7310" s="124"/>
      <c r="N7310" s="197">
        <v>221004.74</v>
      </c>
      <c r="O7310" s="197">
        <v>0</v>
      </c>
      <c r="P7310" s="124" t="s">
        <v>1314</v>
      </c>
    </row>
    <row r="7311" spans="1:16" ht="76.5">
      <c r="A7311" s="262">
        <v>25</v>
      </c>
      <c r="B7311" s="124"/>
      <c r="C7311" s="125" t="s">
        <v>694</v>
      </c>
      <c r="D7311" s="195">
        <v>43271</v>
      </c>
      <c r="E7311" s="124" t="s">
        <v>13287</v>
      </c>
      <c r="F7311" s="124" t="s">
        <v>1315</v>
      </c>
      <c r="G7311" s="124">
        <v>18136765</v>
      </c>
      <c r="H7311" s="124"/>
      <c r="I7311" s="128" t="s">
        <v>15880</v>
      </c>
      <c r="J7311" s="124"/>
      <c r="K7311" s="124"/>
      <c r="L7311" s="124"/>
      <c r="M7311" s="124"/>
      <c r="N7311" s="197">
        <v>1843574.78</v>
      </c>
      <c r="O7311" s="197">
        <v>0</v>
      </c>
      <c r="P7311" s="124" t="s">
        <v>1314</v>
      </c>
    </row>
    <row r="7312" spans="1:16" ht="76.5">
      <c r="A7312" s="262">
        <v>25</v>
      </c>
      <c r="B7312" s="124"/>
      <c r="C7312" s="125" t="s">
        <v>694</v>
      </c>
      <c r="D7312" s="195">
        <v>43271</v>
      </c>
      <c r="E7312" s="124" t="s">
        <v>13288</v>
      </c>
      <c r="F7312" s="124" t="s">
        <v>1315</v>
      </c>
      <c r="G7312" s="124">
        <v>18136767</v>
      </c>
      <c r="H7312" s="124"/>
      <c r="I7312" s="128" t="s">
        <v>15881</v>
      </c>
      <c r="J7312" s="124"/>
      <c r="K7312" s="124"/>
      <c r="L7312" s="124"/>
      <c r="M7312" s="124"/>
      <c r="N7312" s="197">
        <v>1399.26</v>
      </c>
      <c r="O7312" s="197">
        <v>0</v>
      </c>
      <c r="P7312" s="124" t="s">
        <v>1314</v>
      </c>
    </row>
    <row r="7313" spans="1:16" ht="76.5">
      <c r="A7313" s="262">
        <v>25</v>
      </c>
      <c r="B7313" s="124"/>
      <c r="C7313" s="125" t="s">
        <v>694</v>
      </c>
      <c r="D7313" s="195">
        <v>43271</v>
      </c>
      <c r="E7313" s="124" t="s">
        <v>13289</v>
      </c>
      <c r="F7313" s="124" t="s">
        <v>1315</v>
      </c>
      <c r="G7313" s="124">
        <v>18113702</v>
      </c>
      <c r="H7313" s="124"/>
      <c r="I7313" s="128" t="s">
        <v>15882</v>
      </c>
      <c r="J7313" s="124"/>
      <c r="K7313" s="124"/>
      <c r="L7313" s="124"/>
      <c r="M7313" s="124"/>
      <c r="N7313" s="197">
        <v>606067.88</v>
      </c>
      <c r="O7313" s="197">
        <v>0</v>
      </c>
      <c r="P7313" s="124" t="s">
        <v>1314</v>
      </c>
    </row>
    <row r="7314" spans="1:16" ht="76.5">
      <c r="A7314" s="262">
        <v>25</v>
      </c>
      <c r="B7314" s="124"/>
      <c r="C7314" s="125" t="s">
        <v>694</v>
      </c>
      <c r="D7314" s="195">
        <v>43271</v>
      </c>
      <c r="E7314" s="124" t="s">
        <v>13290</v>
      </c>
      <c r="F7314" s="124" t="s">
        <v>1315</v>
      </c>
      <c r="G7314" s="124">
        <v>18113681</v>
      </c>
      <c r="H7314" s="124"/>
      <c r="I7314" s="128" t="s">
        <v>15883</v>
      </c>
      <c r="J7314" s="124"/>
      <c r="K7314" s="124"/>
      <c r="L7314" s="124"/>
      <c r="M7314" s="124"/>
      <c r="N7314" s="197">
        <v>699195.67</v>
      </c>
      <c r="O7314" s="197">
        <v>0</v>
      </c>
      <c r="P7314" s="124" t="s">
        <v>1314</v>
      </c>
    </row>
    <row r="7315" spans="1:16" ht="76.5">
      <c r="A7315" s="262">
        <v>25</v>
      </c>
      <c r="B7315" s="124"/>
      <c r="C7315" s="125" t="s">
        <v>694</v>
      </c>
      <c r="D7315" s="195">
        <v>43271</v>
      </c>
      <c r="E7315" s="124" t="s">
        <v>13291</v>
      </c>
      <c r="F7315" s="124" t="s">
        <v>1315</v>
      </c>
      <c r="G7315" s="124">
        <v>18113678</v>
      </c>
      <c r="H7315" s="124"/>
      <c r="I7315" s="128" t="s">
        <v>15884</v>
      </c>
      <c r="J7315" s="124"/>
      <c r="K7315" s="124"/>
      <c r="L7315" s="124"/>
      <c r="M7315" s="124"/>
      <c r="N7315" s="197">
        <v>62582.35</v>
      </c>
      <c r="O7315" s="197">
        <v>0</v>
      </c>
      <c r="P7315" s="124" t="s">
        <v>1314</v>
      </c>
    </row>
    <row r="7316" spans="1:16" ht="76.5">
      <c r="A7316" s="262">
        <v>25</v>
      </c>
      <c r="B7316" s="124"/>
      <c r="C7316" s="125" t="s">
        <v>694</v>
      </c>
      <c r="D7316" s="195">
        <v>43271</v>
      </c>
      <c r="E7316" s="124" t="s">
        <v>13292</v>
      </c>
      <c r="F7316" s="124" t="s">
        <v>1315</v>
      </c>
      <c r="G7316" s="124">
        <v>18113747</v>
      </c>
      <c r="H7316" s="124"/>
      <c r="I7316" s="128" t="s">
        <v>15885</v>
      </c>
      <c r="J7316" s="124"/>
      <c r="K7316" s="124"/>
      <c r="L7316" s="124"/>
      <c r="M7316" s="124"/>
      <c r="N7316" s="197">
        <v>272551.7</v>
      </c>
      <c r="O7316" s="197">
        <v>0</v>
      </c>
      <c r="P7316" s="124" t="s">
        <v>1314</v>
      </c>
    </row>
    <row r="7317" spans="1:16" ht="76.5">
      <c r="A7317" s="262">
        <v>25</v>
      </c>
      <c r="B7317" s="124"/>
      <c r="C7317" s="125" t="s">
        <v>694</v>
      </c>
      <c r="D7317" s="195">
        <v>43271</v>
      </c>
      <c r="E7317" s="124" t="s">
        <v>13293</v>
      </c>
      <c r="F7317" s="124" t="s">
        <v>1315</v>
      </c>
      <c r="G7317" s="124">
        <v>18113793</v>
      </c>
      <c r="H7317" s="124"/>
      <c r="I7317" s="128" t="s">
        <v>15886</v>
      </c>
      <c r="J7317" s="124"/>
      <c r="K7317" s="124"/>
      <c r="L7317" s="124"/>
      <c r="M7317" s="124"/>
      <c r="N7317" s="197">
        <v>245912.54</v>
      </c>
      <c r="O7317" s="197">
        <v>0</v>
      </c>
      <c r="P7317" s="124" t="s">
        <v>1314</v>
      </c>
    </row>
    <row r="7318" spans="1:16" ht="76.5">
      <c r="A7318" s="262">
        <v>25</v>
      </c>
      <c r="B7318" s="124"/>
      <c r="C7318" s="125" t="s">
        <v>694</v>
      </c>
      <c r="D7318" s="195">
        <v>43271</v>
      </c>
      <c r="E7318" s="124" t="s">
        <v>13294</v>
      </c>
      <c r="F7318" s="124" t="s">
        <v>1315</v>
      </c>
      <c r="G7318" s="124">
        <v>18116504</v>
      </c>
      <c r="H7318" s="124"/>
      <c r="I7318" s="128" t="s">
        <v>15887</v>
      </c>
      <c r="J7318" s="124"/>
      <c r="K7318" s="124"/>
      <c r="L7318" s="124"/>
      <c r="M7318" s="124"/>
      <c r="N7318" s="197">
        <v>1380891.41</v>
      </c>
      <c r="O7318" s="197">
        <v>0</v>
      </c>
      <c r="P7318" s="124" t="s">
        <v>1314</v>
      </c>
    </row>
    <row r="7319" spans="1:16" ht="76.5">
      <c r="A7319" s="262">
        <v>25</v>
      </c>
      <c r="B7319" s="124"/>
      <c r="C7319" s="125" t="s">
        <v>694</v>
      </c>
      <c r="D7319" s="195">
        <v>43271</v>
      </c>
      <c r="E7319" s="124" t="s">
        <v>13295</v>
      </c>
      <c r="F7319" s="124" t="s">
        <v>1315</v>
      </c>
      <c r="G7319" s="124">
        <v>18116500</v>
      </c>
      <c r="H7319" s="124"/>
      <c r="I7319" s="128" t="s">
        <v>15888</v>
      </c>
      <c r="J7319" s="124"/>
      <c r="K7319" s="124"/>
      <c r="L7319" s="124"/>
      <c r="M7319" s="124"/>
      <c r="N7319" s="197">
        <v>251419.35</v>
      </c>
      <c r="O7319" s="197">
        <v>0</v>
      </c>
      <c r="P7319" s="124" t="s">
        <v>1314</v>
      </c>
    </row>
    <row r="7320" spans="1:16" ht="76.5">
      <c r="A7320" s="262">
        <v>25</v>
      </c>
      <c r="B7320" s="124"/>
      <c r="C7320" s="125" t="s">
        <v>694</v>
      </c>
      <c r="D7320" s="195">
        <v>43271</v>
      </c>
      <c r="E7320" s="124" t="s">
        <v>13296</v>
      </c>
      <c r="F7320" s="124" t="s">
        <v>1315</v>
      </c>
      <c r="G7320" s="124">
        <v>18116494</v>
      </c>
      <c r="H7320" s="124"/>
      <c r="I7320" s="128" t="s">
        <v>8019</v>
      </c>
      <c r="J7320" s="124"/>
      <c r="K7320" s="124"/>
      <c r="L7320" s="124"/>
      <c r="M7320" s="124"/>
      <c r="N7320" s="197">
        <v>418833.18</v>
      </c>
      <c r="O7320" s="197">
        <v>0</v>
      </c>
      <c r="P7320" s="124" t="s">
        <v>1314</v>
      </c>
    </row>
    <row r="7321" spans="1:16" ht="76.5">
      <c r="A7321" s="262">
        <v>25</v>
      </c>
      <c r="B7321" s="124"/>
      <c r="C7321" s="125" t="s">
        <v>694</v>
      </c>
      <c r="D7321" s="195">
        <v>43271</v>
      </c>
      <c r="E7321" s="124" t="s">
        <v>13297</v>
      </c>
      <c r="F7321" s="124" t="s">
        <v>1315</v>
      </c>
      <c r="G7321" s="124">
        <v>18116488</v>
      </c>
      <c r="H7321" s="124"/>
      <c r="I7321" s="128" t="s">
        <v>15889</v>
      </c>
      <c r="J7321" s="124"/>
      <c r="K7321" s="124"/>
      <c r="L7321" s="124"/>
      <c r="M7321" s="124"/>
      <c r="N7321" s="197">
        <v>116218.89</v>
      </c>
      <c r="O7321" s="197">
        <v>0</v>
      </c>
      <c r="P7321" s="124" t="s">
        <v>1314</v>
      </c>
    </row>
    <row r="7322" spans="1:16" ht="76.5">
      <c r="A7322" s="262">
        <v>25</v>
      </c>
      <c r="B7322" s="124"/>
      <c r="C7322" s="125" t="s">
        <v>694</v>
      </c>
      <c r="D7322" s="195">
        <v>43271</v>
      </c>
      <c r="E7322" s="124" t="s">
        <v>13298</v>
      </c>
      <c r="F7322" s="124" t="s">
        <v>1315</v>
      </c>
      <c r="G7322" s="124">
        <v>18116475</v>
      </c>
      <c r="H7322" s="124"/>
      <c r="I7322" s="128" t="s">
        <v>15890</v>
      </c>
      <c r="J7322" s="124"/>
      <c r="K7322" s="124"/>
      <c r="L7322" s="124"/>
      <c r="M7322" s="124"/>
      <c r="N7322" s="197">
        <v>251621.19</v>
      </c>
      <c r="O7322" s="197">
        <v>0</v>
      </c>
      <c r="P7322" s="124" t="s">
        <v>1314</v>
      </c>
    </row>
    <row r="7323" spans="1:16" ht="51">
      <c r="A7323" s="262">
        <v>10</v>
      </c>
      <c r="B7323" s="124"/>
      <c r="C7323" s="125" t="s">
        <v>690</v>
      </c>
      <c r="D7323" s="195">
        <v>43271</v>
      </c>
      <c r="E7323" s="124" t="s">
        <v>13299</v>
      </c>
      <c r="F7323" s="124" t="s">
        <v>15</v>
      </c>
      <c r="G7323" s="124">
        <v>765768</v>
      </c>
      <c r="H7323" s="124"/>
      <c r="I7323" s="128" t="s">
        <v>8115</v>
      </c>
      <c r="J7323" s="124"/>
      <c r="K7323" s="124"/>
      <c r="L7323" s="124"/>
      <c r="M7323" s="124"/>
      <c r="N7323" s="197">
        <v>50</v>
      </c>
      <c r="O7323" s="197">
        <v>0</v>
      </c>
      <c r="P7323" s="124" t="s">
        <v>1314</v>
      </c>
    </row>
    <row r="7324" spans="1:16" ht="76.5">
      <c r="A7324" s="262">
        <v>25</v>
      </c>
      <c r="B7324" s="124"/>
      <c r="C7324" s="125" t="s">
        <v>694</v>
      </c>
      <c r="D7324" s="195">
        <v>43271</v>
      </c>
      <c r="E7324" s="124" t="s">
        <v>13300</v>
      </c>
      <c r="F7324" s="124" t="s">
        <v>1315</v>
      </c>
      <c r="G7324" s="124">
        <v>18118067</v>
      </c>
      <c r="H7324" s="124"/>
      <c r="I7324" s="128" t="s">
        <v>15891</v>
      </c>
      <c r="J7324" s="124"/>
      <c r="K7324" s="124"/>
      <c r="L7324" s="124"/>
      <c r="M7324" s="124"/>
      <c r="N7324" s="197">
        <v>30114.95</v>
      </c>
      <c r="O7324" s="197">
        <v>0</v>
      </c>
      <c r="P7324" s="124" t="s">
        <v>1314</v>
      </c>
    </row>
    <row r="7325" spans="1:16" ht="76.5">
      <c r="A7325" s="262">
        <v>25</v>
      </c>
      <c r="B7325" s="124"/>
      <c r="C7325" s="125" t="s">
        <v>694</v>
      </c>
      <c r="D7325" s="195">
        <v>43271</v>
      </c>
      <c r="E7325" s="124" t="s">
        <v>13301</v>
      </c>
      <c r="F7325" s="124" t="s">
        <v>1315</v>
      </c>
      <c r="G7325" s="124">
        <v>18118053</v>
      </c>
      <c r="H7325" s="124"/>
      <c r="I7325" s="128" t="s">
        <v>15892</v>
      </c>
      <c r="J7325" s="124"/>
      <c r="K7325" s="124"/>
      <c r="L7325" s="124"/>
      <c r="M7325" s="124"/>
      <c r="N7325" s="197">
        <v>182111.48</v>
      </c>
      <c r="O7325" s="197">
        <v>0</v>
      </c>
      <c r="P7325" s="124" t="s">
        <v>1314</v>
      </c>
    </row>
    <row r="7326" spans="1:16" ht="76.5">
      <c r="A7326" s="262">
        <v>25</v>
      </c>
      <c r="B7326" s="124"/>
      <c r="C7326" s="125" t="s">
        <v>694</v>
      </c>
      <c r="D7326" s="195">
        <v>43271</v>
      </c>
      <c r="E7326" s="124" t="s">
        <v>13302</v>
      </c>
      <c r="F7326" s="124" t="s">
        <v>1315</v>
      </c>
      <c r="G7326" s="124">
        <v>18118050</v>
      </c>
      <c r="H7326" s="124"/>
      <c r="I7326" s="128" t="s">
        <v>15893</v>
      </c>
      <c r="J7326" s="124"/>
      <c r="K7326" s="124"/>
      <c r="L7326" s="124"/>
      <c r="M7326" s="124"/>
      <c r="N7326" s="197">
        <v>391492.4</v>
      </c>
      <c r="O7326" s="197">
        <v>0</v>
      </c>
      <c r="P7326" s="124" t="s">
        <v>1314</v>
      </c>
    </row>
    <row r="7327" spans="1:16" ht="76.5">
      <c r="A7327" s="262">
        <v>25</v>
      </c>
      <c r="B7327" s="124"/>
      <c r="C7327" s="125" t="s">
        <v>694</v>
      </c>
      <c r="D7327" s="195">
        <v>43271</v>
      </c>
      <c r="E7327" s="124" t="s">
        <v>13303</v>
      </c>
      <c r="F7327" s="124" t="s">
        <v>1315</v>
      </c>
      <c r="G7327" s="124">
        <v>18118037</v>
      </c>
      <c r="H7327" s="124"/>
      <c r="I7327" s="128" t="s">
        <v>15894</v>
      </c>
      <c r="J7327" s="124"/>
      <c r="K7327" s="124"/>
      <c r="L7327" s="124"/>
      <c r="M7327" s="124"/>
      <c r="N7327" s="197">
        <v>641663.5</v>
      </c>
      <c r="O7327" s="197">
        <v>0</v>
      </c>
      <c r="P7327" s="124" t="s">
        <v>1314</v>
      </c>
    </row>
    <row r="7328" spans="1:16" ht="76.5">
      <c r="A7328" s="262">
        <v>25</v>
      </c>
      <c r="B7328" s="124"/>
      <c r="C7328" s="125" t="s">
        <v>694</v>
      </c>
      <c r="D7328" s="195">
        <v>43271</v>
      </c>
      <c r="E7328" s="124" t="s">
        <v>13304</v>
      </c>
      <c r="F7328" s="124" t="s">
        <v>1315</v>
      </c>
      <c r="G7328" s="124">
        <v>18118035</v>
      </c>
      <c r="H7328" s="124"/>
      <c r="I7328" s="128" t="s">
        <v>15895</v>
      </c>
      <c r="J7328" s="124"/>
      <c r="K7328" s="124"/>
      <c r="L7328" s="124"/>
      <c r="M7328" s="124"/>
      <c r="N7328" s="197">
        <v>296120.27</v>
      </c>
      <c r="O7328" s="197">
        <v>0</v>
      </c>
      <c r="P7328" s="124" t="s">
        <v>1314</v>
      </c>
    </row>
    <row r="7329" spans="1:16" ht="76.5">
      <c r="A7329" s="262">
        <v>25</v>
      </c>
      <c r="B7329" s="124"/>
      <c r="C7329" s="125" t="s">
        <v>694</v>
      </c>
      <c r="D7329" s="195">
        <v>43271</v>
      </c>
      <c r="E7329" s="124" t="s">
        <v>13305</v>
      </c>
      <c r="F7329" s="124" t="s">
        <v>1315</v>
      </c>
      <c r="G7329" s="124">
        <v>18118010</v>
      </c>
      <c r="H7329" s="124"/>
      <c r="I7329" s="128" t="s">
        <v>15896</v>
      </c>
      <c r="J7329" s="124"/>
      <c r="K7329" s="124"/>
      <c r="L7329" s="124"/>
      <c r="M7329" s="124"/>
      <c r="N7329" s="197">
        <v>1681137.06</v>
      </c>
      <c r="O7329" s="197">
        <v>0</v>
      </c>
      <c r="P7329" s="124" t="s">
        <v>1314</v>
      </c>
    </row>
    <row r="7330" spans="1:16" ht="76.5">
      <c r="A7330" s="262">
        <v>25</v>
      </c>
      <c r="B7330" s="124"/>
      <c r="C7330" s="125" t="s">
        <v>694</v>
      </c>
      <c r="D7330" s="195">
        <v>43271</v>
      </c>
      <c r="E7330" s="124" t="s">
        <v>13306</v>
      </c>
      <c r="F7330" s="124" t="s">
        <v>1315</v>
      </c>
      <c r="G7330" s="124">
        <v>18118007</v>
      </c>
      <c r="H7330" s="124"/>
      <c r="I7330" s="128" t="s">
        <v>15897</v>
      </c>
      <c r="J7330" s="124"/>
      <c r="K7330" s="124"/>
      <c r="L7330" s="124"/>
      <c r="M7330" s="124"/>
      <c r="N7330" s="197">
        <v>50096.11</v>
      </c>
      <c r="O7330" s="197">
        <v>0</v>
      </c>
      <c r="P7330" s="124" t="s">
        <v>1314</v>
      </c>
    </row>
    <row r="7331" spans="1:16" ht="76.5">
      <c r="A7331" s="262">
        <v>25</v>
      </c>
      <c r="B7331" s="124"/>
      <c r="C7331" s="125" t="s">
        <v>694</v>
      </c>
      <c r="D7331" s="195">
        <v>43271</v>
      </c>
      <c r="E7331" s="124" t="s">
        <v>13307</v>
      </c>
      <c r="F7331" s="124" t="s">
        <v>1315</v>
      </c>
      <c r="G7331" s="124">
        <v>18118003</v>
      </c>
      <c r="H7331" s="124"/>
      <c r="I7331" s="128" t="s">
        <v>15898</v>
      </c>
      <c r="J7331" s="124"/>
      <c r="K7331" s="124"/>
      <c r="L7331" s="124"/>
      <c r="M7331" s="124"/>
      <c r="N7331" s="197">
        <v>292674.65999999997</v>
      </c>
      <c r="O7331" s="197">
        <v>0</v>
      </c>
      <c r="P7331" s="124" t="s">
        <v>1314</v>
      </c>
    </row>
    <row r="7332" spans="1:16" ht="76.5">
      <c r="A7332" s="262">
        <v>25</v>
      </c>
      <c r="B7332" s="124"/>
      <c r="C7332" s="125" t="s">
        <v>694</v>
      </c>
      <c r="D7332" s="195">
        <v>43271</v>
      </c>
      <c r="E7332" s="124" t="s">
        <v>13308</v>
      </c>
      <c r="F7332" s="124" t="s">
        <v>1315</v>
      </c>
      <c r="G7332" s="124">
        <v>18117945</v>
      </c>
      <c r="H7332" s="124"/>
      <c r="I7332" s="128" t="s">
        <v>15899</v>
      </c>
      <c r="J7332" s="124"/>
      <c r="K7332" s="124"/>
      <c r="L7332" s="124"/>
      <c r="M7332" s="124"/>
      <c r="N7332" s="197">
        <v>265326.06</v>
      </c>
      <c r="O7332" s="197">
        <v>0</v>
      </c>
      <c r="P7332" s="124" t="s">
        <v>1314</v>
      </c>
    </row>
    <row r="7333" spans="1:16" ht="76.5">
      <c r="A7333" s="262">
        <v>25</v>
      </c>
      <c r="B7333" s="124"/>
      <c r="C7333" s="125" t="s">
        <v>694</v>
      </c>
      <c r="D7333" s="195">
        <v>43271</v>
      </c>
      <c r="E7333" s="124" t="s">
        <v>13309</v>
      </c>
      <c r="F7333" s="124" t="s">
        <v>1315</v>
      </c>
      <c r="G7333" s="124">
        <v>18117961</v>
      </c>
      <c r="H7333" s="124"/>
      <c r="I7333" s="128" t="s">
        <v>15900</v>
      </c>
      <c r="J7333" s="124"/>
      <c r="K7333" s="124"/>
      <c r="L7333" s="124"/>
      <c r="M7333" s="124"/>
      <c r="N7333" s="197">
        <v>131939.53</v>
      </c>
      <c r="O7333" s="197">
        <v>0</v>
      </c>
      <c r="P7333" s="124" t="s">
        <v>1314</v>
      </c>
    </row>
    <row r="7334" spans="1:16" ht="76.5">
      <c r="A7334" s="262">
        <v>25</v>
      </c>
      <c r="B7334" s="124"/>
      <c r="C7334" s="125" t="s">
        <v>694</v>
      </c>
      <c r="D7334" s="195">
        <v>43271</v>
      </c>
      <c r="E7334" s="124" t="s">
        <v>13310</v>
      </c>
      <c r="F7334" s="124" t="s">
        <v>1315</v>
      </c>
      <c r="G7334" s="124">
        <v>18117978</v>
      </c>
      <c r="H7334" s="124"/>
      <c r="I7334" s="128" t="s">
        <v>15901</v>
      </c>
      <c r="J7334" s="124"/>
      <c r="K7334" s="124"/>
      <c r="L7334" s="124"/>
      <c r="M7334" s="124"/>
      <c r="N7334" s="197">
        <v>60822.21</v>
      </c>
      <c r="O7334" s="197">
        <v>0</v>
      </c>
      <c r="P7334" s="124" t="s">
        <v>1314</v>
      </c>
    </row>
    <row r="7335" spans="1:16" ht="76.5">
      <c r="A7335" s="262">
        <v>25</v>
      </c>
      <c r="B7335" s="124"/>
      <c r="C7335" s="125" t="s">
        <v>694</v>
      </c>
      <c r="D7335" s="195">
        <v>43271</v>
      </c>
      <c r="E7335" s="124" t="s">
        <v>13311</v>
      </c>
      <c r="F7335" s="124" t="s">
        <v>1315</v>
      </c>
      <c r="G7335" s="124">
        <v>18117980</v>
      </c>
      <c r="H7335" s="124"/>
      <c r="I7335" s="128" t="s">
        <v>15902</v>
      </c>
      <c r="J7335" s="124"/>
      <c r="K7335" s="124"/>
      <c r="L7335" s="124"/>
      <c r="M7335" s="124"/>
      <c r="N7335" s="197">
        <v>291675.24</v>
      </c>
      <c r="O7335" s="197">
        <v>0</v>
      </c>
      <c r="P7335" s="124" t="s">
        <v>1314</v>
      </c>
    </row>
    <row r="7336" spans="1:16" ht="76.5">
      <c r="A7336" s="262">
        <v>25</v>
      </c>
      <c r="B7336" s="124"/>
      <c r="C7336" s="125" t="s">
        <v>694</v>
      </c>
      <c r="D7336" s="195">
        <v>43271</v>
      </c>
      <c r="E7336" s="124" t="s">
        <v>13312</v>
      </c>
      <c r="F7336" s="124" t="s">
        <v>1315</v>
      </c>
      <c r="G7336" s="124">
        <v>18117987</v>
      </c>
      <c r="H7336" s="124"/>
      <c r="I7336" s="128" t="s">
        <v>15903</v>
      </c>
      <c r="J7336" s="124"/>
      <c r="K7336" s="124"/>
      <c r="L7336" s="124"/>
      <c r="M7336" s="124"/>
      <c r="N7336" s="197">
        <v>354091.06</v>
      </c>
      <c r="O7336" s="197">
        <v>0</v>
      </c>
      <c r="P7336" s="124" t="s">
        <v>1314</v>
      </c>
    </row>
    <row r="7337" spans="1:16" ht="76.5">
      <c r="A7337" s="262">
        <v>25</v>
      </c>
      <c r="B7337" s="124"/>
      <c r="C7337" s="125" t="s">
        <v>694</v>
      </c>
      <c r="D7337" s="195">
        <v>43271</v>
      </c>
      <c r="E7337" s="124" t="s">
        <v>13313</v>
      </c>
      <c r="F7337" s="124" t="s">
        <v>1315</v>
      </c>
      <c r="G7337" s="124">
        <v>18118001</v>
      </c>
      <c r="H7337" s="124"/>
      <c r="I7337" s="128" t="s">
        <v>15904</v>
      </c>
      <c r="J7337" s="124"/>
      <c r="K7337" s="124"/>
      <c r="L7337" s="124"/>
      <c r="M7337" s="124"/>
      <c r="N7337" s="197">
        <v>417685.72</v>
      </c>
      <c r="O7337" s="197">
        <v>0</v>
      </c>
      <c r="P7337" s="124" t="s">
        <v>1314</v>
      </c>
    </row>
    <row r="7338" spans="1:16" ht="76.5">
      <c r="A7338" s="262">
        <v>25</v>
      </c>
      <c r="B7338" s="124"/>
      <c r="C7338" s="125" t="s">
        <v>694</v>
      </c>
      <c r="D7338" s="195">
        <v>43271</v>
      </c>
      <c r="E7338" s="124" t="s">
        <v>13314</v>
      </c>
      <c r="F7338" s="124" t="s">
        <v>1315</v>
      </c>
      <c r="G7338" s="124">
        <v>18118009</v>
      </c>
      <c r="H7338" s="124"/>
      <c r="I7338" s="128" t="s">
        <v>15905</v>
      </c>
      <c r="J7338" s="124"/>
      <c r="K7338" s="124"/>
      <c r="L7338" s="124"/>
      <c r="M7338" s="124"/>
      <c r="N7338" s="197">
        <v>680992.88</v>
      </c>
      <c r="O7338" s="197">
        <v>0</v>
      </c>
      <c r="P7338" s="124" t="s">
        <v>1314</v>
      </c>
    </row>
    <row r="7339" spans="1:16" ht="76.5">
      <c r="A7339" s="262">
        <v>25</v>
      </c>
      <c r="B7339" s="124"/>
      <c r="C7339" s="125" t="s">
        <v>694</v>
      </c>
      <c r="D7339" s="195">
        <v>43271</v>
      </c>
      <c r="E7339" s="124" t="s">
        <v>13315</v>
      </c>
      <c r="F7339" s="124" t="s">
        <v>1315</v>
      </c>
      <c r="G7339" s="124">
        <v>18118036</v>
      </c>
      <c r="H7339" s="124"/>
      <c r="I7339" s="128" t="s">
        <v>15906</v>
      </c>
      <c r="J7339" s="124"/>
      <c r="K7339" s="124"/>
      <c r="L7339" s="124"/>
      <c r="M7339" s="124"/>
      <c r="N7339" s="197">
        <v>282101.78999999998</v>
      </c>
      <c r="O7339" s="197">
        <v>0</v>
      </c>
      <c r="P7339" s="124" t="s">
        <v>1314</v>
      </c>
    </row>
    <row r="7340" spans="1:16" ht="76.5">
      <c r="A7340" s="262">
        <v>25</v>
      </c>
      <c r="B7340" s="124"/>
      <c r="C7340" s="125" t="s">
        <v>694</v>
      </c>
      <c r="D7340" s="195">
        <v>43271</v>
      </c>
      <c r="E7340" s="124" t="s">
        <v>13316</v>
      </c>
      <c r="F7340" s="124" t="s">
        <v>1315</v>
      </c>
      <c r="G7340" s="124">
        <v>18118049</v>
      </c>
      <c r="H7340" s="124"/>
      <c r="I7340" s="128" t="s">
        <v>15907</v>
      </c>
      <c r="J7340" s="124"/>
      <c r="K7340" s="124"/>
      <c r="L7340" s="124"/>
      <c r="M7340" s="124"/>
      <c r="N7340" s="197">
        <v>17143.86</v>
      </c>
      <c r="O7340" s="197">
        <v>0</v>
      </c>
      <c r="P7340" s="124" t="s">
        <v>1314</v>
      </c>
    </row>
    <row r="7341" spans="1:16" ht="76.5">
      <c r="A7341" s="262">
        <v>25</v>
      </c>
      <c r="B7341" s="124"/>
      <c r="C7341" s="125" t="s">
        <v>694</v>
      </c>
      <c r="D7341" s="195">
        <v>43271</v>
      </c>
      <c r="E7341" s="124" t="s">
        <v>13317</v>
      </c>
      <c r="F7341" s="124" t="s">
        <v>1315</v>
      </c>
      <c r="G7341" s="124">
        <v>18118052</v>
      </c>
      <c r="H7341" s="124"/>
      <c r="I7341" s="128" t="s">
        <v>15908</v>
      </c>
      <c r="J7341" s="124"/>
      <c r="K7341" s="124"/>
      <c r="L7341" s="124"/>
      <c r="M7341" s="124"/>
      <c r="N7341" s="197">
        <v>904861.47</v>
      </c>
      <c r="O7341" s="197">
        <v>0</v>
      </c>
      <c r="P7341" s="124" t="s">
        <v>1314</v>
      </c>
    </row>
    <row r="7342" spans="1:16" ht="76.5">
      <c r="A7342" s="262">
        <v>25</v>
      </c>
      <c r="B7342" s="124"/>
      <c r="C7342" s="125" t="s">
        <v>694</v>
      </c>
      <c r="D7342" s="195">
        <v>43271</v>
      </c>
      <c r="E7342" s="124" t="s">
        <v>13318</v>
      </c>
      <c r="F7342" s="124" t="s">
        <v>1315</v>
      </c>
      <c r="G7342" s="124">
        <v>18116582</v>
      </c>
      <c r="H7342" s="124"/>
      <c r="I7342" s="128" t="s">
        <v>15909</v>
      </c>
      <c r="J7342" s="124"/>
      <c r="K7342" s="124"/>
      <c r="L7342" s="124"/>
      <c r="M7342" s="124"/>
      <c r="N7342" s="197">
        <v>306584.02</v>
      </c>
      <c r="O7342" s="197">
        <v>0</v>
      </c>
      <c r="P7342" s="124" t="s">
        <v>1314</v>
      </c>
    </row>
    <row r="7343" spans="1:16" ht="76.5">
      <c r="A7343" s="262">
        <v>25</v>
      </c>
      <c r="B7343" s="124"/>
      <c r="C7343" s="125" t="s">
        <v>694</v>
      </c>
      <c r="D7343" s="195">
        <v>43271</v>
      </c>
      <c r="E7343" s="124" t="s">
        <v>13319</v>
      </c>
      <c r="F7343" s="124" t="s">
        <v>1315</v>
      </c>
      <c r="G7343" s="124">
        <v>18116586</v>
      </c>
      <c r="H7343" s="124"/>
      <c r="I7343" s="128" t="s">
        <v>15910</v>
      </c>
      <c r="J7343" s="124"/>
      <c r="K7343" s="124"/>
      <c r="L7343" s="124"/>
      <c r="M7343" s="124"/>
      <c r="N7343" s="197">
        <v>233308.12</v>
      </c>
      <c r="O7343" s="197">
        <v>0</v>
      </c>
      <c r="P7343" s="124" t="s">
        <v>1314</v>
      </c>
    </row>
    <row r="7344" spans="1:16" ht="76.5">
      <c r="A7344" s="262">
        <v>25</v>
      </c>
      <c r="B7344" s="124"/>
      <c r="C7344" s="125" t="s">
        <v>694</v>
      </c>
      <c r="D7344" s="195">
        <v>43271</v>
      </c>
      <c r="E7344" s="124" t="s">
        <v>13320</v>
      </c>
      <c r="F7344" s="124" t="s">
        <v>1315</v>
      </c>
      <c r="G7344" s="124">
        <v>18116536</v>
      </c>
      <c r="H7344" s="124"/>
      <c r="I7344" s="128" t="s">
        <v>10414</v>
      </c>
      <c r="J7344" s="124"/>
      <c r="K7344" s="124"/>
      <c r="L7344" s="124"/>
      <c r="M7344" s="124"/>
      <c r="N7344" s="197">
        <v>738275.64</v>
      </c>
      <c r="O7344" s="197">
        <v>0</v>
      </c>
      <c r="P7344" s="124" t="s">
        <v>1314</v>
      </c>
    </row>
    <row r="7345" spans="1:16" ht="76.5">
      <c r="A7345" s="262">
        <v>25</v>
      </c>
      <c r="B7345" s="124"/>
      <c r="C7345" s="125" t="s">
        <v>694</v>
      </c>
      <c r="D7345" s="195">
        <v>43271</v>
      </c>
      <c r="E7345" s="124" t="s">
        <v>13321</v>
      </c>
      <c r="F7345" s="124" t="s">
        <v>1315</v>
      </c>
      <c r="G7345" s="124">
        <v>18116509</v>
      </c>
      <c r="H7345" s="124"/>
      <c r="I7345" s="128" t="s">
        <v>15911</v>
      </c>
      <c r="J7345" s="124"/>
      <c r="K7345" s="124"/>
      <c r="L7345" s="124"/>
      <c r="M7345" s="124"/>
      <c r="N7345" s="197">
        <v>181739.41</v>
      </c>
      <c r="O7345" s="197">
        <v>0</v>
      </c>
      <c r="P7345" s="124" t="s">
        <v>1314</v>
      </c>
    </row>
    <row r="7346" spans="1:16" ht="76.5">
      <c r="A7346" s="262">
        <v>25</v>
      </c>
      <c r="B7346" s="124"/>
      <c r="C7346" s="125" t="s">
        <v>694</v>
      </c>
      <c r="D7346" s="195">
        <v>43271</v>
      </c>
      <c r="E7346" s="124" t="s">
        <v>13322</v>
      </c>
      <c r="F7346" s="124" t="s">
        <v>1315</v>
      </c>
      <c r="G7346" s="124">
        <v>18116502</v>
      </c>
      <c r="H7346" s="124"/>
      <c r="I7346" s="128" t="s">
        <v>15912</v>
      </c>
      <c r="J7346" s="124"/>
      <c r="K7346" s="124"/>
      <c r="L7346" s="124"/>
      <c r="M7346" s="124"/>
      <c r="N7346" s="197">
        <v>142495.29</v>
      </c>
      <c r="O7346" s="197">
        <v>0</v>
      </c>
      <c r="P7346" s="124" t="s">
        <v>1314</v>
      </c>
    </row>
    <row r="7347" spans="1:16" ht="76.5">
      <c r="A7347" s="262">
        <v>25</v>
      </c>
      <c r="B7347" s="124"/>
      <c r="C7347" s="125" t="s">
        <v>694</v>
      </c>
      <c r="D7347" s="195">
        <v>43271</v>
      </c>
      <c r="E7347" s="124" t="s">
        <v>13323</v>
      </c>
      <c r="F7347" s="124" t="s">
        <v>1315</v>
      </c>
      <c r="G7347" s="124">
        <v>18116489</v>
      </c>
      <c r="H7347" s="124"/>
      <c r="I7347" s="128" t="s">
        <v>15913</v>
      </c>
      <c r="J7347" s="124"/>
      <c r="K7347" s="124"/>
      <c r="L7347" s="124"/>
      <c r="M7347" s="124"/>
      <c r="N7347" s="197">
        <v>383915.8</v>
      </c>
      <c r="O7347" s="197">
        <v>0</v>
      </c>
      <c r="P7347" s="124" t="s">
        <v>1314</v>
      </c>
    </row>
    <row r="7348" spans="1:16" ht="76.5">
      <c r="A7348" s="262">
        <v>25</v>
      </c>
      <c r="B7348" s="124"/>
      <c r="C7348" s="125" t="s">
        <v>694</v>
      </c>
      <c r="D7348" s="195">
        <v>43271</v>
      </c>
      <c r="E7348" s="124" t="s">
        <v>13324</v>
      </c>
      <c r="F7348" s="124" t="s">
        <v>1315</v>
      </c>
      <c r="G7348" s="124">
        <v>18116378</v>
      </c>
      <c r="H7348" s="124"/>
      <c r="I7348" s="128" t="s">
        <v>15914</v>
      </c>
      <c r="J7348" s="124"/>
      <c r="K7348" s="124"/>
      <c r="L7348" s="124"/>
      <c r="M7348" s="124"/>
      <c r="N7348" s="197">
        <v>665334.02</v>
      </c>
      <c r="O7348" s="197">
        <v>0</v>
      </c>
      <c r="P7348" s="124" t="s">
        <v>1314</v>
      </c>
    </row>
    <row r="7349" spans="1:16" ht="76.5">
      <c r="A7349" s="262">
        <v>25</v>
      </c>
      <c r="B7349" s="124"/>
      <c r="C7349" s="125" t="s">
        <v>694</v>
      </c>
      <c r="D7349" s="195">
        <v>43271</v>
      </c>
      <c r="E7349" s="124" t="s">
        <v>13325</v>
      </c>
      <c r="F7349" s="124" t="s">
        <v>1315</v>
      </c>
      <c r="G7349" s="124">
        <v>18113809</v>
      </c>
      <c r="H7349" s="124"/>
      <c r="I7349" s="128" t="s">
        <v>8370</v>
      </c>
      <c r="J7349" s="124"/>
      <c r="K7349" s="124"/>
      <c r="L7349" s="124"/>
      <c r="M7349" s="124"/>
      <c r="N7349" s="197">
        <v>240089.17</v>
      </c>
      <c r="O7349" s="197">
        <v>0</v>
      </c>
      <c r="P7349" s="124" t="s">
        <v>1314</v>
      </c>
    </row>
    <row r="7350" spans="1:16" ht="76.5">
      <c r="A7350" s="262">
        <v>25</v>
      </c>
      <c r="B7350" s="124"/>
      <c r="C7350" s="125" t="s">
        <v>694</v>
      </c>
      <c r="D7350" s="195">
        <v>43271</v>
      </c>
      <c r="E7350" s="124" t="s">
        <v>13326</v>
      </c>
      <c r="F7350" s="124" t="s">
        <v>1315</v>
      </c>
      <c r="G7350" s="124">
        <v>18116421</v>
      </c>
      <c r="H7350" s="124"/>
      <c r="I7350" s="128" t="s">
        <v>15915</v>
      </c>
      <c r="J7350" s="124"/>
      <c r="K7350" s="124"/>
      <c r="L7350" s="124"/>
      <c r="M7350" s="124"/>
      <c r="N7350" s="197">
        <v>100007.92</v>
      </c>
      <c r="O7350" s="197">
        <v>0</v>
      </c>
      <c r="P7350" s="124" t="s">
        <v>1314</v>
      </c>
    </row>
    <row r="7351" spans="1:16" ht="76.5">
      <c r="A7351" s="262">
        <v>25</v>
      </c>
      <c r="B7351" s="124"/>
      <c r="C7351" s="125" t="s">
        <v>694</v>
      </c>
      <c r="D7351" s="195">
        <v>43271</v>
      </c>
      <c r="E7351" s="124" t="s">
        <v>13327</v>
      </c>
      <c r="F7351" s="124" t="s">
        <v>1315</v>
      </c>
      <c r="G7351" s="124">
        <v>18116395</v>
      </c>
      <c r="H7351" s="124"/>
      <c r="I7351" s="128" t="s">
        <v>15916</v>
      </c>
      <c r="J7351" s="124"/>
      <c r="K7351" s="124"/>
      <c r="L7351" s="124"/>
      <c r="M7351" s="124"/>
      <c r="N7351" s="197">
        <v>259821.08</v>
      </c>
      <c r="O7351" s="197">
        <v>0</v>
      </c>
      <c r="P7351" s="124" t="s">
        <v>1314</v>
      </c>
    </row>
    <row r="7352" spans="1:16" ht="76.5">
      <c r="A7352" s="262">
        <v>25</v>
      </c>
      <c r="B7352" s="124"/>
      <c r="C7352" s="125" t="s">
        <v>694</v>
      </c>
      <c r="D7352" s="195">
        <v>43271</v>
      </c>
      <c r="E7352" s="124" t="s">
        <v>13328</v>
      </c>
      <c r="F7352" s="124" t="s">
        <v>1315</v>
      </c>
      <c r="G7352" s="124">
        <v>18115939</v>
      </c>
      <c r="H7352" s="124"/>
      <c r="I7352" s="128" t="s">
        <v>15917</v>
      </c>
      <c r="J7352" s="124"/>
      <c r="K7352" s="124"/>
      <c r="L7352" s="124"/>
      <c r="M7352" s="124"/>
      <c r="N7352" s="197">
        <v>457319.52</v>
      </c>
      <c r="O7352" s="197">
        <v>0</v>
      </c>
      <c r="P7352" s="124" t="s">
        <v>1314</v>
      </c>
    </row>
    <row r="7353" spans="1:16" ht="76.5">
      <c r="A7353" s="262">
        <v>25</v>
      </c>
      <c r="B7353" s="124"/>
      <c r="C7353" s="125" t="s">
        <v>694</v>
      </c>
      <c r="D7353" s="195">
        <v>43271</v>
      </c>
      <c r="E7353" s="124" t="s">
        <v>13329</v>
      </c>
      <c r="F7353" s="124" t="s">
        <v>1315</v>
      </c>
      <c r="G7353" s="124">
        <v>18115477</v>
      </c>
      <c r="H7353" s="124"/>
      <c r="I7353" s="128" t="s">
        <v>15918</v>
      </c>
      <c r="J7353" s="124"/>
      <c r="K7353" s="124"/>
      <c r="L7353" s="124"/>
      <c r="M7353" s="124"/>
      <c r="N7353" s="197">
        <v>205507.19</v>
      </c>
      <c r="O7353" s="197">
        <v>0</v>
      </c>
      <c r="P7353" s="124" t="s">
        <v>1314</v>
      </c>
    </row>
    <row r="7354" spans="1:16" ht="76.5">
      <c r="A7354" s="262">
        <v>25</v>
      </c>
      <c r="B7354" s="124"/>
      <c r="C7354" s="125" t="s">
        <v>694</v>
      </c>
      <c r="D7354" s="195">
        <v>43271</v>
      </c>
      <c r="E7354" s="124" t="s">
        <v>13330</v>
      </c>
      <c r="F7354" s="124" t="s">
        <v>1315</v>
      </c>
      <c r="G7354" s="124">
        <v>18114337</v>
      </c>
      <c r="H7354" s="124"/>
      <c r="I7354" s="128" t="s">
        <v>15919</v>
      </c>
      <c r="J7354" s="124"/>
      <c r="K7354" s="124"/>
      <c r="L7354" s="124"/>
      <c r="M7354" s="124"/>
      <c r="N7354" s="197">
        <v>473234.58</v>
      </c>
      <c r="O7354" s="197">
        <v>0</v>
      </c>
      <c r="P7354" s="124" t="s">
        <v>1314</v>
      </c>
    </row>
    <row r="7355" spans="1:16" ht="76.5">
      <c r="A7355" s="262">
        <v>25</v>
      </c>
      <c r="B7355" s="124"/>
      <c r="C7355" s="125" t="s">
        <v>694</v>
      </c>
      <c r="D7355" s="195">
        <v>43271</v>
      </c>
      <c r="E7355" s="124" t="s">
        <v>13331</v>
      </c>
      <c r="F7355" s="124" t="s">
        <v>1315</v>
      </c>
      <c r="G7355" s="124">
        <v>18113899</v>
      </c>
      <c r="H7355" s="124"/>
      <c r="I7355" s="128" t="s">
        <v>15920</v>
      </c>
      <c r="J7355" s="124"/>
      <c r="K7355" s="124"/>
      <c r="L7355" s="124"/>
      <c r="M7355" s="124"/>
      <c r="N7355" s="197">
        <v>133217.03</v>
      </c>
      <c r="O7355" s="197">
        <v>0</v>
      </c>
      <c r="P7355" s="124" t="s">
        <v>1314</v>
      </c>
    </row>
    <row r="7356" spans="1:16" ht="76.5">
      <c r="A7356" s="262">
        <v>25</v>
      </c>
      <c r="B7356" s="124"/>
      <c r="C7356" s="125" t="s">
        <v>694</v>
      </c>
      <c r="D7356" s="195">
        <v>43271</v>
      </c>
      <c r="E7356" s="124" t="s">
        <v>13332</v>
      </c>
      <c r="F7356" s="124" t="s">
        <v>1315</v>
      </c>
      <c r="G7356" s="124">
        <v>18113888</v>
      </c>
      <c r="H7356" s="124"/>
      <c r="I7356" s="128" t="s">
        <v>15921</v>
      </c>
      <c r="J7356" s="124"/>
      <c r="K7356" s="124"/>
      <c r="L7356" s="124"/>
      <c r="M7356" s="124"/>
      <c r="N7356" s="197">
        <v>218617.72</v>
      </c>
      <c r="O7356" s="197">
        <v>0</v>
      </c>
      <c r="P7356" s="124" t="s">
        <v>1314</v>
      </c>
    </row>
    <row r="7357" spans="1:16" ht="76.5">
      <c r="A7357" s="262">
        <v>25</v>
      </c>
      <c r="B7357" s="124"/>
      <c r="C7357" s="125" t="s">
        <v>694</v>
      </c>
      <c r="D7357" s="195">
        <v>43271</v>
      </c>
      <c r="E7357" s="124" t="s">
        <v>13333</v>
      </c>
      <c r="F7357" s="124" t="s">
        <v>1315</v>
      </c>
      <c r="G7357" s="124">
        <v>18116491</v>
      </c>
      <c r="H7357" s="124"/>
      <c r="I7357" s="128" t="s">
        <v>15922</v>
      </c>
      <c r="J7357" s="124"/>
      <c r="K7357" s="124"/>
      <c r="L7357" s="124"/>
      <c r="M7357" s="124"/>
      <c r="N7357" s="197">
        <v>399806.68</v>
      </c>
      <c r="O7357" s="197">
        <v>0</v>
      </c>
      <c r="P7357" s="124" t="s">
        <v>1314</v>
      </c>
    </row>
    <row r="7358" spans="1:16" ht="76.5">
      <c r="A7358" s="262">
        <v>25</v>
      </c>
      <c r="B7358" s="124"/>
      <c r="C7358" s="125" t="s">
        <v>694</v>
      </c>
      <c r="D7358" s="195">
        <v>43271</v>
      </c>
      <c r="E7358" s="124" t="s">
        <v>13334</v>
      </c>
      <c r="F7358" s="124" t="s">
        <v>1315</v>
      </c>
      <c r="G7358" s="124">
        <v>18114599</v>
      </c>
      <c r="H7358" s="124"/>
      <c r="I7358" s="128" t="s">
        <v>15923</v>
      </c>
      <c r="J7358" s="124"/>
      <c r="K7358" s="124"/>
      <c r="L7358" s="124"/>
      <c r="M7358" s="124"/>
      <c r="N7358" s="197">
        <v>257363.98</v>
      </c>
      <c r="O7358" s="197">
        <v>0</v>
      </c>
      <c r="P7358" s="124" t="s">
        <v>1314</v>
      </c>
    </row>
    <row r="7359" spans="1:16" ht="76.5">
      <c r="A7359" s="262">
        <v>25</v>
      </c>
      <c r="B7359" s="124"/>
      <c r="C7359" s="125" t="s">
        <v>694</v>
      </c>
      <c r="D7359" s="195">
        <v>43271</v>
      </c>
      <c r="E7359" s="124" t="s">
        <v>13335</v>
      </c>
      <c r="F7359" s="124" t="s">
        <v>1315</v>
      </c>
      <c r="G7359" s="124">
        <v>18114836</v>
      </c>
      <c r="H7359" s="124"/>
      <c r="I7359" s="128" t="s">
        <v>15924</v>
      </c>
      <c r="J7359" s="124"/>
      <c r="K7359" s="124"/>
      <c r="L7359" s="124"/>
      <c r="M7359" s="124"/>
      <c r="N7359" s="197">
        <v>1200889.3500000001</v>
      </c>
      <c r="O7359" s="197">
        <v>0</v>
      </c>
      <c r="P7359" s="124" t="s">
        <v>1314</v>
      </c>
    </row>
    <row r="7360" spans="1:16" ht="76.5">
      <c r="A7360" s="262">
        <v>25</v>
      </c>
      <c r="B7360" s="124"/>
      <c r="C7360" s="125" t="s">
        <v>694</v>
      </c>
      <c r="D7360" s="195">
        <v>43271</v>
      </c>
      <c r="E7360" s="124" t="s">
        <v>13336</v>
      </c>
      <c r="F7360" s="124" t="s">
        <v>1315</v>
      </c>
      <c r="G7360" s="124">
        <v>18115075</v>
      </c>
      <c r="H7360" s="124"/>
      <c r="I7360" s="128" t="s">
        <v>15925</v>
      </c>
      <c r="J7360" s="124"/>
      <c r="K7360" s="124"/>
      <c r="L7360" s="124"/>
      <c r="M7360" s="124"/>
      <c r="N7360" s="197">
        <v>814887</v>
      </c>
      <c r="O7360" s="197">
        <v>0</v>
      </c>
      <c r="P7360" s="124" t="s">
        <v>1314</v>
      </c>
    </row>
    <row r="7361" spans="1:16" ht="76.5">
      <c r="A7361" s="262">
        <v>25</v>
      </c>
      <c r="B7361" s="124"/>
      <c r="C7361" s="125" t="s">
        <v>694</v>
      </c>
      <c r="D7361" s="195">
        <v>43271</v>
      </c>
      <c r="E7361" s="124" t="s">
        <v>13337</v>
      </c>
      <c r="F7361" s="124" t="s">
        <v>1315</v>
      </c>
      <c r="G7361" s="124">
        <v>18115343</v>
      </c>
      <c r="H7361" s="124"/>
      <c r="I7361" s="128" t="s">
        <v>11271</v>
      </c>
      <c r="J7361" s="124"/>
      <c r="K7361" s="124"/>
      <c r="L7361" s="124"/>
      <c r="M7361" s="124"/>
      <c r="N7361" s="197">
        <v>770883.18</v>
      </c>
      <c r="O7361" s="197">
        <v>0</v>
      </c>
      <c r="P7361" s="124" t="s">
        <v>1314</v>
      </c>
    </row>
    <row r="7362" spans="1:16" ht="76.5">
      <c r="A7362" s="262">
        <v>25</v>
      </c>
      <c r="B7362" s="124"/>
      <c r="C7362" s="125" t="s">
        <v>694</v>
      </c>
      <c r="D7362" s="195">
        <v>43271</v>
      </c>
      <c r="E7362" s="124" t="s">
        <v>13338</v>
      </c>
      <c r="F7362" s="124" t="s">
        <v>1315</v>
      </c>
      <c r="G7362" s="124">
        <v>18115882</v>
      </c>
      <c r="H7362" s="124"/>
      <c r="I7362" s="128" t="s">
        <v>15926</v>
      </c>
      <c r="J7362" s="124"/>
      <c r="K7362" s="124"/>
      <c r="L7362" s="124"/>
      <c r="M7362" s="124"/>
      <c r="N7362" s="197">
        <v>400000</v>
      </c>
      <c r="O7362" s="197">
        <v>0</v>
      </c>
      <c r="P7362" s="124" t="s">
        <v>1314</v>
      </c>
    </row>
    <row r="7363" spans="1:16" ht="76.5">
      <c r="A7363" s="262">
        <v>25</v>
      </c>
      <c r="B7363" s="124"/>
      <c r="C7363" s="125" t="s">
        <v>694</v>
      </c>
      <c r="D7363" s="195">
        <v>43271</v>
      </c>
      <c r="E7363" s="124" t="s">
        <v>13339</v>
      </c>
      <c r="F7363" s="124" t="s">
        <v>1315</v>
      </c>
      <c r="G7363" s="124">
        <v>18115690</v>
      </c>
      <c r="H7363" s="124"/>
      <c r="I7363" s="128" t="s">
        <v>15927</v>
      </c>
      <c r="J7363" s="124"/>
      <c r="K7363" s="124"/>
      <c r="L7363" s="124"/>
      <c r="M7363" s="124"/>
      <c r="N7363" s="197">
        <v>497527.83</v>
      </c>
      <c r="O7363" s="197">
        <v>0</v>
      </c>
      <c r="P7363" s="124" t="s">
        <v>1314</v>
      </c>
    </row>
    <row r="7364" spans="1:16" ht="76.5">
      <c r="A7364" s="262">
        <v>25</v>
      </c>
      <c r="B7364" s="124"/>
      <c r="C7364" s="125" t="s">
        <v>694</v>
      </c>
      <c r="D7364" s="195">
        <v>43271</v>
      </c>
      <c r="E7364" s="124" t="s">
        <v>13340</v>
      </c>
      <c r="F7364" s="124" t="s">
        <v>1315</v>
      </c>
      <c r="G7364" s="124">
        <v>18113940</v>
      </c>
      <c r="H7364" s="124"/>
      <c r="I7364" s="128" t="s">
        <v>15928</v>
      </c>
      <c r="J7364" s="124"/>
      <c r="K7364" s="124"/>
      <c r="L7364" s="124"/>
      <c r="M7364" s="124"/>
      <c r="N7364" s="197">
        <v>1152350.21</v>
      </c>
      <c r="O7364" s="197">
        <v>0</v>
      </c>
      <c r="P7364" s="124" t="s">
        <v>1314</v>
      </c>
    </row>
    <row r="7365" spans="1:16" ht="76.5">
      <c r="A7365" s="262">
        <v>25</v>
      </c>
      <c r="B7365" s="124"/>
      <c r="C7365" s="125" t="s">
        <v>694</v>
      </c>
      <c r="D7365" s="195">
        <v>43271</v>
      </c>
      <c r="E7365" s="124" t="s">
        <v>13341</v>
      </c>
      <c r="F7365" s="124" t="s">
        <v>1315</v>
      </c>
      <c r="G7365" s="124">
        <v>18114540</v>
      </c>
      <c r="H7365" s="124"/>
      <c r="I7365" s="128" t="s">
        <v>15929</v>
      </c>
      <c r="J7365" s="124"/>
      <c r="K7365" s="124"/>
      <c r="L7365" s="124"/>
      <c r="M7365" s="124"/>
      <c r="N7365" s="197">
        <v>63390.39</v>
      </c>
      <c r="O7365" s="197">
        <v>0</v>
      </c>
      <c r="P7365" s="124" t="s">
        <v>1314</v>
      </c>
    </row>
    <row r="7366" spans="1:16" ht="76.5">
      <c r="A7366" s="262">
        <v>25</v>
      </c>
      <c r="B7366" s="124"/>
      <c r="C7366" s="125" t="s">
        <v>694</v>
      </c>
      <c r="D7366" s="195">
        <v>43271</v>
      </c>
      <c r="E7366" s="124" t="s">
        <v>13342</v>
      </c>
      <c r="F7366" s="124" t="s">
        <v>1315</v>
      </c>
      <c r="G7366" s="124">
        <v>18115070</v>
      </c>
      <c r="H7366" s="124"/>
      <c r="I7366" s="128" t="s">
        <v>15930</v>
      </c>
      <c r="J7366" s="124"/>
      <c r="K7366" s="124"/>
      <c r="L7366" s="124"/>
      <c r="M7366" s="124"/>
      <c r="N7366" s="197">
        <v>315871.45</v>
      </c>
      <c r="O7366" s="197">
        <v>0</v>
      </c>
      <c r="P7366" s="124" t="s">
        <v>1314</v>
      </c>
    </row>
    <row r="7367" spans="1:16" ht="76.5">
      <c r="A7367" s="262">
        <v>25</v>
      </c>
      <c r="B7367" s="124"/>
      <c r="C7367" s="125" t="s">
        <v>694</v>
      </c>
      <c r="D7367" s="195">
        <v>43271</v>
      </c>
      <c r="E7367" s="124" t="s">
        <v>13343</v>
      </c>
      <c r="F7367" s="124" t="s">
        <v>1315</v>
      </c>
      <c r="G7367" s="124">
        <v>18116420</v>
      </c>
      <c r="H7367" s="124"/>
      <c r="I7367" s="128" t="s">
        <v>15931</v>
      </c>
      <c r="J7367" s="124"/>
      <c r="K7367" s="124"/>
      <c r="L7367" s="124"/>
      <c r="M7367" s="124"/>
      <c r="N7367" s="197">
        <v>107680.29</v>
      </c>
      <c r="O7367" s="197">
        <v>0</v>
      </c>
      <c r="P7367" s="124" t="s">
        <v>1314</v>
      </c>
    </row>
    <row r="7368" spans="1:16" ht="76.5">
      <c r="A7368" s="262">
        <v>25</v>
      </c>
      <c r="B7368" s="124"/>
      <c r="C7368" s="125" t="s">
        <v>694</v>
      </c>
      <c r="D7368" s="195">
        <v>43271</v>
      </c>
      <c r="E7368" s="124" t="s">
        <v>13344</v>
      </c>
      <c r="F7368" s="124" t="s">
        <v>1315</v>
      </c>
      <c r="G7368" s="124">
        <v>18116535</v>
      </c>
      <c r="H7368" s="124"/>
      <c r="I7368" s="128" t="s">
        <v>15932</v>
      </c>
      <c r="J7368" s="124"/>
      <c r="K7368" s="124"/>
      <c r="L7368" s="124"/>
      <c r="M7368" s="124"/>
      <c r="N7368" s="197">
        <v>581520.23</v>
      </c>
      <c r="O7368" s="197">
        <v>0</v>
      </c>
      <c r="P7368" s="124" t="s">
        <v>1314</v>
      </c>
    </row>
    <row r="7369" spans="1:16" ht="76.5">
      <c r="A7369" s="262">
        <v>25</v>
      </c>
      <c r="B7369" s="124"/>
      <c r="C7369" s="125" t="s">
        <v>694</v>
      </c>
      <c r="D7369" s="195">
        <v>43271</v>
      </c>
      <c r="E7369" s="124" t="s">
        <v>13345</v>
      </c>
      <c r="F7369" s="124" t="s">
        <v>1315</v>
      </c>
      <c r="G7369" s="124">
        <v>18116510</v>
      </c>
      <c r="H7369" s="124"/>
      <c r="I7369" s="128" t="s">
        <v>10316</v>
      </c>
      <c r="J7369" s="124"/>
      <c r="K7369" s="124"/>
      <c r="L7369" s="124"/>
      <c r="M7369" s="124"/>
      <c r="N7369" s="197">
        <v>50963.09</v>
      </c>
      <c r="O7369" s="197">
        <v>0</v>
      </c>
      <c r="P7369" s="124" t="s">
        <v>1314</v>
      </c>
    </row>
    <row r="7370" spans="1:16" ht="76.5">
      <c r="A7370" s="262">
        <v>25</v>
      </c>
      <c r="B7370" s="124"/>
      <c r="C7370" s="125" t="s">
        <v>694</v>
      </c>
      <c r="D7370" s="195">
        <v>43271</v>
      </c>
      <c r="E7370" s="124" t="s">
        <v>13346</v>
      </c>
      <c r="F7370" s="124" t="s">
        <v>1315</v>
      </c>
      <c r="G7370" s="124">
        <v>18116507</v>
      </c>
      <c r="H7370" s="124"/>
      <c r="I7370" s="128" t="s">
        <v>15933</v>
      </c>
      <c r="J7370" s="124"/>
      <c r="K7370" s="124"/>
      <c r="L7370" s="124"/>
      <c r="M7370" s="124"/>
      <c r="N7370" s="197">
        <v>842208.27</v>
      </c>
      <c r="O7370" s="197">
        <v>0</v>
      </c>
      <c r="P7370" s="124" t="s">
        <v>1314</v>
      </c>
    </row>
    <row r="7371" spans="1:16" ht="76.5">
      <c r="A7371" s="262">
        <v>25</v>
      </c>
      <c r="B7371" s="124"/>
      <c r="C7371" s="125" t="s">
        <v>694</v>
      </c>
      <c r="D7371" s="195">
        <v>43271</v>
      </c>
      <c r="E7371" s="124" t="s">
        <v>13347</v>
      </c>
      <c r="F7371" s="124" t="s">
        <v>1315</v>
      </c>
      <c r="G7371" s="124">
        <v>18116487</v>
      </c>
      <c r="H7371" s="124"/>
      <c r="I7371" s="128" t="s">
        <v>15934</v>
      </c>
      <c r="J7371" s="124"/>
      <c r="K7371" s="124"/>
      <c r="L7371" s="124"/>
      <c r="M7371" s="124"/>
      <c r="N7371" s="197">
        <v>251709.85</v>
      </c>
      <c r="O7371" s="197">
        <v>0</v>
      </c>
      <c r="P7371" s="124" t="s">
        <v>1314</v>
      </c>
    </row>
    <row r="7372" spans="1:16" ht="76.5">
      <c r="A7372" s="262">
        <v>25</v>
      </c>
      <c r="B7372" s="124"/>
      <c r="C7372" s="125" t="s">
        <v>694</v>
      </c>
      <c r="D7372" s="195">
        <v>43271</v>
      </c>
      <c r="E7372" s="124" t="s">
        <v>13348</v>
      </c>
      <c r="F7372" s="124" t="s">
        <v>1315</v>
      </c>
      <c r="G7372" s="124">
        <v>18116472</v>
      </c>
      <c r="H7372" s="124"/>
      <c r="I7372" s="128" t="s">
        <v>15935</v>
      </c>
      <c r="J7372" s="124"/>
      <c r="K7372" s="124"/>
      <c r="L7372" s="124"/>
      <c r="M7372" s="124"/>
      <c r="N7372" s="197">
        <v>251229.97</v>
      </c>
      <c r="O7372" s="197">
        <v>0</v>
      </c>
      <c r="P7372" s="124" t="s">
        <v>1314</v>
      </c>
    </row>
    <row r="7373" spans="1:16" ht="76.5">
      <c r="A7373" s="262">
        <v>25</v>
      </c>
      <c r="B7373" s="124"/>
      <c r="C7373" s="125" t="s">
        <v>694</v>
      </c>
      <c r="D7373" s="195">
        <v>43271</v>
      </c>
      <c r="E7373" s="124" t="s">
        <v>13349</v>
      </c>
      <c r="F7373" s="124" t="s">
        <v>1315</v>
      </c>
      <c r="G7373" s="124">
        <v>18116399</v>
      </c>
      <c r="H7373" s="124"/>
      <c r="I7373" s="128" t="s">
        <v>15936</v>
      </c>
      <c r="J7373" s="124"/>
      <c r="K7373" s="124"/>
      <c r="L7373" s="124"/>
      <c r="M7373" s="124"/>
      <c r="N7373" s="197">
        <v>394068.02</v>
      </c>
      <c r="O7373" s="197">
        <v>0</v>
      </c>
      <c r="P7373" s="124" t="s">
        <v>1314</v>
      </c>
    </row>
    <row r="7374" spans="1:16" ht="76.5">
      <c r="A7374" s="262">
        <v>25</v>
      </c>
      <c r="B7374" s="124"/>
      <c r="C7374" s="125" t="s">
        <v>694</v>
      </c>
      <c r="D7374" s="195">
        <v>43271</v>
      </c>
      <c r="E7374" s="124" t="s">
        <v>13350</v>
      </c>
      <c r="F7374" s="124" t="s">
        <v>1315</v>
      </c>
      <c r="G7374" s="124">
        <v>18113894</v>
      </c>
      <c r="H7374" s="124"/>
      <c r="I7374" s="128" t="s">
        <v>15937</v>
      </c>
      <c r="J7374" s="124"/>
      <c r="K7374" s="124"/>
      <c r="L7374" s="124"/>
      <c r="M7374" s="124"/>
      <c r="N7374" s="197">
        <v>752651.6</v>
      </c>
      <c r="O7374" s="197">
        <v>0</v>
      </c>
      <c r="P7374" s="124" t="s">
        <v>1314</v>
      </c>
    </row>
    <row r="7375" spans="1:16" ht="76.5">
      <c r="A7375" s="262">
        <v>25</v>
      </c>
      <c r="B7375" s="124"/>
      <c r="C7375" s="125" t="s">
        <v>694</v>
      </c>
      <c r="D7375" s="195">
        <v>43271</v>
      </c>
      <c r="E7375" s="124" t="s">
        <v>13351</v>
      </c>
      <c r="F7375" s="124" t="s">
        <v>1315</v>
      </c>
      <c r="G7375" s="124">
        <v>18113803</v>
      </c>
      <c r="H7375" s="124"/>
      <c r="I7375" s="128" t="s">
        <v>11409</v>
      </c>
      <c r="J7375" s="124"/>
      <c r="K7375" s="124"/>
      <c r="L7375" s="124"/>
      <c r="M7375" s="124"/>
      <c r="N7375" s="197">
        <v>915675.79</v>
      </c>
      <c r="O7375" s="197">
        <v>0</v>
      </c>
      <c r="P7375" s="124" t="s">
        <v>1314</v>
      </c>
    </row>
    <row r="7376" spans="1:16" ht="76.5">
      <c r="A7376" s="262">
        <v>25</v>
      </c>
      <c r="B7376" s="124"/>
      <c r="C7376" s="125" t="s">
        <v>694</v>
      </c>
      <c r="D7376" s="195">
        <v>43271</v>
      </c>
      <c r="E7376" s="124" t="s">
        <v>13352</v>
      </c>
      <c r="F7376" s="124" t="s">
        <v>1315</v>
      </c>
      <c r="G7376" s="124">
        <v>18113806</v>
      </c>
      <c r="H7376" s="124"/>
      <c r="I7376" s="128" t="s">
        <v>15938</v>
      </c>
      <c r="J7376" s="124"/>
      <c r="K7376" s="124"/>
      <c r="L7376" s="124"/>
      <c r="M7376" s="124"/>
      <c r="N7376" s="197">
        <v>259175.79</v>
      </c>
      <c r="O7376" s="197">
        <v>0</v>
      </c>
      <c r="P7376" s="124" t="s">
        <v>1314</v>
      </c>
    </row>
    <row r="7377" spans="1:16" ht="76.5">
      <c r="A7377" s="262">
        <v>25</v>
      </c>
      <c r="B7377" s="124"/>
      <c r="C7377" s="125" t="s">
        <v>694</v>
      </c>
      <c r="D7377" s="195">
        <v>43271</v>
      </c>
      <c r="E7377" s="124" t="s">
        <v>13353</v>
      </c>
      <c r="F7377" s="124" t="s">
        <v>1315</v>
      </c>
      <c r="G7377" s="124">
        <v>18113808</v>
      </c>
      <c r="H7377" s="124"/>
      <c r="I7377" s="128" t="s">
        <v>15939</v>
      </c>
      <c r="J7377" s="124"/>
      <c r="K7377" s="124"/>
      <c r="L7377" s="124"/>
      <c r="M7377" s="124"/>
      <c r="N7377" s="197">
        <v>244385.81</v>
      </c>
      <c r="O7377" s="197">
        <v>0</v>
      </c>
      <c r="P7377" s="124" t="s">
        <v>1314</v>
      </c>
    </row>
    <row r="7378" spans="1:16" ht="76.5">
      <c r="A7378" s="262">
        <v>25</v>
      </c>
      <c r="B7378" s="124"/>
      <c r="C7378" s="125" t="s">
        <v>694</v>
      </c>
      <c r="D7378" s="195">
        <v>43271</v>
      </c>
      <c r="E7378" s="124" t="s">
        <v>13354</v>
      </c>
      <c r="F7378" s="124" t="s">
        <v>1315</v>
      </c>
      <c r="G7378" s="124">
        <v>18113811</v>
      </c>
      <c r="H7378" s="124"/>
      <c r="I7378" s="128" t="s">
        <v>15940</v>
      </c>
      <c r="J7378" s="124"/>
      <c r="K7378" s="124"/>
      <c r="L7378" s="124"/>
      <c r="M7378" s="124"/>
      <c r="N7378" s="197">
        <v>734278.84</v>
      </c>
      <c r="O7378" s="197">
        <v>0</v>
      </c>
      <c r="P7378" s="124" t="s">
        <v>1314</v>
      </c>
    </row>
    <row r="7379" spans="1:16" ht="76.5">
      <c r="A7379" s="262">
        <v>25</v>
      </c>
      <c r="B7379" s="124"/>
      <c r="C7379" s="125" t="s">
        <v>694</v>
      </c>
      <c r="D7379" s="195">
        <v>43271</v>
      </c>
      <c r="E7379" s="124" t="s">
        <v>13355</v>
      </c>
      <c r="F7379" s="124" t="s">
        <v>1315</v>
      </c>
      <c r="G7379" s="124">
        <v>18113866</v>
      </c>
      <c r="H7379" s="124"/>
      <c r="I7379" s="128" t="s">
        <v>15941</v>
      </c>
      <c r="J7379" s="124"/>
      <c r="K7379" s="124"/>
      <c r="L7379" s="124"/>
      <c r="M7379" s="124"/>
      <c r="N7379" s="197">
        <v>170101.12</v>
      </c>
      <c r="O7379" s="197">
        <v>0</v>
      </c>
      <c r="P7379" s="124" t="s">
        <v>1314</v>
      </c>
    </row>
    <row r="7380" spans="1:16" ht="76.5">
      <c r="A7380" s="262">
        <v>25</v>
      </c>
      <c r="B7380" s="124"/>
      <c r="C7380" s="125" t="s">
        <v>694</v>
      </c>
      <c r="D7380" s="195">
        <v>43271</v>
      </c>
      <c r="E7380" s="124" t="s">
        <v>13356</v>
      </c>
      <c r="F7380" s="124" t="s">
        <v>1315</v>
      </c>
      <c r="G7380" s="124">
        <v>18113885</v>
      </c>
      <c r="H7380" s="124"/>
      <c r="I7380" s="128" t="s">
        <v>15942</v>
      </c>
      <c r="J7380" s="124"/>
      <c r="K7380" s="124"/>
      <c r="L7380" s="124"/>
      <c r="M7380" s="124"/>
      <c r="N7380" s="197">
        <v>2282461.63</v>
      </c>
      <c r="O7380" s="197">
        <v>0</v>
      </c>
      <c r="P7380" s="124" t="s">
        <v>1314</v>
      </c>
    </row>
    <row r="7381" spans="1:16" ht="76.5">
      <c r="A7381" s="262">
        <v>25</v>
      </c>
      <c r="B7381" s="124"/>
      <c r="C7381" s="125" t="s">
        <v>694</v>
      </c>
      <c r="D7381" s="195">
        <v>43271</v>
      </c>
      <c r="E7381" s="124" t="s">
        <v>13357</v>
      </c>
      <c r="F7381" s="124" t="s">
        <v>1315</v>
      </c>
      <c r="G7381" s="124">
        <v>18113889</v>
      </c>
      <c r="H7381" s="124"/>
      <c r="I7381" s="128" t="s">
        <v>15943</v>
      </c>
      <c r="J7381" s="124"/>
      <c r="K7381" s="124"/>
      <c r="L7381" s="124"/>
      <c r="M7381" s="124"/>
      <c r="N7381" s="197">
        <v>435458.07</v>
      </c>
      <c r="O7381" s="197">
        <v>0</v>
      </c>
      <c r="P7381" s="124" t="s">
        <v>1314</v>
      </c>
    </row>
    <row r="7382" spans="1:16" ht="76.5">
      <c r="A7382" s="262">
        <v>25</v>
      </c>
      <c r="B7382" s="124"/>
      <c r="C7382" s="125" t="s">
        <v>694</v>
      </c>
      <c r="D7382" s="195">
        <v>43271</v>
      </c>
      <c r="E7382" s="124" t="s">
        <v>13358</v>
      </c>
      <c r="F7382" s="124" t="s">
        <v>1315</v>
      </c>
      <c r="G7382" s="124">
        <v>18118082</v>
      </c>
      <c r="H7382" s="124"/>
      <c r="I7382" s="128" t="s">
        <v>15944</v>
      </c>
      <c r="J7382" s="124"/>
      <c r="K7382" s="124"/>
      <c r="L7382" s="124"/>
      <c r="M7382" s="124"/>
      <c r="N7382" s="197">
        <v>225716.41</v>
      </c>
      <c r="O7382" s="197">
        <v>0</v>
      </c>
      <c r="P7382" s="124" t="s">
        <v>1314</v>
      </c>
    </row>
    <row r="7383" spans="1:16" ht="76.5">
      <c r="A7383" s="262">
        <v>25</v>
      </c>
      <c r="B7383" s="124"/>
      <c r="C7383" s="125" t="s">
        <v>694</v>
      </c>
      <c r="D7383" s="195">
        <v>43271</v>
      </c>
      <c r="E7383" s="124" t="s">
        <v>13359</v>
      </c>
      <c r="F7383" s="124" t="s">
        <v>1315</v>
      </c>
      <c r="G7383" s="124">
        <v>18118076</v>
      </c>
      <c r="H7383" s="124"/>
      <c r="I7383" s="128" t="s">
        <v>15945</v>
      </c>
      <c r="J7383" s="124"/>
      <c r="K7383" s="124"/>
      <c r="L7383" s="124"/>
      <c r="M7383" s="124"/>
      <c r="N7383" s="197">
        <v>248105.07</v>
      </c>
      <c r="O7383" s="197">
        <v>0</v>
      </c>
      <c r="P7383" s="124" t="s">
        <v>1314</v>
      </c>
    </row>
    <row r="7384" spans="1:16" ht="76.5">
      <c r="A7384" s="262">
        <v>25</v>
      </c>
      <c r="B7384" s="124"/>
      <c r="C7384" s="125" t="s">
        <v>694</v>
      </c>
      <c r="D7384" s="195">
        <v>43271</v>
      </c>
      <c r="E7384" s="124" t="s">
        <v>13360</v>
      </c>
      <c r="F7384" s="124" t="s">
        <v>1315</v>
      </c>
      <c r="G7384" s="124">
        <v>18117152</v>
      </c>
      <c r="H7384" s="124"/>
      <c r="I7384" s="128" t="s">
        <v>15946</v>
      </c>
      <c r="J7384" s="124"/>
      <c r="K7384" s="124"/>
      <c r="L7384" s="124"/>
      <c r="M7384" s="124"/>
      <c r="N7384" s="197">
        <v>567825.84</v>
      </c>
      <c r="O7384" s="197">
        <v>0</v>
      </c>
      <c r="P7384" s="124" t="s">
        <v>1314</v>
      </c>
    </row>
    <row r="7385" spans="1:16" ht="76.5">
      <c r="A7385" s="262">
        <v>25</v>
      </c>
      <c r="B7385" s="124"/>
      <c r="C7385" s="125" t="s">
        <v>694</v>
      </c>
      <c r="D7385" s="195">
        <v>43271</v>
      </c>
      <c r="E7385" s="124" t="s">
        <v>13361</v>
      </c>
      <c r="F7385" s="124" t="s">
        <v>1315</v>
      </c>
      <c r="G7385" s="124">
        <v>18116612</v>
      </c>
      <c r="H7385" s="124"/>
      <c r="I7385" s="128" t="s">
        <v>15947</v>
      </c>
      <c r="J7385" s="124"/>
      <c r="K7385" s="124"/>
      <c r="L7385" s="124"/>
      <c r="M7385" s="124"/>
      <c r="N7385" s="197">
        <v>564451.69999999995</v>
      </c>
      <c r="O7385" s="197">
        <v>0</v>
      </c>
      <c r="P7385" s="124" t="s">
        <v>1314</v>
      </c>
    </row>
    <row r="7386" spans="1:16" ht="76.5">
      <c r="A7386" s="262">
        <v>25</v>
      </c>
      <c r="B7386" s="124"/>
      <c r="C7386" s="125" t="s">
        <v>694</v>
      </c>
      <c r="D7386" s="195">
        <v>43271</v>
      </c>
      <c r="E7386" s="124" t="s">
        <v>13362</v>
      </c>
      <c r="F7386" s="124" t="s">
        <v>1315</v>
      </c>
      <c r="G7386" s="124">
        <v>18116427</v>
      </c>
      <c r="H7386" s="124"/>
      <c r="I7386" s="128" t="s">
        <v>15948</v>
      </c>
      <c r="J7386" s="124"/>
      <c r="K7386" s="124"/>
      <c r="L7386" s="124"/>
      <c r="M7386" s="124"/>
      <c r="N7386" s="197">
        <v>61728.56</v>
      </c>
      <c r="O7386" s="197">
        <v>0</v>
      </c>
      <c r="P7386" s="124" t="s">
        <v>1314</v>
      </c>
    </row>
    <row r="7387" spans="1:16" ht="76.5">
      <c r="A7387" s="262">
        <v>25</v>
      </c>
      <c r="B7387" s="124"/>
      <c r="C7387" s="125" t="s">
        <v>694</v>
      </c>
      <c r="D7387" s="195">
        <v>43271</v>
      </c>
      <c r="E7387" s="124" t="s">
        <v>13363</v>
      </c>
      <c r="F7387" s="124" t="s">
        <v>1315</v>
      </c>
      <c r="G7387" s="124">
        <v>18116398</v>
      </c>
      <c r="H7387" s="124"/>
      <c r="I7387" s="128" t="s">
        <v>15911</v>
      </c>
      <c r="J7387" s="124"/>
      <c r="K7387" s="124"/>
      <c r="L7387" s="124"/>
      <c r="M7387" s="124"/>
      <c r="N7387" s="197">
        <v>49175.29</v>
      </c>
      <c r="O7387" s="197">
        <v>0</v>
      </c>
      <c r="P7387" s="124" t="s">
        <v>1314</v>
      </c>
    </row>
    <row r="7388" spans="1:16" ht="76.5">
      <c r="A7388" s="262">
        <v>25</v>
      </c>
      <c r="B7388" s="124"/>
      <c r="C7388" s="125" t="s">
        <v>694</v>
      </c>
      <c r="D7388" s="195">
        <v>43271</v>
      </c>
      <c r="E7388" s="124" t="s">
        <v>13364</v>
      </c>
      <c r="F7388" s="124" t="s">
        <v>1315</v>
      </c>
      <c r="G7388" s="124">
        <v>18116381</v>
      </c>
      <c r="H7388" s="124"/>
      <c r="I7388" s="128" t="s">
        <v>15949</v>
      </c>
      <c r="J7388" s="124"/>
      <c r="K7388" s="124"/>
      <c r="L7388" s="124"/>
      <c r="M7388" s="124"/>
      <c r="N7388" s="197">
        <v>399997.35</v>
      </c>
      <c r="O7388" s="197">
        <v>0</v>
      </c>
      <c r="P7388" s="124" t="s">
        <v>1314</v>
      </c>
    </row>
    <row r="7389" spans="1:16" ht="76.5">
      <c r="A7389" s="262">
        <v>25</v>
      </c>
      <c r="B7389" s="124"/>
      <c r="C7389" s="125" t="s">
        <v>694</v>
      </c>
      <c r="D7389" s="195">
        <v>43271</v>
      </c>
      <c r="E7389" s="124" t="s">
        <v>13365</v>
      </c>
      <c r="F7389" s="124" t="s">
        <v>1315</v>
      </c>
      <c r="G7389" s="124">
        <v>18114731</v>
      </c>
      <c r="H7389" s="124"/>
      <c r="I7389" s="128" t="s">
        <v>7971</v>
      </c>
      <c r="J7389" s="124"/>
      <c r="K7389" s="124"/>
      <c r="L7389" s="124"/>
      <c r="M7389" s="124"/>
      <c r="N7389" s="197">
        <v>50590.7</v>
      </c>
      <c r="O7389" s="197">
        <v>0</v>
      </c>
      <c r="P7389" s="124" t="s">
        <v>1314</v>
      </c>
    </row>
    <row r="7390" spans="1:16" ht="76.5">
      <c r="A7390" s="262">
        <v>25</v>
      </c>
      <c r="B7390" s="124"/>
      <c r="C7390" s="125" t="s">
        <v>694</v>
      </c>
      <c r="D7390" s="195">
        <v>43271</v>
      </c>
      <c r="E7390" s="124" t="s">
        <v>13366</v>
      </c>
      <c r="F7390" s="124" t="s">
        <v>1315</v>
      </c>
      <c r="G7390" s="124">
        <v>18116503</v>
      </c>
      <c r="H7390" s="124"/>
      <c r="I7390" s="128" t="s">
        <v>15950</v>
      </c>
      <c r="J7390" s="124"/>
      <c r="K7390" s="124"/>
      <c r="L7390" s="124"/>
      <c r="M7390" s="124"/>
      <c r="N7390" s="197">
        <v>767704.39</v>
      </c>
      <c r="O7390" s="197">
        <v>0</v>
      </c>
      <c r="P7390" s="124" t="s">
        <v>1314</v>
      </c>
    </row>
    <row r="7391" spans="1:16" ht="76.5">
      <c r="A7391" s="262">
        <v>25</v>
      </c>
      <c r="B7391" s="124"/>
      <c r="C7391" s="125" t="s">
        <v>694</v>
      </c>
      <c r="D7391" s="195">
        <v>43271</v>
      </c>
      <c r="E7391" s="124" t="s">
        <v>13367</v>
      </c>
      <c r="F7391" s="124" t="s">
        <v>1315</v>
      </c>
      <c r="G7391" s="124">
        <v>18131967</v>
      </c>
      <c r="H7391" s="124"/>
      <c r="I7391" s="128" t="s">
        <v>15951</v>
      </c>
      <c r="J7391" s="124"/>
      <c r="K7391" s="124"/>
      <c r="L7391" s="124"/>
      <c r="M7391" s="124"/>
      <c r="N7391" s="197">
        <v>933635.47</v>
      </c>
      <c r="O7391" s="197">
        <v>0</v>
      </c>
      <c r="P7391" s="124" t="s">
        <v>1314</v>
      </c>
    </row>
    <row r="7392" spans="1:16" ht="76.5">
      <c r="A7392" s="262">
        <v>25</v>
      </c>
      <c r="B7392" s="124"/>
      <c r="C7392" s="125" t="s">
        <v>694</v>
      </c>
      <c r="D7392" s="195">
        <v>43271</v>
      </c>
      <c r="E7392" s="124" t="s">
        <v>13368</v>
      </c>
      <c r="F7392" s="124" t="s">
        <v>1315</v>
      </c>
      <c r="G7392" s="124">
        <v>18118146</v>
      </c>
      <c r="H7392" s="124"/>
      <c r="I7392" s="128" t="s">
        <v>15952</v>
      </c>
      <c r="J7392" s="124"/>
      <c r="K7392" s="124"/>
      <c r="L7392" s="124"/>
      <c r="M7392" s="124"/>
      <c r="N7392" s="197">
        <v>523942.02</v>
      </c>
      <c r="O7392" s="197">
        <v>0</v>
      </c>
      <c r="P7392" s="124" t="s">
        <v>1314</v>
      </c>
    </row>
    <row r="7393" spans="1:16" ht="76.5">
      <c r="A7393" s="262">
        <v>25</v>
      </c>
      <c r="B7393" s="124"/>
      <c r="C7393" s="125" t="s">
        <v>694</v>
      </c>
      <c r="D7393" s="195">
        <v>43271</v>
      </c>
      <c r="E7393" s="124" t="s">
        <v>13369</v>
      </c>
      <c r="F7393" s="124" t="s">
        <v>1315</v>
      </c>
      <c r="G7393" s="124">
        <v>18118138</v>
      </c>
      <c r="H7393" s="124"/>
      <c r="I7393" s="128" t="s">
        <v>15953</v>
      </c>
      <c r="J7393" s="124"/>
      <c r="K7393" s="124"/>
      <c r="L7393" s="124"/>
      <c r="M7393" s="124"/>
      <c r="N7393" s="197">
        <v>800976.92</v>
      </c>
      <c r="O7393" s="197">
        <v>0</v>
      </c>
      <c r="P7393" s="124" t="s">
        <v>1314</v>
      </c>
    </row>
    <row r="7394" spans="1:16" ht="76.5">
      <c r="A7394" s="262">
        <v>25</v>
      </c>
      <c r="B7394" s="124"/>
      <c r="C7394" s="125" t="s">
        <v>694</v>
      </c>
      <c r="D7394" s="195">
        <v>43271</v>
      </c>
      <c r="E7394" s="124" t="s">
        <v>13370</v>
      </c>
      <c r="F7394" s="124" t="s">
        <v>1315</v>
      </c>
      <c r="G7394" s="124">
        <v>18118139</v>
      </c>
      <c r="H7394" s="124"/>
      <c r="I7394" s="128" t="s">
        <v>15954</v>
      </c>
      <c r="J7394" s="124"/>
      <c r="K7394" s="124"/>
      <c r="L7394" s="124"/>
      <c r="M7394" s="124"/>
      <c r="N7394" s="197">
        <v>233610.28</v>
      </c>
      <c r="O7394" s="197">
        <v>0</v>
      </c>
      <c r="P7394" s="124" t="s">
        <v>1314</v>
      </c>
    </row>
    <row r="7395" spans="1:16" ht="76.5">
      <c r="A7395" s="262">
        <v>25</v>
      </c>
      <c r="B7395" s="124"/>
      <c r="C7395" s="125" t="s">
        <v>694</v>
      </c>
      <c r="D7395" s="195">
        <v>43271</v>
      </c>
      <c r="E7395" s="124" t="s">
        <v>13371</v>
      </c>
      <c r="F7395" s="124" t="s">
        <v>1315</v>
      </c>
      <c r="G7395" s="124">
        <v>18118141</v>
      </c>
      <c r="H7395" s="124"/>
      <c r="I7395" s="128" t="s">
        <v>15955</v>
      </c>
      <c r="J7395" s="124"/>
      <c r="K7395" s="124"/>
      <c r="L7395" s="124"/>
      <c r="M7395" s="124"/>
      <c r="N7395" s="197">
        <v>874620.34</v>
      </c>
      <c r="O7395" s="197">
        <v>0</v>
      </c>
      <c r="P7395" s="124" t="s">
        <v>1314</v>
      </c>
    </row>
    <row r="7396" spans="1:16" ht="76.5">
      <c r="A7396" s="262">
        <v>25</v>
      </c>
      <c r="B7396" s="124"/>
      <c r="C7396" s="125" t="s">
        <v>694</v>
      </c>
      <c r="D7396" s="195">
        <v>43271</v>
      </c>
      <c r="E7396" s="124" t="s">
        <v>13372</v>
      </c>
      <c r="F7396" s="124" t="s">
        <v>1315</v>
      </c>
      <c r="G7396" s="124">
        <v>18118143</v>
      </c>
      <c r="H7396" s="124"/>
      <c r="I7396" s="128" t="s">
        <v>15956</v>
      </c>
      <c r="J7396" s="124"/>
      <c r="K7396" s="124"/>
      <c r="L7396" s="124"/>
      <c r="M7396" s="124"/>
      <c r="N7396" s="197">
        <v>134586.17000000001</v>
      </c>
      <c r="O7396" s="197">
        <v>0</v>
      </c>
      <c r="P7396" s="124" t="s">
        <v>1314</v>
      </c>
    </row>
    <row r="7397" spans="1:16" ht="76.5">
      <c r="A7397" s="262">
        <v>25</v>
      </c>
      <c r="B7397" s="124"/>
      <c r="C7397" s="125" t="s">
        <v>694</v>
      </c>
      <c r="D7397" s="195">
        <v>43271</v>
      </c>
      <c r="E7397" s="124" t="s">
        <v>13373</v>
      </c>
      <c r="F7397" s="124" t="s">
        <v>1315</v>
      </c>
      <c r="G7397" s="124">
        <v>18118144</v>
      </c>
      <c r="H7397" s="124"/>
      <c r="I7397" s="128" t="s">
        <v>15957</v>
      </c>
      <c r="J7397" s="124"/>
      <c r="K7397" s="124"/>
      <c r="L7397" s="124"/>
      <c r="M7397" s="124"/>
      <c r="N7397" s="197">
        <v>468249.59</v>
      </c>
      <c r="O7397" s="197">
        <v>0</v>
      </c>
      <c r="P7397" s="124" t="s">
        <v>1314</v>
      </c>
    </row>
    <row r="7398" spans="1:16" ht="76.5">
      <c r="A7398" s="262">
        <v>25</v>
      </c>
      <c r="B7398" s="124"/>
      <c r="C7398" s="125" t="s">
        <v>694</v>
      </c>
      <c r="D7398" s="195">
        <v>43271</v>
      </c>
      <c r="E7398" s="124" t="s">
        <v>13374</v>
      </c>
      <c r="F7398" s="124" t="s">
        <v>1315</v>
      </c>
      <c r="G7398" s="124">
        <v>18118147</v>
      </c>
      <c r="H7398" s="124"/>
      <c r="I7398" s="128" t="s">
        <v>15958</v>
      </c>
      <c r="J7398" s="124"/>
      <c r="K7398" s="124"/>
      <c r="L7398" s="124"/>
      <c r="M7398" s="124"/>
      <c r="N7398" s="197">
        <v>404387.06</v>
      </c>
      <c r="O7398" s="197">
        <v>0</v>
      </c>
      <c r="P7398" s="124" t="s">
        <v>1314</v>
      </c>
    </row>
    <row r="7399" spans="1:16" ht="76.5">
      <c r="A7399" s="262">
        <v>25</v>
      </c>
      <c r="B7399" s="124"/>
      <c r="C7399" s="125" t="s">
        <v>694</v>
      </c>
      <c r="D7399" s="195">
        <v>43271</v>
      </c>
      <c r="E7399" s="124" t="s">
        <v>13375</v>
      </c>
      <c r="F7399" s="124" t="s">
        <v>1315</v>
      </c>
      <c r="G7399" s="124">
        <v>18118133</v>
      </c>
      <c r="H7399" s="124"/>
      <c r="I7399" s="128" t="s">
        <v>15959</v>
      </c>
      <c r="J7399" s="124"/>
      <c r="K7399" s="124"/>
      <c r="L7399" s="124"/>
      <c r="M7399" s="124"/>
      <c r="N7399" s="197">
        <v>190820.19</v>
      </c>
      <c r="O7399" s="197">
        <v>0</v>
      </c>
      <c r="P7399" s="124" t="s">
        <v>1314</v>
      </c>
    </row>
    <row r="7400" spans="1:16" ht="76.5">
      <c r="A7400" s="262">
        <v>25</v>
      </c>
      <c r="B7400" s="124"/>
      <c r="C7400" s="125" t="s">
        <v>694</v>
      </c>
      <c r="D7400" s="195">
        <v>43271</v>
      </c>
      <c r="E7400" s="124" t="s">
        <v>13376</v>
      </c>
      <c r="F7400" s="124" t="s">
        <v>1315</v>
      </c>
      <c r="G7400" s="124">
        <v>18118131</v>
      </c>
      <c r="H7400" s="124"/>
      <c r="I7400" s="128" t="s">
        <v>15960</v>
      </c>
      <c r="J7400" s="124"/>
      <c r="K7400" s="124"/>
      <c r="L7400" s="124"/>
      <c r="M7400" s="124"/>
      <c r="N7400" s="197">
        <v>365382.23</v>
      </c>
      <c r="O7400" s="197">
        <v>0</v>
      </c>
      <c r="P7400" s="124" t="s">
        <v>1314</v>
      </c>
    </row>
    <row r="7401" spans="1:16" ht="76.5">
      <c r="A7401" s="262">
        <v>25</v>
      </c>
      <c r="B7401" s="124"/>
      <c r="C7401" s="125" t="s">
        <v>694</v>
      </c>
      <c r="D7401" s="195">
        <v>43271</v>
      </c>
      <c r="E7401" s="124" t="s">
        <v>13377</v>
      </c>
      <c r="F7401" s="124" t="s">
        <v>1315</v>
      </c>
      <c r="G7401" s="124">
        <v>18118125</v>
      </c>
      <c r="H7401" s="124"/>
      <c r="I7401" s="128" t="s">
        <v>15961</v>
      </c>
      <c r="J7401" s="124"/>
      <c r="K7401" s="124"/>
      <c r="L7401" s="124"/>
      <c r="M7401" s="124"/>
      <c r="N7401" s="197">
        <v>403681.17</v>
      </c>
      <c r="O7401" s="197">
        <v>0</v>
      </c>
      <c r="P7401" s="124" t="s">
        <v>1314</v>
      </c>
    </row>
    <row r="7402" spans="1:16" ht="76.5">
      <c r="A7402" s="262">
        <v>25</v>
      </c>
      <c r="B7402" s="124"/>
      <c r="C7402" s="125" t="s">
        <v>694</v>
      </c>
      <c r="D7402" s="195">
        <v>43271</v>
      </c>
      <c r="E7402" s="124" t="s">
        <v>13378</v>
      </c>
      <c r="F7402" s="124" t="s">
        <v>1315</v>
      </c>
      <c r="G7402" s="124">
        <v>18118104</v>
      </c>
      <c r="H7402" s="124"/>
      <c r="I7402" s="128" t="s">
        <v>15962</v>
      </c>
      <c r="J7402" s="124"/>
      <c r="K7402" s="124"/>
      <c r="L7402" s="124"/>
      <c r="M7402" s="124"/>
      <c r="N7402" s="197">
        <v>326247.21999999997</v>
      </c>
      <c r="O7402" s="197">
        <v>0</v>
      </c>
      <c r="P7402" s="124" t="s">
        <v>1314</v>
      </c>
    </row>
    <row r="7403" spans="1:16" ht="76.5">
      <c r="A7403" s="262">
        <v>25</v>
      </c>
      <c r="B7403" s="124"/>
      <c r="C7403" s="125" t="s">
        <v>694</v>
      </c>
      <c r="D7403" s="195">
        <v>43271</v>
      </c>
      <c r="E7403" s="124" t="s">
        <v>13379</v>
      </c>
      <c r="F7403" s="124" t="s">
        <v>1315</v>
      </c>
      <c r="G7403" s="124">
        <v>18118100</v>
      </c>
      <c r="H7403" s="124"/>
      <c r="I7403" s="128" t="s">
        <v>15963</v>
      </c>
      <c r="J7403" s="124"/>
      <c r="K7403" s="124"/>
      <c r="L7403" s="124"/>
      <c r="M7403" s="124"/>
      <c r="N7403" s="197">
        <v>675567.47</v>
      </c>
      <c r="O7403" s="197">
        <v>0</v>
      </c>
      <c r="P7403" s="124" t="s">
        <v>1314</v>
      </c>
    </row>
    <row r="7404" spans="1:16" ht="76.5">
      <c r="A7404" s="262">
        <v>25</v>
      </c>
      <c r="B7404" s="124"/>
      <c r="C7404" s="125" t="s">
        <v>694</v>
      </c>
      <c r="D7404" s="195">
        <v>43271</v>
      </c>
      <c r="E7404" s="124" t="s">
        <v>13380</v>
      </c>
      <c r="F7404" s="124" t="s">
        <v>1315</v>
      </c>
      <c r="G7404" s="124">
        <v>18118093</v>
      </c>
      <c r="H7404" s="124"/>
      <c r="I7404" s="128" t="s">
        <v>15964</v>
      </c>
      <c r="J7404" s="124"/>
      <c r="K7404" s="124"/>
      <c r="L7404" s="124"/>
      <c r="M7404" s="124"/>
      <c r="N7404" s="197">
        <v>197865.36</v>
      </c>
      <c r="O7404" s="197">
        <v>0</v>
      </c>
      <c r="P7404" s="124" t="s">
        <v>1314</v>
      </c>
    </row>
    <row r="7405" spans="1:16" ht="76.5">
      <c r="A7405" s="262">
        <v>25</v>
      </c>
      <c r="B7405" s="124"/>
      <c r="C7405" s="125" t="s">
        <v>694</v>
      </c>
      <c r="D7405" s="195">
        <v>43271</v>
      </c>
      <c r="E7405" s="124" t="s">
        <v>13381</v>
      </c>
      <c r="F7405" s="124" t="s">
        <v>1315</v>
      </c>
      <c r="G7405" s="124">
        <v>18118090</v>
      </c>
      <c r="H7405" s="124"/>
      <c r="I7405" s="128" t="s">
        <v>15965</v>
      </c>
      <c r="J7405" s="124"/>
      <c r="K7405" s="124"/>
      <c r="L7405" s="124"/>
      <c r="M7405" s="124"/>
      <c r="N7405" s="197">
        <v>414123.47</v>
      </c>
      <c r="O7405" s="197">
        <v>0</v>
      </c>
      <c r="P7405" s="124" t="s">
        <v>1314</v>
      </c>
    </row>
    <row r="7406" spans="1:16" ht="76.5">
      <c r="A7406" s="262">
        <v>25</v>
      </c>
      <c r="B7406" s="124"/>
      <c r="C7406" s="125" t="s">
        <v>694</v>
      </c>
      <c r="D7406" s="195">
        <v>43271</v>
      </c>
      <c r="E7406" s="124" t="s">
        <v>13382</v>
      </c>
      <c r="F7406" s="124" t="s">
        <v>1315</v>
      </c>
      <c r="G7406" s="124">
        <v>18118085</v>
      </c>
      <c r="H7406" s="124"/>
      <c r="I7406" s="128" t="s">
        <v>15966</v>
      </c>
      <c r="J7406" s="124"/>
      <c r="K7406" s="124"/>
      <c r="L7406" s="124"/>
      <c r="M7406" s="124"/>
      <c r="N7406" s="197">
        <v>653239.67000000004</v>
      </c>
      <c r="O7406" s="197">
        <v>0</v>
      </c>
      <c r="P7406" s="124" t="s">
        <v>1314</v>
      </c>
    </row>
    <row r="7407" spans="1:16" ht="76.5">
      <c r="A7407" s="262">
        <v>25</v>
      </c>
      <c r="B7407" s="124"/>
      <c r="C7407" s="125" t="s">
        <v>694</v>
      </c>
      <c r="D7407" s="195">
        <v>43271</v>
      </c>
      <c r="E7407" s="124" t="s">
        <v>13383</v>
      </c>
      <c r="F7407" s="124" t="s">
        <v>1315</v>
      </c>
      <c r="G7407" s="124">
        <v>18118083</v>
      </c>
      <c r="H7407" s="124"/>
      <c r="I7407" s="128" t="s">
        <v>15967</v>
      </c>
      <c r="J7407" s="124"/>
      <c r="K7407" s="124"/>
      <c r="L7407" s="124"/>
      <c r="M7407" s="124"/>
      <c r="N7407" s="197">
        <v>226473.35</v>
      </c>
      <c r="O7407" s="197">
        <v>0</v>
      </c>
      <c r="P7407" s="124" t="s">
        <v>1314</v>
      </c>
    </row>
    <row r="7408" spans="1:16" ht="76.5">
      <c r="A7408" s="262">
        <v>25</v>
      </c>
      <c r="B7408" s="124"/>
      <c r="C7408" s="125" t="s">
        <v>694</v>
      </c>
      <c r="D7408" s="195">
        <v>43271</v>
      </c>
      <c r="E7408" s="124" t="s">
        <v>13384</v>
      </c>
      <c r="F7408" s="124" t="s">
        <v>1315</v>
      </c>
      <c r="G7408" s="124">
        <v>18118078</v>
      </c>
      <c r="H7408" s="124"/>
      <c r="I7408" s="128" t="s">
        <v>15968</v>
      </c>
      <c r="J7408" s="124"/>
      <c r="K7408" s="124"/>
      <c r="L7408" s="124"/>
      <c r="M7408" s="124"/>
      <c r="N7408" s="197">
        <v>33033.72</v>
      </c>
      <c r="O7408" s="197">
        <v>0</v>
      </c>
      <c r="P7408" s="124" t="s">
        <v>1314</v>
      </c>
    </row>
    <row r="7409" spans="1:16" ht="76.5">
      <c r="A7409" s="262">
        <v>25</v>
      </c>
      <c r="B7409" s="124"/>
      <c r="C7409" s="125" t="s">
        <v>694</v>
      </c>
      <c r="D7409" s="195">
        <v>43271</v>
      </c>
      <c r="E7409" s="124" t="s">
        <v>13385</v>
      </c>
      <c r="F7409" s="124" t="s">
        <v>1315</v>
      </c>
      <c r="G7409" s="124">
        <v>18118062</v>
      </c>
      <c r="H7409" s="124"/>
      <c r="I7409" s="128" t="s">
        <v>15969</v>
      </c>
      <c r="J7409" s="124"/>
      <c r="K7409" s="124"/>
      <c r="L7409" s="124"/>
      <c r="M7409" s="124"/>
      <c r="N7409" s="197">
        <v>127726.18</v>
      </c>
      <c r="O7409" s="197">
        <v>0</v>
      </c>
      <c r="P7409" s="124" t="s">
        <v>1314</v>
      </c>
    </row>
    <row r="7410" spans="1:16" ht="76.5">
      <c r="A7410" s="262">
        <v>25</v>
      </c>
      <c r="B7410" s="124"/>
      <c r="C7410" s="125" t="s">
        <v>694</v>
      </c>
      <c r="D7410" s="195">
        <v>43271</v>
      </c>
      <c r="E7410" s="124" t="s">
        <v>13386</v>
      </c>
      <c r="F7410" s="124" t="s">
        <v>1315</v>
      </c>
      <c r="G7410" s="124">
        <v>18118055</v>
      </c>
      <c r="H7410" s="124"/>
      <c r="I7410" s="128" t="s">
        <v>15970</v>
      </c>
      <c r="J7410" s="124"/>
      <c r="K7410" s="124"/>
      <c r="L7410" s="124"/>
      <c r="M7410" s="124"/>
      <c r="N7410" s="197">
        <v>400000</v>
      </c>
      <c r="O7410" s="197">
        <v>0</v>
      </c>
      <c r="P7410" s="124" t="s">
        <v>1314</v>
      </c>
    </row>
    <row r="7411" spans="1:16" ht="76.5">
      <c r="A7411" s="262">
        <v>25</v>
      </c>
      <c r="B7411" s="124"/>
      <c r="C7411" s="125" t="s">
        <v>694</v>
      </c>
      <c r="D7411" s="195">
        <v>43271</v>
      </c>
      <c r="E7411" s="124" t="s">
        <v>13387</v>
      </c>
      <c r="F7411" s="124" t="s">
        <v>1315</v>
      </c>
      <c r="G7411" s="124">
        <v>18118051</v>
      </c>
      <c r="H7411" s="124"/>
      <c r="I7411" s="128" t="s">
        <v>15971</v>
      </c>
      <c r="J7411" s="124"/>
      <c r="K7411" s="124"/>
      <c r="L7411" s="124"/>
      <c r="M7411" s="124"/>
      <c r="N7411" s="197">
        <v>238393.22</v>
      </c>
      <c r="O7411" s="197">
        <v>0</v>
      </c>
      <c r="P7411" s="124" t="s">
        <v>1314</v>
      </c>
    </row>
    <row r="7412" spans="1:16" ht="76.5">
      <c r="A7412" s="262">
        <v>25</v>
      </c>
      <c r="B7412" s="124"/>
      <c r="C7412" s="125" t="s">
        <v>694</v>
      </c>
      <c r="D7412" s="195">
        <v>43271</v>
      </c>
      <c r="E7412" s="124" t="s">
        <v>13388</v>
      </c>
      <c r="F7412" s="124" t="s">
        <v>1315</v>
      </c>
      <c r="G7412" s="124">
        <v>18118038</v>
      </c>
      <c r="H7412" s="124"/>
      <c r="I7412" s="128" t="s">
        <v>15972</v>
      </c>
      <c r="J7412" s="124"/>
      <c r="K7412" s="124"/>
      <c r="L7412" s="124"/>
      <c r="M7412" s="124"/>
      <c r="N7412" s="197">
        <v>265326.06</v>
      </c>
      <c r="O7412" s="197">
        <v>0</v>
      </c>
      <c r="P7412" s="124" t="s">
        <v>1314</v>
      </c>
    </row>
    <row r="7413" spans="1:16" ht="76.5">
      <c r="A7413" s="262">
        <v>25</v>
      </c>
      <c r="B7413" s="124"/>
      <c r="C7413" s="125" t="s">
        <v>694</v>
      </c>
      <c r="D7413" s="195">
        <v>43271</v>
      </c>
      <c r="E7413" s="124" t="s">
        <v>13389</v>
      </c>
      <c r="F7413" s="124" t="s">
        <v>1315</v>
      </c>
      <c r="G7413" s="124">
        <v>18117836</v>
      </c>
      <c r="H7413" s="124"/>
      <c r="I7413" s="128" t="s">
        <v>15973</v>
      </c>
      <c r="J7413" s="124"/>
      <c r="K7413" s="124"/>
      <c r="L7413" s="124"/>
      <c r="M7413" s="124"/>
      <c r="N7413" s="197">
        <v>469039.3</v>
      </c>
      <c r="O7413" s="197">
        <v>0</v>
      </c>
      <c r="P7413" s="124" t="s">
        <v>1314</v>
      </c>
    </row>
    <row r="7414" spans="1:16" ht="76.5">
      <c r="A7414" s="262">
        <v>25</v>
      </c>
      <c r="B7414" s="124"/>
      <c r="C7414" s="125" t="s">
        <v>694</v>
      </c>
      <c r="D7414" s="195">
        <v>43271</v>
      </c>
      <c r="E7414" s="124" t="s">
        <v>13390</v>
      </c>
      <c r="F7414" s="124" t="s">
        <v>1315</v>
      </c>
      <c r="G7414" s="124">
        <v>18117829</v>
      </c>
      <c r="H7414" s="124"/>
      <c r="I7414" s="128" t="s">
        <v>15974</v>
      </c>
      <c r="J7414" s="124"/>
      <c r="K7414" s="124"/>
      <c r="L7414" s="124"/>
      <c r="M7414" s="124"/>
      <c r="N7414" s="197">
        <v>94099.25</v>
      </c>
      <c r="O7414" s="197">
        <v>0</v>
      </c>
      <c r="P7414" s="124" t="s">
        <v>1314</v>
      </c>
    </row>
    <row r="7415" spans="1:16" ht="76.5">
      <c r="A7415" s="262">
        <v>25</v>
      </c>
      <c r="B7415" s="124"/>
      <c r="C7415" s="125" t="s">
        <v>694</v>
      </c>
      <c r="D7415" s="195">
        <v>43271</v>
      </c>
      <c r="E7415" s="124" t="s">
        <v>13391</v>
      </c>
      <c r="F7415" s="124" t="s">
        <v>1315</v>
      </c>
      <c r="G7415" s="124">
        <v>18117813</v>
      </c>
      <c r="H7415" s="124"/>
      <c r="I7415" s="128" t="s">
        <v>15975</v>
      </c>
      <c r="J7415" s="124"/>
      <c r="K7415" s="124"/>
      <c r="L7415" s="124"/>
      <c r="M7415" s="124"/>
      <c r="N7415" s="197">
        <v>222890.85</v>
      </c>
      <c r="O7415" s="197">
        <v>0</v>
      </c>
      <c r="P7415" s="124" t="s">
        <v>1314</v>
      </c>
    </row>
    <row r="7416" spans="1:16" ht="76.5">
      <c r="A7416" s="262">
        <v>25</v>
      </c>
      <c r="B7416" s="124"/>
      <c r="C7416" s="125" t="s">
        <v>694</v>
      </c>
      <c r="D7416" s="195">
        <v>43271</v>
      </c>
      <c r="E7416" s="124" t="s">
        <v>13392</v>
      </c>
      <c r="F7416" s="124" t="s">
        <v>1315</v>
      </c>
      <c r="G7416" s="124">
        <v>18117601</v>
      </c>
      <c r="H7416" s="124"/>
      <c r="I7416" s="128" t="s">
        <v>15976</v>
      </c>
      <c r="J7416" s="124"/>
      <c r="K7416" s="124"/>
      <c r="L7416" s="124"/>
      <c r="M7416" s="124"/>
      <c r="N7416" s="197">
        <v>91441.84</v>
      </c>
      <c r="O7416" s="197">
        <v>0</v>
      </c>
      <c r="P7416" s="124" t="s">
        <v>1314</v>
      </c>
    </row>
    <row r="7417" spans="1:16" ht="76.5">
      <c r="A7417" s="262">
        <v>25</v>
      </c>
      <c r="B7417" s="124"/>
      <c r="C7417" s="125" t="s">
        <v>694</v>
      </c>
      <c r="D7417" s="195">
        <v>43271</v>
      </c>
      <c r="E7417" s="124" t="s">
        <v>13393</v>
      </c>
      <c r="F7417" s="124" t="s">
        <v>1315</v>
      </c>
      <c r="G7417" s="124">
        <v>18117590</v>
      </c>
      <c r="H7417" s="124"/>
      <c r="I7417" s="128" t="s">
        <v>15977</v>
      </c>
      <c r="J7417" s="124"/>
      <c r="K7417" s="124"/>
      <c r="L7417" s="124"/>
      <c r="M7417" s="124"/>
      <c r="N7417" s="197">
        <v>127123.32</v>
      </c>
      <c r="O7417" s="197">
        <v>0</v>
      </c>
      <c r="P7417" s="124" t="s">
        <v>1314</v>
      </c>
    </row>
    <row r="7418" spans="1:16" ht="76.5">
      <c r="A7418" s="262">
        <v>25</v>
      </c>
      <c r="B7418" s="124"/>
      <c r="C7418" s="125" t="s">
        <v>694</v>
      </c>
      <c r="D7418" s="195">
        <v>43271</v>
      </c>
      <c r="E7418" s="124" t="s">
        <v>13394</v>
      </c>
      <c r="F7418" s="124" t="s">
        <v>1315</v>
      </c>
      <c r="G7418" s="124">
        <v>18117589</v>
      </c>
      <c r="H7418" s="124"/>
      <c r="I7418" s="128" t="s">
        <v>15978</v>
      </c>
      <c r="J7418" s="124"/>
      <c r="K7418" s="124"/>
      <c r="L7418" s="124"/>
      <c r="M7418" s="124"/>
      <c r="N7418" s="197">
        <v>489334.48</v>
      </c>
      <c r="O7418" s="197">
        <v>0</v>
      </c>
      <c r="P7418" s="124" t="s">
        <v>1314</v>
      </c>
    </row>
    <row r="7419" spans="1:16" ht="76.5">
      <c r="A7419" s="262">
        <v>25</v>
      </c>
      <c r="B7419" s="124"/>
      <c r="C7419" s="125" t="s">
        <v>694</v>
      </c>
      <c r="D7419" s="195">
        <v>43271</v>
      </c>
      <c r="E7419" s="124" t="s">
        <v>13395</v>
      </c>
      <c r="F7419" s="124" t="s">
        <v>1315</v>
      </c>
      <c r="G7419" s="124">
        <v>18117576</v>
      </c>
      <c r="H7419" s="124"/>
      <c r="I7419" s="128" t="s">
        <v>15979</v>
      </c>
      <c r="J7419" s="124"/>
      <c r="K7419" s="124"/>
      <c r="L7419" s="124"/>
      <c r="M7419" s="124"/>
      <c r="N7419" s="197">
        <v>99826.09</v>
      </c>
      <c r="O7419" s="197">
        <v>0</v>
      </c>
      <c r="P7419" s="124" t="s">
        <v>1314</v>
      </c>
    </row>
    <row r="7420" spans="1:16" ht="76.5">
      <c r="A7420" s="262">
        <v>25</v>
      </c>
      <c r="B7420" s="124"/>
      <c r="C7420" s="125" t="s">
        <v>694</v>
      </c>
      <c r="D7420" s="195">
        <v>43271</v>
      </c>
      <c r="E7420" s="124" t="s">
        <v>13396</v>
      </c>
      <c r="F7420" s="124" t="s">
        <v>1315</v>
      </c>
      <c r="G7420" s="124">
        <v>18117533</v>
      </c>
      <c r="H7420" s="124"/>
      <c r="I7420" s="128" t="s">
        <v>15980</v>
      </c>
      <c r="J7420" s="124"/>
      <c r="K7420" s="124"/>
      <c r="L7420" s="124"/>
      <c r="M7420" s="124"/>
      <c r="N7420" s="197">
        <v>276304.08</v>
      </c>
      <c r="O7420" s="197">
        <v>0</v>
      </c>
      <c r="P7420" s="124" t="s">
        <v>1314</v>
      </c>
    </row>
    <row r="7421" spans="1:16" ht="76.5">
      <c r="A7421" s="262">
        <v>25</v>
      </c>
      <c r="B7421" s="124"/>
      <c r="C7421" s="125" t="s">
        <v>694</v>
      </c>
      <c r="D7421" s="195">
        <v>43271</v>
      </c>
      <c r="E7421" s="124" t="s">
        <v>13397</v>
      </c>
      <c r="F7421" s="124" t="s">
        <v>1315</v>
      </c>
      <c r="G7421" s="124">
        <v>18117574</v>
      </c>
      <c r="H7421" s="124"/>
      <c r="I7421" s="128" t="s">
        <v>15981</v>
      </c>
      <c r="J7421" s="124"/>
      <c r="K7421" s="124"/>
      <c r="L7421" s="124"/>
      <c r="M7421" s="124"/>
      <c r="N7421" s="197">
        <v>1237362.93</v>
      </c>
      <c r="O7421" s="197">
        <v>0</v>
      </c>
      <c r="P7421" s="124" t="s">
        <v>1314</v>
      </c>
    </row>
    <row r="7422" spans="1:16" ht="76.5">
      <c r="A7422" s="262">
        <v>25</v>
      </c>
      <c r="B7422" s="124"/>
      <c r="C7422" s="125" t="s">
        <v>694</v>
      </c>
      <c r="D7422" s="195">
        <v>43271</v>
      </c>
      <c r="E7422" s="124" t="s">
        <v>13398</v>
      </c>
      <c r="F7422" s="124" t="s">
        <v>1315</v>
      </c>
      <c r="G7422" s="124">
        <v>18117575</v>
      </c>
      <c r="H7422" s="124"/>
      <c r="I7422" s="128" t="s">
        <v>15982</v>
      </c>
      <c r="J7422" s="124"/>
      <c r="K7422" s="124"/>
      <c r="L7422" s="124"/>
      <c r="M7422" s="124"/>
      <c r="N7422" s="197">
        <v>575088.23</v>
      </c>
      <c r="O7422" s="197">
        <v>0</v>
      </c>
      <c r="P7422" s="124" t="s">
        <v>1314</v>
      </c>
    </row>
    <row r="7423" spans="1:16" ht="76.5">
      <c r="A7423" s="262">
        <v>25</v>
      </c>
      <c r="B7423" s="124"/>
      <c r="C7423" s="125" t="s">
        <v>694</v>
      </c>
      <c r="D7423" s="195">
        <v>43271</v>
      </c>
      <c r="E7423" s="124" t="s">
        <v>13399</v>
      </c>
      <c r="F7423" s="124" t="s">
        <v>1315</v>
      </c>
      <c r="G7423" s="124">
        <v>18117532</v>
      </c>
      <c r="H7423" s="124"/>
      <c r="I7423" s="128" t="s">
        <v>15983</v>
      </c>
      <c r="J7423" s="124"/>
      <c r="K7423" s="124"/>
      <c r="L7423" s="124"/>
      <c r="M7423" s="124"/>
      <c r="N7423" s="197">
        <v>237114.03</v>
      </c>
      <c r="O7423" s="197">
        <v>0</v>
      </c>
      <c r="P7423" s="124" t="s">
        <v>1314</v>
      </c>
    </row>
    <row r="7424" spans="1:16" ht="76.5">
      <c r="A7424" s="262">
        <v>597</v>
      </c>
      <c r="B7424" s="124"/>
      <c r="C7424" s="125" t="s">
        <v>4141</v>
      </c>
      <c r="D7424" s="195">
        <v>43271</v>
      </c>
      <c r="E7424" s="124" t="s">
        <v>13400</v>
      </c>
      <c r="F7424" s="124" t="s">
        <v>11</v>
      </c>
      <c r="G7424" s="124">
        <v>924970</v>
      </c>
      <c r="H7424" s="124"/>
      <c r="I7424" s="128" t="s">
        <v>15984</v>
      </c>
      <c r="J7424" s="124"/>
      <c r="K7424" s="124"/>
      <c r="L7424" s="124"/>
      <c r="M7424" s="124"/>
      <c r="N7424" s="197">
        <v>270</v>
      </c>
      <c r="O7424" s="197">
        <v>0</v>
      </c>
      <c r="P7424" s="124" t="s">
        <v>1314</v>
      </c>
    </row>
    <row r="7425" spans="1:16" ht="38.25">
      <c r="A7425" s="262">
        <v>86</v>
      </c>
      <c r="B7425" s="124"/>
      <c r="C7425" s="125" t="s">
        <v>710</v>
      </c>
      <c r="D7425" s="195">
        <v>43271</v>
      </c>
      <c r="E7425" s="124" t="s">
        <v>13401</v>
      </c>
      <c r="F7425" s="124" t="s">
        <v>6</v>
      </c>
      <c r="G7425" s="124">
        <v>75884</v>
      </c>
      <c r="H7425" s="124"/>
      <c r="I7425" s="128" t="s">
        <v>15985</v>
      </c>
      <c r="J7425" s="124"/>
      <c r="K7425" s="124"/>
      <c r="L7425" s="124"/>
      <c r="M7425" s="124"/>
      <c r="N7425" s="197">
        <v>0</v>
      </c>
      <c r="O7425" s="197">
        <v>63572960</v>
      </c>
      <c r="P7425" s="124" t="s">
        <v>1314</v>
      </c>
    </row>
    <row r="7426" spans="1:16" ht="51">
      <c r="A7426" s="262">
        <v>290</v>
      </c>
      <c r="B7426" s="124"/>
      <c r="C7426" s="125" t="s">
        <v>793</v>
      </c>
      <c r="D7426" s="195">
        <v>43273</v>
      </c>
      <c r="E7426" s="124" t="s">
        <v>13402</v>
      </c>
      <c r="F7426" s="124" t="s">
        <v>3</v>
      </c>
      <c r="G7426" s="124">
        <v>1633510</v>
      </c>
      <c r="H7426" s="124"/>
      <c r="I7426" s="128" t="s">
        <v>15986</v>
      </c>
      <c r="J7426" s="124"/>
      <c r="K7426" s="124"/>
      <c r="L7426" s="124"/>
      <c r="M7426" s="124"/>
      <c r="N7426" s="197">
        <v>0</v>
      </c>
      <c r="O7426" s="197">
        <v>1440.72</v>
      </c>
      <c r="P7426" s="124" t="s">
        <v>1314</v>
      </c>
    </row>
    <row r="7427" spans="1:16" ht="38.25">
      <c r="A7427" s="262">
        <v>20</v>
      </c>
      <c r="B7427" s="124"/>
      <c r="C7427" s="125" t="s">
        <v>693</v>
      </c>
      <c r="D7427" s="195">
        <v>43273</v>
      </c>
      <c r="E7427" s="124" t="s">
        <v>13403</v>
      </c>
      <c r="F7427" s="124" t="s">
        <v>3</v>
      </c>
      <c r="G7427" s="124">
        <v>1633506</v>
      </c>
      <c r="H7427" s="124"/>
      <c r="I7427" s="128" t="s">
        <v>14733</v>
      </c>
      <c r="J7427" s="124"/>
      <c r="K7427" s="124"/>
      <c r="L7427" s="124"/>
      <c r="M7427" s="124"/>
      <c r="N7427" s="197">
        <v>0</v>
      </c>
      <c r="O7427" s="197">
        <v>210</v>
      </c>
      <c r="P7427" s="124" t="s">
        <v>1314</v>
      </c>
    </row>
    <row r="7428" spans="1:16" ht="51">
      <c r="A7428" s="262">
        <v>86</v>
      </c>
      <c r="B7428" s="124"/>
      <c r="C7428" s="125" t="s">
        <v>710</v>
      </c>
      <c r="D7428" s="195">
        <v>43273</v>
      </c>
      <c r="E7428" s="124" t="s">
        <v>13404</v>
      </c>
      <c r="F7428" s="124" t="s">
        <v>3</v>
      </c>
      <c r="G7428" s="124">
        <v>1633482</v>
      </c>
      <c r="H7428" s="124"/>
      <c r="I7428" s="128" t="s">
        <v>15987</v>
      </c>
      <c r="J7428" s="124"/>
      <c r="K7428" s="124"/>
      <c r="L7428" s="124"/>
      <c r="M7428" s="124"/>
      <c r="N7428" s="197">
        <v>0</v>
      </c>
      <c r="O7428" s="197">
        <v>429.63</v>
      </c>
      <c r="P7428" s="124" t="s">
        <v>1314</v>
      </c>
    </row>
    <row r="7429" spans="1:16" ht="51">
      <c r="A7429" s="262">
        <v>86</v>
      </c>
      <c r="B7429" s="124"/>
      <c r="C7429" s="125" t="s">
        <v>710</v>
      </c>
      <c r="D7429" s="195">
        <v>43273</v>
      </c>
      <c r="E7429" s="124" t="s">
        <v>13405</v>
      </c>
      <c r="F7429" s="124" t="s">
        <v>3</v>
      </c>
      <c r="G7429" s="124">
        <v>1633480</v>
      </c>
      <c r="H7429" s="124"/>
      <c r="I7429" s="128" t="s">
        <v>15988</v>
      </c>
      <c r="J7429" s="124"/>
      <c r="K7429" s="124"/>
      <c r="L7429" s="124"/>
      <c r="M7429" s="124"/>
      <c r="N7429" s="197">
        <v>0</v>
      </c>
      <c r="O7429" s="197">
        <v>200</v>
      </c>
      <c r="P7429" s="124" t="s">
        <v>1314</v>
      </c>
    </row>
    <row r="7430" spans="1:16" ht="51">
      <c r="A7430" s="262">
        <v>86</v>
      </c>
      <c r="B7430" s="124"/>
      <c r="C7430" s="125" t="s">
        <v>710</v>
      </c>
      <c r="D7430" s="195">
        <v>43273</v>
      </c>
      <c r="E7430" s="124" t="s">
        <v>13406</v>
      </c>
      <c r="F7430" s="124" t="s">
        <v>3</v>
      </c>
      <c r="G7430" s="124">
        <v>1633479</v>
      </c>
      <c r="H7430" s="124"/>
      <c r="I7430" s="128" t="s">
        <v>15989</v>
      </c>
      <c r="J7430" s="124"/>
      <c r="K7430" s="124"/>
      <c r="L7430" s="124"/>
      <c r="M7430" s="124"/>
      <c r="N7430" s="197">
        <v>0</v>
      </c>
      <c r="O7430" s="197">
        <v>920.34</v>
      </c>
      <c r="P7430" s="124" t="s">
        <v>1314</v>
      </c>
    </row>
    <row r="7431" spans="1:16" ht="51">
      <c r="A7431" s="262">
        <v>290</v>
      </c>
      <c r="B7431" s="124"/>
      <c r="C7431" s="125" t="s">
        <v>793</v>
      </c>
      <c r="D7431" s="195">
        <v>43273</v>
      </c>
      <c r="E7431" s="124" t="s">
        <v>13407</v>
      </c>
      <c r="F7431" s="124" t="s">
        <v>3</v>
      </c>
      <c r="G7431" s="124">
        <v>1633477</v>
      </c>
      <c r="H7431" s="124"/>
      <c r="I7431" s="128" t="s">
        <v>15990</v>
      </c>
      <c r="J7431" s="124"/>
      <c r="K7431" s="124"/>
      <c r="L7431" s="124"/>
      <c r="M7431" s="124"/>
      <c r="N7431" s="197">
        <v>0</v>
      </c>
      <c r="O7431" s="197">
        <v>1440.72</v>
      </c>
      <c r="P7431" s="124" t="s">
        <v>1314</v>
      </c>
    </row>
    <row r="7432" spans="1:16" ht="51">
      <c r="A7432" s="262">
        <v>169</v>
      </c>
      <c r="B7432" s="124"/>
      <c r="C7432" s="125" t="s">
        <v>749</v>
      </c>
      <c r="D7432" s="195">
        <v>43273</v>
      </c>
      <c r="E7432" s="124" t="s">
        <v>13408</v>
      </c>
      <c r="F7432" s="124" t="s">
        <v>3</v>
      </c>
      <c r="G7432" s="124">
        <v>1633475</v>
      </c>
      <c r="H7432" s="124"/>
      <c r="I7432" s="128" t="s">
        <v>15991</v>
      </c>
      <c r="J7432" s="124"/>
      <c r="K7432" s="124"/>
      <c r="L7432" s="124"/>
      <c r="M7432" s="124"/>
      <c r="N7432" s="197">
        <v>0</v>
      </c>
      <c r="O7432" s="197">
        <v>80</v>
      </c>
      <c r="P7432" s="124" t="s">
        <v>1314</v>
      </c>
    </row>
    <row r="7433" spans="1:16" ht="51">
      <c r="A7433" s="262" t="s">
        <v>619</v>
      </c>
      <c r="B7433" s="124"/>
      <c r="C7433" s="125" t="s">
        <v>713</v>
      </c>
      <c r="D7433" s="195">
        <v>43273</v>
      </c>
      <c r="E7433" s="124" t="s">
        <v>13409</v>
      </c>
      <c r="F7433" s="124" t="s">
        <v>3</v>
      </c>
      <c r="G7433" s="124">
        <v>1633520</v>
      </c>
      <c r="H7433" s="124"/>
      <c r="I7433" s="128" t="s">
        <v>15992</v>
      </c>
      <c r="J7433" s="124"/>
      <c r="K7433" s="124"/>
      <c r="L7433" s="124"/>
      <c r="M7433" s="124"/>
      <c r="N7433" s="197">
        <v>0</v>
      </c>
      <c r="O7433" s="197">
        <v>330</v>
      </c>
      <c r="P7433" s="124" t="s">
        <v>1314</v>
      </c>
    </row>
    <row r="7434" spans="1:16" ht="38.25">
      <c r="A7434" s="262">
        <v>46</v>
      </c>
      <c r="B7434" s="124"/>
      <c r="C7434" s="125" t="s">
        <v>698</v>
      </c>
      <c r="D7434" s="195">
        <v>43273</v>
      </c>
      <c r="E7434" s="124" t="s">
        <v>13410</v>
      </c>
      <c r="F7434" s="124" t="s">
        <v>3</v>
      </c>
      <c r="G7434" s="124">
        <v>1633525</v>
      </c>
      <c r="H7434" s="124"/>
      <c r="I7434" s="128" t="s">
        <v>15993</v>
      </c>
      <c r="J7434" s="124"/>
      <c r="K7434" s="124"/>
      <c r="L7434" s="124"/>
      <c r="M7434" s="124"/>
      <c r="N7434" s="197">
        <v>0</v>
      </c>
      <c r="O7434" s="197">
        <v>111.3</v>
      </c>
      <c r="P7434" s="124" t="s">
        <v>1314</v>
      </c>
    </row>
    <row r="7435" spans="1:16" ht="38.25">
      <c r="A7435" s="262">
        <v>47</v>
      </c>
      <c r="B7435" s="124"/>
      <c r="C7435" s="125" t="s">
        <v>699</v>
      </c>
      <c r="D7435" s="195">
        <v>43273</v>
      </c>
      <c r="E7435" s="124" t="s">
        <v>13411</v>
      </c>
      <c r="F7435" s="124" t="s">
        <v>3</v>
      </c>
      <c r="G7435" s="124">
        <v>1633528</v>
      </c>
      <c r="H7435" s="124"/>
      <c r="I7435" s="128" t="s">
        <v>15994</v>
      </c>
      <c r="J7435" s="124"/>
      <c r="K7435" s="124"/>
      <c r="L7435" s="124"/>
      <c r="M7435" s="124"/>
      <c r="N7435" s="197">
        <v>0</v>
      </c>
      <c r="O7435" s="197">
        <v>525</v>
      </c>
      <c r="P7435" s="124" t="s">
        <v>1314</v>
      </c>
    </row>
    <row r="7436" spans="1:16" ht="51">
      <c r="A7436" s="262" t="s">
        <v>619</v>
      </c>
      <c r="B7436" s="124"/>
      <c r="C7436" s="125" t="s">
        <v>713</v>
      </c>
      <c r="D7436" s="195">
        <v>43273</v>
      </c>
      <c r="E7436" s="124" t="s">
        <v>13412</v>
      </c>
      <c r="F7436" s="124" t="s">
        <v>3</v>
      </c>
      <c r="G7436" s="124">
        <v>1633529</v>
      </c>
      <c r="H7436" s="124"/>
      <c r="I7436" s="128" t="s">
        <v>15995</v>
      </c>
      <c r="J7436" s="124"/>
      <c r="K7436" s="124"/>
      <c r="L7436" s="124"/>
      <c r="M7436" s="124"/>
      <c r="N7436" s="197">
        <v>0</v>
      </c>
      <c r="O7436" s="197">
        <v>1459.5</v>
      </c>
      <c r="P7436" s="124" t="s">
        <v>1314</v>
      </c>
    </row>
    <row r="7437" spans="1:16" ht="38.25">
      <c r="A7437" s="262">
        <v>86</v>
      </c>
      <c r="B7437" s="124"/>
      <c r="C7437" s="125" t="s">
        <v>710</v>
      </c>
      <c r="D7437" s="195">
        <v>43273</v>
      </c>
      <c r="E7437" s="124" t="s">
        <v>13413</v>
      </c>
      <c r="F7437" s="124" t="s">
        <v>3</v>
      </c>
      <c r="G7437" s="124">
        <v>1633538</v>
      </c>
      <c r="H7437" s="124"/>
      <c r="I7437" s="128" t="s">
        <v>15996</v>
      </c>
      <c r="J7437" s="124"/>
      <c r="K7437" s="124"/>
      <c r="L7437" s="124"/>
      <c r="M7437" s="124"/>
      <c r="N7437" s="197">
        <v>0</v>
      </c>
      <c r="O7437" s="197">
        <v>377.33</v>
      </c>
      <c r="P7437" s="124" t="s">
        <v>1314</v>
      </c>
    </row>
    <row r="7438" spans="1:16" ht="51">
      <c r="A7438" s="262" t="s">
        <v>619</v>
      </c>
      <c r="B7438" s="124"/>
      <c r="C7438" s="125" t="s">
        <v>713</v>
      </c>
      <c r="D7438" s="195">
        <v>43273</v>
      </c>
      <c r="E7438" s="124" t="s">
        <v>13414</v>
      </c>
      <c r="F7438" s="124" t="s">
        <v>3</v>
      </c>
      <c r="G7438" s="124">
        <v>1633551</v>
      </c>
      <c r="H7438" s="124"/>
      <c r="I7438" s="128" t="s">
        <v>15997</v>
      </c>
      <c r="J7438" s="124"/>
      <c r="K7438" s="124"/>
      <c r="L7438" s="124"/>
      <c r="M7438" s="124"/>
      <c r="N7438" s="197">
        <v>0</v>
      </c>
      <c r="O7438" s="197">
        <v>307.94</v>
      </c>
      <c r="P7438" s="124" t="s">
        <v>1314</v>
      </c>
    </row>
    <row r="7439" spans="1:16" ht="51">
      <c r="A7439" s="262">
        <v>48</v>
      </c>
      <c r="B7439" s="124"/>
      <c r="C7439" s="125" t="s">
        <v>700</v>
      </c>
      <c r="D7439" s="195">
        <v>43273</v>
      </c>
      <c r="E7439" s="124" t="s">
        <v>13415</v>
      </c>
      <c r="F7439" s="124" t="s">
        <v>3</v>
      </c>
      <c r="G7439" s="124">
        <v>1633578</v>
      </c>
      <c r="H7439" s="124"/>
      <c r="I7439" s="128" t="s">
        <v>15998</v>
      </c>
      <c r="J7439" s="124"/>
      <c r="K7439" s="124"/>
      <c r="L7439" s="124"/>
      <c r="M7439" s="124"/>
      <c r="N7439" s="197">
        <v>0</v>
      </c>
      <c r="O7439" s="197">
        <v>41000</v>
      </c>
      <c r="P7439" s="124" t="s">
        <v>1314</v>
      </c>
    </row>
    <row r="7440" spans="1:16" ht="51">
      <c r="A7440" s="262" t="s">
        <v>619</v>
      </c>
      <c r="B7440" s="124"/>
      <c r="C7440" s="125" t="s">
        <v>713</v>
      </c>
      <c r="D7440" s="195">
        <v>43273</v>
      </c>
      <c r="E7440" s="124" t="s">
        <v>13416</v>
      </c>
      <c r="F7440" s="124" t="s">
        <v>3</v>
      </c>
      <c r="G7440" s="124">
        <v>1633584</v>
      </c>
      <c r="H7440" s="124"/>
      <c r="I7440" s="128" t="s">
        <v>15999</v>
      </c>
      <c r="J7440" s="124"/>
      <c r="K7440" s="124"/>
      <c r="L7440" s="124"/>
      <c r="M7440" s="124"/>
      <c r="N7440" s="197">
        <v>0</v>
      </c>
      <c r="O7440" s="197">
        <v>585.34</v>
      </c>
      <c r="P7440" s="124" t="s">
        <v>1314</v>
      </c>
    </row>
    <row r="7441" spans="1:16" ht="51">
      <c r="A7441" s="262" t="s">
        <v>619</v>
      </c>
      <c r="B7441" s="124"/>
      <c r="C7441" s="125" t="s">
        <v>713</v>
      </c>
      <c r="D7441" s="195">
        <v>43273</v>
      </c>
      <c r="E7441" s="124" t="s">
        <v>13417</v>
      </c>
      <c r="F7441" s="124" t="s">
        <v>3</v>
      </c>
      <c r="G7441" s="124">
        <v>1633426</v>
      </c>
      <c r="H7441" s="124"/>
      <c r="I7441" s="128" t="s">
        <v>16000</v>
      </c>
      <c r="J7441" s="124"/>
      <c r="K7441" s="124"/>
      <c r="L7441" s="124"/>
      <c r="M7441" s="124"/>
      <c r="N7441" s="197">
        <v>0</v>
      </c>
      <c r="O7441" s="197">
        <v>220</v>
      </c>
      <c r="P7441" s="124" t="s">
        <v>1314</v>
      </c>
    </row>
    <row r="7442" spans="1:16" ht="51">
      <c r="A7442" s="262" t="s">
        <v>619</v>
      </c>
      <c r="B7442" s="124"/>
      <c r="C7442" s="125" t="s">
        <v>713</v>
      </c>
      <c r="D7442" s="195">
        <v>43273</v>
      </c>
      <c r="E7442" s="124" t="s">
        <v>13418</v>
      </c>
      <c r="F7442" s="124" t="s">
        <v>3</v>
      </c>
      <c r="G7442" s="124">
        <v>1633428</v>
      </c>
      <c r="H7442" s="124"/>
      <c r="I7442" s="128" t="s">
        <v>16001</v>
      </c>
      <c r="J7442" s="124"/>
      <c r="K7442" s="124"/>
      <c r="L7442" s="124"/>
      <c r="M7442" s="124"/>
      <c r="N7442" s="197">
        <v>0</v>
      </c>
      <c r="O7442" s="197">
        <v>220</v>
      </c>
      <c r="P7442" s="124" t="s">
        <v>1314</v>
      </c>
    </row>
    <row r="7443" spans="1:16" ht="51">
      <c r="A7443" s="262" t="s">
        <v>619</v>
      </c>
      <c r="B7443" s="124"/>
      <c r="C7443" s="125" t="s">
        <v>713</v>
      </c>
      <c r="D7443" s="195">
        <v>43273</v>
      </c>
      <c r="E7443" s="124" t="s">
        <v>13419</v>
      </c>
      <c r="F7443" s="124" t="s">
        <v>3</v>
      </c>
      <c r="G7443" s="124">
        <v>1633431</v>
      </c>
      <c r="H7443" s="124"/>
      <c r="I7443" s="128" t="s">
        <v>16002</v>
      </c>
      <c r="J7443" s="124"/>
      <c r="K7443" s="124"/>
      <c r="L7443" s="124"/>
      <c r="M7443" s="124"/>
      <c r="N7443" s="197">
        <v>0</v>
      </c>
      <c r="O7443" s="197">
        <v>140</v>
      </c>
      <c r="P7443" s="124" t="s">
        <v>1314</v>
      </c>
    </row>
    <row r="7444" spans="1:16" ht="51">
      <c r="A7444" s="262" t="s">
        <v>619</v>
      </c>
      <c r="B7444" s="124"/>
      <c r="C7444" s="125" t="s">
        <v>713</v>
      </c>
      <c r="D7444" s="195">
        <v>43273</v>
      </c>
      <c r="E7444" s="124" t="s">
        <v>13420</v>
      </c>
      <c r="F7444" s="124" t="s">
        <v>3</v>
      </c>
      <c r="G7444" s="124">
        <v>1633432</v>
      </c>
      <c r="H7444" s="124"/>
      <c r="I7444" s="128" t="s">
        <v>16003</v>
      </c>
      <c r="J7444" s="124"/>
      <c r="K7444" s="124"/>
      <c r="L7444" s="124"/>
      <c r="M7444" s="124"/>
      <c r="N7444" s="197">
        <v>0</v>
      </c>
      <c r="O7444" s="197">
        <v>140</v>
      </c>
      <c r="P7444" s="124" t="s">
        <v>1314</v>
      </c>
    </row>
    <row r="7445" spans="1:16" ht="51">
      <c r="A7445" s="262" t="s">
        <v>619</v>
      </c>
      <c r="B7445" s="124"/>
      <c r="C7445" s="125" t="s">
        <v>713</v>
      </c>
      <c r="D7445" s="195">
        <v>43273</v>
      </c>
      <c r="E7445" s="124" t="s">
        <v>13421</v>
      </c>
      <c r="F7445" s="124" t="s">
        <v>3</v>
      </c>
      <c r="G7445" s="124">
        <v>1633434</v>
      </c>
      <c r="H7445" s="124"/>
      <c r="I7445" s="128" t="s">
        <v>16004</v>
      </c>
      <c r="J7445" s="124"/>
      <c r="K7445" s="124"/>
      <c r="L7445" s="124"/>
      <c r="M7445" s="124"/>
      <c r="N7445" s="197">
        <v>0</v>
      </c>
      <c r="O7445" s="197">
        <v>140</v>
      </c>
      <c r="P7445" s="124" t="s">
        <v>1314</v>
      </c>
    </row>
    <row r="7446" spans="1:16" ht="51">
      <c r="A7446" s="262" t="s">
        <v>619</v>
      </c>
      <c r="B7446" s="124"/>
      <c r="C7446" s="125" t="s">
        <v>713</v>
      </c>
      <c r="D7446" s="195">
        <v>43273</v>
      </c>
      <c r="E7446" s="124" t="s">
        <v>13422</v>
      </c>
      <c r="F7446" s="124" t="s">
        <v>3</v>
      </c>
      <c r="G7446" s="124">
        <v>1633437</v>
      </c>
      <c r="H7446" s="124"/>
      <c r="I7446" s="128" t="s">
        <v>16005</v>
      </c>
      <c r="J7446" s="124"/>
      <c r="K7446" s="124"/>
      <c r="L7446" s="124"/>
      <c r="M7446" s="124"/>
      <c r="N7446" s="197">
        <v>0</v>
      </c>
      <c r="O7446" s="197">
        <v>140</v>
      </c>
      <c r="P7446" s="124" t="s">
        <v>1314</v>
      </c>
    </row>
    <row r="7447" spans="1:16" ht="51">
      <c r="A7447" s="262" t="s">
        <v>619</v>
      </c>
      <c r="B7447" s="124"/>
      <c r="C7447" s="125" t="s">
        <v>713</v>
      </c>
      <c r="D7447" s="195">
        <v>43273</v>
      </c>
      <c r="E7447" s="124" t="s">
        <v>13423</v>
      </c>
      <c r="F7447" s="124" t="s">
        <v>3</v>
      </c>
      <c r="G7447" s="124">
        <v>1633438</v>
      </c>
      <c r="H7447" s="124"/>
      <c r="I7447" s="128" t="s">
        <v>16006</v>
      </c>
      <c r="J7447" s="124"/>
      <c r="K7447" s="124"/>
      <c r="L7447" s="124"/>
      <c r="M7447" s="124"/>
      <c r="N7447" s="197">
        <v>0</v>
      </c>
      <c r="O7447" s="197">
        <v>140</v>
      </c>
      <c r="P7447" s="124" t="s">
        <v>1314</v>
      </c>
    </row>
    <row r="7448" spans="1:16" ht="38.25">
      <c r="A7448" s="262">
        <v>283</v>
      </c>
      <c r="B7448" s="124"/>
      <c r="C7448" s="125" t="s">
        <v>146</v>
      </c>
      <c r="D7448" s="195">
        <v>43273</v>
      </c>
      <c r="E7448" s="124" t="s">
        <v>13424</v>
      </c>
      <c r="F7448" s="124" t="s">
        <v>3</v>
      </c>
      <c r="G7448" s="124">
        <v>1633440</v>
      </c>
      <c r="H7448" s="124"/>
      <c r="I7448" s="128" t="s">
        <v>16007</v>
      </c>
      <c r="J7448" s="124"/>
      <c r="K7448" s="124"/>
      <c r="L7448" s="124"/>
      <c r="M7448" s="124"/>
      <c r="N7448" s="197">
        <v>0</v>
      </c>
      <c r="O7448" s="197">
        <v>1113</v>
      </c>
      <c r="P7448" s="124" t="s">
        <v>1314</v>
      </c>
    </row>
    <row r="7449" spans="1:16" ht="38.25">
      <c r="A7449" s="262">
        <v>20</v>
      </c>
      <c r="B7449" s="124"/>
      <c r="C7449" s="125" t="s">
        <v>693</v>
      </c>
      <c r="D7449" s="195">
        <v>43273</v>
      </c>
      <c r="E7449" s="124" t="s">
        <v>13425</v>
      </c>
      <c r="F7449" s="124" t="s">
        <v>3</v>
      </c>
      <c r="G7449" s="124">
        <v>1633441</v>
      </c>
      <c r="H7449" s="124"/>
      <c r="I7449" s="128" t="s">
        <v>16008</v>
      </c>
      <c r="J7449" s="124"/>
      <c r="K7449" s="124"/>
      <c r="L7449" s="124"/>
      <c r="M7449" s="124"/>
      <c r="N7449" s="197">
        <v>0</v>
      </c>
      <c r="O7449" s="197">
        <v>0.5</v>
      </c>
      <c r="P7449" s="124" t="s">
        <v>1314</v>
      </c>
    </row>
    <row r="7450" spans="1:16" ht="51">
      <c r="A7450" s="262" t="s">
        <v>619</v>
      </c>
      <c r="B7450" s="124"/>
      <c r="C7450" s="125" t="s">
        <v>713</v>
      </c>
      <c r="D7450" s="195">
        <v>43273</v>
      </c>
      <c r="E7450" s="124" t="s">
        <v>13426</v>
      </c>
      <c r="F7450" s="124" t="s">
        <v>3</v>
      </c>
      <c r="G7450" s="124">
        <v>1633442</v>
      </c>
      <c r="H7450" s="124"/>
      <c r="I7450" s="128" t="s">
        <v>16009</v>
      </c>
      <c r="J7450" s="124"/>
      <c r="K7450" s="124"/>
      <c r="L7450" s="124"/>
      <c r="M7450" s="124"/>
      <c r="N7450" s="197">
        <v>0</v>
      </c>
      <c r="O7450" s="197">
        <v>140</v>
      </c>
      <c r="P7450" s="124" t="s">
        <v>1314</v>
      </c>
    </row>
    <row r="7451" spans="1:16" ht="51">
      <c r="A7451" s="262" t="s">
        <v>619</v>
      </c>
      <c r="B7451" s="124"/>
      <c r="C7451" s="125" t="s">
        <v>713</v>
      </c>
      <c r="D7451" s="195">
        <v>43273</v>
      </c>
      <c r="E7451" s="124" t="s">
        <v>13427</v>
      </c>
      <c r="F7451" s="124" t="s">
        <v>3</v>
      </c>
      <c r="G7451" s="124">
        <v>1633443</v>
      </c>
      <c r="H7451" s="124"/>
      <c r="I7451" s="128" t="s">
        <v>16010</v>
      </c>
      <c r="J7451" s="124"/>
      <c r="K7451" s="124"/>
      <c r="L7451" s="124"/>
      <c r="M7451" s="124"/>
      <c r="N7451" s="197">
        <v>0</v>
      </c>
      <c r="O7451" s="197">
        <v>140</v>
      </c>
      <c r="P7451" s="124" t="s">
        <v>1314</v>
      </c>
    </row>
    <row r="7452" spans="1:16" ht="51">
      <c r="A7452" s="262" t="s">
        <v>619</v>
      </c>
      <c r="B7452" s="124"/>
      <c r="C7452" s="125" t="s">
        <v>713</v>
      </c>
      <c r="D7452" s="195">
        <v>43273</v>
      </c>
      <c r="E7452" s="124" t="s">
        <v>13428</v>
      </c>
      <c r="F7452" s="124" t="s">
        <v>3</v>
      </c>
      <c r="G7452" s="124">
        <v>1633444</v>
      </c>
      <c r="H7452" s="124"/>
      <c r="I7452" s="128" t="s">
        <v>16011</v>
      </c>
      <c r="J7452" s="124"/>
      <c r="K7452" s="124"/>
      <c r="L7452" s="124"/>
      <c r="M7452" s="124"/>
      <c r="N7452" s="197">
        <v>0</v>
      </c>
      <c r="O7452" s="197">
        <v>140</v>
      </c>
      <c r="P7452" s="124" t="s">
        <v>1314</v>
      </c>
    </row>
    <row r="7453" spans="1:16" ht="51">
      <c r="A7453" s="262" t="s">
        <v>619</v>
      </c>
      <c r="B7453" s="124"/>
      <c r="C7453" s="125" t="s">
        <v>713</v>
      </c>
      <c r="D7453" s="195">
        <v>43273</v>
      </c>
      <c r="E7453" s="124" t="s">
        <v>13429</v>
      </c>
      <c r="F7453" s="124" t="s">
        <v>3</v>
      </c>
      <c r="G7453" s="124">
        <v>1633445</v>
      </c>
      <c r="H7453" s="124"/>
      <c r="I7453" s="128" t="s">
        <v>16012</v>
      </c>
      <c r="J7453" s="124"/>
      <c r="K7453" s="124"/>
      <c r="L7453" s="124"/>
      <c r="M7453" s="124"/>
      <c r="N7453" s="197">
        <v>0</v>
      </c>
      <c r="O7453" s="197">
        <v>140</v>
      </c>
      <c r="P7453" s="124" t="s">
        <v>1314</v>
      </c>
    </row>
    <row r="7454" spans="1:16" ht="51">
      <c r="A7454" s="262">
        <v>70</v>
      </c>
      <c r="B7454" s="124"/>
      <c r="C7454" s="125" t="s">
        <v>705</v>
      </c>
      <c r="D7454" s="195">
        <v>43273</v>
      </c>
      <c r="E7454" s="124" t="s">
        <v>13430</v>
      </c>
      <c r="F7454" s="124" t="s">
        <v>3</v>
      </c>
      <c r="G7454" s="124">
        <v>1633446</v>
      </c>
      <c r="H7454" s="124"/>
      <c r="I7454" s="128" t="s">
        <v>16013</v>
      </c>
      <c r="J7454" s="124"/>
      <c r="K7454" s="124"/>
      <c r="L7454" s="124"/>
      <c r="M7454" s="124"/>
      <c r="N7454" s="197">
        <v>0</v>
      </c>
      <c r="O7454" s="197">
        <v>225</v>
      </c>
      <c r="P7454" s="124" t="s">
        <v>1314</v>
      </c>
    </row>
    <row r="7455" spans="1:16" ht="51">
      <c r="A7455" s="262" t="s">
        <v>619</v>
      </c>
      <c r="B7455" s="124"/>
      <c r="C7455" s="125" t="s">
        <v>713</v>
      </c>
      <c r="D7455" s="195">
        <v>43273</v>
      </c>
      <c r="E7455" s="124" t="s">
        <v>13431</v>
      </c>
      <c r="F7455" s="124" t="s">
        <v>3</v>
      </c>
      <c r="G7455" s="124">
        <v>1633447</v>
      </c>
      <c r="H7455" s="124"/>
      <c r="I7455" s="128" t="s">
        <v>16014</v>
      </c>
      <c r="J7455" s="124"/>
      <c r="K7455" s="124"/>
      <c r="L7455" s="124"/>
      <c r="M7455" s="124"/>
      <c r="N7455" s="197">
        <v>0</v>
      </c>
      <c r="O7455" s="197">
        <v>1038.72</v>
      </c>
      <c r="P7455" s="124" t="s">
        <v>1314</v>
      </c>
    </row>
    <row r="7456" spans="1:16" ht="51">
      <c r="A7456" s="262" t="s">
        <v>619</v>
      </c>
      <c r="B7456" s="124"/>
      <c r="C7456" s="125" t="s">
        <v>713</v>
      </c>
      <c r="D7456" s="195">
        <v>43273</v>
      </c>
      <c r="E7456" s="124" t="s">
        <v>13432</v>
      </c>
      <c r="F7456" s="124" t="s">
        <v>3</v>
      </c>
      <c r="G7456" s="124">
        <v>1633449</v>
      </c>
      <c r="H7456" s="124"/>
      <c r="I7456" s="128" t="s">
        <v>16014</v>
      </c>
      <c r="J7456" s="124"/>
      <c r="K7456" s="124"/>
      <c r="L7456" s="124"/>
      <c r="M7456" s="124"/>
      <c r="N7456" s="197">
        <v>0</v>
      </c>
      <c r="O7456" s="197">
        <v>1070.23</v>
      </c>
      <c r="P7456" s="124" t="s">
        <v>1314</v>
      </c>
    </row>
    <row r="7457" spans="1:16" ht="51">
      <c r="A7457" s="262" t="s">
        <v>619</v>
      </c>
      <c r="B7457" s="124"/>
      <c r="C7457" s="125" t="s">
        <v>713</v>
      </c>
      <c r="D7457" s="195">
        <v>43273</v>
      </c>
      <c r="E7457" s="124" t="s">
        <v>13433</v>
      </c>
      <c r="F7457" s="124" t="s">
        <v>3</v>
      </c>
      <c r="G7457" s="124">
        <v>1633460</v>
      </c>
      <c r="H7457" s="124"/>
      <c r="I7457" s="128" t="s">
        <v>16015</v>
      </c>
      <c r="J7457" s="124"/>
      <c r="K7457" s="124"/>
      <c r="L7457" s="124"/>
      <c r="M7457" s="124"/>
      <c r="N7457" s="197">
        <v>0</v>
      </c>
      <c r="O7457" s="197">
        <v>3513</v>
      </c>
      <c r="P7457" s="124" t="s">
        <v>1314</v>
      </c>
    </row>
    <row r="7458" spans="1:16" ht="51">
      <c r="A7458" s="262">
        <v>661</v>
      </c>
      <c r="B7458" s="124"/>
      <c r="C7458" s="125" t="s">
        <v>234</v>
      </c>
      <c r="D7458" s="195">
        <v>43273</v>
      </c>
      <c r="E7458" s="124" t="s">
        <v>13434</v>
      </c>
      <c r="F7458" s="124" t="s">
        <v>3</v>
      </c>
      <c r="G7458" s="124">
        <v>1633464</v>
      </c>
      <c r="H7458" s="124"/>
      <c r="I7458" s="128" t="s">
        <v>16016</v>
      </c>
      <c r="J7458" s="124"/>
      <c r="K7458" s="124"/>
      <c r="L7458" s="124"/>
      <c r="M7458" s="124"/>
      <c r="N7458" s="197">
        <v>0</v>
      </c>
      <c r="O7458" s="197">
        <v>653</v>
      </c>
      <c r="P7458" s="124" t="s">
        <v>1314</v>
      </c>
    </row>
    <row r="7459" spans="1:16" ht="51">
      <c r="A7459" s="262">
        <v>661</v>
      </c>
      <c r="B7459" s="124"/>
      <c r="C7459" s="125" t="s">
        <v>234</v>
      </c>
      <c r="D7459" s="195">
        <v>43273</v>
      </c>
      <c r="E7459" s="124" t="s">
        <v>13435</v>
      </c>
      <c r="F7459" s="124" t="s">
        <v>3</v>
      </c>
      <c r="G7459" s="124">
        <v>1633465</v>
      </c>
      <c r="H7459" s="124"/>
      <c r="I7459" s="128" t="s">
        <v>16017</v>
      </c>
      <c r="J7459" s="124"/>
      <c r="K7459" s="124"/>
      <c r="L7459" s="124"/>
      <c r="M7459" s="124"/>
      <c r="N7459" s="197">
        <v>0</v>
      </c>
      <c r="O7459" s="197">
        <v>136</v>
      </c>
      <c r="P7459" s="124" t="s">
        <v>1314</v>
      </c>
    </row>
    <row r="7460" spans="1:16" ht="51">
      <c r="A7460" s="262">
        <v>661</v>
      </c>
      <c r="B7460" s="124"/>
      <c r="C7460" s="125" t="s">
        <v>234</v>
      </c>
      <c r="D7460" s="195">
        <v>43273</v>
      </c>
      <c r="E7460" s="124" t="s">
        <v>13436</v>
      </c>
      <c r="F7460" s="124" t="s">
        <v>3</v>
      </c>
      <c r="G7460" s="124">
        <v>1633467</v>
      </c>
      <c r="H7460" s="124"/>
      <c r="I7460" s="128" t="s">
        <v>16018</v>
      </c>
      <c r="J7460" s="124"/>
      <c r="K7460" s="124"/>
      <c r="L7460" s="124"/>
      <c r="M7460" s="124"/>
      <c r="N7460" s="197">
        <v>0</v>
      </c>
      <c r="O7460" s="197">
        <v>485</v>
      </c>
      <c r="P7460" s="124" t="s">
        <v>1314</v>
      </c>
    </row>
    <row r="7461" spans="1:16" ht="51">
      <c r="A7461" s="262">
        <v>513</v>
      </c>
      <c r="B7461" s="124"/>
      <c r="C7461" s="125" t="s">
        <v>201</v>
      </c>
      <c r="D7461" s="195">
        <v>43273</v>
      </c>
      <c r="E7461" s="124" t="s">
        <v>13437</v>
      </c>
      <c r="F7461" s="124" t="s">
        <v>3</v>
      </c>
      <c r="G7461" s="124">
        <v>1633470</v>
      </c>
      <c r="H7461" s="124"/>
      <c r="I7461" s="128" t="s">
        <v>16019</v>
      </c>
      <c r="J7461" s="124"/>
      <c r="K7461" s="124"/>
      <c r="L7461" s="124"/>
      <c r="M7461" s="124"/>
      <c r="N7461" s="197">
        <v>0</v>
      </c>
      <c r="O7461" s="197">
        <v>2802.66</v>
      </c>
      <c r="P7461" s="124" t="s">
        <v>1314</v>
      </c>
    </row>
    <row r="7462" spans="1:16" ht="38.25">
      <c r="A7462" s="262">
        <v>526</v>
      </c>
      <c r="B7462" s="124"/>
      <c r="C7462" s="125" t="s">
        <v>846</v>
      </c>
      <c r="D7462" s="195">
        <v>43273</v>
      </c>
      <c r="E7462" s="124" t="s">
        <v>13438</v>
      </c>
      <c r="F7462" s="124" t="s">
        <v>3</v>
      </c>
      <c r="G7462" s="124">
        <v>1633587</v>
      </c>
      <c r="H7462" s="124"/>
      <c r="I7462" s="128" t="s">
        <v>16020</v>
      </c>
      <c r="J7462" s="124"/>
      <c r="K7462" s="124"/>
      <c r="L7462" s="124"/>
      <c r="M7462" s="124"/>
      <c r="N7462" s="197">
        <v>0</v>
      </c>
      <c r="O7462" s="197">
        <v>181</v>
      </c>
      <c r="P7462" s="124" t="s">
        <v>1314</v>
      </c>
    </row>
    <row r="7463" spans="1:16" ht="51">
      <c r="A7463" s="262" t="s">
        <v>619</v>
      </c>
      <c r="B7463" s="124"/>
      <c r="C7463" s="125" t="s">
        <v>713</v>
      </c>
      <c r="D7463" s="195">
        <v>43273</v>
      </c>
      <c r="E7463" s="124" t="s">
        <v>13439</v>
      </c>
      <c r="F7463" s="124" t="s">
        <v>3</v>
      </c>
      <c r="G7463" s="124">
        <v>1633632</v>
      </c>
      <c r="H7463" s="124"/>
      <c r="I7463" s="128" t="s">
        <v>16021</v>
      </c>
      <c r="J7463" s="124"/>
      <c r="K7463" s="124"/>
      <c r="L7463" s="124"/>
      <c r="M7463" s="124"/>
      <c r="N7463" s="197">
        <v>0</v>
      </c>
      <c r="O7463" s="197">
        <v>4316</v>
      </c>
      <c r="P7463" s="124" t="s">
        <v>1314</v>
      </c>
    </row>
    <row r="7464" spans="1:16" ht="51">
      <c r="A7464" s="262">
        <v>16</v>
      </c>
      <c r="B7464" s="124"/>
      <c r="C7464" s="125" t="s">
        <v>692</v>
      </c>
      <c r="D7464" s="195">
        <v>43273</v>
      </c>
      <c r="E7464" s="124" t="s">
        <v>13440</v>
      </c>
      <c r="F7464" s="124" t="s">
        <v>3</v>
      </c>
      <c r="G7464" s="124">
        <v>1633636</v>
      </c>
      <c r="H7464" s="124"/>
      <c r="I7464" s="128" t="s">
        <v>16022</v>
      </c>
      <c r="J7464" s="124"/>
      <c r="K7464" s="124"/>
      <c r="L7464" s="124"/>
      <c r="M7464" s="124"/>
      <c r="N7464" s="197">
        <v>0</v>
      </c>
      <c r="O7464" s="197">
        <v>5542</v>
      </c>
      <c r="P7464" s="124" t="s">
        <v>1314</v>
      </c>
    </row>
    <row r="7465" spans="1:16" ht="51">
      <c r="A7465" s="262">
        <v>30</v>
      </c>
      <c r="B7465" s="124"/>
      <c r="C7465" s="125" t="s">
        <v>695</v>
      </c>
      <c r="D7465" s="195">
        <v>43273</v>
      </c>
      <c r="E7465" s="124" t="s">
        <v>13441</v>
      </c>
      <c r="F7465" s="124" t="s">
        <v>3</v>
      </c>
      <c r="G7465" s="124">
        <v>1633643</v>
      </c>
      <c r="H7465" s="124"/>
      <c r="I7465" s="128" t="s">
        <v>16023</v>
      </c>
      <c r="J7465" s="124"/>
      <c r="K7465" s="124"/>
      <c r="L7465" s="124"/>
      <c r="M7465" s="124"/>
      <c r="N7465" s="197">
        <v>0</v>
      </c>
      <c r="O7465" s="197">
        <v>3215</v>
      </c>
      <c r="P7465" s="124" t="s">
        <v>1314</v>
      </c>
    </row>
    <row r="7466" spans="1:16" ht="51">
      <c r="A7466" s="262">
        <v>290</v>
      </c>
      <c r="B7466" s="124"/>
      <c r="C7466" s="125" t="s">
        <v>793</v>
      </c>
      <c r="D7466" s="195">
        <v>43273</v>
      </c>
      <c r="E7466" s="124" t="s">
        <v>13442</v>
      </c>
      <c r="F7466" s="124" t="s">
        <v>3</v>
      </c>
      <c r="G7466" s="124">
        <v>1633656</v>
      </c>
      <c r="H7466" s="124"/>
      <c r="I7466" s="128" t="s">
        <v>16024</v>
      </c>
      <c r="J7466" s="124"/>
      <c r="K7466" s="124"/>
      <c r="L7466" s="124"/>
      <c r="M7466" s="124"/>
      <c r="N7466" s="197">
        <v>0</v>
      </c>
      <c r="O7466" s="197">
        <v>1440.72</v>
      </c>
      <c r="P7466" s="124" t="s">
        <v>1314</v>
      </c>
    </row>
    <row r="7467" spans="1:16" ht="51">
      <c r="A7467" s="262" t="s">
        <v>619</v>
      </c>
      <c r="B7467" s="124"/>
      <c r="C7467" s="125" t="s">
        <v>713</v>
      </c>
      <c r="D7467" s="195">
        <v>43273</v>
      </c>
      <c r="E7467" s="124" t="s">
        <v>13443</v>
      </c>
      <c r="F7467" s="124" t="s">
        <v>3</v>
      </c>
      <c r="G7467" s="124">
        <v>1633657</v>
      </c>
      <c r="H7467" s="124"/>
      <c r="I7467" s="128" t="s">
        <v>16025</v>
      </c>
      <c r="J7467" s="124"/>
      <c r="K7467" s="124"/>
      <c r="L7467" s="124"/>
      <c r="M7467" s="124"/>
      <c r="N7467" s="197">
        <v>0</v>
      </c>
      <c r="O7467" s="197">
        <v>78.040000000000006</v>
      </c>
      <c r="P7467" s="124" t="s">
        <v>1314</v>
      </c>
    </row>
    <row r="7468" spans="1:16" ht="51">
      <c r="A7468" s="262">
        <v>70</v>
      </c>
      <c r="B7468" s="124"/>
      <c r="C7468" s="125" t="s">
        <v>705</v>
      </c>
      <c r="D7468" s="195">
        <v>43273</v>
      </c>
      <c r="E7468" s="124" t="s">
        <v>13444</v>
      </c>
      <c r="F7468" s="124" t="s">
        <v>3</v>
      </c>
      <c r="G7468" s="124">
        <v>1633659</v>
      </c>
      <c r="H7468" s="124"/>
      <c r="I7468" s="128" t="s">
        <v>16026</v>
      </c>
      <c r="J7468" s="124"/>
      <c r="K7468" s="124"/>
      <c r="L7468" s="124"/>
      <c r="M7468" s="124"/>
      <c r="N7468" s="197">
        <v>0</v>
      </c>
      <c r="O7468" s="197">
        <v>150</v>
      </c>
      <c r="P7468" s="124" t="s">
        <v>1314</v>
      </c>
    </row>
    <row r="7469" spans="1:16" ht="51">
      <c r="A7469" s="262">
        <v>224</v>
      </c>
      <c r="B7469" s="124"/>
      <c r="C7469" s="125" t="s">
        <v>120</v>
      </c>
      <c r="D7469" s="195">
        <v>43273</v>
      </c>
      <c r="E7469" s="124" t="s">
        <v>13445</v>
      </c>
      <c r="F7469" s="124" t="s">
        <v>3</v>
      </c>
      <c r="G7469" s="124">
        <v>1633660</v>
      </c>
      <c r="H7469" s="124"/>
      <c r="I7469" s="128" t="s">
        <v>5204</v>
      </c>
      <c r="J7469" s="124"/>
      <c r="K7469" s="124"/>
      <c r="L7469" s="124"/>
      <c r="M7469" s="124"/>
      <c r="N7469" s="197">
        <v>0</v>
      </c>
      <c r="O7469" s="197">
        <v>142</v>
      </c>
      <c r="P7469" s="124" t="s">
        <v>1314</v>
      </c>
    </row>
    <row r="7470" spans="1:16" ht="51">
      <c r="A7470" s="262">
        <v>526</v>
      </c>
      <c r="B7470" s="124"/>
      <c r="C7470" s="125" t="s">
        <v>846</v>
      </c>
      <c r="D7470" s="195">
        <v>43273</v>
      </c>
      <c r="E7470" s="124" t="s">
        <v>13446</v>
      </c>
      <c r="F7470" s="124" t="s">
        <v>3</v>
      </c>
      <c r="G7470" s="124">
        <v>1633662</v>
      </c>
      <c r="H7470" s="124"/>
      <c r="I7470" s="128" t="s">
        <v>16027</v>
      </c>
      <c r="J7470" s="124"/>
      <c r="K7470" s="124"/>
      <c r="L7470" s="124"/>
      <c r="M7470" s="124"/>
      <c r="N7470" s="197">
        <v>0</v>
      </c>
      <c r="O7470" s="197">
        <v>180</v>
      </c>
      <c r="P7470" s="124" t="s">
        <v>1314</v>
      </c>
    </row>
    <row r="7471" spans="1:16" ht="51">
      <c r="A7471" s="262">
        <v>212</v>
      </c>
      <c r="B7471" s="124"/>
      <c r="C7471" s="125" t="s">
        <v>761</v>
      </c>
      <c r="D7471" s="195">
        <v>43273</v>
      </c>
      <c r="E7471" s="124" t="s">
        <v>13447</v>
      </c>
      <c r="F7471" s="124" t="s">
        <v>3</v>
      </c>
      <c r="G7471" s="124">
        <v>1633670</v>
      </c>
      <c r="H7471" s="124"/>
      <c r="I7471" s="128" t="s">
        <v>16028</v>
      </c>
      <c r="J7471" s="124"/>
      <c r="K7471" s="124"/>
      <c r="L7471" s="124"/>
      <c r="M7471" s="124"/>
      <c r="N7471" s="197">
        <v>0</v>
      </c>
      <c r="O7471" s="197">
        <v>101</v>
      </c>
      <c r="P7471" s="124" t="s">
        <v>1314</v>
      </c>
    </row>
    <row r="7472" spans="1:16" ht="51">
      <c r="A7472" s="262">
        <v>212</v>
      </c>
      <c r="B7472" s="124"/>
      <c r="C7472" s="125" t="s">
        <v>761</v>
      </c>
      <c r="D7472" s="195">
        <v>43273</v>
      </c>
      <c r="E7472" s="124" t="s">
        <v>13448</v>
      </c>
      <c r="F7472" s="124" t="s">
        <v>3</v>
      </c>
      <c r="G7472" s="124">
        <v>1633677</v>
      </c>
      <c r="H7472" s="124"/>
      <c r="I7472" s="128" t="s">
        <v>16029</v>
      </c>
      <c r="J7472" s="124"/>
      <c r="K7472" s="124"/>
      <c r="L7472" s="124"/>
      <c r="M7472" s="124"/>
      <c r="N7472" s="197">
        <v>0</v>
      </c>
      <c r="O7472" s="197">
        <v>87.62</v>
      </c>
      <c r="P7472" s="124" t="s">
        <v>1314</v>
      </c>
    </row>
    <row r="7473" spans="1:16" ht="38.25">
      <c r="A7473" s="262">
        <v>592</v>
      </c>
      <c r="B7473" s="124"/>
      <c r="C7473" s="125" t="s">
        <v>862</v>
      </c>
      <c r="D7473" s="195">
        <v>43273</v>
      </c>
      <c r="E7473" s="124" t="s">
        <v>13449</v>
      </c>
      <c r="F7473" s="124" t="s">
        <v>3</v>
      </c>
      <c r="G7473" s="124">
        <v>1633683</v>
      </c>
      <c r="H7473" s="124"/>
      <c r="I7473" s="128" t="s">
        <v>16030</v>
      </c>
      <c r="J7473" s="124"/>
      <c r="K7473" s="124"/>
      <c r="L7473" s="124"/>
      <c r="M7473" s="124"/>
      <c r="N7473" s="197">
        <v>0</v>
      </c>
      <c r="O7473" s="197">
        <v>3134.8</v>
      </c>
      <c r="P7473" s="124" t="s">
        <v>1314</v>
      </c>
    </row>
    <row r="7474" spans="1:16" ht="51">
      <c r="A7474" s="262">
        <v>670</v>
      </c>
      <c r="B7474" s="124"/>
      <c r="C7474" s="125" t="s">
        <v>235</v>
      </c>
      <c r="D7474" s="195">
        <v>43273</v>
      </c>
      <c r="E7474" s="124" t="s">
        <v>13450</v>
      </c>
      <c r="F7474" s="124" t="s">
        <v>3</v>
      </c>
      <c r="G7474" s="124">
        <v>1633335</v>
      </c>
      <c r="H7474" s="124"/>
      <c r="I7474" s="128" t="s">
        <v>16031</v>
      </c>
      <c r="J7474" s="124"/>
      <c r="K7474" s="124"/>
      <c r="L7474" s="124"/>
      <c r="M7474" s="124"/>
      <c r="N7474" s="197">
        <v>0</v>
      </c>
      <c r="O7474" s="197">
        <v>399898</v>
      </c>
      <c r="P7474" s="124" t="s">
        <v>1314</v>
      </c>
    </row>
    <row r="7475" spans="1:16" ht="51">
      <c r="A7475" s="262">
        <v>670</v>
      </c>
      <c r="B7475" s="124"/>
      <c r="C7475" s="125" t="s">
        <v>235</v>
      </c>
      <c r="D7475" s="195">
        <v>43273</v>
      </c>
      <c r="E7475" s="124" t="s">
        <v>13451</v>
      </c>
      <c r="F7475" s="124" t="s">
        <v>3</v>
      </c>
      <c r="G7475" s="124">
        <v>1633336</v>
      </c>
      <c r="H7475" s="124"/>
      <c r="I7475" s="128" t="s">
        <v>16032</v>
      </c>
      <c r="J7475" s="124"/>
      <c r="K7475" s="124"/>
      <c r="L7475" s="124"/>
      <c r="M7475" s="124"/>
      <c r="N7475" s="197">
        <v>0</v>
      </c>
      <c r="O7475" s="197">
        <v>300</v>
      </c>
      <c r="P7475" s="124" t="s">
        <v>1314</v>
      </c>
    </row>
    <row r="7476" spans="1:16" ht="51">
      <c r="A7476" s="262">
        <v>342</v>
      </c>
      <c r="B7476" s="124"/>
      <c r="C7476" s="125" t="s">
        <v>816</v>
      </c>
      <c r="D7476" s="195">
        <v>43273</v>
      </c>
      <c r="E7476" s="124" t="s">
        <v>13452</v>
      </c>
      <c r="F7476" s="124" t="s">
        <v>3</v>
      </c>
      <c r="G7476" s="124">
        <v>1633412</v>
      </c>
      <c r="H7476" s="124"/>
      <c r="I7476" s="128" t="s">
        <v>16033</v>
      </c>
      <c r="J7476" s="124"/>
      <c r="K7476" s="124"/>
      <c r="L7476" s="124"/>
      <c r="M7476" s="124"/>
      <c r="N7476" s="197">
        <v>0</v>
      </c>
      <c r="O7476" s="197">
        <v>500</v>
      </c>
      <c r="P7476" s="124" t="s">
        <v>1314</v>
      </c>
    </row>
    <row r="7477" spans="1:16" ht="51">
      <c r="A7477" s="262">
        <v>163</v>
      </c>
      <c r="B7477" s="124"/>
      <c r="C7477" s="125" t="s">
        <v>748</v>
      </c>
      <c r="D7477" s="195">
        <v>43273</v>
      </c>
      <c r="E7477" s="124" t="s">
        <v>13453</v>
      </c>
      <c r="F7477" s="124" t="s">
        <v>3</v>
      </c>
      <c r="G7477" s="124">
        <v>1633452</v>
      </c>
      <c r="H7477" s="124"/>
      <c r="I7477" s="128" t="s">
        <v>16034</v>
      </c>
      <c r="J7477" s="124"/>
      <c r="K7477" s="124"/>
      <c r="L7477" s="124"/>
      <c r="M7477" s="124"/>
      <c r="N7477" s="197">
        <v>0</v>
      </c>
      <c r="O7477" s="197">
        <v>317.53000000000003</v>
      </c>
      <c r="P7477" s="124" t="s">
        <v>1314</v>
      </c>
    </row>
    <row r="7478" spans="1:16" ht="38.25">
      <c r="A7478" s="262">
        <v>578</v>
      </c>
      <c r="B7478" s="124"/>
      <c r="C7478" s="125" t="s">
        <v>853</v>
      </c>
      <c r="D7478" s="195">
        <v>43273</v>
      </c>
      <c r="E7478" s="124" t="s">
        <v>13454</v>
      </c>
      <c r="F7478" s="124" t="s">
        <v>3</v>
      </c>
      <c r="G7478" s="124">
        <v>1633466</v>
      </c>
      <c r="H7478" s="124"/>
      <c r="I7478" s="128" t="s">
        <v>16035</v>
      </c>
      <c r="J7478" s="124"/>
      <c r="K7478" s="124"/>
      <c r="L7478" s="124"/>
      <c r="M7478" s="124"/>
      <c r="N7478" s="197">
        <v>0</v>
      </c>
      <c r="O7478" s="197">
        <v>7994.08</v>
      </c>
      <c r="P7478" s="124" t="s">
        <v>1314</v>
      </c>
    </row>
    <row r="7479" spans="1:16" ht="76.5">
      <c r="A7479" s="262" t="s">
        <v>619</v>
      </c>
      <c r="B7479" s="124"/>
      <c r="C7479" s="125" t="s">
        <v>713</v>
      </c>
      <c r="D7479" s="195">
        <v>43273</v>
      </c>
      <c r="E7479" s="124" t="s">
        <v>13455</v>
      </c>
      <c r="F7479" s="124" t="s">
        <v>3</v>
      </c>
      <c r="G7479" s="124">
        <v>1633478</v>
      </c>
      <c r="H7479" s="124"/>
      <c r="I7479" s="128" t="s">
        <v>16036</v>
      </c>
      <c r="J7479" s="124"/>
      <c r="K7479" s="124"/>
      <c r="L7479" s="124"/>
      <c r="M7479" s="124"/>
      <c r="N7479" s="197">
        <v>0</v>
      </c>
      <c r="O7479" s="197">
        <v>626.4</v>
      </c>
      <c r="P7479" s="124" t="s">
        <v>1314</v>
      </c>
    </row>
    <row r="7480" spans="1:16" ht="63.75">
      <c r="A7480" s="262">
        <v>682</v>
      </c>
      <c r="B7480" s="124"/>
      <c r="C7480" s="125" t="s">
        <v>867</v>
      </c>
      <c r="D7480" s="195">
        <v>43273</v>
      </c>
      <c r="E7480" s="124" t="s">
        <v>13456</v>
      </c>
      <c r="F7480" s="124" t="s">
        <v>3</v>
      </c>
      <c r="G7480" s="124">
        <v>1633481</v>
      </c>
      <c r="H7480" s="124"/>
      <c r="I7480" s="128" t="s">
        <v>16037</v>
      </c>
      <c r="J7480" s="124"/>
      <c r="K7480" s="124"/>
      <c r="L7480" s="124"/>
      <c r="M7480" s="124"/>
      <c r="N7480" s="197">
        <v>0</v>
      </c>
      <c r="O7480" s="197">
        <v>2324771.34</v>
      </c>
      <c r="P7480" s="124" t="s">
        <v>1314</v>
      </c>
    </row>
    <row r="7481" spans="1:16" ht="51">
      <c r="A7481" s="262">
        <v>20</v>
      </c>
      <c r="B7481" s="124"/>
      <c r="C7481" s="125" t="s">
        <v>693</v>
      </c>
      <c r="D7481" s="195">
        <v>43273</v>
      </c>
      <c r="E7481" s="124" t="s">
        <v>13457</v>
      </c>
      <c r="F7481" s="124" t="s">
        <v>3</v>
      </c>
      <c r="G7481" s="124">
        <v>1633332</v>
      </c>
      <c r="H7481" s="124"/>
      <c r="I7481" s="128" t="s">
        <v>15740</v>
      </c>
      <c r="J7481" s="124"/>
      <c r="K7481" s="124"/>
      <c r="L7481" s="124"/>
      <c r="M7481" s="124"/>
      <c r="N7481" s="197">
        <v>0</v>
      </c>
      <c r="O7481" s="197">
        <v>2</v>
      </c>
      <c r="P7481" s="124" t="s">
        <v>1314</v>
      </c>
    </row>
    <row r="7482" spans="1:16" ht="51">
      <c r="A7482" s="262" t="s">
        <v>619</v>
      </c>
      <c r="B7482" s="124"/>
      <c r="C7482" s="125" t="s">
        <v>713</v>
      </c>
      <c r="D7482" s="195">
        <v>43273</v>
      </c>
      <c r="E7482" s="124" t="s">
        <v>13458</v>
      </c>
      <c r="F7482" s="124" t="s">
        <v>3</v>
      </c>
      <c r="G7482" s="124">
        <v>1633343</v>
      </c>
      <c r="H7482" s="124"/>
      <c r="I7482" s="128" t="s">
        <v>16038</v>
      </c>
      <c r="J7482" s="124"/>
      <c r="K7482" s="124"/>
      <c r="L7482" s="124"/>
      <c r="M7482" s="124"/>
      <c r="N7482" s="197">
        <v>0</v>
      </c>
      <c r="O7482" s="197">
        <v>107.8</v>
      </c>
      <c r="P7482" s="124" t="s">
        <v>1314</v>
      </c>
    </row>
    <row r="7483" spans="1:16" ht="63.75">
      <c r="A7483" s="262">
        <v>373</v>
      </c>
      <c r="B7483" s="124"/>
      <c r="C7483" s="125" t="s">
        <v>1269</v>
      </c>
      <c r="D7483" s="195">
        <v>43273</v>
      </c>
      <c r="E7483" s="124" t="s">
        <v>13459</v>
      </c>
      <c r="F7483" s="124" t="s">
        <v>3</v>
      </c>
      <c r="G7483" s="124">
        <v>1633346</v>
      </c>
      <c r="H7483" s="124"/>
      <c r="I7483" s="128" t="s">
        <v>16039</v>
      </c>
      <c r="J7483" s="124"/>
      <c r="K7483" s="124"/>
      <c r="L7483" s="124"/>
      <c r="M7483" s="124"/>
      <c r="N7483" s="197">
        <v>0</v>
      </c>
      <c r="O7483" s="197">
        <v>13439.880000000001</v>
      </c>
      <c r="P7483" s="124" t="s">
        <v>1314</v>
      </c>
    </row>
    <row r="7484" spans="1:16" ht="51">
      <c r="A7484" s="262">
        <v>20</v>
      </c>
      <c r="B7484" s="124"/>
      <c r="C7484" s="125" t="s">
        <v>693</v>
      </c>
      <c r="D7484" s="195">
        <v>43273</v>
      </c>
      <c r="E7484" s="124" t="s">
        <v>13460</v>
      </c>
      <c r="F7484" s="124" t="s">
        <v>3</v>
      </c>
      <c r="G7484" s="124">
        <v>1633349</v>
      </c>
      <c r="H7484" s="124"/>
      <c r="I7484" s="128" t="s">
        <v>16040</v>
      </c>
      <c r="J7484" s="124"/>
      <c r="K7484" s="124"/>
      <c r="L7484" s="124"/>
      <c r="M7484" s="124"/>
      <c r="N7484" s="197">
        <v>0</v>
      </c>
      <c r="O7484" s="197">
        <v>3802.5</v>
      </c>
      <c r="P7484" s="124" t="s">
        <v>1314</v>
      </c>
    </row>
    <row r="7485" spans="1:16" ht="51">
      <c r="A7485" s="262" t="s">
        <v>619</v>
      </c>
      <c r="B7485" s="124"/>
      <c r="C7485" s="125" t="s">
        <v>713</v>
      </c>
      <c r="D7485" s="195">
        <v>43273</v>
      </c>
      <c r="E7485" s="124" t="s">
        <v>13461</v>
      </c>
      <c r="F7485" s="124" t="s">
        <v>3</v>
      </c>
      <c r="G7485" s="124">
        <v>1633364</v>
      </c>
      <c r="H7485" s="124"/>
      <c r="I7485" s="128" t="s">
        <v>16041</v>
      </c>
      <c r="J7485" s="124"/>
      <c r="K7485" s="124"/>
      <c r="L7485" s="124"/>
      <c r="M7485" s="124"/>
      <c r="N7485" s="197">
        <v>0</v>
      </c>
      <c r="O7485" s="197">
        <v>100</v>
      </c>
      <c r="P7485" s="124" t="s">
        <v>1314</v>
      </c>
    </row>
    <row r="7486" spans="1:16" ht="51">
      <c r="A7486" s="262" t="s">
        <v>619</v>
      </c>
      <c r="B7486" s="124"/>
      <c r="C7486" s="125" t="s">
        <v>713</v>
      </c>
      <c r="D7486" s="195">
        <v>43273</v>
      </c>
      <c r="E7486" s="124" t="s">
        <v>13462</v>
      </c>
      <c r="F7486" s="124" t="s">
        <v>3</v>
      </c>
      <c r="G7486" s="124">
        <v>1633367</v>
      </c>
      <c r="H7486" s="124"/>
      <c r="I7486" s="128" t="s">
        <v>16042</v>
      </c>
      <c r="J7486" s="124"/>
      <c r="K7486" s="124"/>
      <c r="L7486" s="124"/>
      <c r="M7486" s="124"/>
      <c r="N7486" s="197">
        <v>0</v>
      </c>
      <c r="O7486" s="197">
        <v>140</v>
      </c>
      <c r="P7486" s="124" t="s">
        <v>1314</v>
      </c>
    </row>
    <row r="7487" spans="1:16" ht="51">
      <c r="A7487" s="262" t="s">
        <v>619</v>
      </c>
      <c r="B7487" s="124"/>
      <c r="C7487" s="125" t="s">
        <v>713</v>
      </c>
      <c r="D7487" s="195">
        <v>43273</v>
      </c>
      <c r="E7487" s="124" t="s">
        <v>13463</v>
      </c>
      <c r="F7487" s="124" t="s">
        <v>3</v>
      </c>
      <c r="G7487" s="124">
        <v>1633370</v>
      </c>
      <c r="H7487" s="124"/>
      <c r="I7487" s="128" t="s">
        <v>16043</v>
      </c>
      <c r="J7487" s="124"/>
      <c r="K7487" s="124"/>
      <c r="L7487" s="124"/>
      <c r="M7487" s="124"/>
      <c r="N7487" s="197">
        <v>0</v>
      </c>
      <c r="O7487" s="197">
        <v>806.5</v>
      </c>
      <c r="P7487" s="124" t="s">
        <v>1314</v>
      </c>
    </row>
    <row r="7488" spans="1:16" ht="51">
      <c r="A7488" s="262" t="s">
        <v>619</v>
      </c>
      <c r="B7488" s="124"/>
      <c r="C7488" s="125" t="s">
        <v>713</v>
      </c>
      <c r="D7488" s="195">
        <v>43273</v>
      </c>
      <c r="E7488" s="124" t="s">
        <v>13464</v>
      </c>
      <c r="F7488" s="124" t="s">
        <v>3</v>
      </c>
      <c r="G7488" s="124">
        <v>1633372</v>
      </c>
      <c r="H7488" s="124"/>
      <c r="I7488" s="128" t="s">
        <v>16044</v>
      </c>
      <c r="J7488" s="124"/>
      <c r="K7488" s="124"/>
      <c r="L7488" s="124"/>
      <c r="M7488" s="124"/>
      <c r="N7488" s="197">
        <v>0</v>
      </c>
      <c r="O7488" s="197">
        <v>1520.67</v>
      </c>
      <c r="P7488" s="124" t="s">
        <v>1314</v>
      </c>
    </row>
    <row r="7489" spans="1:16" ht="63.75">
      <c r="A7489" s="262">
        <v>234</v>
      </c>
      <c r="B7489" s="124"/>
      <c r="C7489" s="125" t="s">
        <v>124</v>
      </c>
      <c r="D7489" s="195">
        <v>43273</v>
      </c>
      <c r="E7489" s="124" t="s">
        <v>13465</v>
      </c>
      <c r="F7489" s="124" t="s">
        <v>3</v>
      </c>
      <c r="G7489" s="124">
        <v>1633389</v>
      </c>
      <c r="H7489" s="124"/>
      <c r="I7489" s="128" t="s">
        <v>16045</v>
      </c>
      <c r="J7489" s="124"/>
      <c r="K7489" s="124"/>
      <c r="L7489" s="124"/>
      <c r="M7489" s="124"/>
      <c r="N7489" s="197">
        <v>0</v>
      </c>
      <c r="O7489" s="197">
        <v>100</v>
      </c>
      <c r="P7489" s="124" t="s">
        <v>1314</v>
      </c>
    </row>
    <row r="7490" spans="1:16" ht="51">
      <c r="A7490" s="262">
        <v>234</v>
      </c>
      <c r="B7490" s="124"/>
      <c r="C7490" s="125" t="s">
        <v>124</v>
      </c>
      <c r="D7490" s="195">
        <v>43273</v>
      </c>
      <c r="E7490" s="124" t="s">
        <v>13466</v>
      </c>
      <c r="F7490" s="124" t="s">
        <v>3</v>
      </c>
      <c r="G7490" s="124">
        <v>1633391</v>
      </c>
      <c r="H7490" s="124"/>
      <c r="I7490" s="128" t="s">
        <v>16046</v>
      </c>
      <c r="J7490" s="124"/>
      <c r="K7490" s="124"/>
      <c r="L7490" s="124"/>
      <c r="M7490" s="124"/>
      <c r="N7490" s="197">
        <v>0</v>
      </c>
      <c r="O7490" s="197">
        <v>8</v>
      </c>
      <c r="P7490" s="124" t="s">
        <v>1314</v>
      </c>
    </row>
    <row r="7491" spans="1:16" ht="63.75">
      <c r="A7491" s="262">
        <v>234</v>
      </c>
      <c r="B7491" s="124"/>
      <c r="C7491" s="125" t="s">
        <v>124</v>
      </c>
      <c r="D7491" s="195">
        <v>43273</v>
      </c>
      <c r="E7491" s="124" t="s">
        <v>13467</v>
      </c>
      <c r="F7491" s="124" t="s">
        <v>3</v>
      </c>
      <c r="G7491" s="124">
        <v>1633393</v>
      </c>
      <c r="H7491" s="124"/>
      <c r="I7491" s="128" t="s">
        <v>16047</v>
      </c>
      <c r="J7491" s="124"/>
      <c r="K7491" s="124"/>
      <c r="L7491" s="124"/>
      <c r="M7491" s="124"/>
      <c r="N7491" s="197">
        <v>0</v>
      </c>
      <c r="O7491" s="197">
        <v>100</v>
      </c>
      <c r="P7491" s="124" t="s">
        <v>1314</v>
      </c>
    </row>
    <row r="7492" spans="1:16" ht="63.75">
      <c r="A7492" s="262">
        <v>234</v>
      </c>
      <c r="B7492" s="124"/>
      <c r="C7492" s="125" t="s">
        <v>124</v>
      </c>
      <c r="D7492" s="195">
        <v>43273</v>
      </c>
      <c r="E7492" s="124" t="s">
        <v>13468</v>
      </c>
      <c r="F7492" s="124" t="s">
        <v>3</v>
      </c>
      <c r="G7492" s="124">
        <v>1633396</v>
      </c>
      <c r="H7492" s="124"/>
      <c r="I7492" s="128" t="s">
        <v>16048</v>
      </c>
      <c r="J7492" s="124"/>
      <c r="K7492" s="124"/>
      <c r="L7492" s="124"/>
      <c r="M7492" s="124"/>
      <c r="N7492" s="197">
        <v>0</v>
      </c>
      <c r="O7492" s="197">
        <v>89.97</v>
      </c>
      <c r="P7492" s="124" t="s">
        <v>1314</v>
      </c>
    </row>
    <row r="7493" spans="1:16" ht="51">
      <c r="A7493" s="262" t="s">
        <v>619</v>
      </c>
      <c r="B7493" s="124"/>
      <c r="C7493" s="125" t="s">
        <v>713</v>
      </c>
      <c r="D7493" s="195">
        <v>43273</v>
      </c>
      <c r="E7493" s="124" t="s">
        <v>13469</v>
      </c>
      <c r="F7493" s="124" t="s">
        <v>3</v>
      </c>
      <c r="G7493" s="124">
        <v>1633397</v>
      </c>
      <c r="H7493" s="124"/>
      <c r="I7493" s="128" t="s">
        <v>16049</v>
      </c>
      <c r="J7493" s="124"/>
      <c r="K7493" s="124"/>
      <c r="L7493" s="124"/>
      <c r="M7493" s="124"/>
      <c r="N7493" s="197">
        <v>0</v>
      </c>
      <c r="O7493" s="197">
        <v>2243</v>
      </c>
      <c r="P7493" s="124" t="s">
        <v>1314</v>
      </c>
    </row>
    <row r="7494" spans="1:16" ht="51">
      <c r="A7494" s="262">
        <v>234</v>
      </c>
      <c r="B7494" s="124"/>
      <c r="C7494" s="125" t="s">
        <v>124</v>
      </c>
      <c r="D7494" s="195">
        <v>43273</v>
      </c>
      <c r="E7494" s="124" t="s">
        <v>13470</v>
      </c>
      <c r="F7494" s="124" t="s">
        <v>3</v>
      </c>
      <c r="G7494" s="124">
        <v>1633399</v>
      </c>
      <c r="H7494" s="124"/>
      <c r="I7494" s="128" t="s">
        <v>16050</v>
      </c>
      <c r="J7494" s="124"/>
      <c r="K7494" s="124"/>
      <c r="L7494" s="124"/>
      <c r="M7494" s="124"/>
      <c r="N7494" s="197">
        <v>0</v>
      </c>
      <c r="O7494" s="197">
        <v>16</v>
      </c>
      <c r="P7494" s="124" t="s">
        <v>1314</v>
      </c>
    </row>
    <row r="7495" spans="1:16" ht="63.75">
      <c r="A7495" s="262">
        <v>234</v>
      </c>
      <c r="B7495" s="124"/>
      <c r="C7495" s="125" t="s">
        <v>124</v>
      </c>
      <c r="D7495" s="195">
        <v>43273</v>
      </c>
      <c r="E7495" s="124" t="s">
        <v>13471</v>
      </c>
      <c r="F7495" s="124" t="s">
        <v>3</v>
      </c>
      <c r="G7495" s="124">
        <v>1633402</v>
      </c>
      <c r="H7495" s="124"/>
      <c r="I7495" s="128" t="s">
        <v>16051</v>
      </c>
      <c r="J7495" s="124"/>
      <c r="K7495" s="124"/>
      <c r="L7495" s="124"/>
      <c r="M7495" s="124"/>
      <c r="N7495" s="197">
        <v>0</v>
      </c>
      <c r="O7495" s="197">
        <v>294.01</v>
      </c>
      <c r="P7495" s="124" t="s">
        <v>1314</v>
      </c>
    </row>
    <row r="7496" spans="1:16" ht="51">
      <c r="A7496" s="262" t="s">
        <v>619</v>
      </c>
      <c r="B7496" s="124"/>
      <c r="C7496" s="125" t="s">
        <v>713</v>
      </c>
      <c r="D7496" s="195">
        <v>43273</v>
      </c>
      <c r="E7496" s="124" t="s">
        <v>13472</v>
      </c>
      <c r="F7496" s="124" t="s">
        <v>3</v>
      </c>
      <c r="G7496" s="124">
        <v>1633403</v>
      </c>
      <c r="H7496" s="124"/>
      <c r="I7496" s="128" t="s">
        <v>16052</v>
      </c>
      <c r="J7496" s="124"/>
      <c r="K7496" s="124"/>
      <c r="L7496" s="124"/>
      <c r="M7496" s="124"/>
      <c r="N7496" s="197">
        <v>0</v>
      </c>
      <c r="O7496" s="197">
        <v>1633.5</v>
      </c>
      <c r="P7496" s="124" t="s">
        <v>1314</v>
      </c>
    </row>
    <row r="7497" spans="1:16" ht="51">
      <c r="A7497" s="262" t="s">
        <v>619</v>
      </c>
      <c r="B7497" s="124"/>
      <c r="C7497" s="125" t="s">
        <v>713</v>
      </c>
      <c r="D7497" s="195">
        <v>43273</v>
      </c>
      <c r="E7497" s="124" t="s">
        <v>13473</v>
      </c>
      <c r="F7497" s="124" t="s">
        <v>3</v>
      </c>
      <c r="G7497" s="124">
        <v>1633407</v>
      </c>
      <c r="H7497" s="124"/>
      <c r="I7497" s="128" t="s">
        <v>16053</v>
      </c>
      <c r="J7497" s="124"/>
      <c r="K7497" s="124"/>
      <c r="L7497" s="124"/>
      <c r="M7497" s="124"/>
      <c r="N7497" s="197">
        <v>0</v>
      </c>
      <c r="O7497" s="197">
        <v>70</v>
      </c>
      <c r="P7497" s="124" t="s">
        <v>1314</v>
      </c>
    </row>
    <row r="7498" spans="1:16" ht="76.5">
      <c r="A7498" s="262">
        <v>25</v>
      </c>
      <c r="B7498" s="124"/>
      <c r="C7498" s="125" t="s">
        <v>694</v>
      </c>
      <c r="D7498" s="195">
        <v>43273</v>
      </c>
      <c r="E7498" s="124" t="s">
        <v>13474</v>
      </c>
      <c r="F7498" s="124" t="s">
        <v>1315</v>
      </c>
      <c r="G7498" s="124">
        <v>18136750</v>
      </c>
      <c r="H7498" s="124"/>
      <c r="I7498" s="128" t="s">
        <v>16054</v>
      </c>
      <c r="J7498" s="124"/>
      <c r="K7498" s="124"/>
      <c r="L7498" s="124"/>
      <c r="M7498" s="124"/>
      <c r="N7498" s="197">
        <v>5565155.4299999997</v>
      </c>
      <c r="O7498" s="197">
        <v>0</v>
      </c>
      <c r="P7498" s="124" t="s">
        <v>1314</v>
      </c>
    </row>
    <row r="7499" spans="1:16" ht="76.5">
      <c r="A7499" s="262">
        <v>25</v>
      </c>
      <c r="B7499" s="124"/>
      <c r="C7499" s="125" t="s">
        <v>694</v>
      </c>
      <c r="D7499" s="195">
        <v>43273</v>
      </c>
      <c r="E7499" s="124" t="s">
        <v>13475</v>
      </c>
      <c r="F7499" s="124" t="s">
        <v>1315</v>
      </c>
      <c r="G7499" s="124">
        <v>18117603</v>
      </c>
      <c r="H7499" s="124"/>
      <c r="I7499" s="128" t="s">
        <v>16055</v>
      </c>
      <c r="J7499" s="124"/>
      <c r="K7499" s="124"/>
      <c r="L7499" s="124"/>
      <c r="M7499" s="124"/>
      <c r="N7499" s="197">
        <v>275270.40000000002</v>
      </c>
      <c r="O7499" s="197">
        <v>0</v>
      </c>
      <c r="P7499" s="124" t="s">
        <v>1314</v>
      </c>
    </row>
    <row r="7500" spans="1:16" ht="76.5">
      <c r="A7500" s="262">
        <v>25</v>
      </c>
      <c r="B7500" s="124"/>
      <c r="C7500" s="125" t="s">
        <v>694</v>
      </c>
      <c r="D7500" s="195">
        <v>43273</v>
      </c>
      <c r="E7500" s="124" t="s">
        <v>13476</v>
      </c>
      <c r="F7500" s="124" t="s">
        <v>1315</v>
      </c>
      <c r="G7500" s="124">
        <v>18136958</v>
      </c>
      <c r="H7500" s="124"/>
      <c r="I7500" s="128" t="s">
        <v>16056</v>
      </c>
      <c r="J7500" s="124"/>
      <c r="K7500" s="124"/>
      <c r="L7500" s="124"/>
      <c r="M7500" s="124"/>
      <c r="N7500" s="197">
        <v>1507238.31</v>
      </c>
      <c r="O7500" s="197">
        <v>0</v>
      </c>
      <c r="P7500" s="124" t="s">
        <v>1314</v>
      </c>
    </row>
    <row r="7501" spans="1:16" ht="76.5">
      <c r="A7501" s="262">
        <v>25</v>
      </c>
      <c r="B7501" s="124"/>
      <c r="C7501" s="125" t="s">
        <v>694</v>
      </c>
      <c r="D7501" s="195">
        <v>43273</v>
      </c>
      <c r="E7501" s="124" t="s">
        <v>13477</v>
      </c>
      <c r="F7501" s="124" t="s">
        <v>1315</v>
      </c>
      <c r="G7501" s="124">
        <v>18136448</v>
      </c>
      <c r="H7501" s="124"/>
      <c r="I7501" s="128" t="s">
        <v>15685</v>
      </c>
      <c r="J7501" s="124"/>
      <c r="K7501" s="124"/>
      <c r="L7501" s="124"/>
      <c r="M7501" s="124"/>
      <c r="N7501" s="197">
        <v>112570.97</v>
      </c>
      <c r="O7501" s="197">
        <v>0</v>
      </c>
      <c r="P7501" s="124" t="s">
        <v>1314</v>
      </c>
    </row>
    <row r="7502" spans="1:16" ht="76.5">
      <c r="A7502" s="262">
        <v>25</v>
      </c>
      <c r="B7502" s="124"/>
      <c r="C7502" s="125" t="s">
        <v>694</v>
      </c>
      <c r="D7502" s="195">
        <v>43273</v>
      </c>
      <c r="E7502" s="124" t="s">
        <v>13478</v>
      </c>
      <c r="F7502" s="124" t="s">
        <v>1315</v>
      </c>
      <c r="G7502" s="124">
        <v>18136659</v>
      </c>
      <c r="H7502" s="124"/>
      <c r="I7502" s="128" t="s">
        <v>16057</v>
      </c>
      <c r="J7502" s="124"/>
      <c r="K7502" s="124"/>
      <c r="L7502" s="124"/>
      <c r="M7502" s="124"/>
      <c r="N7502" s="197">
        <v>405391.21</v>
      </c>
      <c r="O7502" s="197">
        <v>0</v>
      </c>
      <c r="P7502" s="124" t="s">
        <v>1314</v>
      </c>
    </row>
    <row r="7503" spans="1:16" ht="76.5">
      <c r="A7503" s="262">
        <v>25</v>
      </c>
      <c r="B7503" s="124"/>
      <c r="C7503" s="125" t="s">
        <v>694</v>
      </c>
      <c r="D7503" s="195">
        <v>43273</v>
      </c>
      <c r="E7503" s="124" t="s">
        <v>13479</v>
      </c>
      <c r="F7503" s="124" t="s">
        <v>1315</v>
      </c>
      <c r="G7503" s="124">
        <v>18136756</v>
      </c>
      <c r="H7503" s="124"/>
      <c r="I7503" s="128" t="s">
        <v>16058</v>
      </c>
      <c r="J7503" s="124"/>
      <c r="K7503" s="124"/>
      <c r="L7503" s="124"/>
      <c r="M7503" s="124"/>
      <c r="N7503" s="197">
        <v>34416.230000000003</v>
      </c>
      <c r="O7503" s="197">
        <v>0</v>
      </c>
      <c r="P7503" s="124" t="s">
        <v>1314</v>
      </c>
    </row>
    <row r="7504" spans="1:16" ht="76.5">
      <c r="A7504" s="262">
        <v>25</v>
      </c>
      <c r="B7504" s="124"/>
      <c r="C7504" s="125" t="s">
        <v>694</v>
      </c>
      <c r="D7504" s="195">
        <v>43273</v>
      </c>
      <c r="E7504" s="124" t="s">
        <v>13480</v>
      </c>
      <c r="F7504" s="124" t="s">
        <v>1315</v>
      </c>
      <c r="G7504" s="124">
        <v>18136758</v>
      </c>
      <c r="H7504" s="124"/>
      <c r="I7504" s="128" t="s">
        <v>16059</v>
      </c>
      <c r="J7504" s="124"/>
      <c r="K7504" s="124"/>
      <c r="L7504" s="124"/>
      <c r="M7504" s="124"/>
      <c r="N7504" s="197">
        <v>795391.01</v>
      </c>
      <c r="O7504" s="197">
        <v>0</v>
      </c>
      <c r="P7504" s="124" t="s">
        <v>1314</v>
      </c>
    </row>
    <row r="7505" spans="1:16" ht="102">
      <c r="A7505" s="262">
        <v>197</v>
      </c>
      <c r="B7505" s="124"/>
      <c r="C7505" s="125" t="s">
        <v>754</v>
      </c>
      <c r="D7505" s="195">
        <v>43273</v>
      </c>
      <c r="E7505" s="124" t="s">
        <v>13481</v>
      </c>
      <c r="F7505" s="124" t="s">
        <v>1257</v>
      </c>
      <c r="G7505" s="124">
        <v>5267</v>
      </c>
      <c r="H7505" s="124"/>
      <c r="I7505" s="128" t="s">
        <v>16060</v>
      </c>
      <c r="J7505" s="124"/>
      <c r="K7505" s="124"/>
      <c r="L7505" s="124"/>
      <c r="M7505" s="124"/>
      <c r="N7505" s="197">
        <v>2962.86</v>
      </c>
      <c r="O7505" s="197">
        <v>0</v>
      </c>
      <c r="P7505" s="124" t="s">
        <v>1314</v>
      </c>
    </row>
    <row r="7506" spans="1:16" ht="102">
      <c r="A7506" s="262">
        <v>197</v>
      </c>
      <c r="B7506" s="124"/>
      <c r="C7506" s="125" t="s">
        <v>754</v>
      </c>
      <c r="D7506" s="195">
        <v>43273</v>
      </c>
      <c r="E7506" s="124" t="s">
        <v>13482</v>
      </c>
      <c r="F7506" s="124" t="s">
        <v>15</v>
      </c>
      <c r="G7506" s="124">
        <v>5267</v>
      </c>
      <c r="H7506" s="124"/>
      <c r="I7506" s="128" t="s">
        <v>16061</v>
      </c>
      <c r="J7506" s="124"/>
      <c r="K7506" s="124"/>
      <c r="L7506" s="124"/>
      <c r="M7506" s="124"/>
      <c r="N7506" s="197">
        <v>552.55999999999995</v>
      </c>
      <c r="O7506" s="197">
        <v>0</v>
      </c>
      <c r="P7506" s="124" t="s">
        <v>1314</v>
      </c>
    </row>
    <row r="7507" spans="1:16" ht="76.5">
      <c r="A7507" s="262">
        <v>25</v>
      </c>
      <c r="B7507" s="124"/>
      <c r="C7507" s="125" t="s">
        <v>694</v>
      </c>
      <c r="D7507" s="195">
        <v>43273</v>
      </c>
      <c r="E7507" s="124" t="s">
        <v>13483</v>
      </c>
      <c r="F7507" s="124" t="s">
        <v>1315</v>
      </c>
      <c r="G7507" s="124">
        <v>18137106</v>
      </c>
      <c r="H7507" s="124"/>
      <c r="I7507" s="128" t="s">
        <v>16062</v>
      </c>
      <c r="J7507" s="124"/>
      <c r="K7507" s="124"/>
      <c r="L7507" s="124"/>
      <c r="M7507" s="124"/>
      <c r="N7507" s="197">
        <v>221096.71</v>
      </c>
      <c r="O7507" s="197">
        <v>0</v>
      </c>
      <c r="P7507" s="124" t="s">
        <v>1314</v>
      </c>
    </row>
    <row r="7508" spans="1:16" ht="76.5">
      <c r="A7508" s="262">
        <v>25</v>
      </c>
      <c r="B7508" s="124"/>
      <c r="C7508" s="125" t="s">
        <v>694</v>
      </c>
      <c r="D7508" s="195">
        <v>43273</v>
      </c>
      <c r="E7508" s="124" t="s">
        <v>13484</v>
      </c>
      <c r="F7508" s="124" t="s">
        <v>1315</v>
      </c>
      <c r="G7508" s="124">
        <v>18137099</v>
      </c>
      <c r="H7508" s="124"/>
      <c r="I7508" s="128" t="s">
        <v>16063</v>
      </c>
      <c r="J7508" s="124"/>
      <c r="K7508" s="124"/>
      <c r="L7508" s="124"/>
      <c r="M7508" s="124"/>
      <c r="N7508" s="197">
        <v>202234.84</v>
      </c>
      <c r="O7508" s="197">
        <v>0</v>
      </c>
      <c r="P7508" s="124" t="s">
        <v>1314</v>
      </c>
    </row>
    <row r="7509" spans="1:16" ht="76.5">
      <c r="A7509" s="262">
        <v>25</v>
      </c>
      <c r="B7509" s="124"/>
      <c r="C7509" s="125" t="s">
        <v>694</v>
      </c>
      <c r="D7509" s="195">
        <v>43273</v>
      </c>
      <c r="E7509" s="124" t="s">
        <v>13485</v>
      </c>
      <c r="F7509" s="124" t="s">
        <v>1315</v>
      </c>
      <c r="G7509" s="124">
        <v>18137096</v>
      </c>
      <c r="H7509" s="124"/>
      <c r="I7509" s="128" t="s">
        <v>16064</v>
      </c>
      <c r="J7509" s="124"/>
      <c r="K7509" s="124"/>
      <c r="L7509" s="124"/>
      <c r="M7509" s="124"/>
      <c r="N7509" s="197">
        <v>439987.82</v>
      </c>
      <c r="O7509" s="197">
        <v>0</v>
      </c>
      <c r="P7509" s="124" t="s">
        <v>1314</v>
      </c>
    </row>
    <row r="7510" spans="1:16" ht="76.5">
      <c r="A7510" s="262">
        <v>25</v>
      </c>
      <c r="B7510" s="124"/>
      <c r="C7510" s="125" t="s">
        <v>694</v>
      </c>
      <c r="D7510" s="195">
        <v>43273</v>
      </c>
      <c r="E7510" s="124" t="s">
        <v>13486</v>
      </c>
      <c r="F7510" s="124" t="s">
        <v>1315</v>
      </c>
      <c r="G7510" s="124">
        <v>18135560</v>
      </c>
      <c r="H7510" s="124"/>
      <c r="I7510" s="128" t="s">
        <v>16065</v>
      </c>
      <c r="J7510" s="124"/>
      <c r="K7510" s="124"/>
      <c r="L7510" s="124"/>
      <c r="M7510" s="124"/>
      <c r="N7510" s="197">
        <v>398120.51</v>
      </c>
      <c r="O7510" s="197">
        <v>0</v>
      </c>
      <c r="P7510" s="124" t="s">
        <v>1314</v>
      </c>
    </row>
    <row r="7511" spans="1:16" ht="76.5">
      <c r="A7511" s="262">
        <v>25</v>
      </c>
      <c r="B7511" s="124"/>
      <c r="C7511" s="125" t="s">
        <v>694</v>
      </c>
      <c r="D7511" s="195">
        <v>43273</v>
      </c>
      <c r="E7511" s="124" t="s">
        <v>13487</v>
      </c>
      <c r="F7511" s="124" t="s">
        <v>1315</v>
      </c>
      <c r="G7511" s="124">
        <v>18134864</v>
      </c>
      <c r="H7511" s="124"/>
      <c r="I7511" s="128" t="s">
        <v>16066</v>
      </c>
      <c r="J7511" s="124"/>
      <c r="K7511" s="124"/>
      <c r="L7511" s="124"/>
      <c r="M7511" s="124"/>
      <c r="N7511" s="197">
        <v>383913.04</v>
      </c>
      <c r="O7511" s="197">
        <v>0</v>
      </c>
      <c r="P7511" s="124" t="s">
        <v>1314</v>
      </c>
    </row>
    <row r="7512" spans="1:16" ht="76.5">
      <c r="A7512" s="262">
        <v>25</v>
      </c>
      <c r="B7512" s="124"/>
      <c r="C7512" s="125" t="s">
        <v>694</v>
      </c>
      <c r="D7512" s="195">
        <v>43273</v>
      </c>
      <c r="E7512" s="124" t="s">
        <v>13488</v>
      </c>
      <c r="F7512" s="124" t="s">
        <v>1315</v>
      </c>
      <c r="G7512" s="124">
        <v>18134083</v>
      </c>
      <c r="H7512" s="124"/>
      <c r="I7512" s="128" t="s">
        <v>16067</v>
      </c>
      <c r="J7512" s="124"/>
      <c r="K7512" s="124"/>
      <c r="L7512" s="124"/>
      <c r="M7512" s="124"/>
      <c r="N7512" s="197">
        <v>383913.02</v>
      </c>
      <c r="O7512" s="197">
        <v>0</v>
      </c>
      <c r="P7512" s="124" t="s">
        <v>1314</v>
      </c>
    </row>
    <row r="7513" spans="1:16" ht="76.5">
      <c r="A7513" s="262">
        <v>25</v>
      </c>
      <c r="B7513" s="124"/>
      <c r="C7513" s="125" t="s">
        <v>694</v>
      </c>
      <c r="D7513" s="195">
        <v>43273</v>
      </c>
      <c r="E7513" s="124" t="s">
        <v>13489</v>
      </c>
      <c r="F7513" s="124" t="s">
        <v>1315</v>
      </c>
      <c r="G7513" s="124">
        <v>18133482</v>
      </c>
      <c r="H7513" s="124"/>
      <c r="I7513" s="128" t="s">
        <v>16068</v>
      </c>
      <c r="J7513" s="124"/>
      <c r="K7513" s="124"/>
      <c r="L7513" s="124"/>
      <c r="M7513" s="124"/>
      <c r="N7513" s="197">
        <v>278812.38</v>
      </c>
      <c r="O7513" s="197">
        <v>0</v>
      </c>
      <c r="P7513" s="124" t="s">
        <v>1314</v>
      </c>
    </row>
    <row r="7514" spans="1:16" ht="76.5">
      <c r="A7514" s="262">
        <v>25</v>
      </c>
      <c r="B7514" s="124"/>
      <c r="C7514" s="125" t="s">
        <v>694</v>
      </c>
      <c r="D7514" s="195">
        <v>43273</v>
      </c>
      <c r="E7514" s="124" t="s">
        <v>13490</v>
      </c>
      <c r="F7514" s="124" t="s">
        <v>1315</v>
      </c>
      <c r="G7514" s="124">
        <v>18136759</v>
      </c>
      <c r="H7514" s="124"/>
      <c r="I7514" s="128" t="s">
        <v>5535</v>
      </c>
      <c r="J7514" s="124"/>
      <c r="K7514" s="124"/>
      <c r="L7514" s="124"/>
      <c r="M7514" s="124"/>
      <c r="N7514" s="197">
        <v>433661.66</v>
      </c>
      <c r="O7514" s="197">
        <v>0</v>
      </c>
      <c r="P7514" s="124" t="s">
        <v>1314</v>
      </c>
    </row>
    <row r="7515" spans="1:16" ht="76.5">
      <c r="A7515" s="262">
        <v>25</v>
      </c>
      <c r="B7515" s="124"/>
      <c r="C7515" s="125" t="s">
        <v>694</v>
      </c>
      <c r="D7515" s="195">
        <v>43273</v>
      </c>
      <c r="E7515" s="124" t="s">
        <v>13491</v>
      </c>
      <c r="F7515" s="124" t="s">
        <v>1315</v>
      </c>
      <c r="G7515" s="124">
        <v>18136777</v>
      </c>
      <c r="H7515" s="124"/>
      <c r="I7515" s="128" t="s">
        <v>16069</v>
      </c>
      <c r="J7515" s="124"/>
      <c r="K7515" s="124"/>
      <c r="L7515" s="124"/>
      <c r="M7515" s="124"/>
      <c r="N7515" s="197">
        <v>18586.5</v>
      </c>
      <c r="O7515" s="197">
        <v>0</v>
      </c>
      <c r="P7515" s="124" t="s">
        <v>1314</v>
      </c>
    </row>
    <row r="7516" spans="1:16" ht="76.5">
      <c r="A7516" s="262">
        <v>25</v>
      </c>
      <c r="B7516" s="124"/>
      <c r="C7516" s="125" t="s">
        <v>694</v>
      </c>
      <c r="D7516" s="195">
        <v>43273</v>
      </c>
      <c r="E7516" s="124" t="s">
        <v>13492</v>
      </c>
      <c r="F7516" s="124" t="s">
        <v>1315</v>
      </c>
      <c r="G7516" s="124">
        <v>18136796</v>
      </c>
      <c r="H7516" s="124"/>
      <c r="I7516" s="128" t="s">
        <v>16070</v>
      </c>
      <c r="J7516" s="124"/>
      <c r="K7516" s="124"/>
      <c r="L7516" s="124"/>
      <c r="M7516" s="124"/>
      <c r="N7516" s="197">
        <v>653294.35</v>
      </c>
      <c r="O7516" s="197">
        <v>0</v>
      </c>
      <c r="P7516" s="124" t="s">
        <v>1314</v>
      </c>
    </row>
    <row r="7517" spans="1:16" ht="76.5">
      <c r="A7517" s="262">
        <v>25</v>
      </c>
      <c r="B7517" s="124"/>
      <c r="C7517" s="125" t="s">
        <v>694</v>
      </c>
      <c r="D7517" s="195">
        <v>43273</v>
      </c>
      <c r="E7517" s="124" t="s">
        <v>13493</v>
      </c>
      <c r="F7517" s="124" t="s">
        <v>1315</v>
      </c>
      <c r="G7517" s="124">
        <v>18136803</v>
      </c>
      <c r="H7517" s="124"/>
      <c r="I7517" s="128" t="s">
        <v>16071</v>
      </c>
      <c r="J7517" s="124"/>
      <c r="K7517" s="124"/>
      <c r="L7517" s="124"/>
      <c r="M7517" s="124"/>
      <c r="N7517" s="197">
        <v>1368713.86</v>
      </c>
      <c r="O7517" s="197">
        <v>0</v>
      </c>
      <c r="P7517" s="124" t="s">
        <v>1314</v>
      </c>
    </row>
    <row r="7518" spans="1:16" ht="76.5">
      <c r="A7518" s="262">
        <v>25</v>
      </c>
      <c r="B7518" s="124"/>
      <c r="C7518" s="125" t="s">
        <v>694</v>
      </c>
      <c r="D7518" s="195">
        <v>43273</v>
      </c>
      <c r="E7518" s="124" t="s">
        <v>13494</v>
      </c>
      <c r="F7518" s="124" t="s">
        <v>1315</v>
      </c>
      <c r="G7518" s="124">
        <v>18136879</v>
      </c>
      <c r="H7518" s="124"/>
      <c r="I7518" s="128" t="s">
        <v>16072</v>
      </c>
      <c r="J7518" s="124"/>
      <c r="K7518" s="124"/>
      <c r="L7518" s="124"/>
      <c r="M7518" s="124"/>
      <c r="N7518" s="197">
        <v>428575.34</v>
      </c>
      <c r="O7518" s="197">
        <v>0</v>
      </c>
      <c r="P7518" s="124" t="s">
        <v>1314</v>
      </c>
    </row>
    <row r="7519" spans="1:16" ht="76.5">
      <c r="A7519" s="262">
        <v>25</v>
      </c>
      <c r="B7519" s="124"/>
      <c r="C7519" s="125" t="s">
        <v>694</v>
      </c>
      <c r="D7519" s="195">
        <v>43273</v>
      </c>
      <c r="E7519" s="124" t="s">
        <v>13495</v>
      </c>
      <c r="F7519" s="124" t="s">
        <v>1315</v>
      </c>
      <c r="G7519" s="124">
        <v>18132981</v>
      </c>
      <c r="H7519" s="124"/>
      <c r="I7519" s="128" t="s">
        <v>16073</v>
      </c>
      <c r="J7519" s="124"/>
      <c r="K7519" s="124"/>
      <c r="L7519" s="124"/>
      <c r="M7519" s="124"/>
      <c r="N7519" s="197">
        <v>279803.96000000002</v>
      </c>
      <c r="O7519" s="197">
        <v>0</v>
      </c>
      <c r="P7519" s="124" t="s">
        <v>1314</v>
      </c>
    </row>
    <row r="7520" spans="1:16" ht="76.5">
      <c r="A7520" s="262">
        <v>25</v>
      </c>
      <c r="B7520" s="124"/>
      <c r="C7520" s="125" t="s">
        <v>694</v>
      </c>
      <c r="D7520" s="195">
        <v>43273</v>
      </c>
      <c r="E7520" s="124" t="s">
        <v>13496</v>
      </c>
      <c r="F7520" s="124" t="s">
        <v>1315</v>
      </c>
      <c r="G7520" s="124">
        <v>18132982</v>
      </c>
      <c r="H7520" s="124"/>
      <c r="I7520" s="128" t="s">
        <v>16074</v>
      </c>
      <c r="J7520" s="124"/>
      <c r="K7520" s="124"/>
      <c r="L7520" s="124"/>
      <c r="M7520" s="124"/>
      <c r="N7520" s="197">
        <v>124575.48</v>
      </c>
      <c r="O7520" s="197">
        <v>0</v>
      </c>
      <c r="P7520" s="124" t="s">
        <v>1314</v>
      </c>
    </row>
    <row r="7521" spans="1:16" ht="76.5">
      <c r="A7521" s="262">
        <v>25</v>
      </c>
      <c r="B7521" s="124"/>
      <c r="C7521" s="125" t="s">
        <v>694</v>
      </c>
      <c r="D7521" s="195">
        <v>43273</v>
      </c>
      <c r="E7521" s="124" t="s">
        <v>13497</v>
      </c>
      <c r="F7521" s="124" t="s">
        <v>1315</v>
      </c>
      <c r="G7521" s="124">
        <v>18133119</v>
      </c>
      <c r="H7521" s="124"/>
      <c r="I7521" s="128" t="s">
        <v>16075</v>
      </c>
      <c r="J7521" s="124"/>
      <c r="K7521" s="124"/>
      <c r="L7521" s="124"/>
      <c r="M7521" s="124"/>
      <c r="N7521" s="197">
        <v>124575.48</v>
      </c>
      <c r="O7521" s="197">
        <v>0</v>
      </c>
      <c r="P7521" s="124" t="s">
        <v>1314</v>
      </c>
    </row>
    <row r="7522" spans="1:16" ht="76.5">
      <c r="A7522" s="262">
        <v>25</v>
      </c>
      <c r="B7522" s="124"/>
      <c r="C7522" s="125" t="s">
        <v>694</v>
      </c>
      <c r="D7522" s="195">
        <v>43273</v>
      </c>
      <c r="E7522" s="124" t="s">
        <v>13498</v>
      </c>
      <c r="F7522" s="124" t="s">
        <v>1315</v>
      </c>
      <c r="G7522" s="124">
        <v>18133135</v>
      </c>
      <c r="H7522" s="124"/>
      <c r="I7522" s="128" t="s">
        <v>16076</v>
      </c>
      <c r="J7522" s="124"/>
      <c r="K7522" s="124"/>
      <c r="L7522" s="124"/>
      <c r="M7522" s="124"/>
      <c r="N7522" s="197">
        <v>132751.22</v>
      </c>
      <c r="O7522" s="197">
        <v>0</v>
      </c>
      <c r="P7522" s="124" t="s">
        <v>1314</v>
      </c>
    </row>
    <row r="7523" spans="1:16" ht="76.5">
      <c r="A7523" s="262">
        <v>25</v>
      </c>
      <c r="B7523" s="124"/>
      <c r="C7523" s="125" t="s">
        <v>694</v>
      </c>
      <c r="D7523" s="195">
        <v>43273</v>
      </c>
      <c r="E7523" s="124" t="s">
        <v>13499</v>
      </c>
      <c r="F7523" s="124" t="s">
        <v>1315</v>
      </c>
      <c r="G7523" s="124">
        <v>18133136</v>
      </c>
      <c r="H7523" s="124"/>
      <c r="I7523" s="128" t="s">
        <v>16077</v>
      </c>
      <c r="J7523" s="124"/>
      <c r="K7523" s="124"/>
      <c r="L7523" s="124"/>
      <c r="M7523" s="124"/>
      <c r="N7523" s="197">
        <v>309038.96999999997</v>
      </c>
      <c r="O7523" s="197">
        <v>0</v>
      </c>
      <c r="P7523" s="124" t="s">
        <v>1314</v>
      </c>
    </row>
    <row r="7524" spans="1:16" ht="51">
      <c r="A7524" s="262">
        <v>342</v>
      </c>
      <c r="B7524" s="124"/>
      <c r="C7524" s="125" t="s">
        <v>816</v>
      </c>
      <c r="D7524" s="195">
        <v>43273</v>
      </c>
      <c r="E7524" s="124" t="s">
        <v>13500</v>
      </c>
      <c r="F7524" s="124" t="s">
        <v>6</v>
      </c>
      <c r="G7524" s="124">
        <v>988988</v>
      </c>
      <c r="H7524" s="124"/>
      <c r="I7524" s="128" t="s">
        <v>16078</v>
      </c>
      <c r="J7524" s="124"/>
      <c r="K7524" s="124"/>
      <c r="L7524" s="124"/>
      <c r="M7524" s="124"/>
      <c r="N7524" s="197">
        <v>0</v>
      </c>
      <c r="O7524" s="197">
        <v>915692.59</v>
      </c>
      <c r="P7524" s="124" t="s">
        <v>1314</v>
      </c>
    </row>
    <row r="7525" spans="1:16" ht="63.75">
      <c r="A7525" s="262">
        <v>513</v>
      </c>
      <c r="B7525" s="124"/>
      <c r="C7525" s="125" t="s">
        <v>201</v>
      </c>
      <c r="D7525" s="195">
        <v>43273</v>
      </c>
      <c r="E7525" s="124" t="s">
        <v>13501</v>
      </c>
      <c r="F7525" s="124" t="s">
        <v>15</v>
      </c>
      <c r="G7525" s="124">
        <v>766142</v>
      </c>
      <c r="H7525" s="124"/>
      <c r="I7525" s="128" t="s">
        <v>16079</v>
      </c>
      <c r="J7525" s="124"/>
      <c r="K7525" s="124"/>
      <c r="L7525" s="124"/>
      <c r="M7525" s="124"/>
      <c r="N7525" s="197">
        <v>50</v>
      </c>
      <c r="O7525" s="197">
        <v>0</v>
      </c>
      <c r="P7525" s="124" t="s">
        <v>1314</v>
      </c>
    </row>
    <row r="7526" spans="1:16" ht="63.75">
      <c r="A7526" s="262" t="s">
        <v>622</v>
      </c>
      <c r="B7526" s="124"/>
      <c r="C7526" s="125" t="s">
        <v>715</v>
      </c>
      <c r="D7526" s="195">
        <v>43273</v>
      </c>
      <c r="E7526" s="124" t="s">
        <v>13502</v>
      </c>
      <c r="F7526" s="124" t="s">
        <v>1256</v>
      </c>
      <c r="G7526" s="124">
        <v>18152263</v>
      </c>
      <c r="H7526" s="124"/>
      <c r="I7526" s="128" t="s">
        <v>16080</v>
      </c>
      <c r="J7526" s="124"/>
      <c r="K7526" s="124"/>
      <c r="L7526" s="124"/>
      <c r="M7526" s="124"/>
      <c r="N7526" s="197">
        <v>0</v>
      </c>
      <c r="O7526" s="197">
        <v>16108.71</v>
      </c>
      <c r="P7526" s="124" t="s">
        <v>1314</v>
      </c>
    </row>
    <row r="7527" spans="1:16" ht="76.5">
      <c r="A7527" s="262">
        <v>25</v>
      </c>
      <c r="B7527" s="124"/>
      <c r="C7527" s="125" t="s">
        <v>694</v>
      </c>
      <c r="D7527" s="195">
        <v>43273</v>
      </c>
      <c r="E7527" s="124" t="s">
        <v>13503</v>
      </c>
      <c r="F7527" s="124" t="s">
        <v>1315</v>
      </c>
      <c r="G7527" s="124">
        <v>18133129</v>
      </c>
      <c r="H7527" s="124"/>
      <c r="I7527" s="128" t="s">
        <v>16081</v>
      </c>
      <c r="J7527" s="124"/>
      <c r="K7527" s="124"/>
      <c r="L7527" s="124"/>
      <c r="M7527" s="124"/>
      <c r="N7527" s="197">
        <v>53936.93</v>
      </c>
      <c r="O7527" s="197">
        <v>0</v>
      </c>
      <c r="P7527" s="124" t="s">
        <v>1314</v>
      </c>
    </row>
    <row r="7528" spans="1:16" ht="76.5">
      <c r="A7528" s="262">
        <v>25</v>
      </c>
      <c r="B7528" s="124"/>
      <c r="C7528" s="125" t="s">
        <v>694</v>
      </c>
      <c r="D7528" s="195">
        <v>43273</v>
      </c>
      <c r="E7528" s="124" t="s">
        <v>13504</v>
      </c>
      <c r="F7528" s="124" t="s">
        <v>1315</v>
      </c>
      <c r="G7528" s="124">
        <v>18135565</v>
      </c>
      <c r="H7528" s="124"/>
      <c r="I7528" s="128" t="s">
        <v>16082</v>
      </c>
      <c r="J7528" s="124"/>
      <c r="K7528" s="124"/>
      <c r="L7528" s="124"/>
      <c r="M7528" s="124"/>
      <c r="N7528" s="197">
        <v>500107.22</v>
      </c>
      <c r="O7528" s="197">
        <v>0</v>
      </c>
      <c r="P7528" s="124" t="s">
        <v>1314</v>
      </c>
    </row>
    <row r="7529" spans="1:16" ht="76.5">
      <c r="A7529" s="262">
        <v>25</v>
      </c>
      <c r="B7529" s="124"/>
      <c r="C7529" s="125" t="s">
        <v>694</v>
      </c>
      <c r="D7529" s="195">
        <v>43273</v>
      </c>
      <c r="E7529" s="124" t="s">
        <v>13505</v>
      </c>
      <c r="F7529" s="124" t="s">
        <v>1315</v>
      </c>
      <c r="G7529" s="124">
        <v>18137049</v>
      </c>
      <c r="H7529" s="124"/>
      <c r="I7529" s="128" t="s">
        <v>16083</v>
      </c>
      <c r="J7529" s="124"/>
      <c r="K7529" s="124"/>
      <c r="L7529" s="124"/>
      <c r="M7529" s="124"/>
      <c r="N7529" s="197">
        <v>35698.980000000003</v>
      </c>
      <c r="O7529" s="197">
        <v>0</v>
      </c>
      <c r="P7529" s="124" t="s">
        <v>1314</v>
      </c>
    </row>
    <row r="7530" spans="1:16" ht="76.5">
      <c r="A7530" s="262">
        <v>25</v>
      </c>
      <c r="B7530" s="124"/>
      <c r="C7530" s="125" t="s">
        <v>694</v>
      </c>
      <c r="D7530" s="195">
        <v>43273</v>
      </c>
      <c r="E7530" s="124" t="s">
        <v>13506</v>
      </c>
      <c r="F7530" s="124" t="s">
        <v>1315</v>
      </c>
      <c r="G7530" s="124">
        <v>18137134</v>
      </c>
      <c r="H7530" s="124"/>
      <c r="I7530" s="128" t="s">
        <v>16084</v>
      </c>
      <c r="J7530" s="124"/>
      <c r="K7530" s="124"/>
      <c r="L7530" s="124"/>
      <c r="M7530" s="124"/>
      <c r="N7530" s="197">
        <v>169239.35</v>
      </c>
      <c r="O7530" s="197">
        <v>0</v>
      </c>
      <c r="P7530" s="124" t="s">
        <v>1314</v>
      </c>
    </row>
    <row r="7531" spans="1:16" ht="76.5">
      <c r="A7531" s="262">
        <v>25</v>
      </c>
      <c r="B7531" s="124"/>
      <c r="C7531" s="125" t="s">
        <v>694</v>
      </c>
      <c r="D7531" s="195">
        <v>43273</v>
      </c>
      <c r="E7531" s="124" t="s">
        <v>13507</v>
      </c>
      <c r="F7531" s="124" t="s">
        <v>1315</v>
      </c>
      <c r="G7531" s="124">
        <v>18137136</v>
      </c>
      <c r="H7531" s="124"/>
      <c r="I7531" s="128" t="s">
        <v>16085</v>
      </c>
      <c r="J7531" s="124"/>
      <c r="K7531" s="124"/>
      <c r="L7531" s="124"/>
      <c r="M7531" s="124"/>
      <c r="N7531" s="197">
        <v>1800120.17</v>
      </c>
      <c r="O7531" s="197">
        <v>0</v>
      </c>
      <c r="P7531" s="124" t="s">
        <v>1314</v>
      </c>
    </row>
    <row r="7532" spans="1:16" ht="76.5">
      <c r="A7532" s="262">
        <v>25</v>
      </c>
      <c r="B7532" s="124"/>
      <c r="C7532" s="125" t="s">
        <v>694</v>
      </c>
      <c r="D7532" s="195">
        <v>43273</v>
      </c>
      <c r="E7532" s="124" t="s">
        <v>13508</v>
      </c>
      <c r="F7532" s="124" t="s">
        <v>1315</v>
      </c>
      <c r="G7532" s="124">
        <v>18151160</v>
      </c>
      <c r="H7532" s="124"/>
      <c r="I7532" s="128" t="s">
        <v>16086</v>
      </c>
      <c r="J7532" s="124"/>
      <c r="K7532" s="124"/>
      <c r="L7532" s="124"/>
      <c r="M7532" s="124"/>
      <c r="N7532" s="197">
        <v>521534.82</v>
      </c>
      <c r="O7532" s="197">
        <v>0</v>
      </c>
      <c r="P7532" s="124" t="s">
        <v>1314</v>
      </c>
    </row>
    <row r="7533" spans="1:16" ht="76.5">
      <c r="A7533" s="262">
        <v>25</v>
      </c>
      <c r="B7533" s="124"/>
      <c r="C7533" s="125" t="s">
        <v>694</v>
      </c>
      <c r="D7533" s="195">
        <v>43273</v>
      </c>
      <c r="E7533" s="124" t="s">
        <v>13509</v>
      </c>
      <c r="F7533" s="124" t="s">
        <v>1315</v>
      </c>
      <c r="G7533" s="124">
        <v>18151179</v>
      </c>
      <c r="H7533" s="124"/>
      <c r="I7533" s="128" t="s">
        <v>16087</v>
      </c>
      <c r="J7533" s="124"/>
      <c r="K7533" s="124"/>
      <c r="L7533" s="124"/>
      <c r="M7533" s="124"/>
      <c r="N7533" s="197">
        <v>1023359.48</v>
      </c>
      <c r="O7533" s="197">
        <v>0</v>
      </c>
      <c r="P7533" s="124" t="s">
        <v>1314</v>
      </c>
    </row>
    <row r="7534" spans="1:16" ht="76.5">
      <c r="A7534" s="262">
        <v>25</v>
      </c>
      <c r="B7534" s="124"/>
      <c r="C7534" s="125" t="s">
        <v>694</v>
      </c>
      <c r="D7534" s="195">
        <v>43273</v>
      </c>
      <c r="E7534" s="124" t="s">
        <v>13510</v>
      </c>
      <c r="F7534" s="124" t="s">
        <v>1315</v>
      </c>
      <c r="G7534" s="124">
        <v>18151187</v>
      </c>
      <c r="H7534" s="124"/>
      <c r="I7534" s="128" t="s">
        <v>16088</v>
      </c>
      <c r="J7534" s="124"/>
      <c r="K7534" s="124"/>
      <c r="L7534" s="124"/>
      <c r="M7534" s="124"/>
      <c r="N7534" s="197">
        <v>789001.8</v>
      </c>
      <c r="O7534" s="197">
        <v>0</v>
      </c>
      <c r="P7534" s="124" t="s">
        <v>1314</v>
      </c>
    </row>
    <row r="7535" spans="1:16" ht="76.5">
      <c r="A7535" s="262">
        <v>291</v>
      </c>
      <c r="B7535" s="124"/>
      <c r="C7535" s="125" t="s">
        <v>794</v>
      </c>
      <c r="D7535" s="195">
        <v>43273</v>
      </c>
      <c r="E7535" s="124" t="s">
        <v>13511</v>
      </c>
      <c r="F7535" s="124" t="s">
        <v>11</v>
      </c>
      <c r="G7535" s="124">
        <v>766329</v>
      </c>
      <c r="H7535" s="124"/>
      <c r="I7535" s="128" t="s">
        <v>16089</v>
      </c>
      <c r="J7535" s="124"/>
      <c r="K7535" s="124"/>
      <c r="L7535" s="124"/>
      <c r="M7535" s="124"/>
      <c r="N7535" s="197">
        <v>50</v>
      </c>
      <c r="O7535" s="197">
        <v>0</v>
      </c>
      <c r="P7535" s="124" t="s">
        <v>1314</v>
      </c>
    </row>
    <row r="7536" spans="1:16" ht="76.5">
      <c r="A7536" s="262">
        <v>291</v>
      </c>
      <c r="B7536" s="124"/>
      <c r="C7536" s="125" t="s">
        <v>794</v>
      </c>
      <c r="D7536" s="195">
        <v>43273</v>
      </c>
      <c r="E7536" s="124" t="s">
        <v>13512</v>
      </c>
      <c r="F7536" s="124" t="s">
        <v>11</v>
      </c>
      <c r="G7536" s="124">
        <v>766330</v>
      </c>
      <c r="H7536" s="124"/>
      <c r="I7536" s="128" t="s">
        <v>16090</v>
      </c>
      <c r="J7536" s="124"/>
      <c r="K7536" s="124"/>
      <c r="L7536" s="124"/>
      <c r="M7536" s="124"/>
      <c r="N7536" s="197">
        <v>50</v>
      </c>
      <c r="O7536" s="197">
        <v>0</v>
      </c>
      <c r="P7536" s="124" t="s">
        <v>1314</v>
      </c>
    </row>
    <row r="7537" spans="1:16" ht="76.5">
      <c r="A7537" s="262">
        <v>291</v>
      </c>
      <c r="B7537" s="124"/>
      <c r="C7537" s="125" t="s">
        <v>794</v>
      </c>
      <c r="D7537" s="195">
        <v>43273</v>
      </c>
      <c r="E7537" s="124" t="s">
        <v>13513</v>
      </c>
      <c r="F7537" s="124" t="s">
        <v>11</v>
      </c>
      <c r="G7537" s="124">
        <v>766331</v>
      </c>
      <c r="H7537" s="124"/>
      <c r="I7537" s="128" t="s">
        <v>16091</v>
      </c>
      <c r="J7537" s="124"/>
      <c r="K7537" s="124"/>
      <c r="L7537" s="124"/>
      <c r="M7537" s="124"/>
      <c r="N7537" s="197">
        <v>50</v>
      </c>
      <c r="O7537" s="197">
        <v>0</v>
      </c>
      <c r="P7537" s="124" t="s">
        <v>1314</v>
      </c>
    </row>
    <row r="7538" spans="1:16" ht="76.5">
      <c r="A7538" s="262">
        <v>291</v>
      </c>
      <c r="B7538" s="124"/>
      <c r="C7538" s="125" t="s">
        <v>794</v>
      </c>
      <c r="D7538" s="195">
        <v>43273</v>
      </c>
      <c r="E7538" s="124" t="s">
        <v>13514</v>
      </c>
      <c r="F7538" s="124" t="s">
        <v>11</v>
      </c>
      <c r="G7538" s="124">
        <v>766332</v>
      </c>
      <c r="H7538" s="124"/>
      <c r="I7538" s="128" t="s">
        <v>16092</v>
      </c>
      <c r="J7538" s="124"/>
      <c r="K7538" s="124"/>
      <c r="L7538" s="124"/>
      <c r="M7538" s="124"/>
      <c r="N7538" s="197">
        <v>50</v>
      </c>
      <c r="O7538" s="197">
        <v>0</v>
      </c>
      <c r="P7538" s="124" t="s">
        <v>1314</v>
      </c>
    </row>
    <row r="7539" spans="1:16" ht="63.75">
      <c r="A7539" s="262" t="s">
        <v>619</v>
      </c>
      <c r="B7539" s="124"/>
      <c r="C7539" s="125" t="s">
        <v>713</v>
      </c>
      <c r="D7539" s="195">
        <v>43273</v>
      </c>
      <c r="E7539" s="124" t="s">
        <v>13515</v>
      </c>
      <c r="F7539" s="124" t="s">
        <v>11</v>
      </c>
      <c r="G7539" s="124">
        <v>10941</v>
      </c>
      <c r="H7539" s="124"/>
      <c r="I7539" s="128" t="s">
        <v>16093</v>
      </c>
      <c r="J7539" s="124"/>
      <c r="K7539" s="124"/>
      <c r="L7539" s="124"/>
      <c r="M7539" s="124"/>
      <c r="N7539" s="197">
        <v>1309.9100000000001</v>
      </c>
      <c r="O7539" s="197">
        <v>0</v>
      </c>
      <c r="P7539" s="124" t="s">
        <v>1314</v>
      </c>
    </row>
    <row r="7540" spans="1:16" ht="51">
      <c r="A7540" s="262">
        <v>10</v>
      </c>
      <c r="B7540" s="124"/>
      <c r="C7540" s="125" t="s">
        <v>690</v>
      </c>
      <c r="D7540" s="195">
        <v>43273</v>
      </c>
      <c r="E7540" s="124" t="s">
        <v>13516</v>
      </c>
      <c r="F7540" s="124" t="s">
        <v>6</v>
      </c>
      <c r="G7540" s="124">
        <v>766797</v>
      </c>
      <c r="H7540" s="124"/>
      <c r="I7540" s="128" t="s">
        <v>16094</v>
      </c>
      <c r="J7540" s="124"/>
      <c r="K7540" s="124"/>
      <c r="L7540" s="124"/>
      <c r="M7540" s="124"/>
      <c r="N7540" s="197">
        <v>0</v>
      </c>
      <c r="O7540" s="197">
        <v>186349.57</v>
      </c>
      <c r="P7540" s="124" t="s">
        <v>1314</v>
      </c>
    </row>
    <row r="7541" spans="1:16" ht="38.25">
      <c r="A7541" s="262">
        <v>86</v>
      </c>
      <c r="B7541" s="124"/>
      <c r="C7541" s="125" t="s">
        <v>710</v>
      </c>
      <c r="D7541" s="195">
        <v>43273</v>
      </c>
      <c r="E7541" s="124" t="s">
        <v>13517</v>
      </c>
      <c r="F7541" s="124" t="s">
        <v>6</v>
      </c>
      <c r="G7541" s="124">
        <v>989209</v>
      </c>
      <c r="H7541" s="124"/>
      <c r="I7541" s="128" t="s">
        <v>16095</v>
      </c>
      <c r="J7541" s="124"/>
      <c r="K7541" s="124"/>
      <c r="L7541" s="124"/>
      <c r="M7541" s="124"/>
      <c r="N7541" s="197">
        <v>0</v>
      </c>
      <c r="O7541" s="197">
        <v>1236000</v>
      </c>
      <c r="P7541" s="124" t="s">
        <v>1314</v>
      </c>
    </row>
    <row r="7542" spans="1:16" ht="76.5">
      <c r="A7542" s="262">
        <v>513</v>
      </c>
      <c r="B7542" s="124"/>
      <c r="C7542" s="125" t="s">
        <v>201</v>
      </c>
      <c r="D7542" s="195">
        <v>43273</v>
      </c>
      <c r="E7542" s="124" t="s">
        <v>13518</v>
      </c>
      <c r="F7542" s="124" t="s">
        <v>15</v>
      </c>
      <c r="G7542" s="124">
        <v>5293</v>
      </c>
      <c r="H7542" s="124"/>
      <c r="I7542" s="128" t="s">
        <v>16096</v>
      </c>
      <c r="J7542" s="124"/>
      <c r="K7542" s="124"/>
      <c r="L7542" s="124"/>
      <c r="M7542" s="124"/>
      <c r="N7542" s="197">
        <v>835.68</v>
      </c>
      <c r="O7542" s="197">
        <v>0</v>
      </c>
      <c r="P7542" s="124" t="s">
        <v>1314</v>
      </c>
    </row>
    <row r="7543" spans="1:16" ht="89.25">
      <c r="A7543" s="262">
        <v>20</v>
      </c>
      <c r="B7543" s="124"/>
      <c r="C7543" s="125" t="s">
        <v>693</v>
      </c>
      <c r="D7543" s="195">
        <v>43273</v>
      </c>
      <c r="E7543" s="124" t="s">
        <v>13519</v>
      </c>
      <c r="F7543" s="124" t="s">
        <v>15</v>
      </c>
      <c r="G7543" s="124">
        <v>5290</v>
      </c>
      <c r="H7543" s="124"/>
      <c r="I7543" s="128" t="s">
        <v>16097</v>
      </c>
      <c r="J7543" s="124"/>
      <c r="K7543" s="124"/>
      <c r="L7543" s="124"/>
      <c r="M7543" s="124"/>
      <c r="N7543" s="197">
        <v>270</v>
      </c>
      <c r="O7543" s="197">
        <v>0</v>
      </c>
      <c r="P7543" s="124" t="s">
        <v>1314</v>
      </c>
    </row>
    <row r="7544" spans="1:16" ht="51">
      <c r="A7544" s="262">
        <v>10</v>
      </c>
      <c r="B7544" s="124"/>
      <c r="C7544" s="125" t="s">
        <v>690</v>
      </c>
      <c r="D7544" s="195">
        <v>43273</v>
      </c>
      <c r="E7544" s="124" t="s">
        <v>13520</v>
      </c>
      <c r="F7544" s="124" t="s">
        <v>15</v>
      </c>
      <c r="G7544" s="124">
        <v>766798</v>
      </c>
      <c r="H7544" s="124"/>
      <c r="I7544" s="128" t="s">
        <v>16098</v>
      </c>
      <c r="J7544" s="124"/>
      <c r="K7544" s="124"/>
      <c r="L7544" s="124"/>
      <c r="M7544" s="124"/>
      <c r="N7544" s="197">
        <v>50</v>
      </c>
      <c r="O7544" s="197">
        <v>0</v>
      </c>
      <c r="P7544" s="124" t="s">
        <v>1314</v>
      </c>
    </row>
    <row r="7545" spans="1:16" ht="76.5">
      <c r="A7545" s="262">
        <v>25</v>
      </c>
      <c r="B7545" s="124"/>
      <c r="C7545" s="125" t="s">
        <v>694</v>
      </c>
      <c r="D7545" s="195">
        <v>43273</v>
      </c>
      <c r="E7545" s="124" t="s">
        <v>13521</v>
      </c>
      <c r="F7545" s="124" t="s">
        <v>1315</v>
      </c>
      <c r="G7545" s="124">
        <v>18133647</v>
      </c>
      <c r="H7545" s="124"/>
      <c r="I7545" s="128" t="s">
        <v>16099</v>
      </c>
      <c r="J7545" s="124"/>
      <c r="K7545" s="124"/>
      <c r="L7545" s="124"/>
      <c r="M7545" s="124"/>
      <c r="N7545" s="197">
        <v>697392.86</v>
      </c>
      <c r="O7545" s="197">
        <v>0</v>
      </c>
      <c r="P7545" s="124" t="s">
        <v>1314</v>
      </c>
    </row>
    <row r="7546" spans="1:16" ht="76.5">
      <c r="A7546" s="262">
        <v>25</v>
      </c>
      <c r="B7546" s="124"/>
      <c r="C7546" s="125" t="s">
        <v>694</v>
      </c>
      <c r="D7546" s="195">
        <v>43273</v>
      </c>
      <c r="E7546" s="124" t="s">
        <v>13522</v>
      </c>
      <c r="F7546" s="124" t="s">
        <v>1315</v>
      </c>
      <c r="G7546" s="124">
        <v>18132687</v>
      </c>
      <c r="H7546" s="124"/>
      <c r="I7546" s="128" t="s">
        <v>16100</v>
      </c>
      <c r="J7546" s="124"/>
      <c r="K7546" s="124"/>
      <c r="L7546" s="124"/>
      <c r="M7546" s="124"/>
      <c r="N7546" s="197">
        <v>316526.11</v>
      </c>
      <c r="O7546" s="197">
        <v>0</v>
      </c>
      <c r="P7546" s="124" t="s">
        <v>1314</v>
      </c>
    </row>
    <row r="7547" spans="1:16" ht="76.5">
      <c r="A7547" s="262">
        <v>25</v>
      </c>
      <c r="B7547" s="124"/>
      <c r="C7547" s="125" t="s">
        <v>694</v>
      </c>
      <c r="D7547" s="195">
        <v>43273</v>
      </c>
      <c r="E7547" s="124" t="s">
        <v>13523</v>
      </c>
      <c r="F7547" s="124" t="s">
        <v>1315</v>
      </c>
      <c r="G7547" s="124">
        <v>18132645</v>
      </c>
      <c r="H7547" s="124"/>
      <c r="I7547" s="128" t="s">
        <v>16101</v>
      </c>
      <c r="J7547" s="124"/>
      <c r="K7547" s="124"/>
      <c r="L7547" s="124"/>
      <c r="M7547" s="124"/>
      <c r="N7547" s="197">
        <v>359959.31</v>
      </c>
      <c r="O7547" s="197">
        <v>0</v>
      </c>
      <c r="P7547" s="124" t="s">
        <v>1314</v>
      </c>
    </row>
    <row r="7548" spans="1:16" ht="76.5">
      <c r="A7548" s="262">
        <v>25</v>
      </c>
      <c r="B7548" s="124"/>
      <c r="C7548" s="125" t="s">
        <v>694</v>
      </c>
      <c r="D7548" s="195">
        <v>43273</v>
      </c>
      <c r="E7548" s="124" t="s">
        <v>13524</v>
      </c>
      <c r="F7548" s="124" t="s">
        <v>1315</v>
      </c>
      <c r="G7548" s="124">
        <v>18132545</v>
      </c>
      <c r="H7548" s="124"/>
      <c r="I7548" s="128" t="s">
        <v>16102</v>
      </c>
      <c r="J7548" s="124"/>
      <c r="K7548" s="124"/>
      <c r="L7548" s="124"/>
      <c r="M7548" s="124"/>
      <c r="N7548" s="197">
        <v>346752.18</v>
      </c>
      <c r="O7548" s="197">
        <v>0</v>
      </c>
      <c r="P7548" s="124" t="s">
        <v>1314</v>
      </c>
    </row>
    <row r="7549" spans="1:16" ht="76.5">
      <c r="A7549" s="262">
        <v>25</v>
      </c>
      <c r="B7549" s="124"/>
      <c r="C7549" s="125" t="s">
        <v>694</v>
      </c>
      <c r="D7549" s="195">
        <v>43273</v>
      </c>
      <c r="E7549" s="124" t="s">
        <v>13525</v>
      </c>
      <c r="F7549" s="124" t="s">
        <v>1315</v>
      </c>
      <c r="G7549" s="124">
        <v>18132268</v>
      </c>
      <c r="H7549" s="124"/>
      <c r="I7549" s="128" t="s">
        <v>16103</v>
      </c>
      <c r="J7549" s="124"/>
      <c r="K7549" s="124"/>
      <c r="L7549" s="124"/>
      <c r="M7549" s="124"/>
      <c r="N7549" s="197">
        <v>400000</v>
      </c>
      <c r="O7549" s="197">
        <v>0</v>
      </c>
      <c r="P7549" s="124" t="s">
        <v>1314</v>
      </c>
    </row>
    <row r="7550" spans="1:16" ht="51">
      <c r="A7550" s="262">
        <v>513</v>
      </c>
      <c r="B7550" s="124"/>
      <c r="C7550" s="125" t="s">
        <v>201</v>
      </c>
      <c r="D7550" s="195">
        <v>43273</v>
      </c>
      <c r="E7550" s="124" t="s">
        <v>13526</v>
      </c>
      <c r="F7550" s="124" t="s">
        <v>15</v>
      </c>
      <c r="G7550" s="124">
        <v>766813</v>
      </c>
      <c r="H7550" s="124"/>
      <c r="I7550" s="128" t="s">
        <v>16104</v>
      </c>
      <c r="J7550" s="124"/>
      <c r="K7550" s="124"/>
      <c r="L7550" s="124"/>
      <c r="M7550" s="124"/>
      <c r="N7550" s="197">
        <v>50</v>
      </c>
      <c r="O7550" s="197">
        <v>0</v>
      </c>
      <c r="P7550" s="124" t="s">
        <v>1314</v>
      </c>
    </row>
    <row r="7551" spans="1:16" ht="63.75">
      <c r="A7551" s="262">
        <v>513</v>
      </c>
      <c r="B7551" s="124"/>
      <c r="C7551" s="125" t="s">
        <v>201</v>
      </c>
      <c r="D7551" s="195">
        <v>43273</v>
      </c>
      <c r="E7551" s="124" t="s">
        <v>13527</v>
      </c>
      <c r="F7551" s="124" t="s">
        <v>15</v>
      </c>
      <c r="G7551" s="124">
        <v>766809</v>
      </c>
      <c r="H7551" s="124"/>
      <c r="I7551" s="128" t="s">
        <v>16105</v>
      </c>
      <c r="J7551" s="124"/>
      <c r="K7551" s="124"/>
      <c r="L7551" s="124"/>
      <c r="M7551" s="124"/>
      <c r="N7551" s="197">
        <v>50</v>
      </c>
      <c r="O7551" s="197">
        <v>0</v>
      </c>
      <c r="P7551" s="124" t="s">
        <v>1314</v>
      </c>
    </row>
    <row r="7552" spans="1:16" ht="51">
      <c r="A7552" s="262">
        <v>340</v>
      </c>
      <c r="B7552" s="124"/>
      <c r="C7552" s="125" t="s">
        <v>814</v>
      </c>
      <c r="D7552" s="195">
        <v>43273</v>
      </c>
      <c r="E7552" s="124" t="s">
        <v>13528</v>
      </c>
      <c r="F7552" s="124" t="s">
        <v>6</v>
      </c>
      <c r="G7552" s="124">
        <v>767033</v>
      </c>
      <c r="H7552" s="124"/>
      <c r="I7552" s="128" t="s">
        <v>16106</v>
      </c>
      <c r="J7552" s="124"/>
      <c r="K7552" s="124"/>
      <c r="L7552" s="124"/>
      <c r="M7552" s="124"/>
      <c r="N7552" s="197">
        <v>0</v>
      </c>
      <c r="O7552" s="197">
        <v>21861.45</v>
      </c>
      <c r="P7552" s="124" t="s">
        <v>1314</v>
      </c>
    </row>
    <row r="7553" spans="1:16" ht="51">
      <c r="A7553" s="262">
        <v>513</v>
      </c>
      <c r="B7553" s="124"/>
      <c r="C7553" s="125" t="s">
        <v>201</v>
      </c>
      <c r="D7553" s="195">
        <v>43273</v>
      </c>
      <c r="E7553" s="124" t="s">
        <v>13529</v>
      </c>
      <c r="F7553" s="124" t="s">
        <v>15</v>
      </c>
      <c r="G7553" s="124">
        <v>767032</v>
      </c>
      <c r="H7553" s="124"/>
      <c r="I7553" s="128" t="s">
        <v>6126</v>
      </c>
      <c r="J7553" s="124"/>
      <c r="K7553" s="124"/>
      <c r="L7553" s="124"/>
      <c r="M7553" s="124"/>
      <c r="N7553" s="197">
        <v>50</v>
      </c>
      <c r="O7553" s="197">
        <v>0</v>
      </c>
      <c r="P7553" s="124" t="s">
        <v>1314</v>
      </c>
    </row>
    <row r="7554" spans="1:16" ht="51">
      <c r="A7554" s="262">
        <v>340</v>
      </c>
      <c r="B7554" s="124"/>
      <c r="C7554" s="125" t="s">
        <v>814</v>
      </c>
      <c r="D7554" s="195">
        <v>43273</v>
      </c>
      <c r="E7554" s="124" t="s">
        <v>13530</v>
      </c>
      <c r="F7554" s="124" t="s">
        <v>15</v>
      </c>
      <c r="G7554" s="124">
        <v>767034</v>
      </c>
      <c r="H7554" s="124"/>
      <c r="I7554" s="128" t="s">
        <v>16107</v>
      </c>
      <c r="J7554" s="124"/>
      <c r="K7554" s="124"/>
      <c r="L7554" s="124"/>
      <c r="M7554" s="124"/>
      <c r="N7554" s="197">
        <v>50</v>
      </c>
      <c r="O7554" s="197">
        <v>0</v>
      </c>
      <c r="P7554" s="124" t="s">
        <v>1314</v>
      </c>
    </row>
    <row r="7555" spans="1:16" ht="38.25">
      <c r="A7555" s="262">
        <v>117</v>
      </c>
      <c r="B7555" s="124"/>
      <c r="C7555" s="125" t="s">
        <v>722</v>
      </c>
      <c r="D7555" s="195">
        <v>43273</v>
      </c>
      <c r="E7555" s="124" t="s">
        <v>13531</v>
      </c>
      <c r="F7555" s="124" t="s">
        <v>11</v>
      </c>
      <c r="G7555" s="124">
        <v>925093</v>
      </c>
      <c r="H7555" s="124"/>
      <c r="I7555" s="128" t="s">
        <v>16108</v>
      </c>
      <c r="J7555" s="124"/>
      <c r="K7555" s="124"/>
      <c r="L7555" s="124"/>
      <c r="M7555" s="124"/>
      <c r="N7555" s="197">
        <v>50</v>
      </c>
      <c r="O7555" s="197">
        <v>0</v>
      </c>
      <c r="P7555" s="124" t="s">
        <v>1314</v>
      </c>
    </row>
    <row r="7556" spans="1:16" ht="38.25">
      <c r="A7556" s="262">
        <v>117</v>
      </c>
      <c r="B7556" s="124"/>
      <c r="C7556" s="125" t="s">
        <v>722</v>
      </c>
      <c r="D7556" s="195">
        <v>43273</v>
      </c>
      <c r="E7556" s="124" t="s">
        <v>13532</v>
      </c>
      <c r="F7556" s="124" t="s">
        <v>11</v>
      </c>
      <c r="G7556" s="124">
        <v>925092</v>
      </c>
      <c r="H7556" s="124"/>
      <c r="I7556" s="128" t="s">
        <v>16109</v>
      </c>
      <c r="J7556" s="124"/>
      <c r="K7556" s="124"/>
      <c r="L7556" s="124"/>
      <c r="M7556" s="124"/>
      <c r="N7556" s="197">
        <v>50</v>
      </c>
      <c r="O7556" s="197">
        <v>0</v>
      </c>
      <c r="P7556" s="124" t="s">
        <v>1314</v>
      </c>
    </row>
    <row r="7557" spans="1:16" ht="38.25">
      <c r="A7557" s="262">
        <v>117</v>
      </c>
      <c r="B7557" s="124"/>
      <c r="C7557" s="125" t="s">
        <v>722</v>
      </c>
      <c r="D7557" s="195">
        <v>43273</v>
      </c>
      <c r="E7557" s="124" t="s">
        <v>13533</v>
      </c>
      <c r="F7557" s="124" t="s">
        <v>11</v>
      </c>
      <c r="G7557" s="124">
        <v>925089</v>
      </c>
      <c r="H7557" s="124"/>
      <c r="I7557" s="128" t="s">
        <v>16110</v>
      </c>
      <c r="J7557" s="124"/>
      <c r="K7557" s="124"/>
      <c r="L7557" s="124"/>
      <c r="M7557" s="124"/>
      <c r="N7557" s="197">
        <v>50</v>
      </c>
      <c r="O7557" s="197">
        <v>0</v>
      </c>
      <c r="P7557" s="124" t="s">
        <v>1314</v>
      </c>
    </row>
    <row r="7558" spans="1:16" ht="51">
      <c r="A7558" s="262">
        <v>513</v>
      </c>
      <c r="B7558" s="124"/>
      <c r="C7558" s="125" t="s">
        <v>201</v>
      </c>
      <c r="D7558" s="195">
        <v>43273</v>
      </c>
      <c r="E7558" s="124" t="s">
        <v>13534</v>
      </c>
      <c r="F7558" s="124" t="s">
        <v>11</v>
      </c>
      <c r="G7558" s="124">
        <v>925081</v>
      </c>
      <c r="H7558" s="124"/>
      <c r="I7558" s="128" t="s">
        <v>16111</v>
      </c>
      <c r="J7558" s="124"/>
      <c r="K7558" s="124"/>
      <c r="L7558" s="124"/>
      <c r="M7558" s="124"/>
      <c r="N7558" s="197">
        <v>50</v>
      </c>
      <c r="O7558" s="197">
        <v>0</v>
      </c>
      <c r="P7558" s="124" t="s">
        <v>1314</v>
      </c>
    </row>
    <row r="7559" spans="1:16" ht="89.25">
      <c r="A7559" s="262">
        <v>78</v>
      </c>
      <c r="B7559" s="124"/>
      <c r="C7559" s="125" t="s">
        <v>1339</v>
      </c>
      <c r="D7559" s="195">
        <v>43273</v>
      </c>
      <c r="E7559" s="124" t="s">
        <v>13535</v>
      </c>
      <c r="F7559" s="124" t="s">
        <v>11</v>
      </c>
      <c r="G7559" s="124">
        <v>925073</v>
      </c>
      <c r="H7559" s="124"/>
      <c r="I7559" s="128" t="s">
        <v>16112</v>
      </c>
      <c r="J7559" s="124"/>
      <c r="K7559" s="124"/>
      <c r="L7559" s="124"/>
      <c r="M7559" s="124"/>
      <c r="N7559" s="197">
        <v>3291.9</v>
      </c>
      <c r="O7559" s="197">
        <v>0</v>
      </c>
      <c r="P7559" s="124" t="s">
        <v>1314</v>
      </c>
    </row>
    <row r="7560" spans="1:16" ht="63.75">
      <c r="A7560" s="262">
        <v>597</v>
      </c>
      <c r="B7560" s="124"/>
      <c r="C7560" s="125" t="s">
        <v>4141</v>
      </c>
      <c r="D7560" s="195">
        <v>43276</v>
      </c>
      <c r="E7560" s="124" t="s">
        <v>13536</v>
      </c>
      <c r="F7560" s="124" t="s">
        <v>3</v>
      </c>
      <c r="G7560" s="124">
        <v>1633867</v>
      </c>
      <c r="H7560" s="124"/>
      <c r="I7560" s="128" t="s">
        <v>16113</v>
      </c>
      <c r="J7560" s="124"/>
      <c r="K7560" s="124"/>
      <c r="L7560" s="124"/>
      <c r="M7560" s="124"/>
      <c r="N7560" s="197">
        <v>0</v>
      </c>
      <c r="O7560" s="197">
        <v>373.56</v>
      </c>
      <c r="P7560" s="124" t="s">
        <v>1314</v>
      </c>
    </row>
    <row r="7561" spans="1:16" ht="51">
      <c r="A7561" s="262" t="s">
        <v>619</v>
      </c>
      <c r="B7561" s="124"/>
      <c r="C7561" s="125" t="s">
        <v>713</v>
      </c>
      <c r="D7561" s="195">
        <v>43276</v>
      </c>
      <c r="E7561" s="124" t="s">
        <v>13537</v>
      </c>
      <c r="F7561" s="124" t="s">
        <v>3</v>
      </c>
      <c r="G7561" s="124">
        <v>1633866</v>
      </c>
      <c r="H7561" s="124"/>
      <c r="I7561" s="128" t="s">
        <v>16114</v>
      </c>
      <c r="J7561" s="124"/>
      <c r="K7561" s="124"/>
      <c r="L7561" s="124"/>
      <c r="M7561" s="124"/>
      <c r="N7561" s="197">
        <v>0</v>
      </c>
      <c r="O7561" s="197">
        <v>3762.2000000000003</v>
      </c>
      <c r="P7561" s="124" t="s">
        <v>1314</v>
      </c>
    </row>
    <row r="7562" spans="1:16" ht="51">
      <c r="A7562" s="262" t="s">
        <v>619</v>
      </c>
      <c r="B7562" s="124"/>
      <c r="C7562" s="125" t="s">
        <v>713</v>
      </c>
      <c r="D7562" s="195">
        <v>43276</v>
      </c>
      <c r="E7562" s="124" t="s">
        <v>13538</v>
      </c>
      <c r="F7562" s="124" t="s">
        <v>3</v>
      </c>
      <c r="G7562" s="124">
        <v>1633857</v>
      </c>
      <c r="H7562" s="124"/>
      <c r="I7562" s="128" t="s">
        <v>16115</v>
      </c>
      <c r="J7562" s="124"/>
      <c r="K7562" s="124"/>
      <c r="L7562" s="124"/>
      <c r="M7562" s="124"/>
      <c r="N7562" s="197">
        <v>0</v>
      </c>
      <c r="O7562" s="197">
        <v>28000</v>
      </c>
      <c r="P7562" s="124" t="s">
        <v>1314</v>
      </c>
    </row>
    <row r="7563" spans="1:16" ht="63.75">
      <c r="A7563" s="262" t="s">
        <v>619</v>
      </c>
      <c r="B7563" s="124"/>
      <c r="C7563" s="125" t="s">
        <v>713</v>
      </c>
      <c r="D7563" s="195">
        <v>43276</v>
      </c>
      <c r="E7563" s="124" t="s">
        <v>13539</v>
      </c>
      <c r="F7563" s="124" t="s">
        <v>3</v>
      </c>
      <c r="G7563" s="124">
        <v>1633836</v>
      </c>
      <c r="H7563" s="124"/>
      <c r="I7563" s="128" t="s">
        <v>16116</v>
      </c>
      <c r="J7563" s="124"/>
      <c r="K7563" s="124"/>
      <c r="L7563" s="124"/>
      <c r="M7563" s="124"/>
      <c r="N7563" s="197">
        <v>0</v>
      </c>
      <c r="O7563" s="197">
        <v>39934</v>
      </c>
      <c r="P7563" s="124" t="s">
        <v>1314</v>
      </c>
    </row>
    <row r="7564" spans="1:16" ht="51">
      <c r="A7564" s="262" t="s">
        <v>619</v>
      </c>
      <c r="B7564" s="124"/>
      <c r="C7564" s="125" t="s">
        <v>713</v>
      </c>
      <c r="D7564" s="195">
        <v>43276</v>
      </c>
      <c r="E7564" s="124" t="s">
        <v>13540</v>
      </c>
      <c r="F7564" s="124" t="s">
        <v>3</v>
      </c>
      <c r="G7564" s="124">
        <v>1633829</v>
      </c>
      <c r="H7564" s="124"/>
      <c r="I7564" s="128" t="s">
        <v>16117</v>
      </c>
      <c r="J7564" s="124"/>
      <c r="K7564" s="124"/>
      <c r="L7564" s="124"/>
      <c r="M7564" s="124"/>
      <c r="N7564" s="197">
        <v>0</v>
      </c>
      <c r="O7564" s="197">
        <v>1154</v>
      </c>
      <c r="P7564" s="124" t="s">
        <v>1314</v>
      </c>
    </row>
    <row r="7565" spans="1:16" ht="51">
      <c r="A7565" s="262">
        <v>20</v>
      </c>
      <c r="B7565" s="124"/>
      <c r="C7565" s="125" t="s">
        <v>693</v>
      </c>
      <c r="D7565" s="195">
        <v>43276</v>
      </c>
      <c r="E7565" s="124" t="s">
        <v>13541</v>
      </c>
      <c r="F7565" s="124" t="s">
        <v>3</v>
      </c>
      <c r="G7565" s="124">
        <v>1633817</v>
      </c>
      <c r="H7565" s="124"/>
      <c r="I7565" s="128" t="s">
        <v>16118</v>
      </c>
      <c r="J7565" s="124"/>
      <c r="K7565" s="124"/>
      <c r="L7565" s="124"/>
      <c r="M7565" s="124"/>
      <c r="N7565" s="197">
        <v>0</v>
      </c>
      <c r="O7565" s="197">
        <v>8</v>
      </c>
      <c r="P7565" s="124" t="s">
        <v>1314</v>
      </c>
    </row>
    <row r="7566" spans="1:16" ht="51">
      <c r="A7566" s="262">
        <v>20</v>
      </c>
      <c r="B7566" s="124"/>
      <c r="C7566" s="125" t="s">
        <v>693</v>
      </c>
      <c r="D7566" s="195">
        <v>43276</v>
      </c>
      <c r="E7566" s="124" t="s">
        <v>13542</v>
      </c>
      <c r="F7566" s="124" t="s">
        <v>3</v>
      </c>
      <c r="G7566" s="124">
        <v>1633816</v>
      </c>
      <c r="H7566" s="124"/>
      <c r="I7566" s="128" t="s">
        <v>16119</v>
      </c>
      <c r="J7566" s="124"/>
      <c r="K7566" s="124"/>
      <c r="L7566" s="124"/>
      <c r="M7566" s="124"/>
      <c r="N7566" s="197">
        <v>0</v>
      </c>
      <c r="O7566" s="197">
        <v>8</v>
      </c>
      <c r="P7566" s="124" t="s">
        <v>1314</v>
      </c>
    </row>
    <row r="7567" spans="1:16" ht="63.75">
      <c r="A7567" s="262">
        <v>597</v>
      </c>
      <c r="B7567" s="124"/>
      <c r="C7567" s="125" t="s">
        <v>4141</v>
      </c>
      <c r="D7567" s="195">
        <v>43276</v>
      </c>
      <c r="E7567" s="124" t="s">
        <v>13543</v>
      </c>
      <c r="F7567" s="124" t="s">
        <v>3</v>
      </c>
      <c r="G7567" s="124">
        <v>1633868</v>
      </c>
      <c r="H7567" s="124"/>
      <c r="I7567" s="128" t="s">
        <v>16113</v>
      </c>
      <c r="J7567" s="124"/>
      <c r="K7567" s="124"/>
      <c r="L7567" s="124"/>
      <c r="M7567" s="124"/>
      <c r="N7567" s="197">
        <v>0</v>
      </c>
      <c r="O7567" s="197">
        <v>152.56</v>
      </c>
      <c r="P7567" s="124" t="s">
        <v>1314</v>
      </c>
    </row>
    <row r="7568" spans="1:16" ht="51">
      <c r="A7568" s="262">
        <v>526</v>
      </c>
      <c r="B7568" s="124"/>
      <c r="C7568" s="125" t="s">
        <v>846</v>
      </c>
      <c r="D7568" s="195">
        <v>43276</v>
      </c>
      <c r="E7568" s="124" t="s">
        <v>13544</v>
      </c>
      <c r="F7568" s="124" t="s">
        <v>3</v>
      </c>
      <c r="G7568" s="124">
        <v>1633869</v>
      </c>
      <c r="H7568" s="124"/>
      <c r="I7568" s="128" t="s">
        <v>16120</v>
      </c>
      <c r="J7568" s="124"/>
      <c r="K7568" s="124"/>
      <c r="L7568" s="124"/>
      <c r="M7568" s="124"/>
      <c r="N7568" s="197">
        <v>0</v>
      </c>
      <c r="O7568" s="197">
        <v>179.96</v>
      </c>
      <c r="P7568" s="124" t="s">
        <v>1314</v>
      </c>
    </row>
    <row r="7569" spans="1:16" ht="51">
      <c r="A7569" s="262" t="s">
        <v>619</v>
      </c>
      <c r="B7569" s="124"/>
      <c r="C7569" s="125" t="s">
        <v>713</v>
      </c>
      <c r="D7569" s="195">
        <v>43276</v>
      </c>
      <c r="E7569" s="124" t="s">
        <v>13545</v>
      </c>
      <c r="F7569" s="124" t="s">
        <v>3</v>
      </c>
      <c r="G7569" s="124">
        <v>1633870</v>
      </c>
      <c r="H7569" s="124"/>
      <c r="I7569" s="128" t="s">
        <v>16121</v>
      </c>
      <c r="J7569" s="124"/>
      <c r="K7569" s="124"/>
      <c r="L7569" s="124"/>
      <c r="M7569" s="124"/>
      <c r="N7569" s="197">
        <v>0</v>
      </c>
      <c r="O7569" s="197">
        <v>1474.3500000000001</v>
      </c>
      <c r="P7569" s="124" t="s">
        <v>1314</v>
      </c>
    </row>
    <row r="7570" spans="1:16" ht="51">
      <c r="A7570" s="262" t="s">
        <v>619</v>
      </c>
      <c r="B7570" s="124"/>
      <c r="C7570" s="125" t="s">
        <v>713</v>
      </c>
      <c r="D7570" s="195">
        <v>43276</v>
      </c>
      <c r="E7570" s="124" t="s">
        <v>13546</v>
      </c>
      <c r="F7570" s="124" t="s">
        <v>3</v>
      </c>
      <c r="G7570" s="124">
        <v>1633872</v>
      </c>
      <c r="H7570" s="124"/>
      <c r="I7570" s="128" t="s">
        <v>16122</v>
      </c>
      <c r="J7570" s="124"/>
      <c r="K7570" s="124"/>
      <c r="L7570" s="124"/>
      <c r="M7570" s="124"/>
      <c r="N7570" s="197">
        <v>0</v>
      </c>
      <c r="O7570" s="197">
        <v>59500</v>
      </c>
      <c r="P7570" s="124" t="s">
        <v>1314</v>
      </c>
    </row>
    <row r="7571" spans="1:16" ht="51">
      <c r="A7571" s="262" t="s">
        <v>619</v>
      </c>
      <c r="B7571" s="124"/>
      <c r="C7571" s="125" t="s">
        <v>713</v>
      </c>
      <c r="D7571" s="195">
        <v>43276</v>
      </c>
      <c r="E7571" s="124" t="s">
        <v>13547</v>
      </c>
      <c r="F7571" s="124" t="s">
        <v>3</v>
      </c>
      <c r="G7571" s="124">
        <v>1633880</v>
      </c>
      <c r="H7571" s="124"/>
      <c r="I7571" s="128" t="s">
        <v>16123</v>
      </c>
      <c r="J7571" s="124"/>
      <c r="K7571" s="124"/>
      <c r="L7571" s="124"/>
      <c r="M7571" s="124"/>
      <c r="N7571" s="197">
        <v>0</v>
      </c>
      <c r="O7571" s="197">
        <v>46852</v>
      </c>
      <c r="P7571" s="124" t="s">
        <v>1314</v>
      </c>
    </row>
    <row r="7572" spans="1:16" ht="51">
      <c r="A7572" s="262" t="s">
        <v>619</v>
      </c>
      <c r="B7572" s="124"/>
      <c r="C7572" s="125" t="s">
        <v>713</v>
      </c>
      <c r="D7572" s="195">
        <v>43276</v>
      </c>
      <c r="E7572" s="124" t="s">
        <v>13548</v>
      </c>
      <c r="F7572" s="124" t="s">
        <v>3</v>
      </c>
      <c r="G7572" s="124">
        <v>1633890</v>
      </c>
      <c r="H7572" s="124"/>
      <c r="I7572" s="128" t="s">
        <v>16124</v>
      </c>
      <c r="J7572" s="124"/>
      <c r="K7572" s="124"/>
      <c r="L7572" s="124"/>
      <c r="M7572" s="124"/>
      <c r="N7572" s="197">
        <v>0</v>
      </c>
      <c r="O7572" s="197">
        <v>46630.200000000004</v>
      </c>
      <c r="P7572" s="124" t="s">
        <v>1314</v>
      </c>
    </row>
    <row r="7573" spans="1:16" ht="51">
      <c r="A7573" s="262">
        <v>119</v>
      </c>
      <c r="B7573" s="124"/>
      <c r="C7573" s="125" t="s">
        <v>723</v>
      </c>
      <c r="D7573" s="195">
        <v>43276</v>
      </c>
      <c r="E7573" s="124" t="s">
        <v>13549</v>
      </c>
      <c r="F7573" s="124" t="s">
        <v>3</v>
      </c>
      <c r="G7573" s="124">
        <v>1633893</v>
      </c>
      <c r="H7573" s="124"/>
      <c r="I7573" s="128" t="s">
        <v>16125</v>
      </c>
      <c r="J7573" s="124"/>
      <c r="K7573" s="124"/>
      <c r="L7573" s="124"/>
      <c r="M7573" s="124"/>
      <c r="N7573" s="197">
        <v>0</v>
      </c>
      <c r="O7573" s="197">
        <v>36.4</v>
      </c>
      <c r="P7573" s="124" t="s">
        <v>1314</v>
      </c>
    </row>
    <row r="7574" spans="1:16" ht="38.25">
      <c r="A7574" s="262">
        <v>46</v>
      </c>
      <c r="B7574" s="124"/>
      <c r="C7574" s="125" t="s">
        <v>698</v>
      </c>
      <c r="D7574" s="195">
        <v>43276</v>
      </c>
      <c r="E7574" s="124" t="s">
        <v>13550</v>
      </c>
      <c r="F7574" s="124" t="s">
        <v>3</v>
      </c>
      <c r="G7574" s="124">
        <v>1633902</v>
      </c>
      <c r="H7574" s="124"/>
      <c r="I7574" s="128" t="s">
        <v>16126</v>
      </c>
      <c r="J7574" s="124"/>
      <c r="K7574" s="124"/>
      <c r="L7574" s="124"/>
      <c r="M7574" s="124"/>
      <c r="N7574" s="197">
        <v>0</v>
      </c>
      <c r="O7574" s="197">
        <v>153.5</v>
      </c>
      <c r="P7574" s="124" t="s">
        <v>1314</v>
      </c>
    </row>
    <row r="7575" spans="1:16" ht="51">
      <c r="A7575" s="262">
        <v>526</v>
      </c>
      <c r="B7575" s="124"/>
      <c r="C7575" s="125" t="s">
        <v>846</v>
      </c>
      <c r="D7575" s="195">
        <v>43276</v>
      </c>
      <c r="E7575" s="124" t="s">
        <v>13551</v>
      </c>
      <c r="F7575" s="124" t="s">
        <v>3</v>
      </c>
      <c r="G7575" s="124">
        <v>1633921</v>
      </c>
      <c r="H7575" s="124"/>
      <c r="I7575" s="128" t="s">
        <v>16127</v>
      </c>
      <c r="J7575" s="124"/>
      <c r="K7575" s="124"/>
      <c r="L7575" s="124"/>
      <c r="M7575" s="124"/>
      <c r="N7575" s="197">
        <v>0</v>
      </c>
      <c r="O7575" s="197">
        <v>140</v>
      </c>
      <c r="P7575" s="124" t="s">
        <v>1314</v>
      </c>
    </row>
    <row r="7576" spans="1:16" ht="51">
      <c r="A7576" s="262">
        <v>66</v>
      </c>
      <c r="B7576" s="124"/>
      <c r="C7576" s="125" t="s">
        <v>704</v>
      </c>
      <c r="D7576" s="195">
        <v>43276</v>
      </c>
      <c r="E7576" s="124" t="s">
        <v>13552</v>
      </c>
      <c r="F7576" s="124" t="s">
        <v>3</v>
      </c>
      <c r="G7576" s="124">
        <v>1633923</v>
      </c>
      <c r="H7576" s="124"/>
      <c r="I7576" s="128" t="s">
        <v>16128</v>
      </c>
      <c r="J7576" s="124"/>
      <c r="K7576" s="124"/>
      <c r="L7576" s="124"/>
      <c r="M7576" s="124"/>
      <c r="N7576" s="197">
        <v>0</v>
      </c>
      <c r="O7576" s="197">
        <v>13.6</v>
      </c>
      <c r="P7576" s="124" t="s">
        <v>1314</v>
      </c>
    </row>
    <row r="7577" spans="1:16" ht="51">
      <c r="A7577" s="262" t="s">
        <v>619</v>
      </c>
      <c r="B7577" s="124"/>
      <c r="C7577" s="125" t="s">
        <v>713</v>
      </c>
      <c r="D7577" s="195">
        <v>43276</v>
      </c>
      <c r="E7577" s="124" t="s">
        <v>13553</v>
      </c>
      <c r="F7577" s="124" t="s">
        <v>3</v>
      </c>
      <c r="G7577" s="124">
        <v>1634080</v>
      </c>
      <c r="H7577" s="124"/>
      <c r="I7577" s="128" t="s">
        <v>16129</v>
      </c>
      <c r="J7577" s="124"/>
      <c r="K7577" s="124"/>
      <c r="L7577" s="124"/>
      <c r="M7577" s="124"/>
      <c r="N7577" s="197">
        <v>0</v>
      </c>
      <c r="O7577" s="197">
        <v>16.32</v>
      </c>
      <c r="P7577" s="124" t="s">
        <v>1314</v>
      </c>
    </row>
    <row r="7578" spans="1:16" ht="51">
      <c r="A7578" s="262" t="s">
        <v>619</v>
      </c>
      <c r="B7578" s="124"/>
      <c r="C7578" s="125" t="s">
        <v>713</v>
      </c>
      <c r="D7578" s="195">
        <v>43276</v>
      </c>
      <c r="E7578" s="124" t="s">
        <v>13554</v>
      </c>
      <c r="F7578" s="124" t="s">
        <v>3</v>
      </c>
      <c r="G7578" s="124">
        <v>1634082</v>
      </c>
      <c r="H7578" s="124"/>
      <c r="I7578" s="128" t="s">
        <v>16130</v>
      </c>
      <c r="J7578" s="124"/>
      <c r="K7578" s="124"/>
      <c r="L7578" s="124"/>
      <c r="M7578" s="124"/>
      <c r="N7578" s="197">
        <v>0</v>
      </c>
      <c r="O7578" s="197">
        <v>519.84</v>
      </c>
      <c r="P7578" s="124" t="s">
        <v>1314</v>
      </c>
    </row>
    <row r="7579" spans="1:16" ht="51">
      <c r="A7579" s="262">
        <v>526</v>
      </c>
      <c r="B7579" s="124"/>
      <c r="C7579" s="125" t="s">
        <v>846</v>
      </c>
      <c r="D7579" s="195">
        <v>43276</v>
      </c>
      <c r="E7579" s="124" t="s">
        <v>13555</v>
      </c>
      <c r="F7579" s="124" t="s">
        <v>3</v>
      </c>
      <c r="G7579" s="124">
        <v>1634088</v>
      </c>
      <c r="H7579" s="124"/>
      <c r="I7579" s="128" t="s">
        <v>16131</v>
      </c>
      <c r="J7579" s="124"/>
      <c r="K7579" s="124"/>
      <c r="L7579" s="124"/>
      <c r="M7579" s="124"/>
      <c r="N7579" s="197">
        <v>0</v>
      </c>
      <c r="O7579" s="197">
        <v>259.98</v>
      </c>
      <c r="P7579" s="124" t="s">
        <v>1314</v>
      </c>
    </row>
    <row r="7580" spans="1:16" ht="38.25">
      <c r="A7580" s="262">
        <v>373</v>
      </c>
      <c r="B7580" s="124"/>
      <c r="C7580" s="125" t="s">
        <v>1269</v>
      </c>
      <c r="D7580" s="195">
        <v>43276</v>
      </c>
      <c r="E7580" s="124" t="s">
        <v>13556</v>
      </c>
      <c r="F7580" s="124" t="s">
        <v>3</v>
      </c>
      <c r="G7580" s="124">
        <v>1634089</v>
      </c>
      <c r="H7580" s="124"/>
      <c r="I7580" s="128" t="s">
        <v>16132</v>
      </c>
      <c r="J7580" s="124"/>
      <c r="K7580" s="124"/>
      <c r="L7580" s="124"/>
      <c r="M7580" s="124"/>
      <c r="N7580" s="197">
        <v>0</v>
      </c>
      <c r="O7580" s="197">
        <v>49599.1</v>
      </c>
      <c r="P7580" s="124" t="s">
        <v>1314</v>
      </c>
    </row>
    <row r="7581" spans="1:16" ht="51">
      <c r="A7581" s="262">
        <v>225</v>
      </c>
      <c r="B7581" s="124"/>
      <c r="C7581" s="125" t="s">
        <v>766</v>
      </c>
      <c r="D7581" s="195">
        <v>43276</v>
      </c>
      <c r="E7581" s="124" t="s">
        <v>13557</v>
      </c>
      <c r="F7581" s="124" t="s">
        <v>3</v>
      </c>
      <c r="G7581" s="124">
        <v>1634091</v>
      </c>
      <c r="H7581" s="124"/>
      <c r="I7581" s="128" t="s">
        <v>16133</v>
      </c>
      <c r="J7581" s="124"/>
      <c r="K7581" s="124"/>
      <c r="L7581" s="124"/>
      <c r="M7581" s="124"/>
      <c r="N7581" s="197">
        <v>0</v>
      </c>
      <c r="O7581" s="197">
        <v>200</v>
      </c>
      <c r="P7581" s="124" t="s">
        <v>1314</v>
      </c>
    </row>
    <row r="7582" spans="1:16" ht="63.75">
      <c r="A7582" s="262">
        <v>597</v>
      </c>
      <c r="B7582" s="124"/>
      <c r="C7582" s="125" t="s">
        <v>4141</v>
      </c>
      <c r="D7582" s="195">
        <v>43276</v>
      </c>
      <c r="E7582" s="124" t="s">
        <v>13558</v>
      </c>
      <c r="F7582" s="124" t="s">
        <v>3</v>
      </c>
      <c r="G7582" s="124">
        <v>1634110</v>
      </c>
      <c r="H7582" s="124"/>
      <c r="I7582" s="128" t="s">
        <v>16134</v>
      </c>
      <c r="J7582" s="124"/>
      <c r="K7582" s="124"/>
      <c r="L7582" s="124"/>
      <c r="M7582" s="124"/>
      <c r="N7582" s="197">
        <v>0</v>
      </c>
      <c r="O7582" s="197">
        <v>270</v>
      </c>
      <c r="P7582" s="124" t="s">
        <v>1314</v>
      </c>
    </row>
    <row r="7583" spans="1:16" ht="51">
      <c r="A7583" s="262" t="s">
        <v>619</v>
      </c>
      <c r="B7583" s="124"/>
      <c r="C7583" s="125" t="s">
        <v>713</v>
      </c>
      <c r="D7583" s="195">
        <v>43276</v>
      </c>
      <c r="E7583" s="124" t="s">
        <v>13559</v>
      </c>
      <c r="F7583" s="124" t="s">
        <v>3</v>
      </c>
      <c r="G7583" s="124">
        <v>1634113</v>
      </c>
      <c r="H7583" s="124"/>
      <c r="I7583" s="128" t="s">
        <v>16135</v>
      </c>
      <c r="J7583" s="124"/>
      <c r="K7583" s="124"/>
      <c r="L7583" s="124"/>
      <c r="M7583" s="124"/>
      <c r="N7583" s="197">
        <v>0</v>
      </c>
      <c r="O7583" s="197">
        <v>700</v>
      </c>
      <c r="P7583" s="124" t="s">
        <v>1314</v>
      </c>
    </row>
    <row r="7584" spans="1:16" ht="51">
      <c r="A7584" s="262">
        <v>212</v>
      </c>
      <c r="B7584" s="124"/>
      <c r="C7584" s="125" t="s">
        <v>761</v>
      </c>
      <c r="D7584" s="195">
        <v>43276</v>
      </c>
      <c r="E7584" s="124" t="s">
        <v>13560</v>
      </c>
      <c r="F7584" s="124" t="s">
        <v>3</v>
      </c>
      <c r="G7584" s="124">
        <v>1633933</v>
      </c>
      <c r="H7584" s="124"/>
      <c r="I7584" s="128" t="s">
        <v>16136</v>
      </c>
      <c r="J7584" s="124"/>
      <c r="K7584" s="124"/>
      <c r="L7584" s="124"/>
      <c r="M7584" s="124"/>
      <c r="N7584" s="197">
        <v>0</v>
      </c>
      <c r="O7584" s="197">
        <v>220</v>
      </c>
      <c r="P7584" s="124" t="s">
        <v>1314</v>
      </c>
    </row>
    <row r="7585" spans="1:16" ht="51">
      <c r="A7585" s="262">
        <v>212</v>
      </c>
      <c r="B7585" s="124"/>
      <c r="C7585" s="125" t="s">
        <v>761</v>
      </c>
      <c r="D7585" s="195">
        <v>43276</v>
      </c>
      <c r="E7585" s="124" t="s">
        <v>13561</v>
      </c>
      <c r="F7585" s="124" t="s">
        <v>3</v>
      </c>
      <c r="G7585" s="124">
        <v>1633934</v>
      </c>
      <c r="H7585" s="124"/>
      <c r="I7585" s="128" t="s">
        <v>16136</v>
      </c>
      <c r="J7585" s="124"/>
      <c r="K7585" s="124"/>
      <c r="L7585" s="124"/>
      <c r="M7585" s="124"/>
      <c r="N7585" s="197">
        <v>0</v>
      </c>
      <c r="O7585" s="197">
        <v>30</v>
      </c>
      <c r="P7585" s="124" t="s">
        <v>1314</v>
      </c>
    </row>
    <row r="7586" spans="1:16" ht="51">
      <c r="A7586" s="262">
        <v>190</v>
      </c>
      <c r="B7586" s="124"/>
      <c r="C7586" s="125" t="s">
        <v>107</v>
      </c>
      <c r="D7586" s="195">
        <v>43276</v>
      </c>
      <c r="E7586" s="124" t="s">
        <v>13562</v>
      </c>
      <c r="F7586" s="124" t="s">
        <v>3</v>
      </c>
      <c r="G7586" s="124">
        <v>1633952</v>
      </c>
      <c r="H7586" s="124"/>
      <c r="I7586" s="128" t="s">
        <v>16137</v>
      </c>
      <c r="J7586" s="124"/>
      <c r="K7586" s="124"/>
      <c r="L7586" s="124"/>
      <c r="M7586" s="124"/>
      <c r="N7586" s="197">
        <v>0</v>
      </c>
      <c r="O7586" s="197">
        <v>370.06</v>
      </c>
      <c r="P7586" s="124" t="s">
        <v>1314</v>
      </c>
    </row>
    <row r="7587" spans="1:16" ht="51">
      <c r="A7587" s="262">
        <v>373</v>
      </c>
      <c r="B7587" s="124"/>
      <c r="C7587" s="125" t="s">
        <v>1269</v>
      </c>
      <c r="D7587" s="195">
        <v>43276</v>
      </c>
      <c r="E7587" s="124" t="s">
        <v>13563</v>
      </c>
      <c r="F7587" s="124" t="s">
        <v>3</v>
      </c>
      <c r="G7587" s="124">
        <v>1633955</v>
      </c>
      <c r="H7587" s="124"/>
      <c r="I7587" s="128" t="s">
        <v>16138</v>
      </c>
      <c r="J7587" s="124"/>
      <c r="K7587" s="124"/>
      <c r="L7587" s="124"/>
      <c r="M7587" s="124"/>
      <c r="N7587" s="197">
        <v>0</v>
      </c>
      <c r="O7587" s="197">
        <v>1159.94</v>
      </c>
      <c r="P7587" s="124" t="s">
        <v>1314</v>
      </c>
    </row>
    <row r="7588" spans="1:16" ht="63.75">
      <c r="A7588" s="262">
        <v>48</v>
      </c>
      <c r="B7588" s="124"/>
      <c r="C7588" s="125" t="s">
        <v>700</v>
      </c>
      <c r="D7588" s="195">
        <v>43276</v>
      </c>
      <c r="E7588" s="124" t="s">
        <v>13564</v>
      </c>
      <c r="F7588" s="124" t="s">
        <v>3</v>
      </c>
      <c r="G7588" s="124">
        <v>1634002</v>
      </c>
      <c r="H7588" s="124"/>
      <c r="I7588" s="128" t="s">
        <v>16139</v>
      </c>
      <c r="J7588" s="124"/>
      <c r="K7588" s="124"/>
      <c r="L7588" s="124"/>
      <c r="M7588" s="124"/>
      <c r="N7588" s="197">
        <v>0</v>
      </c>
      <c r="O7588" s="197">
        <v>34066</v>
      </c>
      <c r="P7588" s="124" t="s">
        <v>1314</v>
      </c>
    </row>
    <row r="7589" spans="1:16" ht="51">
      <c r="A7589" s="262" t="s">
        <v>619</v>
      </c>
      <c r="B7589" s="124"/>
      <c r="C7589" s="125" t="s">
        <v>713</v>
      </c>
      <c r="D7589" s="195">
        <v>43276</v>
      </c>
      <c r="E7589" s="124" t="s">
        <v>13565</v>
      </c>
      <c r="F7589" s="124" t="s">
        <v>3</v>
      </c>
      <c r="G7589" s="124">
        <v>1634007</v>
      </c>
      <c r="H7589" s="124"/>
      <c r="I7589" s="128" t="s">
        <v>16140</v>
      </c>
      <c r="J7589" s="124"/>
      <c r="K7589" s="124"/>
      <c r="L7589" s="124"/>
      <c r="M7589" s="124"/>
      <c r="N7589" s="197">
        <v>0</v>
      </c>
      <c r="O7589" s="197">
        <v>5</v>
      </c>
      <c r="P7589" s="124" t="s">
        <v>1314</v>
      </c>
    </row>
    <row r="7590" spans="1:16" ht="51">
      <c r="A7590" s="262">
        <v>212</v>
      </c>
      <c r="B7590" s="124"/>
      <c r="C7590" s="125" t="s">
        <v>761</v>
      </c>
      <c r="D7590" s="195">
        <v>43276</v>
      </c>
      <c r="E7590" s="124" t="s">
        <v>13566</v>
      </c>
      <c r="F7590" s="124" t="s">
        <v>3</v>
      </c>
      <c r="G7590" s="124">
        <v>1634008</v>
      </c>
      <c r="H7590" s="124"/>
      <c r="I7590" s="128" t="s">
        <v>10814</v>
      </c>
      <c r="J7590" s="124"/>
      <c r="K7590" s="124"/>
      <c r="L7590" s="124"/>
      <c r="M7590" s="124"/>
      <c r="N7590" s="197">
        <v>0</v>
      </c>
      <c r="O7590" s="197">
        <v>200</v>
      </c>
      <c r="P7590" s="124" t="s">
        <v>1314</v>
      </c>
    </row>
    <row r="7591" spans="1:16" ht="51">
      <c r="A7591" s="262">
        <v>212</v>
      </c>
      <c r="B7591" s="124"/>
      <c r="C7591" s="125" t="s">
        <v>761</v>
      </c>
      <c r="D7591" s="195">
        <v>43276</v>
      </c>
      <c r="E7591" s="124" t="s">
        <v>13567</v>
      </c>
      <c r="F7591" s="124" t="s">
        <v>3</v>
      </c>
      <c r="G7591" s="124">
        <v>1634009</v>
      </c>
      <c r="H7591" s="124"/>
      <c r="I7591" s="128" t="s">
        <v>16141</v>
      </c>
      <c r="J7591" s="124"/>
      <c r="K7591" s="124"/>
      <c r="L7591" s="124"/>
      <c r="M7591" s="124"/>
      <c r="N7591" s="197">
        <v>0</v>
      </c>
      <c r="O7591" s="197">
        <v>606</v>
      </c>
      <c r="P7591" s="124" t="s">
        <v>1314</v>
      </c>
    </row>
    <row r="7592" spans="1:16" ht="38.25">
      <c r="A7592" s="262">
        <v>212</v>
      </c>
      <c r="B7592" s="124"/>
      <c r="C7592" s="125" t="s">
        <v>761</v>
      </c>
      <c r="D7592" s="195">
        <v>43276</v>
      </c>
      <c r="E7592" s="124" t="s">
        <v>13568</v>
      </c>
      <c r="F7592" s="124" t="s">
        <v>3</v>
      </c>
      <c r="G7592" s="124">
        <v>1634024</v>
      </c>
      <c r="H7592" s="124"/>
      <c r="I7592" s="128" t="s">
        <v>16142</v>
      </c>
      <c r="J7592" s="124"/>
      <c r="K7592" s="124"/>
      <c r="L7592" s="124"/>
      <c r="M7592" s="124"/>
      <c r="N7592" s="197">
        <v>0</v>
      </c>
      <c r="O7592" s="197">
        <v>1162</v>
      </c>
      <c r="P7592" s="124" t="s">
        <v>1314</v>
      </c>
    </row>
    <row r="7593" spans="1:16" ht="63.75">
      <c r="A7593" s="262" t="s">
        <v>619</v>
      </c>
      <c r="B7593" s="124"/>
      <c r="C7593" s="125" t="s">
        <v>713</v>
      </c>
      <c r="D7593" s="195">
        <v>43276</v>
      </c>
      <c r="E7593" s="124" t="s">
        <v>13569</v>
      </c>
      <c r="F7593" s="124" t="s">
        <v>3</v>
      </c>
      <c r="G7593" s="124">
        <v>1634036</v>
      </c>
      <c r="H7593" s="124"/>
      <c r="I7593" s="128" t="s">
        <v>16143</v>
      </c>
      <c r="J7593" s="124"/>
      <c r="K7593" s="124"/>
      <c r="L7593" s="124"/>
      <c r="M7593" s="124"/>
      <c r="N7593" s="197">
        <v>0</v>
      </c>
      <c r="O7593" s="197">
        <v>39.340000000000003</v>
      </c>
      <c r="P7593" s="124" t="s">
        <v>1314</v>
      </c>
    </row>
    <row r="7594" spans="1:16" ht="51">
      <c r="A7594" s="262">
        <v>35</v>
      </c>
      <c r="B7594" s="124"/>
      <c r="C7594" s="125" t="s">
        <v>696</v>
      </c>
      <c r="D7594" s="195">
        <v>43276</v>
      </c>
      <c r="E7594" s="124" t="s">
        <v>13570</v>
      </c>
      <c r="F7594" s="124" t="s">
        <v>3</v>
      </c>
      <c r="G7594" s="124">
        <v>1634042</v>
      </c>
      <c r="H7594" s="124"/>
      <c r="I7594" s="128" t="s">
        <v>16144</v>
      </c>
      <c r="J7594" s="124"/>
      <c r="K7594" s="124"/>
      <c r="L7594" s="124"/>
      <c r="M7594" s="124"/>
      <c r="N7594" s="197">
        <v>0</v>
      </c>
      <c r="O7594" s="197">
        <v>558.02</v>
      </c>
      <c r="P7594" s="124" t="s">
        <v>1314</v>
      </c>
    </row>
    <row r="7595" spans="1:16" ht="51">
      <c r="A7595" s="262" t="s">
        <v>619</v>
      </c>
      <c r="B7595" s="124"/>
      <c r="C7595" s="125" t="s">
        <v>713</v>
      </c>
      <c r="D7595" s="195">
        <v>43276</v>
      </c>
      <c r="E7595" s="124" t="s">
        <v>13571</v>
      </c>
      <c r="F7595" s="124" t="s">
        <v>3</v>
      </c>
      <c r="G7595" s="124">
        <v>1634049</v>
      </c>
      <c r="H7595" s="124"/>
      <c r="I7595" s="128" t="s">
        <v>16145</v>
      </c>
      <c r="J7595" s="124"/>
      <c r="K7595" s="124"/>
      <c r="L7595" s="124"/>
      <c r="M7595" s="124"/>
      <c r="N7595" s="197">
        <v>0</v>
      </c>
      <c r="O7595" s="197">
        <v>50</v>
      </c>
      <c r="P7595" s="124" t="s">
        <v>1314</v>
      </c>
    </row>
    <row r="7596" spans="1:16" ht="63.75">
      <c r="A7596" s="262">
        <v>373</v>
      </c>
      <c r="B7596" s="124"/>
      <c r="C7596" s="125" t="s">
        <v>1269</v>
      </c>
      <c r="D7596" s="195">
        <v>43276</v>
      </c>
      <c r="E7596" s="124" t="s">
        <v>13572</v>
      </c>
      <c r="F7596" s="124" t="s">
        <v>3</v>
      </c>
      <c r="G7596" s="124">
        <v>1634061</v>
      </c>
      <c r="H7596" s="124"/>
      <c r="I7596" s="128" t="s">
        <v>16146</v>
      </c>
      <c r="J7596" s="124"/>
      <c r="K7596" s="124"/>
      <c r="L7596" s="124"/>
      <c r="M7596" s="124"/>
      <c r="N7596" s="197">
        <v>0</v>
      </c>
      <c r="O7596" s="197">
        <v>56.95</v>
      </c>
      <c r="P7596" s="124" t="s">
        <v>1314</v>
      </c>
    </row>
    <row r="7597" spans="1:16" ht="51">
      <c r="A7597" s="262" t="s">
        <v>619</v>
      </c>
      <c r="B7597" s="124"/>
      <c r="C7597" s="125" t="s">
        <v>713</v>
      </c>
      <c r="D7597" s="195">
        <v>43276</v>
      </c>
      <c r="E7597" s="124" t="s">
        <v>13573</v>
      </c>
      <c r="F7597" s="124" t="s">
        <v>3</v>
      </c>
      <c r="G7597" s="124">
        <v>1634069</v>
      </c>
      <c r="H7597" s="124"/>
      <c r="I7597" s="128" t="s">
        <v>16147</v>
      </c>
      <c r="J7597" s="124"/>
      <c r="K7597" s="124"/>
      <c r="L7597" s="124"/>
      <c r="M7597" s="124"/>
      <c r="N7597" s="197">
        <v>0</v>
      </c>
      <c r="O7597" s="197">
        <v>55200</v>
      </c>
      <c r="P7597" s="124" t="s">
        <v>1314</v>
      </c>
    </row>
    <row r="7598" spans="1:16" ht="63.75">
      <c r="A7598" s="262">
        <v>15</v>
      </c>
      <c r="B7598" s="124"/>
      <c r="C7598" s="125" t="s">
        <v>691</v>
      </c>
      <c r="D7598" s="195">
        <v>43276</v>
      </c>
      <c r="E7598" s="124" t="s">
        <v>13574</v>
      </c>
      <c r="F7598" s="124" t="s">
        <v>3</v>
      </c>
      <c r="G7598" s="124">
        <v>1633881</v>
      </c>
      <c r="H7598" s="124"/>
      <c r="I7598" s="128" t="s">
        <v>16148</v>
      </c>
      <c r="J7598" s="124"/>
      <c r="K7598" s="124"/>
      <c r="L7598" s="124"/>
      <c r="M7598" s="124"/>
      <c r="N7598" s="197">
        <v>0</v>
      </c>
      <c r="O7598" s="197">
        <v>82823.259999999995</v>
      </c>
      <c r="P7598" s="124" t="s">
        <v>1314</v>
      </c>
    </row>
    <row r="7599" spans="1:16" ht="63.75">
      <c r="A7599" s="262">
        <v>15</v>
      </c>
      <c r="B7599" s="124"/>
      <c r="C7599" s="125" t="s">
        <v>691</v>
      </c>
      <c r="D7599" s="195">
        <v>43276</v>
      </c>
      <c r="E7599" s="124" t="s">
        <v>13575</v>
      </c>
      <c r="F7599" s="124" t="s">
        <v>3</v>
      </c>
      <c r="G7599" s="124">
        <v>1633882</v>
      </c>
      <c r="H7599" s="124"/>
      <c r="I7599" s="128" t="s">
        <v>16149</v>
      </c>
      <c r="J7599" s="124"/>
      <c r="K7599" s="124"/>
      <c r="L7599" s="124"/>
      <c r="M7599" s="124"/>
      <c r="N7599" s="197">
        <v>0</v>
      </c>
      <c r="O7599" s="197">
        <v>8000</v>
      </c>
      <c r="P7599" s="124" t="s">
        <v>1314</v>
      </c>
    </row>
    <row r="7600" spans="1:16" ht="63.75">
      <c r="A7600" s="262">
        <v>15</v>
      </c>
      <c r="B7600" s="124"/>
      <c r="C7600" s="125" t="s">
        <v>691</v>
      </c>
      <c r="D7600" s="195">
        <v>43276</v>
      </c>
      <c r="E7600" s="124" t="s">
        <v>13576</v>
      </c>
      <c r="F7600" s="124" t="s">
        <v>3</v>
      </c>
      <c r="G7600" s="124">
        <v>1633883</v>
      </c>
      <c r="H7600" s="124"/>
      <c r="I7600" s="128" t="s">
        <v>16150</v>
      </c>
      <c r="J7600" s="124"/>
      <c r="K7600" s="124"/>
      <c r="L7600" s="124"/>
      <c r="M7600" s="124"/>
      <c r="N7600" s="197">
        <v>0</v>
      </c>
      <c r="O7600" s="197">
        <v>2000</v>
      </c>
      <c r="P7600" s="124" t="s">
        <v>1314</v>
      </c>
    </row>
    <row r="7601" spans="1:16" ht="51">
      <c r="A7601" s="262" t="s">
        <v>619</v>
      </c>
      <c r="B7601" s="124"/>
      <c r="C7601" s="125" t="s">
        <v>713</v>
      </c>
      <c r="D7601" s="195">
        <v>43276</v>
      </c>
      <c r="E7601" s="124" t="s">
        <v>13577</v>
      </c>
      <c r="F7601" s="124" t="s">
        <v>3</v>
      </c>
      <c r="G7601" s="124">
        <v>1633896</v>
      </c>
      <c r="H7601" s="124"/>
      <c r="I7601" s="128" t="s">
        <v>16151</v>
      </c>
      <c r="J7601" s="124"/>
      <c r="K7601" s="124"/>
      <c r="L7601" s="124"/>
      <c r="M7601" s="124"/>
      <c r="N7601" s="197">
        <v>0</v>
      </c>
      <c r="O7601" s="197">
        <v>1397.5</v>
      </c>
      <c r="P7601" s="124" t="s">
        <v>1314</v>
      </c>
    </row>
    <row r="7602" spans="1:16" ht="51">
      <c r="A7602" s="262" t="s">
        <v>619</v>
      </c>
      <c r="B7602" s="124"/>
      <c r="C7602" s="125" t="s">
        <v>713</v>
      </c>
      <c r="D7602" s="195">
        <v>43276</v>
      </c>
      <c r="E7602" s="124" t="s">
        <v>13578</v>
      </c>
      <c r="F7602" s="124" t="s">
        <v>3</v>
      </c>
      <c r="G7602" s="124">
        <v>1633899</v>
      </c>
      <c r="H7602" s="124"/>
      <c r="I7602" s="128" t="s">
        <v>16152</v>
      </c>
      <c r="J7602" s="124"/>
      <c r="K7602" s="124"/>
      <c r="L7602" s="124"/>
      <c r="M7602" s="124"/>
      <c r="N7602" s="197">
        <v>0</v>
      </c>
      <c r="O7602" s="197">
        <v>44163.89</v>
      </c>
      <c r="P7602" s="124" t="s">
        <v>1314</v>
      </c>
    </row>
    <row r="7603" spans="1:16" ht="51">
      <c r="A7603" s="262">
        <v>16</v>
      </c>
      <c r="B7603" s="124"/>
      <c r="C7603" s="125" t="s">
        <v>692</v>
      </c>
      <c r="D7603" s="195">
        <v>43276</v>
      </c>
      <c r="E7603" s="124" t="s">
        <v>13579</v>
      </c>
      <c r="F7603" s="124" t="s">
        <v>3</v>
      </c>
      <c r="G7603" s="124">
        <v>1633900</v>
      </c>
      <c r="H7603" s="124"/>
      <c r="I7603" s="128" t="s">
        <v>16153</v>
      </c>
      <c r="J7603" s="124"/>
      <c r="K7603" s="124"/>
      <c r="L7603" s="124"/>
      <c r="M7603" s="124"/>
      <c r="N7603" s="197">
        <v>0</v>
      </c>
      <c r="O7603" s="197">
        <v>66184.259999999995</v>
      </c>
      <c r="P7603" s="124" t="s">
        <v>1314</v>
      </c>
    </row>
    <row r="7604" spans="1:16" ht="51">
      <c r="A7604" s="262">
        <v>290</v>
      </c>
      <c r="B7604" s="124"/>
      <c r="C7604" s="125" t="s">
        <v>793</v>
      </c>
      <c r="D7604" s="195">
        <v>43276</v>
      </c>
      <c r="E7604" s="124" t="s">
        <v>13580</v>
      </c>
      <c r="F7604" s="124" t="s">
        <v>3</v>
      </c>
      <c r="G7604" s="124">
        <v>1633932</v>
      </c>
      <c r="H7604" s="124"/>
      <c r="I7604" s="128" t="s">
        <v>16154</v>
      </c>
      <c r="J7604" s="124"/>
      <c r="K7604" s="124"/>
      <c r="L7604" s="124"/>
      <c r="M7604" s="124"/>
      <c r="N7604" s="197">
        <v>0</v>
      </c>
      <c r="O7604" s="197">
        <v>447</v>
      </c>
      <c r="P7604" s="124" t="s">
        <v>1314</v>
      </c>
    </row>
    <row r="7605" spans="1:16" ht="51">
      <c r="A7605" s="262">
        <v>254</v>
      </c>
      <c r="B7605" s="124"/>
      <c r="C7605" s="125" t="s">
        <v>779</v>
      </c>
      <c r="D7605" s="195">
        <v>43276</v>
      </c>
      <c r="E7605" s="124" t="s">
        <v>13581</v>
      </c>
      <c r="F7605" s="124" t="s">
        <v>3</v>
      </c>
      <c r="G7605" s="124">
        <v>1633936</v>
      </c>
      <c r="H7605" s="124"/>
      <c r="I7605" s="128" t="s">
        <v>16155</v>
      </c>
      <c r="J7605" s="124"/>
      <c r="K7605" s="124"/>
      <c r="L7605" s="124"/>
      <c r="M7605" s="124"/>
      <c r="N7605" s="197">
        <v>0</v>
      </c>
      <c r="O7605" s="197">
        <v>260080</v>
      </c>
      <c r="P7605" s="124" t="s">
        <v>1314</v>
      </c>
    </row>
    <row r="7606" spans="1:16" ht="51">
      <c r="A7606" s="262">
        <v>290</v>
      </c>
      <c r="B7606" s="124"/>
      <c r="C7606" s="125" t="s">
        <v>793</v>
      </c>
      <c r="D7606" s="195">
        <v>43276</v>
      </c>
      <c r="E7606" s="124" t="s">
        <v>13582</v>
      </c>
      <c r="F7606" s="124" t="s">
        <v>3</v>
      </c>
      <c r="G7606" s="124">
        <v>1633938</v>
      </c>
      <c r="H7606" s="124"/>
      <c r="I7606" s="128" t="s">
        <v>16156</v>
      </c>
      <c r="J7606" s="124"/>
      <c r="K7606" s="124"/>
      <c r="L7606" s="124"/>
      <c r="M7606" s="124"/>
      <c r="N7606" s="197">
        <v>0</v>
      </c>
      <c r="O7606" s="197">
        <v>12479.2</v>
      </c>
      <c r="P7606" s="124" t="s">
        <v>1314</v>
      </c>
    </row>
    <row r="7607" spans="1:16" ht="63.75">
      <c r="A7607" s="262">
        <v>290</v>
      </c>
      <c r="B7607" s="124"/>
      <c r="C7607" s="125" t="s">
        <v>793</v>
      </c>
      <c r="D7607" s="195">
        <v>43276</v>
      </c>
      <c r="E7607" s="124" t="s">
        <v>13583</v>
      </c>
      <c r="F7607" s="124" t="s">
        <v>3</v>
      </c>
      <c r="G7607" s="124">
        <v>1633940</v>
      </c>
      <c r="H7607" s="124"/>
      <c r="I7607" s="128" t="s">
        <v>16157</v>
      </c>
      <c r="J7607" s="124"/>
      <c r="K7607" s="124"/>
      <c r="L7607" s="124"/>
      <c r="M7607" s="124"/>
      <c r="N7607" s="197">
        <v>0</v>
      </c>
      <c r="O7607" s="197">
        <v>4884.1000000000004</v>
      </c>
      <c r="P7607" s="124" t="s">
        <v>1314</v>
      </c>
    </row>
    <row r="7608" spans="1:16" ht="51">
      <c r="A7608" s="262">
        <v>578</v>
      </c>
      <c r="B7608" s="124"/>
      <c r="C7608" s="125" t="s">
        <v>853</v>
      </c>
      <c r="D7608" s="195">
        <v>43276</v>
      </c>
      <c r="E7608" s="124" t="s">
        <v>13584</v>
      </c>
      <c r="F7608" s="124" t="s">
        <v>3</v>
      </c>
      <c r="G7608" s="124">
        <v>1633954</v>
      </c>
      <c r="H7608" s="124"/>
      <c r="I7608" s="128" t="s">
        <v>16158</v>
      </c>
      <c r="J7608" s="124"/>
      <c r="K7608" s="124"/>
      <c r="L7608" s="124"/>
      <c r="M7608" s="124"/>
      <c r="N7608" s="197">
        <v>0</v>
      </c>
      <c r="O7608" s="197">
        <v>5378.6900000000005</v>
      </c>
      <c r="P7608" s="124" t="s">
        <v>1314</v>
      </c>
    </row>
    <row r="7609" spans="1:16" ht="51">
      <c r="A7609" s="262">
        <v>287</v>
      </c>
      <c r="B7609" s="124"/>
      <c r="C7609" s="125" t="s">
        <v>790</v>
      </c>
      <c r="D7609" s="195">
        <v>43276</v>
      </c>
      <c r="E7609" s="124" t="s">
        <v>13585</v>
      </c>
      <c r="F7609" s="124" t="s">
        <v>3</v>
      </c>
      <c r="G7609" s="124">
        <v>1633974</v>
      </c>
      <c r="H7609" s="124"/>
      <c r="I7609" s="128" t="s">
        <v>16159</v>
      </c>
      <c r="J7609" s="124"/>
      <c r="K7609" s="124"/>
      <c r="L7609" s="124"/>
      <c r="M7609" s="124"/>
      <c r="N7609" s="197">
        <v>0</v>
      </c>
      <c r="O7609" s="197">
        <v>197782.01</v>
      </c>
      <c r="P7609" s="124" t="s">
        <v>1314</v>
      </c>
    </row>
    <row r="7610" spans="1:16" ht="51">
      <c r="A7610" s="262">
        <v>287</v>
      </c>
      <c r="B7610" s="124"/>
      <c r="C7610" s="125" t="s">
        <v>790</v>
      </c>
      <c r="D7610" s="195">
        <v>43276</v>
      </c>
      <c r="E7610" s="124" t="s">
        <v>13586</v>
      </c>
      <c r="F7610" s="124" t="s">
        <v>3</v>
      </c>
      <c r="G7610" s="124">
        <v>1633977</v>
      </c>
      <c r="H7610" s="124"/>
      <c r="I7610" s="128" t="s">
        <v>16160</v>
      </c>
      <c r="J7610" s="124"/>
      <c r="K7610" s="124"/>
      <c r="L7610" s="124"/>
      <c r="M7610" s="124"/>
      <c r="N7610" s="197">
        <v>0</v>
      </c>
      <c r="O7610" s="197">
        <v>368.90000000000003</v>
      </c>
      <c r="P7610" s="124" t="s">
        <v>1314</v>
      </c>
    </row>
    <row r="7611" spans="1:16" ht="51">
      <c r="A7611" s="262">
        <v>287</v>
      </c>
      <c r="B7611" s="124"/>
      <c r="C7611" s="125" t="s">
        <v>790</v>
      </c>
      <c r="D7611" s="195">
        <v>43276</v>
      </c>
      <c r="E7611" s="124" t="s">
        <v>13587</v>
      </c>
      <c r="F7611" s="124" t="s">
        <v>3</v>
      </c>
      <c r="G7611" s="124">
        <v>1633978</v>
      </c>
      <c r="H7611" s="124"/>
      <c r="I7611" s="128" t="s">
        <v>16161</v>
      </c>
      <c r="J7611" s="124"/>
      <c r="K7611" s="124"/>
      <c r="L7611" s="124"/>
      <c r="M7611" s="124"/>
      <c r="N7611" s="197">
        <v>0</v>
      </c>
      <c r="O7611" s="197">
        <v>391.8</v>
      </c>
      <c r="P7611" s="124" t="s">
        <v>1314</v>
      </c>
    </row>
    <row r="7612" spans="1:16" ht="51">
      <c r="A7612" s="262">
        <v>212</v>
      </c>
      <c r="B7612" s="124"/>
      <c r="C7612" s="125" t="s">
        <v>761</v>
      </c>
      <c r="D7612" s="195">
        <v>43276</v>
      </c>
      <c r="E7612" s="124" t="s">
        <v>13588</v>
      </c>
      <c r="F7612" s="124" t="s">
        <v>3</v>
      </c>
      <c r="G7612" s="124">
        <v>1633834</v>
      </c>
      <c r="H7612" s="124"/>
      <c r="I7612" s="128" t="s">
        <v>16162</v>
      </c>
      <c r="J7612" s="124"/>
      <c r="K7612" s="124"/>
      <c r="L7612" s="124"/>
      <c r="M7612" s="124"/>
      <c r="N7612" s="197">
        <v>0</v>
      </c>
      <c r="O7612" s="197">
        <v>120</v>
      </c>
      <c r="P7612" s="124" t="s">
        <v>1314</v>
      </c>
    </row>
    <row r="7613" spans="1:16" ht="63.75">
      <c r="A7613" s="262">
        <v>660</v>
      </c>
      <c r="B7613" s="124"/>
      <c r="C7613" s="125" t="s">
        <v>233</v>
      </c>
      <c r="D7613" s="195">
        <v>43276</v>
      </c>
      <c r="E7613" s="124" t="s">
        <v>13589</v>
      </c>
      <c r="F7613" s="124" t="s">
        <v>3</v>
      </c>
      <c r="G7613" s="124">
        <v>1633855</v>
      </c>
      <c r="H7613" s="124"/>
      <c r="I7613" s="128" t="s">
        <v>16163</v>
      </c>
      <c r="J7613" s="124"/>
      <c r="K7613" s="124"/>
      <c r="L7613" s="124"/>
      <c r="M7613" s="124"/>
      <c r="N7613" s="197">
        <v>0</v>
      </c>
      <c r="O7613" s="197">
        <v>34620.400000000001</v>
      </c>
      <c r="P7613" s="124" t="s">
        <v>1314</v>
      </c>
    </row>
    <row r="7614" spans="1:16" ht="38.25">
      <c r="A7614" s="262">
        <v>15</v>
      </c>
      <c r="B7614" s="124"/>
      <c r="C7614" s="125" t="s">
        <v>691</v>
      </c>
      <c r="D7614" s="195">
        <v>43276</v>
      </c>
      <c r="E7614" s="124" t="s">
        <v>13590</v>
      </c>
      <c r="F7614" s="124" t="s">
        <v>3</v>
      </c>
      <c r="G7614" s="124">
        <v>1633864</v>
      </c>
      <c r="H7614" s="124"/>
      <c r="I7614" s="128" t="s">
        <v>16164</v>
      </c>
      <c r="J7614" s="124"/>
      <c r="K7614" s="124"/>
      <c r="L7614" s="124"/>
      <c r="M7614" s="124"/>
      <c r="N7614" s="197">
        <v>0</v>
      </c>
      <c r="O7614" s="197">
        <v>256995.42</v>
      </c>
      <c r="P7614" s="124" t="s">
        <v>1314</v>
      </c>
    </row>
    <row r="7615" spans="1:16" ht="63.75">
      <c r="A7615" s="262">
        <v>513</v>
      </c>
      <c r="B7615" s="124"/>
      <c r="C7615" s="125" t="s">
        <v>201</v>
      </c>
      <c r="D7615" s="195">
        <v>43276</v>
      </c>
      <c r="E7615" s="124" t="s">
        <v>13591</v>
      </c>
      <c r="F7615" s="124" t="s">
        <v>15</v>
      </c>
      <c r="G7615" s="124">
        <v>767294</v>
      </c>
      <c r="H7615" s="124"/>
      <c r="I7615" s="128" t="s">
        <v>16165</v>
      </c>
      <c r="J7615" s="124"/>
      <c r="K7615" s="124"/>
      <c r="L7615" s="124"/>
      <c r="M7615" s="124"/>
      <c r="N7615" s="197">
        <v>50</v>
      </c>
      <c r="O7615" s="197">
        <v>0</v>
      </c>
      <c r="P7615" s="124" t="s">
        <v>1314</v>
      </c>
    </row>
    <row r="7616" spans="1:16" ht="51">
      <c r="A7616" s="262">
        <v>513</v>
      </c>
      <c r="B7616" s="124"/>
      <c r="C7616" s="125" t="s">
        <v>201</v>
      </c>
      <c r="D7616" s="195">
        <v>43276</v>
      </c>
      <c r="E7616" s="124" t="s">
        <v>13592</v>
      </c>
      <c r="F7616" s="124" t="s">
        <v>15</v>
      </c>
      <c r="G7616" s="124">
        <v>767532</v>
      </c>
      <c r="H7616" s="124"/>
      <c r="I7616" s="128" t="s">
        <v>5593</v>
      </c>
      <c r="J7616" s="124"/>
      <c r="K7616" s="124"/>
      <c r="L7616" s="124"/>
      <c r="M7616" s="124"/>
      <c r="N7616" s="197">
        <v>50</v>
      </c>
      <c r="O7616" s="197">
        <v>0</v>
      </c>
      <c r="P7616" s="124" t="s">
        <v>1314</v>
      </c>
    </row>
    <row r="7617" spans="1:16" ht="51">
      <c r="A7617" s="262">
        <v>513</v>
      </c>
      <c r="B7617" s="124"/>
      <c r="C7617" s="125" t="s">
        <v>201</v>
      </c>
      <c r="D7617" s="195">
        <v>43276</v>
      </c>
      <c r="E7617" s="124" t="s">
        <v>13593</v>
      </c>
      <c r="F7617" s="124" t="s">
        <v>15</v>
      </c>
      <c r="G7617" s="124">
        <v>767534</v>
      </c>
      <c r="H7617" s="124"/>
      <c r="I7617" s="128" t="s">
        <v>5593</v>
      </c>
      <c r="J7617" s="124"/>
      <c r="K7617" s="124"/>
      <c r="L7617" s="124"/>
      <c r="M7617" s="124"/>
      <c r="N7617" s="197">
        <v>50</v>
      </c>
      <c r="O7617" s="197">
        <v>0</v>
      </c>
      <c r="P7617" s="124" t="s">
        <v>1314</v>
      </c>
    </row>
    <row r="7618" spans="1:16" ht="102">
      <c r="A7618" s="262">
        <v>197</v>
      </c>
      <c r="B7618" s="124"/>
      <c r="C7618" s="125" t="s">
        <v>754</v>
      </c>
      <c r="D7618" s="195">
        <v>43276</v>
      </c>
      <c r="E7618" s="124" t="s">
        <v>13594</v>
      </c>
      <c r="F7618" s="124" t="s">
        <v>1257</v>
      </c>
      <c r="G7618" s="124">
        <v>5285</v>
      </c>
      <c r="H7618" s="124"/>
      <c r="I7618" s="128" t="s">
        <v>16166</v>
      </c>
      <c r="J7618" s="124"/>
      <c r="K7618" s="124"/>
      <c r="L7618" s="124"/>
      <c r="M7618" s="124"/>
      <c r="N7618" s="197">
        <v>14119.71</v>
      </c>
      <c r="O7618" s="197">
        <v>0</v>
      </c>
      <c r="P7618" s="124" t="s">
        <v>1314</v>
      </c>
    </row>
    <row r="7619" spans="1:16" ht="102">
      <c r="A7619" s="262">
        <v>197</v>
      </c>
      <c r="B7619" s="124"/>
      <c r="C7619" s="125" t="s">
        <v>754</v>
      </c>
      <c r="D7619" s="195">
        <v>43276</v>
      </c>
      <c r="E7619" s="124" t="s">
        <v>13595</v>
      </c>
      <c r="F7619" s="124" t="s">
        <v>15</v>
      </c>
      <c r="G7619" s="124">
        <v>5285</v>
      </c>
      <c r="H7619" s="124"/>
      <c r="I7619" s="128" t="s">
        <v>16167</v>
      </c>
      <c r="J7619" s="124"/>
      <c r="K7619" s="124"/>
      <c r="L7619" s="124"/>
      <c r="M7619" s="124"/>
      <c r="N7619" s="197">
        <v>940.5</v>
      </c>
      <c r="O7619" s="197">
        <v>0</v>
      </c>
      <c r="P7619" s="124" t="s">
        <v>1314</v>
      </c>
    </row>
    <row r="7620" spans="1:16" ht="76.5">
      <c r="A7620" s="262">
        <v>25</v>
      </c>
      <c r="B7620" s="124"/>
      <c r="C7620" s="125" t="s">
        <v>694</v>
      </c>
      <c r="D7620" s="195">
        <v>43276</v>
      </c>
      <c r="E7620" s="124" t="s">
        <v>13596</v>
      </c>
      <c r="F7620" s="124" t="s">
        <v>1315</v>
      </c>
      <c r="G7620" s="124">
        <v>18152391</v>
      </c>
      <c r="H7620" s="124"/>
      <c r="I7620" s="128" t="s">
        <v>16168</v>
      </c>
      <c r="J7620" s="124"/>
      <c r="K7620" s="124"/>
      <c r="L7620" s="124"/>
      <c r="M7620" s="124"/>
      <c r="N7620" s="197">
        <v>1375858.33</v>
      </c>
      <c r="O7620" s="197">
        <v>0</v>
      </c>
      <c r="P7620" s="124" t="s">
        <v>1314</v>
      </c>
    </row>
    <row r="7621" spans="1:16" ht="76.5">
      <c r="A7621" s="262">
        <v>25</v>
      </c>
      <c r="B7621" s="124"/>
      <c r="C7621" s="125" t="s">
        <v>694</v>
      </c>
      <c r="D7621" s="195">
        <v>43276</v>
      </c>
      <c r="E7621" s="124" t="s">
        <v>13597</v>
      </c>
      <c r="F7621" s="124" t="s">
        <v>1315</v>
      </c>
      <c r="G7621" s="124">
        <v>18152548</v>
      </c>
      <c r="H7621" s="124"/>
      <c r="I7621" s="128" t="s">
        <v>16169</v>
      </c>
      <c r="J7621" s="124"/>
      <c r="K7621" s="124"/>
      <c r="L7621" s="124"/>
      <c r="M7621" s="124"/>
      <c r="N7621" s="197">
        <v>13859.84</v>
      </c>
      <c r="O7621" s="197">
        <v>0</v>
      </c>
      <c r="P7621" s="124" t="s">
        <v>1314</v>
      </c>
    </row>
    <row r="7622" spans="1:16" ht="76.5">
      <c r="A7622" s="262">
        <v>25</v>
      </c>
      <c r="B7622" s="124"/>
      <c r="C7622" s="125" t="s">
        <v>694</v>
      </c>
      <c r="D7622" s="195">
        <v>43276</v>
      </c>
      <c r="E7622" s="124" t="s">
        <v>13598</v>
      </c>
      <c r="F7622" s="124" t="s">
        <v>1315</v>
      </c>
      <c r="G7622" s="124">
        <v>18152920</v>
      </c>
      <c r="H7622" s="124"/>
      <c r="I7622" s="128" t="s">
        <v>16170</v>
      </c>
      <c r="J7622" s="124"/>
      <c r="K7622" s="124"/>
      <c r="L7622" s="124"/>
      <c r="M7622" s="124"/>
      <c r="N7622" s="197">
        <v>656378.84</v>
      </c>
      <c r="O7622" s="197">
        <v>0</v>
      </c>
      <c r="P7622" s="124" t="s">
        <v>1314</v>
      </c>
    </row>
    <row r="7623" spans="1:16" ht="76.5">
      <c r="A7623" s="262">
        <v>25</v>
      </c>
      <c r="B7623" s="124"/>
      <c r="C7623" s="125" t="s">
        <v>694</v>
      </c>
      <c r="D7623" s="195">
        <v>43276</v>
      </c>
      <c r="E7623" s="124" t="s">
        <v>13599</v>
      </c>
      <c r="F7623" s="124" t="s">
        <v>1315</v>
      </c>
      <c r="G7623" s="124">
        <v>18153296</v>
      </c>
      <c r="H7623" s="124"/>
      <c r="I7623" s="128" t="s">
        <v>16171</v>
      </c>
      <c r="J7623" s="124"/>
      <c r="K7623" s="124"/>
      <c r="L7623" s="124"/>
      <c r="M7623" s="124"/>
      <c r="N7623" s="197">
        <v>35387.39</v>
      </c>
      <c r="O7623" s="197">
        <v>0</v>
      </c>
      <c r="P7623" s="124" t="s">
        <v>1314</v>
      </c>
    </row>
    <row r="7624" spans="1:16" ht="76.5">
      <c r="A7624" s="262">
        <v>25</v>
      </c>
      <c r="B7624" s="124"/>
      <c r="C7624" s="125" t="s">
        <v>694</v>
      </c>
      <c r="D7624" s="195">
        <v>43276</v>
      </c>
      <c r="E7624" s="124" t="s">
        <v>13600</v>
      </c>
      <c r="F7624" s="124" t="s">
        <v>1315</v>
      </c>
      <c r="G7624" s="124">
        <v>18153572</v>
      </c>
      <c r="H7624" s="124"/>
      <c r="I7624" s="128" t="s">
        <v>16172</v>
      </c>
      <c r="J7624" s="124"/>
      <c r="K7624" s="124"/>
      <c r="L7624" s="124"/>
      <c r="M7624" s="124"/>
      <c r="N7624" s="197">
        <v>165641.4</v>
      </c>
      <c r="O7624" s="197">
        <v>0</v>
      </c>
      <c r="P7624" s="124" t="s">
        <v>1314</v>
      </c>
    </row>
    <row r="7625" spans="1:16" ht="76.5">
      <c r="A7625" s="262">
        <v>25</v>
      </c>
      <c r="B7625" s="124"/>
      <c r="C7625" s="125" t="s">
        <v>694</v>
      </c>
      <c r="D7625" s="195">
        <v>43276</v>
      </c>
      <c r="E7625" s="124" t="s">
        <v>13601</v>
      </c>
      <c r="F7625" s="124" t="s">
        <v>1315</v>
      </c>
      <c r="G7625" s="124">
        <v>18153905</v>
      </c>
      <c r="H7625" s="124"/>
      <c r="I7625" s="128" t="s">
        <v>16173</v>
      </c>
      <c r="J7625" s="124"/>
      <c r="K7625" s="124"/>
      <c r="L7625" s="124"/>
      <c r="M7625" s="124"/>
      <c r="N7625" s="197">
        <v>776778.85</v>
      </c>
      <c r="O7625" s="197">
        <v>0</v>
      </c>
      <c r="P7625" s="124" t="s">
        <v>1314</v>
      </c>
    </row>
    <row r="7626" spans="1:16" ht="76.5">
      <c r="A7626" s="262">
        <v>25</v>
      </c>
      <c r="B7626" s="124"/>
      <c r="C7626" s="125" t="s">
        <v>694</v>
      </c>
      <c r="D7626" s="195">
        <v>43276</v>
      </c>
      <c r="E7626" s="124" t="s">
        <v>13602</v>
      </c>
      <c r="F7626" s="124" t="s">
        <v>1315</v>
      </c>
      <c r="G7626" s="124">
        <v>18154367</v>
      </c>
      <c r="H7626" s="124"/>
      <c r="I7626" s="128" t="s">
        <v>10335</v>
      </c>
      <c r="J7626" s="124"/>
      <c r="K7626" s="124"/>
      <c r="L7626" s="124"/>
      <c r="M7626" s="124"/>
      <c r="N7626" s="197">
        <v>454817.34</v>
      </c>
      <c r="O7626" s="197">
        <v>0</v>
      </c>
      <c r="P7626" s="124" t="s">
        <v>1314</v>
      </c>
    </row>
    <row r="7627" spans="1:16" ht="76.5">
      <c r="A7627" s="262">
        <v>25</v>
      </c>
      <c r="B7627" s="124"/>
      <c r="C7627" s="125" t="s">
        <v>694</v>
      </c>
      <c r="D7627" s="195">
        <v>43276</v>
      </c>
      <c r="E7627" s="124" t="s">
        <v>13603</v>
      </c>
      <c r="F7627" s="124" t="s">
        <v>1315</v>
      </c>
      <c r="G7627" s="124">
        <v>18154822</v>
      </c>
      <c r="H7627" s="124"/>
      <c r="I7627" s="128" t="s">
        <v>16174</v>
      </c>
      <c r="J7627" s="124"/>
      <c r="K7627" s="124"/>
      <c r="L7627" s="124"/>
      <c r="M7627" s="124"/>
      <c r="N7627" s="197">
        <v>329105.51</v>
      </c>
      <c r="O7627" s="197">
        <v>0</v>
      </c>
      <c r="P7627" s="124" t="s">
        <v>1314</v>
      </c>
    </row>
    <row r="7628" spans="1:16" ht="76.5">
      <c r="A7628" s="262">
        <v>25</v>
      </c>
      <c r="B7628" s="124"/>
      <c r="C7628" s="125" t="s">
        <v>694</v>
      </c>
      <c r="D7628" s="195">
        <v>43276</v>
      </c>
      <c r="E7628" s="124" t="s">
        <v>13604</v>
      </c>
      <c r="F7628" s="124" t="s">
        <v>1315</v>
      </c>
      <c r="G7628" s="124">
        <v>18154981</v>
      </c>
      <c r="H7628" s="124"/>
      <c r="I7628" s="128" t="s">
        <v>16175</v>
      </c>
      <c r="J7628" s="124"/>
      <c r="K7628" s="124"/>
      <c r="L7628" s="124"/>
      <c r="M7628" s="124"/>
      <c r="N7628" s="197">
        <v>34128.11</v>
      </c>
      <c r="O7628" s="197">
        <v>0</v>
      </c>
      <c r="P7628" s="124" t="s">
        <v>1314</v>
      </c>
    </row>
    <row r="7629" spans="1:16" ht="76.5">
      <c r="A7629" s="262">
        <v>25</v>
      </c>
      <c r="B7629" s="124"/>
      <c r="C7629" s="125" t="s">
        <v>694</v>
      </c>
      <c r="D7629" s="195">
        <v>43276</v>
      </c>
      <c r="E7629" s="124" t="s">
        <v>13605</v>
      </c>
      <c r="F7629" s="124" t="s">
        <v>1315</v>
      </c>
      <c r="G7629" s="124">
        <v>18154982</v>
      </c>
      <c r="H7629" s="124"/>
      <c r="I7629" s="128" t="s">
        <v>16176</v>
      </c>
      <c r="J7629" s="124"/>
      <c r="K7629" s="124"/>
      <c r="L7629" s="124"/>
      <c r="M7629" s="124"/>
      <c r="N7629" s="197">
        <v>349337.4</v>
      </c>
      <c r="O7629" s="197">
        <v>0</v>
      </c>
      <c r="P7629" s="124" t="s">
        <v>1314</v>
      </c>
    </row>
    <row r="7630" spans="1:16" ht="76.5">
      <c r="A7630" s="262">
        <v>25</v>
      </c>
      <c r="B7630" s="124"/>
      <c r="C7630" s="125" t="s">
        <v>694</v>
      </c>
      <c r="D7630" s="195">
        <v>43276</v>
      </c>
      <c r="E7630" s="124" t="s">
        <v>13606</v>
      </c>
      <c r="F7630" s="124" t="s">
        <v>1315</v>
      </c>
      <c r="G7630" s="124">
        <v>18154983</v>
      </c>
      <c r="H7630" s="124"/>
      <c r="I7630" s="128" t="s">
        <v>16177</v>
      </c>
      <c r="J7630" s="124"/>
      <c r="K7630" s="124"/>
      <c r="L7630" s="124"/>
      <c r="M7630" s="124"/>
      <c r="N7630" s="197">
        <v>514287.07</v>
      </c>
      <c r="O7630" s="197">
        <v>0</v>
      </c>
      <c r="P7630" s="124" t="s">
        <v>1314</v>
      </c>
    </row>
    <row r="7631" spans="1:16" ht="76.5">
      <c r="A7631" s="262">
        <v>25</v>
      </c>
      <c r="B7631" s="124"/>
      <c r="C7631" s="125" t="s">
        <v>694</v>
      </c>
      <c r="D7631" s="195">
        <v>43276</v>
      </c>
      <c r="E7631" s="124" t="s">
        <v>13607</v>
      </c>
      <c r="F7631" s="124" t="s">
        <v>1315</v>
      </c>
      <c r="G7631" s="124">
        <v>18155004</v>
      </c>
      <c r="H7631" s="124"/>
      <c r="I7631" s="128" t="s">
        <v>16178</v>
      </c>
      <c r="J7631" s="124"/>
      <c r="K7631" s="124"/>
      <c r="L7631" s="124"/>
      <c r="M7631" s="124"/>
      <c r="N7631" s="197">
        <v>267695.56</v>
      </c>
      <c r="O7631" s="197">
        <v>0</v>
      </c>
      <c r="P7631" s="124" t="s">
        <v>1314</v>
      </c>
    </row>
    <row r="7632" spans="1:16" ht="76.5">
      <c r="A7632" s="262">
        <v>25</v>
      </c>
      <c r="B7632" s="124"/>
      <c r="C7632" s="125" t="s">
        <v>694</v>
      </c>
      <c r="D7632" s="195">
        <v>43276</v>
      </c>
      <c r="E7632" s="124" t="s">
        <v>13608</v>
      </c>
      <c r="F7632" s="124" t="s">
        <v>1315</v>
      </c>
      <c r="G7632" s="124">
        <v>18155005</v>
      </c>
      <c r="H7632" s="124"/>
      <c r="I7632" s="128" t="s">
        <v>16179</v>
      </c>
      <c r="J7632" s="124"/>
      <c r="K7632" s="124"/>
      <c r="L7632" s="124"/>
      <c r="M7632" s="124"/>
      <c r="N7632" s="197">
        <v>367270.71</v>
      </c>
      <c r="O7632" s="197">
        <v>0</v>
      </c>
      <c r="P7632" s="124" t="s">
        <v>1314</v>
      </c>
    </row>
    <row r="7633" spans="1:16" ht="76.5">
      <c r="A7633" s="262">
        <v>25</v>
      </c>
      <c r="B7633" s="124"/>
      <c r="C7633" s="125" t="s">
        <v>694</v>
      </c>
      <c r="D7633" s="195">
        <v>43276</v>
      </c>
      <c r="E7633" s="124" t="s">
        <v>13609</v>
      </c>
      <c r="F7633" s="124" t="s">
        <v>1315</v>
      </c>
      <c r="G7633" s="124">
        <v>18155046</v>
      </c>
      <c r="H7633" s="124"/>
      <c r="I7633" s="128" t="s">
        <v>16180</v>
      </c>
      <c r="J7633" s="124"/>
      <c r="K7633" s="124"/>
      <c r="L7633" s="124"/>
      <c r="M7633" s="124"/>
      <c r="N7633" s="197">
        <v>146004.95000000001</v>
      </c>
      <c r="O7633" s="197">
        <v>0</v>
      </c>
      <c r="P7633" s="124" t="s">
        <v>1314</v>
      </c>
    </row>
    <row r="7634" spans="1:16" ht="76.5">
      <c r="A7634" s="262">
        <v>25</v>
      </c>
      <c r="B7634" s="124"/>
      <c r="C7634" s="125" t="s">
        <v>694</v>
      </c>
      <c r="D7634" s="195">
        <v>43276</v>
      </c>
      <c r="E7634" s="124" t="s">
        <v>13610</v>
      </c>
      <c r="F7634" s="124" t="s">
        <v>1315</v>
      </c>
      <c r="G7634" s="124">
        <v>18155389</v>
      </c>
      <c r="H7634" s="124"/>
      <c r="I7634" s="128" t="s">
        <v>16181</v>
      </c>
      <c r="J7634" s="124"/>
      <c r="K7634" s="124"/>
      <c r="L7634" s="124"/>
      <c r="M7634" s="124"/>
      <c r="N7634" s="197">
        <v>398083.83</v>
      </c>
      <c r="O7634" s="197">
        <v>0</v>
      </c>
      <c r="P7634" s="124" t="s">
        <v>1314</v>
      </c>
    </row>
    <row r="7635" spans="1:16" ht="76.5">
      <c r="A7635" s="262">
        <v>25</v>
      </c>
      <c r="B7635" s="124"/>
      <c r="C7635" s="125" t="s">
        <v>694</v>
      </c>
      <c r="D7635" s="195">
        <v>43276</v>
      </c>
      <c r="E7635" s="124" t="s">
        <v>13611</v>
      </c>
      <c r="F7635" s="124" t="s">
        <v>1315</v>
      </c>
      <c r="G7635" s="124">
        <v>18155391</v>
      </c>
      <c r="H7635" s="124"/>
      <c r="I7635" s="128" t="s">
        <v>16182</v>
      </c>
      <c r="J7635" s="124"/>
      <c r="K7635" s="124"/>
      <c r="L7635" s="124"/>
      <c r="M7635" s="124"/>
      <c r="N7635" s="197">
        <v>400000</v>
      </c>
      <c r="O7635" s="197">
        <v>0</v>
      </c>
      <c r="P7635" s="124" t="s">
        <v>1314</v>
      </c>
    </row>
    <row r="7636" spans="1:16" ht="76.5">
      <c r="A7636" s="262">
        <v>25</v>
      </c>
      <c r="B7636" s="124"/>
      <c r="C7636" s="125" t="s">
        <v>694</v>
      </c>
      <c r="D7636" s="195">
        <v>43276</v>
      </c>
      <c r="E7636" s="124" t="s">
        <v>13612</v>
      </c>
      <c r="F7636" s="124" t="s">
        <v>1315</v>
      </c>
      <c r="G7636" s="124">
        <v>18155396</v>
      </c>
      <c r="H7636" s="124"/>
      <c r="I7636" s="128" t="s">
        <v>16183</v>
      </c>
      <c r="J7636" s="124"/>
      <c r="K7636" s="124"/>
      <c r="L7636" s="124"/>
      <c r="M7636" s="124"/>
      <c r="N7636" s="197">
        <v>2553453.77</v>
      </c>
      <c r="O7636" s="197">
        <v>0</v>
      </c>
      <c r="P7636" s="124" t="s">
        <v>1314</v>
      </c>
    </row>
    <row r="7637" spans="1:16" ht="76.5">
      <c r="A7637" s="262">
        <v>25</v>
      </c>
      <c r="B7637" s="124"/>
      <c r="C7637" s="125" t="s">
        <v>694</v>
      </c>
      <c r="D7637" s="195">
        <v>43276</v>
      </c>
      <c r="E7637" s="124" t="s">
        <v>13613</v>
      </c>
      <c r="F7637" s="124" t="s">
        <v>1315</v>
      </c>
      <c r="G7637" s="124">
        <v>18137117</v>
      </c>
      <c r="H7637" s="124"/>
      <c r="I7637" s="128" t="s">
        <v>16184</v>
      </c>
      <c r="J7637" s="124"/>
      <c r="K7637" s="124"/>
      <c r="L7637" s="124"/>
      <c r="M7637" s="124"/>
      <c r="N7637" s="197">
        <v>343399.3</v>
      </c>
      <c r="O7637" s="197">
        <v>0</v>
      </c>
      <c r="P7637" s="124" t="s">
        <v>1314</v>
      </c>
    </row>
    <row r="7638" spans="1:16" ht="76.5">
      <c r="A7638" s="262">
        <v>25</v>
      </c>
      <c r="B7638" s="124"/>
      <c r="C7638" s="125" t="s">
        <v>694</v>
      </c>
      <c r="D7638" s="195">
        <v>43276</v>
      </c>
      <c r="E7638" s="124" t="s">
        <v>13614</v>
      </c>
      <c r="F7638" s="124" t="s">
        <v>1315</v>
      </c>
      <c r="G7638" s="124">
        <v>18137105</v>
      </c>
      <c r="H7638" s="124"/>
      <c r="I7638" s="128" t="s">
        <v>16185</v>
      </c>
      <c r="J7638" s="124"/>
      <c r="K7638" s="124"/>
      <c r="L7638" s="124"/>
      <c r="M7638" s="124"/>
      <c r="N7638" s="197">
        <v>197083.79</v>
      </c>
      <c r="O7638" s="197">
        <v>0</v>
      </c>
      <c r="P7638" s="124" t="s">
        <v>1314</v>
      </c>
    </row>
    <row r="7639" spans="1:16" ht="76.5">
      <c r="A7639" s="262">
        <v>25</v>
      </c>
      <c r="B7639" s="124"/>
      <c r="C7639" s="125" t="s">
        <v>694</v>
      </c>
      <c r="D7639" s="195">
        <v>43276</v>
      </c>
      <c r="E7639" s="124" t="s">
        <v>13615</v>
      </c>
      <c r="F7639" s="124" t="s">
        <v>1315</v>
      </c>
      <c r="G7639" s="124">
        <v>18137097</v>
      </c>
      <c r="H7639" s="124"/>
      <c r="I7639" s="128" t="s">
        <v>16186</v>
      </c>
      <c r="J7639" s="124"/>
      <c r="K7639" s="124"/>
      <c r="L7639" s="124"/>
      <c r="M7639" s="124"/>
      <c r="N7639" s="197">
        <v>1096718.42</v>
      </c>
      <c r="O7639" s="197">
        <v>0</v>
      </c>
      <c r="P7639" s="124" t="s">
        <v>1314</v>
      </c>
    </row>
    <row r="7640" spans="1:16" ht="76.5">
      <c r="A7640" s="262">
        <v>25</v>
      </c>
      <c r="B7640" s="124"/>
      <c r="C7640" s="125" t="s">
        <v>694</v>
      </c>
      <c r="D7640" s="195">
        <v>43276</v>
      </c>
      <c r="E7640" s="124" t="s">
        <v>13616</v>
      </c>
      <c r="F7640" s="124" t="s">
        <v>1315</v>
      </c>
      <c r="G7640" s="124">
        <v>18137095</v>
      </c>
      <c r="H7640" s="124"/>
      <c r="I7640" s="128" t="s">
        <v>16187</v>
      </c>
      <c r="J7640" s="124"/>
      <c r="K7640" s="124"/>
      <c r="L7640" s="124"/>
      <c r="M7640" s="124"/>
      <c r="N7640" s="197">
        <v>388479.76</v>
      </c>
      <c r="O7640" s="197">
        <v>0</v>
      </c>
      <c r="P7640" s="124" t="s">
        <v>1314</v>
      </c>
    </row>
    <row r="7641" spans="1:16" ht="76.5">
      <c r="A7641" s="262">
        <v>25</v>
      </c>
      <c r="B7641" s="124"/>
      <c r="C7641" s="125" t="s">
        <v>694</v>
      </c>
      <c r="D7641" s="195">
        <v>43276</v>
      </c>
      <c r="E7641" s="124" t="s">
        <v>13617</v>
      </c>
      <c r="F7641" s="124" t="s">
        <v>1315</v>
      </c>
      <c r="G7641" s="124">
        <v>18136959</v>
      </c>
      <c r="H7641" s="124"/>
      <c r="I7641" s="128" t="s">
        <v>16188</v>
      </c>
      <c r="J7641" s="124"/>
      <c r="K7641" s="124"/>
      <c r="L7641" s="124"/>
      <c r="M7641" s="124"/>
      <c r="N7641" s="197">
        <v>396940.84</v>
      </c>
      <c r="O7641" s="197">
        <v>0</v>
      </c>
      <c r="P7641" s="124" t="s">
        <v>1314</v>
      </c>
    </row>
    <row r="7642" spans="1:16" ht="76.5">
      <c r="A7642" s="262">
        <v>25</v>
      </c>
      <c r="B7642" s="124"/>
      <c r="C7642" s="125" t="s">
        <v>694</v>
      </c>
      <c r="D7642" s="195">
        <v>43276</v>
      </c>
      <c r="E7642" s="124" t="s">
        <v>13618</v>
      </c>
      <c r="F7642" s="124" t="s">
        <v>1315</v>
      </c>
      <c r="G7642" s="124">
        <v>18136802</v>
      </c>
      <c r="H7642" s="124"/>
      <c r="I7642" s="128" t="s">
        <v>16189</v>
      </c>
      <c r="J7642" s="124"/>
      <c r="K7642" s="124"/>
      <c r="L7642" s="124"/>
      <c r="M7642" s="124"/>
      <c r="N7642" s="197">
        <v>398657.78</v>
      </c>
      <c r="O7642" s="197">
        <v>0</v>
      </c>
      <c r="P7642" s="124" t="s">
        <v>1314</v>
      </c>
    </row>
    <row r="7643" spans="1:16" ht="76.5">
      <c r="A7643" s="262">
        <v>25</v>
      </c>
      <c r="B7643" s="124"/>
      <c r="C7643" s="125" t="s">
        <v>694</v>
      </c>
      <c r="D7643" s="195">
        <v>43276</v>
      </c>
      <c r="E7643" s="124" t="s">
        <v>13619</v>
      </c>
      <c r="F7643" s="124" t="s">
        <v>1315</v>
      </c>
      <c r="G7643" s="124">
        <v>18136766</v>
      </c>
      <c r="H7643" s="124"/>
      <c r="I7643" s="128" t="s">
        <v>16190</v>
      </c>
      <c r="J7643" s="124"/>
      <c r="K7643" s="124"/>
      <c r="L7643" s="124"/>
      <c r="M7643" s="124"/>
      <c r="N7643" s="197">
        <v>558499.72</v>
      </c>
      <c r="O7643" s="197">
        <v>0</v>
      </c>
      <c r="P7643" s="124" t="s">
        <v>1314</v>
      </c>
    </row>
    <row r="7644" spans="1:16" ht="76.5">
      <c r="A7644" s="262">
        <v>25</v>
      </c>
      <c r="B7644" s="124"/>
      <c r="C7644" s="125" t="s">
        <v>694</v>
      </c>
      <c r="D7644" s="195">
        <v>43276</v>
      </c>
      <c r="E7644" s="124" t="s">
        <v>13620</v>
      </c>
      <c r="F7644" s="124" t="s">
        <v>1315</v>
      </c>
      <c r="G7644" s="124">
        <v>18136757</v>
      </c>
      <c r="H7644" s="124"/>
      <c r="I7644" s="128" t="s">
        <v>16191</v>
      </c>
      <c r="J7644" s="124"/>
      <c r="K7644" s="124"/>
      <c r="L7644" s="124"/>
      <c r="M7644" s="124"/>
      <c r="N7644" s="197">
        <v>400328.97</v>
      </c>
      <c r="O7644" s="197">
        <v>0</v>
      </c>
      <c r="P7644" s="124" t="s">
        <v>1314</v>
      </c>
    </row>
    <row r="7645" spans="1:16" ht="76.5">
      <c r="A7645" s="262">
        <v>25</v>
      </c>
      <c r="B7645" s="124"/>
      <c r="C7645" s="125" t="s">
        <v>694</v>
      </c>
      <c r="D7645" s="195">
        <v>43276</v>
      </c>
      <c r="E7645" s="124" t="s">
        <v>13621</v>
      </c>
      <c r="F7645" s="124" t="s">
        <v>1315</v>
      </c>
      <c r="G7645" s="124">
        <v>18132299</v>
      </c>
      <c r="H7645" s="124"/>
      <c r="I7645" s="128" t="s">
        <v>16192</v>
      </c>
      <c r="J7645" s="124"/>
      <c r="K7645" s="124"/>
      <c r="L7645" s="124"/>
      <c r="M7645" s="124"/>
      <c r="N7645" s="197">
        <v>218262.91</v>
      </c>
      <c r="O7645" s="197">
        <v>0</v>
      </c>
      <c r="P7645" s="124" t="s">
        <v>1314</v>
      </c>
    </row>
    <row r="7646" spans="1:16" ht="76.5">
      <c r="A7646" s="262">
        <v>25</v>
      </c>
      <c r="B7646" s="124"/>
      <c r="C7646" s="125" t="s">
        <v>694</v>
      </c>
      <c r="D7646" s="195">
        <v>43276</v>
      </c>
      <c r="E7646" s="124" t="s">
        <v>13622</v>
      </c>
      <c r="F7646" s="124" t="s">
        <v>1315</v>
      </c>
      <c r="G7646" s="124">
        <v>18132637</v>
      </c>
      <c r="H7646" s="124"/>
      <c r="I7646" s="128" t="s">
        <v>16193</v>
      </c>
      <c r="J7646" s="124"/>
      <c r="K7646" s="124"/>
      <c r="L7646" s="124"/>
      <c r="M7646" s="124"/>
      <c r="N7646" s="197">
        <v>55384.51</v>
      </c>
      <c r="O7646" s="197">
        <v>0</v>
      </c>
      <c r="P7646" s="124" t="s">
        <v>1314</v>
      </c>
    </row>
    <row r="7647" spans="1:16" ht="76.5">
      <c r="A7647" s="262">
        <v>25</v>
      </c>
      <c r="B7647" s="124"/>
      <c r="C7647" s="125" t="s">
        <v>694</v>
      </c>
      <c r="D7647" s="195">
        <v>43276</v>
      </c>
      <c r="E7647" s="124" t="s">
        <v>13623</v>
      </c>
      <c r="F7647" s="124" t="s">
        <v>1315</v>
      </c>
      <c r="G7647" s="124">
        <v>18135032</v>
      </c>
      <c r="H7647" s="124"/>
      <c r="I7647" s="128" t="s">
        <v>16194</v>
      </c>
      <c r="J7647" s="124"/>
      <c r="K7647" s="124"/>
      <c r="L7647" s="124"/>
      <c r="M7647" s="124"/>
      <c r="N7647" s="197">
        <v>277847.96999999997</v>
      </c>
      <c r="O7647" s="197">
        <v>0</v>
      </c>
      <c r="P7647" s="124" t="s">
        <v>1314</v>
      </c>
    </row>
    <row r="7648" spans="1:16" ht="76.5">
      <c r="A7648" s="262">
        <v>25</v>
      </c>
      <c r="B7648" s="124"/>
      <c r="C7648" s="125" t="s">
        <v>694</v>
      </c>
      <c r="D7648" s="195">
        <v>43276</v>
      </c>
      <c r="E7648" s="124" t="s">
        <v>13624</v>
      </c>
      <c r="F7648" s="124" t="s">
        <v>1315</v>
      </c>
      <c r="G7648" s="124">
        <v>18134414</v>
      </c>
      <c r="H7648" s="124"/>
      <c r="I7648" s="128" t="s">
        <v>16195</v>
      </c>
      <c r="J7648" s="124"/>
      <c r="K7648" s="124"/>
      <c r="L7648" s="124"/>
      <c r="M7648" s="124"/>
      <c r="N7648" s="197">
        <v>150295.67000000001</v>
      </c>
      <c r="O7648" s="197">
        <v>0</v>
      </c>
      <c r="P7648" s="124" t="s">
        <v>1314</v>
      </c>
    </row>
    <row r="7649" spans="1:16" ht="76.5">
      <c r="A7649" s="262">
        <v>25</v>
      </c>
      <c r="B7649" s="124"/>
      <c r="C7649" s="125" t="s">
        <v>694</v>
      </c>
      <c r="D7649" s="195">
        <v>43276</v>
      </c>
      <c r="E7649" s="124" t="s">
        <v>13625</v>
      </c>
      <c r="F7649" s="124" t="s">
        <v>1315</v>
      </c>
      <c r="G7649" s="124">
        <v>18136674</v>
      </c>
      <c r="H7649" s="124"/>
      <c r="I7649" s="128" t="s">
        <v>16196</v>
      </c>
      <c r="J7649" s="124"/>
      <c r="K7649" s="124"/>
      <c r="L7649" s="124"/>
      <c r="M7649" s="124"/>
      <c r="N7649" s="197">
        <v>168919</v>
      </c>
      <c r="O7649" s="197">
        <v>0</v>
      </c>
      <c r="P7649" s="124" t="s">
        <v>1314</v>
      </c>
    </row>
    <row r="7650" spans="1:16" ht="89.25">
      <c r="A7650" s="262">
        <v>513</v>
      </c>
      <c r="B7650" s="124"/>
      <c r="C7650" s="125" t="s">
        <v>201</v>
      </c>
      <c r="D7650" s="195">
        <v>43276</v>
      </c>
      <c r="E7650" s="124" t="s">
        <v>13626</v>
      </c>
      <c r="F7650" s="124" t="s">
        <v>15</v>
      </c>
      <c r="G7650" s="124">
        <v>5235</v>
      </c>
      <c r="H7650" s="124"/>
      <c r="I7650" s="128" t="s">
        <v>16197</v>
      </c>
      <c r="J7650" s="124"/>
      <c r="K7650" s="124"/>
      <c r="L7650" s="124"/>
      <c r="M7650" s="124"/>
      <c r="N7650" s="197">
        <v>48849.16</v>
      </c>
      <c r="O7650" s="197">
        <v>0</v>
      </c>
      <c r="P7650" s="124" t="s">
        <v>1314</v>
      </c>
    </row>
    <row r="7651" spans="1:16" ht="51">
      <c r="A7651" s="262">
        <v>340</v>
      </c>
      <c r="B7651" s="124"/>
      <c r="C7651" s="125" t="s">
        <v>814</v>
      </c>
      <c r="D7651" s="195">
        <v>43276</v>
      </c>
      <c r="E7651" s="124" t="s">
        <v>13627</v>
      </c>
      <c r="F7651" s="124" t="s">
        <v>6</v>
      </c>
      <c r="G7651" s="124">
        <v>989780</v>
      </c>
      <c r="H7651" s="124"/>
      <c r="I7651" s="128" t="s">
        <v>16198</v>
      </c>
      <c r="J7651" s="124"/>
      <c r="K7651" s="124"/>
      <c r="L7651" s="124"/>
      <c r="M7651" s="124"/>
      <c r="N7651" s="197">
        <v>0</v>
      </c>
      <c r="O7651" s="197">
        <v>611.59</v>
      </c>
      <c r="P7651" s="124" t="s">
        <v>1314</v>
      </c>
    </row>
    <row r="7652" spans="1:16" ht="63.75">
      <c r="A7652" s="262">
        <v>340</v>
      </c>
      <c r="B7652" s="124"/>
      <c r="C7652" s="125" t="s">
        <v>814</v>
      </c>
      <c r="D7652" s="195">
        <v>43276</v>
      </c>
      <c r="E7652" s="124" t="s">
        <v>13628</v>
      </c>
      <c r="F7652" s="124" t="s">
        <v>6</v>
      </c>
      <c r="G7652" s="124">
        <v>767910</v>
      </c>
      <c r="H7652" s="124"/>
      <c r="I7652" s="128" t="s">
        <v>16199</v>
      </c>
      <c r="J7652" s="124"/>
      <c r="K7652" s="124"/>
      <c r="L7652" s="124"/>
      <c r="M7652" s="124"/>
      <c r="N7652" s="197">
        <v>0</v>
      </c>
      <c r="O7652" s="197">
        <v>77545.440000000002</v>
      </c>
      <c r="P7652" s="124" t="s">
        <v>1314</v>
      </c>
    </row>
    <row r="7653" spans="1:16" ht="76.5">
      <c r="A7653" s="262" t="s">
        <v>620</v>
      </c>
      <c r="B7653" s="124"/>
      <c r="C7653" s="125" t="s">
        <v>714</v>
      </c>
      <c r="D7653" s="195">
        <v>43276</v>
      </c>
      <c r="E7653" s="124" t="s">
        <v>13629</v>
      </c>
      <c r="F7653" s="124" t="s">
        <v>6</v>
      </c>
      <c r="G7653" s="124">
        <v>989930</v>
      </c>
      <c r="H7653" s="124"/>
      <c r="I7653" s="128" t="s">
        <v>16200</v>
      </c>
      <c r="J7653" s="124"/>
      <c r="K7653" s="124"/>
      <c r="L7653" s="124"/>
      <c r="M7653" s="124"/>
      <c r="N7653" s="197">
        <v>0</v>
      </c>
      <c r="O7653" s="197">
        <v>124000</v>
      </c>
      <c r="P7653" s="124" t="s">
        <v>1314</v>
      </c>
    </row>
    <row r="7654" spans="1:16" ht="63.75">
      <c r="A7654" s="262">
        <v>513</v>
      </c>
      <c r="B7654" s="124"/>
      <c r="C7654" s="125" t="s">
        <v>201</v>
      </c>
      <c r="D7654" s="195">
        <v>43276</v>
      </c>
      <c r="E7654" s="124" t="s">
        <v>13630</v>
      </c>
      <c r="F7654" s="124" t="s">
        <v>15</v>
      </c>
      <c r="G7654" s="124">
        <v>767896</v>
      </c>
      <c r="H7654" s="124"/>
      <c r="I7654" s="128" t="s">
        <v>16201</v>
      </c>
      <c r="J7654" s="124"/>
      <c r="K7654" s="124"/>
      <c r="L7654" s="124"/>
      <c r="M7654" s="124"/>
      <c r="N7654" s="197">
        <v>50</v>
      </c>
      <c r="O7654" s="197">
        <v>0</v>
      </c>
      <c r="P7654" s="124" t="s">
        <v>1314</v>
      </c>
    </row>
    <row r="7655" spans="1:16" ht="51">
      <c r="A7655" s="262">
        <v>340</v>
      </c>
      <c r="B7655" s="124"/>
      <c r="C7655" s="125" t="s">
        <v>814</v>
      </c>
      <c r="D7655" s="195">
        <v>43276</v>
      </c>
      <c r="E7655" s="124" t="s">
        <v>13631</v>
      </c>
      <c r="F7655" s="124" t="s">
        <v>15</v>
      </c>
      <c r="G7655" s="124">
        <v>767911</v>
      </c>
      <c r="H7655" s="124"/>
      <c r="I7655" s="128" t="s">
        <v>16202</v>
      </c>
      <c r="J7655" s="124"/>
      <c r="K7655" s="124"/>
      <c r="L7655" s="124"/>
      <c r="M7655" s="124"/>
      <c r="N7655" s="197">
        <v>50</v>
      </c>
      <c r="O7655" s="197">
        <v>0</v>
      </c>
      <c r="P7655" s="124" t="s">
        <v>1314</v>
      </c>
    </row>
    <row r="7656" spans="1:16" ht="63.75">
      <c r="A7656" s="262">
        <v>513</v>
      </c>
      <c r="B7656" s="124"/>
      <c r="C7656" s="125" t="s">
        <v>201</v>
      </c>
      <c r="D7656" s="195">
        <v>43276</v>
      </c>
      <c r="E7656" s="124" t="s">
        <v>13632</v>
      </c>
      <c r="F7656" s="124" t="s">
        <v>11</v>
      </c>
      <c r="G7656" s="124">
        <v>925164</v>
      </c>
      <c r="H7656" s="124"/>
      <c r="I7656" s="128" t="s">
        <v>16203</v>
      </c>
      <c r="J7656" s="124"/>
      <c r="K7656" s="124"/>
      <c r="L7656" s="124"/>
      <c r="M7656" s="124"/>
      <c r="N7656" s="197">
        <v>270</v>
      </c>
      <c r="O7656" s="197">
        <v>0</v>
      </c>
      <c r="P7656" s="124" t="s">
        <v>1314</v>
      </c>
    </row>
    <row r="7657" spans="1:16" ht="51">
      <c r="A7657" s="262">
        <v>78</v>
      </c>
      <c r="B7657" s="124"/>
      <c r="C7657" s="125" t="s">
        <v>1339</v>
      </c>
      <c r="D7657" s="195">
        <v>43276</v>
      </c>
      <c r="E7657" s="124" t="s">
        <v>13633</v>
      </c>
      <c r="F7657" s="124" t="s">
        <v>11</v>
      </c>
      <c r="G7657" s="124">
        <v>925158</v>
      </c>
      <c r="H7657" s="124"/>
      <c r="I7657" s="128" t="s">
        <v>16204</v>
      </c>
      <c r="J7657" s="124"/>
      <c r="K7657" s="124"/>
      <c r="L7657" s="124"/>
      <c r="M7657" s="124"/>
      <c r="N7657" s="197">
        <v>270</v>
      </c>
      <c r="O7657" s="197">
        <v>0</v>
      </c>
      <c r="P7657" s="124" t="s">
        <v>1314</v>
      </c>
    </row>
    <row r="7658" spans="1:16" ht="63.75">
      <c r="A7658" s="262">
        <v>132</v>
      </c>
      <c r="B7658" s="124"/>
      <c r="C7658" s="125" t="s">
        <v>728</v>
      </c>
      <c r="D7658" s="195">
        <v>43276</v>
      </c>
      <c r="E7658" s="124" t="s">
        <v>13634</v>
      </c>
      <c r="F7658" s="124" t="s">
        <v>11</v>
      </c>
      <c r="G7658" s="124">
        <v>925138</v>
      </c>
      <c r="H7658" s="124"/>
      <c r="I7658" s="128" t="s">
        <v>16205</v>
      </c>
      <c r="J7658" s="124"/>
      <c r="K7658" s="124"/>
      <c r="L7658" s="124"/>
      <c r="M7658" s="124"/>
      <c r="N7658" s="197">
        <v>1354.36</v>
      </c>
      <c r="O7658" s="197">
        <v>0</v>
      </c>
      <c r="P7658" s="124" t="s">
        <v>1314</v>
      </c>
    </row>
    <row r="7659" spans="1:16" ht="76.5">
      <c r="A7659" s="262">
        <v>25</v>
      </c>
      <c r="B7659" s="124"/>
      <c r="C7659" s="125" t="s">
        <v>694</v>
      </c>
      <c r="D7659" s="195">
        <v>43276</v>
      </c>
      <c r="E7659" s="124" t="s">
        <v>13635</v>
      </c>
      <c r="F7659" s="124" t="s">
        <v>1315</v>
      </c>
      <c r="G7659" s="124">
        <v>18152390</v>
      </c>
      <c r="H7659" s="124"/>
      <c r="I7659" s="128" t="s">
        <v>16206</v>
      </c>
      <c r="J7659" s="124"/>
      <c r="K7659" s="124"/>
      <c r="L7659" s="124"/>
      <c r="M7659" s="124"/>
      <c r="N7659" s="197">
        <v>252292.8</v>
      </c>
      <c r="O7659" s="197">
        <v>0</v>
      </c>
      <c r="P7659" s="124" t="s">
        <v>1314</v>
      </c>
    </row>
    <row r="7660" spans="1:16" ht="76.5">
      <c r="A7660" s="262">
        <v>25</v>
      </c>
      <c r="B7660" s="124"/>
      <c r="C7660" s="125" t="s">
        <v>694</v>
      </c>
      <c r="D7660" s="195">
        <v>43276</v>
      </c>
      <c r="E7660" s="124" t="s">
        <v>13636</v>
      </c>
      <c r="F7660" s="124" t="s">
        <v>1315</v>
      </c>
      <c r="G7660" s="124">
        <v>18155393</v>
      </c>
      <c r="H7660" s="124"/>
      <c r="I7660" s="128" t="s">
        <v>16207</v>
      </c>
      <c r="J7660" s="124"/>
      <c r="K7660" s="124"/>
      <c r="L7660" s="124"/>
      <c r="M7660" s="124"/>
      <c r="N7660" s="197">
        <v>359136.89</v>
      </c>
      <c r="O7660" s="197">
        <v>0</v>
      </c>
      <c r="P7660" s="124" t="s">
        <v>1314</v>
      </c>
    </row>
    <row r="7661" spans="1:16" ht="76.5">
      <c r="A7661" s="262">
        <v>25</v>
      </c>
      <c r="B7661" s="124"/>
      <c r="C7661" s="125" t="s">
        <v>694</v>
      </c>
      <c r="D7661" s="195">
        <v>43276</v>
      </c>
      <c r="E7661" s="124" t="s">
        <v>13637</v>
      </c>
      <c r="F7661" s="124" t="s">
        <v>1315</v>
      </c>
      <c r="G7661" s="124">
        <v>18170927</v>
      </c>
      <c r="H7661" s="124"/>
      <c r="I7661" s="128" t="s">
        <v>16208</v>
      </c>
      <c r="J7661" s="124"/>
      <c r="K7661" s="124"/>
      <c r="L7661" s="124"/>
      <c r="M7661" s="124"/>
      <c r="N7661" s="197">
        <v>980602.96</v>
      </c>
      <c r="O7661" s="197">
        <v>0</v>
      </c>
      <c r="P7661" s="124" t="s">
        <v>1314</v>
      </c>
    </row>
    <row r="7662" spans="1:16" ht="76.5">
      <c r="A7662" s="262">
        <v>25</v>
      </c>
      <c r="B7662" s="124"/>
      <c r="C7662" s="125" t="s">
        <v>694</v>
      </c>
      <c r="D7662" s="195">
        <v>43276</v>
      </c>
      <c r="E7662" s="124" t="s">
        <v>13638</v>
      </c>
      <c r="F7662" s="124" t="s">
        <v>1315</v>
      </c>
      <c r="G7662" s="124">
        <v>18171174</v>
      </c>
      <c r="H7662" s="124"/>
      <c r="I7662" s="128" t="s">
        <v>16209</v>
      </c>
      <c r="J7662" s="124"/>
      <c r="K7662" s="124"/>
      <c r="L7662" s="124"/>
      <c r="M7662" s="124"/>
      <c r="N7662" s="197">
        <v>615748.28</v>
      </c>
      <c r="O7662" s="197">
        <v>0</v>
      </c>
      <c r="P7662" s="124" t="s">
        <v>1314</v>
      </c>
    </row>
    <row r="7663" spans="1:16" ht="76.5">
      <c r="A7663" s="262">
        <v>35</v>
      </c>
      <c r="B7663" s="124"/>
      <c r="C7663" s="125" t="s">
        <v>696</v>
      </c>
      <c r="D7663" s="195">
        <v>43276</v>
      </c>
      <c r="E7663" s="124" t="s">
        <v>13639</v>
      </c>
      <c r="F7663" s="124" t="s">
        <v>1315</v>
      </c>
      <c r="G7663" s="124">
        <v>18170917</v>
      </c>
      <c r="H7663" s="124"/>
      <c r="I7663" s="128" t="s">
        <v>16210</v>
      </c>
      <c r="J7663" s="124"/>
      <c r="K7663" s="124"/>
      <c r="L7663" s="124"/>
      <c r="M7663" s="124"/>
      <c r="N7663" s="197">
        <v>0</v>
      </c>
      <c r="O7663" s="197">
        <v>2007712.74</v>
      </c>
      <c r="P7663" s="124" t="s">
        <v>1314</v>
      </c>
    </row>
    <row r="7664" spans="1:16" ht="89.25">
      <c r="A7664" s="262">
        <v>572</v>
      </c>
      <c r="B7664" s="124"/>
      <c r="C7664" s="125" t="s">
        <v>848</v>
      </c>
      <c r="D7664" s="195">
        <v>43276</v>
      </c>
      <c r="E7664" s="124" t="s">
        <v>13640</v>
      </c>
      <c r="F7664" s="124" t="s">
        <v>1315</v>
      </c>
      <c r="G7664" s="124">
        <v>18171018</v>
      </c>
      <c r="H7664" s="124"/>
      <c r="I7664" s="128" t="s">
        <v>16211</v>
      </c>
      <c r="J7664" s="124"/>
      <c r="K7664" s="124"/>
      <c r="L7664" s="124"/>
      <c r="M7664" s="124"/>
      <c r="N7664" s="197">
        <v>0</v>
      </c>
      <c r="O7664" s="197">
        <v>1162</v>
      </c>
      <c r="P7664" s="124" t="s">
        <v>1314</v>
      </c>
    </row>
    <row r="7665" spans="1:16" ht="89.25">
      <c r="A7665" s="262">
        <v>47</v>
      </c>
      <c r="B7665" s="124"/>
      <c r="C7665" s="125" t="s">
        <v>699</v>
      </c>
      <c r="D7665" s="195">
        <v>43276</v>
      </c>
      <c r="E7665" s="124" t="s">
        <v>13641</v>
      </c>
      <c r="F7665" s="124" t="s">
        <v>1315</v>
      </c>
      <c r="G7665" s="124">
        <v>18171202</v>
      </c>
      <c r="H7665" s="124"/>
      <c r="I7665" s="128" t="s">
        <v>16212</v>
      </c>
      <c r="J7665" s="124"/>
      <c r="K7665" s="124"/>
      <c r="L7665" s="124"/>
      <c r="M7665" s="124"/>
      <c r="N7665" s="197">
        <v>0</v>
      </c>
      <c r="O7665" s="197">
        <v>4044.13</v>
      </c>
      <c r="P7665" s="124" t="s">
        <v>1314</v>
      </c>
    </row>
    <row r="7666" spans="1:16" ht="89.25">
      <c r="A7666" s="262" t="s">
        <v>619</v>
      </c>
      <c r="B7666" s="124"/>
      <c r="C7666" s="125" t="s">
        <v>713</v>
      </c>
      <c r="D7666" s="195">
        <v>43276</v>
      </c>
      <c r="E7666" s="124" t="s">
        <v>13642</v>
      </c>
      <c r="F7666" s="124" t="s">
        <v>1315</v>
      </c>
      <c r="G7666" s="124">
        <v>18171956</v>
      </c>
      <c r="H7666" s="124"/>
      <c r="I7666" s="128" t="s">
        <v>16213</v>
      </c>
      <c r="J7666" s="124"/>
      <c r="K7666" s="124"/>
      <c r="L7666" s="124"/>
      <c r="M7666" s="124"/>
      <c r="N7666" s="197">
        <v>0</v>
      </c>
      <c r="O7666" s="197">
        <v>22977.4</v>
      </c>
      <c r="P7666" s="124" t="s">
        <v>1314</v>
      </c>
    </row>
    <row r="7667" spans="1:16" ht="89.25">
      <c r="A7667" s="262">
        <v>41</v>
      </c>
      <c r="B7667" s="124"/>
      <c r="C7667" s="125" t="s">
        <v>697</v>
      </c>
      <c r="D7667" s="195">
        <v>43276</v>
      </c>
      <c r="E7667" s="124" t="s">
        <v>13643</v>
      </c>
      <c r="F7667" s="124" t="s">
        <v>1315</v>
      </c>
      <c r="G7667" s="124">
        <v>18172419</v>
      </c>
      <c r="H7667" s="124"/>
      <c r="I7667" s="128" t="s">
        <v>16214</v>
      </c>
      <c r="J7667" s="124"/>
      <c r="K7667" s="124"/>
      <c r="L7667" s="124"/>
      <c r="M7667" s="124"/>
      <c r="N7667" s="197">
        <v>0</v>
      </c>
      <c r="O7667" s="197">
        <v>5085</v>
      </c>
      <c r="P7667" s="124" t="s">
        <v>1314</v>
      </c>
    </row>
    <row r="7668" spans="1:16" ht="89.25">
      <c r="A7668" s="262">
        <v>41</v>
      </c>
      <c r="B7668" s="124"/>
      <c r="C7668" s="125" t="s">
        <v>697</v>
      </c>
      <c r="D7668" s="195">
        <v>43276</v>
      </c>
      <c r="E7668" s="124" t="s">
        <v>13644</v>
      </c>
      <c r="F7668" s="124" t="s">
        <v>1315</v>
      </c>
      <c r="G7668" s="124">
        <v>18172695</v>
      </c>
      <c r="H7668" s="124"/>
      <c r="I7668" s="128" t="s">
        <v>16215</v>
      </c>
      <c r="J7668" s="124"/>
      <c r="K7668" s="124"/>
      <c r="L7668" s="124"/>
      <c r="M7668" s="124"/>
      <c r="N7668" s="197">
        <v>0</v>
      </c>
      <c r="O7668" s="197">
        <v>11590.16</v>
      </c>
      <c r="P7668" s="124" t="s">
        <v>1314</v>
      </c>
    </row>
    <row r="7669" spans="1:16" ht="76.5">
      <c r="A7669" s="262">
        <v>591</v>
      </c>
      <c r="B7669" s="124"/>
      <c r="C7669" s="125" t="s">
        <v>861</v>
      </c>
      <c r="D7669" s="195">
        <v>43276</v>
      </c>
      <c r="E7669" s="124" t="s">
        <v>13645</v>
      </c>
      <c r="F7669" s="124" t="s">
        <v>1315</v>
      </c>
      <c r="G7669" s="124">
        <v>18173490</v>
      </c>
      <c r="H7669" s="124"/>
      <c r="I7669" s="128" t="s">
        <v>16216</v>
      </c>
      <c r="J7669" s="124"/>
      <c r="K7669" s="124"/>
      <c r="L7669" s="124"/>
      <c r="M7669" s="124"/>
      <c r="N7669" s="197">
        <v>0</v>
      </c>
      <c r="O7669" s="197">
        <v>1099</v>
      </c>
      <c r="P7669" s="124" t="s">
        <v>1314</v>
      </c>
    </row>
    <row r="7670" spans="1:16" ht="63.75">
      <c r="A7670" s="262" t="s">
        <v>619</v>
      </c>
      <c r="B7670" s="124"/>
      <c r="C7670" s="125" t="s">
        <v>713</v>
      </c>
      <c r="D7670" s="195">
        <v>43276</v>
      </c>
      <c r="E7670" s="124" t="s">
        <v>13646</v>
      </c>
      <c r="F7670" s="124" t="s">
        <v>6</v>
      </c>
      <c r="G7670" s="124">
        <v>990049</v>
      </c>
      <c r="H7670" s="124"/>
      <c r="I7670" s="128" t="s">
        <v>16217</v>
      </c>
      <c r="J7670" s="124"/>
      <c r="K7670" s="124"/>
      <c r="L7670" s="124"/>
      <c r="M7670" s="124"/>
      <c r="N7670" s="197">
        <v>0</v>
      </c>
      <c r="O7670" s="197">
        <v>641.44000000000005</v>
      </c>
      <c r="P7670" s="124" t="s">
        <v>1314</v>
      </c>
    </row>
    <row r="7671" spans="1:16" ht="63.75">
      <c r="A7671" s="262">
        <v>46</v>
      </c>
      <c r="B7671" s="124"/>
      <c r="C7671" s="125" t="s">
        <v>698</v>
      </c>
      <c r="D7671" s="195">
        <v>43276</v>
      </c>
      <c r="E7671" s="124" t="s">
        <v>13647</v>
      </c>
      <c r="F7671" s="124" t="s">
        <v>6</v>
      </c>
      <c r="G7671" s="124">
        <v>925175</v>
      </c>
      <c r="H7671" s="124"/>
      <c r="I7671" s="128" t="s">
        <v>16218</v>
      </c>
      <c r="J7671" s="124"/>
      <c r="K7671" s="124"/>
      <c r="L7671" s="124"/>
      <c r="M7671" s="124"/>
      <c r="N7671" s="197">
        <v>0</v>
      </c>
      <c r="O7671" s="197">
        <v>17756292</v>
      </c>
      <c r="P7671" s="124" t="s">
        <v>1314</v>
      </c>
    </row>
    <row r="7672" spans="1:16" ht="51">
      <c r="A7672" s="262">
        <v>340</v>
      </c>
      <c r="B7672" s="124"/>
      <c r="C7672" s="125" t="s">
        <v>814</v>
      </c>
      <c r="D7672" s="195">
        <v>43276</v>
      </c>
      <c r="E7672" s="124" t="s">
        <v>13648</v>
      </c>
      <c r="F7672" s="124" t="s">
        <v>1315</v>
      </c>
      <c r="G7672" s="124">
        <v>18174528</v>
      </c>
      <c r="H7672" s="124"/>
      <c r="I7672" s="128" t="s">
        <v>16219</v>
      </c>
      <c r="J7672" s="124"/>
      <c r="K7672" s="124"/>
      <c r="L7672" s="124"/>
      <c r="M7672" s="124"/>
      <c r="N7672" s="197">
        <v>2215</v>
      </c>
      <c r="O7672" s="197">
        <v>0</v>
      </c>
      <c r="P7672" s="124" t="s">
        <v>1314</v>
      </c>
    </row>
    <row r="7673" spans="1:16" ht="51">
      <c r="A7673" s="262">
        <v>340</v>
      </c>
      <c r="B7673" s="124"/>
      <c r="C7673" s="125" t="s">
        <v>814</v>
      </c>
      <c r="D7673" s="195">
        <v>43276</v>
      </c>
      <c r="E7673" s="124" t="s">
        <v>13649</v>
      </c>
      <c r="F7673" s="124" t="s">
        <v>1315</v>
      </c>
      <c r="G7673" s="124">
        <v>18174300</v>
      </c>
      <c r="H7673" s="124"/>
      <c r="I7673" s="128" t="s">
        <v>16220</v>
      </c>
      <c r="J7673" s="124"/>
      <c r="K7673" s="124"/>
      <c r="L7673" s="124"/>
      <c r="M7673" s="124"/>
      <c r="N7673" s="197">
        <v>13340</v>
      </c>
      <c r="O7673" s="197">
        <v>0</v>
      </c>
      <c r="P7673" s="124" t="s">
        <v>1314</v>
      </c>
    </row>
    <row r="7674" spans="1:16" ht="63.75">
      <c r="A7674" s="262">
        <v>513</v>
      </c>
      <c r="B7674" s="124"/>
      <c r="C7674" s="125" t="s">
        <v>201</v>
      </c>
      <c r="D7674" s="195">
        <v>43276</v>
      </c>
      <c r="E7674" s="124" t="s">
        <v>13650</v>
      </c>
      <c r="F7674" s="124" t="s">
        <v>11</v>
      </c>
      <c r="G7674" s="124">
        <v>925182</v>
      </c>
      <c r="H7674" s="124"/>
      <c r="I7674" s="128" t="s">
        <v>16221</v>
      </c>
      <c r="J7674" s="124"/>
      <c r="K7674" s="124"/>
      <c r="L7674" s="124"/>
      <c r="M7674" s="124"/>
      <c r="N7674" s="197">
        <v>50</v>
      </c>
      <c r="O7674" s="197">
        <v>0</v>
      </c>
      <c r="P7674" s="124" t="s">
        <v>1314</v>
      </c>
    </row>
    <row r="7675" spans="1:16" ht="51">
      <c r="A7675" s="262">
        <v>81</v>
      </c>
      <c r="B7675" s="124"/>
      <c r="C7675" s="125" t="s">
        <v>709</v>
      </c>
      <c r="D7675" s="195">
        <v>43276</v>
      </c>
      <c r="E7675" s="124" t="s">
        <v>13651</v>
      </c>
      <c r="F7675" s="124" t="s">
        <v>6</v>
      </c>
      <c r="G7675" s="124">
        <v>925185</v>
      </c>
      <c r="H7675" s="124"/>
      <c r="I7675" s="128" t="s">
        <v>16222</v>
      </c>
      <c r="J7675" s="124"/>
      <c r="K7675" s="124"/>
      <c r="L7675" s="124"/>
      <c r="M7675" s="124"/>
      <c r="N7675" s="197">
        <v>0</v>
      </c>
      <c r="O7675" s="197">
        <v>463201</v>
      </c>
      <c r="P7675" s="124" t="s">
        <v>1314</v>
      </c>
    </row>
    <row r="7676" spans="1:16" ht="76.5">
      <c r="A7676" s="262">
        <v>291</v>
      </c>
      <c r="B7676" s="124"/>
      <c r="C7676" s="125" t="s">
        <v>794</v>
      </c>
      <c r="D7676" s="195">
        <v>43276</v>
      </c>
      <c r="E7676" s="124" t="s">
        <v>13652</v>
      </c>
      <c r="F7676" s="124" t="s">
        <v>11</v>
      </c>
      <c r="G7676" s="124">
        <v>768274</v>
      </c>
      <c r="H7676" s="124"/>
      <c r="I7676" s="128" t="s">
        <v>16223</v>
      </c>
      <c r="J7676" s="124"/>
      <c r="K7676" s="124"/>
      <c r="L7676" s="124"/>
      <c r="M7676" s="124"/>
      <c r="N7676" s="197">
        <v>50</v>
      </c>
      <c r="O7676" s="197">
        <v>0</v>
      </c>
      <c r="P7676" s="124" t="s">
        <v>1314</v>
      </c>
    </row>
    <row r="7677" spans="1:16" ht="76.5">
      <c r="A7677" s="262">
        <v>25</v>
      </c>
      <c r="B7677" s="124"/>
      <c r="C7677" s="125" t="s">
        <v>694</v>
      </c>
      <c r="D7677" s="195">
        <v>43276</v>
      </c>
      <c r="E7677" s="124" t="s">
        <v>13653</v>
      </c>
      <c r="F7677" s="124" t="s">
        <v>1315</v>
      </c>
      <c r="G7677" s="124">
        <v>18175668</v>
      </c>
      <c r="H7677" s="124"/>
      <c r="I7677" s="128" t="s">
        <v>16224</v>
      </c>
      <c r="J7677" s="124"/>
      <c r="K7677" s="124"/>
      <c r="L7677" s="124"/>
      <c r="M7677" s="124"/>
      <c r="N7677" s="197">
        <v>776947.69</v>
      </c>
      <c r="O7677" s="197">
        <v>0</v>
      </c>
      <c r="P7677" s="124" t="s">
        <v>1314</v>
      </c>
    </row>
    <row r="7678" spans="1:16" ht="76.5">
      <c r="A7678" s="262">
        <v>25</v>
      </c>
      <c r="B7678" s="124"/>
      <c r="C7678" s="125" t="s">
        <v>694</v>
      </c>
      <c r="D7678" s="195">
        <v>43276</v>
      </c>
      <c r="E7678" s="124" t="s">
        <v>13654</v>
      </c>
      <c r="F7678" s="124" t="s">
        <v>1315</v>
      </c>
      <c r="G7678" s="124">
        <v>18175683</v>
      </c>
      <c r="H7678" s="124"/>
      <c r="I7678" s="128" t="s">
        <v>16225</v>
      </c>
      <c r="J7678" s="124"/>
      <c r="K7678" s="124"/>
      <c r="L7678" s="124"/>
      <c r="M7678" s="124"/>
      <c r="N7678" s="197">
        <v>446597.63</v>
      </c>
      <c r="O7678" s="197">
        <v>0</v>
      </c>
      <c r="P7678" s="124" t="s">
        <v>1314</v>
      </c>
    </row>
    <row r="7679" spans="1:16" ht="76.5">
      <c r="A7679" s="262">
        <v>25</v>
      </c>
      <c r="B7679" s="124"/>
      <c r="C7679" s="125" t="s">
        <v>694</v>
      </c>
      <c r="D7679" s="195">
        <v>43276</v>
      </c>
      <c r="E7679" s="124" t="s">
        <v>13655</v>
      </c>
      <c r="F7679" s="124" t="s">
        <v>1315</v>
      </c>
      <c r="G7679" s="124">
        <v>18176411</v>
      </c>
      <c r="H7679" s="124"/>
      <c r="I7679" s="128" t="s">
        <v>16226</v>
      </c>
      <c r="J7679" s="124"/>
      <c r="K7679" s="124"/>
      <c r="L7679" s="124"/>
      <c r="M7679" s="124"/>
      <c r="N7679" s="197">
        <v>1816597.82</v>
      </c>
      <c r="O7679" s="197">
        <v>0</v>
      </c>
      <c r="P7679" s="124" t="s">
        <v>1314</v>
      </c>
    </row>
    <row r="7680" spans="1:16" ht="76.5">
      <c r="A7680" s="262">
        <v>25</v>
      </c>
      <c r="B7680" s="124"/>
      <c r="C7680" s="125" t="s">
        <v>694</v>
      </c>
      <c r="D7680" s="195">
        <v>43276</v>
      </c>
      <c r="E7680" s="124" t="s">
        <v>13656</v>
      </c>
      <c r="F7680" s="124" t="s">
        <v>1315</v>
      </c>
      <c r="G7680" s="124">
        <v>18176754</v>
      </c>
      <c r="H7680" s="124"/>
      <c r="I7680" s="128" t="s">
        <v>16227</v>
      </c>
      <c r="J7680" s="124"/>
      <c r="K7680" s="124"/>
      <c r="L7680" s="124"/>
      <c r="M7680" s="124"/>
      <c r="N7680" s="197">
        <v>1494363.45</v>
      </c>
      <c r="O7680" s="197">
        <v>0</v>
      </c>
      <c r="P7680" s="124" t="s">
        <v>1314</v>
      </c>
    </row>
    <row r="7681" spans="1:16" ht="76.5">
      <c r="A7681" s="262">
        <v>25</v>
      </c>
      <c r="B7681" s="124"/>
      <c r="C7681" s="125" t="s">
        <v>694</v>
      </c>
      <c r="D7681" s="195">
        <v>43276</v>
      </c>
      <c r="E7681" s="124" t="s">
        <v>13657</v>
      </c>
      <c r="F7681" s="124" t="s">
        <v>1315</v>
      </c>
      <c r="G7681" s="124">
        <v>18176744</v>
      </c>
      <c r="H7681" s="124"/>
      <c r="I7681" s="128" t="s">
        <v>16228</v>
      </c>
      <c r="J7681" s="124"/>
      <c r="K7681" s="124"/>
      <c r="L7681" s="124"/>
      <c r="M7681" s="124"/>
      <c r="N7681" s="197">
        <v>568890.41</v>
      </c>
      <c r="O7681" s="197">
        <v>0</v>
      </c>
      <c r="P7681" s="124" t="s">
        <v>1314</v>
      </c>
    </row>
    <row r="7682" spans="1:16" ht="76.5">
      <c r="A7682" s="262">
        <v>25</v>
      </c>
      <c r="B7682" s="124"/>
      <c r="C7682" s="125" t="s">
        <v>694</v>
      </c>
      <c r="D7682" s="195">
        <v>43276</v>
      </c>
      <c r="E7682" s="124" t="s">
        <v>13658</v>
      </c>
      <c r="F7682" s="124" t="s">
        <v>1315</v>
      </c>
      <c r="G7682" s="124">
        <v>18175972</v>
      </c>
      <c r="H7682" s="124"/>
      <c r="I7682" s="128" t="s">
        <v>16229</v>
      </c>
      <c r="J7682" s="124"/>
      <c r="K7682" s="124"/>
      <c r="L7682" s="124"/>
      <c r="M7682" s="124"/>
      <c r="N7682" s="197">
        <v>1234256.19</v>
      </c>
      <c r="O7682" s="197">
        <v>0</v>
      </c>
      <c r="P7682" s="124" t="s">
        <v>1314</v>
      </c>
    </row>
    <row r="7683" spans="1:16" ht="76.5">
      <c r="A7683" s="262">
        <v>25</v>
      </c>
      <c r="B7683" s="124"/>
      <c r="C7683" s="125" t="s">
        <v>694</v>
      </c>
      <c r="D7683" s="195">
        <v>43276</v>
      </c>
      <c r="E7683" s="124" t="s">
        <v>13659</v>
      </c>
      <c r="F7683" s="124" t="s">
        <v>1315</v>
      </c>
      <c r="G7683" s="124">
        <v>18175685</v>
      </c>
      <c r="H7683" s="124"/>
      <c r="I7683" s="128" t="s">
        <v>16230</v>
      </c>
      <c r="J7683" s="124"/>
      <c r="K7683" s="124"/>
      <c r="L7683" s="124"/>
      <c r="M7683" s="124"/>
      <c r="N7683" s="197">
        <v>270927.94</v>
      </c>
      <c r="O7683" s="197">
        <v>0</v>
      </c>
      <c r="P7683" s="124" t="s">
        <v>1314</v>
      </c>
    </row>
    <row r="7684" spans="1:16" ht="76.5">
      <c r="A7684" s="262">
        <v>25</v>
      </c>
      <c r="B7684" s="124"/>
      <c r="C7684" s="125" t="s">
        <v>694</v>
      </c>
      <c r="D7684" s="195">
        <v>43276</v>
      </c>
      <c r="E7684" s="124" t="s">
        <v>13660</v>
      </c>
      <c r="F7684" s="124" t="s">
        <v>1315</v>
      </c>
      <c r="G7684" s="124">
        <v>18170933</v>
      </c>
      <c r="H7684" s="124"/>
      <c r="I7684" s="128" t="s">
        <v>16231</v>
      </c>
      <c r="J7684" s="124"/>
      <c r="K7684" s="124"/>
      <c r="L7684" s="124"/>
      <c r="M7684" s="124"/>
      <c r="N7684" s="197">
        <v>457013.64</v>
      </c>
      <c r="O7684" s="197">
        <v>0</v>
      </c>
      <c r="P7684" s="124" t="s">
        <v>1314</v>
      </c>
    </row>
    <row r="7685" spans="1:16" ht="76.5">
      <c r="A7685" s="262">
        <v>25</v>
      </c>
      <c r="B7685" s="124"/>
      <c r="C7685" s="125" t="s">
        <v>694</v>
      </c>
      <c r="D7685" s="195">
        <v>43276</v>
      </c>
      <c r="E7685" s="124" t="s">
        <v>13661</v>
      </c>
      <c r="F7685" s="124" t="s">
        <v>1315</v>
      </c>
      <c r="G7685" s="124">
        <v>18170975</v>
      </c>
      <c r="H7685" s="124"/>
      <c r="I7685" s="128" t="s">
        <v>16232</v>
      </c>
      <c r="J7685" s="124"/>
      <c r="K7685" s="124"/>
      <c r="L7685" s="124"/>
      <c r="M7685" s="124"/>
      <c r="N7685" s="197">
        <v>426822.27</v>
      </c>
      <c r="O7685" s="197">
        <v>0</v>
      </c>
      <c r="P7685" s="124" t="s">
        <v>1314</v>
      </c>
    </row>
    <row r="7686" spans="1:16" ht="76.5">
      <c r="A7686" s="262">
        <v>25</v>
      </c>
      <c r="B7686" s="124"/>
      <c r="C7686" s="125" t="s">
        <v>694</v>
      </c>
      <c r="D7686" s="195">
        <v>43276</v>
      </c>
      <c r="E7686" s="124" t="s">
        <v>13662</v>
      </c>
      <c r="F7686" s="124" t="s">
        <v>1315</v>
      </c>
      <c r="G7686" s="124">
        <v>18177390</v>
      </c>
      <c r="H7686" s="124"/>
      <c r="I7686" s="128" t="s">
        <v>16233</v>
      </c>
      <c r="J7686" s="124"/>
      <c r="K7686" s="124"/>
      <c r="L7686" s="124"/>
      <c r="M7686" s="124"/>
      <c r="N7686" s="197">
        <v>141311.38</v>
      </c>
      <c r="O7686" s="197">
        <v>0</v>
      </c>
      <c r="P7686" s="124" t="s">
        <v>1314</v>
      </c>
    </row>
    <row r="7687" spans="1:16" ht="76.5">
      <c r="A7687" s="262">
        <v>25</v>
      </c>
      <c r="B7687" s="124"/>
      <c r="C7687" s="125" t="s">
        <v>694</v>
      </c>
      <c r="D7687" s="195">
        <v>43276</v>
      </c>
      <c r="E7687" s="124" t="s">
        <v>13663</v>
      </c>
      <c r="F7687" s="124" t="s">
        <v>1315</v>
      </c>
      <c r="G7687" s="124">
        <v>18172597</v>
      </c>
      <c r="H7687" s="124"/>
      <c r="I7687" s="128" t="s">
        <v>16234</v>
      </c>
      <c r="J7687" s="124"/>
      <c r="K7687" s="124"/>
      <c r="L7687" s="124"/>
      <c r="M7687" s="124"/>
      <c r="N7687" s="197">
        <v>598767.94999999995</v>
      </c>
      <c r="O7687" s="197">
        <v>0</v>
      </c>
      <c r="P7687" s="124" t="s">
        <v>1314</v>
      </c>
    </row>
    <row r="7688" spans="1:16" ht="76.5">
      <c r="A7688" s="262">
        <v>25</v>
      </c>
      <c r="B7688" s="124"/>
      <c r="C7688" s="125" t="s">
        <v>694</v>
      </c>
      <c r="D7688" s="195">
        <v>43276</v>
      </c>
      <c r="E7688" s="124" t="s">
        <v>13664</v>
      </c>
      <c r="F7688" s="124" t="s">
        <v>1315</v>
      </c>
      <c r="G7688" s="124">
        <v>18171636</v>
      </c>
      <c r="H7688" s="124"/>
      <c r="I7688" s="128" t="s">
        <v>16235</v>
      </c>
      <c r="J7688" s="124"/>
      <c r="K7688" s="124"/>
      <c r="L7688" s="124"/>
      <c r="M7688" s="124"/>
      <c r="N7688" s="197">
        <v>400000</v>
      </c>
      <c r="O7688" s="197">
        <v>0</v>
      </c>
      <c r="P7688" s="124" t="s">
        <v>1314</v>
      </c>
    </row>
    <row r="7689" spans="1:16" ht="76.5">
      <c r="A7689" s="262">
        <v>25</v>
      </c>
      <c r="B7689" s="124"/>
      <c r="C7689" s="125" t="s">
        <v>694</v>
      </c>
      <c r="D7689" s="195">
        <v>43276</v>
      </c>
      <c r="E7689" s="124" t="s">
        <v>13665</v>
      </c>
      <c r="F7689" s="124" t="s">
        <v>1315</v>
      </c>
      <c r="G7689" s="124">
        <v>18171103</v>
      </c>
      <c r="H7689" s="124"/>
      <c r="I7689" s="128" t="s">
        <v>16236</v>
      </c>
      <c r="J7689" s="124"/>
      <c r="K7689" s="124"/>
      <c r="L7689" s="124"/>
      <c r="M7689" s="124"/>
      <c r="N7689" s="197">
        <v>406998.5</v>
      </c>
      <c r="O7689" s="197">
        <v>0</v>
      </c>
      <c r="P7689" s="124" t="s">
        <v>1314</v>
      </c>
    </row>
    <row r="7690" spans="1:16" ht="76.5">
      <c r="A7690" s="262">
        <v>25</v>
      </c>
      <c r="B7690" s="124"/>
      <c r="C7690" s="125" t="s">
        <v>694</v>
      </c>
      <c r="D7690" s="195">
        <v>43276</v>
      </c>
      <c r="E7690" s="124" t="s">
        <v>13666</v>
      </c>
      <c r="F7690" s="124" t="s">
        <v>1315</v>
      </c>
      <c r="G7690" s="124">
        <v>18171856</v>
      </c>
      <c r="H7690" s="124"/>
      <c r="I7690" s="128" t="s">
        <v>16237</v>
      </c>
      <c r="J7690" s="124"/>
      <c r="K7690" s="124"/>
      <c r="L7690" s="124"/>
      <c r="M7690" s="124"/>
      <c r="N7690" s="197">
        <v>328565.46999999997</v>
      </c>
      <c r="O7690" s="197">
        <v>0</v>
      </c>
      <c r="P7690" s="124" t="s">
        <v>1314</v>
      </c>
    </row>
    <row r="7691" spans="1:16" ht="76.5">
      <c r="A7691" s="262">
        <v>25</v>
      </c>
      <c r="B7691" s="124"/>
      <c r="C7691" s="125" t="s">
        <v>694</v>
      </c>
      <c r="D7691" s="195">
        <v>43276</v>
      </c>
      <c r="E7691" s="124" t="s">
        <v>13667</v>
      </c>
      <c r="F7691" s="124" t="s">
        <v>1315</v>
      </c>
      <c r="G7691" s="124">
        <v>18172671</v>
      </c>
      <c r="H7691" s="124"/>
      <c r="I7691" s="128" t="s">
        <v>16238</v>
      </c>
      <c r="J7691" s="124"/>
      <c r="K7691" s="124"/>
      <c r="L7691" s="124"/>
      <c r="M7691" s="124"/>
      <c r="N7691" s="197">
        <v>454900.94</v>
      </c>
      <c r="O7691" s="197">
        <v>0</v>
      </c>
      <c r="P7691" s="124" t="s">
        <v>1314</v>
      </c>
    </row>
    <row r="7692" spans="1:16" ht="76.5">
      <c r="A7692" s="262">
        <v>25</v>
      </c>
      <c r="B7692" s="124"/>
      <c r="C7692" s="125" t="s">
        <v>694</v>
      </c>
      <c r="D7692" s="195">
        <v>43276</v>
      </c>
      <c r="E7692" s="124" t="s">
        <v>13668</v>
      </c>
      <c r="F7692" s="124" t="s">
        <v>1315</v>
      </c>
      <c r="G7692" s="124">
        <v>18174864</v>
      </c>
      <c r="H7692" s="124"/>
      <c r="I7692" s="128" t="s">
        <v>16239</v>
      </c>
      <c r="J7692" s="124"/>
      <c r="K7692" s="124"/>
      <c r="L7692" s="124"/>
      <c r="M7692" s="124"/>
      <c r="N7692" s="197">
        <v>308580.34000000003</v>
      </c>
      <c r="O7692" s="197">
        <v>0</v>
      </c>
      <c r="P7692" s="124" t="s">
        <v>1314</v>
      </c>
    </row>
    <row r="7693" spans="1:16" ht="76.5">
      <c r="A7693" s="262">
        <v>25</v>
      </c>
      <c r="B7693" s="124"/>
      <c r="C7693" s="125" t="s">
        <v>694</v>
      </c>
      <c r="D7693" s="195">
        <v>43276</v>
      </c>
      <c r="E7693" s="124" t="s">
        <v>13669</v>
      </c>
      <c r="F7693" s="124" t="s">
        <v>1315</v>
      </c>
      <c r="G7693" s="124">
        <v>18175614</v>
      </c>
      <c r="H7693" s="124"/>
      <c r="I7693" s="128" t="s">
        <v>16240</v>
      </c>
      <c r="J7693" s="124"/>
      <c r="K7693" s="124"/>
      <c r="L7693" s="124"/>
      <c r="M7693" s="124"/>
      <c r="N7693" s="197">
        <v>653232.79</v>
      </c>
      <c r="O7693" s="197">
        <v>0</v>
      </c>
      <c r="P7693" s="124" t="s">
        <v>1314</v>
      </c>
    </row>
    <row r="7694" spans="1:16" ht="76.5">
      <c r="A7694" s="262">
        <v>25</v>
      </c>
      <c r="B7694" s="124"/>
      <c r="C7694" s="125" t="s">
        <v>694</v>
      </c>
      <c r="D7694" s="195">
        <v>43276</v>
      </c>
      <c r="E7694" s="124" t="s">
        <v>13670</v>
      </c>
      <c r="F7694" s="124" t="s">
        <v>1315</v>
      </c>
      <c r="G7694" s="124">
        <v>18175667</v>
      </c>
      <c r="H7694" s="124"/>
      <c r="I7694" s="128" t="s">
        <v>16241</v>
      </c>
      <c r="J7694" s="124"/>
      <c r="K7694" s="124"/>
      <c r="L7694" s="124"/>
      <c r="M7694" s="124"/>
      <c r="N7694" s="197">
        <v>102765.35</v>
      </c>
      <c r="O7694" s="197">
        <v>0</v>
      </c>
      <c r="P7694" s="124" t="s">
        <v>1314</v>
      </c>
    </row>
    <row r="7695" spans="1:16" ht="76.5">
      <c r="A7695" s="262">
        <v>25</v>
      </c>
      <c r="B7695" s="124"/>
      <c r="C7695" s="125" t="s">
        <v>694</v>
      </c>
      <c r="D7695" s="195">
        <v>43276</v>
      </c>
      <c r="E7695" s="124" t="s">
        <v>13671</v>
      </c>
      <c r="F7695" s="124" t="s">
        <v>1315</v>
      </c>
      <c r="G7695" s="124">
        <v>18175674</v>
      </c>
      <c r="H7695" s="124"/>
      <c r="I7695" s="128" t="s">
        <v>16242</v>
      </c>
      <c r="J7695" s="124"/>
      <c r="K7695" s="124"/>
      <c r="L7695" s="124"/>
      <c r="M7695" s="124"/>
      <c r="N7695" s="197">
        <v>539811.81999999995</v>
      </c>
      <c r="O7695" s="197">
        <v>0</v>
      </c>
      <c r="P7695" s="124" t="s">
        <v>1314</v>
      </c>
    </row>
    <row r="7696" spans="1:16" ht="89.25">
      <c r="A7696" s="262">
        <v>150</v>
      </c>
      <c r="B7696" s="124"/>
      <c r="C7696" s="125" t="s">
        <v>94</v>
      </c>
      <c r="D7696" s="195">
        <v>43276</v>
      </c>
      <c r="E7696" s="124" t="s">
        <v>13672</v>
      </c>
      <c r="F7696" s="124" t="s">
        <v>6</v>
      </c>
      <c r="G7696" s="124">
        <v>925184</v>
      </c>
      <c r="H7696" s="124"/>
      <c r="I7696" s="128" t="s">
        <v>16243</v>
      </c>
      <c r="J7696" s="124"/>
      <c r="K7696" s="124"/>
      <c r="L7696" s="124"/>
      <c r="M7696" s="124"/>
      <c r="N7696" s="197">
        <v>0</v>
      </c>
      <c r="O7696" s="197">
        <v>378479.07</v>
      </c>
      <c r="P7696" s="124" t="s">
        <v>1314</v>
      </c>
    </row>
    <row r="7697" spans="1:16" ht="76.5">
      <c r="A7697" s="262">
        <v>86</v>
      </c>
      <c r="B7697" s="124"/>
      <c r="C7697" s="125" t="s">
        <v>710</v>
      </c>
      <c r="D7697" s="195">
        <v>43276</v>
      </c>
      <c r="E7697" s="124" t="s">
        <v>13673</v>
      </c>
      <c r="F7697" s="124" t="s">
        <v>13</v>
      </c>
      <c r="G7697" s="124">
        <v>4412</v>
      </c>
      <c r="H7697" s="124"/>
      <c r="I7697" s="128" t="s">
        <v>16244</v>
      </c>
      <c r="J7697" s="124"/>
      <c r="K7697" s="124"/>
      <c r="L7697" s="124"/>
      <c r="M7697" s="124"/>
      <c r="N7697" s="197">
        <v>243.18</v>
      </c>
      <c r="O7697" s="197">
        <v>0</v>
      </c>
      <c r="P7697" s="124" t="s">
        <v>1314</v>
      </c>
    </row>
    <row r="7698" spans="1:16" ht="51">
      <c r="A7698" s="262">
        <v>129</v>
      </c>
      <c r="B7698" s="124"/>
      <c r="C7698" s="125" t="s">
        <v>726</v>
      </c>
      <c r="D7698" s="195">
        <v>43277</v>
      </c>
      <c r="E7698" s="124" t="s">
        <v>13674</v>
      </c>
      <c r="F7698" s="124" t="s">
        <v>3</v>
      </c>
      <c r="G7698" s="124">
        <v>1634301</v>
      </c>
      <c r="H7698" s="124"/>
      <c r="I7698" s="128" t="s">
        <v>16245</v>
      </c>
      <c r="J7698" s="124"/>
      <c r="K7698" s="124"/>
      <c r="L7698" s="124"/>
      <c r="M7698" s="124"/>
      <c r="N7698" s="197">
        <v>0</v>
      </c>
      <c r="O7698" s="197">
        <v>2001</v>
      </c>
      <c r="P7698" s="124" t="s">
        <v>1314</v>
      </c>
    </row>
    <row r="7699" spans="1:16" ht="51">
      <c r="A7699" s="262">
        <v>290</v>
      </c>
      <c r="B7699" s="124"/>
      <c r="C7699" s="125" t="s">
        <v>793</v>
      </c>
      <c r="D7699" s="195">
        <v>43277</v>
      </c>
      <c r="E7699" s="124" t="s">
        <v>13675</v>
      </c>
      <c r="F7699" s="124" t="s">
        <v>3</v>
      </c>
      <c r="G7699" s="124">
        <v>1634300</v>
      </c>
      <c r="H7699" s="124"/>
      <c r="I7699" s="128" t="s">
        <v>16246</v>
      </c>
      <c r="J7699" s="124"/>
      <c r="K7699" s="124"/>
      <c r="L7699" s="124"/>
      <c r="M7699" s="124"/>
      <c r="N7699" s="197">
        <v>0</v>
      </c>
      <c r="O7699" s="197">
        <v>1440.72</v>
      </c>
      <c r="P7699" s="124" t="s">
        <v>1314</v>
      </c>
    </row>
    <row r="7700" spans="1:16" ht="51">
      <c r="A7700" s="262" t="s">
        <v>619</v>
      </c>
      <c r="B7700" s="124"/>
      <c r="C7700" s="125" t="s">
        <v>713</v>
      </c>
      <c r="D7700" s="195">
        <v>43277</v>
      </c>
      <c r="E7700" s="124" t="s">
        <v>13676</v>
      </c>
      <c r="F7700" s="124" t="s">
        <v>3</v>
      </c>
      <c r="G7700" s="124">
        <v>1634297</v>
      </c>
      <c r="H7700" s="124"/>
      <c r="I7700" s="128" t="s">
        <v>16247</v>
      </c>
      <c r="J7700" s="124"/>
      <c r="K7700" s="124"/>
      <c r="L7700" s="124"/>
      <c r="M7700" s="124"/>
      <c r="N7700" s="197">
        <v>0</v>
      </c>
      <c r="O7700" s="197">
        <v>801</v>
      </c>
      <c r="P7700" s="124" t="s">
        <v>1314</v>
      </c>
    </row>
    <row r="7701" spans="1:16" ht="51">
      <c r="A7701" s="262">
        <v>10</v>
      </c>
      <c r="B7701" s="124"/>
      <c r="C7701" s="125" t="s">
        <v>690</v>
      </c>
      <c r="D7701" s="195">
        <v>43277</v>
      </c>
      <c r="E7701" s="124" t="s">
        <v>13677</v>
      </c>
      <c r="F7701" s="124" t="s">
        <v>3</v>
      </c>
      <c r="G7701" s="124">
        <v>1634294</v>
      </c>
      <c r="H7701" s="124"/>
      <c r="I7701" s="128" t="s">
        <v>16248</v>
      </c>
      <c r="J7701" s="124"/>
      <c r="K7701" s="124"/>
      <c r="L7701" s="124"/>
      <c r="M7701" s="124"/>
      <c r="N7701" s="197">
        <v>0</v>
      </c>
      <c r="O7701" s="197">
        <v>2692</v>
      </c>
      <c r="P7701" s="124" t="s">
        <v>1314</v>
      </c>
    </row>
    <row r="7702" spans="1:16" ht="51">
      <c r="A7702" s="262">
        <v>46</v>
      </c>
      <c r="B7702" s="124"/>
      <c r="C7702" s="125" t="s">
        <v>698</v>
      </c>
      <c r="D7702" s="195">
        <v>43277</v>
      </c>
      <c r="E7702" s="124" t="s">
        <v>13678</v>
      </c>
      <c r="F7702" s="124" t="s">
        <v>3</v>
      </c>
      <c r="G7702" s="124">
        <v>1634280</v>
      </c>
      <c r="H7702" s="124"/>
      <c r="I7702" s="128" t="s">
        <v>16249</v>
      </c>
      <c r="J7702" s="124"/>
      <c r="K7702" s="124"/>
      <c r="L7702" s="124"/>
      <c r="M7702" s="124"/>
      <c r="N7702" s="197">
        <v>0</v>
      </c>
      <c r="O7702" s="197">
        <v>1500</v>
      </c>
      <c r="P7702" s="124" t="s">
        <v>1314</v>
      </c>
    </row>
    <row r="7703" spans="1:16" ht="51">
      <c r="A7703" s="262">
        <v>526</v>
      </c>
      <c r="B7703" s="124"/>
      <c r="C7703" s="125" t="s">
        <v>846</v>
      </c>
      <c r="D7703" s="195">
        <v>43277</v>
      </c>
      <c r="E7703" s="124" t="s">
        <v>13679</v>
      </c>
      <c r="F7703" s="124" t="s">
        <v>3</v>
      </c>
      <c r="G7703" s="124">
        <v>1634279</v>
      </c>
      <c r="H7703" s="124"/>
      <c r="I7703" s="128" t="s">
        <v>16250</v>
      </c>
      <c r="J7703" s="124"/>
      <c r="K7703" s="124"/>
      <c r="L7703" s="124"/>
      <c r="M7703" s="124"/>
      <c r="N7703" s="197">
        <v>0</v>
      </c>
      <c r="O7703" s="197">
        <v>101.91</v>
      </c>
      <c r="P7703" s="124" t="s">
        <v>1314</v>
      </c>
    </row>
    <row r="7704" spans="1:16" ht="38.25">
      <c r="A7704" s="262">
        <v>373</v>
      </c>
      <c r="B7704" s="124"/>
      <c r="C7704" s="125" t="s">
        <v>1269</v>
      </c>
      <c r="D7704" s="195">
        <v>43277</v>
      </c>
      <c r="E7704" s="124" t="s">
        <v>13680</v>
      </c>
      <c r="F7704" s="124" t="s">
        <v>3</v>
      </c>
      <c r="G7704" s="124">
        <v>1634307</v>
      </c>
      <c r="H7704" s="124"/>
      <c r="I7704" s="128" t="s">
        <v>16251</v>
      </c>
      <c r="J7704" s="124"/>
      <c r="K7704" s="124"/>
      <c r="L7704" s="124"/>
      <c r="M7704" s="124"/>
      <c r="N7704" s="197">
        <v>0</v>
      </c>
      <c r="O7704" s="197">
        <v>238.70000000000002</v>
      </c>
      <c r="P7704" s="124" t="s">
        <v>1314</v>
      </c>
    </row>
    <row r="7705" spans="1:16" ht="38.25">
      <c r="A7705" s="262">
        <v>373</v>
      </c>
      <c r="B7705" s="124"/>
      <c r="C7705" s="125" t="s">
        <v>1269</v>
      </c>
      <c r="D7705" s="195">
        <v>43277</v>
      </c>
      <c r="E7705" s="124" t="s">
        <v>13681</v>
      </c>
      <c r="F7705" s="124" t="s">
        <v>3</v>
      </c>
      <c r="G7705" s="124">
        <v>1634309</v>
      </c>
      <c r="H7705" s="124"/>
      <c r="I7705" s="128" t="s">
        <v>16252</v>
      </c>
      <c r="J7705" s="124"/>
      <c r="K7705" s="124"/>
      <c r="L7705" s="124"/>
      <c r="M7705" s="124"/>
      <c r="N7705" s="197">
        <v>0</v>
      </c>
      <c r="O7705" s="197">
        <v>1017</v>
      </c>
      <c r="P7705" s="124" t="s">
        <v>1314</v>
      </c>
    </row>
    <row r="7706" spans="1:16" ht="51">
      <c r="A7706" s="262">
        <v>212</v>
      </c>
      <c r="B7706" s="124"/>
      <c r="C7706" s="125" t="s">
        <v>761</v>
      </c>
      <c r="D7706" s="195">
        <v>43277</v>
      </c>
      <c r="E7706" s="124" t="s">
        <v>13682</v>
      </c>
      <c r="F7706" s="124" t="s">
        <v>3</v>
      </c>
      <c r="G7706" s="124">
        <v>1634319</v>
      </c>
      <c r="H7706" s="124"/>
      <c r="I7706" s="128" t="s">
        <v>16253</v>
      </c>
      <c r="J7706" s="124"/>
      <c r="K7706" s="124"/>
      <c r="L7706" s="124"/>
      <c r="M7706" s="124"/>
      <c r="N7706" s="197">
        <v>0</v>
      </c>
      <c r="O7706" s="197">
        <v>120</v>
      </c>
      <c r="P7706" s="124" t="s">
        <v>1314</v>
      </c>
    </row>
    <row r="7707" spans="1:16" ht="51">
      <c r="A7707" s="262">
        <v>130</v>
      </c>
      <c r="B7707" s="124"/>
      <c r="C7707" s="125" t="s">
        <v>727</v>
      </c>
      <c r="D7707" s="195">
        <v>43277</v>
      </c>
      <c r="E7707" s="124" t="s">
        <v>13683</v>
      </c>
      <c r="F7707" s="124" t="s">
        <v>3</v>
      </c>
      <c r="G7707" s="124">
        <v>1634334</v>
      </c>
      <c r="H7707" s="124"/>
      <c r="I7707" s="128" t="s">
        <v>16254</v>
      </c>
      <c r="J7707" s="124"/>
      <c r="K7707" s="124"/>
      <c r="L7707" s="124"/>
      <c r="M7707" s="124"/>
      <c r="N7707" s="197">
        <v>0</v>
      </c>
      <c r="O7707" s="197">
        <v>230</v>
      </c>
      <c r="P7707" s="124" t="s">
        <v>1314</v>
      </c>
    </row>
    <row r="7708" spans="1:16" ht="51">
      <c r="A7708" s="262">
        <v>70</v>
      </c>
      <c r="B7708" s="124"/>
      <c r="C7708" s="125" t="s">
        <v>705</v>
      </c>
      <c r="D7708" s="195">
        <v>43277</v>
      </c>
      <c r="E7708" s="124" t="s">
        <v>13684</v>
      </c>
      <c r="F7708" s="124" t="s">
        <v>3</v>
      </c>
      <c r="G7708" s="124">
        <v>1634335</v>
      </c>
      <c r="H7708" s="124"/>
      <c r="I7708" s="128" t="s">
        <v>16255</v>
      </c>
      <c r="J7708" s="124"/>
      <c r="K7708" s="124"/>
      <c r="L7708" s="124"/>
      <c r="M7708" s="124"/>
      <c r="N7708" s="197">
        <v>0</v>
      </c>
      <c r="O7708" s="197">
        <v>340</v>
      </c>
      <c r="P7708" s="124" t="s">
        <v>1314</v>
      </c>
    </row>
    <row r="7709" spans="1:16" ht="38.25">
      <c r="A7709" s="262">
        <v>212</v>
      </c>
      <c r="B7709" s="124"/>
      <c r="C7709" s="125" t="s">
        <v>761</v>
      </c>
      <c r="D7709" s="195">
        <v>43277</v>
      </c>
      <c r="E7709" s="124" t="s">
        <v>13685</v>
      </c>
      <c r="F7709" s="124" t="s">
        <v>3</v>
      </c>
      <c r="G7709" s="124">
        <v>1634338</v>
      </c>
      <c r="H7709" s="124"/>
      <c r="I7709" s="128" t="s">
        <v>16256</v>
      </c>
      <c r="J7709" s="124"/>
      <c r="K7709" s="124"/>
      <c r="L7709" s="124"/>
      <c r="M7709" s="124"/>
      <c r="N7709" s="197">
        <v>0</v>
      </c>
      <c r="O7709" s="197">
        <v>217.3</v>
      </c>
      <c r="P7709" s="124" t="s">
        <v>1314</v>
      </c>
    </row>
    <row r="7710" spans="1:16" ht="51">
      <c r="A7710" s="262">
        <v>212</v>
      </c>
      <c r="B7710" s="124"/>
      <c r="C7710" s="125" t="s">
        <v>761</v>
      </c>
      <c r="D7710" s="195">
        <v>43277</v>
      </c>
      <c r="E7710" s="124" t="s">
        <v>13686</v>
      </c>
      <c r="F7710" s="124" t="s">
        <v>3</v>
      </c>
      <c r="G7710" s="124">
        <v>1634342</v>
      </c>
      <c r="H7710" s="124"/>
      <c r="I7710" s="128" t="s">
        <v>16257</v>
      </c>
      <c r="J7710" s="124"/>
      <c r="K7710" s="124"/>
      <c r="L7710" s="124"/>
      <c r="M7710" s="124"/>
      <c r="N7710" s="197">
        <v>0</v>
      </c>
      <c r="O7710" s="197">
        <v>311</v>
      </c>
      <c r="P7710" s="124" t="s">
        <v>1314</v>
      </c>
    </row>
    <row r="7711" spans="1:16" ht="63.75">
      <c r="A7711" s="262">
        <v>20</v>
      </c>
      <c r="B7711" s="124"/>
      <c r="C7711" s="125" t="s">
        <v>693</v>
      </c>
      <c r="D7711" s="195">
        <v>43277</v>
      </c>
      <c r="E7711" s="124" t="s">
        <v>13687</v>
      </c>
      <c r="F7711" s="124" t="s">
        <v>3</v>
      </c>
      <c r="G7711" s="124">
        <v>1634348</v>
      </c>
      <c r="H7711" s="124"/>
      <c r="I7711" s="128" t="s">
        <v>16258</v>
      </c>
      <c r="J7711" s="124"/>
      <c r="K7711" s="124"/>
      <c r="L7711" s="124"/>
      <c r="M7711" s="124"/>
      <c r="N7711" s="197">
        <v>0</v>
      </c>
      <c r="O7711" s="197">
        <v>1636.45</v>
      </c>
      <c r="P7711" s="124" t="s">
        <v>1314</v>
      </c>
    </row>
    <row r="7712" spans="1:16" ht="51">
      <c r="A7712" s="262" t="s">
        <v>619</v>
      </c>
      <c r="B7712" s="124"/>
      <c r="C7712" s="125" t="s">
        <v>713</v>
      </c>
      <c r="D7712" s="195">
        <v>43277</v>
      </c>
      <c r="E7712" s="124" t="s">
        <v>13688</v>
      </c>
      <c r="F7712" s="124" t="s">
        <v>3</v>
      </c>
      <c r="G7712" s="124">
        <v>1634349</v>
      </c>
      <c r="H7712" s="124"/>
      <c r="I7712" s="128" t="s">
        <v>16259</v>
      </c>
      <c r="J7712" s="124"/>
      <c r="K7712" s="124"/>
      <c r="L7712" s="124"/>
      <c r="M7712" s="124"/>
      <c r="N7712" s="197">
        <v>0</v>
      </c>
      <c r="O7712" s="197">
        <v>750.19</v>
      </c>
      <c r="P7712" s="124" t="s">
        <v>1314</v>
      </c>
    </row>
    <row r="7713" spans="1:16" ht="51">
      <c r="A7713" s="262">
        <v>212</v>
      </c>
      <c r="B7713" s="124"/>
      <c r="C7713" s="125" t="s">
        <v>761</v>
      </c>
      <c r="D7713" s="195">
        <v>43277</v>
      </c>
      <c r="E7713" s="124" t="s">
        <v>13689</v>
      </c>
      <c r="F7713" s="124" t="s">
        <v>3</v>
      </c>
      <c r="G7713" s="124">
        <v>1634480</v>
      </c>
      <c r="H7713" s="124"/>
      <c r="I7713" s="128" t="s">
        <v>16260</v>
      </c>
      <c r="J7713" s="124"/>
      <c r="K7713" s="124"/>
      <c r="L7713" s="124"/>
      <c r="M7713" s="124"/>
      <c r="N7713" s="197">
        <v>0</v>
      </c>
      <c r="O7713" s="197">
        <v>60</v>
      </c>
      <c r="P7713" s="124" t="s">
        <v>1314</v>
      </c>
    </row>
    <row r="7714" spans="1:16" ht="51">
      <c r="A7714" s="262">
        <v>373</v>
      </c>
      <c r="B7714" s="124"/>
      <c r="C7714" s="125" t="s">
        <v>1269</v>
      </c>
      <c r="D7714" s="195">
        <v>43277</v>
      </c>
      <c r="E7714" s="124" t="s">
        <v>13690</v>
      </c>
      <c r="F7714" s="124" t="s">
        <v>3</v>
      </c>
      <c r="G7714" s="124">
        <v>1634481</v>
      </c>
      <c r="H7714" s="124"/>
      <c r="I7714" s="128" t="s">
        <v>16261</v>
      </c>
      <c r="J7714" s="124"/>
      <c r="K7714" s="124"/>
      <c r="L7714" s="124"/>
      <c r="M7714" s="124"/>
      <c r="N7714" s="197">
        <v>0</v>
      </c>
      <c r="O7714" s="197">
        <v>2513.13</v>
      </c>
      <c r="P7714" s="124" t="s">
        <v>1314</v>
      </c>
    </row>
    <row r="7715" spans="1:16" ht="51">
      <c r="A7715" s="262">
        <v>661</v>
      </c>
      <c r="B7715" s="124"/>
      <c r="C7715" s="125" t="s">
        <v>234</v>
      </c>
      <c r="D7715" s="195">
        <v>43277</v>
      </c>
      <c r="E7715" s="124" t="s">
        <v>13691</v>
      </c>
      <c r="F7715" s="124" t="s">
        <v>3</v>
      </c>
      <c r="G7715" s="124">
        <v>1634483</v>
      </c>
      <c r="H7715" s="124"/>
      <c r="I7715" s="128" t="s">
        <v>16262</v>
      </c>
      <c r="J7715" s="124"/>
      <c r="K7715" s="124"/>
      <c r="L7715" s="124"/>
      <c r="M7715" s="124"/>
      <c r="N7715" s="197">
        <v>0</v>
      </c>
      <c r="O7715" s="197">
        <v>833</v>
      </c>
      <c r="P7715" s="124" t="s">
        <v>1314</v>
      </c>
    </row>
    <row r="7716" spans="1:16" ht="51">
      <c r="A7716" s="262">
        <v>526</v>
      </c>
      <c r="B7716" s="124"/>
      <c r="C7716" s="125" t="s">
        <v>846</v>
      </c>
      <c r="D7716" s="195">
        <v>43277</v>
      </c>
      <c r="E7716" s="124" t="s">
        <v>13692</v>
      </c>
      <c r="F7716" s="124" t="s">
        <v>3</v>
      </c>
      <c r="G7716" s="124">
        <v>1634487</v>
      </c>
      <c r="H7716" s="124"/>
      <c r="I7716" s="128" t="s">
        <v>16263</v>
      </c>
      <c r="J7716" s="124"/>
      <c r="K7716" s="124"/>
      <c r="L7716" s="124"/>
      <c r="M7716" s="124"/>
      <c r="N7716" s="197">
        <v>0</v>
      </c>
      <c r="O7716" s="197">
        <v>170</v>
      </c>
      <c r="P7716" s="124" t="s">
        <v>1314</v>
      </c>
    </row>
    <row r="7717" spans="1:16" ht="51">
      <c r="A7717" s="262">
        <v>47</v>
      </c>
      <c r="B7717" s="124"/>
      <c r="C7717" s="125" t="s">
        <v>699</v>
      </c>
      <c r="D7717" s="195">
        <v>43277</v>
      </c>
      <c r="E7717" s="124" t="s">
        <v>13693</v>
      </c>
      <c r="F7717" s="124" t="s">
        <v>3</v>
      </c>
      <c r="G7717" s="124">
        <v>1634492</v>
      </c>
      <c r="H7717" s="124"/>
      <c r="I7717" s="128" t="s">
        <v>16264</v>
      </c>
      <c r="J7717" s="124"/>
      <c r="K7717" s="124"/>
      <c r="L7717" s="124"/>
      <c r="M7717" s="124"/>
      <c r="N7717" s="197">
        <v>0</v>
      </c>
      <c r="O7717" s="197">
        <v>240</v>
      </c>
      <c r="P7717" s="124" t="s">
        <v>1314</v>
      </c>
    </row>
    <row r="7718" spans="1:16" ht="51">
      <c r="A7718" s="262">
        <v>681</v>
      </c>
      <c r="B7718" s="124"/>
      <c r="C7718" s="125" t="s">
        <v>237</v>
      </c>
      <c r="D7718" s="195">
        <v>43277</v>
      </c>
      <c r="E7718" s="124" t="s">
        <v>13694</v>
      </c>
      <c r="F7718" s="124" t="s">
        <v>3</v>
      </c>
      <c r="G7718" s="124">
        <v>1634497</v>
      </c>
      <c r="H7718" s="124"/>
      <c r="I7718" s="128" t="s">
        <v>16265</v>
      </c>
      <c r="J7718" s="124"/>
      <c r="K7718" s="124"/>
      <c r="L7718" s="124"/>
      <c r="M7718" s="124"/>
      <c r="N7718" s="197">
        <v>0</v>
      </c>
      <c r="O7718" s="197">
        <v>612</v>
      </c>
      <c r="P7718" s="124" t="s">
        <v>1314</v>
      </c>
    </row>
    <row r="7719" spans="1:16" ht="38.25">
      <c r="A7719" s="262">
        <v>212</v>
      </c>
      <c r="B7719" s="124"/>
      <c r="C7719" s="125" t="s">
        <v>761</v>
      </c>
      <c r="D7719" s="195">
        <v>43277</v>
      </c>
      <c r="E7719" s="124" t="s">
        <v>13695</v>
      </c>
      <c r="F7719" s="124" t="s">
        <v>3</v>
      </c>
      <c r="G7719" s="124">
        <v>1634506</v>
      </c>
      <c r="H7719" s="124"/>
      <c r="I7719" s="128" t="s">
        <v>16266</v>
      </c>
      <c r="J7719" s="124"/>
      <c r="K7719" s="124"/>
      <c r="L7719" s="124"/>
      <c r="M7719" s="124"/>
      <c r="N7719" s="197">
        <v>0</v>
      </c>
      <c r="O7719" s="197">
        <v>877.94</v>
      </c>
      <c r="P7719" s="124" t="s">
        <v>1314</v>
      </c>
    </row>
    <row r="7720" spans="1:16" ht="38.25">
      <c r="A7720" s="262">
        <v>292</v>
      </c>
      <c r="B7720" s="124"/>
      <c r="C7720" s="125" t="s">
        <v>152</v>
      </c>
      <c r="D7720" s="195">
        <v>43277</v>
      </c>
      <c r="E7720" s="124" t="s">
        <v>13696</v>
      </c>
      <c r="F7720" s="124" t="s">
        <v>3</v>
      </c>
      <c r="G7720" s="124">
        <v>1634512</v>
      </c>
      <c r="H7720" s="124"/>
      <c r="I7720" s="128" t="s">
        <v>16267</v>
      </c>
      <c r="J7720" s="124"/>
      <c r="K7720" s="124"/>
      <c r="L7720" s="124"/>
      <c r="M7720" s="124"/>
      <c r="N7720" s="197">
        <v>0</v>
      </c>
      <c r="O7720" s="197">
        <v>160</v>
      </c>
      <c r="P7720" s="124" t="s">
        <v>1314</v>
      </c>
    </row>
    <row r="7721" spans="1:16" ht="38.25">
      <c r="A7721" s="262">
        <v>292</v>
      </c>
      <c r="B7721" s="124"/>
      <c r="C7721" s="125" t="s">
        <v>152</v>
      </c>
      <c r="D7721" s="195">
        <v>43277</v>
      </c>
      <c r="E7721" s="124" t="s">
        <v>13697</v>
      </c>
      <c r="F7721" s="124" t="s">
        <v>3</v>
      </c>
      <c r="G7721" s="124">
        <v>1634513</v>
      </c>
      <c r="H7721" s="124"/>
      <c r="I7721" s="128" t="s">
        <v>16267</v>
      </c>
      <c r="J7721" s="124"/>
      <c r="K7721" s="124"/>
      <c r="L7721" s="124"/>
      <c r="M7721" s="124"/>
      <c r="N7721" s="197">
        <v>0</v>
      </c>
      <c r="O7721" s="197">
        <v>99.25</v>
      </c>
      <c r="P7721" s="124" t="s">
        <v>1314</v>
      </c>
    </row>
    <row r="7722" spans="1:16" ht="51">
      <c r="A7722" s="262">
        <v>78</v>
      </c>
      <c r="B7722" s="124"/>
      <c r="C7722" s="125" t="s">
        <v>1339</v>
      </c>
      <c r="D7722" s="195">
        <v>43277</v>
      </c>
      <c r="E7722" s="124" t="s">
        <v>13698</v>
      </c>
      <c r="F7722" s="124" t="s">
        <v>3</v>
      </c>
      <c r="G7722" s="124">
        <v>1634517</v>
      </c>
      <c r="H7722" s="124"/>
      <c r="I7722" s="128" t="s">
        <v>16268</v>
      </c>
      <c r="J7722" s="124"/>
      <c r="K7722" s="124"/>
      <c r="L7722" s="124"/>
      <c r="M7722" s="124"/>
      <c r="N7722" s="197">
        <v>0</v>
      </c>
      <c r="O7722" s="197">
        <v>75</v>
      </c>
      <c r="P7722" s="124" t="s">
        <v>1314</v>
      </c>
    </row>
    <row r="7723" spans="1:16" ht="38.25">
      <c r="A7723" s="262">
        <v>592</v>
      </c>
      <c r="B7723" s="124"/>
      <c r="C7723" s="125" t="s">
        <v>862</v>
      </c>
      <c r="D7723" s="195">
        <v>43277</v>
      </c>
      <c r="E7723" s="124" t="s">
        <v>13699</v>
      </c>
      <c r="F7723" s="124" t="s">
        <v>3</v>
      </c>
      <c r="G7723" s="124">
        <v>1634520</v>
      </c>
      <c r="H7723" s="124"/>
      <c r="I7723" s="128" t="s">
        <v>16030</v>
      </c>
      <c r="J7723" s="124"/>
      <c r="K7723" s="124"/>
      <c r="L7723" s="124"/>
      <c r="M7723" s="124"/>
      <c r="N7723" s="197">
        <v>0</v>
      </c>
      <c r="O7723" s="197">
        <v>25090</v>
      </c>
      <c r="P7723" s="124" t="s">
        <v>1314</v>
      </c>
    </row>
    <row r="7724" spans="1:16" ht="38.25">
      <c r="A7724" s="262">
        <v>592</v>
      </c>
      <c r="B7724" s="124"/>
      <c r="C7724" s="125" t="s">
        <v>862</v>
      </c>
      <c r="D7724" s="195">
        <v>43277</v>
      </c>
      <c r="E7724" s="124" t="s">
        <v>13700</v>
      </c>
      <c r="F7724" s="124" t="s">
        <v>3</v>
      </c>
      <c r="G7724" s="124">
        <v>1634521</v>
      </c>
      <c r="H7724" s="124"/>
      <c r="I7724" s="128" t="s">
        <v>16030</v>
      </c>
      <c r="J7724" s="124"/>
      <c r="K7724" s="124"/>
      <c r="L7724" s="124"/>
      <c r="M7724" s="124"/>
      <c r="N7724" s="197">
        <v>0</v>
      </c>
      <c r="O7724" s="197">
        <v>23.900000000000002</v>
      </c>
      <c r="P7724" s="124" t="s">
        <v>1314</v>
      </c>
    </row>
    <row r="7725" spans="1:16" ht="51">
      <c r="A7725" s="262">
        <v>81</v>
      </c>
      <c r="B7725" s="124"/>
      <c r="C7725" s="125" t="s">
        <v>709</v>
      </c>
      <c r="D7725" s="195">
        <v>43277</v>
      </c>
      <c r="E7725" s="124" t="s">
        <v>13701</v>
      </c>
      <c r="F7725" s="124" t="s">
        <v>3</v>
      </c>
      <c r="G7725" s="124">
        <v>1634545</v>
      </c>
      <c r="H7725" s="124"/>
      <c r="I7725" s="128" t="s">
        <v>16269</v>
      </c>
      <c r="J7725" s="124"/>
      <c r="K7725" s="124"/>
      <c r="L7725" s="124"/>
      <c r="M7725" s="124"/>
      <c r="N7725" s="197">
        <v>0</v>
      </c>
      <c r="O7725" s="197">
        <v>8.5400000000000009</v>
      </c>
      <c r="P7725" s="124" t="s">
        <v>1314</v>
      </c>
    </row>
    <row r="7726" spans="1:16" ht="51">
      <c r="A7726" s="262">
        <v>81</v>
      </c>
      <c r="B7726" s="124"/>
      <c r="C7726" s="125" t="s">
        <v>709</v>
      </c>
      <c r="D7726" s="195">
        <v>43277</v>
      </c>
      <c r="E7726" s="124" t="s">
        <v>13702</v>
      </c>
      <c r="F7726" s="124" t="s">
        <v>3</v>
      </c>
      <c r="G7726" s="124">
        <v>1634548</v>
      </c>
      <c r="H7726" s="124"/>
      <c r="I7726" s="128" t="s">
        <v>16270</v>
      </c>
      <c r="J7726" s="124"/>
      <c r="K7726" s="124"/>
      <c r="L7726" s="124"/>
      <c r="M7726" s="124"/>
      <c r="N7726" s="197">
        <v>0</v>
      </c>
      <c r="O7726" s="197">
        <v>242.17000000000002</v>
      </c>
      <c r="P7726" s="124" t="s">
        <v>1314</v>
      </c>
    </row>
    <row r="7727" spans="1:16" ht="51">
      <c r="A7727" s="262">
        <v>47</v>
      </c>
      <c r="B7727" s="124"/>
      <c r="C7727" s="125" t="s">
        <v>699</v>
      </c>
      <c r="D7727" s="195">
        <v>43277</v>
      </c>
      <c r="E7727" s="124" t="s">
        <v>13703</v>
      </c>
      <c r="F7727" s="124" t="s">
        <v>3</v>
      </c>
      <c r="G7727" s="124">
        <v>1634352</v>
      </c>
      <c r="H7727" s="124"/>
      <c r="I7727" s="128" t="s">
        <v>16271</v>
      </c>
      <c r="J7727" s="124"/>
      <c r="K7727" s="124"/>
      <c r="L7727" s="124"/>
      <c r="M7727" s="124"/>
      <c r="N7727" s="197">
        <v>0</v>
      </c>
      <c r="O7727" s="197">
        <v>6337.43</v>
      </c>
      <c r="P7727" s="124" t="s">
        <v>1314</v>
      </c>
    </row>
    <row r="7728" spans="1:16" ht="51">
      <c r="A7728" s="262" t="s">
        <v>619</v>
      </c>
      <c r="B7728" s="124"/>
      <c r="C7728" s="125" t="s">
        <v>713</v>
      </c>
      <c r="D7728" s="195">
        <v>43277</v>
      </c>
      <c r="E7728" s="124" t="s">
        <v>13704</v>
      </c>
      <c r="F7728" s="124" t="s">
        <v>3</v>
      </c>
      <c r="G7728" s="124">
        <v>1634360</v>
      </c>
      <c r="H7728" s="124"/>
      <c r="I7728" s="128" t="s">
        <v>16272</v>
      </c>
      <c r="J7728" s="124"/>
      <c r="K7728" s="124"/>
      <c r="L7728" s="124"/>
      <c r="M7728" s="124"/>
      <c r="N7728" s="197">
        <v>0</v>
      </c>
      <c r="O7728" s="197">
        <v>46172.39</v>
      </c>
      <c r="P7728" s="124" t="s">
        <v>1314</v>
      </c>
    </row>
    <row r="7729" spans="1:16" ht="38.25">
      <c r="A7729" s="262">
        <v>373</v>
      </c>
      <c r="B7729" s="124"/>
      <c r="C7729" s="125" t="s">
        <v>1269</v>
      </c>
      <c r="D7729" s="195">
        <v>43277</v>
      </c>
      <c r="E7729" s="124" t="s">
        <v>13705</v>
      </c>
      <c r="F7729" s="124" t="s">
        <v>3</v>
      </c>
      <c r="G7729" s="124">
        <v>1634379</v>
      </c>
      <c r="H7729" s="124"/>
      <c r="I7729" s="128" t="s">
        <v>16273</v>
      </c>
      <c r="J7729" s="124"/>
      <c r="K7729" s="124"/>
      <c r="L7729" s="124"/>
      <c r="M7729" s="124"/>
      <c r="N7729" s="197">
        <v>0</v>
      </c>
      <c r="O7729" s="197">
        <v>63.25</v>
      </c>
      <c r="P7729" s="124" t="s">
        <v>1314</v>
      </c>
    </row>
    <row r="7730" spans="1:16" ht="51">
      <c r="A7730" s="262">
        <v>580</v>
      </c>
      <c r="B7730" s="124"/>
      <c r="C7730" s="125" t="s">
        <v>217</v>
      </c>
      <c r="D7730" s="195">
        <v>43277</v>
      </c>
      <c r="E7730" s="124" t="s">
        <v>13706</v>
      </c>
      <c r="F7730" s="124" t="s">
        <v>3</v>
      </c>
      <c r="G7730" s="124">
        <v>1634403</v>
      </c>
      <c r="H7730" s="124"/>
      <c r="I7730" s="128" t="s">
        <v>16274</v>
      </c>
      <c r="J7730" s="124"/>
      <c r="K7730" s="124"/>
      <c r="L7730" s="124"/>
      <c r="M7730" s="124"/>
      <c r="N7730" s="197">
        <v>0</v>
      </c>
      <c r="O7730" s="197">
        <v>8316</v>
      </c>
      <c r="P7730" s="124" t="s">
        <v>1314</v>
      </c>
    </row>
    <row r="7731" spans="1:16" ht="51">
      <c r="A7731" s="262">
        <v>580</v>
      </c>
      <c r="B7731" s="124"/>
      <c r="C7731" s="125" t="s">
        <v>217</v>
      </c>
      <c r="D7731" s="195">
        <v>43277</v>
      </c>
      <c r="E7731" s="124" t="s">
        <v>13707</v>
      </c>
      <c r="F7731" s="124" t="s">
        <v>3</v>
      </c>
      <c r="G7731" s="124">
        <v>1634404</v>
      </c>
      <c r="H7731" s="124"/>
      <c r="I7731" s="128" t="s">
        <v>16275</v>
      </c>
      <c r="J7731" s="124"/>
      <c r="K7731" s="124"/>
      <c r="L7731" s="124"/>
      <c r="M7731" s="124"/>
      <c r="N7731" s="197">
        <v>0</v>
      </c>
      <c r="O7731" s="197">
        <v>1940.4</v>
      </c>
      <c r="P7731" s="124" t="s">
        <v>1314</v>
      </c>
    </row>
    <row r="7732" spans="1:16" ht="51">
      <c r="A7732" s="262" t="s">
        <v>619</v>
      </c>
      <c r="B7732" s="124"/>
      <c r="C7732" s="125" t="s">
        <v>713</v>
      </c>
      <c r="D7732" s="195">
        <v>43277</v>
      </c>
      <c r="E7732" s="124" t="s">
        <v>13708</v>
      </c>
      <c r="F7732" s="124" t="s">
        <v>3</v>
      </c>
      <c r="G7732" s="124">
        <v>1634408</v>
      </c>
      <c r="H7732" s="124"/>
      <c r="I7732" s="128" t="s">
        <v>16276</v>
      </c>
      <c r="J7732" s="124"/>
      <c r="K7732" s="124"/>
      <c r="L7732" s="124"/>
      <c r="M7732" s="124"/>
      <c r="N7732" s="197">
        <v>0</v>
      </c>
      <c r="O7732" s="197">
        <v>140</v>
      </c>
      <c r="P7732" s="124" t="s">
        <v>1314</v>
      </c>
    </row>
    <row r="7733" spans="1:16" ht="51">
      <c r="A7733" s="262" t="s">
        <v>619</v>
      </c>
      <c r="B7733" s="124"/>
      <c r="C7733" s="125" t="s">
        <v>713</v>
      </c>
      <c r="D7733" s="195">
        <v>43277</v>
      </c>
      <c r="E7733" s="124" t="s">
        <v>13709</v>
      </c>
      <c r="F7733" s="124" t="s">
        <v>3</v>
      </c>
      <c r="G7733" s="124">
        <v>1634411</v>
      </c>
      <c r="H7733" s="124"/>
      <c r="I7733" s="128" t="s">
        <v>16277</v>
      </c>
      <c r="J7733" s="124"/>
      <c r="K7733" s="124"/>
      <c r="L7733" s="124"/>
      <c r="M7733" s="124"/>
      <c r="N7733" s="197">
        <v>0</v>
      </c>
      <c r="O7733" s="197">
        <v>140</v>
      </c>
      <c r="P7733" s="124" t="s">
        <v>1314</v>
      </c>
    </row>
    <row r="7734" spans="1:16" ht="51">
      <c r="A7734" s="262">
        <v>290</v>
      </c>
      <c r="B7734" s="124"/>
      <c r="C7734" s="125" t="s">
        <v>793</v>
      </c>
      <c r="D7734" s="195">
        <v>43277</v>
      </c>
      <c r="E7734" s="124" t="s">
        <v>13710</v>
      </c>
      <c r="F7734" s="124" t="s">
        <v>3</v>
      </c>
      <c r="G7734" s="124">
        <v>1634415</v>
      </c>
      <c r="H7734" s="124"/>
      <c r="I7734" s="128" t="s">
        <v>16278</v>
      </c>
      <c r="J7734" s="124"/>
      <c r="K7734" s="124"/>
      <c r="L7734" s="124"/>
      <c r="M7734" s="124"/>
      <c r="N7734" s="197">
        <v>0</v>
      </c>
      <c r="O7734" s="197">
        <v>1440.72</v>
      </c>
      <c r="P7734" s="124" t="s">
        <v>1314</v>
      </c>
    </row>
    <row r="7735" spans="1:16" ht="51">
      <c r="A7735" s="262" t="s">
        <v>619</v>
      </c>
      <c r="B7735" s="124"/>
      <c r="C7735" s="125" t="s">
        <v>713</v>
      </c>
      <c r="D7735" s="195">
        <v>43277</v>
      </c>
      <c r="E7735" s="124" t="s">
        <v>13711</v>
      </c>
      <c r="F7735" s="124" t="s">
        <v>3</v>
      </c>
      <c r="G7735" s="124">
        <v>1634417</v>
      </c>
      <c r="H7735" s="124"/>
      <c r="I7735" s="128" t="s">
        <v>16279</v>
      </c>
      <c r="J7735" s="124"/>
      <c r="K7735" s="124"/>
      <c r="L7735" s="124"/>
      <c r="M7735" s="124"/>
      <c r="N7735" s="197">
        <v>0</v>
      </c>
      <c r="O7735" s="197">
        <v>80</v>
      </c>
      <c r="P7735" s="124" t="s">
        <v>1314</v>
      </c>
    </row>
    <row r="7736" spans="1:16" ht="51">
      <c r="A7736" s="262" t="s">
        <v>619</v>
      </c>
      <c r="B7736" s="124"/>
      <c r="C7736" s="125" t="s">
        <v>713</v>
      </c>
      <c r="D7736" s="195">
        <v>43277</v>
      </c>
      <c r="E7736" s="124" t="s">
        <v>13712</v>
      </c>
      <c r="F7736" s="124" t="s">
        <v>3</v>
      </c>
      <c r="G7736" s="124">
        <v>1634420</v>
      </c>
      <c r="H7736" s="124"/>
      <c r="I7736" s="128" t="s">
        <v>16280</v>
      </c>
      <c r="J7736" s="124"/>
      <c r="K7736" s="124"/>
      <c r="L7736" s="124"/>
      <c r="M7736" s="124"/>
      <c r="N7736" s="197">
        <v>0</v>
      </c>
      <c r="O7736" s="197">
        <v>22.5</v>
      </c>
      <c r="P7736" s="124" t="s">
        <v>1314</v>
      </c>
    </row>
    <row r="7737" spans="1:16" ht="51">
      <c r="A7737" s="262" t="s">
        <v>619</v>
      </c>
      <c r="B7737" s="124"/>
      <c r="C7737" s="125" t="s">
        <v>713</v>
      </c>
      <c r="D7737" s="195">
        <v>43277</v>
      </c>
      <c r="E7737" s="124" t="s">
        <v>13713</v>
      </c>
      <c r="F7737" s="124" t="s">
        <v>3</v>
      </c>
      <c r="G7737" s="124">
        <v>1634421</v>
      </c>
      <c r="H7737" s="124"/>
      <c r="I7737" s="128" t="s">
        <v>16281</v>
      </c>
      <c r="J7737" s="124"/>
      <c r="K7737" s="124"/>
      <c r="L7737" s="124"/>
      <c r="M7737" s="124"/>
      <c r="N7737" s="197">
        <v>0</v>
      </c>
      <c r="O7737" s="197">
        <v>462.7</v>
      </c>
      <c r="P7737" s="124" t="s">
        <v>1314</v>
      </c>
    </row>
    <row r="7738" spans="1:16" ht="51">
      <c r="A7738" s="262">
        <v>41</v>
      </c>
      <c r="B7738" s="124"/>
      <c r="C7738" s="125" t="s">
        <v>697</v>
      </c>
      <c r="D7738" s="195">
        <v>43277</v>
      </c>
      <c r="E7738" s="124" t="s">
        <v>13714</v>
      </c>
      <c r="F7738" s="124" t="s">
        <v>3</v>
      </c>
      <c r="G7738" s="124">
        <v>1634464</v>
      </c>
      <c r="H7738" s="124"/>
      <c r="I7738" s="128" t="s">
        <v>16282</v>
      </c>
      <c r="J7738" s="124"/>
      <c r="K7738" s="124"/>
      <c r="L7738" s="124"/>
      <c r="M7738" s="124"/>
      <c r="N7738" s="197">
        <v>0</v>
      </c>
      <c r="O7738" s="197">
        <v>10.8</v>
      </c>
      <c r="P7738" s="124" t="s">
        <v>1314</v>
      </c>
    </row>
    <row r="7739" spans="1:16" ht="51">
      <c r="A7739" s="262">
        <v>41</v>
      </c>
      <c r="B7739" s="124"/>
      <c r="C7739" s="125" t="s">
        <v>697</v>
      </c>
      <c r="D7739" s="195">
        <v>43277</v>
      </c>
      <c r="E7739" s="124" t="s">
        <v>13715</v>
      </c>
      <c r="F7739" s="124" t="s">
        <v>3</v>
      </c>
      <c r="G7739" s="124">
        <v>1634466</v>
      </c>
      <c r="H7739" s="124"/>
      <c r="I7739" s="128" t="s">
        <v>16283</v>
      </c>
      <c r="J7739" s="124"/>
      <c r="K7739" s="124"/>
      <c r="L7739" s="124"/>
      <c r="M7739" s="124"/>
      <c r="N7739" s="197">
        <v>0</v>
      </c>
      <c r="O7739" s="197">
        <v>1321</v>
      </c>
      <c r="P7739" s="124" t="s">
        <v>1314</v>
      </c>
    </row>
    <row r="7740" spans="1:16" ht="51">
      <c r="A7740" s="262">
        <v>290</v>
      </c>
      <c r="B7740" s="124"/>
      <c r="C7740" s="125" t="s">
        <v>793</v>
      </c>
      <c r="D7740" s="195">
        <v>43277</v>
      </c>
      <c r="E7740" s="124" t="s">
        <v>13716</v>
      </c>
      <c r="F7740" s="124" t="s">
        <v>3</v>
      </c>
      <c r="G7740" s="124">
        <v>1634467</v>
      </c>
      <c r="H7740" s="124"/>
      <c r="I7740" s="128" t="s">
        <v>16284</v>
      </c>
      <c r="J7740" s="124"/>
      <c r="K7740" s="124"/>
      <c r="L7740" s="124"/>
      <c r="M7740" s="124"/>
      <c r="N7740" s="197">
        <v>0</v>
      </c>
      <c r="O7740" s="197">
        <v>1440.72</v>
      </c>
      <c r="P7740" s="124" t="s">
        <v>1314</v>
      </c>
    </row>
    <row r="7741" spans="1:16" ht="51">
      <c r="A7741" s="262">
        <v>526</v>
      </c>
      <c r="B7741" s="124"/>
      <c r="C7741" s="125" t="s">
        <v>846</v>
      </c>
      <c r="D7741" s="195">
        <v>43277</v>
      </c>
      <c r="E7741" s="124" t="s">
        <v>13717</v>
      </c>
      <c r="F7741" s="124" t="s">
        <v>3</v>
      </c>
      <c r="G7741" s="124">
        <v>1634468</v>
      </c>
      <c r="H7741" s="124"/>
      <c r="I7741" s="128" t="s">
        <v>16285</v>
      </c>
      <c r="J7741" s="124"/>
      <c r="K7741" s="124"/>
      <c r="L7741" s="124"/>
      <c r="M7741" s="124"/>
      <c r="N7741" s="197">
        <v>0</v>
      </c>
      <c r="O7741" s="197">
        <v>220</v>
      </c>
      <c r="P7741" s="124" t="s">
        <v>1314</v>
      </c>
    </row>
    <row r="7742" spans="1:16" ht="51">
      <c r="A7742" s="262">
        <v>290</v>
      </c>
      <c r="B7742" s="124"/>
      <c r="C7742" s="125" t="s">
        <v>793</v>
      </c>
      <c r="D7742" s="195">
        <v>43277</v>
      </c>
      <c r="E7742" s="124" t="s">
        <v>13718</v>
      </c>
      <c r="F7742" s="124" t="s">
        <v>3</v>
      </c>
      <c r="G7742" s="124">
        <v>1634469</v>
      </c>
      <c r="H7742" s="124"/>
      <c r="I7742" s="128" t="s">
        <v>16286</v>
      </c>
      <c r="J7742" s="124"/>
      <c r="K7742" s="124"/>
      <c r="L7742" s="124"/>
      <c r="M7742" s="124"/>
      <c r="N7742" s="197">
        <v>0</v>
      </c>
      <c r="O7742" s="197">
        <v>1440.72</v>
      </c>
      <c r="P7742" s="124" t="s">
        <v>1314</v>
      </c>
    </row>
    <row r="7743" spans="1:16" ht="38.25">
      <c r="A7743" s="262">
        <v>670</v>
      </c>
      <c r="B7743" s="124"/>
      <c r="C7743" s="125" t="s">
        <v>235</v>
      </c>
      <c r="D7743" s="195">
        <v>43277</v>
      </c>
      <c r="E7743" s="124" t="s">
        <v>13719</v>
      </c>
      <c r="F7743" s="124" t="s">
        <v>3</v>
      </c>
      <c r="G7743" s="124">
        <v>1634470</v>
      </c>
      <c r="H7743" s="124"/>
      <c r="I7743" s="128" t="s">
        <v>16287</v>
      </c>
      <c r="J7743" s="124"/>
      <c r="K7743" s="124"/>
      <c r="L7743" s="124"/>
      <c r="M7743" s="124"/>
      <c r="N7743" s="197">
        <v>0</v>
      </c>
      <c r="O7743" s="197">
        <v>365.97</v>
      </c>
      <c r="P7743" s="124" t="s">
        <v>1314</v>
      </c>
    </row>
    <row r="7744" spans="1:16" ht="38.25">
      <c r="A7744" s="262">
        <v>46</v>
      </c>
      <c r="B7744" s="124"/>
      <c r="C7744" s="125" t="s">
        <v>698</v>
      </c>
      <c r="D7744" s="195">
        <v>43277</v>
      </c>
      <c r="E7744" s="124" t="s">
        <v>13720</v>
      </c>
      <c r="F7744" s="124" t="s">
        <v>3</v>
      </c>
      <c r="G7744" s="124">
        <v>1634471</v>
      </c>
      <c r="H7744" s="124"/>
      <c r="I7744" s="128" t="s">
        <v>16288</v>
      </c>
      <c r="J7744" s="124"/>
      <c r="K7744" s="124"/>
      <c r="L7744" s="124"/>
      <c r="M7744" s="124"/>
      <c r="N7744" s="197">
        <v>0</v>
      </c>
      <c r="O7744" s="197">
        <v>111.3</v>
      </c>
      <c r="P7744" s="124" t="s">
        <v>1314</v>
      </c>
    </row>
    <row r="7745" spans="1:16" ht="51">
      <c r="A7745" s="262">
        <v>290</v>
      </c>
      <c r="B7745" s="124"/>
      <c r="C7745" s="125" t="s">
        <v>793</v>
      </c>
      <c r="D7745" s="195">
        <v>43277</v>
      </c>
      <c r="E7745" s="124" t="s">
        <v>13721</v>
      </c>
      <c r="F7745" s="124" t="s">
        <v>3</v>
      </c>
      <c r="G7745" s="124">
        <v>1634373</v>
      </c>
      <c r="H7745" s="124"/>
      <c r="I7745" s="128" t="s">
        <v>16289</v>
      </c>
      <c r="J7745" s="124"/>
      <c r="K7745" s="124"/>
      <c r="L7745" s="124"/>
      <c r="M7745" s="124"/>
      <c r="N7745" s="197">
        <v>0</v>
      </c>
      <c r="O7745" s="197">
        <v>987.15</v>
      </c>
      <c r="P7745" s="124" t="s">
        <v>1314</v>
      </c>
    </row>
    <row r="7746" spans="1:16" ht="51">
      <c r="A7746" s="262">
        <v>578</v>
      </c>
      <c r="B7746" s="124"/>
      <c r="C7746" s="125" t="s">
        <v>853</v>
      </c>
      <c r="D7746" s="195">
        <v>43277</v>
      </c>
      <c r="E7746" s="124" t="s">
        <v>13722</v>
      </c>
      <c r="F7746" s="124" t="s">
        <v>3</v>
      </c>
      <c r="G7746" s="124">
        <v>1634380</v>
      </c>
      <c r="H7746" s="124"/>
      <c r="I7746" s="128" t="s">
        <v>16290</v>
      </c>
      <c r="J7746" s="124"/>
      <c r="K7746" s="124"/>
      <c r="L7746" s="124"/>
      <c r="M7746" s="124"/>
      <c r="N7746" s="197">
        <v>0</v>
      </c>
      <c r="O7746" s="197">
        <v>2440.7600000000002</v>
      </c>
      <c r="P7746" s="124" t="s">
        <v>1314</v>
      </c>
    </row>
    <row r="7747" spans="1:16" ht="51">
      <c r="A7747" s="262">
        <v>578</v>
      </c>
      <c r="B7747" s="124"/>
      <c r="C7747" s="125" t="s">
        <v>853</v>
      </c>
      <c r="D7747" s="195">
        <v>43277</v>
      </c>
      <c r="E7747" s="124" t="s">
        <v>13723</v>
      </c>
      <c r="F7747" s="124" t="s">
        <v>3</v>
      </c>
      <c r="G7747" s="124">
        <v>1634381</v>
      </c>
      <c r="H7747" s="124"/>
      <c r="I7747" s="128" t="s">
        <v>16291</v>
      </c>
      <c r="J7747" s="124"/>
      <c r="K7747" s="124"/>
      <c r="L7747" s="124"/>
      <c r="M7747" s="124"/>
      <c r="N7747" s="197">
        <v>0</v>
      </c>
      <c r="O7747" s="197">
        <v>135.9</v>
      </c>
      <c r="P7747" s="124" t="s">
        <v>1314</v>
      </c>
    </row>
    <row r="7748" spans="1:16" ht="63.75">
      <c r="A7748" s="262">
        <v>35</v>
      </c>
      <c r="B7748" s="124"/>
      <c r="C7748" s="125" t="s">
        <v>696</v>
      </c>
      <c r="D7748" s="195">
        <v>43277</v>
      </c>
      <c r="E7748" s="124" t="s">
        <v>13724</v>
      </c>
      <c r="F7748" s="124" t="s">
        <v>3</v>
      </c>
      <c r="G7748" s="124">
        <v>1634389</v>
      </c>
      <c r="H7748" s="124"/>
      <c r="I7748" s="128" t="s">
        <v>16292</v>
      </c>
      <c r="J7748" s="124"/>
      <c r="K7748" s="124"/>
      <c r="L7748" s="124"/>
      <c r="M7748" s="124"/>
      <c r="N7748" s="197">
        <v>0</v>
      </c>
      <c r="O7748" s="197">
        <v>93980</v>
      </c>
      <c r="P7748" s="124" t="s">
        <v>1314</v>
      </c>
    </row>
    <row r="7749" spans="1:16" ht="51">
      <c r="A7749" s="262">
        <v>292</v>
      </c>
      <c r="B7749" s="124"/>
      <c r="C7749" s="125" t="s">
        <v>152</v>
      </c>
      <c r="D7749" s="195">
        <v>43277</v>
      </c>
      <c r="E7749" s="124" t="s">
        <v>13725</v>
      </c>
      <c r="F7749" s="124" t="s">
        <v>3</v>
      </c>
      <c r="G7749" s="124">
        <v>1634271</v>
      </c>
      <c r="H7749" s="124"/>
      <c r="I7749" s="128" t="s">
        <v>16293</v>
      </c>
      <c r="J7749" s="124"/>
      <c r="K7749" s="124"/>
      <c r="L7749" s="124"/>
      <c r="M7749" s="124"/>
      <c r="N7749" s="197">
        <v>0</v>
      </c>
      <c r="O7749" s="197">
        <v>80</v>
      </c>
      <c r="P7749" s="124" t="s">
        <v>1314</v>
      </c>
    </row>
    <row r="7750" spans="1:16" ht="63.75">
      <c r="A7750" s="262">
        <v>201</v>
      </c>
      <c r="B7750" s="124"/>
      <c r="C7750" s="125" t="s">
        <v>756</v>
      </c>
      <c r="D7750" s="195">
        <v>43277</v>
      </c>
      <c r="E7750" s="124" t="s">
        <v>13726</v>
      </c>
      <c r="F7750" s="124" t="s">
        <v>3</v>
      </c>
      <c r="G7750" s="124">
        <v>1634272</v>
      </c>
      <c r="H7750" s="124"/>
      <c r="I7750" s="128" t="s">
        <v>16294</v>
      </c>
      <c r="J7750" s="124"/>
      <c r="K7750" s="124"/>
      <c r="L7750" s="124"/>
      <c r="M7750" s="124"/>
      <c r="N7750" s="197">
        <v>0</v>
      </c>
      <c r="O7750" s="197">
        <v>401</v>
      </c>
      <c r="P7750" s="124" t="s">
        <v>1314</v>
      </c>
    </row>
    <row r="7751" spans="1:16" ht="63.75">
      <c r="A7751" s="262">
        <v>660</v>
      </c>
      <c r="B7751" s="124"/>
      <c r="C7751" s="125" t="s">
        <v>233</v>
      </c>
      <c r="D7751" s="195">
        <v>43277</v>
      </c>
      <c r="E7751" s="124" t="s">
        <v>13727</v>
      </c>
      <c r="F7751" s="124" t="s">
        <v>3</v>
      </c>
      <c r="G7751" s="124">
        <v>1634281</v>
      </c>
      <c r="H7751" s="124"/>
      <c r="I7751" s="128" t="s">
        <v>16295</v>
      </c>
      <c r="J7751" s="124"/>
      <c r="K7751" s="124"/>
      <c r="L7751" s="124"/>
      <c r="M7751" s="124"/>
      <c r="N7751" s="197">
        <v>0</v>
      </c>
      <c r="O7751" s="197">
        <v>1350</v>
      </c>
      <c r="P7751" s="124" t="s">
        <v>1314</v>
      </c>
    </row>
    <row r="7752" spans="1:16" ht="76.5">
      <c r="A7752" s="262">
        <v>660</v>
      </c>
      <c r="B7752" s="124"/>
      <c r="C7752" s="125" t="s">
        <v>233</v>
      </c>
      <c r="D7752" s="195">
        <v>43277</v>
      </c>
      <c r="E7752" s="124" t="s">
        <v>13728</v>
      </c>
      <c r="F7752" s="124" t="s">
        <v>3</v>
      </c>
      <c r="G7752" s="124">
        <v>1634283</v>
      </c>
      <c r="H7752" s="124"/>
      <c r="I7752" s="128" t="s">
        <v>16296</v>
      </c>
      <c r="J7752" s="124"/>
      <c r="K7752" s="124"/>
      <c r="L7752" s="124"/>
      <c r="M7752" s="124"/>
      <c r="N7752" s="197">
        <v>0</v>
      </c>
      <c r="O7752" s="197">
        <v>1292</v>
      </c>
      <c r="P7752" s="124" t="s">
        <v>1314</v>
      </c>
    </row>
    <row r="7753" spans="1:16" ht="63.75">
      <c r="A7753" s="262">
        <v>660</v>
      </c>
      <c r="B7753" s="124"/>
      <c r="C7753" s="125" t="s">
        <v>233</v>
      </c>
      <c r="D7753" s="195">
        <v>43277</v>
      </c>
      <c r="E7753" s="124" t="s">
        <v>13729</v>
      </c>
      <c r="F7753" s="124" t="s">
        <v>3</v>
      </c>
      <c r="G7753" s="124">
        <v>1634285</v>
      </c>
      <c r="H7753" s="124"/>
      <c r="I7753" s="128" t="s">
        <v>16297</v>
      </c>
      <c r="J7753" s="124"/>
      <c r="K7753" s="124"/>
      <c r="L7753" s="124"/>
      <c r="M7753" s="124"/>
      <c r="N7753" s="197">
        <v>0</v>
      </c>
      <c r="O7753" s="197">
        <v>386</v>
      </c>
      <c r="P7753" s="124" t="s">
        <v>1314</v>
      </c>
    </row>
    <row r="7754" spans="1:16" ht="63.75">
      <c r="A7754" s="262">
        <v>660</v>
      </c>
      <c r="B7754" s="124"/>
      <c r="C7754" s="125" t="s">
        <v>233</v>
      </c>
      <c r="D7754" s="195">
        <v>43277</v>
      </c>
      <c r="E7754" s="124" t="s">
        <v>13730</v>
      </c>
      <c r="F7754" s="124" t="s">
        <v>3</v>
      </c>
      <c r="G7754" s="124">
        <v>1634288</v>
      </c>
      <c r="H7754" s="124"/>
      <c r="I7754" s="128" t="s">
        <v>16298</v>
      </c>
      <c r="J7754" s="124"/>
      <c r="K7754" s="124"/>
      <c r="L7754" s="124"/>
      <c r="M7754" s="124"/>
      <c r="N7754" s="197">
        <v>0</v>
      </c>
      <c r="O7754" s="197">
        <v>612</v>
      </c>
      <c r="P7754" s="124" t="s">
        <v>1314</v>
      </c>
    </row>
    <row r="7755" spans="1:16" ht="51">
      <c r="A7755" s="262">
        <v>660</v>
      </c>
      <c r="B7755" s="124"/>
      <c r="C7755" s="125" t="s">
        <v>233</v>
      </c>
      <c r="D7755" s="195">
        <v>43277</v>
      </c>
      <c r="E7755" s="124" t="s">
        <v>13731</v>
      </c>
      <c r="F7755" s="124" t="s">
        <v>3</v>
      </c>
      <c r="G7755" s="124">
        <v>1634291</v>
      </c>
      <c r="H7755" s="124"/>
      <c r="I7755" s="128" t="s">
        <v>16299</v>
      </c>
      <c r="J7755" s="124"/>
      <c r="K7755" s="124"/>
      <c r="L7755" s="124"/>
      <c r="M7755" s="124"/>
      <c r="N7755" s="197">
        <v>0</v>
      </c>
      <c r="O7755" s="197">
        <v>323</v>
      </c>
      <c r="P7755" s="124" t="s">
        <v>1314</v>
      </c>
    </row>
    <row r="7756" spans="1:16" ht="51">
      <c r="A7756" s="262">
        <v>660</v>
      </c>
      <c r="B7756" s="124"/>
      <c r="C7756" s="125" t="s">
        <v>233</v>
      </c>
      <c r="D7756" s="195">
        <v>43277</v>
      </c>
      <c r="E7756" s="124" t="s">
        <v>13732</v>
      </c>
      <c r="F7756" s="124" t="s">
        <v>3</v>
      </c>
      <c r="G7756" s="124">
        <v>1634293</v>
      </c>
      <c r="H7756" s="124"/>
      <c r="I7756" s="128" t="s">
        <v>16300</v>
      </c>
      <c r="J7756" s="124"/>
      <c r="K7756" s="124"/>
      <c r="L7756" s="124"/>
      <c r="M7756" s="124"/>
      <c r="N7756" s="197">
        <v>0</v>
      </c>
      <c r="O7756" s="197">
        <v>323</v>
      </c>
      <c r="P7756" s="124" t="s">
        <v>1314</v>
      </c>
    </row>
    <row r="7757" spans="1:16" ht="51">
      <c r="A7757" s="262">
        <v>15</v>
      </c>
      <c r="B7757" s="124"/>
      <c r="C7757" s="125" t="s">
        <v>691</v>
      </c>
      <c r="D7757" s="195">
        <v>43277</v>
      </c>
      <c r="E7757" s="124" t="s">
        <v>13733</v>
      </c>
      <c r="F7757" s="124" t="s">
        <v>3</v>
      </c>
      <c r="G7757" s="124">
        <v>1634343</v>
      </c>
      <c r="H7757" s="124"/>
      <c r="I7757" s="128" t="s">
        <v>16301</v>
      </c>
      <c r="J7757" s="124"/>
      <c r="K7757" s="124"/>
      <c r="L7757" s="124"/>
      <c r="M7757" s="124"/>
      <c r="N7757" s="197">
        <v>0</v>
      </c>
      <c r="O7757" s="197">
        <v>1200</v>
      </c>
      <c r="P7757" s="124" t="s">
        <v>1314</v>
      </c>
    </row>
    <row r="7758" spans="1:16" ht="51">
      <c r="A7758" s="262">
        <v>15</v>
      </c>
      <c r="B7758" s="124"/>
      <c r="C7758" s="125" t="s">
        <v>691</v>
      </c>
      <c r="D7758" s="195">
        <v>43277</v>
      </c>
      <c r="E7758" s="124" t="s">
        <v>13734</v>
      </c>
      <c r="F7758" s="124" t="s">
        <v>3</v>
      </c>
      <c r="G7758" s="124">
        <v>1634344</v>
      </c>
      <c r="H7758" s="124"/>
      <c r="I7758" s="128" t="s">
        <v>16302</v>
      </c>
      <c r="J7758" s="124"/>
      <c r="K7758" s="124"/>
      <c r="L7758" s="124"/>
      <c r="M7758" s="124"/>
      <c r="N7758" s="197">
        <v>0</v>
      </c>
      <c r="O7758" s="197">
        <v>23873.91</v>
      </c>
      <c r="P7758" s="124" t="s">
        <v>1314</v>
      </c>
    </row>
    <row r="7759" spans="1:16" ht="63.75">
      <c r="A7759" s="262">
        <v>513</v>
      </c>
      <c r="B7759" s="124"/>
      <c r="C7759" s="125" t="s">
        <v>201</v>
      </c>
      <c r="D7759" s="195">
        <v>43277</v>
      </c>
      <c r="E7759" s="124" t="s">
        <v>13735</v>
      </c>
      <c r="F7759" s="124" t="s">
        <v>15</v>
      </c>
      <c r="G7759" s="124">
        <v>768428</v>
      </c>
      <c r="H7759" s="124"/>
      <c r="I7759" s="128" t="s">
        <v>16303</v>
      </c>
      <c r="J7759" s="124"/>
      <c r="K7759" s="124"/>
      <c r="L7759" s="124"/>
      <c r="M7759" s="124"/>
      <c r="N7759" s="197">
        <v>50</v>
      </c>
      <c r="O7759" s="197">
        <v>0</v>
      </c>
      <c r="P7759" s="124" t="s">
        <v>1314</v>
      </c>
    </row>
    <row r="7760" spans="1:16" ht="76.5">
      <c r="A7760" s="262">
        <v>572</v>
      </c>
      <c r="B7760" s="124"/>
      <c r="C7760" s="125" t="s">
        <v>848</v>
      </c>
      <c r="D7760" s="195">
        <v>43277</v>
      </c>
      <c r="E7760" s="124" t="s">
        <v>13736</v>
      </c>
      <c r="F7760" s="124" t="s">
        <v>6</v>
      </c>
      <c r="G7760" s="124">
        <v>925203</v>
      </c>
      <c r="H7760" s="124"/>
      <c r="I7760" s="128" t="s">
        <v>16304</v>
      </c>
      <c r="J7760" s="124"/>
      <c r="K7760" s="124"/>
      <c r="L7760" s="124"/>
      <c r="M7760" s="124"/>
      <c r="N7760" s="197">
        <v>0</v>
      </c>
      <c r="O7760" s="197">
        <v>511072.18</v>
      </c>
      <c r="P7760" s="124" t="s">
        <v>1314</v>
      </c>
    </row>
    <row r="7761" spans="1:16" ht="76.5">
      <c r="A7761" s="262">
        <v>25</v>
      </c>
      <c r="B7761" s="124"/>
      <c r="C7761" s="125" t="s">
        <v>694</v>
      </c>
      <c r="D7761" s="195">
        <v>43277</v>
      </c>
      <c r="E7761" s="124" t="s">
        <v>13737</v>
      </c>
      <c r="F7761" s="124" t="s">
        <v>1315</v>
      </c>
      <c r="G7761" s="124">
        <v>18177788</v>
      </c>
      <c r="H7761" s="124"/>
      <c r="I7761" s="128" t="s">
        <v>16305</v>
      </c>
      <c r="J7761" s="124"/>
      <c r="K7761" s="124"/>
      <c r="L7761" s="124"/>
      <c r="M7761" s="124"/>
      <c r="N7761" s="197">
        <v>1101597.58</v>
      </c>
      <c r="O7761" s="197">
        <v>0</v>
      </c>
      <c r="P7761" s="124" t="s">
        <v>1314</v>
      </c>
    </row>
    <row r="7762" spans="1:16" ht="76.5">
      <c r="A7762" s="262">
        <v>25</v>
      </c>
      <c r="B7762" s="124"/>
      <c r="C7762" s="125" t="s">
        <v>694</v>
      </c>
      <c r="D7762" s="195">
        <v>43277</v>
      </c>
      <c r="E7762" s="124" t="s">
        <v>13738</v>
      </c>
      <c r="F7762" s="124" t="s">
        <v>1315</v>
      </c>
      <c r="G7762" s="124">
        <v>18176745</v>
      </c>
      <c r="H7762" s="124"/>
      <c r="I7762" s="128" t="s">
        <v>16306</v>
      </c>
      <c r="J7762" s="124"/>
      <c r="K7762" s="124"/>
      <c r="L7762" s="124"/>
      <c r="M7762" s="124"/>
      <c r="N7762" s="197">
        <v>718956.63</v>
      </c>
      <c r="O7762" s="197">
        <v>0</v>
      </c>
      <c r="P7762" s="124" t="s">
        <v>1314</v>
      </c>
    </row>
    <row r="7763" spans="1:16" ht="76.5">
      <c r="A7763" s="262">
        <v>25</v>
      </c>
      <c r="B7763" s="124"/>
      <c r="C7763" s="125" t="s">
        <v>694</v>
      </c>
      <c r="D7763" s="195">
        <v>43277</v>
      </c>
      <c r="E7763" s="124" t="s">
        <v>13739</v>
      </c>
      <c r="F7763" s="124" t="s">
        <v>1315</v>
      </c>
      <c r="G7763" s="124">
        <v>18177430</v>
      </c>
      <c r="H7763" s="124"/>
      <c r="I7763" s="128" t="s">
        <v>16307</v>
      </c>
      <c r="J7763" s="124"/>
      <c r="K7763" s="124"/>
      <c r="L7763" s="124"/>
      <c r="M7763" s="124"/>
      <c r="N7763" s="197">
        <v>176267.9</v>
      </c>
      <c r="O7763" s="197">
        <v>0</v>
      </c>
      <c r="P7763" s="124" t="s">
        <v>1314</v>
      </c>
    </row>
    <row r="7764" spans="1:16" ht="76.5">
      <c r="A7764" s="262">
        <v>25</v>
      </c>
      <c r="B7764" s="124"/>
      <c r="C7764" s="125" t="s">
        <v>694</v>
      </c>
      <c r="D7764" s="195">
        <v>43277</v>
      </c>
      <c r="E7764" s="124" t="s">
        <v>13740</v>
      </c>
      <c r="F7764" s="124" t="s">
        <v>1315</v>
      </c>
      <c r="G7764" s="124">
        <v>18177431</v>
      </c>
      <c r="H7764" s="124"/>
      <c r="I7764" s="128" t="s">
        <v>16308</v>
      </c>
      <c r="J7764" s="124"/>
      <c r="K7764" s="124"/>
      <c r="L7764" s="124"/>
      <c r="M7764" s="124"/>
      <c r="N7764" s="197">
        <v>45012.73</v>
      </c>
      <c r="O7764" s="197">
        <v>0</v>
      </c>
      <c r="P7764" s="124" t="s">
        <v>1314</v>
      </c>
    </row>
    <row r="7765" spans="1:16" ht="76.5">
      <c r="A7765" s="262">
        <v>25</v>
      </c>
      <c r="B7765" s="124"/>
      <c r="C7765" s="125" t="s">
        <v>694</v>
      </c>
      <c r="D7765" s="195">
        <v>43277</v>
      </c>
      <c r="E7765" s="124" t="s">
        <v>13741</v>
      </c>
      <c r="F7765" s="124" t="s">
        <v>1315</v>
      </c>
      <c r="G7765" s="124">
        <v>18177432</v>
      </c>
      <c r="H7765" s="124"/>
      <c r="I7765" s="128" t="s">
        <v>8391</v>
      </c>
      <c r="J7765" s="124"/>
      <c r="K7765" s="124"/>
      <c r="L7765" s="124"/>
      <c r="M7765" s="124"/>
      <c r="N7765" s="197">
        <v>475112.42</v>
      </c>
      <c r="O7765" s="197">
        <v>0</v>
      </c>
      <c r="P7765" s="124" t="s">
        <v>1314</v>
      </c>
    </row>
    <row r="7766" spans="1:16" ht="76.5">
      <c r="A7766" s="262">
        <v>25</v>
      </c>
      <c r="B7766" s="124"/>
      <c r="C7766" s="125" t="s">
        <v>694</v>
      </c>
      <c r="D7766" s="195">
        <v>43277</v>
      </c>
      <c r="E7766" s="124" t="s">
        <v>13742</v>
      </c>
      <c r="F7766" s="124" t="s">
        <v>1315</v>
      </c>
      <c r="G7766" s="124">
        <v>18177489</v>
      </c>
      <c r="H7766" s="124"/>
      <c r="I7766" s="128" t="s">
        <v>16309</v>
      </c>
      <c r="J7766" s="124"/>
      <c r="K7766" s="124"/>
      <c r="L7766" s="124"/>
      <c r="M7766" s="124"/>
      <c r="N7766" s="197">
        <v>555235.30000000005</v>
      </c>
      <c r="O7766" s="197">
        <v>0</v>
      </c>
      <c r="P7766" s="124" t="s">
        <v>1314</v>
      </c>
    </row>
    <row r="7767" spans="1:16" ht="76.5">
      <c r="A7767" s="262">
        <v>25</v>
      </c>
      <c r="B7767" s="124"/>
      <c r="C7767" s="125" t="s">
        <v>694</v>
      </c>
      <c r="D7767" s="195">
        <v>43277</v>
      </c>
      <c r="E7767" s="124" t="s">
        <v>13743</v>
      </c>
      <c r="F7767" s="124" t="s">
        <v>1315</v>
      </c>
      <c r="G7767" s="124">
        <v>18177508</v>
      </c>
      <c r="H7767" s="124"/>
      <c r="I7767" s="128" t="s">
        <v>16310</v>
      </c>
      <c r="J7767" s="124"/>
      <c r="K7767" s="124"/>
      <c r="L7767" s="124"/>
      <c r="M7767" s="124"/>
      <c r="N7767" s="197">
        <v>104140.78</v>
      </c>
      <c r="O7767" s="197">
        <v>0</v>
      </c>
      <c r="P7767" s="124" t="s">
        <v>1314</v>
      </c>
    </row>
    <row r="7768" spans="1:16" ht="76.5">
      <c r="A7768" s="262">
        <v>25</v>
      </c>
      <c r="B7768" s="124"/>
      <c r="C7768" s="125" t="s">
        <v>694</v>
      </c>
      <c r="D7768" s="195">
        <v>43277</v>
      </c>
      <c r="E7768" s="124" t="s">
        <v>13744</v>
      </c>
      <c r="F7768" s="124" t="s">
        <v>1315</v>
      </c>
      <c r="G7768" s="124">
        <v>18118145</v>
      </c>
      <c r="H7768" s="124"/>
      <c r="I7768" s="128" t="s">
        <v>16311</v>
      </c>
      <c r="J7768" s="124"/>
      <c r="K7768" s="124"/>
      <c r="L7768" s="124"/>
      <c r="M7768" s="124"/>
      <c r="N7768" s="197">
        <v>467098.53</v>
      </c>
      <c r="O7768" s="197">
        <v>0</v>
      </c>
      <c r="P7768" s="124" t="s">
        <v>1314</v>
      </c>
    </row>
    <row r="7769" spans="1:16" ht="76.5">
      <c r="A7769" s="262">
        <v>25</v>
      </c>
      <c r="B7769" s="124"/>
      <c r="C7769" s="125" t="s">
        <v>694</v>
      </c>
      <c r="D7769" s="195">
        <v>43277</v>
      </c>
      <c r="E7769" s="124" t="s">
        <v>13745</v>
      </c>
      <c r="F7769" s="124" t="s">
        <v>1315</v>
      </c>
      <c r="G7769" s="124">
        <v>18177514</v>
      </c>
      <c r="H7769" s="124"/>
      <c r="I7769" s="128" t="s">
        <v>16312</v>
      </c>
      <c r="J7769" s="124"/>
      <c r="K7769" s="124"/>
      <c r="L7769" s="124"/>
      <c r="M7769" s="124"/>
      <c r="N7769" s="197">
        <v>304456.98</v>
      </c>
      <c r="O7769" s="197">
        <v>0</v>
      </c>
      <c r="P7769" s="124" t="s">
        <v>1314</v>
      </c>
    </row>
    <row r="7770" spans="1:16" ht="76.5">
      <c r="A7770" s="262">
        <v>25</v>
      </c>
      <c r="B7770" s="124"/>
      <c r="C7770" s="125" t="s">
        <v>694</v>
      </c>
      <c r="D7770" s="195">
        <v>43277</v>
      </c>
      <c r="E7770" s="124" t="s">
        <v>13746</v>
      </c>
      <c r="F7770" s="124" t="s">
        <v>1315</v>
      </c>
      <c r="G7770" s="124">
        <v>18177375</v>
      </c>
      <c r="H7770" s="124"/>
      <c r="I7770" s="128" t="s">
        <v>16313</v>
      </c>
      <c r="J7770" s="124"/>
      <c r="K7770" s="124"/>
      <c r="L7770" s="124"/>
      <c r="M7770" s="124"/>
      <c r="N7770" s="197">
        <v>999873.03</v>
      </c>
      <c r="O7770" s="197">
        <v>0</v>
      </c>
      <c r="P7770" s="124" t="s">
        <v>1314</v>
      </c>
    </row>
    <row r="7771" spans="1:16" ht="76.5">
      <c r="A7771" s="262">
        <v>25</v>
      </c>
      <c r="B7771" s="124"/>
      <c r="C7771" s="125" t="s">
        <v>694</v>
      </c>
      <c r="D7771" s="195">
        <v>43277</v>
      </c>
      <c r="E7771" s="124" t="s">
        <v>13747</v>
      </c>
      <c r="F7771" s="124" t="s">
        <v>1315</v>
      </c>
      <c r="G7771" s="124">
        <v>18177355</v>
      </c>
      <c r="H7771" s="124"/>
      <c r="I7771" s="128" t="s">
        <v>16314</v>
      </c>
      <c r="J7771" s="124"/>
      <c r="K7771" s="124"/>
      <c r="L7771" s="124"/>
      <c r="M7771" s="124"/>
      <c r="N7771" s="197">
        <v>921958.89</v>
      </c>
      <c r="O7771" s="197">
        <v>0</v>
      </c>
      <c r="P7771" s="124" t="s">
        <v>1314</v>
      </c>
    </row>
    <row r="7772" spans="1:16" ht="76.5">
      <c r="A7772" s="262">
        <v>25</v>
      </c>
      <c r="B7772" s="124"/>
      <c r="C7772" s="125" t="s">
        <v>694</v>
      </c>
      <c r="D7772" s="195">
        <v>43277</v>
      </c>
      <c r="E7772" s="124" t="s">
        <v>13748</v>
      </c>
      <c r="F7772" s="124" t="s">
        <v>1315</v>
      </c>
      <c r="G7772" s="124">
        <v>18177351</v>
      </c>
      <c r="H7772" s="124"/>
      <c r="I7772" s="128" t="s">
        <v>16315</v>
      </c>
      <c r="J7772" s="124"/>
      <c r="K7772" s="124"/>
      <c r="L7772" s="124"/>
      <c r="M7772" s="124"/>
      <c r="N7772" s="197">
        <v>337828.1</v>
      </c>
      <c r="O7772" s="197">
        <v>0</v>
      </c>
      <c r="P7772" s="124" t="s">
        <v>1314</v>
      </c>
    </row>
    <row r="7773" spans="1:16" ht="76.5">
      <c r="A7773" s="262">
        <v>598</v>
      </c>
      <c r="B7773" s="124"/>
      <c r="C7773" s="125" t="s">
        <v>8664</v>
      </c>
      <c r="D7773" s="195">
        <v>43277</v>
      </c>
      <c r="E7773" s="124" t="s">
        <v>13749</v>
      </c>
      <c r="F7773" s="124" t="s">
        <v>6</v>
      </c>
      <c r="G7773" s="124">
        <v>925220</v>
      </c>
      <c r="H7773" s="124"/>
      <c r="I7773" s="128" t="s">
        <v>16316</v>
      </c>
      <c r="J7773" s="124"/>
      <c r="K7773" s="124"/>
      <c r="L7773" s="124"/>
      <c r="M7773" s="124"/>
      <c r="N7773" s="197">
        <v>0</v>
      </c>
      <c r="O7773" s="197">
        <v>11357092</v>
      </c>
      <c r="P7773" s="124" t="s">
        <v>1314</v>
      </c>
    </row>
    <row r="7774" spans="1:16" ht="76.5">
      <c r="A7774" s="262">
        <v>25</v>
      </c>
      <c r="B7774" s="124"/>
      <c r="C7774" s="125" t="s">
        <v>694</v>
      </c>
      <c r="D7774" s="195">
        <v>43277</v>
      </c>
      <c r="E7774" s="124" t="s">
        <v>13750</v>
      </c>
      <c r="F7774" s="124" t="s">
        <v>1315</v>
      </c>
      <c r="G7774" s="124">
        <v>18173362</v>
      </c>
      <c r="H7774" s="124"/>
      <c r="I7774" s="128" t="s">
        <v>16317</v>
      </c>
      <c r="J7774" s="124"/>
      <c r="K7774" s="124"/>
      <c r="L7774" s="124"/>
      <c r="M7774" s="124"/>
      <c r="N7774" s="197">
        <v>52892.91</v>
      </c>
      <c r="O7774" s="197">
        <v>0</v>
      </c>
      <c r="P7774" s="124" t="s">
        <v>1314</v>
      </c>
    </row>
    <row r="7775" spans="1:16" ht="76.5">
      <c r="A7775" s="262">
        <v>25</v>
      </c>
      <c r="B7775" s="124"/>
      <c r="C7775" s="125" t="s">
        <v>694</v>
      </c>
      <c r="D7775" s="195">
        <v>43277</v>
      </c>
      <c r="E7775" s="124" t="s">
        <v>13751</v>
      </c>
      <c r="F7775" s="124" t="s">
        <v>1315</v>
      </c>
      <c r="G7775" s="124">
        <v>18177424</v>
      </c>
      <c r="H7775" s="124"/>
      <c r="I7775" s="128" t="s">
        <v>16318</v>
      </c>
      <c r="J7775" s="124"/>
      <c r="K7775" s="124"/>
      <c r="L7775" s="124"/>
      <c r="M7775" s="124"/>
      <c r="N7775" s="197">
        <v>144353.70000000001</v>
      </c>
      <c r="O7775" s="197">
        <v>0</v>
      </c>
      <c r="P7775" s="124" t="s">
        <v>1314</v>
      </c>
    </row>
    <row r="7776" spans="1:16" ht="76.5">
      <c r="A7776" s="262">
        <v>25</v>
      </c>
      <c r="B7776" s="124"/>
      <c r="C7776" s="125" t="s">
        <v>694</v>
      </c>
      <c r="D7776" s="195">
        <v>43277</v>
      </c>
      <c r="E7776" s="124" t="s">
        <v>13752</v>
      </c>
      <c r="F7776" s="124" t="s">
        <v>1315</v>
      </c>
      <c r="G7776" s="124">
        <v>18177423</v>
      </c>
      <c r="H7776" s="124"/>
      <c r="I7776" s="128" t="s">
        <v>16319</v>
      </c>
      <c r="J7776" s="124"/>
      <c r="K7776" s="124"/>
      <c r="L7776" s="124"/>
      <c r="M7776" s="124"/>
      <c r="N7776" s="197">
        <v>90958.76</v>
      </c>
      <c r="O7776" s="197">
        <v>0</v>
      </c>
      <c r="P7776" s="124" t="s">
        <v>1314</v>
      </c>
    </row>
    <row r="7777" spans="1:16" ht="76.5">
      <c r="A7777" s="262">
        <v>25</v>
      </c>
      <c r="B7777" s="124"/>
      <c r="C7777" s="125" t="s">
        <v>694</v>
      </c>
      <c r="D7777" s="195">
        <v>43277</v>
      </c>
      <c r="E7777" s="124" t="s">
        <v>13753</v>
      </c>
      <c r="F7777" s="124" t="s">
        <v>1315</v>
      </c>
      <c r="G7777" s="124">
        <v>18177393</v>
      </c>
      <c r="H7777" s="124"/>
      <c r="I7777" s="128" t="s">
        <v>16320</v>
      </c>
      <c r="J7777" s="124"/>
      <c r="K7777" s="124"/>
      <c r="L7777" s="124"/>
      <c r="M7777" s="124"/>
      <c r="N7777" s="197">
        <v>398822.63</v>
      </c>
      <c r="O7777" s="197">
        <v>0</v>
      </c>
      <c r="P7777" s="124" t="s">
        <v>1314</v>
      </c>
    </row>
    <row r="7778" spans="1:16" ht="76.5">
      <c r="A7778" s="262">
        <v>25</v>
      </c>
      <c r="B7778" s="124"/>
      <c r="C7778" s="125" t="s">
        <v>694</v>
      </c>
      <c r="D7778" s="195">
        <v>43277</v>
      </c>
      <c r="E7778" s="124" t="s">
        <v>13754</v>
      </c>
      <c r="F7778" s="124" t="s">
        <v>1315</v>
      </c>
      <c r="G7778" s="124">
        <v>18177391</v>
      </c>
      <c r="H7778" s="124"/>
      <c r="I7778" s="128" t="s">
        <v>16321</v>
      </c>
      <c r="J7778" s="124"/>
      <c r="K7778" s="124"/>
      <c r="L7778" s="124"/>
      <c r="M7778" s="124"/>
      <c r="N7778" s="197">
        <v>548464.41</v>
      </c>
      <c r="O7778" s="197">
        <v>0</v>
      </c>
      <c r="P7778" s="124" t="s">
        <v>1314</v>
      </c>
    </row>
    <row r="7779" spans="1:16" ht="76.5">
      <c r="A7779" s="262">
        <v>25</v>
      </c>
      <c r="B7779" s="124"/>
      <c r="C7779" s="125" t="s">
        <v>694</v>
      </c>
      <c r="D7779" s="195">
        <v>43277</v>
      </c>
      <c r="E7779" s="124" t="s">
        <v>13755</v>
      </c>
      <c r="F7779" s="124" t="s">
        <v>1315</v>
      </c>
      <c r="G7779" s="124">
        <v>18177380</v>
      </c>
      <c r="H7779" s="124"/>
      <c r="I7779" s="128" t="s">
        <v>16322</v>
      </c>
      <c r="J7779" s="124"/>
      <c r="K7779" s="124"/>
      <c r="L7779" s="124"/>
      <c r="M7779" s="124"/>
      <c r="N7779" s="197">
        <v>58986.78</v>
      </c>
      <c r="O7779" s="197">
        <v>0</v>
      </c>
      <c r="P7779" s="124" t="s">
        <v>1314</v>
      </c>
    </row>
    <row r="7780" spans="1:16" ht="76.5">
      <c r="A7780" s="262">
        <v>25</v>
      </c>
      <c r="B7780" s="124"/>
      <c r="C7780" s="125" t="s">
        <v>694</v>
      </c>
      <c r="D7780" s="195">
        <v>43277</v>
      </c>
      <c r="E7780" s="124" t="s">
        <v>13756</v>
      </c>
      <c r="F7780" s="124" t="s">
        <v>1315</v>
      </c>
      <c r="G7780" s="124">
        <v>18175662</v>
      </c>
      <c r="H7780" s="124"/>
      <c r="I7780" s="128" t="s">
        <v>16323</v>
      </c>
      <c r="J7780" s="124"/>
      <c r="K7780" s="124"/>
      <c r="L7780" s="124"/>
      <c r="M7780" s="124"/>
      <c r="N7780" s="197">
        <v>550722.6</v>
      </c>
      <c r="O7780" s="197">
        <v>0</v>
      </c>
      <c r="P7780" s="124" t="s">
        <v>1314</v>
      </c>
    </row>
    <row r="7781" spans="1:16" ht="76.5">
      <c r="A7781" s="262">
        <v>25</v>
      </c>
      <c r="B7781" s="124"/>
      <c r="C7781" s="125" t="s">
        <v>694</v>
      </c>
      <c r="D7781" s="195">
        <v>43277</v>
      </c>
      <c r="E7781" s="124" t="s">
        <v>13757</v>
      </c>
      <c r="F7781" s="124" t="s">
        <v>1315</v>
      </c>
      <c r="G7781" s="124">
        <v>18175248</v>
      </c>
      <c r="H7781" s="124"/>
      <c r="I7781" s="128" t="s">
        <v>16324</v>
      </c>
      <c r="J7781" s="124"/>
      <c r="K7781" s="124"/>
      <c r="L7781" s="124"/>
      <c r="M7781" s="124"/>
      <c r="N7781" s="197">
        <v>338381.73</v>
      </c>
      <c r="O7781" s="197">
        <v>0</v>
      </c>
      <c r="P7781" s="124" t="s">
        <v>1314</v>
      </c>
    </row>
    <row r="7782" spans="1:16" ht="76.5">
      <c r="A7782" s="262">
        <v>25</v>
      </c>
      <c r="B7782" s="124"/>
      <c r="C7782" s="125" t="s">
        <v>694</v>
      </c>
      <c r="D7782" s="195">
        <v>43277</v>
      </c>
      <c r="E7782" s="124" t="s">
        <v>13758</v>
      </c>
      <c r="F7782" s="124" t="s">
        <v>1315</v>
      </c>
      <c r="G7782" s="124">
        <v>18174826</v>
      </c>
      <c r="H7782" s="124"/>
      <c r="I7782" s="128" t="s">
        <v>16325</v>
      </c>
      <c r="J7782" s="124"/>
      <c r="K7782" s="124"/>
      <c r="L7782" s="124"/>
      <c r="M7782" s="124"/>
      <c r="N7782" s="197">
        <v>251419.35</v>
      </c>
      <c r="O7782" s="197">
        <v>0</v>
      </c>
      <c r="P7782" s="124" t="s">
        <v>1314</v>
      </c>
    </row>
    <row r="7783" spans="1:16" ht="76.5">
      <c r="A7783" s="262">
        <v>25</v>
      </c>
      <c r="B7783" s="124"/>
      <c r="C7783" s="125" t="s">
        <v>694</v>
      </c>
      <c r="D7783" s="195">
        <v>43277</v>
      </c>
      <c r="E7783" s="124" t="s">
        <v>13759</v>
      </c>
      <c r="F7783" s="124" t="s">
        <v>1315</v>
      </c>
      <c r="G7783" s="124">
        <v>18174055</v>
      </c>
      <c r="H7783" s="124"/>
      <c r="I7783" s="128" t="s">
        <v>16326</v>
      </c>
      <c r="J7783" s="124"/>
      <c r="K7783" s="124"/>
      <c r="L7783" s="124"/>
      <c r="M7783" s="124"/>
      <c r="N7783" s="197">
        <v>2672364.84</v>
      </c>
      <c r="O7783" s="197">
        <v>0</v>
      </c>
      <c r="P7783" s="124" t="s">
        <v>1314</v>
      </c>
    </row>
    <row r="7784" spans="1:16" ht="76.5">
      <c r="A7784" s="262">
        <v>25</v>
      </c>
      <c r="B7784" s="124"/>
      <c r="C7784" s="125" t="s">
        <v>694</v>
      </c>
      <c r="D7784" s="195">
        <v>43277</v>
      </c>
      <c r="E7784" s="124" t="s">
        <v>13760</v>
      </c>
      <c r="F7784" s="124" t="s">
        <v>1315</v>
      </c>
      <c r="G7784" s="124">
        <v>18175676</v>
      </c>
      <c r="H7784" s="124"/>
      <c r="I7784" s="128" t="s">
        <v>16327</v>
      </c>
      <c r="J7784" s="124"/>
      <c r="K7784" s="124"/>
      <c r="L7784" s="124"/>
      <c r="M7784" s="124"/>
      <c r="N7784" s="197">
        <v>376806.77</v>
      </c>
      <c r="O7784" s="197">
        <v>0</v>
      </c>
      <c r="P7784" s="124" t="s">
        <v>1314</v>
      </c>
    </row>
    <row r="7785" spans="1:16" ht="76.5">
      <c r="A7785" s="262">
        <v>25</v>
      </c>
      <c r="B7785" s="124"/>
      <c r="C7785" s="125" t="s">
        <v>694</v>
      </c>
      <c r="D7785" s="195">
        <v>43277</v>
      </c>
      <c r="E7785" s="124" t="s">
        <v>13761</v>
      </c>
      <c r="F7785" s="124" t="s">
        <v>1315</v>
      </c>
      <c r="G7785" s="124">
        <v>18171974</v>
      </c>
      <c r="H7785" s="124"/>
      <c r="I7785" s="128" t="s">
        <v>16328</v>
      </c>
      <c r="J7785" s="124"/>
      <c r="K7785" s="124"/>
      <c r="L7785" s="124"/>
      <c r="M7785" s="124"/>
      <c r="N7785" s="197">
        <v>517165.1</v>
      </c>
      <c r="O7785" s="197">
        <v>0</v>
      </c>
      <c r="P7785" s="124" t="s">
        <v>1314</v>
      </c>
    </row>
    <row r="7786" spans="1:16" ht="76.5">
      <c r="A7786" s="262">
        <v>25</v>
      </c>
      <c r="B7786" s="124"/>
      <c r="C7786" s="125" t="s">
        <v>694</v>
      </c>
      <c r="D7786" s="195">
        <v>43277</v>
      </c>
      <c r="E7786" s="124" t="s">
        <v>13762</v>
      </c>
      <c r="F7786" s="124" t="s">
        <v>1315</v>
      </c>
      <c r="G7786" s="124">
        <v>18175658</v>
      </c>
      <c r="H7786" s="124"/>
      <c r="I7786" s="128" t="s">
        <v>16329</v>
      </c>
      <c r="J7786" s="124"/>
      <c r="K7786" s="124"/>
      <c r="L7786" s="124"/>
      <c r="M7786" s="124"/>
      <c r="N7786" s="197">
        <v>1359098.73</v>
      </c>
      <c r="O7786" s="197">
        <v>0</v>
      </c>
      <c r="P7786" s="124" t="s">
        <v>1314</v>
      </c>
    </row>
    <row r="7787" spans="1:16" ht="76.5">
      <c r="A7787" s="262">
        <v>25</v>
      </c>
      <c r="B7787" s="124"/>
      <c r="C7787" s="125" t="s">
        <v>694</v>
      </c>
      <c r="D7787" s="195">
        <v>43277</v>
      </c>
      <c r="E7787" s="124" t="s">
        <v>13763</v>
      </c>
      <c r="F7787" s="124" t="s">
        <v>1315</v>
      </c>
      <c r="G7787" s="124">
        <v>18175397</v>
      </c>
      <c r="H7787" s="124"/>
      <c r="I7787" s="128" t="s">
        <v>16330</v>
      </c>
      <c r="J7787" s="124"/>
      <c r="K7787" s="124"/>
      <c r="L7787" s="124"/>
      <c r="M7787" s="124"/>
      <c r="N7787" s="197">
        <v>296444.28000000003</v>
      </c>
      <c r="O7787" s="197">
        <v>0</v>
      </c>
      <c r="P7787" s="124" t="s">
        <v>1314</v>
      </c>
    </row>
    <row r="7788" spans="1:16" ht="76.5">
      <c r="A7788" s="262">
        <v>25</v>
      </c>
      <c r="B7788" s="124"/>
      <c r="C7788" s="125" t="s">
        <v>694</v>
      </c>
      <c r="D7788" s="195">
        <v>43277</v>
      </c>
      <c r="E7788" s="124" t="s">
        <v>13764</v>
      </c>
      <c r="F7788" s="124" t="s">
        <v>1315</v>
      </c>
      <c r="G7788" s="124">
        <v>18175129</v>
      </c>
      <c r="H7788" s="124"/>
      <c r="I7788" s="128" t="s">
        <v>16331</v>
      </c>
      <c r="J7788" s="124"/>
      <c r="K7788" s="124"/>
      <c r="L7788" s="124"/>
      <c r="M7788" s="124"/>
      <c r="N7788" s="197">
        <v>402018.55</v>
      </c>
      <c r="O7788" s="197">
        <v>0</v>
      </c>
      <c r="P7788" s="124" t="s">
        <v>1314</v>
      </c>
    </row>
    <row r="7789" spans="1:16" ht="76.5">
      <c r="A7789" s="262">
        <v>25</v>
      </c>
      <c r="B7789" s="124"/>
      <c r="C7789" s="125" t="s">
        <v>694</v>
      </c>
      <c r="D7789" s="195">
        <v>43277</v>
      </c>
      <c r="E7789" s="124" t="s">
        <v>13765</v>
      </c>
      <c r="F7789" s="124" t="s">
        <v>1315</v>
      </c>
      <c r="G7789" s="124">
        <v>18174776</v>
      </c>
      <c r="H7789" s="124"/>
      <c r="I7789" s="128" t="s">
        <v>16332</v>
      </c>
      <c r="J7789" s="124"/>
      <c r="K7789" s="124"/>
      <c r="L7789" s="124"/>
      <c r="M7789" s="124"/>
      <c r="N7789" s="197">
        <v>227695.93</v>
      </c>
      <c r="O7789" s="197">
        <v>0</v>
      </c>
      <c r="P7789" s="124" t="s">
        <v>1314</v>
      </c>
    </row>
    <row r="7790" spans="1:16" ht="76.5">
      <c r="A7790" s="262">
        <v>25</v>
      </c>
      <c r="B7790" s="124"/>
      <c r="C7790" s="125" t="s">
        <v>694</v>
      </c>
      <c r="D7790" s="195">
        <v>43277</v>
      </c>
      <c r="E7790" s="124" t="s">
        <v>13766</v>
      </c>
      <c r="F7790" s="124" t="s">
        <v>1315</v>
      </c>
      <c r="G7790" s="124">
        <v>18173248</v>
      </c>
      <c r="H7790" s="124"/>
      <c r="I7790" s="128" t="s">
        <v>16333</v>
      </c>
      <c r="J7790" s="124"/>
      <c r="K7790" s="124"/>
      <c r="L7790" s="124"/>
      <c r="M7790" s="124"/>
      <c r="N7790" s="197">
        <v>80542.62</v>
      </c>
      <c r="O7790" s="197">
        <v>0</v>
      </c>
      <c r="P7790" s="124" t="s">
        <v>1314</v>
      </c>
    </row>
    <row r="7791" spans="1:16" ht="76.5">
      <c r="A7791" s="262">
        <v>25</v>
      </c>
      <c r="B7791" s="124"/>
      <c r="C7791" s="125" t="s">
        <v>694</v>
      </c>
      <c r="D7791" s="195">
        <v>43277</v>
      </c>
      <c r="E7791" s="124" t="s">
        <v>13767</v>
      </c>
      <c r="F7791" s="124" t="s">
        <v>1315</v>
      </c>
      <c r="G7791" s="124">
        <v>18172908</v>
      </c>
      <c r="H7791" s="124"/>
      <c r="I7791" s="128" t="s">
        <v>16334</v>
      </c>
      <c r="J7791" s="124"/>
      <c r="K7791" s="124"/>
      <c r="L7791" s="124"/>
      <c r="M7791" s="124"/>
      <c r="N7791" s="197">
        <v>96915.91</v>
      </c>
      <c r="O7791" s="197">
        <v>0</v>
      </c>
      <c r="P7791" s="124" t="s">
        <v>1314</v>
      </c>
    </row>
    <row r="7792" spans="1:16" ht="76.5">
      <c r="A7792" s="262">
        <v>25</v>
      </c>
      <c r="B7792" s="124"/>
      <c r="C7792" s="125" t="s">
        <v>694</v>
      </c>
      <c r="D7792" s="195">
        <v>43277</v>
      </c>
      <c r="E7792" s="124" t="s">
        <v>13768</v>
      </c>
      <c r="F7792" s="124" t="s">
        <v>1315</v>
      </c>
      <c r="G7792" s="124">
        <v>18172312</v>
      </c>
      <c r="H7792" s="124"/>
      <c r="I7792" s="128" t="s">
        <v>16335</v>
      </c>
      <c r="J7792" s="124"/>
      <c r="K7792" s="124"/>
      <c r="L7792" s="124"/>
      <c r="M7792" s="124"/>
      <c r="N7792" s="197">
        <v>232537.01</v>
      </c>
      <c r="O7792" s="197">
        <v>0</v>
      </c>
      <c r="P7792" s="124" t="s">
        <v>1314</v>
      </c>
    </row>
    <row r="7793" spans="1:16" ht="76.5">
      <c r="A7793" s="262">
        <v>25</v>
      </c>
      <c r="B7793" s="124"/>
      <c r="C7793" s="125" t="s">
        <v>694</v>
      </c>
      <c r="D7793" s="195">
        <v>43277</v>
      </c>
      <c r="E7793" s="124" t="s">
        <v>13769</v>
      </c>
      <c r="F7793" s="124" t="s">
        <v>1315</v>
      </c>
      <c r="G7793" s="124">
        <v>18171020</v>
      </c>
      <c r="H7793" s="124"/>
      <c r="I7793" s="128" t="s">
        <v>16336</v>
      </c>
      <c r="J7793" s="124"/>
      <c r="K7793" s="124"/>
      <c r="L7793" s="124"/>
      <c r="M7793" s="124"/>
      <c r="N7793" s="197">
        <v>464783.49</v>
      </c>
      <c r="O7793" s="197">
        <v>0</v>
      </c>
      <c r="P7793" s="124" t="s">
        <v>1314</v>
      </c>
    </row>
    <row r="7794" spans="1:16" ht="76.5">
      <c r="A7794" s="262">
        <v>25</v>
      </c>
      <c r="B7794" s="124"/>
      <c r="C7794" s="125" t="s">
        <v>694</v>
      </c>
      <c r="D7794" s="195">
        <v>43277</v>
      </c>
      <c r="E7794" s="124" t="s">
        <v>13770</v>
      </c>
      <c r="F7794" s="124" t="s">
        <v>1315</v>
      </c>
      <c r="G7794" s="124">
        <v>18171015</v>
      </c>
      <c r="H7794" s="124"/>
      <c r="I7794" s="128" t="s">
        <v>16337</v>
      </c>
      <c r="J7794" s="124"/>
      <c r="K7794" s="124"/>
      <c r="L7794" s="124"/>
      <c r="M7794" s="124"/>
      <c r="N7794" s="197">
        <v>409818.24</v>
      </c>
      <c r="O7794" s="197">
        <v>0</v>
      </c>
      <c r="P7794" s="124" t="s">
        <v>1314</v>
      </c>
    </row>
    <row r="7795" spans="1:16" ht="76.5">
      <c r="A7795" s="262">
        <v>25</v>
      </c>
      <c r="B7795" s="124"/>
      <c r="C7795" s="125" t="s">
        <v>694</v>
      </c>
      <c r="D7795" s="195">
        <v>43277</v>
      </c>
      <c r="E7795" s="124" t="s">
        <v>13771</v>
      </c>
      <c r="F7795" s="124" t="s">
        <v>1315</v>
      </c>
      <c r="G7795" s="124">
        <v>18171003</v>
      </c>
      <c r="H7795" s="124"/>
      <c r="I7795" s="128" t="s">
        <v>16338</v>
      </c>
      <c r="J7795" s="124"/>
      <c r="K7795" s="124"/>
      <c r="L7795" s="124"/>
      <c r="M7795" s="124"/>
      <c r="N7795" s="197">
        <v>622816.34</v>
      </c>
      <c r="O7795" s="197">
        <v>0</v>
      </c>
      <c r="P7795" s="124" t="s">
        <v>1314</v>
      </c>
    </row>
    <row r="7796" spans="1:16" ht="76.5">
      <c r="A7796" s="262">
        <v>25</v>
      </c>
      <c r="B7796" s="124"/>
      <c r="C7796" s="125" t="s">
        <v>694</v>
      </c>
      <c r="D7796" s="195">
        <v>43277</v>
      </c>
      <c r="E7796" s="124" t="s">
        <v>13772</v>
      </c>
      <c r="F7796" s="124" t="s">
        <v>1315</v>
      </c>
      <c r="G7796" s="124">
        <v>18170973</v>
      </c>
      <c r="H7796" s="124"/>
      <c r="I7796" s="128" t="s">
        <v>16339</v>
      </c>
      <c r="J7796" s="124"/>
      <c r="K7796" s="124"/>
      <c r="L7796" s="124"/>
      <c r="M7796" s="124"/>
      <c r="N7796" s="197">
        <v>77843.16</v>
      </c>
      <c r="O7796" s="197">
        <v>0</v>
      </c>
      <c r="P7796" s="124" t="s">
        <v>1314</v>
      </c>
    </row>
    <row r="7797" spans="1:16" ht="76.5">
      <c r="A7797" s="262">
        <v>25</v>
      </c>
      <c r="B7797" s="124"/>
      <c r="C7797" s="125" t="s">
        <v>694</v>
      </c>
      <c r="D7797" s="195">
        <v>43277</v>
      </c>
      <c r="E7797" s="124" t="s">
        <v>13773</v>
      </c>
      <c r="F7797" s="124" t="s">
        <v>1315</v>
      </c>
      <c r="G7797" s="124">
        <v>18118066</v>
      </c>
      <c r="H7797" s="124"/>
      <c r="I7797" s="128" t="s">
        <v>16340</v>
      </c>
      <c r="J7797" s="124"/>
      <c r="K7797" s="124"/>
      <c r="L7797" s="124"/>
      <c r="M7797" s="124"/>
      <c r="N7797" s="197">
        <v>563928.74</v>
      </c>
      <c r="O7797" s="197">
        <v>0</v>
      </c>
      <c r="P7797" s="124" t="s">
        <v>1314</v>
      </c>
    </row>
    <row r="7798" spans="1:16" ht="76.5">
      <c r="A7798" s="262">
        <v>25</v>
      </c>
      <c r="B7798" s="124"/>
      <c r="C7798" s="125" t="s">
        <v>694</v>
      </c>
      <c r="D7798" s="195">
        <v>43277</v>
      </c>
      <c r="E7798" s="124" t="s">
        <v>13774</v>
      </c>
      <c r="F7798" s="124" t="s">
        <v>1315</v>
      </c>
      <c r="G7798" s="124">
        <v>18175663</v>
      </c>
      <c r="H7798" s="124"/>
      <c r="I7798" s="128" t="s">
        <v>16341</v>
      </c>
      <c r="J7798" s="124"/>
      <c r="K7798" s="124"/>
      <c r="L7798" s="124"/>
      <c r="M7798" s="124"/>
      <c r="N7798" s="197">
        <v>2749525.84</v>
      </c>
      <c r="O7798" s="197">
        <v>0</v>
      </c>
      <c r="P7798" s="124" t="s">
        <v>1314</v>
      </c>
    </row>
    <row r="7799" spans="1:16" ht="76.5">
      <c r="A7799" s="262">
        <v>25</v>
      </c>
      <c r="B7799" s="124"/>
      <c r="C7799" s="125" t="s">
        <v>694</v>
      </c>
      <c r="D7799" s="195">
        <v>43277</v>
      </c>
      <c r="E7799" s="124" t="s">
        <v>13775</v>
      </c>
      <c r="F7799" s="124" t="s">
        <v>1315</v>
      </c>
      <c r="G7799" s="124">
        <v>18177429</v>
      </c>
      <c r="H7799" s="124"/>
      <c r="I7799" s="128" t="s">
        <v>16342</v>
      </c>
      <c r="J7799" s="124"/>
      <c r="K7799" s="124"/>
      <c r="L7799" s="124"/>
      <c r="M7799" s="124"/>
      <c r="N7799" s="197">
        <v>709510.66</v>
      </c>
      <c r="O7799" s="197">
        <v>0</v>
      </c>
      <c r="P7799" s="124" t="s">
        <v>1314</v>
      </c>
    </row>
    <row r="7800" spans="1:16" ht="76.5">
      <c r="A7800" s="262">
        <v>25</v>
      </c>
      <c r="B7800" s="124"/>
      <c r="C7800" s="125" t="s">
        <v>694</v>
      </c>
      <c r="D7800" s="195">
        <v>43277</v>
      </c>
      <c r="E7800" s="124" t="s">
        <v>13776</v>
      </c>
      <c r="F7800" s="124" t="s">
        <v>1315</v>
      </c>
      <c r="G7800" s="124">
        <v>18177377</v>
      </c>
      <c r="H7800" s="124"/>
      <c r="I7800" s="128" t="s">
        <v>16343</v>
      </c>
      <c r="J7800" s="124"/>
      <c r="K7800" s="124"/>
      <c r="L7800" s="124"/>
      <c r="M7800" s="124"/>
      <c r="N7800" s="197">
        <v>458795.57</v>
      </c>
      <c r="O7800" s="197">
        <v>0</v>
      </c>
      <c r="P7800" s="124" t="s">
        <v>1314</v>
      </c>
    </row>
    <row r="7801" spans="1:16" ht="76.5">
      <c r="A7801" s="262">
        <v>25</v>
      </c>
      <c r="B7801" s="124"/>
      <c r="C7801" s="125" t="s">
        <v>694</v>
      </c>
      <c r="D7801" s="195">
        <v>43277</v>
      </c>
      <c r="E7801" s="124" t="s">
        <v>13777</v>
      </c>
      <c r="F7801" s="124" t="s">
        <v>1315</v>
      </c>
      <c r="G7801" s="124">
        <v>18177354</v>
      </c>
      <c r="H7801" s="124"/>
      <c r="I7801" s="128" t="s">
        <v>16344</v>
      </c>
      <c r="J7801" s="124"/>
      <c r="K7801" s="124"/>
      <c r="L7801" s="124"/>
      <c r="M7801" s="124"/>
      <c r="N7801" s="197">
        <v>176457.55</v>
      </c>
      <c r="O7801" s="197">
        <v>0</v>
      </c>
      <c r="P7801" s="124" t="s">
        <v>1314</v>
      </c>
    </row>
    <row r="7802" spans="1:16" ht="76.5">
      <c r="A7802" s="262">
        <v>25</v>
      </c>
      <c r="B7802" s="124"/>
      <c r="C7802" s="125" t="s">
        <v>694</v>
      </c>
      <c r="D7802" s="195">
        <v>43277</v>
      </c>
      <c r="E7802" s="124" t="s">
        <v>13778</v>
      </c>
      <c r="F7802" s="124" t="s">
        <v>1315</v>
      </c>
      <c r="G7802" s="124">
        <v>18175672</v>
      </c>
      <c r="H7802" s="124"/>
      <c r="I7802" s="128" t="s">
        <v>16345</v>
      </c>
      <c r="J7802" s="124"/>
      <c r="K7802" s="124"/>
      <c r="L7802" s="124"/>
      <c r="M7802" s="124"/>
      <c r="N7802" s="197">
        <v>456573.13</v>
      </c>
      <c r="O7802" s="197">
        <v>0</v>
      </c>
      <c r="P7802" s="124" t="s">
        <v>1314</v>
      </c>
    </row>
    <row r="7803" spans="1:16" ht="76.5">
      <c r="A7803" s="262">
        <v>25</v>
      </c>
      <c r="B7803" s="124"/>
      <c r="C7803" s="125" t="s">
        <v>694</v>
      </c>
      <c r="D7803" s="195">
        <v>43277</v>
      </c>
      <c r="E7803" s="124" t="s">
        <v>13779</v>
      </c>
      <c r="F7803" s="124" t="s">
        <v>1315</v>
      </c>
      <c r="G7803" s="124">
        <v>18175660</v>
      </c>
      <c r="H7803" s="124"/>
      <c r="I7803" s="128" t="s">
        <v>16346</v>
      </c>
      <c r="J7803" s="124"/>
      <c r="K7803" s="124"/>
      <c r="L7803" s="124"/>
      <c r="M7803" s="124"/>
      <c r="N7803" s="197">
        <v>459852.45</v>
      </c>
      <c r="O7803" s="197">
        <v>0</v>
      </c>
      <c r="P7803" s="124" t="s">
        <v>1314</v>
      </c>
    </row>
    <row r="7804" spans="1:16" ht="76.5">
      <c r="A7804" s="262">
        <v>25</v>
      </c>
      <c r="B7804" s="124"/>
      <c r="C7804" s="125" t="s">
        <v>694</v>
      </c>
      <c r="D7804" s="195">
        <v>43277</v>
      </c>
      <c r="E7804" s="124" t="s">
        <v>13780</v>
      </c>
      <c r="F7804" s="124" t="s">
        <v>1315</v>
      </c>
      <c r="G7804" s="124">
        <v>18174999</v>
      </c>
      <c r="H7804" s="124"/>
      <c r="I7804" s="128" t="s">
        <v>16347</v>
      </c>
      <c r="J7804" s="124"/>
      <c r="K7804" s="124"/>
      <c r="L7804" s="124"/>
      <c r="M7804" s="124"/>
      <c r="N7804" s="197">
        <v>578626.17000000004</v>
      </c>
      <c r="O7804" s="197">
        <v>0</v>
      </c>
      <c r="P7804" s="124" t="s">
        <v>1314</v>
      </c>
    </row>
    <row r="7805" spans="1:16" ht="76.5">
      <c r="A7805" s="262">
        <v>25</v>
      </c>
      <c r="B7805" s="124"/>
      <c r="C7805" s="125" t="s">
        <v>694</v>
      </c>
      <c r="D7805" s="195">
        <v>43277</v>
      </c>
      <c r="E7805" s="124" t="s">
        <v>13781</v>
      </c>
      <c r="F7805" s="124" t="s">
        <v>1315</v>
      </c>
      <c r="G7805" s="124">
        <v>18173910</v>
      </c>
      <c r="H7805" s="124"/>
      <c r="I7805" s="128" t="s">
        <v>16348</v>
      </c>
      <c r="J7805" s="124"/>
      <c r="K7805" s="124"/>
      <c r="L7805" s="124"/>
      <c r="M7805" s="124"/>
      <c r="N7805" s="197">
        <v>843240.24</v>
      </c>
      <c r="O7805" s="197">
        <v>0</v>
      </c>
      <c r="P7805" s="124" t="s">
        <v>1314</v>
      </c>
    </row>
    <row r="7806" spans="1:16" ht="51">
      <c r="A7806" s="262">
        <v>10</v>
      </c>
      <c r="B7806" s="124"/>
      <c r="C7806" s="125" t="s">
        <v>690</v>
      </c>
      <c r="D7806" s="195">
        <v>43277</v>
      </c>
      <c r="E7806" s="124" t="s">
        <v>13782</v>
      </c>
      <c r="F7806" s="124" t="s">
        <v>6</v>
      </c>
      <c r="G7806" s="124">
        <v>769026</v>
      </c>
      <c r="H7806" s="124"/>
      <c r="I7806" s="128" t="s">
        <v>16349</v>
      </c>
      <c r="J7806" s="124"/>
      <c r="K7806" s="124"/>
      <c r="L7806" s="124"/>
      <c r="M7806" s="124"/>
      <c r="N7806" s="197">
        <v>0</v>
      </c>
      <c r="O7806" s="197">
        <v>171664.64000000001</v>
      </c>
      <c r="P7806" s="124" t="s">
        <v>1314</v>
      </c>
    </row>
    <row r="7807" spans="1:16" ht="63.75">
      <c r="A7807" s="262">
        <v>41</v>
      </c>
      <c r="B7807" s="124"/>
      <c r="C7807" s="125" t="s">
        <v>697</v>
      </c>
      <c r="D7807" s="195">
        <v>43277</v>
      </c>
      <c r="E7807" s="124" t="s">
        <v>13783</v>
      </c>
      <c r="F7807" s="124" t="s">
        <v>6</v>
      </c>
      <c r="G7807" s="124">
        <v>769146</v>
      </c>
      <c r="H7807" s="124"/>
      <c r="I7807" s="128" t="s">
        <v>16350</v>
      </c>
      <c r="J7807" s="124"/>
      <c r="K7807" s="124"/>
      <c r="L7807" s="124"/>
      <c r="M7807" s="124"/>
      <c r="N7807" s="197">
        <v>0</v>
      </c>
      <c r="O7807" s="197">
        <v>2599794.23</v>
      </c>
      <c r="P7807" s="124" t="s">
        <v>1314</v>
      </c>
    </row>
    <row r="7808" spans="1:16" ht="51">
      <c r="A7808" s="262">
        <v>10</v>
      </c>
      <c r="B7808" s="124"/>
      <c r="C7808" s="125" t="s">
        <v>690</v>
      </c>
      <c r="D7808" s="195">
        <v>43277</v>
      </c>
      <c r="E7808" s="124" t="s">
        <v>13784</v>
      </c>
      <c r="F7808" s="124" t="s">
        <v>15</v>
      </c>
      <c r="G7808" s="124">
        <v>769027</v>
      </c>
      <c r="H7808" s="124"/>
      <c r="I7808" s="128" t="s">
        <v>16351</v>
      </c>
      <c r="J7808" s="124"/>
      <c r="K7808" s="124"/>
      <c r="L7808" s="124"/>
      <c r="M7808" s="124"/>
      <c r="N7808" s="197">
        <v>50</v>
      </c>
      <c r="O7808" s="197">
        <v>0</v>
      </c>
      <c r="P7808" s="124" t="s">
        <v>1314</v>
      </c>
    </row>
    <row r="7809" spans="1:16" ht="63.75">
      <c r="A7809" s="262">
        <v>513</v>
      </c>
      <c r="B7809" s="124"/>
      <c r="C7809" s="125" t="s">
        <v>201</v>
      </c>
      <c r="D7809" s="195">
        <v>43277</v>
      </c>
      <c r="E7809" s="124" t="s">
        <v>13785</v>
      </c>
      <c r="F7809" s="124" t="s">
        <v>15</v>
      </c>
      <c r="G7809" s="124">
        <v>769029</v>
      </c>
      <c r="H7809" s="124"/>
      <c r="I7809" s="128" t="s">
        <v>16352</v>
      </c>
      <c r="J7809" s="124"/>
      <c r="K7809" s="124"/>
      <c r="L7809" s="124"/>
      <c r="M7809" s="124"/>
      <c r="N7809" s="197">
        <v>50</v>
      </c>
      <c r="O7809" s="197">
        <v>0</v>
      </c>
      <c r="P7809" s="124" t="s">
        <v>1314</v>
      </c>
    </row>
    <row r="7810" spans="1:16" ht="76.5">
      <c r="A7810" s="262">
        <v>25</v>
      </c>
      <c r="B7810" s="124"/>
      <c r="C7810" s="125" t="s">
        <v>694</v>
      </c>
      <c r="D7810" s="195">
        <v>43277</v>
      </c>
      <c r="E7810" s="124" t="s">
        <v>13786</v>
      </c>
      <c r="F7810" s="124" t="s">
        <v>1315</v>
      </c>
      <c r="G7810" s="124">
        <v>18175657</v>
      </c>
      <c r="H7810" s="124"/>
      <c r="I7810" s="128" t="s">
        <v>16353</v>
      </c>
      <c r="J7810" s="124"/>
      <c r="K7810" s="124"/>
      <c r="L7810" s="124"/>
      <c r="M7810" s="124"/>
      <c r="N7810" s="197">
        <v>96652.96</v>
      </c>
      <c r="O7810" s="197">
        <v>0</v>
      </c>
      <c r="P7810" s="124" t="s">
        <v>1314</v>
      </c>
    </row>
    <row r="7811" spans="1:16" ht="76.5">
      <c r="A7811" s="262">
        <v>25</v>
      </c>
      <c r="B7811" s="124"/>
      <c r="C7811" s="125" t="s">
        <v>694</v>
      </c>
      <c r="D7811" s="195">
        <v>43277</v>
      </c>
      <c r="E7811" s="124" t="s">
        <v>13787</v>
      </c>
      <c r="F7811" s="124" t="s">
        <v>1315</v>
      </c>
      <c r="G7811" s="124">
        <v>18175671</v>
      </c>
      <c r="H7811" s="124"/>
      <c r="I7811" s="128" t="s">
        <v>16354</v>
      </c>
      <c r="J7811" s="124"/>
      <c r="K7811" s="124"/>
      <c r="L7811" s="124"/>
      <c r="M7811" s="124"/>
      <c r="N7811" s="197">
        <v>123469.6</v>
      </c>
      <c r="O7811" s="197">
        <v>0</v>
      </c>
      <c r="P7811" s="124" t="s">
        <v>1314</v>
      </c>
    </row>
    <row r="7812" spans="1:16" ht="76.5">
      <c r="A7812" s="262">
        <v>25</v>
      </c>
      <c r="B7812" s="124"/>
      <c r="C7812" s="125" t="s">
        <v>694</v>
      </c>
      <c r="D7812" s="195">
        <v>43277</v>
      </c>
      <c r="E7812" s="124" t="s">
        <v>13788</v>
      </c>
      <c r="F7812" s="124" t="s">
        <v>1315</v>
      </c>
      <c r="G7812" s="124">
        <v>18175682</v>
      </c>
      <c r="H7812" s="124"/>
      <c r="I7812" s="128" t="s">
        <v>16355</v>
      </c>
      <c r="J7812" s="124"/>
      <c r="K7812" s="124"/>
      <c r="L7812" s="124"/>
      <c r="M7812" s="124"/>
      <c r="N7812" s="197">
        <v>803948.87</v>
      </c>
      <c r="O7812" s="197">
        <v>0</v>
      </c>
      <c r="P7812" s="124" t="s">
        <v>1314</v>
      </c>
    </row>
    <row r="7813" spans="1:16" ht="76.5">
      <c r="A7813" s="262">
        <v>25</v>
      </c>
      <c r="B7813" s="124"/>
      <c r="C7813" s="125" t="s">
        <v>694</v>
      </c>
      <c r="D7813" s="195">
        <v>43277</v>
      </c>
      <c r="E7813" s="124" t="s">
        <v>13789</v>
      </c>
      <c r="F7813" s="124" t="s">
        <v>1315</v>
      </c>
      <c r="G7813" s="124">
        <v>18175805</v>
      </c>
      <c r="H7813" s="124"/>
      <c r="I7813" s="128" t="s">
        <v>16356</v>
      </c>
      <c r="J7813" s="124"/>
      <c r="K7813" s="124"/>
      <c r="L7813" s="124"/>
      <c r="M7813" s="124"/>
      <c r="N7813" s="197">
        <v>296882.44</v>
      </c>
      <c r="O7813" s="197">
        <v>0</v>
      </c>
      <c r="P7813" s="124" t="s">
        <v>1314</v>
      </c>
    </row>
    <row r="7814" spans="1:16" ht="76.5">
      <c r="A7814" s="262">
        <v>25</v>
      </c>
      <c r="B7814" s="124"/>
      <c r="C7814" s="125" t="s">
        <v>694</v>
      </c>
      <c r="D7814" s="195">
        <v>43277</v>
      </c>
      <c r="E7814" s="124" t="s">
        <v>13790</v>
      </c>
      <c r="F7814" s="124" t="s">
        <v>1315</v>
      </c>
      <c r="G7814" s="124">
        <v>18176742</v>
      </c>
      <c r="H7814" s="124"/>
      <c r="I7814" s="128" t="s">
        <v>16357</v>
      </c>
      <c r="J7814" s="124"/>
      <c r="K7814" s="124"/>
      <c r="L7814" s="124"/>
      <c r="M7814" s="124"/>
      <c r="N7814" s="197">
        <v>201724.91</v>
      </c>
      <c r="O7814" s="197">
        <v>0</v>
      </c>
      <c r="P7814" s="124" t="s">
        <v>1314</v>
      </c>
    </row>
    <row r="7815" spans="1:16" ht="76.5">
      <c r="A7815" s="262">
        <v>25</v>
      </c>
      <c r="B7815" s="124"/>
      <c r="C7815" s="125" t="s">
        <v>694</v>
      </c>
      <c r="D7815" s="195">
        <v>43277</v>
      </c>
      <c r="E7815" s="124" t="s">
        <v>13791</v>
      </c>
      <c r="F7815" s="124" t="s">
        <v>1315</v>
      </c>
      <c r="G7815" s="124">
        <v>18177003</v>
      </c>
      <c r="H7815" s="124"/>
      <c r="I7815" s="128" t="s">
        <v>16358</v>
      </c>
      <c r="J7815" s="124"/>
      <c r="K7815" s="124"/>
      <c r="L7815" s="124"/>
      <c r="M7815" s="124"/>
      <c r="N7815" s="197">
        <v>309038.96999999997</v>
      </c>
      <c r="O7815" s="197">
        <v>0</v>
      </c>
      <c r="P7815" s="124" t="s">
        <v>1314</v>
      </c>
    </row>
    <row r="7816" spans="1:16" ht="89.25">
      <c r="A7816" s="262">
        <v>513</v>
      </c>
      <c r="B7816" s="124"/>
      <c r="C7816" s="125" t="s">
        <v>201</v>
      </c>
      <c r="D7816" s="195">
        <v>43277</v>
      </c>
      <c r="E7816" s="124" t="s">
        <v>13792</v>
      </c>
      <c r="F7816" s="124" t="s">
        <v>15</v>
      </c>
      <c r="G7816" s="124">
        <v>5307</v>
      </c>
      <c r="H7816" s="124"/>
      <c r="I7816" s="128" t="s">
        <v>16359</v>
      </c>
      <c r="J7816" s="124"/>
      <c r="K7816" s="124"/>
      <c r="L7816" s="124"/>
      <c r="M7816" s="124"/>
      <c r="N7816" s="197">
        <v>155376.25</v>
      </c>
      <c r="O7816" s="197">
        <v>0</v>
      </c>
      <c r="P7816" s="124" t="s">
        <v>1314</v>
      </c>
    </row>
    <row r="7817" spans="1:16" ht="102">
      <c r="A7817" s="262">
        <v>117</v>
      </c>
      <c r="B7817" s="124"/>
      <c r="C7817" s="125" t="s">
        <v>722</v>
      </c>
      <c r="D7817" s="195">
        <v>43277</v>
      </c>
      <c r="E7817" s="124" t="s">
        <v>13793</v>
      </c>
      <c r="F7817" s="124" t="s">
        <v>15</v>
      </c>
      <c r="G7817" s="124">
        <v>5306</v>
      </c>
      <c r="H7817" s="124"/>
      <c r="I7817" s="128" t="s">
        <v>16360</v>
      </c>
      <c r="J7817" s="124"/>
      <c r="K7817" s="124"/>
      <c r="L7817" s="124"/>
      <c r="M7817" s="124"/>
      <c r="N7817" s="197">
        <v>275.83</v>
      </c>
      <c r="O7817" s="197">
        <v>0</v>
      </c>
      <c r="P7817" s="124" t="s">
        <v>1314</v>
      </c>
    </row>
    <row r="7818" spans="1:16" ht="89.25">
      <c r="A7818" s="262">
        <v>20</v>
      </c>
      <c r="B7818" s="124"/>
      <c r="C7818" s="125" t="s">
        <v>693</v>
      </c>
      <c r="D7818" s="195">
        <v>43277</v>
      </c>
      <c r="E7818" s="124" t="s">
        <v>13794</v>
      </c>
      <c r="F7818" s="124" t="s">
        <v>15</v>
      </c>
      <c r="G7818" s="124">
        <v>5301</v>
      </c>
      <c r="H7818" s="124"/>
      <c r="I7818" s="128" t="s">
        <v>16361</v>
      </c>
      <c r="J7818" s="124"/>
      <c r="K7818" s="124"/>
      <c r="L7818" s="124"/>
      <c r="M7818" s="124"/>
      <c r="N7818" s="197">
        <v>270</v>
      </c>
      <c r="O7818" s="197">
        <v>0</v>
      </c>
      <c r="P7818" s="124" t="s">
        <v>1314</v>
      </c>
    </row>
    <row r="7819" spans="1:16" ht="89.25">
      <c r="A7819" s="262">
        <v>20</v>
      </c>
      <c r="B7819" s="124"/>
      <c r="C7819" s="125" t="s">
        <v>693</v>
      </c>
      <c r="D7819" s="195">
        <v>43277</v>
      </c>
      <c r="E7819" s="124" t="s">
        <v>13795</v>
      </c>
      <c r="F7819" s="124" t="s">
        <v>15</v>
      </c>
      <c r="G7819" s="124">
        <v>5291</v>
      </c>
      <c r="H7819" s="124"/>
      <c r="I7819" s="128" t="s">
        <v>16362</v>
      </c>
      <c r="J7819" s="124"/>
      <c r="K7819" s="124"/>
      <c r="L7819" s="124"/>
      <c r="M7819" s="124"/>
      <c r="N7819" s="197">
        <v>270</v>
      </c>
      <c r="O7819" s="197">
        <v>0</v>
      </c>
      <c r="P7819" s="124" t="s">
        <v>1314</v>
      </c>
    </row>
    <row r="7820" spans="1:16" ht="63.75">
      <c r="A7820" s="262">
        <v>41</v>
      </c>
      <c r="B7820" s="124"/>
      <c r="C7820" s="125" t="s">
        <v>697</v>
      </c>
      <c r="D7820" s="195">
        <v>43277</v>
      </c>
      <c r="E7820" s="124" t="s">
        <v>13796</v>
      </c>
      <c r="F7820" s="124" t="s">
        <v>15</v>
      </c>
      <c r="G7820" s="124">
        <v>769147</v>
      </c>
      <c r="H7820" s="124"/>
      <c r="I7820" s="128" t="s">
        <v>16363</v>
      </c>
      <c r="J7820" s="124"/>
      <c r="K7820" s="124"/>
      <c r="L7820" s="124"/>
      <c r="M7820" s="124"/>
      <c r="N7820" s="197">
        <v>50</v>
      </c>
      <c r="O7820" s="197">
        <v>0</v>
      </c>
      <c r="P7820" s="124" t="s">
        <v>1314</v>
      </c>
    </row>
    <row r="7821" spans="1:16" ht="76.5">
      <c r="A7821" s="262">
        <v>25</v>
      </c>
      <c r="B7821" s="124"/>
      <c r="C7821" s="125" t="s">
        <v>694</v>
      </c>
      <c r="D7821" s="195">
        <v>43277</v>
      </c>
      <c r="E7821" s="124" t="s">
        <v>13797</v>
      </c>
      <c r="F7821" s="124" t="s">
        <v>1315</v>
      </c>
      <c r="G7821" s="124">
        <v>18177791</v>
      </c>
      <c r="H7821" s="124"/>
      <c r="I7821" s="128" t="s">
        <v>16364</v>
      </c>
      <c r="J7821" s="124"/>
      <c r="K7821" s="124"/>
      <c r="L7821" s="124"/>
      <c r="M7821" s="124"/>
      <c r="N7821" s="197">
        <v>987635.29</v>
      </c>
      <c r="O7821" s="197">
        <v>0</v>
      </c>
      <c r="P7821" s="124" t="s">
        <v>1314</v>
      </c>
    </row>
    <row r="7822" spans="1:16" ht="76.5">
      <c r="A7822" s="262">
        <v>25</v>
      </c>
      <c r="B7822" s="124"/>
      <c r="C7822" s="125" t="s">
        <v>694</v>
      </c>
      <c r="D7822" s="195">
        <v>43277</v>
      </c>
      <c r="E7822" s="124" t="s">
        <v>13798</v>
      </c>
      <c r="F7822" s="124" t="s">
        <v>1315</v>
      </c>
      <c r="G7822" s="124">
        <v>18177790</v>
      </c>
      <c r="H7822" s="124"/>
      <c r="I7822" s="128" t="s">
        <v>16365</v>
      </c>
      <c r="J7822" s="124"/>
      <c r="K7822" s="124"/>
      <c r="L7822" s="124"/>
      <c r="M7822" s="124"/>
      <c r="N7822" s="197">
        <v>2016303.71</v>
      </c>
      <c r="O7822" s="197">
        <v>0</v>
      </c>
      <c r="P7822" s="124" t="s">
        <v>1314</v>
      </c>
    </row>
    <row r="7823" spans="1:16" ht="76.5">
      <c r="A7823" s="262">
        <v>25</v>
      </c>
      <c r="B7823" s="124"/>
      <c r="C7823" s="125" t="s">
        <v>694</v>
      </c>
      <c r="D7823" s="195">
        <v>43277</v>
      </c>
      <c r="E7823" s="124" t="s">
        <v>13799</v>
      </c>
      <c r="F7823" s="124" t="s">
        <v>1315</v>
      </c>
      <c r="G7823" s="124">
        <v>18177787</v>
      </c>
      <c r="H7823" s="124"/>
      <c r="I7823" s="128" t="s">
        <v>16366</v>
      </c>
      <c r="J7823" s="124"/>
      <c r="K7823" s="124"/>
      <c r="L7823" s="124"/>
      <c r="M7823" s="124"/>
      <c r="N7823" s="197">
        <v>292631.5</v>
      </c>
      <c r="O7823" s="197">
        <v>0</v>
      </c>
      <c r="P7823" s="124" t="s">
        <v>1314</v>
      </c>
    </row>
    <row r="7824" spans="1:16" ht="76.5">
      <c r="A7824" s="262">
        <v>25</v>
      </c>
      <c r="B7824" s="124"/>
      <c r="C7824" s="125" t="s">
        <v>694</v>
      </c>
      <c r="D7824" s="195">
        <v>43277</v>
      </c>
      <c r="E7824" s="124" t="s">
        <v>13800</v>
      </c>
      <c r="F7824" s="124" t="s">
        <v>1315</v>
      </c>
      <c r="G7824" s="124">
        <v>18177784</v>
      </c>
      <c r="H7824" s="124"/>
      <c r="I7824" s="128" t="s">
        <v>16367</v>
      </c>
      <c r="J7824" s="124"/>
      <c r="K7824" s="124"/>
      <c r="L7824" s="124"/>
      <c r="M7824" s="124"/>
      <c r="N7824" s="197">
        <v>399999.71</v>
      </c>
      <c r="O7824" s="197">
        <v>0</v>
      </c>
      <c r="P7824" s="124" t="s">
        <v>1314</v>
      </c>
    </row>
    <row r="7825" spans="1:16" ht="76.5">
      <c r="A7825" s="262">
        <v>25</v>
      </c>
      <c r="B7825" s="124"/>
      <c r="C7825" s="125" t="s">
        <v>694</v>
      </c>
      <c r="D7825" s="195">
        <v>43277</v>
      </c>
      <c r="E7825" s="124" t="s">
        <v>13801</v>
      </c>
      <c r="F7825" s="124" t="s">
        <v>1315</v>
      </c>
      <c r="G7825" s="124">
        <v>18177780</v>
      </c>
      <c r="H7825" s="124"/>
      <c r="I7825" s="128" t="s">
        <v>16368</v>
      </c>
      <c r="J7825" s="124"/>
      <c r="K7825" s="124"/>
      <c r="L7825" s="124"/>
      <c r="M7825" s="124"/>
      <c r="N7825" s="197">
        <v>636293.56999999995</v>
      </c>
      <c r="O7825" s="197">
        <v>0</v>
      </c>
      <c r="P7825" s="124" t="s">
        <v>1314</v>
      </c>
    </row>
    <row r="7826" spans="1:16" ht="76.5">
      <c r="A7826" s="262">
        <v>25</v>
      </c>
      <c r="B7826" s="124"/>
      <c r="C7826" s="125" t="s">
        <v>694</v>
      </c>
      <c r="D7826" s="195">
        <v>43277</v>
      </c>
      <c r="E7826" s="124" t="s">
        <v>13802</v>
      </c>
      <c r="F7826" s="124" t="s">
        <v>1315</v>
      </c>
      <c r="G7826" s="124">
        <v>18177779</v>
      </c>
      <c r="H7826" s="124"/>
      <c r="I7826" s="128" t="s">
        <v>16369</v>
      </c>
      <c r="J7826" s="124"/>
      <c r="K7826" s="124"/>
      <c r="L7826" s="124"/>
      <c r="M7826" s="124"/>
      <c r="N7826" s="197">
        <v>258684.88</v>
      </c>
      <c r="O7826" s="197">
        <v>0</v>
      </c>
      <c r="P7826" s="124" t="s">
        <v>1314</v>
      </c>
    </row>
    <row r="7827" spans="1:16" ht="76.5">
      <c r="A7827" s="262">
        <v>25</v>
      </c>
      <c r="B7827" s="124"/>
      <c r="C7827" s="125" t="s">
        <v>694</v>
      </c>
      <c r="D7827" s="195">
        <v>43277</v>
      </c>
      <c r="E7827" s="124" t="s">
        <v>13803</v>
      </c>
      <c r="F7827" s="124" t="s">
        <v>1315</v>
      </c>
      <c r="G7827" s="124">
        <v>18177698</v>
      </c>
      <c r="H7827" s="124"/>
      <c r="I7827" s="128" t="s">
        <v>14871</v>
      </c>
      <c r="J7827" s="124"/>
      <c r="K7827" s="124"/>
      <c r="L7827" s="124"/>
      <c r="M7827" s="124"/>
      <c r="N7827" s="197">
        <v>138363.66</v>
      </c>
      <c r="O7827" s="197">
        <v>0</v>
      </c>
      <c r="P7827" s="124" t="s">
        <v>1314</v>
      </c>
    </row>
    <row r="7828" spans="1:16" ht="76.5">
      <c r="A7828" s="262">
        <v>25</v>
      </c>
      <c r="B7828" s="124"/>
      <c r="C7828" s="125" t="s">
        <v>694</v>
      </c>
      <c r="D7828" s="195">
        <v>43277</v>
      </c>
      <c r="E7828" s="124" t="s">
        <v>13804</v>
      </c>
      <c r="F7828" s="124" t="s">
        <v>1315</v>
      </c>
      <c r="G7828" s="124">
        <v>18175275</v>
      </c>
      <c r="H7828" s="124"/>
      <c r="I7828" s="128" t="s">
        <v>16370</v>
      </c>
      <c r="J7828" s="124"/>
      <c r="K7828" s="124"/>
      <c r="L7828" s="124"/>
      <c r="M7828" s="124"/>
      <c r="N7828" s="197">
        <v>168843.71</v>
      </c>
      <c r="O7828" s="197">
        <v>0</v>
      </c>
      <c r="P7828" s="124" t="s">
        <v>1314</v>
      </c>
    </row>
    <row r="7829" spans="1:16" ht="76.5">
      <c r="A7829" s="262">
        <v>25</v>
      </c>
      <c r="B7829" s="124"/>
      <c r="C7829" s="125" t="s">
        <v>694</v>
      </c>
      <c r="D7829" s="195">
        <v>43277</v>
      </c>
      <c r="E7829" s="124" t="s">
        <v>13805</v>
      </c>
      <c r="F7829" s="124" t="s">
        <v>1315</v>
      </c>
      <c r="G7829" s="124">
        <v>18177005</v>
      </c>
      <c r="H7829" s="124"/>
      <c r="I7829" s="128" t="s">
        <v>16371</v>
      </c>
      <c r="J7829" s="124"/>
      <c r="K7829" s="124"/>
      <c r="L7829" s="124"/>
      <c r="M7829" s="124"/>
      <c r="N7829" s="197">
        <v>500644.66</v>
      </c>
      <c r="O7829" s="197">
        <v>0</v>
      </c>
      <c r="P7829" s="124" t="s">
        <v>1314</v>
      </c>
    </row>
    <row r="7830" spans="1:16" ht="76.5">
      <c r="A7830" s="262">
        <v>25</v>
      </c>
      <c r="B7830" s="124"/>
      <c r="C7830" s="125" t="s">
        <v>694</v>
      </c>
      <c r="D7830" s="195">
        <v>43277</v>
      </c>
      <c r="E7830" s="124" t="s">
        <v>13806</v>
      </c>
      <c r="F7830" s="124" t="s">
        <v>1315</v>
      </c>
      <c r="G7830" s="124">
        <v>18177004</v>
      </c>
      <c r="H7830" s="124"/>
      <c r="I7830" s="128" t="s">
        <v>16372</v>
      </c>
      <c r="J7830" s="124"/>
      <c r="K7830" s="124"/>
      <c r="L7830" s="124"/>
      <c r="M7830" s="124"/>
      <c r="N7830" s="197">
        <v>469438.93</v>
      </c>
      <c r="O7830" s="197">
        <v>0</v>
      </c>
      <c r="P7830" s="124" t="s">
        <v>1314</v>
      </c>
    </row>
    <row r="7831" spans="1:16" ht="76.5">
      <c r="A7831" s="262">
        <v>373</v>
      </c>
      <c r="B7831" s="124"/>
      <c r="C7831" s="125" t="s">
        <v>1269</v>
      </c>
      <c r="D7831" s="195">
        <v>43277</v>
      </c>
      <c r="E7831" s="124" t="s">
        <v>13807</v>
      </c>
      <c r="F7831" s="124" t="s">
        <v>1315</v>
      </c>
      <c r="G7831" s="124">
        <v>18177795</v>
      </c>
      <c r="H7831" s="124"/>
      <c r="I7831" s="128" t="s">
        <v>16373</v>
      </c>
      <c r="J7831" s="124"/>
      <c r="K7831" s="124"/>
      <c r="L7831" s="124"/>
      <c r="M7831" s="124"/>
      <c r="N7831" s="197">
        <v>0</v>
      </c>
      <c r="O7831" s="197">
        <v>10861305.02</v>
      </c>
      <c r="P7831" s="124" t="s">
        <v>1314</v>
      </c>
    </row>
    <row r="7832" spans="1:16" ht="63.75">
      <c r="A7832" s="262">
        <v>153</v>
      </c>
      <c r="B7832" s="124"/>
      <c r="C7832" s="125" t="s">
        <v>742</v>
      </c>
      <c r="D7832" s="195">
        <v>43277</v>
      </c>
      <c r="E7832" s="124" t="s">
        <v>13808</v>
      </c>
      <c r="F7832" s="124" t="s">
        <v>6</v>
      </c>
      <c r="G7832" s="124">
        <v>990669</v>
      </c>
      <c r="H7832" s="124"/>
      <c r="I7832" s="128" t="s">
        <v>16374</v>
      </c>
      <c r="J7832" s="124"/>
      <c r="K7832" s="124"/>
      <c r="L7832" s="124"/>
      <c r="M7832" s="124"/>
      <c r="N7832" s="197">
        <v>0</v>
      </c>
      <c r="O7832" s="197">
        <v>248595.98</v>
      </c>
      <c r="P7832" s="124" t="s">
        <v>1314</v>
      </c>
    </row>
    <row r="7833" spans="1:16" ht="76.5">
      <c r="A7833" s="262" t="s">
        <v>620</v>
      </c>
      <c r="B7833" s="124"/>
      <c r="C7833" s="125" t="s">
        <v>714</v>
      </c>
      <c r="D7833" s="195">
        <v>43277</v>
      </c>
      <c r="E7833" s="124" t="s">
        <v>13809</v>
      </c>
      <c r="F7833" s="124" t="s">
        <v>6</v>
      </c>
      <c r="G7833" s="124">
        <v>990674</v>
      </c>
      <c r="H7833" s="124"/>
      <c r="I7833" s="128" t="s">
        <v>16375</v>
      </c>
      <c r="J7833" s="124"/>
      <c r="K7833" s="124"/>
      <c r="L7833" s="124"/>
      <c r="M7833" s="124"/>
      <c r="N7833" s="197">
        <v>0</v>
      </c>
      <c r="O7833" s="197">
        <v>108000</v>
      </c>
      <c r="P7833" s="124" t="s">
        <v>1314</v>
      </c>
    </row>
    <row r="7834" spans="1:16" ht="89.25">
      <c r="A7834" s="262">
        <v>86</v>
      </c>
      <c r="B7834" s="124"/>
      <c r="C7834" s="125" t="s">
        <v>710</v>
      </c>
      <c r="D7834" s="195">
        <v>43277</v>
      </c>
      <c r="E7834" s="124" t="s">
        <v>13810</v>
      </c>
      <c r="F7834" s="124" t="s">
        <v>6</v>
      </c>
      <c r="G7834" s="124">
        <v>925325</v>
      </c>
      <c r="H7834" s="124"/>
      <c r="I7834" s="128" t="s">
        <v>16376</v>
      </c>
      <c r="J7834" s="124"/>
      <c r="K7834" s="124"/>
      <c r="L7834" s="124"/>
      <c r="M7834" s="124"/>
      <c r="N7834" s="197">
        <v>0</v>
      </c>
      <c r="O7834" s="197">
        <v>75032.539999999994</v>
      </c>
      <c r="P7834" s="124" t="s">
        <v>1314</v>
      </c>
    </row>
    <row r="7835" spans="1:16" ht="102">
      <c r="A7835" s="262">
        <v>197</v>
      </c>
      <c r="B7835" s="124"/>
      <c r="C7835" s="125" t="s">
        <v>754</v>
      </c>
      <c r="D7835" s="195">
        <v>43277</v>
      </c>
      <c r="E7835" s="124" t="s">
        <v>13811</v>
      </c>
      <c r="F7835" s="124" t="s">
        <v>1257</v>
      </c>
      <c r="G7835" s="124">
        <v>5269</v>
      </c>
      <c r="H7835" s="124"/>
      <c r="I7835" s="128" t="s">
        <v>16377</v>
      </c>
      <c r="J7835" s="124"/>
      <c r="K7835" s="124"/>
      <c r="L7835" s="124"/>
      <c r="M7835" s="124"/>
      <c r="N7835" s="197">
        <v>246.71</v>
      </c>
      <c r="O7835" s="197">
        <v>0</v>
      </c>
      <c r="P7835" s="124" t="s">
        <v>1314</v>
      </c>
    </row>
    <row r="7836" spans="1:16" ht="51">
      <c r="A7836" s="262">
        <v>513</v>
      </c>
      <c r="B7836" s="124"/>
      <c r="C7836" s="125" t="s">
        <v>201</v>
      </c>
      <c r="D7836" s="195">
        <v>43277</v>
      </c>
      <c r="E7836" s="124" t="s">
        <v>13812</v>
      </c>
      <c r="F7836" s="124" t="s">
        <v>11</v>
      </c>
      <c r="G7836" s="124">
        <v>925333</v>
      </c>
      <c r="H7836" s="124"/>
      <c r="I7836" s="128" t="s">
        <v>16378</v>
      </c>
      <c r="J7836" s="124"/>
      <c r="K7836" s="124"/>
      <c r="L7836" s="124"/>
      <c r="M7836" s="124"/>
      <c r="N7836" s="197">
        <v>50</v>
      </c>
      <c r="O7836" s="197">
        <v>0</v>
      </c>
      <c r="P7836" s="124" t="s">
        <v>1314</v>
      </c>
    </row>
    <row r="7837" spans="1:16" ht="63.75">
      <c r="A7837" s="262">
        <v>16</v>
      </c>
      <c r="B7837" s="124"/>
      <c r="C7837" s="125" t="s">
        <v>692</v>
      </c>
      <c r="D7837" s="195">
        <v>43277</v>
      </c>
      <c r="E7837" s="124" t="s">
        <v>13813</v>
      </c>
      <c r="F7837" s="124" t="s">
        <v>1257</v>
      </c>
      <c r="G7837" s="124">
        <v>5262</v>
      </c>
      <c r="H7837" s="124"/>
      <c r="I7837" s="128" t="s">
        <v>16379</v>
      </c>
      <c r="J7837" s="124"/>
      <c r="K7837" s="124"/>
      <c r="L7837" s="124"/>
      <c r="M7837" s="124"/>
      <c r="N7837" s="197">
        <v>28.74</v>
      </c>
      <c r="O7837" s="197">
        <v>0</v>
      </c>
      <c r="P7837" s="124" t="s">
        <v>1314</v>
      </c>
    </row>
    <row r="7838" spans="1:16" ht="63.75">
      <c r="A7838" s="262">
        <v>16</v>
      </c>
      <c r="B7838" s="124"/>
      <c r="C7838" s="125" t="s">
        <v>692</v>
      </c>
      <c r="D7838" s="195">
        <v>43277</v>
      </c>
      <c r="E7838" s="124" t="s">
        <v>13814</v>
      </c>
      <c r="F7838" s="124" t="s">
        <v>15</v>
      </c>
      <c r="G7838" s="124">
        <v>5262</v>
      </c>
      <c r="H7838" s="124"/>
      <c r="I7838" s="128" t="s">
        <v>16380</v>
      </c>
      <c r="J7838" s="124"/>
      <c r="K7838" s="124"/>
      <c r="L7838" s="124"/>
      <c r="M7838" s="124"/>
      <c r="N7838" s="197">
        <v>271.3</v>
      </c>
      <c r="O7838" s="197">
        <v>0</v>
      </c>
      <c r="P7838" s="124" t="s">
        <v>1314</v>
      </c>
    </row>
    <row r="7839" spans="1:16" ht="51">
      <c r="A7839" s="262">
        <v>513</v>
      </c>
      <c r="B7839" s="124"/>
      <c r="C7839" s="125" t="s">
        <v>201</v>
      </c>
      <c r="D7839" s="195">
        <v>43277</v>
      </c>
      <c r="E7839" s="124" t="s">
        <v>13815</v>
      </c>
      <c r="F7839" s="124" t="s">
        <v>15</v>
      </c>
      <c r="G7839" s="124">
        <v>769537</v>
      </c>
      <c r="H7839" s="124"/>
      <c r="I7839" s="128" t="s">
        <v>16381</v>
      </c>
      <c r="J7839" s="124"/>
      <c r="K7839" s="124"/>
      <c r="L7839" s="124"/>
      <c r="M7839" s="124"/>
      <c r="N7839" s="197">
        <v>50</v>
      </c>
      <c r="O7839" s="197">
        <v>0</v>
      </c>
      <c r="P7839" s="124" t="s">
        <v>1314</v>
      </c>
    </row>
    <row r="7840" spans="1:16" ht="76.5">
      <c r="A7840" s="262">
        <v>25</v>
      </c>
      <c r="B7840" s="124"/>
      <c r="C7840" s="125" t="s">
        <v>694</v>
      </c>
      <c r="D7840" s="195">
        <v>43277</v>
      </c>
      <c r="E7840" s="124" t="s">
        <v>13816</v>
      </c>
      <c r="F7840" s="124" t="s">
        <v>1315</v>
      </c>
      <c r="G7840" s="124">
        <v>18191789</v>
      </c>
      <c r="H7840" s="124"/>
      <c r="I7840" s="128" t="s">
        <v>16382</v>
      </c>
      <c r="J7840" s="124"/>
      <c r="K7840" s="124"/>
      <c r="L7840" s="124"/>
      <c r="M7840" s="124"/>
      <c r="N7840" s="197">
        <v>463335.8</v>
      </c>
      <c r="O7840" s="197">
        <v>0</v>
      </c>
      <c r="P7840" s="124" t="s">
        <v>1314</v>
      </c>
    </row>
    <row r="7841" spans="1:16" ht="76.5">
      <c r="A7841" s="262">
        <v>25</v>
      </c>
      <c r="B7841" s="124"/>
      <c r="C7841" s="125" t="s">
        <v>694</v>
      </c>
      <c r="D7841" s="195">
        <v>43277</v>
      </c>
      <c r="E7841" s="124" t="s">
        <v>13817</v>
      </c>
      <c r="F7841" s="124" t="s">
        <v>1315</v>
      </c>
      <c r="G7841" s="124">
        <v>18191872</v>
      </c>
      <c r="H7841" s="124"/>
      <c r="I7841" s="128" t="s">
        <v>16383</v>
      </c>
      <c r="J7841" s="124"/>
      <c r="K7841" s="124"/>
      <c r="L7841" s="124"/>
      <c r="M7841" s="124"/>
      <c r="N7841" s="197">
        <v>1396706.86</v>
      </c>
      <c r="O7841" s="197">
        <v>0</v>
      </c>
      <c r="P7841" s="124" t="s">
        <v>1314</v>
      </c>
    </row>
    <row r="7842" spans="1:16" ht="76.5">
      <c r="A7842" s="262">
        <v>25</v>
      </c>
      <c r="B7842" s="124"/>
      <c r="C7842" s="125" t="s">
        <v>694</v>
      </c>
      <c r="D7842" s="195">
        <v>43277</v>
      </c>
      <c r="E7842" s="124" t="s">
        <v>13818</v>
      </c>
      <c r="F7842" s="124" t="s">
        <v>1315</v>
      </c>
      <c r="G7842" s="124">
        <v>18191899</v>
      </c>
      <c r="H7842" s="124"/>
      <c r="I7842" s="128" t="s">
        <v>16384</v>
      </c>
      <c r="J7842" s="124"/>
      <c r="K7842" s="124"/>
      <c r="L7842" s="124"/>
      <c r="M7842" s="124"/>
      <c r="N7842" s="197">
        <v>666352.99</v>
      </c>
      <c r="O7842" s="197">
        <v>0</v>
      </c>
      <c r="P7842" s="124" t="s">
        <v>1314</v>
      </c>
    </row>
    <row r="7843" spans="1:16" ht="76.5">
      <c r="A7843" s="262">
        <v>25</v>
      </c>
      <c r="B7843" s="124"/>
      <c r="C7843" s="125" t="s">
        <v>694</v>
      </c>
      <c r="D7843" s="195">
        <v>43277</v>
      </c>
      <c r="E7843" s="124" t="s">
        <v>13819</v>
      </c>
      <c r="F7843" s="124" t="s">
        <v>1315</v>
      </c>
      <c r="G7843" s="124">
        <v>18177782</v>
      </c>
      <c r="H7843" s="124"/>
      <c r="I7843" s="128" t="s">
        <v>16385</v>
      </c>
      <c r="J7843" s="124"/>
      <c r="K7843" s="124"/>
      <c r="L7843" s="124"/>
      <c r="M7843" s="124"/>
      <c r="N7843" s="197">
        <v>277847.96999999997</v>
      </c>
      <c r="O7843" s="197">
        <v>0</v>
      </c>
      <c r="P7843" s="124" t="s">
        <v>1314</v>
      </c>
    </row>
    <row r="7844" spans="1:16" ht="76.5">
      <c r="A7844" s="262">
        <v>25</v>
      </c>
      <c r="B7844" s="124"/>
      <c r="C7844" s="125" t="s">
        <v>694</v>
      </c>
      <c r="D7844" s="195">
        <v>43277</v>
      </c>
      <c r="E7844" s="124" t="s">
        <v>13820</v>
      </c>
      <c r="F7844" s="124" t="s">
        <v>1315</v>
      </c>
      <c r="G7844" s="124">
        <v>18191901</v>
      </c>
      <c r="H7844" s="124"/>
      <c r="I7844" s="128" t="s">
        <v>16386</v>
      </c>
      <c r="J7844" s="124"/>
      <c r="K7844" s="124"/>
      <c r="L7844" s="124"/>
      <c r="M7844" s="124"/>
      <c r="N7844" s="197">
        <v>198979.69</v>
      </c>
      <c r="O7844" s="197">
        <v>0</v>
      </c>
      <c r="P7844" s="124" t="s">
        <v>1314</v>
      </c>
    </row>
    <row r="7845" spans="1:16" ht="76.5">
      <c r="A7845" s="262">
        <v>25</v>
      </c>
      <c r="B7845" s="124"/>
      <c r="C7845" s="125" t="s">
        <v>694</v>
      </c>
      <c r="D7845" s="195">
        <v>43277</v>
      </c>
      <c r="E7845" s="124" t="s">
        <v>13821</v>
      </c>
      <c r="F7845" s="124" t="s">
        <v>1315</v>
      </c>
      <c r="G7845" s="124">
        <v>18191905</v>
      </c>
      <c r="H7845" s="124"/>
      <c r="I7845" s="128" t="s">
        <v>16387</v>
      </c>
      <c r="J7845" s="124"/>
      <c r="K7845" s="124"/>
      <c r="L7845" s="124"/>
      <c r="M7845" s="124"/>
      <c r="N7845" s="197">
        <v>501420.68</v>
      </c>
      <c r="O7845" s="197">
        <v>0</v>
      </c>
      <c r="P7845" s="124" t="s">
        <v>1314</v>
      </c>
    </row>
    <row r="7846" spans="1:16" ht="76.5">
      <c r="A7846" s="262">
        <v>25</v>
      </c>
      <c r="B7846" s="124"/>
      <c r="C7846" s="125" t="s">
        <v>694</v>
      </c>
      <c r="D7846" s="195">
        <v>43277</v>
      </c>
      <c r="E7846" s="124" t="s">
        <v>13822</v>
      </c>
      <c r="F7846" s="124" t="s">
        <v>1315</v>
      </c>
      <c r="G7846" s="124">
        <v>18191941</v>
      </c>
      <c r="H7846" s="124"/>
      <c r="I7846" s="128" t="s">
        <v>16388</v>
      </c>
      <c r="J7846" s="124"/>
      <c r="K7846" s="124"/>
      <c r="L7846" s="124"/>
      <c r="M7846" s="124"/>
      <c r="N7846" s="197">
        <v>495226.83</v>
      </c>
      <c r="O7846" s="197">
        <v>0</v>
      </c>
      <c r="P7846" s="124" t="s">
        <v>1314</v>
      </c>
    </row>
    <row r="7847" spans="1:16" ht="76.5">
      <c r="A7847" s="262">
        <v>25</v>
      </c>
      <c r="B7847" s="124"/>
      <c r="C7847" s="125" t="s">
        <v>694</v>
      </c>
      <c r="D7847" s="195">
        <v>43277</v>
      </c>
      <c r="E7847" s="124" t="s">
        <v>13823</v>
      </c>
      <c r="F7847" s="124" t="s">
        <v>1315</v>
      </c>
      <c r="G7847" s="124">
        <v>18192019</v>
      </c>
      <c r="H7847" s="124"/>
      <c r="I7847" s="128" t="s">
        <v>16389</v>
      </c>
      <c r="J7847" s="124"/>
      <c r="K7847" s="124"/>
      <c r="L7847" s="124"/>
      <c r="M7847" s="124"/>
      <c r="N7847" s="197">
        <v>365491.55</v>
      </c>
      <c r="O7847" s="197">
        <v>0</v>
      </c>
      <c r="P7847" s="124" t="s">
        <v>1314</v>
      </c>
    </row>
    <row r="7848" spans="1:16" ht="76.5">
      <c r="A7848" s="262">
        <v>25</v>
      </c>
      <c r="B7848" s="124"/>
      <c r="C7848" s="125" t="s">
        <v>694</v>
      </c>
      <c r="D7848" s="195">
        <v>43277</v>
      </c>
      <c r="E7848" s="124" t="s">
        <v>13824</v>
      </c>
      <c r="F7848" s="124" t="s">
        <v>1315</v>
      </c>
      <c r="G7848" s="124">
        <v>18192024</v>
      </c>
      <c r="H7848" s="124"/>
      <c r="I7848" s="128" t="s">
        <v>16390</v>
      </c>
      <c r="J7848" s="124"/>
      <c r="K7848" s="124"/>
      <c r="L7848" s="124"/>
      <c r="M7848" s="124"/>
      <c r="N7848" s="197">
        <v>907871.91</v>
      </c>
      <c r="O7848" s="197">
        <v>0</v>
      </c>
      <c r="P7848" s="124" t="s">
        <v>1314</v>
      </c>
    </row>
    <row r="7849" spans="1:16" ht="76.5">
      <c r="A7849" s="262">
        <v>25</v>
      </c>
      <c r="B7849" s="124"/>
      <c r="C7849" s="125" t="s">
        <v>694</v>
      </c>
      <c r="D7849" s="195">
        <v>43277</v>
      </c>
      <c r="E7849" s="124" t="s">
        <v>13825</v>
      </c>
      <c r="F7849" s="124" t="s">
        <v>1315</v>
      </c>
      <c r="G7849" s="124">
        <v>18192056</v>
      </c>
      <c r="H7849" s="124"/>
      <c r="I7849" s="128" t="s">
        <v>16391</v>
      </c>
      <c r="J7849" s="124"/>
      <c r="K7849" s="124"/>
      <c r="L7849" s="124"/>
      <c r="M7849" s="124"/>
      <c r="N7849" s="197">
        <v>621330.13</v>
      </c>
      <c r="O7849" s="197">
        <v>0</v>
      </c>
      <c r="P7849" s="124" t="s">
        <v>1314</v>
      </c>
    </row>
    <row r="7850" spans="1:16" ht="76.5">
      <c r="A7850" s="262">
        <v>25</v>
      </c>
      <c r="B7850" s="124"/>
      <c r="C7850" s="125" t="s">
        <v>694</v>
      </c>
      <c r="D7850" s="195">
        <v>43277</v>
      </c>
      <c r="E7850" s="124" t="s">
        <v>13826</v>
      </c>
      <c r="F7850" s="124" t="s">
        <v>1315</v>
      </c>
      <c r="G7850" s="124">
        <v>18194922</v>
      </c>
      <c r="H7850" s="124"/>
      <c r="I7850" s="128" t="s">
        <v>16392</v>
      </c>
      <c r="J7850" s="124"/>
      <c r="K7850" s="124"/>
      <c r="L7850" s="124"/>
      <c r="M7850" s="124"/>
      <c r="N7850" s="197">
        <v>48580</v>
      </c>
      <c r="O7850" s="197">
        <v>0</v>
      </c>
      <c r="P7850" s="124" t="s">
        <v>1314</v>
      </c>
    </row>
    <row r="7851" spans="1:16" ht="76.5">
      <c r="A7851" s="262">
        <v>25</v>
      </c>
      <c r="B7851" s="124"/>
      <c r="C7851" s="125" t="s">
        <v>694</v>
      </c>
      <c r="D7851" s="195">
        <v>43277</v>
      </c>
      <c r="E7851" s="124" t="s">
        <v>13827</v>
      </c>
      <c r="F7851" s="124" t="s">
        <v>1315</v>
      </c>
      <c r="G7851" s="124">
        <v>18194919</v>
      </c>
      <c r="H7851" s="124"/>
      <c r="I7851" s="128" t="s">
        <v>16393</v>
      </c>
      <c r="J7851" s="124"/>
      <c r="K7851" s="124"/>
      <c r="L7851" s="124"/>
      <c r="M7851" s="124"/>
      <c r="N7851" s="197">
        <v>327964.71000000002</v>
      </c>
      <c r="O7851" s="197">
        <v>0</v>
      </c>
      <c r="P7851" s="124" t="s">
        <v>1314</v>
      </c>
    </row>
    <row r="7852" spans="1:16" ht="76.5">
      <c r="A7852" s="262">
        <v>25</v>
      </c>
      <c r="B7852" s="124"/>
      <c r="C7852" s="125" t="s">
        <v>694</v>
      </c>
      <c r="D7852" s="195">
        <v>43277</v>
      </c>
      <c r="E7852" s="124" t="s">
        <v>13828</v>
      </c>
      <c r="F7852" s="124" t="s">
        <v>1315</v>
      </c>
      <c r="G7852" s="124">
        <v>18194806</v>
      </c>
      <c r="H7852" s="124"/>
      <c r="I7852" s="128" t="s">
        <v>16394</v>
      </c>
      <c r="J7852" s="124"/>
      <c r="K7852" s="124"/>
      <c r="L7852" s="124"/>
      <c r="M7852" s="124"/>
      <c r="N7852" s="197">
        <v>571923.78</v>
      </c>
      <c r="O7852" s="197">
        <v>0</v>
      </c>
      <c r="P7852" s="124" t="s">
        <v>1314</v>
      </c>
    </row>
    <row r="7853" spans="1:16" ht="76.5">
      <c r="A7853" s="262">
        <v>25</v>
      </c>
      <c r="B7853" s="124"/>
      <c r="C7853" s="125" t="s">
        <v>694</v>
      </c>
      <c r="D7853" s="195">
        <v>43277</v>
      </c>
      <c r="E7853" s="124" t="s">
        <v>13829</v>
      </c>
      <c r="F7853" s="124" t="s">
        <v>1315</v>
      </c>
      <c r="G7853" s="124">
        <v>18177781</v>
      </c>
      <c r="H7853" s="124"/>
      <c r="I7853" s="128" t="s">
        <v>16395</v>
      </c>
      <c r="J7853" s="124"/>
      <c r="K7853" s="124"/>
      <c r="L7853" s="124"/>
      <c r="M7853" s="124"/>
      <c r="N7853" s="197">
        <v>467841.11</v>
      </c>
      <c r="O7853" s="197">
        <v>0</v>
      </c>
      <c r="P7853" s="124" t="s">
        <v>1314</v>
      </c>
    </row>
    <row r="7854" spans="1:16" ht="76.5">
      <c r="A7854" s="262">
        <v>25</v>
      </c>
      <c r="B7854" s="124"/>
      <c r="C7854" s="125" t="s">
        <v>694</v>
      </c>
      <c r="D7854" s="195">
        <v>43277</v>
      </c>
      <c r="E7854" s="124" t="s">
        <v>13830</v>
      </c>
      <c r="F7854" s="124" t="s">
        <v>1315</v>
      </c>
      <c r="G7854" s="124">
        <v>18177783</v>
      </c>
      <c r="H7854" s="124"/>
      <c r="I7854" s="128" t="s">
        <v>16396</v>
      </c>
      <c r="J7854" s="124"/>
      <c r="K7854" s="124"/>
      <c r="L7854" s="124"/>
      <c r="M7854" s="124"/>
      <c r="N7854" s="197">
        <v>130911.22</v>
      </c>
      <c r="O7854" s="197">
        <v>0</v>
      </c>
      <c r="P7854" s="124" t="s">
        <v>1314</v>
      </c>
    </row>
    <row r="7855" spans="1:16" ht="76.5">
      <c r="A7855" s="262">
        <v>25</v>
      </c>
      <c r="B7855" s="124"/>
      <c r="C7855" s="125" t="s">
        <v>694</v>
      </c>
      <c r="D7855" s="195">
        <v>43277</v>
      </c>
      <c r="E7855" s="124" t="s">
        <v>13831</v>
      </c>
      <c r="F7855" s="124" t="s">
        <v>1315</v>
      </c>
      <c r="G7855" s="124">
        <v>18177785</v>
      </c>
      <c r="H7855" s="124"/>
      <c r="I7855" s="128" t="s">
        <v>16397</v>
      </c>
      <c r="J7855" s="124"/>
      <c r="K7855" s="124"/>
      <c r="L7855" s="124"/>
      <c r="M7855" s="124"/>
      <c r="N7855" s="197">
        <v>175323.38</v>
      </c>
      <c r="O7855" s="197">
        <v>0</v>
      </c>
      <c r="P7855" s="124" t="s">
        <v>1314</v>
      </c>
    </row>
    <row r="7856" spans="1:16" ht="76.5">
      <c r="A7856" s="262">
        <v>25</v>
      </c>
      <c r="B7856" s="124"/>
      <c r="C7856" s="125" t="s">
        <v>694</v>
      </c>
      <c r="D7856" s="195">
        <v>43277</v>
      </c>
      <c r="E7856" s="124" t="s">
        <v>13832</v>
      </c>
      <c r="F7856" s="124" t="s">
        <v>1315</v>
      </c>
      <c r="G7856" s="124">
        <v>18192059</v>
      </c>
      <c r="H7856" s="124"/>
      <c r="I7856" s="128" t="s">
        <v>16398</v>
      </c>
      <c r="J7856" s="124"/>
      <c r="K7856" s="124"/>
      <c r="L7856" s="124"/>
      <c r="M7856" s="124"/>
      <c r="N7856" s="197">
        <v>312049.28000000003</v>
      </c>
      <c r="O7856" s="197">
        <v>0</v>
      </c>
      <c r="P7856" s="124" t="s">
        <v>1314</v>
      </c>
    </row>
    <row r="7857" spans="1:16" ht="76.5">
      <c r="A7857" s="262">
        <v>25</v>
      </c>
      <c r="B7857" s="124"/>
      <c r="C7857" s="125" t="s">
        <v>694</v>
      </c>
      <c r="D7857" s="195">
        <v>43277</v>
      </c>
      <c r="E7857" s="124" t="s">
        <v>13833</v>
      </c>
      <c r="F7857" s="124" t="s">
        <v>1315</v>
      </c>
      <c r="G7857" s="124">
        <v>18192062</v>
      </c>
      <c r="H7857" s="124"/>
      <c r="I7857" s="128" t="s">
        <v>16399</v>
      </c>
      <c r="J7857" s="124"/>
      <c r="K7857" s="124"/>
      <c r="L7857" s="124"/>
      <c r="M7857" s="124"/>
      <c r="N7857" s="197">
        <v>667220.16</v>
      </c>
      <c r="O7857" s="197">
        <v>0</v>
      </c>
      <c r="P7857" s="124" t="s">
        <v>1314</v>
      </c>
    </row>
    <row r="7858" spans="1:16" ht="76.5">
      <c r="A7858" s="262">
        <v>25</v>
      </c>
      <c r="B7858" s="124"/>
      <c r="C7858" s="125" t="s">
        <v>694</v>
      </c>
      <c r="D7858" s="195">
        <v>43277</v>
      </c>
      <c r="E7858" s="124" t="s">
        <v>13834</v>
      </c>
      <c r="F7858" s="124" t="s">
        <v>1315</v>
      </c>
      <c r="G7858" s="124">
        <v>18192069</v>
      </c>
      <c r="H7858" s="124"/>
      <c r="I7858" s="128" t="s">
        <v>5536</v>
      </c>
      <c r="J7858" s="124"/>
      <c r="K7858" s="124"/>
      <c r="L7858" s="124"/>
      <c r="M7858" s="124"/>
      <c r="N7858" s="197">
        <v>1032877.3</v>
      </c>
      <c r="O7858" s="197">
        <v>0</v>
      </c>
      <c r="P7858" s="124" t="s">
        <v>1314</v>
      </c>
    </row>
    <row r="7859" spans="1:16" ht="76.5">
      <c r="A7859" s="262">
        <v>25</v>
      </c>
      <c r="B7859" s="124"/>
      <c r="C7859" s="125" t="s">
        <v>694</v>
      </c>
      <c r="D7859" s="195">
        <v>43277</v>
      </c>
      <c r="E7859" s="124" t="s">
        <v>13835</v>
      </c>
      <c r="F7859" s="124" t="s">
        <v>1315</v>
      </c>
      <c r="G7859" s="124">
        <v>18177793</v>
      </c>
      <c r="H7859" s="124"/>
      <c r="I7859" s="128" t="s">
        <v>16400</v>
      </c>
      <c r="J7859" s="124"/>
      <c r="K7859" s="124"/>
      <c r="L7859" s="124"/>
      <c r="M7859" s="124"/>
      <c r="N7859" s="197">
        <v>79688.17</v>
      </c>
      <c r="O7859" s="197">
        <v>0</v>
      </c>
      <c r="P7859" s="124" t="s">
        <v>1314</v>
      </c>
    </row>
    <row r="7860" spans="1:16" ht="76.5">
      <c r="A7860" s="262">
        <v>25</v>
      </c>
      <c r="B7860" s="124"/>
      <c r="C7860" s="125" t="s">
        <v>694</v>
      </c>
      <c r="D7860" s="195">
        <v>43277</v>
      </c>
      <c r="E7860" s="124" t="s">
        <v>13836</v>
      </c>
      <c r="F7860" s="124" t="s">
        <v>1315</v>
      </c>
      <c r="G7860" s="124">
        <v>18177394</v>
      </c>
      <c r="H7860" s="124"/>
      <c r="I7860" s="128" t="s">
        <v>16401</v>
      </c>
      <c r="J7860" s="124"/>
      <c r="K7860" s="124"/>
      <c r="L7860" s="124"/>
      <c r="M7860" s="124"/>
      <c r="N7860" s="197">
        <v>1048048.49</v>
      </c>
      <c r="O7860" s="197">
        <v>0</v>
      </c>
      <c r="P7860" s="124" t="s">
        <v>1314</v>
      </c>
    </row>
    <row r="7861" spans="1:16" ht="76.5">
      <c r="A7861" s="262">
        <v>25</v>
      </c>
      <c r="B7861" s="124"/>
      <c r="C7861" s="125" t="s">
        <v>694</v>
      </c>
      <c r="D7861" s="195">
        <v>43277</v>
      </c>
      <c r="E7861" s="124" t="s">
        <v>13837</v>
      </c>
      <c r="F7861" s="124" t="s">
        <v>1315</v>
      </c>
      <c r="G7861" s="124">
        <v>18177392</v>
      </c>
      <c r="H7861" s="124"/>
      <c r="I7861" s="128" t="s">
        <v>16402</v>
      </c>
      <c r="J7861" s="124"/>
      <c r="K7861" s="124"/>
      <c r="L7861" s="124"/>
      <c r="M7861" s="124"/>
      <c r="N7861" s="197">
        <v>461330.81</v>
      </c>
      <c r="O7861" s="197">
        <v>0</v>
      </c>
      <c r="P7861" s="124" t="s">
        <v>1314</v>
      </c>
    </row>
    <row r="7862" spans="1:16" ht="76.5">
      <c r="A7862" s="262">
        <v>25</v>
      </c>
      <c r="B7862" s="124"/>
      <c r="C7862" s="125" t="s">
        <v>694</v>
      </c>
      <c r="D7862" s="195">
        <v>43277</v>
      </c>
      <c r="E7862" s="124" t="s">
        <v>13838</v>
      </c>
      <c r="F7862" s="124" t="s">
        <v>1315</v>
      </c>
      <c r="G7862" s="124">
        <v>18177386</v>
      </c>
      <c r="H7862" s="124"/>
      <c r="I7862" s="128" t="s">
        <v>16403</v>
      </c>
      <c r="J7862" s="124"/>
      <c r="K7862" s="124"/>
      <c r="L7862" s="124"/>
      <c r="M7862" s="124"/>
      <c r="N7862" s="197">
        <v>267735.02</v>
      </c>
      <c r="O7862" s="197">
        <v>0</v>
      </c>
      <c r="P7862" s="124" t="s">
        <v>1314</v>
      </c>
    </row>
    <row r="7863" spans="1:16" ht="76.5">
      <c r="A7863" s="262">
        <v>25</v>
      </c>
      <c r="B7863" s="124"/>
      <c r="C7863" s="125" t="s">
        <v>694</v>
      </c>
      <c r="D7863" s="195">
        <v>43277</v>
      </c>
      <c r="E7863" s="124" t="s">
        <v>13839</v>
      </c>
      <c r="F7863" s="124" t="s">
        <v>1315</v>
      </c>
      <c r="G7863" s="124">
        <v>18177376</v>
      </c>
      <c r="H7863" s="124"/>
      <c r="I7863" s="128" t="s">
        <v>16404</v>
      </c>
      <c r="J7863" s="124"/>
      <c r="K7863" s="124"/>
      <c r="L7863" s="124"/>
      <c r="M7863" s="124"/>
      <c r="N7863" s="197">
        <v>442690.21</v>
      </c>
      <c r="O7863" s="197">
        <v>0</v>
      </c>
      <c r="P7863" s="124" t="s">
        <v>1314</v>
      </c>
    </row>
    <row r="7864" spans="1:16" ht="76.5">
      <c r="A7864" s="262">
        <v>25</v>
      </c>
      <c r="B7864" s="124"/>
      <c r="C7864" s="125" t="s">
        <v>694</v>
      </c>
      <c r="D7864" s="195">
        <v>43277</v>
      </c>
      <c r="E7864" s="124" t="s">
        <v>13840</v>
      </c>
      <c r="F7864" s="124" t="s">
        <v>1315</v>
      </c>
      <c r="G7864" s="124">
        <v>18177356</v>
      </c>
      <c r="H7864" s="124"/>
      <c r="I7864" s="128" t="s">
        <v>16405</v>
      </c>
      <c r="J7864" s="124"/>
      <c r="K7864" s="124"/>
      <c r="L7864" s="124"/>
      <c r="M7864" s="124"/>
      <c r="N7864" s="197">
        <v>547732.82999999996</v>
      </c>
      <c r="O7864" s="197">
        <v>0</v>
      </c>
      <c r="P7864" s="124" t="s">
        <v>1314</v>
      </c>
    </row>
    <row r="7865" spans="1:16" ht="76.5">
      <c r="A7865" s="262">
        <v>25</v>
      </c>
      <c r="B7865" s="124"/>
      <c r="C7865" s="125" t="s">
        <v>694</v>
      </c>
      <c r="D7865" s="195">
        <v>43277</v>
      </c>
      <c r="E7865" s="124" t="s">
        <v>13841</v>
      </c>
      <c r="F7865" s="124" t="s">
        <v>1315</v>
      </c>
      <c r="G7865" s="124">
        <v>18177353</v>
      </c>
      <c r="H7865" s="124"/>
      <c r="I7865" s="128" t="s">
        <v>16406</v>
      </c>
      <c r="J7865" s="124"/>
      <c r="K7865" s="124"/>
      <c r="L7865" s="124"/>
      <c r="M7865" s="124"/>
      <c r="N7865" s="197">
        <v>608841.26</v>
      </c>
      <c r="O7865" s="197">
        <v>0</v>
      </c>
      <c r="P7865" s="124" t="s">
        <v>1314</v>
      </c>
    </row>
    <row r="7866" spans="1:16" ht="76.5">
      <c r="A7866" s="262">
        <v>25</v>
      </c>
      <c r="B7866" s="124"/>
      <c r="C7866" s="125" t="s">
        <v>694</v>
      </c>
      <c r="D7866" s="195">
        <v>43277</v>
      </c>
      <c r="E7866" s="124" t="s">
        <v>13842</v>
      </c>
      <c r="F7866" s="124" t="s">
        <v>1315</v>
      </c>
      <c r="G7866" s="124">
        <v>18177352</v>
      </c>
      <c r="H7866" s="124"/>
      <c r="I7866" s="128" t="s">
        <v>16407</v>
      </c>
      <c r="J7866" s="124"/>
      <c r="K7866" s="124"/>
      <c r="L7866" s="124"/>
      <c r="M7866" s="124"/>
      <c r="N7866" s="197">
        <v>773037.13</v>
      </c>
      <c r="O7866" s="197">
        <v>0</v>
      </c>
      <c r="P7866" s="124" t="s">
        <v>1314</v>
      </c>
    </row>
    <row r="7867" spans="1:16" ht="76.5">
      <c r="A7867" s="262">
        <v>25</v>
      </c>
      <c r="B7867" s="124"/>
      <c r="C7867" s="125" t="s">
        <v>694</v>
      </c>
      <c r="D7867" s="195">
        <v>43277</v>
      </c>
      <c r="E7867" s="124" t="s">
        <v>13843</v>
      </c>
      <c r="F7867" s="124" t="s">
        <v>1315</v>
      </c>
      <c r="G7867" s="124">
        <v>18177344</v>
      </c>
      <c r="H7867" s="124"/>
      <c r="I7867" s="128" t="s">
        <v>16408</v>
      </c>
      <c r="J7867" s="124"/>
      <c r="K7867" s="124"/>
      <c r="L7867" s="124"/>
      <c r="M7867" s="124"/>
      <c r="N7867" s="197">
        <v>242436.77</v>
      </c>
      <c r="O7867" s="197">
        <v>0</v>
      </c>
      <c r="P7867" s="124" t="s">
        <v>1314</v>
      </c>
    </row>
    <row r="7868" spans="1:16" ht="76.5">
      <c r="A7868" s="262">
        <v>25</v>
      </c>
      <c r="B7868" s="124"/>
      <c r="C7868" s="125" t="s">
        <v>694</v>
      </c>
      <c r="D7868" s="195">
        <v>43277</v>
      </c>
      <c r="E7868" s="124" t="s">
        <v>13844</v>
      </c>
      <c r="F7868" s="124" t="s">
        <v>1315</v>
      </c>
      <c r="G7868" s="124">
        <v>18177336</v>
      </c>
      <c r="H7868" s="124"/>
      <c r="I7868" s="128" t="s">
        <v>16409</v>
      </c>
      <c r="J7868" s="124"/>
      <c r="K7868" s="124"/>
      <c r="L7868" s="124"/>
      <c r="M7868" s="124"/>
      <c r="N7868" s="197">
        <v>202384.82</v>
      </c>
      <c r="O7868" s="197">
        <v>0</v>
      </c>
      <c r="P7868" s="124" t="s">
        <v>1314</v>
      </c>
    </row>
    <row r="7869" spans="1:16" ht="76.5">
      <c r="A7869" s="262">
        <v>25</v>
      </c>
      <c r="B7869" s="124"/>
      <c r="C7869" s="125" t="s">
        <v>694</v>
      </c>
      <c r="D7869" s="195">
        <v>43277</v>
      </c>
      <c r="E7869" s="124" t="s">
        <v>13845</v>
      </c>
      <c r="F7869" s="124" t="s">
        <v>1315</v>
      </c>
      <c r="G7869" s="124">
        <v>18177331</v>
      </c>
      <c r="H7869" s="124"/>
      <c r="I7869" s="128" t="s">
        <v>16410</v>
      </c>
      <c r="J7869" s="124"/>
      <c r="K7869" s="124"/>
      <c r="L7869" s="124"/>
      <c r="M7869" s="124"/>
      <c r="N7869" s="197">
        <v>229936.04</v>
      </c>
      <c r="O7869" s="197">
        <v>0</v>
      </c>
      <c r="P7869" s="124" t="s">
        <v>1314</v>
      </c>
    </row>
    <row r="7870" spans="1:16" ht="76.5">
      <c r="A7870" s="262">
        <v>25</v>
      </c>
      <c r="B7870" s="124"/>
      <c r="C7870" s="125" t="s">
        <v>694</v>
      </c>
      <c r="D7870" s="195">
        <v>43277</v>
      </c>
      <c r="E7870" s="124" t="s">
        <v>13846</v>
      </c>
      <c r="F7870" s="124" t="s">
        <v>1315</v>
      </c>
      <c r="G7870" s="124">
        <v>18177020</v>
      </c>
      <c r="H7870" s="124"/>
      <c r="I7870" s="128" t="s">
        <v>16411</v>
      </c>
      <c r="J7870" s="124"/>
      <c r="K7870" s="124"/>
      <c r="L7870" s="124"/>
      <c r="M7870" s="124"/>
      <c r="N7870" s="197">
        <v>380654.18</v>
      </c>
      <c r="O7870" s="197">
        <v>0</v>
      </c>
      <c r="P7870" s="124" t="s">
        <v>1314</v>
      </c>
    </row>
    <row r="7871" spans="1:16" ht="76.5">
      <c r="A7871" s="262">
        <v>25</v>
      </c>
      <c r="B7871" s="124"/>
      <c r="C7871" s="125" t="s">
        <v>694</v>
      </c>
      <c r="D7871" s="195">
        <v>43277</v>
      </c>
      <c r="E7871" s="124" t="s">
        <v>13847</v>
      </c>
      <c r="F7871" s="124" t="s">
        <v>1315</v>
      </c>
      <c r="G7871" s="124">
        <v>18177008</v>
      </c>
      <c r="H7871" s="124"/>
      <c r="I7871" s="128" t="s">
        <v>16412</v>
      </c>
      <c r="J7871" s="124"/>
      <c r="K7871" s="124"/>
      <c r="L7871" s="124"/>
      <c r="M7871" s="124"/>
      <c r="N7871" s="197">
        <v>265338.07</v>
      </c>
      <c r="O7871" s="197">
        <v>0</v>
      </c>
      <c r="P7871" s="124" t="s">
        <v>1314</v>
      </c>
    </row>
    <row r="7872" spans="1:16" ht="76.5">
      <c r="A7872" s="262">
        <v>25</v>
      </c>
      <c r="B7872" s="124"/>
      <c r="C7872" s="125" t="s">
        <v>694</v>
      </c>
      <c r="D7872" s="195">
        <v>43277</v>
      </c>
      <c r="E7872" s="124" t="s">
        <v>13848</v>
      </c>
      <c r="F7872" s="124" t="s">
        <v>1315</v>
      </c>
      <c r="G7872" s="124">
        <v>18177792</v>
      </c>
      <c r="H7872" s="124"/>
      <c r="I7872" s="128" t="s">
        <v>16413</v>
      </c>
      <c r="J7872" s="124"/>
      <c r="K7872" s="124"/>
      <c r="L7872" s="124"/>
      <c r="M7872" s="124"/>
      <c r="N7872" s="197">
        <v>277847.96999999997</v>
      </c>
      <c r="O7872" s="197">
        <v>0</v>
      </c>
      <c r="P7872" s="124" t="s">
        <v>1314</v>
      </c>
    </row>
    <row r="7873" spans="1:16" ht="63.75">
      <c r="A7873" s="262">
        <v>132</v>
      </c>
      <c r="B7873" s="124"/>
      <c r="C7873" s="125" t="s">
        <v>728</v>
      </c>
      <c r="D7873" s="195">
        <v>43277</v>
      </c>
      <c r="E7873" s="124" t="s">
        <v>13849</v>
      </c>
      <c r="F7873" s="124" t="s">
        <v>11</v>
      </c>
      <c r="G7873" s="124">
        <v>925305</v>
      </c>
      <c r="H7873" s="124"/>
      <c r="I7873" s="128" t="s">
        <v>16414</v>
      </c>
      <c r="J7873" s="124"/>
      <c r="K7873" s="124"/>
      <c r="L7873" s="124"/>
      <c r="M7873" s="124"/>
      <c r="N7873" s="197">
        <v>270</v>
      </c>
      <c r="O7873" s="197">
        <v>0</v>
      </c>
      <c r="P7873" s="124" t="s">
        <v>1314</v>
      </c>
    </row>
    <row r="7874" spans="1:16" ht="38.25">
      <c r="A7874" s="262">
        <v>117</v>
      </c>
      <c r="B7874" s="124"/>
      <c r="C7874" s="125" t="s">
        <v>722</v>
      </c>
      <c r="D7874" s="195">
        <v>43277</v>
      </c>
      <c r="E7874" s="124" t="s">
        <v>13850</v>
      </c>
      <c r="F7874" s="124" t="s">
        <v>11</v>
      </c>
      <c r="G7874" s="124">
        <v>925330</v>
      </c>
      <c r="H7874" s="124"/>
      <c r="I7874" s="128" t="s">
        <v>16415</v>
      </c>
      <c r="J7874" s="124"/>
      <c r="K7874" s="124"/>
      <c r="L7874" s="124"/>
      <c r="M7874" s="124"/>
      <c r="N7874" s="197">
        <v>50</v>
      </c>
      <c r="O7874" s="197">
        <v>0</v>
      </c>
      <c r="P7874" s="124" t="s">
        <v>1314</v>
      </c>
    </row>
    <row r="7875" spans="1:16" ht="89.25">
      <c r="A7875" s="262">
        <v>197</v>
      </c>
      <c r="B7875" s="124"/>
      <c r="C7875" s="125" t="s">
        <v>754</v>
      </c>
      <c r="D7875" s="195">
        <v>43277</v>
      </c>
      <c r="E7875" s="124" t="s">
        <v>13851</v>
      </c>
      <c r="F7875" s="124" t="s">
        <v>15</v>
      </c>
      <c r="G7875" s="124">
        <v>5269</v>
      </c>
      <c r="H7875" s="124"/>
      <c r="I7875" s="128" t="s">
        <v>16416</v>
      </c>
      <c r="J7875" s="124"/>
      <c r="K7875" s="124"/>
      <c r="L7875" s="124"/>
      <c r="M7875" s="124"/>
      <c r="N7875" s="197">
        <v>280.98</v>
      </c>
      <c r="O7875" s="197">
        <v>0</v>
      </c>
      <c r="P7875" s="124" t="s">
        <v>1314</v>
      </c>
    </row>
    <row r="7876" spans="1:16" ht="51">
      <c r="A7876" s="262" t="s">
        <v>619</v>
      </c>
      <c r="B7876" s="124"/>
      <c r="C7876" s="125" t="s">
        <v>713</v>
      </c>
      <c r="D7876" s="195">
        <v>43278</v>
      </c>
      <c r="E7876" s="124" t="s">
        <v>13852</v>
      </c>
      <c r="F7876" s="124" t="s">
        <v>3</v>
      </c>
      <c r="G7876" s="124">
        <v>1634812</v>
      </c>
      <c r="H7876" s="124"/>
      <c r="I7876" s="128" t="s">
        <v>16417</v>
      </c>
      <c r="J7876" s="124"/>
      <c r="K7876" s="124"/>
      <c r="L7876" s="124"/>
      <c r="M7876" s="124"/>
      <c r="N7876" s="197">
        <v>0</v>
      </c>
      <c r="O7876" s="197">
        <v>1</v>
      </c>
      <c r="P7876" s="124" t="s">
        <v>1314</v>
      </c>
    </row>
    <row r="7877" spans="1:16" ht="51">
      <c r="A7877" s="262" t="s">
        <v>619</v>
      </c>
      <c r="B7877" s="124"/>
      <c r="C7877" s="125" t="s">
        <v>713</v>
      </c>
      <c r="D7877" s="195">
        <v>43278</v>
      </c>
      <c r="E7877" s="124" t="s">
        <v>13853</v>
      </c>
      <c r="F7877" s="124" t="s">
        <v>3</v>
      </c>
      <c r="G7877" s="124">
        <v>1634811</v>
      </c>
      <c r="H7877" s="124"/>
      <c r="I7877" s="128" t="s">
        <v>16418</v>
      </c>
      <c r="J7877" s="124"/>
      <c r="K7877" s="124"/>
      <c r="L7877" s="124"/>
      <c r="M7877" s="124"/>
      <c r="N7877" s="197">
        <v>0</v>
      </c>
      <c r="O7877" s="197">
        <v>1</v>
      </c>
      <c r="P7877" s="124" t="s">
        <v>1314</v>
      </c>
    </row>
    <row r="7878" spans="1:16" ht="38.25">
      <c r="A7878" s="262">
        <v>212</v>
      </c>
      <c r="B7878" s="124"/>
      <c r="C7878" s="125" t="s">
        <v>761</v>
      </c>
      <c r="D7878" s="195">
        <v>43278</v>
      </c>
      <c r="E7878" s="124" t="s">
        <v>13854</v>
      </c>
      <c r="F7878" s="124" t="s">
        <v>3</v>
      </c>
      <c r="G7878" s="124">
        <v>1634807</v>
      </c>
      <c r="H7878" s="124"/>
      <c r="I7878" s="128" t="s">
        <v>16419</v>
      </c>
      <c r="J7878" s="124"/>
      <c r="K7878" s="124"/>
      <c r="L7878" s="124"/>
      <c r="M7878" s="124"/>
      <c r="N7878" s="197">
        <v>0</v>
      </c>
      <c r="O7878" s="197">
        <v>13</v>
      </c>
      <c r="P7878" s="124" t="s">
        <v>1314</v>
      </c>
    </row>
    <row r="7879" spans="1:16" ht="38.25">
      <c r="A7879" s="262">
        <v>526</v>
      </c>
      <c r="B7879" s="124"/>
      <c r="C7879" s="125" t="s">
        <v>846</v>
      </c>
      <c r="D7879" s="195">
        <v>43278</v>
      </c>
      <c r="E7879" s="124" t="s">
        <v>13855</v>
      </c>
      <c r="F7879" s="124" t="s">
        <v>3</v>
      </c>
      <c r="G7879" s="124">
        <v>1634793</v>
      </c>
      <c r="H7879" s="124"/>
      <c r="I7879" s="128" t="s">
        <v>16420</v>
      </c>
      <c r="J7879" s="124"/>
      <c r="K7879" s="124"/>
      <c r="L7879" s="124"/>
      <c r="M7879" s="124"/>
      <c r="N7879" s="197">
        <v>0</v>
      </c>
      <c r="O7879" s="197">
        <v>48</v>
      </c>
      <c r="P7879" s="124" t="s">
        <v>1314</v>
      </c>
    </row>
    <row r="7880" spans="1:16" ht="51">
      <c r="A7880" s="262" t="s">
        <v>619</v>
      </c>
      <c r="B7880" s="124"/>
      <c r="C7880" s="125" t="s">
        <v>713</v>
      </c>
      <c r="D7880" s="195">
        <v>43278</v>
      </c>
      <c r="E7880" s="124" t="s">
        <v>13856</v>
      </c>
      <c r="F7880" s="124" t="s">
        <v>3</v>
      </c>
      <c r="G7880" s="124">
        <v>1634788</v>
      </c>
      <c r="H7880" s="124"/>
      <c r="I7880" s="128" t="s">
        <v>16421</v>
      </c>
      <c r="J7880" s="124"/>
      <c r="K7880" s="124"/>
      <c r="L7880" s="124"/>
      <c r="M7880" s="124"/>
      <c r="N7880" s="197">
        <v>0</v>
      </c>
      <c r="O7880" s="197">
        <v>134</v>
      </c>
      <c r="P7880" s="124" t="s">
        <v>1314</v>
      </c>
    </row>
    <row r="7881" spans="1:16" ht="51">
      <c r="A7881" s="262">
        <v>70</v>
      </c>
      <c r="B7881" s="124"/>
      <c r="C7881" s="125" t="s">
        <v>705</v>
      </c>
      <c r="D7881" s="195">
        <v>43278</v>
      </c>
      <c r="E7881" s="124" t="s">
        <v>13857</v>
      </c>
      <c r="F7881" s="124" t="s">
        <v>3</v>
      </c>
      <c r="G7881" s="124">
        <v>1634782</v>
      </c>
      <c r="H7881" s="124"/>
      <c r="I7881" s="128" t="s">
        <v>16422</v>
      </c>
      <c r="J7881" s="124"/>
      <c r="K7881" s="124"/>
      <c r="L7881" s="124"/>
      <c r="M7881" s="124"/>
      <c r="N7881" s="197">
        <v>0</v>
      </c>
      <c r="O7881" s="197">
        <v>100</v>
      </c>
      <c r="P7881" s="124" t="s">
        <v>1314</v>
      </c>
    </row>
    <row r="7882" spans="1:16" ht="63.75">
      <c r="A7882" s="262" t="s">
        <v>619</v>
      </c>
      <c r="B7882" s="124"/>
      <c r="C7882" s="125" t="s">
        <v>713</v>
      </c>
      <c r="D7882" s="195">
        <v>43278</v>
      </c>
      <c r="E7882" s="124" t="s">
        <v>13858</v>
      </c>
      <c r="F7882" s="124" t="s">
        <v>3</v>
      </c>
      <c r="G7882" s="124">
        <v>1634821</v>
      </c>
      <c r="H7882" s="124"/>
      <c r="I7882" s="128" t="s">
        <v>16423</v>
      </c>
      <c r="J7882" s="124"/>
      <c r="K7882" s="124"/>
      <c r="L7882" s="124"/>
      <c r="M7882" s="124"/>
      <c r="N7882" s="197">
        <v>0</v>
      </c>
      <c r="O7882" s="197">
        <v>85</v>
      </c>
      <c r="P7882" s="124" t="s">
        <v>1314</v>
      </c>
    </row>
    <row r="7883" spans="1:16" ht="51">
      <c r="A7883" s="262">
        <v>212</v>
      </c>
      <c r="B7883" s="124"/>
      <c r="C7883" s="125" t="s">
        <v>761</v>
      </c>
      <c r="D7883" s="195">
        <v>43278</v>
      </c>
      <c r="E7883" s="124" t="s">
        <v>13859</v>
      </c>
      <c r="F7883" s="124" t="s">
        <v>3</v>
      </c>
      <c r="G7883" s="124">
        <v>1634835</v>
      </c>
      <c r="H7883" s="124"/>
      <c r="I7883" s="128" t="s">
        <v>16424</v>
      </c>
      <c r="J7883" s="124"/>
      <c r="K7883" s="124"/>
      <c r="L7883" s="124"/>
      <c r="M7883" s="124"/>
      <c r="N7883" s="197">
        <v>0</v>
      </c>
      <c r="O7883" s="197">
        <v>60</v>
      </c>
      <c r="P7883" s="124" t="s">
        <v>1314</v>
      </c>
    </row>
    <row r="7884" spans="1:16" ht="51">
      <c r="A7884" s="262">
        <v>225</v>
      </c>
      <c r="B7884" s="124"/>
      <c r="C7884" s="125" t="s">
        <v>766</v>
      </c>
      <c r="D7884" s="195">
        <v>43278</v>
      </c>
      <c r="E7884" s="124" t="s">
        <v>13860</v>
      </c>
      <c r="F7884" s="124" t="s">
        <v>3</v>
      </c>
      <c r="G7884" s="124">
        <v>1634837</v>
      </c>
      <c r="H7884" s="124"/>
      <c r="I7884" s="128" t="s">
        <v>16425</v>
      </c>
      <c r="J7884" s="124"/>
      <c r="K7884" s="124"/>
      <c r="L7884" s="124"/>
      <c r="M7884" s="124"/>
      <c r="N7884" s="197">
        <v>0</v>
      </c>
      <c r="O7884" s="197">
        <v>375.83</v>
      </c>
      <c r="P7884" s="124" t="s">
        <v>1314</v>
      </c>
    </row>
    <row r="7885" spans="1:16" ht="51">
      <c r="A7885" s="262" t="s">
        <v>619</v>
      </c>
      <c r="B7885" s="124"/>
      <c r="C7885" s="125" t="s">
        <v>713</v>
      </c>
      <c r="D7885" s="195">
        <v>43278</v>
      </c>
      <c r="E7885" s="124" t="s">
        <v>13861</v>
      </c>
      <c r="F7885" s="124" t="s">
        <v>3</v>
      </c>
      <c r="G7885" s="124">
        <v>1634840</v>
      </c>
      <c r="H7885" s="124"/>
      <c r="I7885" s="128" t="s">
        <v>16426</v>
      </c>
      <c r="J7885" s="124"/>
      <c r="K7885" s="124"/>
      <c r="L7885" s="124"/>
      <c r="M7885" s="124"/>
      <c r="N7885" s="197">
        <v>0</v>
      </c>
      <c r="O7885" s="197">
        <v>10</v>
      </c>
      <c r="P7885" s="124" t="s">
        <v>1314</v>
      </c>
    </row>
    <row r="7886" spans="1:16" ht="51">
      <c r="A7886" s="262">
        <v>46</v>
      </c>
      <c r="B7886" s="124"/>
      <c r="C7886" s="125" t="s">
        <v>698</v>
      </c>
      <c r="D7886" s="195">
        <v>43278</v>
      </c>
      <c r="E7886" s="124" t="s">
        <v>13862</v>
      </c>
      <c r="F7886" s="124" t="s">
        <v>3</v>
      </c>
      <c r="G7886" s="124">
        <v>1634850</v>
      </c>
      <c r="H7886" s="124"/>
      <c r="I7886" s="128" t="s">
        <v>16427</v>
      </c>
      <c r="J7886" s="124"/>
      <c r="K7886" s="124"/>
      <c r="L7886" s="124"/>
      <c r="M7886" s="124"/>
      <c r="N7886" s="197">
        <v>0</v>
      </c>
      <c r="O7886" s="197">
        <v>22556.5</v>
      </c>
      <c r="P7886" s="124" t="s">
        <v>1314</v>
      </c>
    </row>
    <row r="7887" spans="1:16" ht="51">
      <c r="A7887" s="262">
        <v>20</v>
      </c>
      <c r="B7887" s="124"/>
      <c r="C7887" s="125" t="s">
        <v>693</v>
      </c>
      <c r="D7887" s="195">
        <v>43278</v>
      </c>
      <c r="E7887" s="124" t="s">
        <v>13863</v>
      </c>
      <c r="F7887" s="124" t="s">
        <v>3</v>
      </c>
      <c r="G7887" s="124">
        <v>1634852</v>
      </c>
      <c r="H7887" s="124"/>
      <c r="I7887" s="128" t="s">
        <v>16428</v>
      </c>
      <c r="J7887" s="124"/>
      <c r="K7887" s="124"/>
      <c r="L7887" s="124"/>
      <c r="M7887" s="124"/>
      <c r="N7887" s="197">
        <v>0</v>
      </c>
      <c r="O7887" s="197">
        <v>300</v>
      </c>
      <c r="P7887" s="124" t="s">
        <v>1314</v>
      </c>
    </row>
    <row r="7888" spans="1:16" ht="51">
      <c r="A7888" s="262">
        <v>20</v>
      </c>
      <c r="B7888" s="124"/>
      <c r="C7888" s="125" t="s">
        <v>693</v>
      </c>
      <c r="D7888" s="195">
        <v>43278</v>
      </c>
      <c r="E7888" s="124" t="s">
        <v>13864</v>
      </c>
      <c r="F7888" s="124" t="s">
        <v>3</v>
      </c>
      <c r="G7888" s="124">
        <v>1634853</v>
      </c>
      <c r="H7888" s="124"/>
      <c r="I7888" s="128" t="s">
        <v>16429</v>
      </c>
      <c r="J7888" s="124"/>
      <c r="K7888" s="124"/>
      <c r="L7888" s="124"/>
      <c r="M7888" s="124"/>
      <c r="N7888" s="197">
        <v>0</v>
      </c>
      <c r="O7888" s="197">
        <v>300</v>
      </c>
      <c r="P7888" s="124" t="s">
        <v>1314</v>
      </c>
    </row>
    <row r="7889" spans="1:16" ht="63.75">
      <c r="A7889" s="262" t="s">
        <v>619</v>
      </c>
      <c r="B7889" s="124"/>
      <c r="C7889" s="125" t="s">
        <v>713</v>
      </c>
      <c r="D7889" s="195">
        <v>43278</v>
      </c>
      <c r="E7889" s="124" t="s">
        <v>13865</v>
      </c>
      <c r="F7889" s="124" t="s">
        <v>3</v>
      </c>
      <c r="G7889" s="124">
        <v>1634859</v>
      </c>
      <c r="H7889" s="124"/>
      <c r="I7889" s="128" t="s">
        <v>16430</v>
      </c>
      <c r="J7889" s="124"/>
      <c r="K7889" s="124"/>
      <c r="L7889" s="124"/>
      <c r="M7889" s="124"/>
      <c r="N7889" s="197">
        <v>0</v>
      </c>
      <c r="O7889" s="197">
        <v>13</v>
      </c>
      <c r="P7889" s="124" t="s">
        <v>1314</v>
      </c>
    </row>
    <row r="7890" spans="1:16" ht="51">
      <c r="A7890" s="262">
        <v>212</v>
      </c>
      <c r="B7890" s="124"/>
      <c r="C7890" s="125" t="s">
        <v>761</v>
      </c>
      <c r="D7890" s="195">
        <v>43278</v>
      </c>
      <c r="E7890" s="124" t="s">
        <v>13866</v>
      </c>
      <c r="F7890" s="124" t="s">
        <v>3</v>
      </c>
      <c r="G7890" s="124">
        <v>1634860</v>
      </c>
      <c r="H7890" s="124"/>
      <c r="I7890" s="128" t="s">
        <v>16431</v>
      </c>
      <c r="J7890" s="124"/>
      <c r="K7890" s="124"/>
      <c r="L7890" s="124"/>
      <c r="M7890" s="124"/>
      <c r="N7890" s="197">
        <v>0</v>
      </c>
      <c r="O7890" s="197">
        <v>100</v>
      </c>
      <c r="P7890" s="124" t="s">
        <v>1314</v>
      </c>
    </row>
    <row r="7891" spans="1:16" ht="51">
      <c r="A7891" s="262" t="s">
        <v>619</v>
      </c>
      <c r="B7891" s="124"/>
      <c r="C7891" s="125" t="s">
        <v>713</v>
      </c>
      <c r="D7891" s="195">
        <v>43278</v>
      </c>
      <c r="E7891" s="124" t="s">
        <v>13867</v>
      </c>
      <c r="F7891" s="124" t="s">
        <v>3</v>
      </c>
      <c r="G7891" s="124">
        <v>1634670</v>
      </c>
      <c r="H7891" s="124"/>
      <c r="I7891" s="128" t="s">
        <v>16432</v>
      </c>
      <c r="J7891" s="124"/>
      <c r="K7891" s="124"/>
      <c r="L7891" s="124"/>
      <c r="M7891" s="124"/>
      <c r="N7891" s="197">
        <v>0</v>
      </c>
      <c r="O7891" s="197">
        <v>9055.18</v>
      </c>
      <c r="P7891" s="124" t="s">
        <v>1314</v>
      </c>
    </row>
    <row r="7892" spans="1:16" ht="51">
      <c r="A7892" s="262" t="s">
        <v>619</v>
      </c>
      <c r="B7892" s="124"/>
      <c r="C7892" s="125" t="s">
        <v>713</v>
      </c>
      <c r="D7892" s="195">
        <v>43278</v>
      </c>
      <c r="E7892" s="124" t="s">
        <v>13868</v>
      </c>
      <c r="F7892" s="124" t="s">
        <v>3</v>
      </c>
      <c r="G7892" s="124">
        <v>1634671</v>
      </c>
      <c r="H7892" s="124"/>
      <c r="I7892" s="128" t="s">
        <v>16433</v>
      </c>
      <c r="J7892" s="124"/>
      <c r="K7892" s="124"/>
      <c r="L7892" s="124"/>
      <c r="M7892" s="124"/>
      <c r="N7892" s="197">
        <v>0</v>
      </c>
      <c r="O7892" s="197">
        <v>191</v>
      </c>
      <c r="P7892" s="124" t="s">
        <v>1314</v>
      </c>
    </row>
    <row r="7893" spans="1:16" ht="51">
      <c r="A7893" s="262" t="s">
        <v>619</v>
      </c>
      <c r="B7893" s="124"/>
      <c r="C7893" s="125" t="s">
        <v>713</v>
      </c>
      <c r="D7893" s="195">
        <v>43278</v>
      </c>
      <c r="E7893" s="124" t="s">
        <v>13869</v>
      </c>
      <c r="F7893" s="124" t="s">
        <v>3</v>
      </c>
      <c r="G7893" s="124">
        <v>1634672</v>
      </c>
      <c r="H7893" s="124"/>
      <c r="I7893" s="128" t="s">
        <v>16434</v>
      </c>
      <c r="J7893" s="124"/>
      <c r="K7893" s="124"/>
      <c r="L7893" s="124"/>
      <c r="M7893" s="124"/>
      <c r="N7893" s="197">
        <v>0</v>
      </c>
      <c r="O7893" s="197">
        <v>40</v>
      </c>
      <c r="P7893" s="124" t="s">
        <v>1314</v>
      </c>
    </row>
    <row r="7894" spans="1:16" ht="51">
      <c r="A7894" s="262">
        <v>212</v>
      </c>
      <c r="B7894" s="124"/>
      <c r="C7894" s="125" t="s">
        <v>761</v>
      </c>
      <c r="D7894" s="195">
        <v>43278</v>
      </c>
      <c r="E7894" s="124" t="s">
        <v>13870</v>
      </c>
      <c r="F7894" s="124" t="s">
        <v>3</v>
      </c>
      <c r="G7894" s="124">
        <v>1634673</v>
      </c>
      <c r="H7894" s="124"/>
      <c r="I7894" s="128" t="s">
        <v>16435</v>
      </c>
      <c r="J7894" s="124"/>
      <c r="K7894" s="124"/>
      <c r="L7894" s="124"/>
      <c r="M7894" s="124"/>
      <c r="N7894" s="197">
        <v>0</v>
      </c>
      <c r="O7894" s="197">
        <v>10</v>
      </c>
      <c r="P7894" s="124" t="s">
        <v>1314</v>
      </c>
    </row>
    <row r="7895" spans="1:16" ht="38.25">
      <c r="A7895" s="262">
        <v>212</v>
      </c>
      <c r="B7895" s="124"/>
      <c r="C7895" s="125" t="s">
        <v>761</v>
      </c>
      <c r="D7895" s="195">
        <v>43278</v>
      </c>
      <c r="E7895" s="124" t="s">
        <v>13871</v>
      </c>
      <c r="F7895" s="124" t="s">
        <v>3</v>
      </c>
      <c r="G7895" s="124">
        <v>1634700</v>
      </c>
      <c r="H7895" s="124"/>
      <c r="I7895" s="128" t="s">
        <v>16436</v>
      </c>
      <c r="J7895" s="124"/>
      <c r="K7895" s="124"/>
      <c r="L7895" s="124"/>
      <c r="M7895" s="124"/>
      <c r="N7895" s="197">
        <v>0</v>
      </c>
      <c r="O7895" s="197">
        <v>112</v>
      </c>
      <c r="P7895" s="124" t="s">
        <v>1314</v>
      </c>
    </row>
    <row r="7896" spans="1:16" ht="51">
      <c r="A7896" s="262">
        <v>86</v>
      </c>
      <c r="B7896" s="124"/>
      <c r="C7896" s="125" t="s">
        <v>710</v>
      </c>
      <c r="D7896" s="195">
        <v>43278</v>
      </c>
      <c r="E7896" s="124" t="s">
        <v>13872</v>
      </c>
      <c r="F7896" s="124" t="s">
        <v>3</v>
      </c>
      <c r="G7896" s="124">
        <v>1634706</v>
      </c>
      <c r="H7896" s="124"/>
      <c r="I7896" s="128" t="s">
        <v>16437</v>
      </c>
      <c r="J7896" s="124"/>
      <c r="K7896" s="124"/>
      <c r="L7896" s="124"/>
      <c r="M7896" s="124"/>
      <c r="N7896" s="197">
        <v>0</v>
      </c>
      <c r="O7896" s="197">
        <v>554.79</v>
      </c>
      <c r="P7896" s="124" t="s">
        <v>1314</v>
      </c>
    </row>
    <row r="7897" spans="1:16" ht="51">
      <c r="A7897" s="262">
        <v>212</v>
      </c>
      <c r="B7897" s="124"/>
      <c r="C7897" s="125" t="s">
        <v>761</v>
      </c>
      <c r="D7897" s="195">
        <v>43278</v>
      </c>
      <c r="E7897" s="124" t="s">
        <v>13873</v>
      </c>
      <c r="F7897" s="124" t="s">
        <v>3</v>
      </c>
      <c r="G7897" s="124">
        <v>1634707</v>
      </c>
      <c r="H7897" s="124"/>
      <c r="I7897" s="128" t="s">
        <v>16438</v>
      </c>
      <c r="J7897" s="124"/>
      <c r="K7897" s="124"/>
      <c r="L7897" s="124"/>
      <c r="M7897" s="124"/>
      <c r="N7897" s="197">
        <v>0</v>
      </c>
      <c r="O7897" s="197">
        <v>588.70000000000005</v>
      </c>
      <c r="P7897" s="124" t="s">
        <v>1314</v>
      </c>
    </row>
    <row r="7898" spans="1:16" ht="51">
      <c r="A7898" s="262">
        <v>526</v>
      </c>
      <c r="B7898" s="124"/>
      <c r="C7898" s="125" t="s">
        <v>846</v>
      </c>
      <c r="D7898" s="195">
        <v>43278</v>
      </c>
      <c r="E7898" s="124" t="s">
        <v>13874</v>
      </c>
      <c r="F7898" s="124" t="s">
        <v>3</v>
      </c>
      <c r="G7898" s="124">
        <v>1634709</v>
      </c>
      <c r="H7898" s="124"/>
      <c r="I7898" s="128" t="s">
        <v>16439</v>
      </c>
      <c r="J7898" s="124"/>
      <c r="K7898" s="124"/>
      <c r="L7898" s="124"/>
      <c r="M7898" s="124"/>
      <c r="N7898" s="197">
        <v>0</v>
      </c>
      <c r="O7898" s="197">
        <v>9.89</v>
      </c>
      <c r="P7898" s="124" t="s">
        <v>1314</v>
      </c>
    </row>
    <row r="7899" spans="1:16" ht="63.75">
      <c r="A7899" s="262" t="s">
        <v>619</v>
      </c>
      <c r="B7899" s="124"/>
      <c r="C7899" s="125" t="s">
        <v>713</v>
      </c>
      <c r="D7899" s="195">
        <v>43278</v>
      </c>
      <c r="E7899" s="124" t="s">
        <v>13875</v>
      </c>
      <c r="F7899" s="124" t="s">
        <v>3</v>
      </c>
      <c r="G7899" s="124">
        <v>1634710</v>
      </c>
      <c r="H7899" s="124"/>
      <c r="I7899" s="128" t="s">
        <v>16440</v>
      </c>
      <c r="J7899" s="124"/>
      <c r="K7899" s="124"/>
      <c r="L7899" s="124"/>
      <c r="M7899" s="124"/>
      <c r="N7899" s="197">
        <v>0</v>
      </c>
      <c r="O7899" s="197">
        <v>250</v>
      </c>
      <c r="P7899" s="124" t="s">
        <v>1314</v>
      </c>
    </row>
    <row r="7900" spans="1:16" ht="63.75">
      <c r="A7900" s="262" t="s">
        <v>619</v>
      </c>
      <c r="B7900" s="124"/>
      <c r="C7900" s="125" t="s">
        <v>713</v>
      </c>
      <c r="D7900" s="195">
        <v>43278</v>
      </c>
      <c r="E7900" s="124" t="s">
        <v>13876</v>
      </c>
      <c r="F7900" s="124" t="s">
        <v>3</v>
      </c>
      <c r="G7900" s="124">
        <v>1634711</v>
      </c>
      <c r="H7900" s="124"/>
      <c r="I7900" s="128" t="s">
        <v>16441</v>
      </c>
      <c r="J7900" s="124"/>
      <c r="K7900" s="124"/>
      <c r="L7900" s="124"/>
      <c r="M7900" s="124"/>
      <c r="N7900" s="197">
        <v>0</v>
      </c>
      <c r="O7900" s="197">
        <v>1003.0500000000001</v>
      </c>
      <c r="P7900" s="124" t="s">
        <v>1314</v>
      </c>
    </row>
    <row r="7901" spans="1:16" ht="51">
      <c r="A7901" s="262" t="s">
        <v>619</v>
      </c>
      <c r="B7901" s="124"/>
      <c r="C7901" s="125" t="s">
        <v>713</v>
      </c>
      <c r="D7901" s="195">
        <v>43278</v>
      </c>
      <c r="E7901" s="124" t="s">
        <v>13877</v>
      </c>
      <c r="F7901" s="124" t="s">
        <v>3</v>
      </c>
      <c r="G7901" s="124">
        <v>1634726</v>
      </c>
      <c r="H7901" s="124"/>
      <c r="I7901" s="128" t="s">
        <v>16442</v>
      </c>
      <c r="J7901" s="124"/>
      <c r="K7901" s="124"/>
      <c r="L7901" s="124"/>
      <c r="M7901" s="124"/>
      <c r="N7901" s="197">
        <v>0</v>
      </c>
      <c r="O7901" s="197">
        <v>20</v>
      </c>
      <c r="P7901" s="124" t="s">
        <v>1314</v>
      </c>
    </row>
    <row r="7902" spans="1:16" ht="51">
      <c r="A7902" s="262">
        <v>25</v>
      </c>
      <c r="B7902" s="124"/>
      <c r="C7902" s="125" t="s">
        <v>694</v>
      </c>
      <c r="D7902" s="195">
        <v>43278</v>
      </c>
      <c r="E7902" s="124" t="s">
        <v>13878</v>
      </c>
      <c r="F7902" s="124" t="s">
        <v>3</v>
      </c>
      <c r="G7902" s="124">
        <v>1634727</v>
      </c>
      <c r="H7902" s="124"/>
      <c r="I7902" s="128" t="s">
        <v>16443</v>
      </c>
      <c r="J7902" s="124"/>
      <c r="K7902" s="124"/>
      <c r="L7902" s="124"/>
      <c r="M7902" s="124"/>
      <c r="N7902" s="197">
        <v>0</v>
      </c>
      <c r="O7902" s="197">
        <v>400</v>
      </c>
      <c r="P7902" s="124" t="s">
        <v>1314</v>
      </c>
    </row>
    <row r="7903" spans="1:16" ht="51">
      <c r="A7903" s="262" t="s">
        <v>619</v>
      </c>
      <c r="B7903" s="124"/>
      <c r="C7903" s="125" t="s">
        <v>713</v>
      </c>
      <c r="D7903" s="195">
        <v>43278</v>
      </c>
      <c r="E7903" s="124" t="s">
        <v>13879</v>
      </c>
      <c r="F7903" s="124" t="s">
        <v>3</v>
      </c>
      <c r="G7903" s="124">
        <v>1634731</v>
      </c>
      <c r="H7903" s="124"/>
      <c r="I7903" s="128" t="s">
        <v>16444</v>
      </c>
      <c r="J7903" s="124"/>
      <c r="K7903" s="124"/>
      <c r="L7903" s="124"/>
      <c r="M7903" s="124"/>
      <c r="N7903" s="197">
        <v>0</v>
      </c>
      <c r="O7903" s="197">
        <v>78</v>
      </c>
      <c r="P7903" s="124" t="s">
        <v>1314</v>
      </c>
    </row>
    <row r="7904" spans="1:16" ht="51">
      <c r="A7904" s="262">
        <v>212</v>
      </c>
      <c r="B7904" s="124"/>
      <c r="C7904" s="125" t="s">
        <v>761</v>
      </c>
      <c r="D7904" s="195">
        <v>43278</v>
      </c>
      <c r="E7904" s="124" t="s">
        <v>13880</v>
      </c>
      <c r="F7904" s="124" t="s">
        <v>3</v>
      </c>
      <c r="G7904" s="124">
        <v>1634734</v>
      </c>
      <c r="H7904" s="124"/>
      <c r="I7904" s="128" t="s">
        <v>16445</v>
      </c>
      <c r="J7904" s="124"/>
      <c r="K7904" s="124"/>
      <c r="L7904" s="124"/>
      <c r="M7904" s="124"/>
      <c r="N7904" s="197">
        <v>0</v>
      </c>
      <c r="O7904" s="197">
        <v>25</v>
      </c>
      <c r="P7904" s="124" t="s">
        <v>1314</v>
      </c>
    </row>
    <row r="7905" spans="1:16" ht="51">
      <c r="A7905" s="262">
        <v>212</v>
      </c>
      <c r="B7905" s="124"/>
      <c r="C7905" s="125" t="s">
        <v>761</v>
      </c>
      <c r="D7905" s="195">
        <v>43278</v>
      </c>
      <c r="E7905" s="124" t="s">
        <v>13881</v>
      </c>
      <c r="F7905" s="124" t="s">
        <v>3</v>
      </c>
      <c r="G7905" s="124">
        <v>1634738</v>
      </c>
      <c r="H7905" s="124"/>
      <c r="I7905" s="128" t="s">
        <v>16446</v>
      </c>
      <c r="J7905" s="124"/>
      <c r="K7905" s="124"/>
      <c r="L7905" s="124"/>
      <c r="M7905" s="124"/>
      <c r="N7905" s="197">
        <v>0</v>
      </c>
      <c r="O7905" s="197">
        <v>60</v>
      </c>
      <c r="P7905" s="124" t="s">
        <v>1314</v>
      </c>
    </row>
    <row r="7906" spans="1:16" ht="51">
      <c r="A7906" s="262">
        <v>70</v>
      </c>
      <c r="B7906" s="124"/>
      <c r="C7906" s="125" t="s">
        <v>705</v>
      </c>
      <c r="D7906" s="195">
        <v>43278</v>
      </c>
      <c r="E7906" s="124" t="s">
        <v>13882</v>
      </c>
      <c r="F7906" s="124" t="s">
        <v>3</v>
      </c>
      <c r="G7906" s="124">
        <v>1634743</v>
      </c>
      <c r="H7906" s="124"/>
      <c r="I7906" s="128" t="s">
        <v>16447</v>
      </c>
      <c r="J7906" s="124"/>
      <c r="K7906" s="124"/>
      <c r="L7906" s="124"/>
      <c r="M7906" s="124"/>
      <c r="N7906" s="197">
        <v>0</v>
      </c>
      <c r="O7906" s="197">
        <v>15</v>
      </c>
      <c r="P7906" s="124" t="s">
        <v>1314</v>
      </c>
    </row>
    <row r="7907" spans="1:16" ht="63.75">
      <c r="A7907" s="262">
        <v>373</v>
      </c>
      <c r="B7907" s="124"/>
      <c r="C7907" s="125" t="s">
        <v>1269</v>
      </c>
      <c r="D7907" s="195">
        <v>43278</v>
      </c>
      <c r="E7907" s="124" t="s">
        <v>13883</v>
      </c>
      <c r="F7907" s="124" t="s">
        <v>3</v>
      </c>
      <c r="G7907" s="124">
        <v>1634749</v>
      </c>
      <c r="H7907" s="124"/>
      <c r="I7907" s="128" t="s">
        <v>16448</v>
      </c>
      <c r="J7907" s="124"/>
      <c r="K7907" s="124"/>
      <c r="L7907" s="124"/>
      <c r="M7907" s="124"/>
      <c r="N7907" s="197">
        <v>0</v>
      </c>
      <c r="O7907" s="197">
        <v>13360</v>
      </c>
      <c r="P7907" s="124" t="s">
        <v>1314</v>
      </c>
    </row>
    <row r="7908" spans="1:16" ht="63.75">
      <c r="A7908" s="262" t="s">
        <v>619</v>
      </c>
      <c r="B7908" s="124"/>
      <c r="C7908" s="125" t="s">
        <v>713</v>
      </c>
      <c r="D7908" s="195">
        <v>43278</v>
      </c>
      <c r="E7908" s="124" t="s">
        <v>13884</v>
      </c>
      <c r="F7908" s="124" t="s">
        <v>3</v>
      </c>
      <c r="G7908" s="124">
        <v>1634750</v>
      </c>
      <c r="H7908" s="124"/>
      <c r="I7908" s="128" t="s">
        <v>16449</v>
      </c>
      <c r="J7908" s="124"/>
      <c r="K7908" s="124"/>
      <c r="L7908" s="124"/>
      <c r="M7908" s="124"/>
      <c r="N7908" s="197">
        <v>0</v>
      </c>
      <c r="O7908" s="197">
        <v>1</v>
      </c>
      <c r="P7908" s="124" t="s">
        <v>1314</v>
      </c>
    </row>
    <row r="7909" spans="1:16" ht="38.25">
      <c r="A7909" s="262">
        <v>290</v>
      </c>
      <c r="B7909" s="124"/>
      <c r="C7909" s="125" t="s">
        <v>793</v>
      </c>
      <c r="D7909" s="195">
        <v>43278</v>
      </c>
      <c r="E7909" s="124" t="s">
        <v>13885</v>
      </c>
      <c r="F7909" s="124" t="s">
        <v>3</v>
      </c>
      <c r="G7909" s="124">
        <v>1634777</v>
      </c>
      <c r="H7909" s="124"/>
      <c r="I7909" s="128" t="s">
        <v>16450</v>
      </c>
      <c r="J7909" s="124"/>
      <c r="K7909" s="124"/>
      <c r="L7909" s="124"/>
      <c r="M7909" s="124"/>
      <c r="N7909" s="197">
        <v>0</v>
      </c>
      <c r="O7909" s="197">
        <v>1440.72</v>
      </c>
      <c r="P7909" s="124" t="s">
        <v>1314</v>
      </c>
    </row>
    <row r="7910" spans="1:16" ht="51">
      <c r="A7910" s="262">
        <v>290</v>
      </c>
      <c r="B7910" s="124"/>
      <c r="C7910" s="125" t="s">
        <v>793</v>
      </c>
      <c r="D7910" s="195">
        <v>43278</v>
      </c>
      <c r="E7910" s="124" t="s">
        <v>13886</v>
      </c>
      <c r="F7910" s="124" t="s">
        <v>3</v>
      </c>
      <c r="G7910" s="124">
        <v>1634863</v>
      </c>
      <c r="H7910" s="124"/>
      <c r="I7910" s="128" t="s">
        <v>16451</v>
      </c>
      <c r="J7910" s="124"/>
      <c r="K7910" s="124"/>
      <c r="L7910" s="124"/>
      <c r="M7910" s="124"/>
      <c r="N7910" s="197">
        <v>0</v>
      </c>
      <c r="O7910" s="197">
        <v>1440.72</v>
      </c>
      <c r="P7910" s="124" t="s">
        <v>1314</v>
      </c>
    </row>
    <row r="7911" spans="1:16" ht="51">
      <c r="A7911" s="262">
        <v>287</v>
      </c>
      <c r="B7911" s="124"/>
      <c r="C7911" s="125" t="s">
        <v>790</v>
      </c>
      <c r="D7911" s="195">
        <v>43278</v>
      </c>
      <c r="E7911" s="124" t="s">
        <v>13887</v>
      </c>
      <c r="F7911" s="124" t="s">
        <v>3</v>
      </c>
      <c r="G7911" s="124">
        <v>1634871</v>
      </c>
      <c r="H7911" s="124"/>
      <c r="I7911" s="128" t="s">
        <v>16452</v>
      </c>
      <c r="J7911" s="124"/>
      <c r="K7911" s="124"/>
      <c r="L7911" s="124"/>
      <c r="M7911" s="124"/>
      <c r="N7911" s="197">
        <v>0</v>
      </c>
      <c r="O7911" s="197">
        <v>899.67000000000007</v>
      </c>
      <c r="P7911" s="124" t="s">
        <v>1314</v>
      </c>
    </row>
    <row r="7912" spans="1:16" ht="51">
      <c r="A7912" s="262">
        <v>48</v>
      </c>
      <c r="B7912" s="124"/>
      <c r="C7912" s="125" t="s">
        <v>700</v>
      </c>
      <c r="D7912" s="195">
        <v>43278</v>
      </c>
      <c r="E7912" s="124" t="s">
        <v>13888</v>
      </c>
      <c r="F7912" s="124" t="s">
        <v>3</v>
      </c>
      <c r="G7912" s="124">
        <v>1634879</v>
      </c>
      <c r="H7912" s="124"/>
      <c r="I7912" s="128" t="s">
        <v>16453</v>
      </c>
      <c r="J7912" s="124"/>
      <c r="K7912" s="124"/>
      <c r="L7912" s="124"/>
      <c r="M7912" s="124"/>
      <c r="N7912" s="197">
        <v>0</v>
      </c>
      <c r="O7912" s="197">
        <v>688.26</v>
      </c>
      <c r="P7912" s="124" t="s">
        <v>1314</v>
      </c>
    </row>
    <row r="7913" spans="1:16" ht="51">
      <c r="A7913" s="262">
        <v>48</v>
      </c>
      <c r="B7913" s="124"/>
      <c r="C7913" s="125" t="s">
        <v>700</v>
      </c>
      <c r="D7913" s="195">
        <v>43278</v>
      </c>
      <c r="E7913" s="124" t="s">
        <v>13889</v>
      </c>
      <c r="F7913" s="124" t="s">
        <v>3</v>
      </c>
      <c r="G7913" s="124">
        <v>1634880</v>
      </c>
      <c r="H7913" s="124"/>
      <c r="I7913" s="128" t="s">
        <v>16454</v>
      </c>
      <c r="J7913" s="124"/>
      <c r="K7913" s="124"/>
      <c r="L7913" s="124"/>
      <c r="M7913" s="124"/>
      <c r="N7913" s="197">
        <v>0</v>
      </c>
      <c r="O7913" s="197">
        <v>45.800000000000004</v>
      </c>
      <c r="P7913" s="124" t="s">
        <v>1314</v>
      </c>
    </row>
    <row r="7914" spans="1:16" ht="51">
      <c r="A7914" s="262" t="s">
        <v>619</v>
      </c>
      <c r="B7914" s="124"/>
      <c r="C7914" s="125" t="s">
        <v>713</v>
      </c>
      <c r="D7914" s="195">
        <v>43278</v>
      </c>
      <c r="E7914" s="124" t="s">
        <v>13890</v>
      </c>
      <c r="F7914" s="124" t="s">
        <v>3</v>
      </c>
      <c r="G7914" s="124">
        <v>1634887</v>
      </c>
      <c r="H7914" s="124"/>
      <c r="I7914" s="128" t="s">
        <v>16455</v>
      </c>
      <c r="J7914" s="124"/>
      <c r="K7914" s="124"/>
      <c r="L7914" s="124"/>
      <c r="M7914" s="124"/>
      <c r="N7914" s="197">
        <v>0</v>
      </c>
      <c r="O7914" s="197">
        <v>1254.18</v>
      </c>
      <c r="P7914" s="124" t="s">
        <v>1314</v>
      </c>
    </row>
    <row r="7915" spans="1:16" ht="51">
      <c r="A7915" s="262">
        <v>190</v>
      </c>
      <c r="B7915" s="124"/>
      <c r="C7915" s="125" t="s">
        <v>107</v>
      </c>
      <c r="D7915" s="195">
        <v>43278</v>
      </c>
      <c r="E7915" s="124" t="s">
        <v>13891</v>
      </c>
      <c r="F7915" s="124" t="s">
        <v>3</v>
      </c>
      <c r="G7915" s="124">
        <v>1634888</v>
      </c>
      <c r="H7915" s="124"/>
      <c r="I7915" s="128" t="s">
        <v>16456</v>
      </c>
      <c r="J7915" s="124"/>
      <c r="K7915" s="124"/>
      <c r="L7915" s="124"/>
      <c r="M7915" s="124"/>
      <c r="N7915" s="197">
        <v>0</v>
      </c>
      <c r="O7915" s="197">
        <v>348.57</v>
      </c>
      <c r="P7915" s="124" t="s">
        <v>1314</v>
      </c>
    </row>
    <row r="7916" spans="1:16" ht="51">
      <c r="A7916" s="262">
        <v>212</v>
      </c>
      <c r="B7916" s="124"/>
      <c r="C7916" s="125" t="s">
        <v>761</v>
      </c>
      <c r="D7916" s="195">
        <v>43278</v>
      </c>
      <c r="E7916" s="124" t="s">
        <v>13892</v>
      </c>
      <c r="F7916" s="124" t="s">
        <v>3</v>
      </c>
      <c r="G7916" s="124">
        <v>1634889</v>
      </c>
      <c r="H7916" s="124"/>
      <c r="I7916" s="128" t="s">
        <v>16457</v>
      </c>
      <c r="J7916" s="124"/>
      <c r="K7916" s="124"/>
      <c r="L7916" s="124"/>
      <c r="M7916" s="124"/>
      <c r="N7916" s="197">
        <v>0</v>
      </c>
      <c r="O7916" s="197">
        <v>187.59</v>
      </c>
      <c r="P7916" s="124" t="s">
        <v>1314</v>
      </c>
    </row>
    <row r="7917" spans="1:16" ht="38.25">
      <c r="A7917" s="262">
        <v>212</v>
      </c>
      <c r="B7917" s="124"/>
      <c r="C7917" s="125" t="s">
        <v>761</v>
      </c>
      <c r="D7917" s="195">
        <v>43278</v>
      </c>
      <c r="E7917" s="124" t="s">
        <v>13893</v>
      </c>
      <c r="F7917" s="124" t="s">
        <v>3</v>
      </c>
      <c r="G7917" s="124">
        <v>1634890</v>
      </c>
      <c r="H7917" s="124"/>
      <c r="I7917" s="128" t="s">
        <v>16458</v>
      </c>
      <c r="J7917" s="124"/>
      <c r="K7917" s="124"/>
      <c r="L7917" s="124"/>
      <c r="M7917" s="124"/>
      <c r="N7917" s="197">
        <v>0</v>
      </c>
      <c r="O7917" s="197">
        <v>460.32</v>
      </c>
      <c r="P7917" s="124" t="s">
        <v>1314</v>
      </c>
    </row>
    <row r="7918" spans="1:16" ht="51">
      <c r="A7918" s="262">
        <v>292</v>
      </c>
      <c r="B7918" s="124"/>
      <c r="C7918" s="125" t="s">
        <v>152</v>
      </c>
      <c r="D7918" s="195">
        <v>43278</v>
      </c>
      <c r="E7918" s="124" t="s">
        <v>13894</v>
      </c>
      <c r="F7918" s="124" t="s">
        <v>3</v>
      </c>
      <c r="G7918" s="124">
        <v>1634901</v>
      </c>
      <c r="H7918" s="124"/>
      <c r="I7918" s="128" t="s">
        <v>5014</v>
      </c>
      <c r="J7918" s="124"/>
      <c r="K7918" s="124"/>
      <c r="L7918" s="124"/>
      <c r="M7918" s="124"/>
      <c r="N7918" s="197">
        <v>0</v>
      </c>
      <c r="O7918" s="197">
        <v>79</v>
      </c>
      <c r="P7918" s="124" t="s">
        <v>1314</v>
      </c>
    </row>
    <row r="7919" spans="1:16" ht="51">
      <c r="A7919" s="262">
        <v>292</v>
      </c>
      <c r="B7919" s="124"/>
      <c r="C7919" s="125" t="s">
        <v>152</v>
      </c>
      <c r="D7919" s="195">
        <v>43278</v>
      </c>
      <c r="E7919" s="124" t="s">
        <v>13895</v>
      </c>
      <c r="F7919" s="124" t="s">
        <v>3</v>
      </c>
      <c r="G7919" s="124">
        <v>1634902</v>
      </c>
      <c r="H7919" s="124"/>
      <c r="I7919" s="128" t="s">
        <v>5014</v>
      </c>
      <c r="J7919" s="124"/>
      <c r="K7919" s="124"/>
      <c r="L7919" s="124"/>
      <c r="M7919" s="124"/>
      <c r="N7919" s="197">
        <v>0</v>
      </c>
      <c r="O7919" s="197">
        <v>84</v>
      </c>
      <c r="P7919" s="124" t="s">
        <v>1314</v>
      </c>
    </row>
    <row r="7920" spans="1:16" ht="51">
      <c r="A7920" s="262" t="s">
        <v>619</v>
      </c>
      <c r="B7920" s="124"/>
      <c r="C7920" s="125" t="s">
        <v>713</v>
      </c>
      <c r="D7920" s="195">
        <v>43278</v>
      </c>
      <c r="E7920" s="124" t="s">
        <v>13896</v>
      </c>
      <c r="F7920" s="124" t="s">
        <v>3</v>
      </c>
      <c r="G7920" s="124">
        <v>1634903</v>
      </c>
      <c r="H7920" s="124"/>
      <c r="I7920" s="128" t="s">
        <v>16459</v>
      </c>
      <c r="J7920" s="124"/>
      <c r="K7920" s="124"/>
      <c r="L7920" s="124"/>
      <c r="M7920" s="124"/>
      <c r="N7920" s="197">
        <v>0</v>
      </c>
      <c r="O7920" s="197">
        <v>50</v>
      </c>
      <c r="P7920" s="124" t="s">
        <v>1314</v>
      </c>
    </row>
    <row r="7921" spans="1:16" ht="51">
      <c r="A7921" s="262">
        <v>292</v>
      </c>
      <c r="B7921" s="124"/>
      <c r="C7921" s="125" t="s">
        <v>152</v>
      </c>
      <c r="D7921" s="195">
        <v>43278</v>
      </c>
      <c r="E7921" s="124" t="s">
        <v>13897</v>
      </c>
      <c r="F7921" s="124" t="s">
        <v>3</v>
      </c>
      <c r="G7921" s="124">
        <v>1634904</v>
      </c>
      <c r="H7921" s="124"/>
      <c r="I7921" s="128" t="s">
        <v>5014</v>
      </c>
      <c r="J7921" s="124"/>
      <c r="K7921" s="124"/>
      <c r="L7921" s="124"/>
      <c r="M7921" s="124"/>
      <c r="N7921" s="197">
        <v>0</v>
      </c>
      <c r="O7921" s="197">
        <v>80</v>
      </c>
      <c r="P7921" s="124" t="s">
        <v>1314</v>
      </c>
    </row>
    <row r="7922" spans="1:16" ht="51">
      <c r="A7922" s="262">
        <v>292</v>
      </c>
      <c r="B7922" s="124"/>
      <c r="C7922" s="125" t="s">
        <v>152</v>
      </c>
      <c r="D7922" s="195">
        <v>43278</v>
      </c>
      <c r="E7922" s="124" t="s">
        <v>13898</v>
      </c>
      <c r="F7922" s="124" t="s">
        <v>3</v>
      </c>
      <c r="G7922" s="124">
        <v>1634905</v>
      </c>
      <c r="H7922" s="124"/>
      <c r="I7922" s="128" t="s">
        <v>5014</v>
      </c>
      <c r="J7922" s="124"/>
      <c r="K7922" s="124"/>
      <c r="L7922" s="124"/>
      <c r="M7922" s="124"/>
      <c r="N7922" s="197">
        <v>0</v>
      </c>
      <c r="O7922" s="197">
        <v>82</v>
      </c>
      <c r="P7922" s="124" t="s">
        <v>1314</v>
      </c>
    </row>
    <row r="7923" spans="1:16" ht="51">
      <c r="A7923" s="262">
        <v>292</v>
      </c>
      <c r="B7923" s="124"/>
      <c r="C7923" s="125" t="s">
        <v>152</v>
      </c>
      <c r="D7923" s="195">
        <v>43278</v>
      </c>
      <c r="E7923" s="124" t="s">
        <v>13899</v>
      </c>
      <c r="F7923" s="124" t="s">
        <v>3</v>
      </c>
      <c r="G7923" s="124">
        <v>1634906</v>
      </c>
      <c r="H7923" s="124"/>
      <c r="I7923" s="128" t="s">
        <v>5014</v>
      </c>
      <c r="J7923" s="124"/>
      <c r="K7923" s="124"/>
      <c r="L7923" s="124"/>
      <c r="M7923" s="124"/>
      <c r="N7923" s="197">
        <v>0</v>
      </c>
      <c r="O7923" s="197">
        <v>83</v>
      </c>
      <c r="P7923" s="124" t="s">
        <v>1314</v>
      </c>
    </row>
    <row r="7924" spans="1:16" ht="51">
      <c r="A7924" s="262">
        <v>292</v>
      </c>
      <c r="B7924" s="124"/>
      <c r="C7924" s="125" t="s">
        <v>152</v>
      </c>
      <c r="D7924" s="195">
        <v>43278</v>
      </c>
      <c r="E7924" s="124" t="s">
        <v>13900</v>
      </c>
      <c r="F7924" s="124" t="s">
        <v>3</v>
      </c>
      <c r="G7924" s="124">
        <v>1634907</v>
      </c>
      <c r="H7924" s="124"/>
      <c r="I7924" s="128" t="s">
        <v>5014</v>
      </c>
      <c r="J7924" s="124"/>
      <c r="K7924" s="124"/>
      <c r="L7924" s="124"/>
      <c r="M7924" s="124"/>
      <c r="N7924" s="197">
        <v>0</v>
      </c>
      <c r="O7924" s="197">
        <v>62</v>
      </c>
      <c r="P7924" s="124" t="s">
        <v>1314</v>
      </c>
    </row>
    <row r="7925" spans="1:16" ht="51">
      <c r="A7925" s="262">
        <v>292</v>
      </c>
      <c r="B7925" s="124"/>
      <c r="C7925" s="125" t="s">
        <v>152</v>
      </c>
      <c r="D7925" s="195">
        <v>43278</v>
      </c>
      <c r="E7925" s="124" t="s">
        <v>13901</v>
      </c>
      <c r="F7925" s="124" t="s">
        <v>3</v>
      </c>
      <c r="G7925" s="124">
        <v>1634908</v>
      </c>
      <c r="H7925" s="124"/>
      <c r="I7925" s="128" t="s">
        <v>5014</v>
      </c>
      <c r="J7925" s="124"/>
      <c r="K7925" s="124"/>
      <c r="L7925" s="124"/>
      <c r="M7925" s="124"/>
      <c r="N7925" s="197">
        <v>0</v>
      </c>
      <c r="O7925" s="197">
        <v>59</v>
      </c>
      <c r="P7925" s="124" t="s">
        <v>1314</v>
      </c>
    </row>
    <row r="7926" spans="1:16" ht="51">
      <c r="A7926" s="262">
        <v>292</v>
      </c>
      <c r="B7926" s="124"/>
      <c r="C7926" s="125" t="s">
        <v>152</v>
      </c>
      <c r="D7926" s="195">
        <v>43278</v>
      </c>
      <c r="E7926" s="124" t="s">
        <v>13902</v>
      </c>
      <c r="F7926" s="124" t="s">
        <v>3</v>
      </c>
      <c r="G7926" s="124">
        <v>1634909</v>
      </c>
      <c r="H7926" s="124"/>
      <c r="I7926" s="128" t="s">
        <v>5014</v>
      </c>
      <c r="J7926" s="124"/>
      <c r="K7926" s="124"/>
      <c r="L7926" s="124"/>
      <c r="M7926" s="124"/>
      <c r="N7926" s="197">
        <v>0</v>
      </c>
      <c r="O7926" s="197">
        <v>85</v>
      </c>
      <c r="P7926" s="124" t="s">
        <v>1314</v>
      </c>
    </row>
    <row r="7927" spans="1:16" ht="51">
      <c r="A7927" s="262">
        <v>292</v>
      </c>
      <c r="B7927" s="124"/>
      <c r="C7927" s="125" t="s">
        <v>152</v>
      </c>
      <c r="D7927" s="195">
        <v>43278</v>
      </c>
      <c r="E7927" s="124" t="s">
        <v>13903</v>
      </c>
      <c r="F7927" s="124" t="s">
        <v>3</v>
      </c>
      <c r="G7927" s="124">
        <v>1634910</v>
      </c>
      <c r="H7927" s="124"/>
      <c r="I7927" s="128" t="s">
        <v>5014</v>
      </c>
      <c r="J7927" s="124"/>
      <c r="K7927" s="124"/>
      <c r="L7927" s="124"/>
      <c r="M7927" s="124"/>
      <c r="N7927" s="197">
        <v>0</v>
      </c>
      <c r="O7927" s="197">
        <v>89</v>
      </c>
      <c r="P7927" s="124" t="s">
        <v>1314</v>
      </c>
    </row>
    <row r="7928" spans="1:16" ht="51">
      <c r="A7928" s="262">
        <v>292</v>
      </c>
      <c r="B7928" s="124"/>
      <c r="C7928" s="125" t="s">
        <v>152</v>
      </c>
      <c r="D7928" s="195">
        <v>43278</v>
      </c>
      <c r="E7928" s="124" t="s">
        <v>13904</v>
      </c>
      <c r="F7928" s="124" t="s">
        <v>3</v>
      </c>
      <c r="G7928" s="124">
        <v>1634911</v>
      </c>
      <c r="H7928" s="124"/>
      <c r="I7928" s="128" t="s">
        <v>5014</v>
      </c>
      <c r="J7928" s="124"/>
      <c r="K7928" s="124"/>
      <c r="L7928" s="124"/>
      <c r="M7928" s="124"/>
      <c r="N7928" s="197">
        <v>0</v>
      </c>
      <c r="O7928" s="197">
        <v>83</v>
      </c>
      <c r="P7928" s="124" t="s">
        <v>1314</v>
      </c>
    </row>
    <row r="7929" spans="1:16" ht="51">
      <c r="A7929" s="262">
        <v>212</v>
      </c>
      <c r="B7929" s="124"/>
      <c r="C7929" s="125" t="s">
        <v>761</v>
      </c>
      <c r="D7929" s="195">
        <v>43278</v>
      </c>
      <c r="E7929" s="124" t="s">
        <v>13905</v>
      </c>
      <c r="F7929" s="124" t="s">
        <v>3</v>
      </c>
      <c r="G7929" s="124">
        <v>1634921</v>
      </c>
      <c r="H7929" s="124"/>
      <c r="I7929" s="128" t="s">
        <v>16460</v>
      </c>
      <c r="J7929" s="124"/>
      <c r="K7929" s="124"/>
      <c r="L7929" s="124"/>
      <c r="M7929" s="124"/>
      <c r="N7929" s="197">
        <v>0</v>
      </c>
      <c r="O7929" s="197">
        <v>453</v>
      </c>
      <c r="P7929" s="124" t="s">
        <v>1314</v>
      </c>
    </row>
    <row r="7930" spans="1:16" ht="38.25">
      <c r="A7930" s="262">
        <v>572</v>
      </c>
      <c r="B7930" s="124"/>
      <c r="C7930" s="125" t="s">
        <v>848</v>
      </c>
      <c r="D7930" s="195">
        <v>43278</v>
      </c>
      <c r="E7930" s="124" t="s">
        <v>13906</v>
      </c>
      <c r="F7930" s="124" t="s">
        <v>3</v>
      </c>
      <c r="G7930" s="124">
        <v>1634930</v>
      </c>
      <c r="H7930" s="124"/>
      <c r="I7930" s="128" t="s">
        <v>16461</v>
      </c>
      <c r="J7930" s="124"/>
      <c r="K7930" s="124"/>
      <c r="L7930" s="124"/>
      <c r="M7930" s="124"/>
      <c r="N7930" s="197">
        <v>0</v>
      </c>
      <c r="O7930" s="197">
        <v>2549.4500000000003</v>
      </c>
      <c r="P7930" s="124" t="s">
        <v>1314</v>
      </c>
    </row>
    <row r="7931" spans="1:16" ht="38.25">
      <c r="A7931" s="262">
        <v>572</v>
      </c>
      <c r="B7931" s="124"/>
      <c r="C7931" s="125" t="s">
        <v>848</v>
      </c>
      <c r="D7931" s="195">
        <v>43278</v>
      </c>
      <c r="E7931" s="124" t="s">
        <v>13907</v>
      </c>
      <c r="F7931" s="124" t="s">
        <v>3</v>
      </c>
      <c r="G7931" s="124">
        <v>1634934</v>
      </c>
      <c r="H7931" s="124"/>
      <c r="I7931" s="128" t="s">
        <v>16462</v>
      </c>
      <c r="J7931" s="124"/>
      <c r="K7931" s="124"/>
      <c r="L7931" s="124"/>
      <c r="M7931" s="124"/>
      <c r="N7931" s="197">
        <v>0</v>
      </c>
      <c r="O7931" s="197">
        <v>1218</v>
      </c>
      <c r="P7931" s="124" t="s">
        <v>1314</v>
      </c>
    </row>
    <row r="7932" spans="1:16" ht="76.5">
      <c r="A7932" s="262">
        <v>374</v>
      </c>
      <c r="B7932" s="124"/>
      <c r="C7932" s="125" t="s">
        <v>1270</v>
      </c>
      <c r="D7932" s="195">
        <v>43278</v>
      </c>
      <c r="E7932" s="124" t="s">
        <v>13908</v>
      </c>
      <c r="F7932" s="124" t="s">
        <v>3</v>
      </c>
      <c r="G7932" s="124">
        <v>1634765</v>
      </c>
      <c r="H7932" s="124"/>
      <c r="I7932" s="128" t="s">
        <v>16463</v>
      </c>
      <c r="J7932" s="124"/>
      <c r="K7932" s="124"/>
      <c r="L7932" s="124"/>
      <c r="M7932" s="124"/>
      <c r="N7932" s="197">
        <v>0</v>
      </c>
      <c r="O7932" s="197">
        <v>5457.9000000000005</v>
      </c>
      <c r="P7932" s="124" t="s">
        <v>1314</v>
      </c>
    </row>
    <row r="7933" spans="1:16" ht="63.75">
      <c r="A7933" s="262">
        <v>155</v>
      </c>
      <c r="B7933" s="124"/>
      <c r="C7933" s="125" t="s">
        <v>744</v>
      </c>
      <c r="D7933" s="195">
        <v>43278</v>
      </c>
      <c r="E7933" s="124" t="s">
        <v>13909</v>
      </c>
      <c r="F7933" s="124" t="s">
        <v>3</v>
      </c>
      <c r="G7933" s="124">
        <v>1634768</v>
      </c>
      <c r="H7933" s="124"/>
      <c r="I7933" s="128" t="s">
        <v>16464</v>
      </c>
      <c r="J7933" s="124"/>
      <c r="K7933" s="124"/>
      <c r="L7933" s="124"/>
      <c r="M7933" s="124"/>
      <c r="N7933" s="197">
        <v>0</v>
      </c>
      <c r="O7933" s="197">
        <v>9792</v>
      </c>
      <c r="P7933" s="124" t="s">
        <v>1314</v>
      </c>
    </row>
    <row r="7934" spans="1:16" ht="51">
      <c r="A7934" s="262">
        <v>660</v>
      </c>
      <c r="B7934" s="124"/>
      <c r="C7934" s="125" t="s">
        <v>233</v>
      </c>
      <c r="D7934" s="195">
        <v>43278</v>
      </c>
      <c r="E7934" s="124" t="s">
        <v>13910</v>
      </c>
      <c r="F7934" s="124" t="s">
        <v>3</v>
      </c>
      <c r="G7934" s="124">
        <v>1634775</v>
      </c>
      <c r="H7934" s="124"/>
      <c r="I7934" s="128" t="s">
        <v>16465</v>
      </c>
      <c r="J7934" s="124"/>
      <c r="K7934" s="124"/>
      <c r="L7934" s="124"/>
      <c r="M7934" s="124"/>
      <c r="N7934" s="197">
        <v>0</v>
      </c>
      <c r="O7934" s="197">
        <v>646</v>
      </c>
      <c r="P7934" s="124" t="s">
        <v>1314</v>
      </c>
    </row>
    <row r="7935" spans="1:16" ht="51">
      <c r="A7935" s="262">
        <v>660</v>
      </c>
      <c r="B7935" s="124"/>
      <c r="C7935" s="125" t="s">
        <v>233</v>
      </c>
      <c r="D7935" s="195">
        <v>43278</v>
      </c>
      <c r="E7935" s="124" t="s">
        <v>13911</v>
      </c>
      <c r="F7935" s="124" t="s">
        <v>3</v>
      </c>
      <c r="G7935" s="124">
        <v>1634779</v>
      </c>
      <c r="H7935" s="124"/>
      <c r="I7935" s="128" t="s">
        <v>16466</v>
      </c>
      <c r="J7935" s="124"/>
      <c r="K7935" s="124"/>
      <c r="L7935" s="124"/>
      <c r="M7935" s="124"/>
      <c r="N7935" s="197">
        <v>0</v>
      </c>
      <c r="O7935" s="197">
        <v>646</v>
      </c>
      <c r="P7935" s="124" t="s">
        <v>1314</v>
      </c>
    </row>
    <row r="7936" spans="1:16" ht="63.75">
      <c r="A7936" s="262">
        <v>47</v>
      </c>
      <c r="B7936" s="124"/>
      <c r="C7936" s="125" t="s">
        <v>699</v>
      </c>
      <c r="D7936" s="195">
        <v>43278</v>
      </c>
      <c r="E7936" s="124" t="s">
        <v>13912</v>
      </c>
      <c r="F7936" s="124" t="s">
        <v>3</v>
      </c>
      <c r="G7936" s="124">
        <v>1634799</v>
      </c>
      <c r="H7936" s="124"/>
      <c r="I7936" s="128" t="s">
        <v>16467</v>
      </c>
      <c r="J7936" s="124"/>
      <c r="K7936" s="124"/>
      <c r="L7936" s="124"/>
      <c r="M7936" s="124"/>
      <c r="N7936" s="197">
        <v>0</v>
      </c>
      <c r="O7936" s="197">
        <v>68.600000000000009</v>
      </c>
      <c r="P7936" s="124" t="s">
        <v>1314</v>
      </c>
    </row>
    <row r="7937" spans="1:16" ht="63.75">
      <c r="A7937" s="262">
        <v>47</v>
      </c>
      <c r="B7937" s="124"/>
      <c r="C7937" s="125" t="s">
        <v>699</v>
      </c>
      <c r="D7937" s="195">
        <v>43278</v>
      </c>
      <c r="E7937" s="124" t="s">
        <v>13913</v>
      </c>
      <c r="F7937" s="124" t="s">
        <v>3</v>
      </c>
      <c r="G7937" s="124">
        <v>1634801</v>
      </c>
      <c r="H7937" s="124"/>
      <c r="I7937" s="128" t="s">
        <v>16468</v>
      </c>
      <c r="J7937" s="124"/>
      <c r="K7937" s="124"/>
      <c r="L7937" s="124"/>
      <c r="M7937" s="124"/>
      <c r="N7937" s="197">
        <v>0</v>
      </c>
      <c r="O7937" s="197">
        <v>80</v>
      </c>
      <c r="P7937" s="124" t="s">
        <v>1314</v>
      </c>
    </row>
    <row r="7938" spans="1:16" ht="51">
      <c r="A7938" s="262">
        <v>47</v>
      </c>
      <c r="B7938" s="124"/>
      <c r="C7938" s="125" t="s">
        <v>699</v>
      </c>
      <c r="D7938" s="195">
        <v>43278</v>
      </c>
      <c r="E7938" s="124" t="s">
        <v>13914</v>
      </c>
      <c r="F7938" s="124" t="s">
        <v>3</v>
      </c>
      <c r="G7938" s="124">
        <v>1634669</v>
      </c>
      <c r="H7938" s="124"/>
      <c r="I7938" s="128" t="s">
        <v>16469</v>
      </c>
      <c r="J7938" s="124"/>
      <c r="K7938" s="124"/>
      <c r="L7938" s="124"/>
      <c r="M7938" s="124"/>
      <c r="N7938" s="197">
        <v>0</v>
      </c>
      <c r="O7938" s="197">
        <v>583873.61</v>
      </c>
      <c r="P7938" s="124" t="s">
        <v>1314</v>
      </c>
    </row>
    <row r="7939" spans="1:16" ht="51">
      <c r="A7939" s="262" t="s">
        <v>626</v>
      </c>
      <c r="B7939" s="124"/>
      <c r="C7939" s="125" t="s">
        <v>1234</v>
      </c>
      <c r="D7939" s="195">
        <v>43278</v>
      </c>
      <c r="E7939" s="124" t="s">
        <v>13915</v>
      </c>
      <c r="F7939" s="124" t="s">
        <v>3</v>
      </c>
      <c r="G7939" s="124">
        <v>1634699</v>
      </c>
      <c r="H7939" s="124"/>
      <c r="I7939" s="128" t="s">
        <v>16470</v>
      </c>
      <c r="J7939" s="124"/>
      <c r="K7939" s="124"/>
      <c r="L7939" s="124"/>
      <c r="M7939" s="124"/>
      <c r="N7939" s="197">
        <v>0</v>
      </c>
      <c r="O7939" s="197">
        <v>15919.98</v>
      </c>
      <c r="P7939" s="124" t="s">
        <v>1314</v>
      </c>
    </row>
    <row r="7940" spans="1:16" ht="51">
      <c r="A7940" s="262">
        <v>290</v>
      </c>
      <c r="B7940" s="124"/>
      <c r="C7940" s="125" t="s">
        <v>793</v>
      </c>
      <c r="D7940" s="195">
        <v>43278</v>
      </c>
      <c r="E7940" s="124" t="s">
        <v>13916</v>
      </c>
      <c r="F7940" s="124" t="s">
        <v>3</v>
      </c>
      <c r="G7940" s="124">
        <v>1634705</v>
      </c>
      <c r="H7940" s="124"/>
      <c r="I7940" s="128" t="s">
        <v>16471</v>
      </c>
      <c r="J7940" s="124"/>
      <c r="K7940" s="124"/>
      <c r="L7940" s="124"/>
      <c r="M7940" s="124"/>
      <c r="N7940" s="197">
        <v>0</v>
      </c>
      <c r="O7940" s="197">
        <v>31531.5</v>
      </c>
      <c r="P7940" s="124" t="s">
        <v>1314</v>
      </c>
    </row>
    <row r="7941" spans="1:16" ht="63.75">
      <c r="A7941" s="262">
        <v>169</v>
      </c>
      <c r="B7941" s="124"/>
      <c r="C7941" s="125" t="s">
        <v>749</v>
      </c>
      <c r="D7941" s="195">
        <v>43278</v>
      </c>
      <c r="E7941" s="124" t="s">
        <v>13917</v>
      </c>
      <c r="F7941" s="124" t="s">
        <v>3</v>
      </c>
      <c r="G7941" s="124">
        <v>1634756</v>
      </c>
      <c r="H7941" s="124"/>
      <c r="I7941" s="128" t="s">
        <v>16472</v>
      </c>
      <c r="J7941" s="124"/>
      <c r="K7941" s="124"/>
      <c r="L7941" s="124"/>
      <c r="M7941" s="124"/>
      <c r="N7941" s="197">
        <v>0</v>
      </c>
      <c r="O7941" s="197">
        <v>7275.06</v>
      </c>
      <c r="P7941" s="124" t="s">
        <v>1314</v>
      </c>
    </row>
    <row r="7942" spans="1:16" ht="51">
      <c r="A7942" s="262">
        <v>650</v>
      </c>
      <c r="B7942" s="124"/>
      <c r="C7942" s="125" t="s">
        <v>232</v>
      </c>
      <c r="D7942" s="195">
        <v>43278</v>
      </c>
      <c r="E7942" s="124" t="s">
        <v>13918</v>
      </c>
      <c r="F7942" s="124" t="s">
        <v>3</v>
      </c>
      <c r="G7942" s="124">
        <v>1634758</v>
      </c>
      <c r="H7942" s="124"/>
      <c r="I7942" s="128" t="s">
        <v>16473</v>
      </c>
      <c r="J7942" s="124"/>
      <c r="K7942" s="124"/>
      <c r="L7942" s="124"/>
      <c r="M7942" s="124"/>
      <c r="N7942" s="197">
        <v>0</v>
      </c>
      <c r="O7942" s="197">
        <v>17665.84</v>
      </c>
      <c r="P7942" s="124" t="s">
        <v>1314</v>
      </c>
    </row>
    <row r="7943" spans="1:16" ht="63.75">
      <c r="A7943" s="262">
        <v>650</v>
      </c>
      <c r="B7943" s="124"/>
      <c r="C7943" s="125" t="s">
        <v>232</v>
      </c>
      <c r="D7943" s="195">
        <v>43278</v>
      </c>
      <c r="E7943" s="124" t="s">
        <v>13919</v>
      </c>
      <c r="F7943" s="124" t="s">
        <v>3</v>
      </c>
      <c r="G7943" s="124">
        <v>1634760</v>
      </c>
      <c r="H7943" s="124"/>
      <c r="I7943" s="128" t="s">
        <v>16474</v>
      </c>
      <c r="J7943" s="124"/>
      <c r="K7943" s="124"/>
      <c r="L7943" s="124"/>
      <c r="M7943" s="124"/>
      <c r="N7943" s="197">
        <v>0</v>
      </c>
      <c r="O7943" s="197">
        <v>210</v>
      </c>
      <c r="P7943" s="124" t="s">
        <v>1314</v>
      </c>
    </row>
    <row r="7944" spans="1:16" ht="51">
      <c r="A7944" s="262">
        <v>862</v>
      </c>
      <c r="B7944" s="124"/>
      <c r="C7944" s="125" t="s">
        <v>875</v>
      </c>
      <c r="D7944" s="195">
        <v>43278</v>
      </c>
      <c r="E7944" s="124" t="s">
        <v>13920</v>
      </c>
      <c r="F7944" s="124" t="s">
        <v>3</v>
      </c>
      <c r="G7944" s="124">
        <v>1634761</v>
      </c>
      <c r="H7944" s="124"/>
      <c r="I7944" s="128" t="s">
        <v>16475</v>
      </c>
      <c r="J7944" s="124"/>
      <c r="K7944" s="124"/>
      <c r="L7944" s="124"/>
      <c r="M7944" s="124"/>
      <c r="N7944" s="197">
        <v>0</v>
      </c>
      <c r="O7944" s="197">
        <v>4891.38</v>
      </c>
      <c r="P7944" s="124" t="s">
        <v>1314</v>
      </c>
    </row>
    <row r="7945" spans="1:16" ht="63.75">
      <c r="A7945" s="262">
        <v>315</v>
      </c>
      <c r="B7945" s="124"/>
      <c r="C7945" s="125" t="s">
        <v>812</v>
      </c>
      <c r="D7945" s="195">
        <v>43278</v>
      </c>
      <c r="E7945" s="124" t="s">
        <v>13921</v>
      </c>
      <c r="F7945" s="124" t="s">
        <v>3</v>
      </c>
      <c r="G7945" s="124">
        <v>1634763</v>
      </c>
      <c r="H7945" s="124"/>
      <c r="I7945" s="128" t="s">
        <v>16476</v>
      </c>
      <c r="J7945" s="124"/>
      <c r="K7945" s="124"/>
      <c r="L7945" s="124"/>
      <c r="M7945" s="124"/>
      <c r="N7945" s="197">
        <v>0</v>
      </c>
      <c r="O7945" s="197">
        <v>6936.5</v>
      </c>
      <c r="P7945" s="124" t="s">
        <v>1314</v>
      </c>
    </row>
    <row r="7946" spans="1:16" ht="76.5">
      <c r="A7946" s="262">
        <v>25</v>
      </c>
      <c r="B7946" s="124"/>
      <c r="C7946" s="125" t="s">
        <v>694</v>
      </c>
      <c r="D7946" s="195">
        <v>43278</v>
      </c>
      <c r="E7946" s="124" t="s">
        <v>13922</v>
      </c>
      <c r="F7946" s="124" t="s">
        <v>1315</v>
      </c>
      <c r="G7946" s="124">
        <v>18194932</v>
      </c>
      <c r="H7946" s="124"/>
      <c r="I7946" s="128" t="s">
        <v>16477</v>
      </c>
      <c r="J7946" s="124"/>
      <c r="K7946" s="124"/>
      <c r="L7946" s="124"/>
      <c r="M7946" s="124"/>
      <c r="N7946" s="197">
        <v>40778.94</v>
      </c>
      <c r="O7946" s="197">
        <v>0</v>
      </c>
      <c r="P7946" s="124" t="s">
        <v>1314</v>
      </c>
    </row>
    <row r="7947" spans="1:16" ht="76.5">
      <c r="A7947" s="262">
        <v>25</v>
      </c>
      <c r="B7947" s="124"/>
      <c r="C7947" s="125" t="s">
        <v>694</v>
      </c>
      <c r="D7947" s="195">
        <v>43278</v>
      </c>
      <c r="E7947" s="124" t="s">
        <v>13923</v>
      </c>
      <c r="F7947" s="124" t="s">
        <v>1315</v>
      </c>
      <c r="G7947" s="124">
        <v>18177794</v>
      </c>
      <c r="H7947" s="124"/>
      <c r="I7947" s="128" t="s">
        <v>16478</v>
      </c>
      <c r="J7947" s="124"/>
      <c r="K7947" s="124"/>
      <c r="L7947" s="124"/>
      <c r="M7947" s="124"/>
      <c r="N7947" s="197">
        <v>992026.31</v>
      </c>
      <c r="O7947" s="197">
        <v>0</v>
      </c>
      <c r="P7947" s="124" t="s">
        <v>1314</v>
      </c>
    </row>
    <row r="7948" spans="1:16" ht="76.5">
      <c r="A7948" s="262">
        <v>25</v>
      </c>
      <c r="B7948" s="124"/>
      <c r="C7948" s="125" t="s">
        <v>694</v>
      </c>
      <c r="D7948" s="195">
        <v>43278</v>
      </c>
      <c r="E7948" s="124" t="s">
        <v>13924</v>
      </c>
      <c r="F7948" s="124" t="s">
        <v>1315</v>
      </c>
      <c r="G7948" s="124">
        <v>18192138</v>
      </c>
      <c r="H7948" s="124"/>
      <c r="I7948" s="128" t="s">
        <v>16479</v>
      </c>
      <c r="J7948" s="124"/>
      <c r="K7948" s="124"/>
      <c r="L7948" s="124"/>
      <c r="M7948" s="124"/>
      <c r="N7948" s="197">
        <v>170331.51999999999</v>
      </c>
      <c r="O7948" s="197">
        <v>0</v>
      </c>
      <c r="P7948" s="124" t="s">
        <v>1314</v>
      </c>
    </row>
    <row r="7949" spans="1:16" ht="76.5">
      <c r="A7949" s="262">
        <v>25</v>
      </c>
      <c r="B7949" s="124"/>
      <c r="C7949" s="125" t="s">
        <v>694</v>
      </c>
      <c r="D7949" s="195">
        <v>43278</v>
      </c>
      <c r="E7949" s="124" t="s">
        <v>13925</v>
      </c>
      <c r="F7949" s="124" t="s">
        <v>1315</v>
      </c>
      <c r="G7949" s="124">
        <v>18192060</v>
      </c>
      <c r="H7949" s="124"/>
      <c r="I7949" s="128" t="s">
        <v>16480</v>
      </c>
      <c r="J7949" s="124"/>
      <c r="K7949" s="124"/>
      <c r="L7949" s="124"/>
      <c r="M7949" s="124"/>
      <c r="N7949" s="197">
        <v>146358.38</v>
      </c>
      <c r="O7949" s="197">
        <v>0</v>
      </c>
      <c r="P7949" s="124" t="s">
        <v>1314</v>
      </c>
    </row>
    <row r="7950" spans="1:16" ht="76.5">
      <c r="A7950" s="262">
        <v>25</v>
      </c>
      <c r="B7950" s="124"/>
      <c r="C7950" s="125" t="s">
        <v>694</v>
      </c>
      <c r="D7950" s="195">
        <v>43278</v>
      </c>
      <c r="E7950" s="124" t="s">
        <v>13926</v>
      </c>
      <c r="F7950" s="124" t="s">
        <v>1315</v>
      </c>
      <c r="G7950" s="124">
        <v>18192020</v>
      </c>
      <c r="H7950" s="124"/>
      <c r="I7950" s="128" t="s">
        <v>16481</v>
      </c>
      <c r="J7950" s="124"/>
      <c r="K7950" s="124"/>
      <c r="L7950" s="124"/>
      <c r="M7950" s="124"/>
      <c r="N7950" s="197">
        <v>363112.99</v>
      </c>
      <c r="O7950" s="197">
        <v>0</v>
      </c>
      <c r="P7950" s="124" t="s">
        <v>1314</v>
      </c>
    </row>
    <row r="7951" spans="1:16" ht="76.5">
      <c r="A7951" s="262">
        <v>25</v>
      </c>
      <c r="B7951" s="124"/>
      <c r="C7951" s="125" t="s">
        <v>694</v>
      </c>
      <c r="D7951" s="195">
        <v>43278</v>
      </c>
      <c r="E7951" s="124" t="s">
        <v>13927</v>
      </c>
      <c r="F7951" s="124" t="s">
        <v>1315</v>
      </c>
      <c r="G7951" s="124">
        <v>18192015</v>
      </c>
      <c r="H7951" s="124"/>
      <c r="I7951" s="128" t="s">
        <v>16482</v>
      </c>
      <c r="J7951" s="124"/>
      <c r="K7951" s="124"/>
      <c r="L7951" s="124"/>
      <c r="M7951" s="124"/>
      <c r="N7951" s="197">
        <v>251500.24</v>
      </c>
      <c r="O7951" s="197">
        <v>0</v>
      </c>
      <c r="P7951" s="124" t="s">
        <v>1314</v>
      </c>
    </row>
    <row r="7952" spans="1:16" ht="76.5">
      <c r="A7952" s="262">
        <v>25</v>
      </c>
      <c r="B7952" s="124"/>
      <c r="C7952" s="125" t="s">
        <v>694</v>
      </c>
      <c r="D7952" s="195">
        <v>43278</v>
      </c>
      <c r="E7952" s="124" t="s">
        <v>13928</v>
      </c>
      <c r="F7952" s="124" t="s">
        <v>1315</v>
      </c>
      <c r="G7952" s="124">
        <v>18192011</v>
      </c>
      <c r="H7952" s="124"/>
      <c r="I7952" s="128" t="s">
        <v>16483</v>
      </c>
      <c r="J7952" s="124"/>
      <c r="K7952" s="124"/>
      <c r="L7952" s="124"/>
      <c r="M7952" s="124"/>
      <c r="N7952" s="197">
        <v>612470.81999999995</v>
      </c>
      <c r="O7952" s="197">
        <v>0</v>
      </c>
      <c r="P7952" s="124" t="s">
        <v>1314</v>
      </c>
    </row>
    <row r="7953" spans="1:16" ht="76.5">
      <c r="A7953" s="262">
        <v>25</v>
      </c>
      <c r="B7953" s="124"/>
      <c r="C7953" s="125" t="s">
        <v>694</v>
      </c>
      <c r="D7953" s="195">
        <v>43278</v>
      </c>
      <c r="E7953" s="124" t="s">
        <v>13929</v>
      </c>
      <c r="F7953" s="124" t="s">
        <v>1315</v>
      </c>
      <c r="G7953" s="124">
        <v>18191938</v>
      </c>
      <c r="H7953" s="124"/>
      <c r="I7953" s="128" t="s">
        <v>16484</v>
      </c>
      <c r="J7953" s="124"/>
      <c r="K7953" s="124"/>
      <c r="L7953" s="124"/>
      <c r="M7953" s="124"/>
      <c r="N7953" s="197">
        <v>703531.96</v>
      </c>
      <c r="O7953" s="197">
        <v>0</v>
      </c>
      <c r="P7953" s="124" t="s">
        <v>1314</v>
      </c>
    </row>
    <row r="7954" spans="1:16" ht="76.5">
      <c r="A7954" s="262">
        <v>25</v>
      </c>
      <c r="B7954" s="124"/>
      <c r="C7954" s="125" t="s">
        <v>694</v>
      </c>
      <c r="D7954" s="195">
        <v>43278</v>
      </c>
      <c r="E7954" s="124" t="s">
        <v>13930</v>
      </c>
      <c r="F7954" s="124" t="s">
        <v>1315</v>
      </c>
      <c r="G7954" s="124">
        <v>18192061</v>
      </c>
      <c r="H7954" s="124"/>
      <c r="I7954" s="128" t="s">
        <v>16485</v>
      </c>
      <c r="J7954" s="124"/>
      <c r="K7954" s="124"/>
      <c r="L7954" s="124"/>
      <c r="M7954" s="124"/>
      <c r="N7954" s="197">
        <v>610361.35</v>
      </c>
      <c r="O7954" s="197">
        <v>0</v>
      </c>
      <c r="P7954" s="124" t="s">
        <v>1314</v>
      </c>
    </row>
    <row r="7955" spans="1:16" ht="76.5">
      <c r="A7955" s="262">
        <v>25</v>
      </c>
      <c r="B7955" s="124"/>
      <c r="C7955" s="125" t="s">
        <v>694</v>
      </c>
      <c r="D7955" s="195">
        <v>43278</v>
      </c>
      <c r="E7955" s="124" t="s">
        <v>13931</v>
      </c>
      <c r="F7955" s="124" t="s">
        <v>1315</v>
      </c>
      <c r="G7955" s="124">
        <v>18191709</v>
      </c>
      <c r="H7955" s="124"/>
      <c r="I7955" s="128" t="s">
        <v>16486</v>
      </c>
      <c r="J7955" s="124"/>
      <c r="K7955" s="124"/>
      <c r="L7955" s="124"/>
      <c r="M7955" s="124"/>
      <c r="N7955" s="197">
        <v>1151585.25</v>
      </c>
      <c r="O7955" s="197">
        <v>0</v>
      </c>
      <c r="P7955" s="124" t="s">
        <v>1314</v>
      </c>
    </row>
    <row r="7956" spans="1:16" ht="76.5">
      <c r="A7956" s="262">
        <v>25</v>
      </c>
      <c r="B7956" s="124"/>
      <c r="C7956" s="125" t="s">
        <v>694</v>
      </c>
      <c r="D7956" s="195">
        <v>43278</v>
      </c>
      <c r="E7956" s="124" t="s">
        <v>13932</v>
      </c>
      <c r="F7956" s="124" t="s">
        <v>1315</v>
      </c>
      <c r="G7956" s="124">
        <v>18191783</v>
      </c>
      <c r="H7956" s="124"/>
      <c r="I7956" s="128" t="s">
        <v>16487</v>
      </c>
      <c r="J7956" s="124"/>
      <c r="K7956" s="124"/>
      <c r="L7956" s="124"/>
      <c r="M7956" s="124"/>
      <c r="N7956" s="197">
        <v>2096598.17</v>
      </c>
      <c r="O7956" s="197">
        <v>0</v>
      </c>
      <c r="P7956" s="124" t="s">
        <v>1314</v>
      </c>
    </row>
    <row r="7957" spans="1:16" ht="76.5">
      <c r="A7957" s="262">
        <v>25</v>
      </c>
      <c r="B7957" s="124"/>
      <c r="C7957" s="125" t="s">
        <v>694</v>
      </c>
      <c r="D7957" s="195">
        <v>43278</v>
      </c>
      <c r="E7957" s="124" t="s">
        <v>13933</v>
      </c>
      <c r="F7957" s="124" t="s">
        <v>1315</v>
      </c>
      <c r="G7957" s="124">
        <v>18177786</v>
      </c>
      <c r="H7957" s="124"/>
      <c r="I7957" s="128" t="s">
        <v>16488</v>
      </c>
      <c r="J7957" s="124"/>
      <c r="K7957" s="124"/>
      <c r="L7957" s="124"/>
      <c r="M7957" s="124"/>
      <c r="N7957" s="197">
        <v>513501.88</v>
      </c>
      <c r="O7957" s="197">
        <v>0</v>
      </c>
      <c r="P7957" s="124" t="s">
        <v>1314</v>
      </c>
    </row>
    <row r="7958" spans="1:16" ht="76.5">
      <c r="A7958" s="262">
        <v>25</v>
      </c>
      <c r="B7958" s="124"/>
      <c r="C7958" s="125" t="s">
        <v>694</v>
      </c>
      <c r="D7958" s="195">
        <v>43278</v>
      </c>
      <c r="E7958" s="124" t="s">
        <v>13934</v>
      </c>
      <c r="F7958" s="124" t="s">
        <v>1315</v>
      </c>
      <c r="G7958" s="124">
        <v>18177789</v>
      </c>
      <c r="H7958" s="124"/>
      <c r="I7958" s="128" t="s">
        <v>16489</v>
      </c>
      <c r="J7958" s="124"/>
      <c r="K7958" s="124"/>
      <c r="L7958" s="124"/>
      <c r="M7958" s="124"/>
      <c r="N7958" s="197">
        <v>77908.98</v>
      </c>
      <c r="O7958" s="197">
        <v>0</v>
      </c>
      <c r="P7958" s="124" t="s">
        <v>1314</v>
      </c>
    </row>
    <row r="7959" spans="1:16" ht="76.5">
      <c r="A7959" s="262">
        <v>25</v>
      </c>
      <c r="B7959" s="124"/>
      <c r="C7959" s="125" t="s">
        <v>694</v>
      </c>
      <c r="D7959" s="195">
        <v>43278</v>
      </c>
      <c r="E7959" s="124" t="s">
        <v>13935</v>
      </c>
      <c r="F7959" s="124" t="s">
        <v>1315</v>
      </c>
      <c r="G7959" s="124">
        <v>18191902</v>
      </c>
      <c r="H7959" s="124"/>
      <c r="I7959" s="128" t="s">
        <v>16490</v>
      </c>
      <c r="J7959" s="124"/>
      <c r="K7959" s="124"/>
      <c r="L7959" s="124"/>
      <c r="M7959" s="124"/>
      <c r="N7959" s="197">
        <v>623646.74</v>
      </c>
      <c r="O7959" s="197">
        <v>0</v>
      </c>
      <c r="P7959" s="124" t="s">
        <v>1314</v>
      </c>
    </row>
    <row r="7960" spans="1:16" ht="76.5">
      <c r="A7960" s="262">
        <v>25</v>
      </c>
      <c r="B7960" s="124"/>
      <c r="C7960" s="125" t="s">
        <v>694</v>
      </c>
      <c r="D7960" s="195">
        <v>43278</v>
      </c>
      <c r="E7960" s="124" t="s">
        <v>13936</v>
      </c>
      <c r="F7960" s="124" t="s">
        <v>1315</v>
      </c>
      <c r="G7960" s="124">
        <v>18191885</v>
      </c>
      <c r="H7960" s="124"/>
      <c r="I7960" s="128" t="s">
        <v>16491</v>
      </c>
      <c r="J7960" s="124"/>
      <c r="K7960" s="124"/>
      <c r="L7960" s="124"/>
      <c r="M7960" s="124"/>
      <c r="N7960" s="197">
        <v>1210608.57</v>
      </c>
      <c r="O7960" s="197">
        <v>0</v>
      </c>
      <c r="P7960" s="124" t="s">
        <v>1314</v>
      </c>
    </row>
    <row r="7961" spans="1:16" ht="76.5">
      <c r="A7961" s="262">
        <v>25</v>
      </c>
      <c r="B7961" s="124"/>
      <c r="C7961" s="125" t="s">
        <v>694</v>
      </c>
      <c r="D7961" s="195">
        <v>43278</v>
      </c>
      <c r="E7961" s="124" t="s">
        <v>13937</v>
      </c>
      <c r="F7961" s="124" t="s">
        <v>1315</v>
      </c>
      <c r="G7961" s="124">
        <v>18191871</v>
      </c>
      <c r="H7961" s="124"/>
      <c r="I7961" s="128" t="s">
        <v>16492</v>
      </c>
      <c r="J7961" s="124"/>
      <c r="K7961" s="124"/>
      <c r="L7961" s="124"/>
      <c r="M7961" s="124"/>
      <c r="N7961" s="197">
        <v>228105.47</v>
      </c>
      <c r="O7961" s="197">
        <v>0</v>
      </c>
      <c r="P7961" s="124" t="s">
        <v>1314</v>
      </c>
    </row>
    <row r="7962" spans="1:16" ht="76.5">
      <c r="A7962" s="262">
        <v>25</v>
      </c>
      <c r="B7962" s="124"/>
      <c r="C7962" s="125" t="s">
        <v>694</v>
      </c>
      <c r="D7962" s="195">
        <v>43278</v>
      </c>
      <c r="E7962" s="124" t="s">
        <v>13938</v>
      </c>
      <c r="F7962" s="124" t="s">
        <v>1315</v>
      </c>
      <c r="G7962" s="124">
        <v>18191799</v>
      </c>
      <c r="H7962" s="124"/>
      <c r="I7962" s="128" t="s">
        <v>16493</v>
      </c>
      <c r="J7962" s="124"/>
      <c r="K7962" s="124"/>
      <c r="L7962" s="124"/>
      <c r="M7962" s="124"/>
      <c r="N7962" s="197">
        <v>142314.51999999999</v>
      </c>
      <c r="O7962" s="197">
        <v>0</v>
      </c>
      <c r="P7962" s="124" t="s">
        <v>1314</v>
      </c>
    </row>
    <row r="7963" spans="1:16" ht="76.5">
      <c r="A7963" s="262">
        <v>25</v>
      </c>
      <c r="B7963" s="124"/>
      <c r="C7963" s="125" t="s">
        <v>694</v>
      </c>
      <c r="D7963" s="195">
        <v>43278</v>
      </c>
      <c r="E7963" s="124" t="s">
        <v>13939</v>
      </c>
      <c r="F7963" s="124" t="s">
        <v>1315</v>
      </c>
      <c r="G7963" s="124">
        <v>18191788</v>
      </c>
      <c r="H7963" s="124"/>
      <c r="I7963" s="128" t="s">
        <v>8303</v>
      </c>
      <c r="J7963" s="124"/>
      <c r="K7963" s="124"/>
      <c r="L7963" s="124"/>
      <c r="M7963" s="124"/>
      <c r="N7963" s="197">
        <v>1242994.26</v>
      </c>
      <c r="O7963" s="197">
        <v>0</v>
      </c>
      <c r="P7963" s="124" t="s">
        <v>1314</v>
      </c>
    </row>
    <row r="7964" spans="1:16" ht="76.5">
      <c r="A7964" s="262">
        <v>25</v>
      </c>
      <c r="B7964" s="124"/>
      <c r="C7964" s="125" t="s">
        <v>694</v>
      </c>
      <c r="D7964" s="195">
        <v>43278</v>
      </c>
      <c r="E7964" s="124" t="s">
        <v>13940</v>
      </c>
      <c r="F7964" s="124" t="s">
        <v>1315</v>
      </c>
      <c r="G7964" s="124">
        <v>18177378</v>
      </c>
      <c r="H7964" s="124"/>
      <c r="I7964" s="128" t="s">
        <v>16494</v>
      </c>
      <c r="J7964" s="124"/>
      <c r="K7964" s="124"/>
      <c r="L7964" s="124"/>
      <c r="M7964" s="124"/>
      <c r="N7964" s="197">
        <v>367680.32</v>
      </c>
      <c r="O7964" s="197">
        <v>0</v>
      </c>
      <c r="P7964" s="124" t="s">
        <v>1314</v>
      </c>
    </row>
    <row r="7965" spans="1:16" ht="76.5">
      <c r="A7965" s="262">
        <v>25</v>
      </c>
      <c r="B7965" s="124"/>
      <c r="C7965" s="125" t="s">
        <v>694</v>
      </c>
      <c r="D7965" s="195">
        <v>43278</v>
      </c>
      <c r="E7965" s="124" t="s">
        <v>13941</v>
      </c>
      <c r="F7965" s="124" t="s">
        <v>1315</v>
      </c>
      <c r="G7965" s="124">
        <v>18191904</v>
      </c>
      <c r="H7965" s="124"/>
      <c r="I7965" s="128" t="s">
        <v>16495</v>
      </c>
      <c r="J7965" s="124"/>
      <c r="K7965" s="124"/>
      <c r="L7965" s="124"/>
      <c r="M7965" s="124"/>
      <c r="N7965" s="197">
        <v>798293.13</v>
      </c>
      <c r="O7965" s="197">
        <v>0</v>
      </c>
      <c r="P7965" s="124" t="s">
        <v>1314</v>
      </c>
    </row>
    <row r="7966" spans="1:16" ht="76.5">
      <c r="A7966" s="262">
        <v>25</v>
      </c>
      <c r="B7966" s="124"/>
      <c r="C7966" s="125" t="s">
        <v>694</v>
      </c>
      <c r="D7966" s="195">
        <v>43278</v>
      </c>
      <c r="E7966" s="124" t="s">
        <v>13942</v>
      </c>
      <c r="F7966" s="124" t="s">
        <v>1315</v>
      </c>
      <c r="G7966" s="124">
        <v>18194924</v>
      </c>
      <c r="H7966" s="124"/>
      <c r="I7966" s="128" t="s">
        <v>16496</v>
      </c>
      <c r="J7966" s="124"/>
      <c r="K7966" s="124"/>
      <c r="L7966" s="124"/>
      <c r="M7966" s="124"/>
      <c r="N7966" s="197">
        <v>238015.69</v>
      </c>
      <c r="O7966" s="197">
        <v>0</v>
      </c>
      <c r="P7966" s="124" t="s">
        <v>1314</v>
      </c>
    </row>
    <row r="7967" spans="1:16" ht="76.5">
      <c r="A7967" s="262">
        <v>25</v>
      </c>
      <c r="B7967" s="124"/>
      <c r="C7967" s="125" t="s">
        <v>694</v>
      </c>
      <c r="D7967" s="195">
        <v>43278</v>
      </c>
      <c r="E7967" s="124" t="s">
        <v>13943</v>
      </c>
      <c r="F7967" s="124" t="s">
        <v>1315</v>
      </c>
      <c r="G7967" s="124">
        <v>18194552</v>
      </c>
      <c r="H7967" s="124"/>
      <c r="I7967" s="128" t="s">
        <v>16497</v>
      </c>
      <c r="J7967" s="124"/>
      <c r="K7967" s="124"/>
      <c r="L7967" s="124"/>
      <c r="M7967" s="124"/>
      <c r="N7967" s="197">
        <v>703402.88</v>
      </c>
      <c r="O7967" s="197">
        <v>0</v>
      </c>
      <c r="P7967" s="124" t="s">
        <v>1314</v>
      </c>
    </row>
    <row r="7968" spans="1:16" ht="76.5">
      <c r="A7968" s="262">
        <v>25</v>
      </c>
      <c r="B7968" s="124"/>
      <c r="C7968" s="125" t="s">
        <v>694</v>
      </c>
      <c r="D7968" s="195">
        <v>43278</v>
      </c>
      <c r="E7968" s="124" t="s">
        <v>13944</v>
      </c>
      <c r="F7968" s="124" t="s">
        <v>1315</v>
      </c>
      <c r="G7968" s="124">
        <v>18192273</v>
      </c>
      <c r="H7968" s="124"/>
      <c r="I7968" s="128" t="s">
        <v>16498</v>
      </c>
      <c r="J7968" s="124"/>
      <c r="K7968" s="124"/>
      <c r="L7968" s="124"/>
      <c r="M7968" s="124"/>
      <c r="N7968" s="197">
        <v>196100.1</v>
      </c>
      <c r="O7968" s="197">
        <v>0</v>
      </c>
      <c r="P7968" s="124" t="s">
        <v>1314</v>
      </c>
    </row>
    <row r="7969" spans="1:16" ht="76.5">
      <c r="A7969" s="262">
        <v>25</v>
      </c>
      <c r="B7969" s="124"/>
      <c r="C7969" s="125" t="s">
        <v>694</v>
      </c>
      <c r="D7969" s="195">
        <v>43278</v>
      </c>
      <c r="E7969" s="124" t="s">
        <v>13945</v>
      </c>
      <c r="F7969" s="124" t="s">
        <v>1315</v>
      </c>
      <c r="G7969" s="124">
        <v>18192269</v>
      </c>
      <c r="H7969" s="124"/>
      <c r="I7969" s="128" t="s">
        <v>16499</v>
      </c>
      <c r="J7969" s="124"/>
      <c r="K7969" s="124"/>
      <c r="L7969" s="124"/>
      <c r="M7969" s="124"/>
      <c r="N7969" s="197">
        <v>571773.18999999994</v>
      </c>
      <c r="O7969" s="197">
        <v>0</v>
      </c>
      <c r="P7969" s="124" t="s">
        <v>1314</v>
      </c>
    </row>
    <row r="7970" spans="1:16" ht="76.5">
      <c r="A7970" s="262">
        <v>25</v>
      </c>
      <c r="B7970" s="124"/>
      <c r="C7970" s="125" t="s">
        <v>694</v>
      </c>
      <c r="D7970" s="195">
        <v>43278</v>
      </c>
      <c r="E7970" s="124" t="s">
        <v>13946</v>
      </c>
      <c r="F7970" s="124" t="s">
        <v>1315</v>
      </c>
      <c r="G7970" s="124">
        <v>18192250</v>
      </c>
      <c r="H7970" s="124"/>
      <c r="I7970" s="128" t="s">
        <v>16500</v>
      </c>
      <c r="J7970" s="124"/>
      <c r="K7970" s="124"/>
      <c r="L7970" s="124"/>
      <c r="M7970" s="124"/>
      <c r="N7970" s="197">
        <v>441823.04</v>
      </c>
      <c r="O7970" s="197">
        <v>0</v>
      </c>
      <c r="P7970" s="124" t="s">
        <v>1314</v>
      </c>
    </row>
    <row r="7971" spans="1:16" ht="76.5">
      <c r="A7971" s="262">
        <v>25</v>
      </c>
      <c r="B7971" s="124"/>
      <c r="C7971" s="125" t="s">
        <v>694</v>
      </c>
      <c r="D7971" s="195">
        <v>43278</v>
      </c>
      <c r="E7971" s="124" t="s">
        <v>13947</v>
      </c>
      <c r="F7971" s="124" t="s">
        <v>1315</v>
      </c>
      <c r="G7971" s="124">
        <v>18192230</v>
      </c>
      <c r="H7971" s="124"/>
      <c r="I7971" s="128" t="s">
        <v>16501</v>
      </c>
      <c r="J7971" s="124"/>
      <c r="K7971" s="124"/>
      <c r="L7971" s="124"/>
      <c r="M7971" s="124"/>
      <c r="N7971" s="197">
        <v>570372.47</v>
      </c>
      <c r="O7971" s="197">
        <v>0</v>
      </c>
      <c r="P7971" s="124" t="s">
        <v>1314</v>
      </c>
    </row>
    <row r="7972" spans="1:16" ht="76.5">
      <c r="A7972" s="262">
        <v>25</v>
      </c>
      <c r="B7972" s="124"/>
      <c r="C7972" s="125" t="s">
        <v>694</v>
      </c>
      <c r="D7972" s="195">
        <v>43278</v>
      </c>
      <c r="E7972" s="124" t="s">
        <v>13948</v>
      </c>
      <c r="F7972" s="124" t="s">
        <v>1315</v>
      </c>
      <c r="G7972" s="124">
        <v>18192203</v>
      </c>
      <c r="H7972" s="124"/>
      <c r="I7972" s="128" t="s">
        <v>16502</v>
      </c>
      <c r="J7972" s="124"/>
      <c r="K7972" s="124"/>
      <c r="L7972" s="124"/>
      <c r="M7972" s="124"/>
      <c r="N7972" s="197">
        <v>759086.1</v>
      </c>
      <c r="O7972" s="197">
        <v>0</v>
      </c>
      <c r="P7972" s="124" t="s">
        <v>1314</v>
      </c>
    </row>
    <row r="7973" spans="1:16" ht="76.5">
      <c r="A7973" s="262">
        <v>25</v>
      </c>
      <c r="B7973" s="124"/>
      <c r="C7973" s="125" t="s">
        <v>694</v>
      </c>
      <c r="D7973" s="195">
        <v>43278</v>
      </c>
      <c r="E7973" s="124" t="s">
        <v>13949</v>
      </c>
      <c r="F7973" s="124" t="s">
        <v>1315</v>
      </c>
      <c r="G7973" s="124">
        <v>18195172</v>
      </c>
      <c r="H7973" s="124"/>
      <c r="I7973" s="128" t="s">
        <v>16503</v>
      </c>
      <c r="J7973" s="124"/>
      <c r="K7973" s="124"/>
      <c r="L7973" s="124"/>
      <c r="M7973" s="124"/>
      <c r="N7973" s="197">
        <v>263948.40999999997</v>
      </c>
      <c r="O7973" s="197">
        <v>0</v>
      </c>
      <c r="P7973" s="124" t="s">
        <v>1314</v>
      </c>
    </row>
    <row r="7974" spans="1:16" ht="76.5">
      <c r="A7974" s="262">
        <v>25</v>
      </c>
      <c r="B7974" s="124"/>
      <c r="C7974" s="125" t="s">
        <v>694</v>
      </c>
      <c r="D7974" s="195">
        <v>43278</v>
      </c>
      <c r="E7974" s="124" t="s">
        <v>13950</v>
      </c>
      <c r="F7974" s="124" t="s">
        <v>1315</v>
      </c>
      <c r="G7974" s="124">
        <v>18194871</v>
      </c>
      <c r="H7974" s="124"/>
      <c r="I7974" s="128" t="s">
        <v>16504</v>
      </c>
      <c r="J7974" s="124"/>
      <c r="K7974" s="124"/>
      <c r="L7974" s="124"/>
      <c r="M7974" s="124"/>
      <c r="N7974" s="197">
        <v>261459.71</v>
      </c>
      <c r="O7974" s="197">
        <v>0</v>
      </c>
      <c r="P7974" s="124" t="s">
        <v>1314</v>
      </c>
    </row>
    <row r="7975" spans="1:16" ht="76.5">
      <c r="A7975" s="262">
        <v>25</v>
      </c>
      <c r="B7975" s="124"/>
      <c r="C7975" s="125" t="s">
        <v>694</v>
      </c>
      <c r="D7975" s="195">
        <v>43278</v>
      </c>
      <c r="E7975" s="124" t="s">
        <v>13951</v>
      </c>
      <c r="F7975" s="124" t="s">
        <v>1315</v>
      </c>
      <c r="G7975" s="124">
        <v>18195130</v>
      </c>
      <c r="H7975" s="124"/>
      <c r="I7975" s="128" t="s">
        <v>16505</v>
      </c>
      <c r="J7975" s="124"/>
      <c r="K7975" s="124"/>
      <c r="L7975" s="124"/>
      <c r="M7975" s="124"/>
      <c r="N7975" s="197">
        <v>592542.81999999995</v>
      </c>
      <c r="O7975" s="197">
        <v>0</v>
      </c>
      <c r="P7975" s="124" t="s">
        <v>1314</v>
      </c>
    </row>
    <row r="7976" spans="1:16" ht="76.5">
      <c r="A7976" s="262">
        <v>25</v>
      </c>
      <c r="B7976" s="124"/>
      <c r="C7976" s="125" t="s">
        <v>694</v>
      </c>
      <c r="D7976" s="195">
        <v>43278</v>
      </c>
      <c r="E7976" s="124" t="s">
        <v>13952</v>
      </c>
      <c r="F7976" s="124" t="s">
        <v>1315</v>
      </c>
      <c r="G7976" s="124">
        <v>18195114</v>
      </c>
      <c r="H7976" s="124"/>
      <c r="I7976" s="128" t="s">
        <v>16506</v>
      </c>
      <c r="J7976" s="124"/>
      <c r="K7976" s="124"/>
      <c r="L7976" s="124"/>
      <c r="M7976" s="124"/>
      <c r="N7976" s="197">
        <v>3446069.53</v>
      </c>
      <c r="O7976" s="197">
        <v>0</v>
      </c>
      <c r="P7976" s="124" t="s">
        <v>1314</v>
      </c>
    </row>
    <row r="7977" spans="1:16" ht="76.5">
      <c r="A7977" s="262">
        <v>25</v>
      </c>
      <c r="B7977" s="124"/>
      <c r="C7977" s="125" t="s">
        <v>694</v>
      </c>
      <c r="D7977" s="195">
        <v>43278</v>
      </c>
      <c r="E7977" s="124" t="s">
        <v>13953</v>
      </c>
      <c r="F7977" s="124" t="s">
        <v>1315</v>
      </c>
      <c r="G7977" s="124">
        <v>18194943</v>
      </c>
      <c r="H7977" s="124"/>
      <c r="I7977" s="128" t="s">
        <v>16507</v>
      </c>
      <c r="J7977" s="124"/>
      <c r="K7977" s="124"/>
      <c r="L7977" s="124"/>
      <c r="M7977" s="124"/>
      <c r="N7977" s="197">
        <v>284210.92</v>
      </c>
      <c r="O7977" s="197">
        <v>0</v>
      </c>
      <c r="P7977" s="124" t="s">
        <v>1314</v>
      </c>
    </row>
    <row r="7978" spans="1:16" ht="76.5">
      <c r="A7978" s="262">
        <v>25</v>
      </c>
      <c r="B7978" s="124"/>
      <c r="C7978" s="125" t="s">
        <v>694</v>
      </c>
      <c r="D7978" s="195">
        <v>43278</v>
      </c>
      <c r="E7978" s="124" t="s">
        <v>13954</v>
      </c>
      <c r="F7978" s="124" t="s">
        <v>1315</v>
      </c>
      <c r="G7978" s="124">
        <v>18195315</v>
      </c>
      <c r="H7978" s="124"/>
      <c r="I7978" s="128" t="s">
        <v>16508</v>
      </c>
      <c r="J7978" s="124"/>
      <c r="K7978" s="124"/>
      <c r="L7978" s="124"/>
      <c r="M7978" s="124"/>
      <c r="N7978" s="197">
        <v>534463.31000000006</v>
      </c>
      <c r="O7978" s="197">
        <v>0</v>
      </c>
      <c r="P7978" s="124" t="s">
        <v>1314</v>
      </c>
    </row>
    <row r="7979" spans="1:16" ht="76.5">
      <c r="A7979" s="262">
        <v>25</v>
      </c>
      <c r="B7979" s="124"/>
      <c r="C7979" s="125" t="s">
        <v>694</v>
      </c>
      <c r="D7979" s="195">
        <v>43278</v>
      </c>
      <c r="E7979" s="124" t="s">
        <v>13955</v>
      </c>
      <c r="F7979" s="124" t="s">
        <v>1315</v>
      </c>
      <c r="G7979" s="124">
        <v>18194909</v>
      </c>
      <c r="H7979" s="124"/>
      <c r="I7979" s="128" t="s">
        <v>16509</v>
      </c>
      <c r="J7979" s="124"/>
      <c r="K7979" s="124"/>
      <c r="L7979" s="124"/>
      <c r="M7979" s="124"/>
      <c r="N7979" s="197">
        <v>235837.01</v>
      </c>
      <c r="O7979" s="197">
        <v>0</v>
      </c>
      <c r="P7979" s="124" t="s">
        <v>1314</v>
      </c>
    </row>
    <row r="7980" spans="1:16" ht="76.5">
      <c r="A7980" s="262">
        <v>25</v>
      </c>
      <c r="B7980" s="124"/>
      <c r="C7980" s="125" t="s">
        <v>694</v>
      </c>
      <c r="D7980" s="195">
        <v>43278</v>
      </c>
      <c r="E7980" s="124" t="s">
        <v>13956</v>
      </c>
      <c r="F7980" s="124" t="s">
        <v>1315</v>
      </c>
      <c r="G7980" s="124">
        <v>18194831</v>
      </c>
      <c r="H7980" s="124"/>
      <c r="I7980" s="128" t="s">
        <v>16510</v>
      </c>
      <c r="J7980" s="124"/>
      <c r="K7980" s="124"/>
      <c r="L7980" s="124"/>
      <c r="M7980" s="124"/>
      <c r="N7980" s="197">
        <v>846650.5</v>
      </c>
      <c r="O7980" s="197">
        <v>0</v>
      </c>
      <c r="P7980" s="124" t="s">
        <v>1314</v>
      </c>
    </row>
    <row r="7981" spans="1:16" ht="76.5">
      <c r="A7981" s="262">
        <v>25</v>
      </c>
      <c r="B7981" s="124"/>
      <c r="C7981" s="125" t="s">
        <v>694</v>
      </c>
      <c r="D7981" s="195">
        <v>43278</v>
      </c>
      <c r="E7981" s="124" t="s">
        <v>13957</v>
      </c>
      <c r="F7981" s="124" t="s">
        <v>1315</v>
      </c>
      <c r="G7981" s="124">
        <v>18194923</v>
      </c>
      <c r="H7981" s="124"/>
      <c r="I7981" s="128" t="s">
        <v>16511</v>
      </c>
      <c r="J7981" s="124"/>
      <c r="K7981" s="124"/>
      <c r="L7981" s="124"/>
      <c r="M7981" s="124"/>
      <c r="N7981" s="197">
        <v>601112.27</v>
      </c>
      <c r="O7981" s="197">
        <v>0</v>
      </c>
      <c r="P7981" s="124" t="s">
        <v>1314</v>
      </c>
    </row>
    <row r="7982" spans="1:16" ht="76.5">
      <c r="A7982" s="262">
        <v>25</v>
      </c>
      <c r="B7982" s="124"/>
      <c r="C7982" s="125" t="s">
        <v>694</v>
      </c>
      <c r="D7982" s="195">
        <v>43278</v>
      </c>
      <c r="E7982" s="124" t="s">
        <v>13958</v>
      </c>
      <c r="F7982" s="124" t="s">
        <v>1315</v>
      </c>
      <c r="G7982" s="124">
        <v>18194934</v>
      </c>
      <c r="H7982" s="124"/>
      <c r="I7982" s="128" t="s">
        <v>11275</v>
      </c>
      <c r="J7982" s="124"/>
      <c r="K7982" s="124"/>
      <c r="L7982" s="124"/>
      <c r="M7982" s="124"/>
      <c r="N7982" s="197">
        <v>1448372.85</v>
      </c>
      <c r="O7982" s="197">
        <v>0</v>
      </c>
      <c r="P7982" s="124" t="s">
        <v>1314</v>
      </c>
    </row>
    <row r="7983" spans="1:16" ht="76.5">
      <c r="A7983" s="262">
        <v>25</v>
      </c>
      <c r="B7983" s="124"/>
      <c r="C7983" s="125" t="s">
        <v>694</v>
      </c>
      <c r="D7983" s="195">
        <v>43278</v>
      </c>
      <c r="E7983" s="124" t="s">
        <v>13959</v>
      </c>
      <c r="F7983" s="124" t="s">
        <v>1315</v>
      </c>
      <c r="G7983" s="124">
        <v>18194936</v>
      </c>
      <c r="H7983" s="124"/>
      <c r="I7983" s="128" t="s">
        <v>4317</v>
      </c>
      <c r="J7983" s="124"/>
      <c r="K7983" s="124"/>
      <c r="L7983" s="124"/>
      <c r="M7983" s="124"/>
      <c r="N7983" s="197">
        <v>354541.06</v>
      </c>
      <c r="O7983" s="197">
        <v>0</v>
      </c>
      <c r="P7983" s="124" t="s">
        <v>1314</v>
      </c>
    </row>
    <row r="7984" spans="1:16" ht="76.5">
      <c r="A7984" s="262">
        <v>25</v>
      </c>
      <c r="B7984" s="124"/>
      <c r="C7984" s="125" t="s">
        <v>694</v>
      </c>
      <c r="D7984" s="195">
        <v>43278</v>
      </c>
      <c r="E7984" s="124" t="s">
        <v>13960</v>
      </c>
      <c r="F7984" s="124" t="s">
        <v>1315</v>
      </c>
      <c r="G7984" s="124">
        <v>18194944</v>
      </c>
      <c r="H7984" s="124"/>
      <c r="I7984" s="128" t="s">
        <v>16512</v>
      </c>
      <c r="J7984" s="124"/>
      <c r="K7984" s="124"/>
      <c r="L7984" s="124"/>
      <c r="M7984" s="124"/>
      <c r="N7984" s="197">
        <v>226879.58</v>
      </c>
      <c r="O7984" s="197">
        <v>0</v>
      </c>
      <c r="P7984" s="124" t="s">
        <v>1314</v>
      </c>
    </row>
    <row r="7985" spans="1:16" ht="76.5">
      <c r="A7985" s="262">
        <v>25</v>
      </c>
      <c r="B7985" s="124"/>
      <c r="C7985" s="125" t="s">
        <v>694</v>
      </c>
      <c r="D7985" s="195">
        <v>43278</v>
      </c>
      <c r="E7985" s="124" t="s">
        <v>13961</v>
      </c>
      <c r="F7985" s="124" t="s">
        <v>1315</v>
      </c>
      <c r="G7985" s="124">
        <v>18192071</v>
      </c>
      <c r="H7985" s="124"/>
      <c r="I7985" s="128" t="s">
        <v>16513</v>
      </c>
      <c r="J7985" s="124"/>
      <c r="K7985" s="124"/>
      <c r="L7985" s="124"/>
      <c r="M7985" s="124"/>
      <c r="N7985" s="197">
        <v>106196.18</v>
      </c>
      <c r="O7985" s="197">
        <v>0</v>
      </c>
      <c r="P7985" s="124" t="s">
        <v>1314</v>
      </c>
    </row>
    <row r="7986" spans="1:16" ht="76.5">
      <c r="A7986" s="262">
        <v>25</v>
      </c>
      <c r="B7986" s="124"/>
      <c r="C7986" s="125" t="s">
        <v>694</v>
      </c>
      <c r="D7986" s="195">
        <v>43278</v>
      </c>
      <c r="E7986" s="124" t="s">
        <v>13962</v>
      </c>
      <c r="F7986" s="124" t="s">
        <v>1315</v>
      </c>
      <c r="G7986" s="124">
        <v>18177379</v>
      </c>
      <c r="H7986" s="124"/>
      <c r="I7986" s="128" t="s">
        <v>16514</v>
      </c>
      <c r="J7986" s="124"/>
      <c r="K7986" s="124"/>
      <c r="L7986" s="124"/>
      <c r="M7986" s="124"/>
      <c r="N7986" s="197">
        <v>66193.41</v>
      </c>
      <c r="O7986" s="197">
        <v>0</v>
      </c>
      <c r="P7986" s="124" t="s">
        <v>1314</v>
      </c>
    </row>
    <row r="7987" spans="1:16" ht="51">
      <c r="A7987" s="262">
        <v>10</v>
      </c>
      <c r="B7987" s="124"/>
      <c r="C7987" s="125" t="s">
        <v>690</v>
      </c>
      <c r="D7987" s="195">
        <v>43278</v>
      </c>
      <c r="E7987" s="124" t="s">
        <v>13963</v>
      </c>
      <c r="F7987" s="124" t="s">
        <v>6</v>
      </c>
      <c r="G7987" s="124">
        <v>769960</v>
      </c>
      <c r="H7987" s="124"/>
      <c r="I7987" s="128" t="s">
        <v>16515</v>
      </c>
      <c r="J7987" s="124"/>
      <c r="K7987" s="124"/>
      <c r="L7987" s="124"/>
      <c r="M7987" s="124"/>
      <c r="N7987" s="197">
        <v>0</v>
      </c>
      <c r="O7987" s="197">
        <v>9941.86</v>
      </c>
      <c r="P7987" s="124" t="s">
        <v>1314</v>
      </c>
    </row>
    <row r="7988" spans="1:16" ht="51">
      <c r="A7988" s="262">
        <v>10</v>
      </c>
      <c r="B7988" s="124"/>
      <c r="C7988" s="125" t="s">
        <v>690</v>
      </c>
      <c r="D7988" s="195">
        <v>43278</v>
      </c>
      <c r="E7988" s="124" t="s">
        <v>13964</v>
      </c>
      <c r="F7988" s="124" t="s">
        <v>6</v>
      </c>
      <c r="G7988" s="124">
        <v>769967</v>
      </c>
      <c r="H7988" s="124"/>
      <c r="I7988" s="128" t="s">
        <v>16516</v>
      </c>
      <c r="J7988" s="124"/>
      <c r="K7988" s="124"/>
      <c r="L7988" s="124"/>
      <c r="M7988" s="124"/>
      <c r="N7988" s="197">
        <v>0</v>
      </c>
      <c r="O7988" s="197">
        <v>172917.82</v>
      </c>
      <c r="P7988" s="124" t="s">
        <v>1314</v>
      </c>
    </row>
    <row r="7989" spans="1:16" ht="89.25">
      <c r="A7989" s="262">
        <v>513</v>
      </c>
      <c r="B7989" s="124"/>
      <c r="C7989" s="125" t="s">
        <v>201</v>
      </c>
      <c r="D7989" s="195">
        <v>43278</v>
      </c>
      <c r="E7989" s="124" t="s">
        <v>13965</v>
      </c>
      <c r="F7989" s="124" t="s">
        <v>15</v>
      </c>
      <c r="G7989" s="124">
        <v>5310</v>
      </c>
      <c r="H7989" s="124"/>
      <c r="I7989" s="128" t="s">
        <v>16517</v>
      </c>
      <c r="J7989" s="124"/>
      <c r="K7989" s="124"/>
      <c r="L7989" s="124"/>
      <c r="M7989" s="124"/>
      <c r="N7989" s="197">
        <v>50</v>
      </c>
      <c r="O7989" s="197">
        <v>0</v>
      </c>
      <c r="P7989" s="124" t="s">
        <v>1314</v>
      </c>
    </row>
    <row r="7990" spans="1:16" ht="51">
      <c r="A7990" s="262">
        <v>10</v>
      </c>
      <c r="B7990" s="124"/>
      <c r="C7990" s="125" t="s">
        <v>690</v>
      </c>
      <c r="D7990" s="195">
        <v>43278</v>
      </c>
      <c r="E7990" s="124" t="s">
        <v>13966</v>
      </c>
      <c r="F7990" s="124" t="s">
        <v>15</v>
      </c>
      <c r="G7990" s="124">
        <v>769961</v>
      </c>
      <c r="H7990" s="124"/>
      <c r="I7990" s="128" t="s">
        <v>16518</v>
      </c>
      <c r="J7990" s="124"/>
      <c r="K7990" s="124"/>
      <c r="L7990" s="124"/>
      <c r="M7990" s="124"/>
      <c r="N7990" s="197">
        <v>50</v>
      </c>
      <c r="O7990" s="197">
        <v>0</v>
      </c>
      <c r="P7990" s="124" t="s">
        <v>1314</v>
      </c>
    </row>
    <row r="7991" spans="1:16" ht="51">
      <c r="A7991" s="262">
        <v>10</v>
      </c>
      <c r="B7991" s="124"/>
      <c r="C7991" s="125" t="s">
        <v>690</v>
      </c>
      <c r="D7991" s="195">
        <v>43278</v>
      </c>
      <c r="E7991" s="124" t="s">
        <v>13967</v>
      </c>
      <c r="F7991" s="124" t="s">
        <v>15</v>
      </c>
      <c r="G7991" s="124">
        <v>769968</v>
      </c>
      <c r="H7991" s="124"/>
      <c r="I7991" s="128" t="s">
        <v>8246</v>
      </c>
      <c r="J7991" s="124"/>
      <c r="K7991" s="124"/>
      <c r="L7991" s="124"/>
      <c r="M7991" s="124"/>
      <c r="N7991" s="197">
        <v>50</v>
      </c>
      <c r="O7991" s="197">
        <v>0</v>
      </c>
      <c r="P7991" s="124" t="s">
        <v>1314</v>
      </c>
    </row>
    <row r="7992" spans="1:16" ht="89.25">
      <c r="A7992" s="262">
        <v>376</v>
      </c>
      <c r="B7992" s="124"/>
      <c r="C7992" s="125" t="s">
        <v>1272</v>
      </c>
      <c r="D7992" s="195">
        <v>43278</v>
      </c>
      <c r="E7992" s="124" t="s">
        <v>13968</v>
      </c>
      <c r="F7992" s="124" t="s">
        <v>15</v>
      </c>
      <c r="G7992" s="124">
        <v>5311</v>
      </c>
      <c r="H7992" s="124"/>
      <c r="I7992" s="128" t="s">
        <v>16519</v>
      </c>
      <c r="J7992" s="124"/>
      <c r="K7992" s="124"/>
      <c r="L7992" s="124"/>
      <c r="M7992" s="124"/>
      <c r="N7992" s="197">
        <v>427.92</v>
      </c>
      <c r="O7992" s="197">
        <v>0</v>
      </c>
      <c r="P7992" s="124" t="s">
        <v>1314</v>
      </c>
    </row>
    <row r="7993" spans="1:16" ht="63.75">
      <c r="A7993" s="262" t="s">
        <v>619</v>
      </c>
      <c r="B7993" s="124"/>
      <c r="C7993" s="125" t="s">
        <v>713</v>
      </c>
      <c r="D7993" s="195">
        <v>43278</v>
      </c>
      <c r="E7993" s="124" t="s">
        <v>13969</v>
      </c>
      <c r="F7993" s="124" t="s">
        <v>6</v>
      </c>
      <c r="G7993" s="124">
        <v>991069</v>
      </c>
      <c r="H7993" s="124"/>
      <c r="I7993" s="128" t="s">
        <v>16520</v>
      </c>
      <c r="J7993" s="124"/>
      <c r="K7993" s="124"/>
      <c r="L7993" s="124"/>
      <c r="M7993" s="124"/>
      <c r="N7993" s="197">
        <v>0</v>
      </c>
      <c r="O7993" s="197">
        <v>1374.67</v>
      </c>
      <c r="P7993" s="124" t="s">
        <v>1314</v>
      </c>
    </row>
    <row r="7994" spans="1:16" ht="63.75">
      <c r="A7994" s="262" t="s">
        <v>619</v>
      </c>
      <c r="B7994" s="124"/>
      <c r="C7994" s="125" t="s">
        <v>713</v>
      </c>
      <c r="D7994" s="195">
        <v>43278</v>
      </c>
      <c r="E7994" s="124" t="s">
        <v>13970</v>
      </c>
      <c r="F7994" s="124" t="s">
        <v>6</v>
      </c>
      <c r="G7994" s="124">
        <v>991095</v>
      </c>
      <c r="H7994" s="124"/>
      <c r="I7994" s="128" t="s">
        <v>16521</v>
      </c>
      <c r="J7994" s="124"/>
      <c r="K7994" s="124"/>
      <c r="L7994" s="124"/>
      <c r="M7994" s="124"/>
      <c r="N7994" s="197">
        <v>0</v>
      </c>
      <c r="O7994" s="197">
        <v>1347.73</v>
      </c>
      <c r="P7994" s="124" t="s">
        <v>1314</v>
      </c>
    </row>
    <row r="7995" spans="1:16" ht="76.5">
      <c r="A7995" s="262">
        <v>25</v>
      </c>
      <c r="B7995" s="124"/>
      <c r="C7995" s="125" t="s">
        <v>694</v>
      </c>
      <c r="D7995" s="195">
        <v>43278</v>
      </c>
      <c r="E7995" s="124" t="s">
        <v>13971</v>
      </c>
      <c r="F7995" s="124" t="s">
        <v>1315</v>
      </c>
      <c r="G7995" s="124">
        <v>18212632</v>
      </c>
      <c r="H7995" s="124"/>
      <c r="I7995" s="128" t="s">
        <v>16522</v>
      </c>
      <c r="J7995" s="124"/>
      <c r="K7995" s="124"/>
      <c r="L7995" s="124"/>
      <c r="M7995" s="124"/>
      <c r="N7995" s="197">
        <v>1059436.94</v>
      </c>
      <c r="O7995" s="197">
        <v>0</v>
      </c>
      <c r="P7995" s="124" t="s">
        <v>1314</v>
      </c>
    </row>
    <row r="7996" spans="1:16" ht="63.75">
      <c r="A7996" s="262">
        <v>203</v>
      </c>
      <c r="B7996" s="124"/>
      <c r="C7996" s="125" t="s">
        <v>757</v>
      </c>
      <c r="D7996" s="195">
        <v>43278</v>
      </c>
      <c r="E7996" s="124" t="s">
        <v>13972</v>
      </c>
      <c r="F7996" s="124" t="s">
        <v>6</v>
      </c>
      <c r="G7996" s="124">
        <v>991121</v>
      </c>
      <c r="H7996" s="124"/>
      <c r="I7996" s="128" t="s">
        <v>16523</v>
      </c>
      <c r="J7996" s="124"/>
      <c r="K7996" s="124"/>
      <c r="L7996" s="124"/>
      <c r="M7996" s="124"/>
      <c r="N7996" s="197">
        <v>0</v>
      </c>
      <c r="O7996" s="197">
        <v>12.4</v>
      </c>
      <c r="P7996" s="124" t="s">
        <v>1314</v>
      </c>
    </row>
    <row r="7997" spans="1:16" ht="63.75">
      <c r="A7997" s="262">
        <v>16</v>
      </c>
      <c r="B7997" s="124"/>
      <c r="C7997" s="125" t="s">
        <v>692</v>
      </c>
      <c r="D7997" s="195">
        <v>43278</v>
      </c>
      <c r="E7997" s="124" t="s">
        <v>13973</v>
      </c>
      <c r="F7997" s="124" t="s">
        <v>6</v>
      </c>
      <c r="G7997" s="124">
        <v>991124</v>
      </c>
      <c r="H7997" s="124"/>
      <c r="I7997" s="128" t="s">
        <v>16524</v>
      </c>
      <c r="J7997" s="124"/>
      <c r="K7997" s="124"/>
      <c r="L7997" s="124"/>
      <c r="M7997" s="124"/>
      <c r="N7997" s="197">
        <v>0</v>
      </c>
      <c r="O7997" s="197">
        <v>108.77</v>
      </c>
      <c r="P7997" s="124" t="s">
        <v>1314</v>
      </c>
    </row>
    <row r="7998" spans="1:16" ht="63.75">
      <c r="A7998" s="262">
        <v>290</v>
      </c>
      <c r="B7998" s="124"/>
      <c r="C7998" s="125" t="s">
        <v>793</v>
      </c>
      <c r="D7998" s="195">
        <v>43278</v>
      </c>
      <c r="E7998" s="124" t="s">
        <v>13974</v>
      </c>
      <c r="F7998" s="124" t="s">
        <v>6</v>
      </c>
      <c r="G7998" s="124">
        <v>991127</v>
      </c>
      <c r="H7998" s="124"/>
      <c r="I7998" s="128" t="s">
        <v>16525</v>
      </c>
      <c r="J7998" s="124"/>
      <c r="K7998" s="124"/>
      <c r="L7998" s="124"/>
      <c r="M7998" s="124"/>
      <c r="N7998" s="197">
        <v>0</v>
      </c>
      <c r="O7998" s="197">
        <v>2474.96</v>
      </c>
      <c r="P7998" s="124" t="s">
        <v>1314</v>
      </c>
    </row>
    <row r="7999" spans="1:16" ht="63.75">
      <c r="A7999" s="262">
        <v>16</v>
      </c>
      <c r="B7999" s="124"/>
      <c r="C7999" s="125" t="s">
        <v>692</v>
      </c>
      <c r="D7999" s="195">
        <v>43278</v>
      </c>
      <c r="E7999" s="124" t="s">
        <v>13975</v>
      </c>
      <c r="F7999" s="124" t="s">
        <v>6</v>
      </c>
      <c r="G7999" s="124">
        <v>991128</v>
      </c>
      <c r="H7999" s="124"/>
      <c r="I7999" s="128" t="s">
        <v>16526</v>
      </c>
      <c r="J7999" s="124"/>
      <c r="K7999" s="124"/>
      <c r="L7999" s="124"/>
      <c r="M7999" s="124"/>
      <c r="N7999" s="197">
        <v>0</v>
      </c>
      <c r="O7999" s="197">
        <v>416.97</v>
      </c>
      <c r="P7999" s="124" t="s">
        <v>1314</v>
      </c>
    </row>
    <row r="8000" spans="1:16" ht="63.75">
      <c r="A8000" s="262">
        <v>16</v>
      </c>
      <c r="B8000" s="124"/>
      <c r="C8000" s="125" t="s">
        <v>692</v>
      </c>
      <c r="D8000" s="195">
        <v>43278</v>
      </c>
      <c r="E8000" s="124" t="s">
        <v>13976</v>
      </c>
      <c r="F8000" s="124" t="s">
        <v>6</v>
      </c>
      <c r="G8000" s="124">
        <v>991130</v>
      </c>
      <c r="H8000" s="124"/>
      <c r="I8000" s="128" t="s">
        <v>16526</v>
      </c>
      <c r="J8000" s="124"/>
      <c r="K8000" s="124"/>
      <c r="L8000" s="124"/>
      <c r="M8000" s="124"/>
      <c r="N8000" s="197">
        <v>0</v>
      </c>
      <c r="O8000" s="197">
        <v>1644.56</v>
      </c>
      <c r="P8000" s="124" t="s">
        <v>1314</v>
      </c>
    </row>
    <row r="8001" spans="1:16" ht="51">
      <c r="A8001" s="262">
        <v>292</v>
      </c>
      <c r="B8001" s="124"/>
      <c r="C8001" s="125" t="s">
        <v>152</v>
      </c>
      <c r="D8001" s="195">
        <v>43278</v>
      </c>
      <c r="E8001" s="124" t="s">
        <v>13977</v>
      </c>
      <c r="F8001" s="124" t="s">
        <v>6</v>
      </c>
      <c r="G8001" s="124">
        <v>991131</v>
      </c>
      <c r="H8001" s="124"/>
      <c r="I8001" s="128" t="s">
        <v>16527</v>
      </c>
      <c r="J8001" s="124"/>
      <c r="K8001" s="124"/>
      <c r="L8001" s="124"/>
      <c r="M8001" s="124"/>
      <c r="N8001" s="197">
        <v>0</v>
      </c>
      <c r="O8001" s="197">
        <v>176.4</v>
      </c>
      <c r="P8001" s="124" t="s">
        <v>1314</v>
      </c>
    </row>
    <row r="8002" spans="1:16" ht="63.75">
      <c r="A8002" s="262" t="s">
        <v>619</v>
      </c>
      <c r="B8002" s="124"/>
      <c r="C8002" s="125" t="s">
        <v>713</v>
      </c>
      <c r="D8002" s="195">
        <v>43278</v>
      </c>
      <c r="E8002" s="124" t="s">
        <v>13978</v>
      </c>
      <c r="F8002" s="124" t="s">
        <v>6</v>
      </c>
      <c r="G8002" s="124">
        <v>991132</v>
      </c>
      <c r="H8002" s="124"/>
      <c r="I8002" s="128" t="s">
        <v>16528</v>
      </c>
      <c r="J8002" s="124"/>
      <c r="K8002" s="124"/>
      <c r="L8002" s="124"/>
      <c r="M8002" s="124"/>
      <c r="N8002" s="197">
        <v>0</v>
      </c>
      <c r="O8002" s="197">
        <v>1015.13</v>
      </c>
      <c r="P8002" s="124" t="s">
        <v>1314</v>
      </c>
    </row>
    <row r="8003" spans="1:16" ht="76.5">
      <c r="A8003" s="262">
        <v>25</v>
      </c>
      <c r="B8003" s="124"/>
      <c r="C8003" s="125" t="s">
        <v>694</v>
      </c>
      <c r="D8003" s="195">
        <v>43278</v>
      </c>
      <c r="E8003" s="124" t="s">
        <v>13979</v>
      </c>
      <c r="F8003" s="124" t="s">
        <v>1315</v>
      </c>
      <c r="G8003" s="124">
        <v>18213806</v>
      </c>
      <c r="H8003" s="124"/>
      <c r="I8003" s="128" t="s">
        <v>16529</v>
      </c>
      <c r="J8003" s="124"/>
      <c r="K8003" s="124"/>
      <c r="L8003" s="124"/>
      <c r="M8003" s="124"/>
      <c r="N8003" s="197">
        <v>727612.33</v>
      </c>
      <c r="O8003" s="197">
        <v>0</v>
      </c>
      <c r="P8003" s="124" t="s">
        <v>1314</v>
      </c>
    </row>
    <row r="8004" spans="1:16" ht="63.75">
      <c r="A8004" s="262" t="s">
        <v>620</v>
      </c>
      <c r="B8004" s="124"/>
      <c r="C8004" s="125" t="s">
        <v>714</v>
      </c>
      <c r="D8004" s="195">
        <v>43278</v>
      </c>
      <c r="E8004" s="124" t="s">
        <v>13980</v>
      </c>
      <c r="F8004" s="124" t="s">
        <v>11</v>
      </c>
      <c r="G8004" s="124">
        <v>11024</v>
      </c>
      <c r="H8004" s="124"/>
      <c r="I8004" s="128" t="s">
        <v>16530</v>
      </c>
      <c r="J8004" s="124"/>
      <c r="K8004" s="124"/>
      <c r="L8004" s="124"/>
      <c r="M8004" s="124"/>
      <c r="N8004" s="197">
        <v>290.92</v>
      </c>
      <c r="O8004" s="197">
        <v>0</v>
      </c>
      <c r="P8004" s="124" t="s">
        <v>1314</v>
      </c>
    </row>
    <row r="8005" spans="1:16" ht="63.75">
      <c r="A8005" s="262">
        <v>514</v>
      </c>
      <c r="B8005" s="124"/>
      <c r="C8005" s="125" t="s">
        <v>841</v>
      </c>
      <c r="D8005" s="195">
        <v>43278</v>
      </c>
      <c r="E8005" s="124" t="s">
        <v>13981</v>
      </c>
      <c r="F8005" s="124" t="s">
        <v>6</v>
      </c>
      <c r="G8005" s="124">
        <v>991250</v>
      </c>
      <c r="H8005" s="124"/>
      <c r="I8005" s="128" t="s">
        <v>16531</v>
      </c>
      <c r="J8005" s="124"/>
      <c r="K8005" s="124"/>
      <c r="L8005" s="124"/>
      <c r="M8005" s="124"/>
      <c r="N8005" s="197">
        <v>0</v>
      </c>
      <c r="O8005" s="197">
        <v>74889834</v>
      </c>
      <c r="P8005" s="124" t="s">
        <v>1314</v>
      </c>
    </row>
    <row r="8006" spans="1:16" ht="51">
      <c r="A8006" s="262">
        <v>514</v>
      </c>
      <c r="B8006" s="124"/>
      <c r="C8006" s="125" t="s">
        <v>841</v>
      </c>
      <c r="D8006" s="195">
        <v>43278</v>
      </c>
      <c r="E8006" s="124" t="s">
        <v>13982</v>
      </c>
      <c r="F8006" s="124" t="s">
        <v>6</v>
      </c>
      <c r="G8006" s="124">
        <v>991252</v>
      </c>
      <c r="H8006" s="124"/>
      <c r="I8006" s="128" t="s">
        <v>16532</v>
      </c>
      <c r="J8006" s="124"/>
      <c r="K8006" s="124"/>
      <c r="L8006" s="124"/>
      <c r="M8006" s="124"/>
      <c r="N8006" s="197">
        <v>0</v>
      </c>
      <c r="O8006" s="197">
        <v>350000000</v>
      </c>
      <c r="P8006" s="124" t="s">
        <v>1314</v>
      </c>
    </row>
    <row r="8007" spans="1:16" ht="51">
      <c r="A8007" s="262">
        <v>513</v>
      </c>
      <c r="B8007" s="124"/>
      <c r="C8007" s="125" t="s">
        <v>201</v>
      </c>
      <c r="D8007" s="195">
        <v>43278</v>
      </c>
      <c r="E8007" s="124" t="s">
        <v>13983</v>
      </c>
      <c r="F8007" s="124" t="s">
        <v>15</v>
      </c>
      <c r="G8007" s="124">
        <v>770636</v>
      </c>
      <c r="H8007" s="124"/>
      <c r="I8007" s="128" t="s">
        <v>1391</v>
      </c>
      <c r="J8007" s="124"/>
      <c r="K8007" s="124"/>
      <c r="L8007" s="124"/>
      <c r="M8007" s="124"/>
      <c r="N8007" s="197">
        <v>50</v>
      </c>
      <c r="O8007" s="197">
        <v>0</v>
      </c>
      <c r="P8007" s="124" t="s">
        <v>1314</v>
      </c>
    </row>
    <row r="8008" spans="1:16" ht="63.75">
      <c r="A8008" s="262">
        <v>513</v>
      </c>
      <c r="B8008" s="124"/>
      <c r="C8008" s="125" t="s">
        <v>201</v>
      </c>
      <c r="D8008" s="195">
        <v>43278</v>
      </c>
      <c r="E8008" s="124" t="s">
        <v>13984</v>
      </c>
      <c r="F8008" s="124" t="s">
        <v>15</v>
      </c>
      <c r="G8008" s="124">
        <v>770622</v>
      </c>
      <c r="H8008" s="124"/>
      <c r="I8008" s="128" t="s">
        <v>16533</v>
      </c>
      <c r="J8008" s="124"/>
      <c r="K8008" s="124"/>
      <c r="L8008" s="124"/>
      <c r="M8008" s="124"/>
      <c r="N8008" s="197">
        <v>50</v>
      </c>
      <c r="O8008" s="197">
        <v>0</v>
      </c>
      <c r="P8008" s="124" t="s">
        <v>1314</v>
      </c>
    </row>
    <row r="8009" spans="1:16" ht="63.75">
      <c r="A8009" s="262">
        <v>513</v>
      </c>
      <c r="B8009" s="124"/>
      <c r="C8009" s="125" t="s">
        <v>201</v>
      </c>
      <c r="D8009" s="195">
        <v>43278</v>
      </c>
      <c r="E8009" s="124" t="s">
        <v>13985</v>
      </c>
      <c r="F8009" s="124" t="s">
        <v>15</v>
      </c>
      <c r="G8009" s="124">
        <v>770628</v>
      </c>
      <c r="H8009" s="124"/>
      <c r="I8009" s="128" t="s">
        <v>16534</v>
      </c>
      <c r="J8009" s="124"/>
      <c r="K8009" s="124"/>
      <c r="L8009" s="124"/>
      <c r="M8009" s="124"/>
      <c r="N8009" s="197">
        <v>50</v>
      </c>
      <c r="O8009" s="197">
        <v>0</v>
      </c>
      <c r="P8009" s="124" t="s">
        <v>1314</v>
      </c>
    </row>
    <row r="8010" spans="1:16" ht="51">
      <c r="A8010" s="262">
        <v>117</v>
      </c>
      <c r="B8010" s="124"/>
      <c r="C8010" s="125" t="s">
        <v>722</v>
      </c>
      <c r="D8010" s="195">
        <v>43278</v>
      </c>
      <c r="E8010" s="124" t="s">
        <v>13986</v>
      </c>
      <c r="F8010" s="124" t="s">
        <v>11</v>
      </c>
      <c r="G8010" s="124">
        <v>925517</v>
      </c>
      <c r="H8010" s="124"/>
      <c r="I8010" s="128" t="s">
        <v>16535</v>
      </c>
      <c r="J8010" s="124"/>
      <c r="K8010" s="124"/>
      <c r="L8010" s="124"/>
      <c r="M8010" s="124"/>
      <c r="N8010" s="197">
        <v>50</v>
      </c>
      <c r="O8010" s="197">
        <v>0</v>
      </c>
      <c r="P8010" s="124" t="s">
        <v>1314</v>
      </c>
    </row>
    <row r="8011" spans="1:16" ht="51">
      <c r="A8011" s="262">
        <v>46</v>
      </c>
      <c r="B8011" s="124"/>
      <c r="C8011" s="125" t="s">
        <v>698</v>
      </c>
      <c r="D8011" s="195">
        <v>43279</v>
      </c>
      <c r="E8011" s="124" t="s">
        <v>13987</v>
      </c>
      <c r="F8011" s="124" t="s">
        <v>3</v>
      </c>
      <c r="G8011" s="124">
        <v>1635184</v>
      </c>
      <c r="H8011" s="124"/>
      <c r="I8011" s="128" t="s">
        <v>16536</v>
      </c>
      <c r="J8011" s="124"/>
      <c r="K8011" s="124"/>
      <c r="L8011" s="124"/>
      <c r="M8011" s="124"/>
      <c r="N8011" s="197">
        <v>0</v>
      </c>
      <c r="O8011" s="197">
        <v>965</v>
      </c>
      <c r="P8011" s="124" t="s">
        <v>1314</v>
      </c>
    </row>
    <row r="8012" spans="1:16" ht="63.75">
      <c r="A8012" s="262">
        <v>46</v>
      </c>
      <c r="B8012" s="124"/>
      <c r="C8012" s="125" t="s">
        <v>698</v>
      </c>
      <c r="D8012" s="195">
        <v>43279</v>
      </c>
      <c r="E8012" s="124" t="s">
        <v>13988</v>
      </c>
      <c r="F8012" s="124" t="s">
        <v>3</v>
      </c>
      <c r="G8012" s="124">
        <v>1635186</v>
      </c>
      <c r="H8012" s="124"/>
      <c r="I8012" s="128" t="s">
        <v>16537</v>
      </c>
      <c r="J8012" s="124"/>
      <c r="K8012" s="124"/>
      <c r="L8012" s="124"/>
      <c r="M8012" s="124"/>
      <c r="N8012" s="197">
        <v>0</v>
      </c>
      <c r="O8012" s="197">
        <v>482.3</v>
      </c>
      <c r="P8012" s="124" t="s">
        <v>1314</v>
      </c>
    </row>
    <row r="8013" spans="1:16" ht="51">
      <c r="A8013" s="262">
        <v>46</v>
      </c>
      <c r="B8013" s="124"/>
      <c r="C8013" s="125" t="s">
        <v>698</v>
      </c>
      <c r="D8013" s="195">
        <v>43279</v>
      </c>
      <c r="E8013" s="124" t="s">
        <v>13989</v>
      </c>
      <c r="F8013" s="124" t="s">
        <v>3</v>
      </c>
      <c r="G8013" s="124">
        <v>1635187</v>
      </c>
      <c r="H8013" s="124"/>
      <c r="I8013" s="128" t="s">
        <v>16538</v>
      </c>
      <c r="J8013" s="124"/>
      <c r="K8013" s="124"/>
      <c r="L8013" s="124"/>
      <c r="M8013" s="124"/>
      <c r="N8013" s="197">
        <v>0</v>
      </c>
      <c r="O8013" s="197">
        <v>545</v>
      </c>
      <c r="P8013" s="124" t="s">
        <v>1314</v>
      </c>
    </row>
    <row r="8014" spans="1:16" ht="51">
      <c r="A8014" s="262" t="s">
        <v>619</v>
      </c>
      <c r="B8014" s="124"/>
      <c r="C8014" s="125" t="s">
        <v>713</v>
      </c>
      <c r="D8014" s="195">
        <v>43279</v>
      </c>
      <c r="E8014" s="124" t="s">
        <v>13990</v>
      </c>
      <c r="F8014" s="124" t="s">
        <v>3</v>
      </c>
      <c r="G8014" s="124">
        <v>1635192</v>
      </c>
      <c r="H8014" s="124"/>
      <c r="I8014" s="128" t="s">
        <v>16539</v>
      </c>
      <c r="J8014" s="124"/>
      <c r="K8014" s="124"/>
      <c r="L8014" s="124"/>
      <c r="M8014" s="124"/>
      <c r="N8014" s="197">
        <v>0</v>
      </c>
      <c r="O8014" s="197">
        <v>140</v>
      </c>
      <c r="P8014" s="124" t="s">
        <v>1314</v>
      </c>
    </row>
    <row r="8015" spans="1:16" ht="51">
      <c r="A8015" s="262">
        <v>291</v>
      </c>
      <c r="B8015" s="124"/>
      <c r="C8015" s="125" t="s">
        <v>794</v>
      </c>
      <c r="D8015" s="195">
        <v>43279</v>
      </c>
      <c r="E8015" s="124" t="s">
        <v>13991</v>
      </c>
      <c r="F8015" s="124" t="s">
        <v>3</v>
      </c>
      <c r="G8015" s="124">
        <v>1635193</v>
      </c>
      <c r="H8015" s="124"/>
      <c r="I8015" s="128" t="s">
        <v>16540</v>
      </c>
      <c r="J8015" s="124"/>
      <c r="K8015" s="124"/>
      <c r="L8015" s="124"/>
      <c r="M8015" s="124"/>
      <c r="N8015" s="197">
        <v>0</v>
      </c>
      <c r="O8015" s="197">
        <v>35</v>
      </c>
      <c r="P8015" s="124" t="s">
        <v>1314</v>
      </c>
    </row>
    <row r="8016" spans="1:16" ht="51">
      <c r="A8016" s="262">
        <v>225</v>
      </c>
      <c r="B8016" s="124"/>
      <c r="C8016" s="125" t="s">
        <v>766</v>
      </c>
      <c r="D8016" s="195">
        <v>43279</v>
      </c>
      <c r="E8016" s="124" t="s">
        <v>13992</v>
      </c>
      <c r="F8016" s="124" t="s">
        <v>3</v>
      </c>
      <c r="G8016" s="124">
        <v>1635197</v>
      </c>
      <c r="H8016" s="124"/>
      <c r="I8016" s="128" t="s">
        <v>16541</v>
      </c>
      <c r="J8016" s="124"/>
      <c r="K8016" s="124"/>
      <c r="L8016" s="124"/>
      <c r="M8016" s="124"/>
      <c r="N8016" s="197">
        <v>0</v>
      </c>
      <c r="O8016" s="197">
        <v>324.8</v>
      </c>
      <c r="P8016" s="124" t="s">
        <v>1314</v>
      </c>
    </row>
    <row r="8017" spans="1:16" ht="51">
      <c r="A8017" s="262">
        <v>593</v>
      </c>
      <c r="B8017" s="124"/>
      <c r="C8017" s="125" t="s">
        <v>863</v>
      </c>
      <c r="D8017" s="195">
        <v>43279</v>
      </c>
      <c r="E8017" s="124" t="s">
        <v>13993</v>
      </c>
      <c r="F8017" s="124" t="s">
        <v>3</v>
      </c>
      <c r="G8017" s="124">
        <v>1635204</v>
      </c>
      <c r="H8017" s="124"/>
      <c r="I8017" s="128" t="s">
        <v>16542</v>
      </c>
      <c r="J8017" s="124"/>
      <c r="K8017" s="124"/>
      <c r="L8017" s="124"/>
      <c r="M8017" s="124"/>
      <c r="N8017" s="197">
        <v>0</v>
      </c>
      <c r="O8017" s="197">
        <v>30975.48</v>
      </c>
      <c r="P8017" s="124" t="s">
        <v>1314</v>
      </c>
    </row>
    <row r="8018" spans="1:16" ht="51">
      <c r="A8018" s="262" t="s">
        <v>619</v>
      </c>
      <c r="B8018" s="124"/>
      <c r="C8018" s="125" t="s">
        <v>713</v>
      </c>
      <c r="D8018" s="195">
        <v>43279</v>
      </c>
      <c r="E8018" s="124" t="s">
        <v>13994</v>
      </c>
      <c r="F8018" s="124" t="s">
        <v>3</v>
      </c>
      <c r="G8018" s="124">
        <v>1635205</v>
      </c>
      <c r="H8018" s="124"/>
      <c r="I8018" s="128" t="s">
        <v>16543</v>
      </c>
      <c r="J8018" s="124"/>
      <c r="K8018" s="124"/>
      <c r="L8018" s="124"/>
      <c r="M8018" s="124"/>
      <c r="N8018" s="197">
        <v>0</v>
      </c>
      <c r="O8018" s="197">
        <v>97.8</v>
      </c>
      <c r="P8018" s="124" t="s">
        <v>1314</v>
      </c>
    </row>
    <row r="8019" spans="1:16" ht="51">
      <c r="A8019" s="262" t="s">
        <v>619</v>
      </c>
      <c r="B8019" s="124"/>
      <c r="C8019" s="125" t="s">
        <v>713</v>
      </c>
      <c r="D8019" s="195">
        <v>43279</v>
      </c>
      <c r="E8019" s="124" t="s">
        <v>13995</v>
      </c>
      <c r="F8019" s="124" t="s">
        <v>3</v>
      </c>
      <c r="G8019" s="124">
        <v>1635208</v>
      </c>
      <c r="H8019" s="124"/>
      <c r="I8019" s="128" t="s">
        <v>16544</v>
      </c>
      <c r="J8019" s="124"/>
      <c r="K8019" s="124"/>
      <c r="L8019" s="124"/>
      <c r="M8019" s="124"/>
      <c r="N8019" s="197">
        <v>0</v>
      </c>
      <c r="O8019" s="197">
        <v>1856</v>
      </c>
      <c r="P8019" s="124" t="s">
        <v>1314</v>
      </c>
    </row>
    <row r="8020" spans="1:16" ht="89.25">
      <c r="A8020" s="262">
        <v>587</v>
      </c>
      <c r="B8020" s="124"/>
      <c r="C8020" s="125" t="s">
        <v>858</v>
      </c>
      <c r="D8020" s="195">
        <v>43279</v>
      </c>
      <c r="E8020" s="124" t="s">
        <v>13996</v>
      </c>
      <c r="F8020" s="124" t="s">
        <v>3</v>
      </c>
      <c r="G8020" s="124">
        <v>1635212</v>
      </c>
      <c r="H8020" s="124"/>
      <c r="I8020" s="128" t="s">
        <v>16545</v>
      </c>
      <c r="J8020" s="124"/>
      <c r="K8020" s="124"/>
      <c r="L8020" s="124"/>
      <c r="M8020" s="124"/>
      <c r="N8020" s="197">
        <v>0</v>
      </c>
      <c r="O8020" s="197">
        <v>4930</v>
      </c>
      <c r="P8020" s="124" t="s">
        <v>1314</v>
      </c>
    </row>
    <row r="8021" spans="1:16" ht="51">
      <c r="A8021" s="262" t="s">
        <v>619</v>
      </c>
      <c r="B8021" s="124"/>
      <c r="C8021" s="125" t="s">
        <v>713</v>
      </c>
      <c r="D8021" s="195">
        <v>43279</v>
      </c>
      <c r="E8021" s="124" t="s">
        <v>13997</v>
      </c>
      <c r="F8021" s="124" t="s">
        <v>3</v>
      </c>
      <c r="G8021" s="124">
        <v>1635231</v>
      </c>
      <c r="H8021" s="124"/>
      <c r="I8021" s="128" t="s">
        <v>16546</v>
      </c>
      <c r="J8021" s="124"/>
      <c r="K8021" s="124"/>
      <c r="L8021" s="124"/>
      <c r="M8021" s="124"/>
      <c r="N8021" s="197">
        <v>0</v>
      </c>
      <c r="O8021" s="197">
        <v>1630</v>
      </c>
      <c r="P8021" s="124" t="s">
        <v>1314</v>
      </c>
    </row>
    <row r="8022" spans="1:16" ht="51">
      <c r="A8022" s="262" t="s">
        <v>619</v>
      </c>
      <c r="B8022" s="124"/>
      <c r="C8022" s="125" t="s">
        <v>713</v>
      </c>
      <c r="D8022" s="195">
        <v>43279</v>
      </c>
      <c r="E8022" s="124" t="s">
        <v>13998</v>
      </c>
      <c r="F8022" s="124" t="s">
        <v>3</v>
      </c>
      <c r="G8022" s="124">
        <v>1635247</v>
      </c>
      <c r="H8022" s="124"/>
      <c r="I8022" s="128" t="s">
        <v>16547</v>
      </c>
      <c r="J8022" s="124"/>
      <c r="K8022" s="124"/>
      <c r="L8022" s="124"/>
      <c r="M8022" s="124"/>
      <c r="N8022" s="197">
        <v>0</v>
      </c>
      <c r="O8022" s="197">
        <v>20000</v>
      </c>
      <c r="P8022" s="124" t="s">
        <v>1314</v>
      </c>
    </row>
    <row r="8023" spans="1:16" ht="51">
      <c r="A8023" s="262">
        <v>41</v>
      </c>
      <c r="B8023" s="124"/>
      <c r="C8023" s="125" t="s">
        <v>697</v>
      </c>
      <c r="D8023" s="195">
        <v>43279</v>
      </c>
      <c r="E8023" s="124" t="s">
        <v>13999</v>
      </c>
      <c r="F8023" s="124" t="s">
        <v>3</v>
      </c>
      <c r="G8023" s="124">
        <v>1635118</v>
      </c>
      <c r="H8023" s="124"/>
      <c r="I8023" s="128" t="s">
        <v>16548</v>
      </c>
      <c r="J8023" s="124"/>
      <c r="K8023" s="124"/>
      <c r="L8023" s="124"/>
      <c r="M8023" s="124"/>
      <c r="N8023" s="197">
        <v>0</v>
      </c>
      <c r="O8023" s="197">
        <v>10413</v>
      </c>
      <c r="P8023" s="124" t="s">
        <v>1314</v>
      </c>
    </row>
    <row r="8024" spans="1:16" ht="38.25">
      <c r="A8024" s="262">
        <v>572</v>
      </c>
      <c r="B8024" s="124"/>
      <c r="C8024" s="125" t="s">
        <v>848</v>
      </c>
      <c r="D8024" s="195">
        <v>43279</v>
      </c>
      <c r="E8024" s="124" t="s">
        <v>14000</v>
      </c>
      <c r="F8024" s="124" t="s">
        <v>3</v>
      </c>
      <c r="G8024" s="124">
        <v>1635120</v>
      </c>
      <c r="H8024" s="124"/>
      <c r="I8024" s="128" t="s">
        <v>16549</v>
      </c>
      <c r="J8024" s="124"/>
      <c r="K8024" s="124"/>
      <c r="L8024" s="124"/>
      <c r="M8024" s="124"/>
      <c r="N8024" s="197">
        <v>0</v>
      </c>
      <c r="O8024" s="197">
        <v>1218</v>
      </c>
      <c r="P8024" s="124" t="s">
        <v>1314</v>
      </c>
    </row>
    <row r="8025" spans="1:16" ht="51">
      <c r="A8025" s="262">
        <v>373</v>
      </c>
      <c r="B8025" s="124"/>
      <c r="C8025" s="125" t="s">
        <v>1269</v>
      </c>
      <c r="D8025" s="195">
        <v>43279</v>
      </c>
      <c r="E8025" s="124" t="s">
        <v>14001</v>
      </c>
      <c r="F8025" s="124" t="s">
        <v>3</v>
      </c>
      <c r="G8025" s="124">
        <v>1635124</v>
      </c>
      <c r="H8025" s="124"/>
      <c r="I8025" s="128" t="s">
        <v>16550</v>
      </c>
      <c r="J8025" s="124"/>
      <c r="K8025" s="124"/>
      <c r="L8025" s="124"/>
      <c r="M8025" s="124"/>
      <c r="N8025" s="197">
        <v>0</v>
      </c>
      <c r="O8025" s="197">
        <v>20</v>
      </c>
      <c r="P8025" s="124" t="s">
        <v>1314</v>
      </c>
    </row>
    <row r="8026" spans="1:16" ht="51">
      <c r="A8026" s="262" t="s">
        <v>619</v>
      </c>
      <c r="B8026" s="124"/>
      <c r="C8026" s="125" t="s">
        <v>713</v>
      </c>
      <c r="D8026" s="195">
        <v>43279</v>
      </c>
      <c r="E8026" s="124" t="s">
        <v>14002</v>
      </c>
      <c r="F8026" s="124" t="s">
        <v>3</v>
      </c>
      <c r="G8026" s="124">
        <v>1635126</v>
      </c>
      <c r="H8026" s="124"/>
      <c r="I8026" s="128" t="s">
        <v>16551</v>
      </c>
      <c r="J8026" s="124"/>
      <c r="K8026" s="124"/>
      <c r="L8026" s="124"/>
      <c r="M8026" s="124"/>
      <c r="N8026" s="197">
        <v>0</v>
      </c>
      <c r="O8026" s="197">
        <v>3161.79</v>
      </c>
      <c r="P8026" s="124" t="s">
        <v>1314</v>
      </c>
    </row>
    <row r="8027" spans="1:16" ht="51">
      <c r="A8027" s="262" t="s">
        <v>619</v>
      </c>
      <c r="B8027" s="124"/>
      <c r="C8027" s="125" t="s">
        <v>713</v>
      </c>
      <c r="D8027" s="195">
        <v>43279</v>
      </c>
      <c r="E8027" s="124" t="s">
        <v>14003</v>
      </c>
      <c r="F8027" s="124" t="s">
        <v>3</v>
      </c>
      <c r="G8027" s="124">
        <v>1635135</v>
      </c>
      <c r="H8027" s="124"/>
      <c r="I8027" s="128" t="s">
        <v>16552</v>
      </c>
      <c r="J8027" s="124"/>
      <c r="K8027" s="124"/>
      <c r="L8027" s="124"/>
      <c r="M8027" s="124"/>
      <c r="N8027" s="197">
        <v>0</v>
      </c>
      <c r="O8027" s="197">
        <v>46</v>
      </c>
      <c r="P8027" s="124" t="s">
        <v>1314</v>
      </c>
    </row>
    <row r="8028" spans="1:16" ht="38.25">
      <c r="A8028" s="262">
        <v>373</v>
      </c>
      <c r="B8028" s="124"/>
      <c r="C8028" s="125" t="s">
        <v>1269</v>
      </c>
      <c r="D8028" s="195">
        <v>43279</v>
      </c>
      <c r="E8028" s="124" t="s">
        <v>14004</v>
      </c>
      <c r="F8028" s="124" t="s">
        <v>3</v>
      </c>
      <c r="G8028" s="124">
        <v>1635141</v>
      </c>
      <c r="H8028" s="124"/>
      <c r="I8028" s="128" t="s">
        <v>16553</v>
      </c>
      <c r="J8028" s="124"/>
      <c r="K8028" s="124"/>
      <c r="L8028" s="124"/>
      <c r="M8028" s="124"/>
      <c r="N8028" s="197">
        <v>0</v>
      </c>
      <c r="O8028" s="197">
        <v>748.32</v>
      </c>
      <c r="P8028" s="124" t="s">
        <v>1314</v>
      </c>
    </row>
    <row r="8029" spans="1:16" ht="51">
      <c r="A8029" s="262" t="s">
        <v>619</v>
      </c>
      <c r="B8029" s="124"/>
      <c r="C8029" s="125" t="s">
        <v>713</v>
      </c>
      <c r="D8029" s="195">
        <v>43279</v>
      </c>
      <c r="E8029" s="124" t="s">
        <v>14005</v>
      </c>
      <c r="F8029" s="124" t="s">
        <v>3</v>
      </c>
      <c r="G8029" s="124">
        <v>1635143</v>
      </c>
      <c r="H8029" s="124"/>
      <c r="I8029" s="128" t="s">
        <v>16554</v>
      </c>
      <c r="J8029" s="124"/>
      <c r="K8029" s="124"/>
      <c r="L8029" s="124"/>
      <c r="M8029" s="124"/>
      <c r="N8029" s="197">
        <v>0</v>
      </c>
      <c r="O8029" s="197">
        <v>2774.85</v>
      </c>
      <c r="P8029" s="124" t="s">
        <v>1314</v>
      </c>
    </row>
    <row r="8030" spans="1:16" ht="51">
      <c r="A8030" s="262">
        <v>46</v>
      </c>
      <c r="B8030" s="124"/>
      <c r="C8030" s="125" t="s">
        <v>698</v>
      </c>
      <c r="D8030" s="195">
        <v>43279</v>
      </c>
      <c r="E8030" s="124" t="s">
        <v>14006</v>
      </c>
      <c r="F8030" s="124" t="s">
        <v>3</v>
      </c>
      <c r="G8030" s="124">
        <v>1635154</v>
      </c>
      <c r="H8030" s="124"/>
      <c r="I8030" s="128" t="s">
        <v>16555</v>
      </c>
      <c r="J8030" s="124"/>
      <c r="K8030" s="124"/>
      <c r="L8030" s="124"/>
      <c r="M8030" s="124"/>
      <c r="N8030" s="197">
        <v>0</v>
      </c>
      <c r="O8030" s="197">
        <v>750</v>
      </c>
      <c r="P8030" s="124" t="s">
        <v>1314</v>
      </c>
    </row>
    <row r="8031" spans="1:16" ht="51">
      <c r="A8031" s="262" t="s">
        <v>619</v>
      </c>
      <c r="B8031" s="124"/>
      <c r="C8031" s="125" t="s">
        <v>713</v>
      </c>
      <c r="D8031" s="195">
        <v>43279</v>
      </c>
      <c r="E8031" s="124" t="s">
        <v>14007</v>
      </c>
      <c r="F8031" s="124" t="s">
        <v>3</v>
      </c>
      <c r="G8031" s="124">
        <v>1635157</v>
      </c>
      <c r="H8031" s="124"/>
      <c r="I8031" s="128" t="s">
        <v>11131</v>
      </c>
      <c r="J8031" s="124"/>
      <c r="K8031" s="124"/>
      <c r="L8031" s="124"/>
      <c r="M8031" s="124"/>
      <c r="N8031" s="197">
        <v>0</v>
      </c>
      <c r="O8031" s="197">
        <v>400</v>
      </c>
      <c r="P8031" s="124" t="s">
        <v>1314</v>
      </c>
    </row>
    <row r="8032" spans="1:16" ht="51">
      <c r="A8032" s="262" t="s">
        <v>619</v>
      </c>
      <c r="B8032" s="124"/>
      <c r="C8032" s="125" t="s">
        <v>713</v>
      </c>
      <c r="D8032" s="195">
        <v>43279</v>
      </c>
      <c r="E8032" s="124" t="s">
        <v>14008</v>
      </c>
      <c r="F8032" s="124" t="s">
        <v>3</v>
      </c>
      <c r="G8032" s="124">
        <v>1635179</v>
      </c>
      <c r="H8032" s="124"/>
      <c r="I8032" s="128" t="s">
        <v>16556</v>
      </c>
      <c r="J8032" s="124"/>
      <c r="K8032" s="124"/>
      <c r="L8032" s="124"/>
      <c r="M8032" s="124"/>
      <c r="N8032" s="197">
        <v>0</v>
      </c>
      <c r="O8032" s="197">
        <v>185.5</v>
      </c>
      <c r="P8032" s="124" t="s">
        <v>1314</v>
      </c>
    </row>
    <row r="8033" spans="1:16" ht="51">
      <c r="A8033" s="262">
        <v>348</v>
      </c>
      <c r="B8033" s="124"/>
      <c r="C8033" s="125" t="s">
        <v>822</v>
      </c>
      <c r="D8033" s="195">
        <v>43279</v>
      </c>
      <c r="E8033" s="124" t="s">
        <v>14009</v>
      </c>
      <c r="F8033" s="124" t="s">
        <v>3</v>
      </c>
      <c r="G8033" s="124">
        <v>1635183</v>
      </c>
      <c r="H8033" s="124"/>
      <c r="I8033" s="128" t="s">
        <v>16557</v>
      </c>
      <c r="J8033" s="124"/>
      <c r="K8033" s="124"/>
      <c r="L8033" s="124"/>
      <c r="M8033" s="124"/>
      <c r="N8033" s="197">
        <v>0</v>
      </c>
      <c r="O8033" s="197">
        <v>185.5</v>
      </c>
      <c r="P8033" s="124" t="s">
        <v>1314</v>
      </c>
    </row>
    <row r="8034" spans="1:16" ht="63.75">
      <c r="A8034" s="262">
        <v>597</v>
      </c>
      <c r="B8034" s="124"/>
      <c r="C8034" s="125" t="s">
        <v>4141</v>
      </c>
      <c r="D8034" s="195">
        <v>43279</v>
      </c>
      <c r="E8034" s="124" t="s">
        <v>14010</v>
      </c>
      <c r="F8034" s="124" t="s">
        <v>3</v>
      </c>
      <c r="G8034" s="124">
        <v>1635320</v>
      </c>
      <c r="H8034" s="124"/>
      <c r="I8034" s="128" t="s">
        <v>16558</v>
      </c>
      <c r="J8034" s="124"/>
      <c r="K8034" s="124"/>
      <c r="L8034" s="124"/>
      <c r="M8034" s="124"/>
      <c r="N8034" s="197">
        <v>0</v>
      </c>
      <c r="O8034" s="197">
        <v>730</v>
      </c>
      <c r="P8034" s="124" t="s">
        <v>1314</v>
      </c>
    </row>
    <row r="8035" spans="1:16" ht="51">
      <c r="A8035" s="262" t="s">
        <v>619</v>
      </c>
      <c r="B8035" s="124"/>
      <c r="C8035" s="125" t="s">
        <v>713</v>
      </c>
      <c r="D8035" s="195">
        <v>43279</v>
      </c>
      <c r="E8035" s="124" t="s">
        <v>14011</v>
      </c>
      <c r="F8035" s="124" t="s">
        <v>3</v>
      </c>
      <c r="G8035" s="124">
        <v>1635321</v>
      </c>
      <c r="H8035" s="124"/>
      <c r="I8035" s="128" t="s">
        <v>16559</v>
      </c>
      <c r="J8035" s="124"/>
      <c r="K8035" s="124"/>
      <c r="L8035" s="124"/>
      <c r="M8035" s="124"/>
      <c r="N8035" s="197">
        <v>0</v>
      </c>
      <c r="O8035" s="197">
        <v>281</v>
      </c>
      <c r="P8035" s="124" t="s">
        <v>1314</v>
      </c>
    </row>
    <row r="8036" spans="1:16" ht="51">
      <c r="A8036" s="262" t="s">
        <v>619</v>
      </c>
      <c r="B8036" s="124"/>
      <c r="C8036" s="125" t="s">
        <v>713</v>
      </c>
      <c r="D8036" s="195">
        <v>43279</v>
      </c>
      <c r="E8036" s="124" t="s">
        <v>14012</v>
      </c>
      <c r="F8036" s="124" t="s">
        <v>3</v>
      </c>
      <c r="G8036" s="124">
        <v>1635322</v>
      </c>
      <c r="H8036" s="124"/>
      <c r="I8036" s="128" t="s">
        <v>16559</v>
      </c>
      <c r="J8036" s="124"/>
      <c r="K8036" s="124"/>
      <c r="L8036" s="124"/>
      <c r="M8036" s="124"/>
      <c r="N8036" s="197">
        <v>0</v>
      </c>
      <c r="O8036" s="197">
        <v>281</v>
      </c>
      <c r="P8036" s="124" t="s">
        <v>1314</v>
      </c>
    </row>
    <row r="8037" spans="1:16" ht="38.25">
      <c r="A8037" s="262">
        <v>572</v>
      </c>
      <c r="B8037" s="124"/>
      <c r="C8037" s="125" t="s">
        <v>848</v>
      </c>
      <c r="D8037" s="195">
        <v>43279</v>
      </c>
      <c r="E8037" s="124" t="s">
        <v>14013</v>
      </c>
      <c r="F8037" s="124" t="s">
        <v>3</v>
      </c>
      <c r="G8037" s="124">
        <v>1635325</v>
      </c>
      <c r="H8037" s="124"/>
      <c r="I8037" s="128" t="s">
        <v>16560</v>
      </c>
      <c r="J8037" s="124"/>
      <c r="K8037" s="124"/>
      <c r="L8037" s="124"/>
      <c r="M8037" s="124"/>
      <c r="N8037" s="197">
        <v>0</v>
      </c>
      <c r="O8037" s="197">
        <v>1218</v>
      </c>
      <c r="P8037" s="124" t="s">
        <v>1314</v>
      </c>
    </row>
    <row r="8038" spans="1:16" ht="38.25">
      <c r="A8038" s="262">
        <v>574</v>
      </c>
      <c r="B8038" s="124"/>
      <c r="C8038" s="125" t="s">
        <v>850</v>
      </c>
      <c r="D8038" s="195">
        <v>43279</v>
      </c>
      <c r="E8038" s="124" t="s">
        <v>14014</v>
      </c>
      <c r="F8038" s="124" t="s">
        <v>3</v>
      </c>
      <c r="G8038" s="124">
        <v>1635251</v>
      </c>
      <c r="H8038" s="124"/>
      <c r="I8038" s="128" t="s">
        <v>16561</v>
      </c>
      <c r="J8038" s="124"/>
      <c r="K8038" s="124"/>
      <c r="L8038" s="124"/>
      <c r="M8038" s="124"/>
      <c r="N8038" s="197">
        <v>0</v>
      </c>
      <c r="O8038" s="197">
        <v>5944.4000000000005</v>
      </c>
      <c r="P8038" s="124" t="s">
        <v>1314</v>
      </c>
    </row>
    <row r="8039" spans="1:16" ht="51">
      <c r="A8039" s="262">
        <v>16</v>
      </c>
      <c r="B8039" s="124"/>
      <c r="C8039" s="125" t="s">
        <v>692</v>
      </c>
      <c r="D8039" s="195">
        <v>43279</v>
      </c>
      <c r="E8039" s="124" t="s">
        <v>14015</v>
      </c>
      <c r="F8039" s="124" t="s">
        <v>3</v>
      </c>
      <c r="G8039" s="124">
        <v>1635279</v>
      </c>
      <c r="H8039" s="124"/>
      <c r="I8039" s="128" t="s">
        <v>16562</v>
      </c>
      <c r="J8039" s="124"/>
      <c r="K8039" s="124"/>
      <c r="L8039" s="124"/>
      <c r="M8039" s="124"/>
      <c r="N8039" s="197">
        <v>0</v>
      </c>
      <c r="O8039" s="197">
        <v>344</v>
      </c>
      <c r="P8039" s="124" t="s">
        <v>1314</v>
      </c>
    </row>
    <row r="8040" spans="1:16" ht="51">
      <c r="A8040" s="262" t="s">
        <v>619</v>
      </c>
      <c r="B8040" s="124"/>
      <c r="C8040" s="125" t="s">
        <v>713</v>
      </c>
      <c r="D8040" s="195">
        <v>43279</v>
      </c>
      <c r="E8040" s="124" t="s">
        <v>14016</v>
      </c>
      <c r="F8040" s="124" t="s">
        <v>3</v>
      </c>
      <c r="G8040" s="124">
        <v>1635281</v>
      </c>
      <c r="H8040" s="124"/>
      <c r="I8040" s="128" t="s">
        <v>16563</v>
      </c>
      <c r="J8040" s="124"/>
      <c r="K8040" s="124"/>
      <c r="L8040" s="124"/>
      <c r="M8040" s="124"/>
      <c r="N8040" s="197">
        <v>0</v>
      </c>
      <c r="O8040" s="197">
        <v>455.40000000000003</v>
      </c>
      <c r="P8040" s="124" t="s">
        <v>1314</v>
      </c>
    </row>
    <row r="8041" spans="1:16" ht="51">
      <c r="A8041" s="262">
        <v>86</v>
      </c>
      <c r="B8041" s="124"/>
      <c r="C8041" s="125" t="s">
        <v>710</v>
      </c>
      <c r="D8041" s="195">
        <v>43279</v>
      </c>
      <c r="E8041" s="124" t="s">
        <v>14017</v>
      </c>
      <c r="F8041" s="124" t="s">
        <v>3</v>
      </c>
      <c r="G8041" s="124">
        <v>1635293</v>
      </c>
      <c r="H8041" s="124"/>
      <c r="I8041" s="128" t="s">
        <v>16564</v>
      </c>
      <c r="J8041" s="124"/>
      <c r="K8041" s="124"/>
      <c r="L8041" s="124"/>
      <c r="M8041" s="124"/>
      <c r="N8041" s="197">
        <v>0</v>
      </c>
      <c r="O8041" s="197">
        <v>1417.59</v>
      </c>
      <c r="P8041" s="124" t="s">
        <v>1314</v>
      </c>
    </row>
    <row r="8042" spans="1:16" ht="63.75">
      <c r="A8042" s="262">
        <v>66</v>
      </c>
      <c r="B8042" s="124"/>
      <c r="C8042" s="125" t="s">
        <v>704</v>
      </c>
      <c r="D8042" s="195">
        <v>43279</v>
      </c>
      <c r="E8042" s="124" t="s">
        <v>14018</v>
      </c>
      <c r="F8042" s="124" t="s">
        <v>3</v>
      </c>
      <c r="G8042" s="124">
        <v>1635294</v>
      </c>
      <c r="H8042" s="124"/>
      <c r="I8042" s="128" t="s">
        <v>16565</v>
      </c>
      <c r="J8042" s="124"/>
      <c r="K8042" s="124"/>
      <c r="L8042" s="124"/>
      <c r="M8042" s="124"/>
      <c r="N8042" s="197">
        <v>0</v>
      </c>
      <c r="O8042" s="197">
        <v>26</v>
      </c>
      <c r="P8042" s="124" t="s">
        <v>1314</v>
      </c>
    </row>
    <row r="8043" spans="1:16" ht="38.25">
      <c r="A8043" s="262">
        <v>572</v>
      </c>
      <c r="B8043" s="124"/>
      <c r="C8043" s="125" t="s">
        <v>848</v>
      </c>
      <c r="D8043" s="195">
        <v>43279</v>
      </c>
      <c r="E8043" s="124" t="s">
        <v>14019</v>
      </c>
      <c r="F8043" s="124" t="s">
        <v>3</v>
      </c>
      <c r="G8043" s="124">
        <v>1635297</v>
      </c>
      <c r="H8043" s="124"/>
      <c r="I8043" s="128" t="s">
        <v>16566</v>
      </c>
      <c r="J8043" s="124"/>
      <c r="K8043" s="124"/>
      <c r="L8043" s="124"/>
      <c r="M8043" s="124"/>
      <c r="N8043" s="197">
        <v>0</v>
      </c>
      <c r="O8043" s="197">
        <v>1218</v>
      </c>
      <c r="P8043" s="124" t="s">
        <v>1314</v>
      </c>
    </row>
    <row r="8044" spans="1:16" ht="63.75">
      <c r="A8044" s="262" t="s">
        <v>619</v>
      </c>
      <c r="B8044" s="124"/>
      <c r="C8044" s="125" t="s">
        <v>713</v>
      </c>
      <c r="D8044" s="195">
        <v>43279</v>
      </c>
      <c r="E8044" s="124" t="s">
        <v>14020</v>
      </c>
      <c r="F8044" s="124" t="s">
        <v>3</v>
      </c>
      <c r="G8044" s="124">
        <v>1635298</v>
      </c>
      <c r="H8044" s="124"/>
      <c r="I8044" s="128" t="s">
        <v>16567</v>
      </c>
      <c r="J8044" s="124"/>
      <c r="K8044" s="124"/>
      <c r="L8044" s="124"/>
      <c r="M8044" s="124"/>
      <c r="N8044" s="197">
        <v>0</v>
      </c>
      <c r="O8044" s="197">
        <v>291.2</v>
      </c>
      <c r="P8044" s="124" t="s">
        <v>1314</v>
      </c>
    </row>
    <row r="8045" spans="1:16" ht="63.75">
      <c r="A8045" s="262" t="s">
        <v>619</v>
      </c>
      <c r="B8045" s="124"/>
      <c r="C8045" s="125" t="s">
        <v>713</v>
      </c>
      <c r="D8045" s="195">
        <v>43279</v>
      </c>
      <c r="E8045" s="124" t="s">
        <v>14021</v>
      </c>
      <c r="F8045" s="124" t="s">
        <v>3</v>
      </c>
      <c r="G8045" s="124">
        <v>1635299</v>
      </c>
      <c r="H8045" s="124"/>
      <c r="I8045" s="128" t="s">
        <v>16568</v>
      </c>
      <c r="J8045" s="124"/>
      <c r="K8045" s="124"/>
      <c r="L8045" s="124"/>
      <c r="M8045" s="124"/>
      <c r="N8045" s="197">
        <v>0</v>
      </c>
      <c r="O8045" s="197">
        <v>261</v>
      </c>
      <c r="P8045" s="124" t="s">
        <v>1314</v>
      </c>
    </row>
    <row r="8046" spans="1:16" ht="51">
      <c r="A8046" s="262">
        <v>373</v>
      </c>
      <c r="B8046" s="124"/>
      <c r="C8046" s="125" t="s">
        <v>1269</v>
      </c>
      <c r="D8046" s="195">
        <v>43279</v>
      </c>
      <c r="E8046" s="124" t="s">
        <v>14022</v>
      </c>
      <c r="F8046" s="124" t="s">
        <v>3</v>
      </c>
      <c r="G8046" s="124">
        <v>1635300</v>
      </c>
      <c r="H8046" s="124"/>
      <c r="I8046" s="128" t="s">
        <v>16569</v>
      </c>
      <c r="J8046" s="124"/>
      <c r="K8046" s="124"/>
      <c r="L8046" s="124"/>
      <c r="M8046" s="124"/>
      <c r="N8046" s="197">
        <v>0</v>
      </c>
      <c r="O8046" s="197">
        <v>39846.03</v>
      </c>
      <c r="P8046" s="124" t="s">
        <v>1314</v>
      </c>
    </row>
    <row r="8047" spans="1:16" ht="38.25">
      <c r="A8047" s="262">
        <v>66</v>
      </c>
      <c r="B8047" s="124"/>
      <c r="C8047" s="125" t="s">
        <v>704</v>
      </c>
      <c r="D8047" s="195">
        <v>43279</v>
      </c>
      <c r="E8047" s="124" t="s">
        <v>14023</v>
      </c>
      <c r="F8047" s="124" t="s">
        <v>3</v>
      </c>
      <c r="G8047" s="124">
        <v>1635301</v>
      </c>
      <c r="H8047" s="124"/>
      <c r="I8047" s="128" t="s">
        <v>16570</v>
      </c>
      <c r="J8047" s="124"/>
      <c r="K8047" s="124"/>
      <c r="L8047" s="124"/>
      <c r="M8047" s="124"/>
      <c r="N8047" s="197">
        <v>0</v>
      </c>
      <c r="O8047" s="197">
        <v>30</v>
      </c>
      <c r="P8047" s="124" t="s">
        <v>1314</v>
      </c>
    </row>
    <row r="8048" spans="1:16" ht="51">
      <c r="A8048" s="262">
        <v>41</v>
      </c>
      <c r="B8048" s="124"/>
      <c r="C8048" s="125" t="s">
        <v>697</v>
      </c>
      <c r="D8048" s="195">
        <v>43279</v>
      </c>
      <c r="E8048" s="124" t="s">
        <v>14024</v>
      </c>
      <c r="F8048" s="124" t="s">
        <v>3</v>
      </c>
      <c r="G8048" s="124">
        <v>1635307</v>
      </c>
      <c r="H8048" s="124"/>
      <c r="I8048" s="128" t="s">
        <v>16571</v>
      </c>
      <c r="J8048" s="124"/>
      <c r="K8048" s="124"/>
      <c r="L8048" s="124"/>
      <c r="M8048" s="124"/>
      <c r="N8048" s="197">
        <v>0</v>
      </c>
      <c r="O8048" s="197">
        <v>155</v>
      </c>
      <c r="P8048" s="124" t="s">
        <v>1314</v>
      </c>
    </row>
    <row r="8049" spans="1:16" ht="51">
      <c r="A8049" s="262" t="s">
        <v>619</v>
      </c>
      <c r="B8049" s="124"/>
      <c r="C8049" s="125" t="s">
        <v>713</v>
      </c>
      <c r="D8049" s="195">
        <v>43279</v>
      </c>
      <c r="E8049" s="124" t="s">
        <v>14025</v>
      </c>
      <c r="F8049" s="124" t="s">
        <v>3</v>
      </c>
      <c r="G8049" s="124">
        <v>1635319</v>
      </c>
      <c r="H8049" s="124"/>
      <c r="I8049" s="128" t="s">
        <v>16572</v>
      </c>
      <c r="J8049" s="124"/>
      <c r="K8049" s="124"/>
      <c r="L8049" s="124"/>
      <c r="M8049" s="124"/>
      <c r="N8049" s="197">
        <v>0</v>
      </c>
      <c r="O8049" s="197">
        <v>78</v>
      </c>
      <c r="P8049" s="124" t="s">
        <v>1314</v>
      </c>
    </row>
    <row r="8050" spans="1:16" ht="51">
      <c r="A8050" s="262">
        <v>212</v>
      </c>
      <c r="B8050" s="124"/>
      <c r="C8050" s="125" t="s">
        <v>761</v>
      </c>
      <c r="D8050" s="195">
        <v>43279</v>
      </c>
      <c r="E8050" s="124" t="s">
        <v>14026</v>
      </c>
      <c r="F8050" s="124" t="s">
        <v>3</v>
      </c>
      <c r="G8050" s="124">
        <v>1635137</v>
      </c>
      <c r="H8050" s="124"/>
      <c r="I8050" s="128" t="s">
        <v>16573</v>
      </c>
      <c r="J8050" s="124"/>
      <c r="K8050" s="124"/>
      <c r="L8050" s="124"/>
      <c r="M8050" s="124"/>
      <c r="N8050" s="197">
        <v>0</v>
      </c>
      <c r="O8050" s="197">
        <v>360</v>
      </c>
      <c r="P8050" s="124" t="s">
        <v>1314</v>
      </c>
    </row>
    <row r="8051" spans="1:16" ht="51">
      <c r="A8051" s="262">
        <v>212</v>
      </c>
      <c r="B8051" s="124"/>
      <c r="C8051" s="125" t="s">
        <v>761</v>
      </c>
      <c r="D8051" s="195">
        <v>43279</v>
      </c>
      <c r="E8051" s="124" t="s">
        <v>14027</v>
      </c>
      <c r="F8051" s="124" t="s">
        <v>3</v>
      </c>
      <c r="G8051" s="124">
        <v>1635139</v>
      </c>
      <c r="H8051" s="124"/>
      <c r="I8051" s="128" t="s">
        <v>16574</v>
      </c>
      <c r="J8051" s="124"/>
      <c r="K8051" s="124"/>
      <c r="L8051" s="124"/>
      <c r="M8051" s="124"/>
      <c r="N8051" s="197">
        <v>0</v>
      </c>
      <c r="O8051" s="197">
        <v>3171</v>
      </c>
      <c r="P8051" s="124" t="s">
        <v>1314</v>
      </c>
    </row>
    <row r="8052" spans="1:16" ht="51">
      <c r="A8052" s="262">
        <v>212</v>
      </c>
      <c r="B8052" s="124"/>
      <c r="C8052" s="125" t="s">
        <v>761</v>
      </c>
      <c r="D8052" s="195">
        <v>43279</v>
      </c>
      <c r="E8052" s="124" t="s">
        <v>14028</v>
      </c>
      <c r="F8052" s="124" t="s">
        <v>3</v>
      </c>
      <c r="G8052" s="124">
        <v>1635140</v>
      </c>
      <c r="H8052" s="124"/>
      <c r="I8052" s="128" t="s">
        <v>16575</v>
      </c>
      <c r="J8052" s="124"/>
      <c r="K8052" s="124"/>
      <c r="L8052" s="124"/>
      <c r="M8052" s="124"/>
      <c r="N8052" s="197">
        <v>0</v>
      </c>
      <c r="O8052" s="197">
        <v>642.38</v>
      </c>
      <c r="P8052" s="124" t="s">
        <v>1314</v>
      </c>
    </row>
    <row r="8053" spans="1:16" ht="51">
      <c r="A8053" s="262">
        <v>212</v>
      </c>
      <c r="B8053" s="124"/>
      <c r="C8053" s="125" t="s">
        <v>761</v>
      </c>
      <c r="D8053" s="195">
        <v>43279</v>
      </c>
      <c r="E8053" s="124" t="s">
        <v>14029</v>
      </c>
      <c r="F8053" s="124" t="s">
        <v>3</v>
      </c>
      <c r="G8053" s="124">
        <v>1635142</v>
      </c>
      <c r="H8053" s="124"/>
      <c r="I8053" s="128" t="s">
        <v>16576</v>
      </c>
      <c r="J8053" s="124"/>
      <c r="K8053" s="124"/>
      <c r="L8053" s="124"/>
      <c r="M8053" s="124"/>
      <c r="N8053" s="197">
        <v>0</v>
      </c>
      <c r="O8053" s="197">
        <v>1704</v>
      </c>
      <c r="P8053" s="124" t="s">
        <v>1314</v>
      </c>
    </row>
    <row r="8054" spans="1:16" ht="51">
      <c r="A8054" s="262">
        <v>212</v>
      </c>
      <c r="B8054" s="124"/>
      <c r="C8054" s="125" t="s">
        <v>761</v>
      </c>
      <c r="D8054" s="195">
        <v>43279</v>
      </c>
      <c r="E8054" s="124" t="s">
        <v>14030</v>
      </c>
      <c r="F8054" s="124" t="s">
        <v>3</v>
      </c>
      <c r="G8054" s="124">
        <v>1635144</v>
      </c>
      <c r="H8054" s="124"/>
      <c r="I8054" s="128" t="s">
        <v>16577</v>
      </c>
      <c r="J8054" s="124"/>
      <c r="K8054" s="124"/>
      <c r="L8054" s="124"/>
      <c r="M8054" s="124"/>
      <c r="N8054" s="197">
        <v>0</v>
      </c>
      <c r="O8054" s="197">
        <v>500</v>
      </c>
      <c r="P8054" s="124" t="s">
        <v>1314</v>
      </c>
    </row>
    <row r="8055" spans="1:16" ht="51">
      <c r="A8055" s="262">
        <v>212</v>
      </c>
      <c r="B8055" s="124"/>
      <c r="C8055" s="125" t="s">
        <v>761</v>
      </c>
      <c r="D8055" s="195">
        <v>43279</v>
      </c>
      <c r="E8055" s="124" t="s">
        <v>14031</v>
      </c>
      <c r="F8055" s="124" t="s">
        <v>3</v>
      </c>
      <c r="G8055" s="124">
        <v>1635145</v>
      </c>
      <c r="H8055" s="124"/>
      <c r="I8055" s="128" t="s">
        <v>16578</v>
      </c>
      <c r="J8055" s="124"/>
      <c r="K8055" s="124"/>
      <c r="L8055" s="124"/>
      <c r="M8055" s="124"/>
      <c r="N8055" s="197">
        <v>0</v>
      </c>
      <c r="O8055" s="197">
        <v>2549</v>
      </c>
      <c r="P8055" s="124" t="s">
        <v>1314</v>
      </c>
    </row>
    <row r="8056" spans="1:16" ht="51">
      <c r="A8056" s="262">
        <v>212</v>
      </c>
      <c r="B8056" s="124"/>
      <c r="C8056" s="125" t="s">
        <v>761</v>
      </c>
      <c r="D8056" s="195">
        <v>43279</v>
      </c>
      <c r="E8056" s="124" t="s">
        <v>14032</v>
      </c>
      <c r="F8056" s="124" t="s">
        <v>3</v>
      </c>
      <c r="G8056" s="124">
        <v>1635147</v>
      </c>
      <c r="H8056" s="124"/>
      <c r="I8056" s="128" t="s">
        <v>16579</v>
      </c>
      <c r="J8056" s="124"/>
      <c r="K8056" s="124"/>
      <c r="L8056" s="124"/>
      <c r="M8056" s="124"/>
      <c r="N8056" s="197">
        <v>0</v>
      </c>
      <c r="O8056" s="197">
        <v>227</v>
      </c>
      <c r="P8056" s="124" t="s">
        <v>1314</v>
      </c>
    </row>
    <row r="8057" spans="1:16" ht="51">
      <c r="A8057" s="262">
        <v>212</v>
      </c>
      <c r="B8057" s="124"/>
      <c r="C8057" s="125" t="s">
        <v>761</v>
      </c>
      <c r="D8057" s="195">
        <v>43279</v>
      </c>
      <c r="E8057" s="124" t="s">
        <v>14033</v>
      </c>
      <c r="F8057" s="124" t="s">
        <v>3</v>
      </c>
      <c r="G8057" s="124">
        <v>1635150</v>
      </c>
      <c r="H8057" s="124"/>
      <c r="I8057" s="128" t="s">
        <v>16580</v>
      </c>
      <c r="J8057" s="124"/>
      <c r="K8057" s="124"/>
      <c r="L8057" s="124"/>
      <c r="M8057" s="124"/>
      <c r="N8057" s="197">
        <v>0</v>
      </c>
      <c r="O8057" s="197">
        <v>321.85000000000002</v>
      </c>
      <c r="P8057" s="124" t="s">
        <v>1314</v>
      </c>
    </row>
    <row r="8058" spans="1:16" ht="51">
      <c r="A8058" s="262">
        <v>163</v>
      </c>
      <c r="B8058" s="124"/>
      <c r="C8058" s="125" t="s">
        <v>748</v>
      </c>
      <c r="D8058" s="195">
        <v>43279</v>
      </c>
      <c r="E8058" s="124" t="s">
        <v>14034</v>
      </c>
      <c r="F8058" s="124" t="s">
        <v>3</v>
      </c>
      <c r="G8058" s="124">
        <v>1635156</v>
      </c>
      <c r="H8058" s="124"/>
      <c r="I8058" s="128" t="s">
        <v>16581</v>
      </c>
      <c r="J8058" s="124"/>
      <c r="K8058" s="124"/>
      <c r="L8058" s="124"/>
      <c r="M8058" s="124"/>
      <c r="N8058" s="197">
        <v>0</v>
      </c>
      <c r="O8058" s="197">
        <v>1497.2</v>
      </c>
      <c r="P8058" s="124" t="s">
        <v>1314</v>
      </c>
    </row>
    <row r="8059" spans="1:16" ht="51">
      <c r="A8059" s="262">
        <v>287</v>
      </c>
      <c r="B8059" s="124"/>
      <c r="C8059" s="125" t="s">
        <v>790</v>
      </c>
      <c r="D8059" s="195">
        <v>43279</v>
      </c>
      <c r="E8059" s="124" t="s">
        <v>14035</v>
      </c>
      <c r="F8059" s="124" t="s">
        <v>3</v>
      </c>
      <c r="G8059" s="124">
        <v>1635159</v>
      </c>
      <c r="H8059" s="124"/>
      <c r="I8059" s="128" t="s">
        <v>16582</v>
      </c>
      <c r="J8059" s="124"/>
      <c r="K8059" s="124"/>
      <c r="L8059" s="124"/>
      <c r="M8059" s="124"/>
      <c r="N8059" s="197">
        <v>0</v>
      </c>
      <c r="O8059" s="197">
        <v>526.4</v>
      </c>
      <c r="P8059" s="124" t="s">
        <v>1314</v>
      </c>
    </row>
    <row r="8060" spans="1:16" ht="51">
      <c r="A8060" s="262">
        <v>86</v>
      </c>
      <c r="B8060" s="124"/>
      <c r="C8060" s="125" t="s">
        <v>710</v>
      </c>
      <c r="D8060" s="195">
        <v>43279</v>
      </c>
      <c r="E8060" s="124" t="s">
        <v>14036</v>
      </c>
      <c r="F8060" s="124" t="s">
        <v>3</v>
      </c>
      <c r="G8060" s="124">
        <v>1635160</v>
      </c>
      <c r="H8060" s="124"/>
      <c r="I8060" s="128" t="s">
        <v>16583</v>
      </c>
      <c r="J8060" s="124"/>
      <c r="K8060" s="124"/>
      <c r="L8060" s="124"/>
      <c r="M8060" s="124"/>
      <c r="N8060" s="197">
        <v>0</v>
      </c>
      <c r="O8060" s="197">
        <v>2394</v>
      </c>
      <c r="P8060" s="124" t="s">
        <v>1314</v>
      </c>
    </row>
    <row r="8061" spans="1:16" ht="51">
      <c r="A8061" s="262">
        <v>287</v>
      </c>
      <c r="B8061" s="124"/>
      <c r="C8061" s="125" t="s">
        <v>790</v>
      </c>
      <c r="D8061" s="195">
        <v>43279</v>
      </c>
      <c r="E8061" s="124" t="s">
        <v>14037</v>
      </c>
      <c r="F8061" s="124" t="s">
        <v>3</v>
      </c>
      <c r="G8061" s="124">
        <v>1635161</v>
      </c>
      <c r="H8061" s="124"/>
      <c r="I8061" s="128" t="s">
        <v>16584</v>
      </c>
      <c r="J8061" s="124"/>
      <c r="K8061" s="124"/>
      <c r="L8061" s="124"/>
      <c r="M8061" s="124"/>
      <c r="N8061" s="197">
        <v>0</v>
      </c>
      <c r="O8061" s="197">
        <v>95445.58</v>
      </c>
      <c r="P8061" s="124" t="s">
        <v>1314</v>
      </c>
    </row>
    <row r="8062" spans="1:16" ht="51">
      <c r="A8062" s="262">
        <v>86</v>
      </c>
      <c r="B8062" s="124"/>
      <c r="C8062" s="125" t="s">
        <v>710</v>
      </c>
      <c r="D8062" s="195">
        <v>43279</v>
      </c>
      <c r="E8062" s="124" t="s">
        <v>14038</v>
      </c>
      <c r="F8062" s="124" t="s">
        <v>3</v>
      </c>
      <c r="G8062" s="124">
        <v>1635162</v>
      </c>
      <c r="H8062" s="124"/>
      <c r="I8062" s="128" t="s">
        <v>16585</v>
      </c>
      <c r="J8062" s="124"/>
      <c r="K8062" s="124"/>
      <c r="L8062" s="124"/>
      <c r="M8062" s="124"/>
      <c r="N8062" s="197">
        <v>0</v>
      </c>
      <c r="O8062" s="197">
        <v>702</v>
      </c>
      <c r="P8062" s="124" t="s">
        <v>1314</v>
      </c>
    </row>
    <row r="8063" spans="1:16" ht="51">
      <c r="A8063" s="262">
        <v>86</v>
      </c>
      <c r="B8063" s="124"/>
      <c r="C8063" s="125" t="s">
        <v>710</v>
      </c>
      <c r="D8063" s="195">
        <v>43279</v>
      </c>
      <c r="E8063" s="124" t="s">
        <v>14039</v>
      </c>
      <c r="F8063" s="124" t="s">
        <v>3</v>
      </c>
      <c r="G8063" s="124">
        <v>1635163</v>
      </c>
      <c r="H8063" s="124"/>
      <c r="I8063" s="128" t="s">
        <v>16586</v>
      </c>
      <c r="J8063" s="124"/>
      <c r="K8063" s="124"/>
      <c r="L8063" s="124"/>
      <c r="M8063" s="124"/>
      <c r="N8063" s="197">
        <v>0</v>
      </c>
      <c r="O8063" s="197">
        <v>5705</v>
      </c>
      <c r="P8063" s="124" t="s">
        <v>1314</v>
      </c>
    </row>
    <row r="8064" spans="1:16" ht="63.75">
      <c r="A8064" s="262">
        <v>287</v>
      </c>
      <c r="B8064" s="124"/>
      <c r="C8064" s="125" t="s">
        <v>790</v>
      </c>
      <c r="D8064" s="195">
        <v>43279</v>
      </c>
      <c r="E8064" s="124" t="s">
        <v>14040</v>
      </c>
      <c r="F8064" s="124" t="s">
        <v>3</v>
      </c>
      <c r="G8064" s="124">
        <v>1635164</v>
      </c>
      <c r="H8064" s="124"/>
      <c r="I8064" s="128" t="s">
        <v>16587</v>
      </c>
      <c r="J8064" s="124"/>
      <c r="K8064" s="124"/>
      <c r="L8064" s="124"/>
      <c r="M8064" s="124"/>
      <c r="N8064" s="197">
        <v>0</v>
      </c>
      <c r="O8064" s="197">
        <v>101776.12</v>
      </c>
      <c r="P8064" s="124" t="s">
        <v>1314</v>
      </c>
    </row>
    <row r="8065" spans="1:16" ht="51">
      <c r="A8065" s="262">
        <v>86</v>
      </c>
      <c r="B8065" s="124"/>
      <c r="C8065" s="125" t="s">
        <v>710</v>
      </c>
      <c r="D8065" s="195">
        <v>43279</v>
      </c>
      <c r="E8065" s="124" t="s">
        <v>14041</v>
      </c>
      <c r="F8065" s="124" t="s">
        <v>3</v>
      </c>
      <c r="G8065" s="124">
        <v>1635166</v>
      </c>
      <c r="H8065" s="124"/>
      <c r="I8065" s="128" t="s">
        <v>16588</v>
      </c>
      <c r="J8065" s="124"/>
      <c r="K8065" s="124"/>
      <c r="L8065" s="124"/>
      <c r="M8065" s="124"/>
      <c r="N8065" s="197">
        <v>0</v>
      </c>
      <c r="O8065" s="197">
        <v>80000</v>
      </c>
      <c r="P8065" s="124" t="s">
        <v>1314</v>
      </c>
    </row>
    <row r="8066" spans="1:16" ht="63.75">
      <c r="A8066" s="262">
        <v>287</v>
      </c>
      <c r="B8066" s="124"/>
      <c r="C8066" s="125" t="s">
        <v>790</v>
      </c>
      <c r="D8066" s="195">
        <v>43279</v>
      </c>
      <c r="E8066" s="124" t="s">
        <v>14042</v>
      </c>
      <c r="F8066" s="124" t="s">
        <v>3</v>
      </c>
      <c r="G8066" s="124">
        <v>1635167</v>
      </c>
      <c r="H8066" s="124"/>
      <c r="I8066" s="128" t="s">
        <v>16589</v>
      </c>
      <c r="J8066" s="124"/>
      <c r="K8066" s="124"/>
      <c r="L8066" s="124"/>
      <c r="M8066" s="124"/>
      <c r="N8066" s="197">
        <v>0</v>
      </c>
      <c r="O8066" s="197">
        <v>131090.87</v>
      </c>
      <c r="P8066" s="124" t="s">
        <v>1314</v>
      </c>
    </row>
    <row r="8067" spans="1:16" ht="89.25">
      <c r="A8067" s="262">
        <v>587</v>
      </c>
      <c r="B8067" s="124"/>
      <c r="C8067" s="125" t="s">
        <v>858</v>
      </c>
      <c r="D8067" s="195">
        <v>43279</v>
      </c>
      <c r="E8067" s="124" t="s">
        <v>14043</v>
      </c>
      <c r="F8067" s="124" t="s">
        <v>3</v>
      </c>
      <c r="G8067" s="124">
        <v>1635061</v>
      </c>
      <c r="H8067" s="124"/>
      <c r="I8067" s="128" t="s">
        <v>16590</v>
      </c>
      <c r="J8067" s="124"/>
      <c r="K8067" s="124"/>
      <c r="L8067" s="124"/>
      <c r="M8067" s="124"/>
      <c r="N8067" s="197">
        <v>0</v>
      </c>
      <c r="O8067" s="197">
        <v>20000</v>
      </c>
      <c r="P8067" s="124" t="s">
        <v>1314</v>
      </c>
    </row>
    <row r="8068" spans="1:16" ht="63.75">
      <c r="A8068" s="262">
        <v>660</v>
      </c>
      <c r="B8068" s="124"/>
      <c r="C8068" s="125" t="s">
        <v>233</v>
      </c>
      <c r="D8068" s="195">
        <v>43279</v>
      </c>
      <c r="E8068" s="124" t="s">
        <v>14044</v>
      </c>
      <c r="F8068" s="124" t="s">
        <v>3</v>
      </c>
      <c r="G8068" s="124">
        <v>1635078</v>
      </c>
      <c r="H8068" s="124"/>
      <c r="I8068" s="128" t="s">
        <v>16591</v>
      </c>
      <c r="J8068" s="124"/>
      <c r="K8068" s="124"/>
      <c r="L8068" s="124"/>
      <c r="M8068" s="124"/>
      <c r="N8068" s="197">
        <v>0</v>
      </c>
      <c r="O8068" s="197">
        <v>28</v>
      </c>
      <c r="P8068" s="124" t="s">
        <v>1314</v>
      </c>
    </row>
    <row r="8069" spans="1:16" ht="51">
      <c r="A8069" s="262">
        <v>660</v>
      </c>
      <c r="B8069" s="124"/>
      <c r="C8069" s="125" t="s">
        <v>233</v>
      </c>
      <c r="D8069" s="195">
        <v>43279</v>
      </c>
      <c r="E8069" s="124" t="s">
        <v>14045</v>
      </c>
      <c r="F8069" s="124" t="s">
        <v>3</v>
      </c>
      <c r="G8069" s="124">
        <v>1635079</v>
      </c>
      <c r="H8069" s="124"/>
      <c r="I8069" s="128" t="s">
        <v>16592</v>
      </c>
      <c r="J8069" s="124"/>
      <c r="K8069" s="124"/>
      <c r="L8069" s="124"/>
      <c r="M8069" s="124"/>
      <c r="N8069" s="197">
        <v>0</v>
      </c>
      <c r="O8069" s="197">
        <v>937</v>
      </c>
      <c r="P8069" s="124" t="s">
        <v>1314</v>
      </c>
    </row>
    <row r="8070" spans="1:16" ht="63.75">
      <c r="A8070" s="262">
        <v>660</v>
      </c>
      <c r="B8070" s="124"/>
      <c r="C8070" s="125" t="s">
        <v>233</v>
      </c>
      <c r="D8070" s="195">
        <v>43279</v>
      </c>
      <c r="E8070" s="124" t="s">
        <v>14046</v>
      </c>
      <c r="F8070" s="124" t="s">
        <v>3</v>
      </c>
      <c r="G8070" s="124">
        <v>1635082</v>
      </c>
      <c r="H8070" s="124"/>
      <c r="I8070" s="128" t="s">
        <v>16593</v>
      </c>
      <c r="J8070" s="124"/>
      <c r="K8070" s="124"/>
      <c r="L8070" s="124"/>
      <c r="M8070" s="124"/>
      <c r="N8070" s="197">
        <v>0</v>
      </c>
      <c r="O8070" s="197">
        <v>538.88</v>
      </c>
      <c r="P8070" s="124" t="s">
        <v>1314</v>
      </c>
    </row>
    <row r="8071" spans="1:16" ht="63.75">
      <c r="A8071" s="262">
        <v>660</v>
      </c>
      <c r="B8071" s="124"/>
      <c r="C8071" s="125" t="s">
        <v>233</v>
      </c>
      <c r="D8071" s="195">
        <v>43279</v>
      </c>
      <c r="E8071" s="124" t="s">
        <v>14047</v>
      </c>
      <c r="F8071" s="124" t="s">
        <v>3</v>
      </c>
      <c r="G8071" s="124">
        <v>1635083</v>
      </c>
      <c r="H8071" s="124"/>
      <c r="I8071" s="128" t="s">
        <v>16594</v>
      </c>
      <c r="J8071" s="124"/>
      <c r="K8071" s="124"/>
      <c r="L8071" s="124"/>
      <c r="M8071" s="124"/>
      <c r="N8071" s="197">
        <v>0</v>
      </c>
      <c r="O8071" s="197">
        <v>463.31</v>
      </c>
      <c r="P8071" s="124" t="s">
        <v>1314</v>
      </c>
    </row>
    <row r="8072" spans="1:16" ht="51">
      <c r="A8072" s="262">
        <v>660</v>
      </c>
      <c r="B8072" s="124"/>
      <c r="C8072" s="125" t="s">
        <v>233</v>
      </c>
      <c r="D8072" s="195">
        <v>43279</v>
      </c>
      <c r="E8072" s="124" t="s">
        <v>14048</v>
      </c>
      <c r="F8072" s="124" t="s">
        <v>3</v>
      </c>
      <c r="G8072" s="124">
        <v>1635085</v>
      </c>
      <c r="H8072" s="124"/>
      <c r="I8072" s="128" t="s">
        <v>16595</v>
      </c>
      <c r="J8072" s="124"/>
      <c r="K8072" s="124"/>
      <c r="L8072" s="124"/>
      <c r="M8072" s="124"/>
      <c r="N8072" s="197">
        <v>0</v>
      </c>
      <c r="O8072" s="197">
        <v>1708</v>
      </c>
      <c r="P8072" s="124" t="s">
        <v>1314</v>
      </c>
    </row>
    <row r="8073" spans="1:16" ht="51">
      <c r="A8073" s="262" t="s">
        <v>619</v>
      </c>
      <c r="B8073" s="124"/>
      <c r="C8073" s="125" t="s">
        <v>713</v>
      </c>
      <c r="D8073" s="195">
        <v>43279</v>
      </c>
      <c r="E8073" s="124" t="s">
        <v>14049</v>
      </c>
      <c r="F8073" s="124" t="s">
        <v>3</v>
      </c>
      <c r="G8073" s="124">
        <v>1635129</v>
      </c>
      <c r="H8073" s="124"/>
      <c r="I8073" s="128" t="s">
        <v>16596</v>
      </c>
      <c r="J8073" s="124"/>
      <c r="K8073" s="124"/>
      <c r="L8073" s="124"/>
      <c r="M8073" s="124"/>
      <c r="N8073" s="197">
        <v>0</v>
      </c>
      <c r="O8073" s="197">
        <v>380.28000000000003</v>
      </c>
      <c r="P8073" s="124" t="s">
        <v>1314</v>
      </c>
    </row>
    <row r="8074" spans="1:16" ht="51">
      <c r="A8074" s="262">
        <v>16</v>
      </c>
      <c r="B8074" s="124"/>
      <c r="C8074" s="125" t="s">
        <v>692</v>
      </c>
      <c r="D8074" s="195">
        <v>43279</v>
      </c>
      <c r="E8074" s="124" t="s">
        <v>14050</v>
      </c>
      <c r="F8074" s="124" t="s">
        <v>3</v>
      </c>
      <c r="G8074" s="124">
        <v>1635132</v>
      </c>
      <c r="H8074" s="124"/>
      <c r="I8074" s="128" t="s">
        <v>16597</v>
      </c>
      <c r="J8074" s="124"/>
      <c r="K8074" s="124"/>
      <c r="L8074" s="124"/>
      <c r="M8074" s="124"/>
      <c r="N8074" s="197">
        <v>0</v>
      </c>
      <c r="O8074" s="197">
        <v>8912.26</v>
      </c>
      <c r="P8074" s="124" t="s">
        <v>1314</v>
      </c>
    </row>
    <row r="8075" spans="1:16" ht="51">
      <c r="A8075" s="262">
        <v>212</v>
      </c>
      <c r="B8075" s="124"/>
      <c r="C8075" s="125" t="s">
        <v>761</v>
      </c>
      <c r="D8075" s="195">
        <v>43279</v>
      </c>
      <c r="E8075" s="124" t="s">
        <v>14051</v>
      </c>
      <c r="F8075" s="124" t="s">
        <v>3</v>
      </c>
      <c r="G8075" s="124">
        <v>1635133</v>
      </c>
      <c r="H8075" s="124"/>
      <c r="I8075" s="128" t="s">
        <v>16598</v>
      </c>
      <c r="J8075" s="124"/>
      <c r="K8075" s="124"/>
      <c r="L8075" s="124"/>
      <c r="M8075" s="124"/>
      <c r="N8075" s="197">
        <v>0</v>
      </c>
      <c r="O8075" s="197">
        <v>115</v>
      </c>
      <c r="P8075" s="124" t="s">
        <v>1314</v>
      </c>
    </row>
    <row r="8076" spans="1:16" ht="51">
      <c r="A8076" s="262">
        <v>212</v>
      </c>
      <c r="B8076" s="124"/>
      <c r="C8076" s="125" t="s">
        <v>761</v>
      </c>
      <c r="D8076" s="195">
        <v>43279</v>
      </c>
      <c r="E8076" s="124" t="s">
        <v>14052</v>
      </c>
      <c r="F8076" s="124" t="s">
        <v>3</v>
      </c>
      <c r="G8076" s="124">
        <v>1635136</v>
      </c>
      <c r="H8076" s="124"/>
      <c r="I8076" s="128" t="s">
        <v>16599</v>
      </c>
      <c r="J8076" s="124"/>
      <c r="K8076" s="124"/>
      <c r="L8076" s="124"/>
      <c r="M8076" s="124"/>
      <c r="N8076" s="197">
        <v>0</v>
      </c>
      <c r="O8076" s="197">
        <v>426</v>
      </c>
      <c r="P8076" s="124" t="s">
        <v>1314</v>
      </c>
    </row>
    <row r="8077" spans="1:16" ht="38.25">
      <c r="A8077" s="262">
        <v>70</v>
      </c>
      <c r="B8077" s="124"/>
      <c r="C8077" s="125" t="s">
        <v>705</v>
      </c>
      <c r="D8077" s="195">
        <v>43279</v>
      </c>
      <c r="E8077" s="124" t="s">
        <v>14053</v>
      </c>
      <c r="F8077" s="124" t="s">
        <v>3</v>
      </c>
      <c r="G8077" s="124">
        <v>1635062</v>
      </c>
      <c r="H8077" s="124"/>
      <c r="I8077" s="128" t="s">
        <v>16600</v>
      </c>
      <c r="J8077" s="124"/>
      <c r="K8077" s="124"/>
      <c r="L8077" s="124"/>
      <c r="M8077" s="124"/>
      <c r="N8077" s="197">
        <v>0</v>
      </c>
      <c r="O8077" s="197">
        <v>100</v>
      </c>
      <c r="P8077" s="124" t="s">
        <v>1314</v>
      </c>
    </row>
    <row r="8078" spans="1:16" ht="38.25">
      <c r="A8078" s="262">
        <v>70</v>
      </c>
      <c r="B8078" s="124"/>
      <c r="C8078" s="125" t="s">
        <v>705</v>
      </c>
      <c r="D8078" s="195">
        <v>43279</v>
      </c>
      <c r="E8078" s="124" t="s">
        <v>14054</v>
      </c>
      <c r="F8078" s="124" t="s">
        <v>3</v>
      </c>
      <c r="G8078" s="124">
        <v>1635063</v>
      </c>
      <c r="H8078" s="124"/>
      <c r="I8078" s="128" t="s">
        <v>16601</v>
      </c>
      <c r="J8078" s="124"/>
      <c r="K8078" s="124"/>
      <c r="L8078" s="124"/>
      <c r="M8078" s="124"/>
      <c r="N8078" s="197">
        <v>0</v>
      </c>
      <c r="O8078" s="197">
        <v>51</v>
      </c>
      <c r="P8078" s="124" t="s">
        <v>4737</v>
      </c>
    </row>
    <row r="8079" spans="1:16" ht="51">
      <c r="A8079" s="262" t="s">
        <v>619</v>
      </c>
      <c r="B8079" s="124"/>
      <c r="C8079" s="125" t="s">
        <v>713</v>
      </c>
      <c r="D8079" s="195">
        <v>43279</v>
      </c>
      <c r="E8079" s="124" t="s">
        <v>14055</v>
      </c>
      <c r="F8079" s="124" t="s">
        <v>3</v>
      </c>
      <c r="G8079" s="124">
        <v>1635065</v>
      </c>
      <c r="H8079" s="124"/>
      <c r="I8079" s="128" t="s">
        <v>16602</v>
      </c>
      <c r="J8079" s="124"/>
      <c r="K8079" s="124"/>
      <c r="L8079" s="124"/>
      <c r="M8079" s="124"/>
      <c r="N8079" s="197">
        <v>0</v>
      </c>
      <c r="O8079" s="197">
        <v>634</v>
      </c>
      <c r="P8079" s="124" t="s">
        <v>1314</v>
      </c>
    </row>
    <row r="8080" spans="1:16" ht="51">
      <c r="A8080" s="262" t="s">
        <v>619</v>
      </c>
      <c r="B8080" s="124"/>
      <c r="C8080" s="125" t="s">
        <v>713</v>
      </c>
      <c r="D8080" s="195">
        <v>43279</v>
      </c>
      <c r="E8080" s="124" t="s">
        <v>14056</v>
      </c>
      <c r="F8080" s="124" t="s">
        <v>3</v>
      </c>
      <c r="G8080" s="124">
        <v>1635077</v>
      </c>
      <c r="H8080" s="124"/>
      <c r="I8080" s="128" t="s">
        <v>1371</v>
      </c>
      <c r="J8080" s="124"/>
      <c r="K8080" s="124"/>
      <c r="L8080" s="124"/>
      <c r="M8080" s="124"/>
      <c r="N8080" s="197">
        <v>0</v>
      </c>
      <c r="O8080" s="197">
        <v>545</v>
      </c>
      <c r="P8080" s="124" t="s">
        <v>1314</v>
      </c>
    </row>
    <row r="8081" spans="1:16" ht="51">
      <c r="A8081" s="262" t="s">
        <v>619</v>
      </c>
      <c r="B8081" s="124"/>
      <c r="C8081" s="125" t="s">
        <v>713</v>
      </c>
      <c r="D8081" s="195">
        <v>43279</v>
      </c>
      <c r="E8081" s="124" t="s">
        <v>14057</v>
      </c>
      <c r="F8081" s="124" t="s">
        <v>3</v>
      </c>
      <c r="G8081" s="124">
        <v>1635080</v>
      </c>
      <c r="H8081" s="124"/>
      <c r="I8081" s="128" t="s">
        <v>16603</v>
      </c>
      <c r="J8081" s="124"/>
      <c r="K8081" s="124"/>
      <c r="L8081" s="124"/>
      <c r="M8081" s="124"/>
      <c r="N8081" s="197">
        <v>0</v>
      </c>
      <c r="O8081" s="197">
        <v>90.03</v>
      </c>
      <c r="P8081" s="124" t="s">
        <v>1314</v>
      </c>
    </row>
    <row r="8082" spans="1:16" ht="51">
      <c r="A8082" s="262">
        <v>212</v>
      </c>
      <c r="B8082" s="124"/>
      <c r="C8082" s="125" t="s">
        <v>761</v>
      </c>
      <c r="D8082" s="195">
        <v>43279</v>
      </c>
      <c r="E8082" s="124" t="s">
        <v>14058</v>
      </c>
      <c r="F8082" s="124" t="s">
        <v>3</v>
      </c>
      <c r="G8082" s="124">
        <v>1635109</v>
      </c>
      <c r="H8082" s="124"/>
      <c r="I8082" s="128" t="s">
        <v>16604</v>
      </c>
      <c r="J8082" s="124"/>
      <c r="K8082" s="124"/>
      <c r="L8082" s="124"/>
      <c r="M8082" s="124"/>
      <c r="N8082" s="197">
        <v>0</v>
      </c>
      <c r="O8082" s="197">
        <v>393</v>
      </c>
      <c r="P8082" s="124" t="s">
        <v>1314</v>
      </c>
    </row>
    <row r="8083" spans="1:16" ht="38.25">
      <c r="A8083" s="262">
        <v>572</v>
      </c>
      <c r="B8083" s="124"/>
      <c r="C8083" s="125" t="s">
        <v>848</v>
      </c>
      <c r="D8083" s="195">
        <v>43279</v>
      </c>
      <c r="E8083" s="124" t="s">
        <v>14059</v>
      </c>
      <c r="F8083" s="124" t="s">
        <v>3</v>
      </c>
      <c r="G8083" s="124">
        <v>1635111</v>
      </c>
      <c r="H8083" s="124"/>
      <c r="I8083" s="128" t="s">
        <v>16605</v>
      </c>
      <c r="J8083" s="124"/>
      <c r="K8083" s="124"/>
      <c r="L8083" s="124"/>
      <c r="M8083" s="124"/>
      <c r="N8083" s="197">
        <v>0</v>
      </c>
      <c r="O8083" s="197">
        <v>1218</v>
      </c>
      <c r="P8083" s="124" t="s">
        <v>1314</v>
      </c>
    </row>
    <row r="8084" spans="1:16" ht="51">
      <c r="A8084" s="262">
        <v>41</v>
      </c>
      <c r="B8084" s="124"/>
      <c r="C8084" s="125" t="s">
        <v>697</v>
      </c>
      <c r="D8084" s="195">
        <v>43279</v>
      </c>
      <c r="E8084" s="124" t="s">
        <v>14060</v>
      </c>
      <c r="F8084" s="124" t="s">
        <v>3</v>
      </c>
      <c r="G8084" s="124">
        <v>1635115</v>
      </c>
      <c r="H8084" s="124"/>
      <c r="I8084" s="128" t="s">
        <v>16606</v>
      </c>
      <c r="J8084" s="124"/>
      <c r="K8084" s="124"/>
      <c r="L8084" s="124"/>
      <c r="M8084" s="124"/>
      <c r="N8084" s="197">
        <v>0</v>
      </c>
      <c r="O8084" s="197">
        <v>9845</v>
      </c>
      <c r="P8084" s="124" t="s">
        <v>1314</v>
      </c>
    </row>
    <row r="8085" spans="1:16" ht="51">
      <c r="A8085" s="262">
        <v>41</v>
      </c>
      <c r="B8085" s="124"/>
      <c r="C8085" s="125" t="s">
        <v>697</v>
      </c>
      <c r="D8085" s="195">
        <v>43279</v>
      </c>
      <c r="E8085" s="124" t="s">
        <v>14061</v>
      </c>
      <c r="F8085" s="124" t="s">
        <v>3</v>
      </c>
      <c r="G8085" s="124">
        <v>1635116</v>
      </c>
      <c r="H8085" s="124"/>
      <c r="I8085" s="128" t="s">
        <v>16607</v>
      </c>
      <c r="J8085" s="124"/>
      <c r="K8085" s="124"/>
      <c r="L8085" s="124"/>
      <c r="M8085" s="124"/>
      <c r="N8085" s="197">
        <v>0</v>
      </c>
      <c r="O8085" s="197">
        <v>91</v>
      </c>
      <c r="P8085" s="124" t="s">
        <v>1314</v>
      </c>
    </row>
    <row r="8086" spans="1:16" ht="38.25">
      <c r="A8086" s="262">
        <v>572</v>
      </c>
      <c r="B8086" s="124"/>
      <c r="C8086" s="125" t="s">
        <v>848</v>
      </c>
      <c r="D8086" s="195">
        <v>43279</v>
      </c>
      <c r="E8086" s="124" t="s">
        <v>14062</v>
      </c>
      <c r="F8086" s="124" t="s">
        <v>3</v>
      </c>
      <c r="G8086" s="124">
        <v>1635117</v>
      </c>
      <c r="H8086" s="124"/>
      <c r="I8086" s="128" t="s">
        <v>16608</v>
      </c>
      <c r="J8086" s="124"/>
      <c r="K8086" s="124"/>
      <c r="L8086" s="124"/>
      <c r="M8086" s="124"/>
      <c r="N8086" s="197">
        <v>0</v>
      </c>
      <c r="O8086" s="197">
        <v>1218</v>
      </c>
      <c r="P8086" s="124" t="s">
        <v>1314</v>
      </c>
    </row>
    <row r="8087" spans="1:16" ht="63.75">
      <c r="A8087" s="262">
        <v>287</v>
      </c>
      <c r="B8087" s="124"/>
      <c r="C8087" s="125" t="s">
        <v>790</v>
      </c>
      <c r="D8087" s="195">
        <v>43279</v>
      </c>
      <c r="E8087" s="124" t="s">
        <v>14063</v>
      </c>
      <c r="F8087" s="124" t="s">
        <v>3</v>
      </c>
      <c r="G8087" s="124">
        <v>1635171</v>
      </c>
      <c r="H8087" s="124"/>
      <c r="I8087" s="128" t="s">
        <v>16609</v>
      </c>
      <c r="J8087" s="124"/>
      <c r="K8087" s="124"/>
      <c r="L8087" s="124"/>
      <c r="M8087" s="124"/>
      <c r="N8087" s="197">
        <v>0</v>
      </c>
      <c r="O8087" s="197">
        <v>3269.62</v>
      </c>
      <c r="P8087" s="124" t="s">
        <v>1314</v>
      </c>
    </row>
    <row r="8088" spans="1:16" ht="51">
      <c r="A8088" s="262">
        <v>283</v>
      </c>
      <c r="B8088" s="124"/>
      <c r="C8088" s="125" t="s">
        <v>146</v>
      </c>
      <c r="D8088" s="195">
        <v>43279</v>
      </c>
      <c r="E8088" s="124" t="s">
        <v>14064</v>
      </c>
      <c r="F8088" s="124" t="s">
        <v>3</v>
      </c>
      <c r="G8088" s="124">
        <v>1635181</v>
      </c>
      <c r="H8088" s="124"/>
      <c r="I8088" s="128" t="s">
        <v>16610</v>
      </c>
      <c r="J8088" s="124"/>
      <c r="K8088" s="124"/>
      <c r="L8088" s="124"/>
      <c r="M8088" s="124"/>
      <c r="N8088" s="197">
        <v>0</v>
      </c>
      <c r="O8088" s="197">
        <v>1316.3600000000001</v>
      </c>
      <c r="P8088" s="124" t="s">
        <v>1314</v>
      </c>
    </row>
    <row r="8089" spans="1:16" ht="63.75">
      <c r="A8089" s="262">
        <v>25</v>
      </c>
      <c r="B8089" s="124"/>
      <c r="C8089" s="125" t="s">
        <v>694</v>
      </c>
      <c r="D8089" s="195">
        <v>43279</v>
      </c>
      <c r="E8089" s="124" t="s">
        <v>14065</v>
      </c>
      <c r="F8089" s="124" t="s">
        <v>3</v>
      </c>
      <c r="G8089" s="124">
        <v>1635188</v>
      </c>
      <c r="H8089" s="124"/>
      <c r="I8089" s="128" t="s">
        <v>16611</v>
      </c>
      <c r="J8089" s="124"/>
      <c r="K8089" s="124"/>
      <c r="L8089" s="124"/>
      <c r="M8089" s="124"/>
      <c r="N8089" s="197">
        <v>0</v>
      </c>
      <c r="O8089" s="197">
        <v>359</v>
      </c>
      <c r="P8089" s="124" t="s">
        <v>1314</v>
      </c>
    </row>
    <row r="8090" spans="1:16" ht="51">
      <c r="A8090" s="262">
        <v>578</v>
      </c>
      <c r="B8090" s="124"/>
      <c r="C8090" s="125" t="s">
        <v>853</v>
      </c>
      <c r="D8090" s="195">
        <v>43279</v>
      </c>
      <c r="E8090" s="124" t="s">
        <v>14066</v>
      </c>
      <c r="F8090" s="124" t="s">
        <v>3</v>
      </c>
      <c r="G8090" s="124">
        <v>1635199</v>
      </c>
      <c r="H8090" s="124"/>
      <c r="I8090" s="128" t="s">
        <v>16612</v>
      </c>
      <c r="J8090" s="124"/>
      <c r="K8090" s="124"/>
      <c r="L8090" s="124"/>
      <c r="M8090" s="124"/>
      <c r="N8090" s="197">
        <v>0</v>
      </c>
      <c r="O8090" s="197">
        <v>193.6</v>
      </c>
      <c r="P8090" s="124" t="s">
        <v>1314</v>
      </c>
    </row>
    <row r="8091" spans="1:16" ht="63.75">
      <c r="A8091" s="262">
        <v>513</v>
      </c>
      <c r="B8091" s="124"/>
      <c r="C8091" s="125" t="s">
        <v>201</v>
      </c>
      <c r="D8091" s="195">
        <v>43279</v>
      </c>
      <c r="E8091" s="124" t="s">
        <v>14067</v>
      </c>
      <c r="F8091" s="124" t="s">
        <v>15</v>
      </c>
      <c r="G8091" s="124">
        <v>771079</v>
      </c>
      <c r="H8091" s="124"/>
      <c r="I8091" s="128" t="s">
        <v>16613</v>
      </c>
      <c r="J8091" s="124"/>
      <c r="K8091" s="124"/>
      <c r="L8091" s="124"/>
      <c r="M8091" s="124"/>
      <c r="N8091" s="197">
        <v>50</v>
      </c>
      <c r="O8091" s="197">
        <v>0</v>
      </c>
      <c r="P8091" s="124" t="s">
        <v>1314</v>
      </c>
    </row>
    <row r="8092" spans="1:16" ht="63.75">
      <c r="A8092" s="262">
        <v>513</v>
      </c>
      <c r="B8092" s="124"/>
      <c r="C8092" s="125" t="s">
        <v>201</v>
      </c>
      <c r="D8092" s="195">
        <v>43279</v>
      </c>
      <c r="E8092" s="124" t="s">
        <v>14068</v>
      </c>
      <c r="F8092" s="124" t="s">
        <v>15</v>
      </c>
      <c r="G8092" s="124">
        <v>771064</v>
      </c>
      <c r="H8092" s="124"/>
      <c r="I8092" s="128" t="s">
        <v>16614</v>
      </c>
      <c r="J8092" s="124"/>
      <c r="K8092" s="124"/>
      <c r="L8092" s="124"/>
      <c r="M8092" s="124"/>
      <c r="N8092" s="197">
        <v>50</v>
      </c>
      <c r="O8092" s="197">
        <v>0</v>
      </c>
      <c r="P8092" s="124" t="s">
        <v>1314</v>
      </c>
    </row>
    <row r="8093" spans="1:16" ht="89.25">
      <c r="A8093" s="262">
        <v>376</v>
      </c>
      <c r="B8093" s="124"/>
      <c r="C8093" s="125" t="s">
        <v>1272</v>
      </c>
      <c r="D8093" s="195">
        <v>43279</v>
      </c>
      <c r="E8093" s="124" t="s">
        <v>14069</v>
      </c>
      <c r="F8093" s="124" t="s">
        <v>15</v>
      </c>
      <c r="G8093" s="124">
        <v>5312</v>
      </c>
      <c r="H8093" s="124"/>
      <c r="I8093" s="128" t="s">
        <v>16615</v>
      </c>
      <c r="J8093" s="124"/>
      <c r="K8093" s="124"/>
      <c r="L8093" s="124"/>
      <c r="M8093" s="124"/>
      <c r="N8093" s="197">
        <v>273.43</v>
      </c>
      <c r="O8093" s="197">
        <v>0</v>
      </c>
      <c r="P8093" s="124" t="s">
        <v>1314</v>
      </c>
    </row>
    <row r="8094" spans="1:16" ht="63.75">
      <c r="A8094" s="262">
        <v>46</v>
      </c>
      <c r="B8094" s="124"/>
      <c r="C8094" s="125" t="s">
        <v>698</v>
      </c>
      <c r="D8094" s="195">
        <v>43279</v>
      </c>
      <c r="E8094" s="124" t="s">
        <v>14070</v>
      </c>
      <c r="F8094" s="124" t="s">
        <v>6</v>
      </c>
      <c r="G8094" s="124">
        <v>991482</v>
      </c>
      <c r="H8094" s="124"/>
      <c r="I8094" s="128" t="s">
        <v>16616</v>
      </c>
      <c r="J8094" s="124"/>
      <c r="K8094" s="124"/>
      <c r="L8094" s="124"/>
      <c r="M8094" s="124"/>
      <c r="N8094" s="197">
        <v>0</v>
      </c>
      <c r="O8094" s="197">
        <v>346170</v>
      </c>
      <c r="P8094" s="124" t="s">
        <v>1314</v>
      </c>
    </row>
    <row r="8095" spans="1:16" ht="63.75">
      <c r="A8095" s="262">
        <v>373</v>
      </c>
      <c r="B8095" s="124"/>
      <c r="C8095" s="125" t="s">
        <v>1269</v>
      </c>
      <c r="D8095" s="195">
        <v>43279</v>
      </c>
      <c r="E8095" s="124" t="s">
        <v>14071</v>
      </c>
      <c r="F8095" s="124" t="s">
        <v>1315</v>
      </c>
      <c r="G8095" s="124">
        <v>18214039</v>
      </c>
      <c r="H8095" s="124"/>
      <c r="I8095" s="128" t="s">
        <v>16617</v>
      </c>
      <c r="J8095" s="124"/>
      <c r="K8095" s="124"/>
      <c r="L8095" s="124"/>
      <c r="M8095" s="124"/>
      <c r="N8095" s="197">
        <v>0</v>
      </c>
      <c r="O8095" s="197">
        <v>4864525.72</v>
      </c>
      <c r="P8095" s="124" t="s">
        <v>1314</v>
      </c>
    </row>
    <row r="8096" spans="1:16" ht="63.75">
      <c r="A8096" s="262">
        <v>344</v>
      </c>
      <c r="B8096" s="124"/>
      <c r="C8096" s="125" t="s">
        <v>818</v>
      </c>
      <c r="D8096" s="195">
        <v>43279</v>
      </c>
      <c r="E8096" s="124" t="s">
        <v>14072</v>
      </c>
      <c r="F8096" s="124" t="s">
        <v>6</v>
      </c>
      <c r="G8096" s="124">
        <v>991490</v>
      </c>
      <c r="H8096" s="124"/>
      <c r="I8096" s="128" t="s">
        <v>16618</v>
      </c>
      <c r="J8096" s="124"/>
      <c r="K8096" s="124"/>
      <c r="L8096" s="124"/>
      <c r="M8096" s="124"/>
      <c r="N8096" s="197">
        <v>0</v>
      </c>
      <c r="O8096" s="197">
        <v>297775</v>
      </c>
      <c r="P8096" s="124" t="s">
        <v>1314</v>
      </c>
    </row>
    <row r="8097" spans="1:16" ht="76.5">
      <c r="A8097" s="262">
        <v>35</v>
      </c>
      <c r="B8097" s="124"/>
      <c r="C8097" s="125" t="s">
        <v>696</v>
      </c>
      <c r="D8097" s="195">
        <v>43279</v>
      </c>
      <c r="E8097" s="124" t="s">
        <v>14073</v>
      </c>
      <c r="F8097" s="124" t="s">
        <v>6</v>
      </c>
      <c r="G8097" s="124">
        <v>991496</v>
      </c>
      <c r="H8097" s="124"/>
      <c r="I8097" s="128" t="s">
        <v>16619</v>
      </c>
      <c r="J8097" s="124"/>
      <c r="K8097" s="124"/>
      <c r="L8097" s="124"/>
      <c r="M8097" s="124"/>
      <c r="N8097" s="197">
        <v>0</v>
      </c>
      <c r="O8097" s="197">
        <v>554000</v>
      </c>
      <c r="P8097" s="124" t="s">
        <v>1314</v>
      </c>
    </row>
    <row r="8098" spans="1:16" ht="51">
      <c r="A8098" s="262">
        <v>16</v>
      </c>
      <c r="B8098" s="124"/>
      <c r="C8098" s="125" t="s">
        <v>692</v>
      </c>
      <c r="D8098" s="195">
        <v>43279</v>
      </c>
      <c r="E8098" s="124" t="s">
        <v>14074</v>
      </c>
      <c r="F8098" s="124" t="s">
        <v>1315</v>
      </c>
      <c r="G8098" s="124">
        <v>18212621</v>
      </c>
      <c r="H8098" s="124"/>
      <c r="I8098" s="128" t="s">
        <v>16620</v>
      </c>
      <c r="J8098" s="124"/>
      <c r="K8098" s="124"/>
      <c r="L8098" s="124"/>
      <c r="M8098" s="124"/>
      <c r="N8098" s="197">
        <v>285</v>
      </c>
      <c r="O8098" s="197">
        <v>0</v>
      </c>
      <c r="P8098" s="124" t="s">
        <v>1314</v>
      </c>
    </row>
    <row r="8099" spans="1:16" ht="63.75">
      <c r="A8099" s="262">
        <v>513</v>
      </c>
      <c r="B8099" s="124"/>
      <c r="C8099" s="125" t="s">
        <v>201</v>
      </c>
      <c r="D8099" s="195">
        <v>43279</v>
      </c>
      <c r="E8099" s="124" t="s">
        <v>14075</v>
      </c>
      <c r="F8099" s="124" t="s">
        <v>1315</v>
      </c>
      <c r="G8099" s="124">
        <v>18212615</v>
      </c>
      <c r="H8099" s="124"/>
      <c r="I8099" s="128" t="s">
        <v>16621</v>
      </c>
      <c r="J8099" s="124"/>
      <c r="K8099" s="124"/>
      <c r="L8099" s="124"/>
      <c r="M8099" s="124"/>
      <c r="N8099" s="197">
        <v>49572.800000000003</v>
      </c>
      <c r="O8099" s="197">
        <v>0</v>
      </c>
      <c r="P8099" s="124" t="s">
        <v>1314</v>
      </c>
    </row>
    <row r="8100" spans="1:16" ht="76.5">
      <c r="A8100" s="262">
        <v>16</v>
      </c>
      <c r="B8100" s="124"/>
      <c r="C8100" s="125" t="s">
        <v>692</v>
      </c>
      <c r="D8100" s="195">
        <v>43279</v>
      </c>
      <c r="E8100" s="124" t="s">
        <v>14076</v>
      </c>
      <c r="F8100" s="124" t="s">
        <v>1315</v>
      </c>
      <c r="G8100" s="124">
        <v>18195352</v>
      </c>
      <c r="H8100" s="124"/>
      <c r="I8100" s="128" t="s">
        <v>16622</v>
      </c>
      <c r="J8100" s="124"/>
      <c r="K8100" s="124"/>
      <c r="L8100" s="124"/>
      <c r="M8100" s="124"/>
      <c r="N8100" s="197">
        <v>1200</v>
      </c>
      <c r="O8100" s="197">
        <v>0</v>
      </c>
      <c r="P8100" s="124" t="s">
        <v>1314</v>
      </c>
    </row>
    <row r="8101" spans="1:16" ht="63.75">
      <c r="A8101" s="262" t="s">
        <v>622</v>
      </c>
      <c r="B8101" s="124"/>
      <c r="C8101" s="125" t="s">
        <v>715</v>
      </c>
      <c r="D8101" s="195">
        <v>43279</v>
      </c>
      <c r="E8101" s="124" t="s">
        <v>14077</v>
      </c>
      <c r="F8101" s="124" t="s">
        <v>1256</v>
      </c>
      <c r="G8101" s="124">
        <v>18227936</v>
      </c>
      <c r="H8101" s="124"/>
      <c r="I8101" s="128" t="s">
        <v>16623</v>
      </c>
      <c r="J8101" s="124"/>
      <c r="K8101" s="124"/>
      <c r="L8101" s="124"/>
      <c r="M8101" s="124"/>
      <c r="N8101" s="197">
        <v>0</v>
      </c>
      <c r="O8101" s="197">
        <v>583025.63</v>
      </c>
      <c r="P8101" s="124" t="s">
        <v>1314</v>
      </c>
    </row>
    <row r="8102" spans="1:16" ht="89.25">
      <c r="A8102" s="262">
        <v>10</v>
      </c>
      <c r="B8102" s="124"/>
      <c r="C8102" s="125" t="s">
        <v>690</v>
      </c>
      <c r="D8102" s="195">
        <v>43279</v>
      </c>
      <c r="E8102" s="124" t="s">
        <v>14078</v>
      </c>
      <c r="F8102" s="124" t="s">
        <v>15</v>
      </c>
      <c r="G8102" s="124">
        <v>5323</v>
      </c>
      <c r="H8102" s="124"/>
      <c r="I8102" s="128" t="s">
        <v>16624</v>
      </c>
      <c r="J8102" s="124"/>
      <c r="K8102" s="124"/>
      <c r="L8102" s="124"/>
      <c r="M8102" s="124"/>
      <c r="N8102" s="197">
        <v>492.81</v>
      </c>
      <c r="O8102" s="197">
        <v>0</v>
      </c>
      <c r="P8102" s="124" t="s">
        <v>1314</v>
      </c>
    </row>
    <row r="8103" spans="1:16" ht="89.25">
      <c r="A8103" s="262">
        <v>10</v>
      </c>
      <c r="B8103" s="124"/>
      <c r="C8103" s="125" t="s">
        <v>690</v>
      </c>
      <c r="D8103" s="195">
        <v>43279</v>
      </c>
      <c r="E8103" s="124" t="s">
        <v>14079</v>
      </c>
      <c r="F8103" s="124" t="s">
        <v>15</v>
      </c>
      <c r="G8103" s="124">
        <v>5324</v>
      </c>
      <c r="H8103" s="124"/>
      <c r="I8103" s="128" t="s">
        <v>16625</v>
      </c>
      <c r="J8103" s="124"/>
      <c r="K8103" s="124"/>
      <c r="L8103" s="124"/>
      <c r="M8103" s="124"/>
      <c r="N8103" s="197">
        <v>412.48</v>
      </c>
      <c r="O8103" s="197">
        <v>0</v>
      </c>
      <c r="P8103" s="124" t="s">
        <v>1314</v>
      </c>
    </row>
    <row r="8104" spans="1:16" ht="89.25">
      <c r="A8104" s="262">
        <v>10</v>
      </c>
      <c r="B8104" s="124"/>
      <c r="C8104" s="125" t="s">
        <v>690</v>
      </c>
      <c r="D8104" s="195">
        <v>43279</v>
      </c>
      <c r="E8104" s="124" t="s">
        <v>14080</v>
      </c>
      <c r="F8104" s="124" t="s">
        <v>15</v>
      </c>
      <c r="G8104" s="124">
        <v>5326</v>
      </c>
      <c r="H8104" s="124"/>
      <c r="I8104" s="128" t="s">
        <v>16626</v>
      </c>
      <c r="J8104" s="124"/>
      <c r="K8104" s="124"/>
      <c r="L8104" s="124"/>
      <c r="M8104" s="124"/>
      <c r="N8104" s="197">
        <v>272.68</v>
      </c>
      <c r="O8104" s="197">
        <v>0</v>
      </c>
      <c r="P8104" s="124" t="s">
        <v>1314</v>
      </c>
    </row>
    <row r="8105" spans="1:16" ht="76.5">
      <c r="A8105" s="262">
        <v>10</v>
      </c>
      <c r="B8105" s="124"/>
      <c r="C8105" s="125" t="s">
        <v>690</v>
      </c>
      <c r="D8105" s="195">
        <v>43279</v>
      </c>
      <c r="E8105" s="124" t="s">
        <v>14081</v>
      </c>
      <c r="F8105" s="124" t="s">
        <v>15</v>
      </c>
      <c r="G8105" s="124">
        <v>5322</v>
      </c>
      <c r="H8105" s="124"/>
      <c r="I8105" s="128" t="s">
        <v>16627</v>
      </c>
      <c r="J8105" s="124"/>
      <c r="K8105" s="124"/>
      <c r="L8105" s="124"/>
      <c r="M8105" s="124"/>
      <c r="N8105" s="197">
        <v>274.45999999999998</v>
      </c>
      <c r="O8105" s="197">
        <v>0</v>
      </c>
      <c r="P8105" s="124" t="s">
        <v>1314</v>
      </c>
    </row>
    <row r="8106" spans="1:16" ht="89.25">
      <c r="A8106" s="262">
        <v>10</v>
      </c>
      <c r="B8106" s="124"/>
      <c r="C8106" s="125" t="s">
        <v>690</v>
      </c>
      <c r="D8106" s="195">
        <v>43279</v>
      </c>
      <c r="E8106" s="124" t="s">
        <v>14082</v>
      </c>
      <c r="F8106" s="124" t="s">
        <v>15</v>
      </c>
      <c r="G8106" s="124">
        <v>5321</v>
      </c>
      <c r="H8106" s="124"/>
      <c r="I8106" s="128" t="s">
        <v>16628</v>
      </c>
      <c r="J8106" s="124"/>
      <c r="K8106" s="124"/>
      <c r="L8106" s="124"/>
      <c r="M8106" s="124"/>
      <c r="N8106" s="197">
        <v>372.9</v>
      </c>
      <c r="O8106" s="197">
        <v>0</v>
      </c>
      <c r="P8106" s="124" t="s">
        <v>1314</v>
      </c>
    </row>
    <row r="8107" spans="1:16" ht="63.75">
      <c r="A8107" s="262">
        <v>10</v>
      </c>
      <c r="B8107" s="124"/>
      <c r="C8107" s="125" t="s">
        <v>690</v>
      </c>
      <c r="D8107" s="195">
        <v>43279</v>
      </c>
      <c r="E8107" s="124" t="s">
        <v>14083</v>
      </c>
      <c r="F8107" s="124" t="s">
        <v>15</v>
      </c>
      <c r="G8107" s="124">
        <v>5320</v>
      </c>
      <c r="H8107" s="124"/>
      <c r="I8107" s="128" t="s">
        <v>16629</v>
      </c>
      <c r="J8107" s="124"/>
      <c r="K8107" s="124"/>
      <c r="L8107" s="124"/>
      <c r="M8107" s="124"/>
      <c r="N8107" s="197">
        <v>280.56</v>
      </c>
      <c r="O8107" s="197">
        <v>0</v>
      </c>
      <c r="P8107" s="124" t="s">
        <v>1314</v>
      </c>
    </row>
    <row r="8108" spans="1:16" ht="76.5">
      <c r="A8108" s="262" t="s">
        <v>620</v>
      </c>
      <c r="B8108" s="124"/>
      <c r="C8108" s="125" t="s">
        <v>714</v>
      </c>
      <c r="D8108" s="195">
        <v>43279</v>
      </c>
      <c r="E8108" s="124" t="s">
        <v>14084</v>
      </c>
      <c r="F8108" s="124" t="s">
        <v>6</v>
      </c>
      <c r="G8108" s="124">
        <v>991832</v>
      </c>
      <c r="H8108" s="124"/>
      <c r="I8108" s="128" t="s">
        <v>16630</v>
      </c>
      <c r="J8108" s="124"/>
      <c r="K8108" s="124"/>
      <c r="L8108" s="124"/>
      <c r="M8108" s="124"/>
      <c r="N8108" s="197">
        <v>0</v>
      </c>
      <c r="O8108" s="197">
        <v>111000</v>
      </c>
      <c r="P8108" s="124" t="s">
        <v>1314</v>
      </c>
    </row>
    <row r="8109" spans="1:16" ht="63.75">
      <c r="A8109" s="262">
        <v>41</v>
      </c>
      <c r="B8109" s="124"/>
      <c r="C8109" s="125" t="s">
        <v>697</v>
      </c>
      <c r="D8109" s="195">
        <v>43279</v>
      </c>
      <c r="E8109" s="124" t="s">
        <v>14085</v>
      </c>
      <c r="F8109" s="124" t="s">
        <v>6</v>
      </c>
      <c r="G8109" s="124">
        <v>925755</v>
      </c>
      <c r="H8109" s="124"/>
      <c r="I8109" s="128" t="s">
        <v>16631</v>
      </c>
      <c r="J8109" s="124"/>
      <c r="K8109" s="124"/>
      <c r="L8109" s="124"/>
      <c r="M8109" s="124"/>
      <c r="N8109" s="197">
        <v>0</v>
      </c>
      <c r="O8109" s="197">
        <v>566892</v>
      </c>
      <c r="P8109" s="124" t="s">
        <v>1314</v>
      </c>
    </row>
    <row r="8110" spans="1:16" ht="51">
      <c r="A8110" s="262">
        <v>513</v>
      </c>
      <c r="B8110" s="124"/>
      <c r="C8110" s="125" t="s">
        <v>201</v>
      </c>
      <c r="D8110" s="195">
        <v>43279</v>
      </c>
      <c r="E8110" s="124" t="s">
        <v>14086</v>
      </c>
      <c r="F8110" s="124" t="s">
        <v>15</v>
      </c>
      <c r="G8110" s="124">
        <v>771752</v>
      </c>
      <c r="H8110" s="124"/>
      <c r="I8110" s="128" t="s">
        <v>1391</v>
      </c>
      <c r="J8110" s="124"/>
      <c r="K8110" s="124"/>
      <c r="L8110" s="124"/>
      <c r="M8110" s="124"/>
      <c r="N8110" s="197">
        <v>50</v>
      </c>
      <c r="O8110" s="197">
        <v>0</v>
      </c>
      <c r="P8110" s="124" t="s">
        <v>1314</v>
      </c>
    </row>
    <row r="8111" spans="1:16" ht="38.25">
      <c r="A8111" s="262">
        <v>117</v>
      </c>
      <c r="B8111" s="124"/>
      <c r="C8111" s="125" t="s">
        <v>722</v>
      </c>
      <c r="D8111" s="195">
        <v>43279</v>
      </c>
      <c r="E8111" s="124" t="s">
        <v>14087</v>
      </c>
      <c r="F8111" s="124" t="s">
        <v>11</v>
      </c>
      <c r="G8111" s="124">
        <v>925766</v>
      </c>
      <c r="H8111" s="124"/>
      <c r="I8111" s="128" t="s">
        <v>16632</v>
      </c>
      <c r="J8111" s="124"/>
      <c r="K8111" s="124"/>
      <c r="L8111" s="124"/>
      <c r="M8111" s="124"/>
      <c r="N8111" s="197">
        <v>50</v>
      </c>
      <c r="O8111" s="197">
        <v>0</v>
      </c>
      <c r="P8111" s="124" t="s">
        <v>1314</v>
      </c>
    </row>
    <row r="8112" spans="1:16" ht="51">
      <c r="A8112" s="262">
        <v>117</v>
      </c>
      <c r="B8112" s="124"/>
      <c r="C8112" s="125" t="s">
        <v>722</v>
      </c>
      <c r="D8112" s="195">
        <v>43279</v>
      </c>
      <c r="E8112" s="124" t="s">
        <v>14088</v>
      </c>
      <c r="F8112" s="124" t="s">
        <v>11</v>
      </c>
      <c r="G8112" s="124">
        <v>925765</v>
      </c>
      <c r="H8112" s="124"/>
      <c r="I8112" s="128" t="s">
        <v>16633</v>
      </c>
      <c r="J8112" s="124"/>
      <c r="K8112" s="124"/>
      <c r="L8112" s="124"/>
      <c r="M8112" s="124"/>
      <c r="N8112" s="197">
        <v>50</v>
      </c>
      <c r="O8112" s="197">
        <v>0</v>
      </c>
      <c r="P8112" s="124" t="s">
        <v>1314</v>
      </c>
    </row>
    <row r="8113" spans="1:16" ht="102">
      <c r="A8113" s="262">
        <v>862</v>
      </c>
      <c r="B8113" s="124"/>
      <c r="C8113" s="125" t="s">
        <v>875</v>
      </c>
      <c r="D8113" s="195">
        <v>43279</v>
      </c>
      <c r="E8113" s="124" t="s">
        <v>14089</v>
      </c>
      <c r="F8113" s="124" t="s">
        <v>6</v>
      </c>
      <c r="G8113" s="124">
        <v>925735</v>
      </c>
      <c r="H8113" s="124"/>
      <c r="I8113" s="128" t="s">
        <v>16634</v>
      </c>
      <c r="J8113" s="124"/>
      <c r="K8113" s="124"/>
      <c r="L8113" s="124"/>
      <c r="M8113" s="124"/>
      <c r="N8113" s="197">
        <v>0</v>
      </c>
      <c r="O8113" s="197">
        <v>209874.76</v>
      </c>
      <c r="P8113" s="124" t="s">
        <v>1314</v>
      </c>
    </row>
    <row r="8114" spans="1:16" ht="102">
      <c r="A8114" s="262">
        <v>862</v>
      </c>
      <c r="B8114" s="124"/>
      <c r="C8114" s="125" t="s">
        <v>875</v>
      </c>
      <c r="D8114" s="195">
        <v>43279</v>
      </c>
      <c r="E8114" s="124" t="s">
        <v>14090</v>
      </c>
      <c r="F8114" s="124" t="s">
        <v>6</v>
      </c>
      <c r="G8114" s="124">
        <v>925749</v>
      </c>
      <c r="H8114" s="124"/>
      <c r="I8114" s="128" t="s">
        <v>16635</v>
      </c>
      <c r="J8114" s="124"/>
      <c r="K8114" s="124"/>
      <c r="L8114" s="124"/>
      <c r="M8114" s="124"/>
      <c r="N8114" s="197">
        <v>0</v>
      </c>
      <c r="O8114" s="197">
        <v>165677.72</v>
      </c>
      <c r="P8114" s="124" t="s">
        <v>1314</v>
      </c>
    </row>
    <row r="8115" spans="1:16" ht="89.25">
      <c r="A8115" s="262">
        <v>862</v>
      </c>
      <c r="B8115" s="124"/>
      <c r="C8115" s="125" t="s">
        <v>875</v>
      </c>
      <c r="D8115" s="195">
        <v>43279</v>
      </c>
      <c r="E8115" s="124" t="s">
        <v>14091</v>
      </c>
      <c r="F8115" s="124" t="s">
        <v>6</v>
      </c>
      <c r="G8115" s="124">
        <v>925757</v>
      </c>
      <c r="H8115" s="124"/>
      <c r="I8115" s="128" t="s">
        <v>16636</v>
      </c>
      <c r="J8115" s="124"/>
      <c r="K8115" s="124"/>
      <c r="L8115" s="124"/>
      <c r="M8115" s="124"/>
      <c r="N8115" s="197">
        <v>0</v>
      </c>
      <c r="O8115" s="197">
        <v>117926.55</v>
      </c>
      <c r="P8115" s="124" t="s">
        <v>1314</v>
      </c>
    </row>
    <row r="8116" spans="1:16" ht="89.25">
      <c r="A8116" s="262">
        <v>862</v>
      </c>
      <c r="B8116" s="124"/>
      <c r="C8116" s="125" t="s">
        <v>875</v>
      </c>
      <c r="D8116" s="195">
        <v>43279</v>
      </c>
      <c r="E8116" s="124" t="s">
        <v>14092</v>
      </c>
      <c r="F8116" s="124" t="s">
        <v>6</v>
      </c>
      <c r="G8116" s="124">
        <v>925761</v>
      </c>
      <c r="H8116" s="124"/>
      <c r="I8116" s="128" t="s">
        <v>16637</v>
      </c>
      <c r="J8116" s="124"/>
      <c r="K8116" s="124"/>
      <c r="L8116" s="124"/>
      <c r="M8116" s="124"/>
      <c r="N8116" s="197">
        <v>0</v>
      </c>
      <c r="O8116" s="197">
        <v>428499.01</v>
      </c>
      <c r="P8116" s="124" t="s">
        <v>1314</v>
      </c>
    </row>
    <row r="8117" spans="1:16" ht="63.75">
      <c r="A8117" s="262">
        <v>597</v>
      </c>
      <c r="B8117" s="124"/>
      <c r="C8117" s="125" t="s">
        <v>4141</v>
      </c>
      <c r="D8117" s="195">
        <v>43279</v>
      </c>
      <c r="E8117" s="124" t="s">
        <v>14093</v>
      </c>
      <c r="F8117" s="124" t="s">
        <v>6</v>
      </c>
      <c r="G8117" s="124">
        <v>4413</v>
      </c>
      <c r="H8117" s="124"/>
      <c r="I8117" s="128" t="s">
        <v>16638</v>
      </c>
      <c r="J8117" s="124"/>
      <c r="K8117" s="124"/>
      <c r="L8117" s="124"/>
      <c r="M8117" s="124"/>
      <c r="N8117" s="197">
        <v>278.39999999999998</v>
      </c>
      <c r="O8117" s="197">
        <v>0</v>
      </c>
      <c r="P8117" s="124" t="s">
        <v>1314</v>
      </c>
    </row>
    <row r="8118" spans="1:16" ht="51">
      <c r="A8118" s="262">
        <v>70</v>
      </c>
      <c r="B8118" s="124"/>
      <c r="C8118" s="125" t="s">
        <v>705</v>
      </c>
      <c r="D8118" s="195">
        <v>43280</v>
      </c>
      <c r="E8118" s="124" t="s">
        <v>14094</v>
      </c>
      <c r="F8118" s="124" t="s">
        <v>3</v>
      </c>
      <c r="G8118" s="124">
        <v>1635731</v>
      </c>
      <c r="H8118" s="124"/>
      <c r="I8118" s="128" t="s">
        <v>16639</v>
      </c>
      <c r="J8118" s="124"/>
      <c r="K8118" s="124"/>
      <c r="L8118" s="124"/>
      <c r="M8118" s="124"/>
      <c r="N8118" s="197">
        <v>0</v>
      </c>
      <c r="O8118" s="197">
        <v>472</v>
      </c>
      <c r="P8118" s="124" t="s">
        <v>1314</v>
      </c>
    </row>
    <row r="8119" spans="1:16" ht="51">
      <c r="A8119" s="262">
        <v>30</v>
      </c>
      <c r="B8119" s="124"/>
      <c r="C8119" s="125" t="s">
        <v>695</v>
      </c>
      <c r="D8119" s="195">
        <v>43280</v>
      </c>
      <c r="E8119" s="124" t="s">
        <v>14095</v>
      </c>
      <c r="F8119" s="124" t="s">
        <v>3</v>
      </c>
      <c r="G8119" s="124">
        <v>1635727</v>
      </c>
      <c r="H8119" s="124"/>
      <c r="I8119" s="128" t="s">
        <v>16640</v>
      </c>
      <c r="J8119" s="124"/>
      <c r="K8119" s="124"/>
      <c r="L8119" s="124"/>
      <c r="M8119" s="124"/>
      <c r="N8119" s="197">
        <v>0</v>
      </c>
      <c r="O8119" s="197">
        <v>4290</v>
      </c>
      <c r="P8119" s="124" t="s">
        <v>1314</v>
      </c>
    </row>
    <row r="8120" spans="1:16" ht="51">
      <c r="A8120" s="262">
        <v>212</v>
      </c>
      <c r="B8120" s="124"/>
      <c r="C8120" s="125" t="s">
        <v>761</v>
      </c>
      <c r="D8120" s="195">
        <v>43280</v>
      </c>
      <c r="E8120" s="124" t="s">
        <v>14096</v>
      </c>
      <c r="F8120" s="124" t="s">
        <v>3</v>
      </c>
      <c r="G8120" s="124">
        <v>1635708</v>
      </c>
      <c r="H8120" s="124"/>
      <c r="I8120" s="128" t="s">
        <v>16641</v>
      </c>
      <c r="J8120" s="124"/>
      <c r="K8120" s="124"/>
      <c r="L8120" s="124"/>
      <c r="M8120" s="124"/>
      <c r="N8120" s="197">
        <v>0</v>
      </c>
      <c r="O8120" s="197">
        <v>180</v>
      </c>
      <c r="P8120" s="124" t="s">
        <v>1314</v>
      </c>
    </row>
    <row r="8121" spans="1:16" ht="51">
      <c r="A8121" s="262" t="s">
        <v>619</v>
      </c>
      <c r="B8121" s="124"/>
      <c r="C8121" s="125" t="s">
        <v>713</v>
      </c>
      <c r="D8121" s="195">
        <v>43280</v>
      </c>
      <c r="E8121" s="124" t="s">
        <v>14097</v>
      </c>
      <c r="F8121" s="124" t="s">
        <v>3</v>
      </c>
      <c r="G8121" s="124">
        <v>1635699</v>
      </c>
      <c r="H8121" s="124"/>
      <c r="I8121" s="128" t="s">
        <v>16642</v>
      </c>
      <c r="J8121" s="124"/>
      <c r="K8121" s="124"/>
      <c r="L8121" s="124"/>
      <c r="M8121" s="124"/>
      <c r="N8121" s="197">
        <v>0</v>
      </c>
      <c r="O8121" s="197">
        <v>4</v>
      </c>
      <c r="P8121" s="124" t="s">
        <v>1314</v>
      </c>
    </row>
    <row r="8122" spans="1:16" ht="63.75">
      <c r="A8122" s="262">
        <v>20</v>
      </c>
      <c r="B8122" s="124"/>
      <c r="C8122" s="125" t="s">
        <v>693</v>
      </c>
      <c r="D8122" s="195">
        <v>43280</v>
      </c>
      <c r="E8122" s="124" t="s">
        <v>14098</v>
      </c>
      <c r="F8122" s="124" t="s">
        <v>3</v>
      </c>
      <c r="G8122" s="124">
        <v>1635696</v>
      </c>
      <c r="H8122" s="124"/>
      <c r="I8122" s="128" t="s">
        <v>16643</v>
      </c>
      <c r="J8122" s="124"/>
      <c r="K8122" s="124"/>
      <c r="L8122" s="124"/>
      <c r="M8122" s="124"/>
      <c r="N8122" s="197">
        <v>0</v>
      </c>
      <c r="O8122" s="197">
        <v>1636.45</v>
      </c>
      <c r="P8122" s="124" t="s">
        <v>1314</v>
      </c>
    </row>
    <row r="8123" spans="1:16" ht="38.25">
      <c r="A8123" s="262">
        <v>348</v>
      </c>
      <c r="B8123" s="124"/>
      <c r="C8123" s="125" t="s">
        <v>822</v>
      </c>
      <c r="D8123" s="195">
        <v>43280</v>
      </c>
      <c r="E8123" s="124" t="s">
        <v>14099</v>
      </c>
      <c r="F8123" s="124" t="s">
        <v>3</v>
      </c>
      <c r="G8123" s="124">
        <v>1635693</v>
      </c>
      <c r="H8123" s="124"/>
      <c r="I8123" s="128" t="s">
        <v>16644</v>
      </c>
      <c r="J8123" s="124"/>
      <c r="K8123" s="124"/>
      <c r="L8123" s="124"/>
      <c r="M8123" s="124"/>
      <c r="N8123" s="197">
        <v>0</v>
      </c>
      <c r="O8123" s="197">
        <v>44.99</v>
      </c>
      <c r="P8123" s="124" t="s">
        <v>1314</v>
      </c>
    </row>
    <row r="8124" spans="1:16" ht="51">
      <c r="A8124" s="262">
        <v>41</v>
      </c>
      <c r="B8124" s="124"/>
      <c r="C8124" s="125" t="s">
        <v>697</v>
      </c>
      <c r="D8124" s="195">
        <v>43280</v>
      </c>
      <c r="E8124" s="124" t="s">
        <v>14100</v>
      </c>
      <c r="F8124" s="124" t="s">
        <v>3</v>
      </c>
      <c r="G8124" s="124">
        <v>1635677</v>
      </c>
      <c r="H8124" s="124"/>
      <c r="I8124" s="128" t="s">
        <v>16645</v>
      </c>
      <c r="J8124" s="124"/>
      <c r="K8124" s="124"/>
      <c r="L8124" s="124"/>
      <c r="M8124" s="124"/>
      <c r="N8124" s="197">
        <v>0</v>
      </c>
      <c r="O8124" s="197">
        <v>65</v>
      </c>
      <c r="P8124" s="124" t="s">
        <v>1314</v>
      </c>
    </row>
    <row r="8125" spans="1:16" ht="51">
      <c r="A8125" s="262">
        <v>41</v>
      </c>
      <c r="B8125" s="124"/>
      <c r="C8125" s="125" t="s">
        <v>697</v>
      </c>
      <c r="D8125" s="195">
        <v>43280</v>
      </c>
      <c r="E8125" s="124" t="s">
        <v>14101</v>
      </c>
      <c r="F8125" s="124" t="s">
        <v>3</v>
      </c>
      <c r="G8125" s="124">
        <v>1635676</v>
      </c>
      <c r="H8125" s="124"/>
      <c r="I8125" s="128" t="s">
        <v>16645</v>
      </c>
      <c r="J8125" s="124"/>
      <c r="K8125" s="124"/>
      <c r="L8125" s="124"/>
      <c r="M8125" s="124"/>
      <c r="N8125" s="197">
        <v>0</v>
      </c>
      <c r="O8125" s="197">
        <v>10</v>
      </c>
      <c r="P8125" s="124" t="s">
        <v>1314</v>
      </c>
    </row>
    <row r="8126" spans="1:16" ht="51">
      <c r="A8126" s="262">
        <v>41</v>
      </c>
      <c r="B8126" s="124"/>
      <c r="C8126" s="125" t="s">
        <v>697</v>
      </c>
      <c r="D8126" s="195">
        <v>43280</v>
      </c>
      <c r="E8126" s="124" t="s">
        <v>14102</v>
      </c>
      <c r="F8126" s="124" t="s">
        <v>3</v>
      </c>
      <c r="G8126" s="124">
        <v>1635675</v>
      </c>
      <c r="H8126" s="124"/>
      <c r="I8126" s="128" t="s">
        <v>16645</v>
      </c>
      <c r="J8126" s="124"/>
      <c r="K8126" s="124"/>
      <c r="L8126" s="124"/>
      <c r="M8126" s="124"/>
      <c r="N8126" s="197">
        <v>0</v>
      </c>
      <c r="O8126" s="197">
        <v>10</v>
      </c>
      <c r="P8126" s="124" t="s">
        <v>1314</v>
      </c>
    </row>
    <row r="8127" spans="1:16" ht="51">
      <c r="A8127" s="262" t="s">
        <v>619</v>
      </c>
      <c r="B8127" s="124"/>
      <c r="C8127" s="125" t="s">
        <v>713</v>
      </c>
      <c r="D8127" s="195">
        <v>43280</v>
      </c>
      <c r="E8127" s="124" t="s">
        <v>14103</v>
      </c>
      <c r="F8127" s="124" t="s">
        <v>3</v>
      </c>
      <c r="G8127" s="124">
        <v>1635666</v>
      </c>
      <c r="H8127" s="124"/>
      <c r="I8127" s="128" t="s">
        <v>16646</v>
      </c>
      <c r="J8127" s="124"/>
      <c r="K8127" s="124"/>
      <c r="L8127" s="124"/>
      <c r="M8127" s="124"/>
      <c r="N8127" s="197">
        <v>0</v>
      </c>
      <c r="O8127" s="197">
        <v>300</v>
      </c>
      <c r="P8127" s="124" t="s">
        <v>1314</v>
      </c>
    </row>
    <row r="8128" spans="1:16" ht="63.75">
      <c r="A8128" s="262" t="s">
        <v>619</v>
      </c>
      <c r="B8128" s="124"/>
      <c r="C8128" s="125" t="s">
        <v>713</v>
      </c>
      <c r="D8128" s="195">
        <v>43280</v>
      </c>
      <c r="E8128" s="124" t="s">
        <v>14104</v>
      </c>
      <c r="F8128" s="124" t="s">
        <v>3</v>
      </c>
      <c r="G8128" s="124">
        <v>1635647</v>
      </c>
      <c r="H8128" s="124"/>
      <c r="I8128" s="128" t="s">
        <v>16647</v>
      </c>
      <c r="J8128" s="124"/>
      <c r="K8128" s="124"/>
      <c r="L8128" s="124"/>
      <c r="M8128" s="124"/>
      <c r="N8128" s="197">
        <v>0</v>
      </c>
      <c r="O8128" s="197">
        <v>176</v>
      </c>
      <c r="P8128" s="124" t="s">
        <v>1314</v>
      </c>
    </row>
    <row r="8129" spans="1:16" ht="38.25">
      <c r="A8129" s="262">
        <v>291</v>
      </c>
      <c r="B8129" s="124"/>
      <c r="C8129" s="125" t="s">
        <v>794</v>
      </c>
      <c r="D8129" s="195">
        <v>43280</v>
      </c>
      <c r="E8129" s="124" t="s">
        <v>14105</v>
      </c>
      <c r="F8129" s="124" t="s">
        <v>3</v>
      </c>
      <c r="G8129" s="124">
        <v>1635646</v>
      </c>
      <c r="H8129" s="124"/>
      <c r="I8129" s="128" t="s">
        <v>16648</v>
      </c>
      <c r="J8129" s="124"/>
      <c r="K8129" s="124"/>
      <c r="L8129" s="124"/>
      <c r="M8129" s="124"/>
      <c r="N8129" s="197">
        <v>0</v>
      </c>
      <c r="O8129" s="197">
        <v>2</v>
      </c>
      <c r="P8129" s="124" t="s">
        <v>1314</v>
      </c>
    </row>
    <row r="8130" spans="1:16" ht="51">
      <c r="A8130" s="262" t="s">
        <v>619</v>
      </c>
      <c r="B8130" s="124"/>
      <c r="C8130" s="125" t="s">
        <v>713</v>
      </c>
      <c r="D8130" s="195">
        <v>43280</v>
      </c>
      <c r="E8130" s="124" t="s">
        <v>14106</v>
      </c>
      <c r="F8130" s="124" t="s">
        <v>3</v>
      </c>
      <c r="G8130" s="124">
        <v>1635642</v>
      </c>
      <c r="H8130" s="124"/>
      <c r="I8130" s="128" t="s">
        <v>16649</v>
      </c>
      <c r="J8130" s="124"/>
      <c r="K8130" s="124"/>
      <c r="L8130" s="124"/>
      <c r="M8130" s="124"/>
      <c r="N8130" s="197">
        <v>0</v>
      </c>
      <c r="O8130" s="197">
        <v>60</v>
      </c>
      <c r="P8130" s="124" t="s">
        <v>1314</v>
      </c>
    </row>
    <row r="8131" spans="1:16" ht="51">
      <c r="A8131" s="262" t="s">
        <v>619</v>
      </c>
      <c r="B8131" s="124"/>
      <c r="C8131" s="125" t="s">
        <v>713</v>
      </c>
      <c r="D8131" s="195">
        <v>43280</v>
      </c>
      <c r="E8131" s="124" t="s">
        <v>14107</v>
      </c>
      <c r="F8131" s="124" t="s">
        <v>3</v>
      </c>
      <c r="G8131" s="124">
        <v>1635639</v>
      </c>
      <c r="H8131" s="124"/>
      <c r="I8131" s="128" t="s">
        <v>16650</v>
      </c>
      <c r="J8131" s="124"/>
      <c r="K8131" s="124"/>
      <c r="L8131" s="124"/>
      <c r="M8131" s="124"/>
      <c r="N8131" s="197">
        <v>0</v>
      </c>
      <c r="O8131" s="197">
        <v>33</v>
      </c>
      <c r="P8131" s="124" t="s">
        <v>1314</v>
      </c>
    </row>
    <row r="8132" spans="1:16" ht="51">
      <c r="A8132" s="262">
        <v>225</v>
      </c>
      <c r="B8132" s="124"/>
      <c r="C8132" s="125" t="s">
        <v>766</v>
      </c>
      <c r="D8132" s="195">
        <v>43280</v>
      </c>
      <c r="E8132" s="124" t="s">
        <v>14108</v>
      </c>
      <c r="F8132" s="124" t="s">
        <v>3</v>
      </c>
      <c r="G8132" s="124">
        <v>1635634</v>
      </c>
      <c r="H8132" s="124"/>
      <c r="I8132" s="128" t="s">
        <v>16651</v>
      </c>
      <c r="J8132" s="124"/>
      <c r="K8132" s="124"/>
      <c r="L8132" s="124"/>
      <c r="M8132" s="124"/>
      <c r="N8132" s="197">
        <v>0</v>
      </c>
      <c r="O8132" s="197">
        <v>703</v>
      </c>
      <c r="P8132" s="124" t="s">
        <v>1314</v>
      </c>
    </row>
    <row r="8133" spans="1:16" ht="51">
      <c r="A8133" s="262" t="s">
        <v>619</v>
      </c>
      <c r="B8133" s="124"/>
      <c r="C8133" s="125" t="s">
        <v>713</v>
      </c>
      <c r="D8133" s="195">
        <v>43280</v>
      </c>
      <c r="E8133" s="124" t="s">
        <v>14109</v>
      </c>
      <c r="F8133" s="124" t="s">
        <v>3</v>
      </c>
      <c r="G8133" s="124">
        <v>1635632</v>
      </c>
      <c r="H8133" s="124"/>
      <c r="I8133" s="128" t="s">
        <v>16652</v>
      </c>
      <c r="J8133" s="124"/>
      <c r="K8133" s="124"/>
      <c r="L8133" s="124"/>
      <c r="M8133" s="124"/>
      <c r="N8133" s="197">
        <v>0</v>
      </c>
      <c r="O8133" s="197">
        <v>60</v>
      </c>
      <c r="P8133" s="124" t="s">
        <v>1314</v>
      </c>
    </row>
    <row r="8134" spans="1:16" ht="51">
      <c r="A8134" s="262">
        <v>10</v>
      </c>
      <c r="B8134" s="124"/>
      <c r="C8134" s="125" t="s">
        <v>690</v>
      </c>
      <c r="D8134" s="195">
        <v>43280</v>
      </c>
      <c r="E8134" s="124" t="s">
        <v>14110</v>
      </c>
      <c r="F8134" s="124" t="s">
        <v>3</v>
      </c>
      <c r="G8134" s="124">
        <v>1635613</v>
      </c>
      <c r="H8134" s="124"/>
      <c r="I8134" s="128" t="s">
        <v>16653</v>
      </c>
      <c r="J8134" s="124"/>
      <c r="K8134" s="124"/>
      <c r="L8134" s="124"/>
      <c r="M8134" s="124"/>
      <c r="N8134" s="197">
        <v>0</v>
      </c>
      <c r="O8134" s="197">
        <v>15755</v>
      </c>
      <c r="P8134" s="124" t="s">
        <v>1314</v>
      </c>
    </row>
    <row r="8135" spans="1:16" ht="38.25">
      <c r="A8135" s="262">
        <v>46</v>
      </c>
      <c r="B8135" s="124"/>
      <c r="C8135" s="125" t="s">
        <v>698</v>
      </c>
      <c r="D8135" s="195">
        <v>43280</v>
      </c>
      <c r="E8135" s="124" t="s">
        <v>14111</v>
      </c>
      <c r="F8135" s="124" t="s">
        <v>3</v>
      </c>
      <c r="G8135" s="124">
        <v>1635612</v>
      </c>
      <c r="H8135" s="124"/>
      <c r="I8135" s="128" t="s">
        <v>16654</v>
      </c>
      <c r="J8135" s="124"/>
      <c r="K8135" s="124"/>
      <c r="L8135" s="124"/>
      <c r="M8135" s="124"/>
      <c r="N8135" s="197">
        <v>0</v>
      </c>
      <c r="O8135" s="197">
        <v>800</v>
      </c>
      <c r="P8135" s="124" t="s">
        <v>1314</v>
      </c>
    </row>
    <row r="8136" spans="1:16" ht="51">
      <c r="A8136" s="262" t="s">
        <v>619</v>
      </c>
      <c r="B8136" s="124"/>
      <c r="C8136" s="125" t="s">
        <v>713</v>
      </c>
      <c r="D8136" s="195">
        <v>43280</v>
      </c>
      <c r="E8136" s="124" t="s">
        <v>14112</v>
      </c>
      <c r="F8136" s="124" t="s">
        <v>3</v>
      </c>
      <c r="G8136" s="124">
        <v>1635589</v>
      </c>
      <c r="H8136" s="124"/>
      <c r="I8136" s="128" t="s">
        <v>16655</v>
      </c>
      <c r="J8136" s="124"/>
      <c r="K8136" s="124"/>
      <c r="L8136" s="124"/>
      <c r="M8136" s="124"/>
      <c r="N8136" s="197">
        <v>0</v>
      </c>
      <c r="O8136" s="197">
        <v>130</v>
      </c>
      <c r="P8136" s="124" t="s">
        <v>1314</v>
      </c>
    </row>
    <row r="8137" spans="1:16" ht="38.25">
      <c r="A8137" s="262">
        <v>681</v>
      </c>
      <c r="B8137" s="124"/>
      <c r="C8137" s="125" t="s">
        <v>237</v>
      </c>
      <c r="D8137" s="195">
        <v>43280</v>
      </c>
      <c r="E8137" s="124" t="s">
        <v>14113</v>
      </c>
      <c r="F8137" s="124" t="s">
        <v>3</v>
      </c>
      <c r="G8137" s="124">
        <v>1635817</v>
      </c>
      <c r="H8137" s="124"/>
      <c r="I8137" s="128" t="s">
        <v>11426</v>
      </c>
      <c r="J8137" s="124"/>
      <c r="K8137" s="124"/>
      <c r="L8137" s="124"/>
      <c r="M8137" s="124"/>
      <c r="N8137" s="197">
        <v>0</v>
      </c>
      <c r="O8137" s="197">
        <v>186</v>
      </c>
      <c r="P8137" s="124" t="s">
        <v>1314</v>
      </c>
    </row>
    <row r="8138" spans="1:16" ht="51">
      <c r="A8138" s="262">
        <v>681</v>
      </c>
      <c r="B8138" s="124"/>
      <c r="C8138" s="125" t="s">
        <v>237</v>
      </c>
      <c r="D8138" s="195">
        <v>43280</v>
      </c>
      <c r="E8138" s="124" t="s">
        <v>14114</v>
      </c>
      <c r="F8138" s="124" t="s">
        <v>3</v>
      </c>
      <c r="G8138" s="124">
        <v>1635816</v>
      </c>
      <c r="H8138" s="124"/>
      <c r="I8138" s="128" t="s">
        <v>16656</v>
      </c>
      <c r="J8138" s="124"/>
      <c r="K8138" s="124"/>
      <c r="L8138" s="124"/>
      <c r="M8138" s="124"/>
      <c r="N8138" s="197">
        <v>0</v>
      </c>
      <c r="O8138" s="197">
        <v>954</v>
      </c>
      <c r="P8138" s="124" t="s">
        <v>1314</v>
      </c>
    </row>
    <row r="8139" spans="1:16" ht="51">
      <c r="A8139" s="262">
        <v>681</v>
      </c>
      <c r="B8139" s="124"/>
      <c r="C8139" s="125" t="s">
        <v>237</v>
      </c>
      <c r="D8139" s="195">
        <v>43280</v>
      </c>
      <c r="E8139" s="124" t="s">
        <v>14115</v>
      </c>
      <c r="F8139" s="124" t="s">
        <v>3</v>
      </c>
      <c r="G8139" s="124">
        <v>1635815</v>
      </c>
      <c r="H8139" s="124"/>
      <c r="I8139" s="128" t="s">
        <v>16656</v>
      </c>
      <c r="J8139" s="124"/>
      <c r="K8139" s="124"/>
      <c r="L8139" s="124"/>
      <c r="M8139" s="124"/>
      <c r="N8139" s="197">
        <v>0</v>
      </c>
      <c r="O8139" s="197">
        <v>26</v>
      </c>
      <c r="P8139" s="124" t="s">
        <v>1314</v>
      </c>
    </row>
    <row r="8140" spans="1:16" ht="51">
      <c r="A8140" s="262">
        <v>46</v>
      </c>
      <c r="B8140" s="124"/>
      <c r="C8140" s="125" t="s">
        <v>698</v>
      </c>
      <c r="D8140" s="195">
        <v>43280</v>
      </c>
      <c r="E8140" s="124" t="s">
        <v>14116</v>
      </c>
      <c r="F8140" s="124" t="s">
        <v>3</v>
      </c>
      <c r="G8140" s="124">
        <v>1635807</v>
      </c>
      <c r="H8140" s="124"/>
      <c r="I8140" s="128" t="s">
        <v>16657</v>
      </c>
      <c r="J8140" s="124"/>
      <c r="K8140" s="124"/>
      <c r="L8140" s="124"/>
      <c r="M8140" s="124"/>
      <c r="N8140" s="197">
        <v>0</v>
      </c>
      <c r="O8140" s="197">
        <v>4278.33</v>
      </c>
      <c r="P8140" s="124" t="s">
        <v>1314</v>
      </c>
    </row>
    <row r="8141" spans="1:16" ht="51">
      <c r="A8141" s="262">
        <v>267</v>
      </c>
      <c r="B8141" s="124"/>
      <c r="C8141" s="125" t="s">
        <v>782</v>
      </c>
      <c r="D8141" s="195">
        <v>43280</v>
      </c>
      <c r="E8141" s="124" t="s">
        <v>14117</v>
      </c>
      <c r="F8141" s="124" t="s">
        <v>3</v>
      </c>
      <c r="G8141" s="124">
        <v>1635798</v>
      </c>
      <c r="H8141" s="124"/>
      <c r="I8141" s="128" t="s">
        <v>16658</v>
      </c>
      <c r="J8141" s="124"/>
      <c r="K8141" s="124"/>
      <c r="L8141" s="124"/>
      <c r="M8141" s="124"/>
      <c r="N8141" s="197">
        <v>0</v>
      </c>
      <c r="O8141" s="197">
        <v>158</v>
      </c>
      <c r="P8141" s="124" t="s">
        <v>1314</v>
      </c>
    </row>
    <row r="8142" spans="1:16" ht="51">
      <c r="A8142" s="262">
        <v>10</v>
      </c>
      <c r="B8142" s="124"/>
      <c r="C8142" s="125" t="s">
        <v>690</v>
      </c>
      <c r="D8142" s="195">
        <v>43280</v>
      </c>
      <c r="E8142" s="124" t="s">
        <v>14118</v>
      </c>
      <c r="F8142" s="124" t="s">
        <v>3</v>
      </c>
      <c r="G8142" s="124">
        <v>1635797</v>
      </c>
      <c r="H8142" s="124"/>
      <c r="I8142" s="128" t="s">
        <v>16659</v>
      </c>
      <c r="J8142" s="124"/>
      <c r="K8142" s="124"/>
      <c r="L8142" s="124"/>
      <c r="M8142" s="124"/>
      <c r="N8142" s="197">
        <v>0</v>
      </c>
      <c r="O8142" s="197">
        <v>79.89</v>
      </c>
      <c r="P8142" s="124" t="s">
        <v>1314</v>
      </c>
    </row>
    <row r="8143" spans="1:16" ht="51">
      <c r="A8143" s="262">
        <v>15</v>
      </c>
      <c r="B8143" s="124"/>
      <c r="C8143" s="125" t="s">
        <v>691</v>
      </c>
      <c r="D8143" s="195">
        <v>43280</v>
      </c>
      <c r="E8143" s="124" t="s">
        <v>14119</v>
      </c>
      <c r="F8143" s="124" t="s">
        <v>3</v>
      </c>
      <c r="G8143" s="124">
        <v>1635780</v>
      </c>
      <c r="H8143" s="124"/>
      <c r="I8143" s="128" t="s">
        <v>16660</v>
      </c>
      <c r="J8143" s="124"/>
      <c r="K8143" s="124"/>
      <c r="L8143" s="124"/>
      <c r="M8143" s="124"/>
      <c r="N8143" s="197">
        <v>0</v>
      </c>
      <c r="O8143" s="197">
        <v>856</v>
      </c>
      <c r="P8143" s="124" t="s">
        <v>1314</v>
      </c>
    </row>
    <row r="8144" spans="1:16" ht="51">
      <c r="A8144" s="262">
        <v>132</v>
      </c>
      <c r="B8144" s="124"/>
      <c r="C8144" s="125" t="s">
        <v>728</v>
      </c>
      <c r="D8144" s="195">
        <v>43280</v>
      </c>
      <c r="E8144" s="124" t="s">
        <v>14120</v>
      </c>
      <c r="F8144" s="124" t="s">
        <v>3</v>
      </c>
      <c r="G8144" s="124">
        <v>1635779</v>
      </c>
      <c r="H8144" s="124"/>
      <c r="I8144" s="128" t="s">
        <v>16661</v>
      </c>
      <c r="J8144" s="124"/>
      <c r="K8144" s="124"/>
      <c r="L8144" s="124"/>
      <c r="M8144" s="124"/>
      <c r="N8144" s="197">
        <v>0</v>
      </c>
      <c r="O8144" s="197">
        <v>393</v>
      </c>
      <c r="P8144" s="124" t="s">
        <v>1314</v>
      </c>
    </row>
    <row r="8145" spans="1:16" ht="51">
      <c r="A8145" s="262">
        <v>41</v>
      </c>
      <c r="B8145" s="124"/>
      <c r="C8145" s="125" t="s">
        <v>697</v>
      </c>
      <c r="D8145" s="195">
        <v>43280</v>
      </c>
      <c r="E8145" s="124" t="s">
        <v>14121</v>
      </c>
      <c r="F8145" s="124" t="s">
        <v>3</v>
      </c>
      <c r="G8145" s="124">
        <v>1635777</v>
      </c>
      <c r="H8145" s="124"/>
      <c r="I8145" s="128" t="s">
        <v>16662</v>
      </c>
      <c r="J8145" s="124"/>
      <c r="K8145" s="124"/>
      <c r="L8145" s="124"/>
      <c r="M8145" s="124"/>
      <c r="N8145" s="197">
        <v>0</v>
      </c>
      <c r="O8145" s="197">
        <v>10</v>
      </c>
      <c r="P8145" s="124" t="s">
        <v>1314</v>
      </c>
    </row>
    <row r="8146" spans="1:16" ht="51">
      <c r="A8146" s="262">
        <v>133</v>
      </c>
      <c r="B8146" s="124"/>
      <c r="C8146" s="125" t="s">
        <v>729</v>
      </c>
      <c r="D8146" s="195">
        <v>43280</v>
      </c>
      <c r="E8146" s="124" t="s">
        <v>14122</v>
      </c>
      <c r="F8146" s="124" t="s">
        <v>3</v>
      </c>
      <c r="G8146" s="124">
        <v>1635776</v>
      </c>
      <c r="H8146" s="124"/>
      <c r="I8146" s="128" t="s">
        <v>16663</v>
      </c>
      <c r="J8146" s="124"/>
      <c r="K8146" s="124"/>
      <c r="L8146" s="124"/>
      <c r="M8146" s="124"/>
      <c r="N8146" s="197">
        <v>0</v>
      </c>
      <c r="O8146" s="197">
        <v>7770</v>
      </c>
      <c r="P8146" s="124" t="s">
        <v>1314</v>
      </c>
    </row>
    <row r="8147" spans="1:16" ht="51">
      <c r="A8147" s="262">
        <v>212</v>
      </c>
      <c r="B8147" s="124"/>
      <c r="C8147" s="125" t="s">
        <v>761</v>
      </c>
      <c r="D8147" s="195">
        <v>43280</v>
      </c>
      <c r="E8147" s="124" t="s">
        <v>14123</v>
      </c>
      <c r="F8147" s="124" t="s">
        <v>3</v>
      </c>
      <c r="G8147" s="124">
        <v>1635769</v>
      </c>
      <c r="H8147" s="124"/>
      <c r="I8147" s="128" t="s">
        <v>16664</v>
      </c>
      <c r="J8147" s="124"/>
      <c r="K8147" s="124"/>
      <c r="L8147" s="124"/>
      <c r="M8147" s="124"/>
      <c r="N8147" s="197">
        <v>0</v>
      </c>
      <c r="O8147" s="197">
        <v>690</v>
      </c>
      <c r="P8147" s="124" t="s">
        <v>1314</v>
      </c>
    </row>
    <row r="8148" spans="1:16" ht="51">
      <c r="A8148" s="262" t="s">
        <v>619</v>
      </c>
      <c r="B8148" s="124"/>
      <c r="C8148" s="125" t="s">
        <v>713</v>
      </c>
      <c r="D8148" s="195">
        <v>43280</v>
      </c>
      <c r="E8148" s="124" t="s">
        <v>14124</v>
      </c>
      <c r="F8148" s="124" t="s">
        <v>3</v>
      </c>
      <c r="G8148" s="124">
        <v>1635760</v>
      </c>
      <c r="H8148" s="124"/>
      <c r="I8148" s="128" t="s">
        <v>16665</v>
      </c>
      <c r="J8148" s="124"/>
      <c r="K8148" s="124"/>
      <c r="L8148" s="124"/>
      <c r="M8148" s="124"/>
      <c r="N8148" s="197">
        <v>0</v>
      </c>
      <c r="O8148" s="197">
        <v>130155.26000000001</v>
      </c>
      <c r="P8148" s="124" t="s">
        <v>1314</v>
      </c>
    </row>
    <row r="8149" spans="1:16" ht="51">
      <c r="A8149" s="262">
        <v>373</v>
      </c>
      <c r="B8149" s="124"/>
      <c r="C8149" s="125" t="s">
        <v>1269</v>
      </c>
      <c r="D8149" s="195">
        <v>43280</v>
      </c>
      <c r="E8149" s="124" t="s">
        <v>14125</v>
      </c>
      <c r="F8149" s="124" t="s">
        <v>3</v>
      </c>
      <c r="G8149" s="124">
        <v>1635753</v>
      </c>
      <c r="H8149" s="124"/>
      <c r="I8149" s="128" t="s">
        <v>16666</v>
      </c>
      <c r="J8149" s="124"/>
      <c r="K8149" s="124"/>
      <c r="L8149" s="124"/>
      <c r="M8149" s="124"/>
      <c r="N8149" s="197">
        <v>0</v>
      </c>
      <c r="O8149" s="197">
        <v>330.89</v>
      </c>
      <c r="P8149" s="124" t="s">
        <v>1314</v>
      </c>
    </row>
    <row r="8150" spans="1:16" ht="51">
      <c r="A8150" s="262" t="s">
        <v>619</v>
      </c>
      <c r="B8150" s="124"/>
      <c r="C8150" s="125" t="s">
        <v>713</v>
      </c>
      <c r="D8150" s="195">
        <v>43280</v>
      </c>
      <c r="E8150" s="124" t="s">
        <v>14126</v>
      </c>
      <c r="F8150" s="124" t="s">
        <v>3</v>
      </c>
      <c r="G8150" s="124">
        <v>1635752</v>
      </c>
      <c r="H8150" s="124"/>
      <c r="I8150" s="128" t="s">
        <v>16667</v>
      </c>
      <c r="J8150" s="124"/>
      <c r="K8150" s="124"/>
      <c r="L8150" s="124"/>
      <c r="M8150" s="124"/>
      <c r="N8150" s="197">
        <v>0</v>
      </c>
      <c r="O8150" s="197">
        <v>6000</v>
      </c>
      <c r="P8150" s="124" t="s">
        <v>1314</v>
      </c>
    </row>
    <row r="8151" spans="1:16" ht="51">
      <c r="A8151" s="262">
        <v>373</v>
      </c>
      <c r="B8151" s="124"/>
      <c r="C8151" s="125" t="s">
        <v>1269</v>
      </c>
      <c r="D8151" s="195">
        <v>43280</v>
      </c>
      <c r="E8151" s="124" t="s">
        <v>14127</v>
      </c>
      <c r="F8151" s="124" t="s">
        <v>3</v>
      </c>
      <c r="G8151" s="124">
        <v>1635751</v>
      </c>
      <c r="H8151" s="124"/>
      <c r="I8151" s="128" t="s">
        <v>16668</v>
      </c>
      <c r="J8151" s="124"/>
      <c r="K8151" s="124"/>
      <c r="L8151" s="124"/>
      <c r="M8151" s="124"/>
      <c r="N8151" s="197">
        <v>0</v>
      </c>
      <c r="O8151" s="197">
        <v>66888.320000000007</v>
      </c>
      <c r="P8151" s="124" t="s">
        <v>1314</v>
      </c>
    </row>
    <row r="8152" spans="1:16" ht="51">
      <c r="A8152" s="262">
        <v>70</v>
      </c>
      <c r="B8152" s="124"/>
      <c r="C8152" s="125" t="s">
        <v>705</v>
      </c>
      <c r="D8152" s="195">
        <v>43280</v>
      </c>
      <c r="E8152" s="124" t="s">
        <v>14128</v>
      </c>
      <c r="F8152" s="124" t="s">
        <v>3</v>
      </c>
      <c r="G8152" s="124">
        <v>1635740</v>
      </c>
      <c r="H8152" s="124"/>
      <c r="I8152" s="128" t="s">
        <v>16669</v>
      </c>
      <c r="J8152" s="124"/>
      <c r="K8152" s="124"/>
      <c r="L8152" s="124"/>
      <c r="M8152" s="124"/>
      <c r="N8152" s="197">
        <v>0</v>
      </c>
      <c r="O8152" s="197">
        <v>1250</v>
      </c>
      <c r="P8152" s="124" t="s">
        <v>1314</v>
      </c>
    </row>
    <row r="8153" spans="1:16" ht="51">
      <c r="A8153" s="262">
        <v>373</v>
      </c>
      <c r="B8153" s="124"/>
      <c r="C8153" s="125" t="s">
        <v>1269</v>
      </c>
      <c r="D8153" s="195">
        <v>43280</v>
      </c>
      <c r="E8153" s="124" t="s">
        <v>14129</v>
      </c>
      <c r="F8153" s="124" t="s">
        <v>3</v>
      </c>
      <c r="G8153" s="124">
        <v>1635739</v>
      </c>
      <c r="H8153" s="124"/>
      <c r="I8153" s="128" t="s">
        <v>16670</v>
      </c>
      <c r="J8153" s="124"/>
      <c r="K8153" s="124"/>
      <c r="L8153" s="124"/>
      <c r="M8153" s="124"/>
      <c r="N8153" s="197">
        <v>0</v>
      </c>
      <c r="O8153" s="197">
        <v>6434.2300000000005</v>
      </c>
      <c r="P8153" s="124" t="s">
        <v>1314</v>
      </c>
    </row>
    <row r="8154" spans="1:16" ht="38.25">
      <c r="A8154" s="262">
        <v>526</v>
      </c>
      <c r="B8154" s="124"/>
      <c r="C8154" s="125" t="s">
        <v>846</v>
      </c>
      <c r="D8154" s="195">
        <v>43280</v>
      </c>
      <c r="E8154" s="124" t="s">
        <v>14130</v>
      </c>
      <c r="F8154" s="124" t="s">
        <v>3</v>
      </c>
      <c r="G8154" s="124">
        <v>1635735</v>
      </c>
      <c r="H8154" s="124"/>
      <c r="I8154" s="128" t="s">
        <v>16671</v>
      </c>
      <c r="J8154" s="124"/>
      <c r="K8154" s="124"/>
      <c r="L8154" s="124"/>
      <c r="M8154" s="124"/>
      <c r="N8154" s="197">
        <v>0</v>
      </c>
      <c r="O8154" s="197">
        <v>18.96</v>
      </c>
      <c r="P8154" s="124" t="s">
        <v>1314</v>
      </c>
    </row>
    <row r="8155" spans="1:16" ht="89.25">
      <c r="A8155" s="262">
        <v>587</v>
      </c>
      <c r="B8155" s="124"/>
      <c r="C8155" s="125" t="s">
        <v>858</v>
      </c>
      <c r="D8155" s="195">
        <v>43280</v>
      </c>
      <c r="E8155" s="124" t="s">
        <v>14131</v>
      </c>
      <c r="F8155" s="124" t="s">
        <v>3</v>
      </c>
      <c r="G8155" s="124">
        <v>1635593</v>
      </c>
      <c r="H8155" s="124"/>
      <c r="I8155" s="128" t="s">
        <v>16672</v>
      </c>
      <c r="J8155" s="124"/>
      <c r="K8155" s="124"/>
      <c r="L8155" s="124"/>
      <c r="M8155" s="124"/>
      <c r="N8155" s="197">
        <v>0</v>
      </c>
      <c r="O8155" s="197">
        <v>744957.64</v>
      </c>
      <c r="P8155" s="124" t="s">
        <v>1314</v>
      </c>
    </row>
    <row r="8156" spans="1:16" ht="89.25">
      <c r="A8156" s="262">
        <v>587</v>
      </c>
      <c r="B8156" s="124"/>
      <c r="C8156" s="125" t="s">
        <v>858</v>
      </c>
      <c r="D8156" s="195">
        <v>43280</v>
      </c>
      <c r="E8156" s="124" t="s">
        <v>14132</v>
      </c>
      <c r="F8156" s="124" t="s">
        <v>3</v>
      </c>
      <c r="G8156" s="124">
        <v>1635591</v>
      </c>
      <c r="H8156" s="124"/>
      <c r="I8156" s="128" t="s">
        <v>16673</v>
      </c>
      <c r="J8156" s="124"/>
      <c r="K8156" s="124"/>
      <c r="L8156" s="124"/>
      <c r="M8156" s="124"/>
      <c r="N8156" s="197">
        <v>0</v>
      </c>
      <c r="O8156" s="197">
        <v>436310.93</v>
      </c>
      <c r="P8156" s="124" t="s">
        <v>1314</v>
      </c>
    </row>
    <row r="8157" spans="1:16" ht="51">
      <c r="A8157" s="262">
        <v>47</v>
      </c>
      <c r="B8157" s="124"/>
      <c r="C8157" s="125" t="s">
        <v>699</v>
      </c>
      <c r="D8157" s="195">
        <v>43280</v>
      </c>
      <c r="E8157" s="124" t="s">
        <v>14133</v>
      </c>
      <c r="F8157" s="124" t="s">
        <v>3</v>
      </c>
      <c r="G8157" s="124">
        <v>1635585</v>
      </c>
      <c r="H8157" s="124"/>
      <c r="I8157" s="128" t="s">
        <v>16674</v>
      </c>
      <c r="J8157" s="124"/>
      <c r="K8157" s="124"/>
      <c r="L8157" s="124"/>
      <c r="M8157" s="124"/>
      <c r="N8157" s="197">
        <v>0</v>
      </c>
      <c r="O8157" s="197">
        <v>101518.18000000001</v>
      </c>
      <c r="P8157" s="124" t="s">
        <v>1314</v>
      </c>
    </row>
    <row r="8158" spans="1:16" ht="63.75">
      <c r="A8158" s="262">
        <v>660</v>
      </c>
      <c r="B8158" s="124"/>
      <c r="C8158" s="125" t="s">
        <v>233</v>
      </c>
      <c r="D8158" s="195">
        <v>43280</v>
      </c>
      <c r="E8158" s="124" t="s">
        <v>14134</v>
      </c>
      <c r="F8158" s="124" t="s">
        <v>3</v>
      </c>
      <c r="G8158" s="124">
        <v>1635580</v>
      </c>
      <c r="H8158" s="124"/>
      <c r="I8158" s="128" t="s">
        <v>16675</v>
      </c>
      <c r="J8158" s="124"/>
      <c r="K8158" s="124"/>
      <c r="L8158" s="124"/>
      <c r="M8158" s="124"/>
      <c r="N8158" s="197">
        <v>0</v>
      </c>
      <c r="O8158" s="197">
        <v>1844.21</v>
      </c>
      <c r="P8158" s="124" t="s">
        <v>1314</v>
      </c>
    </row>
    <row r="8159" spans="1:16" ht="51">
      <c r="A8159" s="262">
        <v>47</v>
      </c>
      <c r="B8159" s="124"/>
      <c r="C8159" s="125" t="s">
        <v>699</v>
      </c>
      <c r="D8159" s="195">
        <v>43280</v>
      </c>
      <c r="E8159" s="124" t="s">
        <v>14135</v>
      </c>
      <c r="F8159" s="124" t="s">
        <v>3</v>
      </c>
      <c r="G8159" s="124">
        <v>1635579</v>
      </c>
      <c r="H8159" s="124"/>
      <c r="I8159" s="128" t="s">
        <v>16676</v>
      </c>
      <c r="J8159" s="124"/>
      <c r="K8159" s="124"/>
      <c r="L8159" s="124"/>
      <c r="M8159" s="124"/>
      <c r="N8159" s="197">
        <v>0</v>
      </c>
      <c r="O8159" s="197">
        <v>286500</v>
      </c>
      <c r="P8159" s="124" t="s">
        <v>1314</v>
      </c>
    </row>
    <row r="8160" spans="1:16" ht="63.75">
      <c r="A8160" s="262">
        <v>660</v>
      </c>
      <c r="B8160" s="124"/>
      <c r="C8160" s="125" t="s">
        <v>233</v>
      </c>
      <c r="D8160" s="195">
        <v>43280</v>
      </c>
      <c r="E8160" s="124" t="s">
        <v>14136</v>
      </c>
      <c r="F8160" s="124" t="s">
        <v>3</v>
      </c>
      <c r="G8160" s="124">
        <v>1635578</v>
      </c>
      <c r="H8160" s="124"/>
      <c r="I8160" s="128" t="s">
        <v>16677</v>
      </c>
      <c r="J8160" s="124"/>
      <c r="K8160" s="124"/>
      <c r="L8160" s="124"/>
      <c r="M8160" s="124"/>
      <c r="N8160" s="197">
        <v>0</v>
      </c>
      <c r="O8160" s="197">
        <v>468.3</v>
      </c>
      <c r="P8160" s="124" t="s">
        <v>1314</v>
      </c>
    </row>
    <row r="8161" spans="1:16" ht="51">
      <c r="A8161" s="262">
        <v>47</v>
      </c>
      <c r="B8161" s="124"/>
      <c r="C8161" s="125" t="s">
        <v>699</v>
      </c>
      <c r="D8161" s="195">
        <v>43280</v>
      </c>
      <c r="E8161" s="124" t="s">
        <v>14137</v>
      </c>
      <c r="F8161" s="124" t="s">
        <v>3</v>
      </c>
      <c r="G8161" s="124">
        <v>1635576</v>
      </c>
      <c r="H8161" s="124"/>
      <c r="I8161" s="128" t="s">
        <v>16678</v>
      </c>
      <c r="J8161" s="124"/>
      <c r="K8161" s="124"/>
      <c r="L8161" s="124"/>
      <c r="M8161" s="124"/>
      <c r="N8161" s="197">
        <v>0</v>
      </c>
      <c r="O8161" s="197">
        <v>101518.18000000001</v>
      </c>
      <c r="P8161" s="124" t="s">
        <v>1314</v>
      </c>
    </row>
    <row r="8162" spans="1:16" ht="51">
      <c r="A8162" s="262">
        <v>212</v>
      </c>
      <c r="B8162" s="124"/>
      <c r="C8162" s="125" t="s">
        <v>761</v>
      </c>
      <c r="D8162" s="195">
        <v>43280</v>
      </c>
      <c r="E8162" s="124" t="s">
        <v>14138</v>
      </c>
      <c r="F8162" s="124" t="s">
        <v>3</v>
      </c>
      <c r="G8162" s="124">
        <v>1635572</v>
      </c>
      <c r="H8162" s="124"/>
      <c r="I8162" s="128" t="s">
        <v>16679</v>
      </c>
      <c r="J8162" s="124"/>
      <c r="K8162" s="124"/>
      <c r="L8162" s="124"/>
      <c r="M8162" s="124"/>
      <c r="N8162" s="197">
        <v>0</v>
      </c>
      <c r="O8162" s="197">
        <v>340</v>
      </c>
      <c r="P8162" s="124" t="s">
        <v>1314</v>
      </c>
    </row>
    <row r="8163" spans="1:16" ht="51">
      <c r="A8163" s="262">
        <v>16</v>
      </c>
      <c r="B8163" s="124"/>
      <c r="C8163" s="125" t="s">
        <v>692</v>
      </c>
      <c r="D8163" s="195">
        <v>43280</v>
      </c>
      <c r="E8163" s="124" t="s">
        <v>14139</v>
      </c>
      <c r="F8163" s="124" t="s">
        <v>3</v>
      </c>
      <c r="G8163" s="124">
        <v>1635571</v>
      </c>
      <c r="H8163" s="124"/>
      <c r="I8163" s="128" t="s">
        <v>16680</v>
      </c>
      <c r="J8163" s="124"/>
      <c r="K8163" s="124"/>
      <c r="L8163" s="124"/>
      <c r="M8163" s="124"/>
      <c r="N8163" s="197">
        <v>0</v>
      </c>
      <c r="O8163" s="197">
        <v>339.99</v>
      </c>
      <c r="P8163" s="124" t="s">
        <v>1314</v>
      </c>
    </row>
    <row r="8164" spans="1:16" ht="51">
      <c r="A8164" s="262" t="s">
        <v>619</v>
      </c>
      <c r="B8164" s="124"/>
      <c r="C8164" s="125" t="s">
        <v>713</v>
      </c>
      <c r="D8164" s="195">
        <v>43280</v>
      </c>
      <c r="E8164" s="124" t="s">
        <v>14140</v>
      </c>
      <c r="F8164" s="124" t="s">
        <v>3</v>
      </c>
      <c r="G8164" s="124">
        <v>1635570</v>
      </c>
      <c r="H8164" s="124"/>
      <c r="I8164" s="128" t="s">
        <v>16681</v>
      </c>
      <c r="J8164" s="124"/>
      <c r="K8164" s="124"/>
      <c r="L8164" s="124"/>
      <c r="M8164" s="124"/>
      <c r="N8164" s="197">
        <v>0</v>
      </c>
      <c r="O8164" s="197">
        <v>8</v>
      </c>
      <c r="P8164" s="124" t="s">
        <v>1314</v>
      </c>
    </row>
    <row r="8165" spans="1:16" ht="51">
      <c r="A8165" s="262" t="s">
        <v>619</v>
      </c>
      <c r="B8165" s="124"/>
      <c r="C8165" s="125" t="s">
        <v>713</v>
      </c>
      <c r="D8165" s="195">
        <v>43280</v>
      </c>
      <c r="E8165" s="124" t="s">
        <v>14141</v>
      </c>
      <c r="F8165" s="124" t="s">
        <v>3</v>
      </c>
      <c r="G8165" s="124">
        <v>1635569</v>
      </c>
      <c r="H8165" s="124"/>
      <c r="I8165" s="128" t="s">
        <v>16682</v>
      </c>
      <c r="J8165" s="124"/>
      <c r="K8165" s="124"/>
      <c r="L8165" s="124"/>
      <c r="M8165" s="124"/>
      <c r="N8165" s="197">
        <v>0</v>
      </c>
      <c r="O8165" s="197">
        <v>55</v>
      </c>
      <c r="P8165" s="124" t="s">
        <v>1314</v>
      </c>
    </row>
    <row r="8166" spans="1:16" ht="51">
      <c r="A8166" s="262" t="s">
        <v>619</v>
      </c>
      <c r="B8166" s="124"/>
      <c r="C8166" s="125" t="s">
        <v>713</v>
      </c>
      <c r="D8166" s="195">
        <v>43280</v>
      </c>
      <c r="E8166" s="124" t="s">
        <v>14142</v>
      </c>
      <c r="F8166" s="124" t="s">
        <v>3</v>
      </c>
      <c r="G8166" s="124">
        <v>1635527</v>
      </c>
      <c r="H8166" s="124"/>
      <c r="I8166" s="128" t="s">
        <v>16683</v>
      </c>
      <c r="J8166" s="124"/>
      <c r="K8166" s="124"/>
      <c r="L8166" s="124"/>
      <c r="M8166" s="124"/>
      <c r="N8166" s="197">
        <v>0</v>
      </c>
      <c r="O8166" s="197">
        <v>3442.13</v>
      </c>
      <c r="P8166" s="124" t="s">
        <v>1314</v>
      </c>
    </row>
    <row r="8167" spans="1:16" ht="63.75">
      <c r="A8167" s="262">
        <v>660</v>
      </c>
      <c r="B8167" s="124"/>
      <c r="C8167" s="125" t="s">
        <v>233</v>
      </c>
      <c r="D8167" s="195">
        <v>43280</v>
      </c>
      <c r="E8167" s="124" t="s">
        <v>14143</v>
      </c>
      <c r="F8167" s="124" t="s">
        <v>3</v>
      </c>
      <c r="G8167" s="124">
        <v>1635469</v>
      </c>
      <c r="H8167" s="124"/>
      <c r="I8167" s="128" t="s">
        <v>16684</v>
      </c>
      <c r="J8167" s="124"/>
      <c r="K8167" s="124"/>
      <c r="L8167" s="124"/>
      <c r="M8167" s="124"/>
      <c r="N8167" s="197">
        <v>0</v>
      </c>
      <c r="O8167" s="197">
        <v>21</v>
      </c>
      <c r="P8167" s="124" t="s">
        <v>1314</v>
      </c>
    </row>
    <row r="8168" spans="1:16" ht="63.75">
      <c r="A8168" s="262">
        <v>254</v>
      </c>
      <c r="B8168" s="124"/>
      <c r="C8168" s="125" t="s">
        <v>779</v>
      </c>
      <c r="D8168" s="195">
        <v>43280</v>
      </c>
      <c r="E8168" s="124" t="s">
        <v>14144</v>
      </c>
      <c r="F8168" s="124" t="s">
        <v>3</v>
      </c>
      <c r="G8168" s="124">
        <v>1635468</v>
      </c>
      <c r="H8168" s="124"/>
      <c r="I8168" s="128" t="s">
        <v>16685</v>
      </c>
      <c r="J8168" s="124"/>
      <c r="K8168" s="124"/>
      <c r="L8168" s="124"/>
      <c r="M8168" s="124"/>
      <c r="N8168" s="197">
        <v>0</v>
      </c>
      <c r="O8168" s="197">
        <v>97125</v>
      </c>
      <c r="P8168" s="124" t="s">
        <v>1314</v>
      </c>
    </row>
    <row r="8169" spans="1:16" ht="63.75">
      <c r="A8169" s="262">
        <v>660</v>
      </c>
      <c r="B8169" s="124"/>
      <c r="C8169" s="125" t="s">
        <v>233</v>
      </c>
      <c r="D8169" s="195">
        <v>43280</v>
      </c>
      <c r="E8169" s="124" t="s">
        <v>14145</v>
      </c>
      <c r="F8169" s="124" t="s">
        <v>3</v>
      </c>
      <c r="G8169" s="124">
        <v>1635464</v>
      </c>
      <c r="H8169" s="124"/>
      <c r="I8169" s="128" t="s">
        <v>16686</v>
      </c>
      <c r="J8169" s="124"/>
      <c r="K8169" s="124"/>
      <c r="L8169" s="124"/>
      <c r="M8169" s="124"/>
      <c r="N8169" s="197">
        <v>0</v>
      </c>
      <c r="O8169" s="197">
        <v>14</v>
      </c>
      <c r="P8169" s="124" t="s">
        <v>1314</v>
      </c>
    </row>
    <row r="8170" spans="1:16" ht="76.5">
      <c r="A8170" s="262">
        <v>375</v>
      </c>
      <c r="B8170" s="124"/>
      <c r="C8170" s="125" t="s">
        <v>1271</v>
      </c>
      <c r="D8170" s="195">
        <v>43280</v>
      </c>
      <c r="E8170" s="124" t="s">
        <v>14146</v>
      </c>
      <c r="F8170" s="124" t="s">
        <v>3</v>
      </c>
      <c r="G8170" s="124">
        <v>1635457</v>
      </c>
      <c r="H8170" s="124"/>
      <c r="I8170" s="128" t="s">
        <v>16687</v>
      </c>
      <c r="J8170" s="124"/>
      <c r="K8170" s="124"/>
      <c r="L8170" s="124"/>
      <c r="M8170" s="124"/>
      <c r="N8170" s="197">
        <v>0</v>
      </c>
      <c r="O8170" s="197">
        <v>4266.53</v>
      </c>
      <c r="P8170" s="124" t="s">
        <v>1314</v>
      </c>
    </row>
    <row r="8171" spans="1:16" ht="51">
      <c r="A8171" s="262" t="s">
        <v>619</v>
      </c>
      <c r="B8171" s="124"/>
      <c r="C8171" s="125" t="s">
        <v>713</v>
      </c>
      <c r="D8171" s="195">
        <v>43280</v>
      </c>
      <c r="E8171" s="124" t="s">
        <v>14147</v>
      </c>
      <c r="F8171" s="124" t="s">
        <v>3</v>
      </c>
      <c r="G8171" s="124">
        <v>1635635</v>
      </c>
      <c r="H8171" s="124"/>
      <c r="I8171" s="128" t="s">
        <v>16688</v>
      </c>
      <c r="J8171" s="124"/>
      <c r="K8171" s="124"/>
      <c r="L8171" s="124"/>
      <c r="M8171" s="124"/>
      <c r="N8171" s="197">
        <v>0</v>
      </c>
      <c r="O8171" s="197">
        <v>1260</v>
      </c>
      <c r="P8171" s="124" t="s">
        <v>1314</v>
      </c>
    </row>
    <row r="8172" spans="1:16" ht="63.75">
      <c r="A8172" s="262">
        <v>526</v>
      </c>
      <c r="B8172" s="124"/>
      <c r="C8172" s="125" t="s">
        <v>846</v>
      </c>
      <c r="D8172" s="195">
        <v>43280</v>
      </c>
      <c r="E8172" s="124" t="s">
        <v>14148</v>
      </c>
      <c r="F8172" s="124" t="s">
        <v>3</v>
      </c>
      <c r="G8172" s="124">
        <v>1635609</v>
      </c>
      <c r="H8172" s="124"/>
      <c r="I8172" s="128" t="s">
        <v>16689</v>
      </c>
      <c r="J8172" s="124"/>
      <c r="K8172" s="124"/>
      <c r="L8172" s="124"/>
      <c r="M8172" s="124"/>
      <c r="N8172" s="197">
        <v>0</v>
      </c>
      <c r="O8172" s="197">
        <v>202.08</v>
      </c>
      <c r="P8172" s="124" t="s">
        <v>1314</v>
      </c>
    </row>
    <row r="8173" spans="1:16" ht="63.75">
      <c r="A8173" s="262">
        <v>526</v>
      </c>
      <c r="B8173" s="124"/>
      <c r="C8173" s="125" t="s">
        <v>846</v>
      </c>
      <c r="D8173" s="195">
        <v>43280</v>
      </c>
      <c r="E8173" s="124" t="s">
        <v>14149</v>
      </c>
      <c r="F8173" s="124" t="s">
        <v>3</v>
      </c>
      <c r="G8173" s="124">
        <v>1635607</v>
      </c>
      <c r="H8173" s="124"/>
      <c r="I8173" s="128" t="s">
        <v>16690</v>
      </c>
      <c r="J8173" s="124"/>
      <c r="K8173" s="124"/>
      <c r="L8173" s="124"/>
      <c r="M8173" s="124"/>
      <c r="N8173" s="197">
        <v>0</v>
      </c>
      <c r="O8173" s="197">
        <v>200</v>
      </c>
      <c r="P8173" s="124" t="s">
        <v>1314</v>
      </c>
    </row>
    <row r="8174" spans="1:16" ht="51">
      <c r="A8174" s="262">
        <v>70</v>
      </c>
      <c r="B8174" s="124"/>
      <c r="C8174" s="125" t="s">
        <v>705</v>
      </c>
      <c r="D8174" s="195">
        <v>43280</v>
      </c>
      <c r="E8174" s="124" t="s">
        <v>14150</v>
      </c>
      <c r="F8174" s="124" t="s">
        <v>3</v>
      </c>
      <c r="G8174" s="124">
        <v>1635602</v>
      </c>
      <c r="H8174" s="124"/>
      <c r="I8174" s="128" t="s">
        <v>16691</v>
      </c>
      <c r="J8174" s="124"/>
      <c r="K8174" s="124"/>
      <c r="L8174" s="124"/>
      <c r="M8174" s="124"/>
      <c r="N8174" s="197">
        <v>0</v>
      </c>
      <c r="O8174" s="197">
        <v>1094</v>
      </c>
      <c r="P8174" s="124" t="s">
        <v>1314</v>
      </c>
    </row>
    <row r="8175" spans="1:16" ht="51">
      <c r="A8175" s="262">
        <v>70</v>
      </c>
      <c r="B8175" s="124"/>
      <c r="C8175" s="125" t="s">
        <v>705</v>
      </c>
      <c r="D8175" s="195">
        <v>43280</v>
      </c>
      <c r="E8175" s="124" t="s">
        <v>14151</v>
      </c>
      <c r="F8175" s="124" t="s">
        <v>3</v>
      </c>
      <c r="G8175" s="124">
        <v>1635600</v>
      </c>
      <c r="H8175" s="124"/>
      <c r="I8175" s="128" t="s">
        <v>16692</v>
      </c>
      <c r="J8175" s="124"/>
      <c r="K8175" s="124"/>
      <c r="L8175" s="124"/>
      <c r="M8175" s="124"/>
      <c r="N8175" s="197">
        <v>0</v>
      </c>
      <c r="O8175" s="197">
        <v>910.80000000000007</v>
      </c>
      <c r="P8175" s="124" t="s">
        <v>1314</v>
      </c>
    </row>
    <row r="8176" spans="1:16" ht="63.75">
      <c r="A8176" s="262">
        <v>35</v>
      </c>
      <c r="B8176" s="124"/>
      <c r="C8176" s="125" t="s">
        <v>696</v>
      </c>
      <c r="D8176" s="195">
        <v>43280</v>
      </c>
      <c r="E8176" s="124" t="s">
        <v>14152</v>
      </c>
      <c r="F8176" s="124" t="s">
        <v>3</v>
      </c>
      <c r="G8176" s="124">
        <v>1635599</v>
      </c>
      <c r="H8176" s="124"/>
      <c r="I8176" s="128" t="s">
        <v>16693</v>
      </c>
      <c r="J8176" s="124"/>
      <c r="K8176" s="124"/>
      <c r="L8176" s="124"/>
      <c r="M8176" s="124"/>
      <c r="N8176" s="197">
        <v>0</v>
      </c>
      <c r="O8176" s="197">
        <v>56500</v>
      </c>
      <c r="P8176" s="124" t="s">
        <v>1314</v>
      </c>
    </row>
    <row r="8177" spans="1:16" ht="51">
      <c r="A8177" s="262">
        <v>70</v>
      </c>
      <c r="B8177" s="124"/>
      <c r="C8177" s="125" t="s">
        <v>705</v>
      </c>
      <c r="D8177" s="195">
        <v>43280</v>
      </c>
      <c r="E8177" s="124" t="s">
        <v>14153</v>
      </c>
      <c r="F8177" s="124" t="s">
        <v>3</v>
      </c>
      <c r="G8177" s="124">
        <v>1635596</v>
      </c>
      <c r="H8177" s="124"/>
      <c r="I8177" s="128" t="s">
        <v>16694</v>
      </c>
      <c r="J8177" s="124"/>
      <c r="K8177" s="124"/>
      <c r="L8177" s="124"/>
      <c r="M8177" s="124"/>
      <c r="N8177" s="197">
        <v>0</v>
      </c>
      <c r="O8177" s="197">
        <v>830</v>
      </c>
      <c r="P8177" s="124" t="s">
        <v>1314</v>
      </c>
    </row>
    <row r="8178" spans="1:16" ht="89.25">
      <c r="A8178" s="262">
        <v>587</v>
      </c>
      <c r="B8178" s="124"/>
      <c r="C8178" s="125" t="s">
        <v>858</v>
      </c>
      <c r="D8178" s="195">
        <v>43280</v>
      </c>
      <c r="E8178" s="124" t="s">
        <v>14154</v>
      </c>
      <c r="F8178" s="124" t="s">
        <v>3</v>
      </c>
      <c r="G8178" s="124">
        <v>1635595</v>
      </c>
      <c r="H8178" s="124"/>
      <c r="I8178" s="128" t="s">
        <v>16695</v>
      </c>
      <c r="J8178" s="124"/>
      <c r="K8178" s="124"/>
      <c r="L8178" s="124"/>
      <c r="M8178" s="124"/>
      <c r="N8178" s="197">
        <v>0</v>
      </c>
      <c r="O8178" s="197">
        <v>597676.31000000006</v>
      </c>
      <c r="P8178" s="124" t="s">
        <v>1314</v>
      </c>
    </row>
    <row r="8179" spans="1:16" ht="63.75">
      <c r="A8179" s="262">
        <v>660</v>
      </c>
      <c r="B8179" s="124"/>
      <c r="C8179" s="125" t="s">
        <v>233</v>
      </c>
      <c r="D8179" s="195">
        <v>43280</v>
      </c>
      <c r="E8179" s="124" t="s">
        <v>14155</v>
      </c>
      <c r="F8179" s="124" t="s">
        <v>3</v>
      </c>
      <c r="G8179" s="124">
        <v>1635594</v>
      </c>
      <c r="H8179" s="124"/>
      <c r="I8179" s="128" t="s">
        <v>16696</v>
      </c>
      <c r="J8179" s="124"/>
      <c r="K8179" s="124"/>
      <c r="L8179" s="124"/>
      <c r="M8179" s="124"/>
      <c r="N8179" s="197">
        <v>0</v>
      </c>
      <c r="O8179" s="197">
        <v>128.6</v>
      </c>
      <c r="P8179" s="124" t="s">
        <v>1314</v>
      </c>
    </row>
    <row r="8180" spans="1:16" ht="51">
      <c r="A8180" s="262" t="s">
        <v>619</v>
      </c>
      <c r="B8180" s="124"/>
      <c r="C8180" s="125" t="s">
        <v>713</v>
      </c>
      <c r="D8180" s="195">
        <v>43280</v>
      </c>
      <c r="E8180" s="124" t="s">
        <v>14156</v>
      </c>
      <c r="F8180" s="124" t="s">
        <v>3</v>
      </c>
      <c r="G8180" s="124">
        <v>1635537</v>
      </c>
      <c r="H8180" s="124"/>
      <c r="I8180" s="128" t="s">
        <v>16697</v>
      </c>
      <c r="J8180" s="124"/>
      <c r="K8180" s="124"/>
      <c r="L8180" s="124"/>
      <c r="M8180" s="124"/>
      <c r="N8180" s="197">
        <v>0</v>
      </c>
      <c r="O8180" s="197">
        <v>150</v>
      </c>
      <c r="P8180" s="124" t="s">
        <v>1314</v>
      </c>
    </row>
    <row r="8181" spans="1:16" ht="51">
      <c r="A8181" s="262" t="s">
        <v>619</v>
      </c>
      <c r="B8181" s="124"/>
      <c r="C8181" s="125" t="s">
        <v>713</v>
      </c>
      <c r="D8181" s="195">
        <v>43280</v>
      </c>
      <c r="E8181" s="124" t="s">
        <v>14157</v>
      </c>
      <c r="F8181" s="124" t="s">
        <v>3</v>
      </c>
      <c r="G8181" s="124">
        <v>1635536</v>
      </c>
      <c r="H8181" s="124"/>
      <c r="I8181" s="128" t="s">
        <v>16698</v>
      </c>
      <c r="J8181" s="124"/>
      <c r="K8181" s="124"/>
      <c r="L8181" s="124"/>
      <c r="M8181" s="124"/>
      <c r="N8181" s="197">
        <v>0</v>
      </c>
      <c r="O8181" s="197">
        <v>48.480000000000004</v>
      </c>
      <c r="P8181" s="124" t="s">
        <v>1314</v>
      </c>
    </row>
    <row r="8182" spans="1:16" ht="51">
      <c r="A8182" s="262" t="s">
        <v>619</v>
      </c>
      <c r="B8182" s="124"/>
      <c r="C8182" s="125" t="s">
        <v>713</v>
      </c>
      <c r="D8182" s="195">
        <v>43280</v>
      </c>
      <c r="E8182" s="124" t="s">
        <v>14158</v>
      </c>
      <c r="F8182" s="124" t="s">
        <v>3</v>
      </c>
      <c r="G8182" s="124">
        <v>1635535</v>
      </c>
      <c r="H8182" s="124"/>
      <c r="I8182" s="128" t="s">
        <v>16699</v>
      </c>
      <c r="J8182" s="124"/>
      <c r="K8182" s="124"/>
      <c r="L8182" s="124"/>
      <c r="M8182" s="124"/>
      <c r="N8182" s="197">
        <v>0</v>
      </c>
      <c r="O8182" s="197">
        <v>229.01</v>
      </c>
      <c r="P8182" s="124" t="s">
        <v>1314</v>
      </c>
    </row>
    <row r="8183" spans="1:16" ht="51">
      <c r="A8183" s="262" t="s">
        <v>619</v>
      </c>
      <c r="B8183" s="124"/>
      <c r="C8183" s="125" t="s">
        <v>713</v>
      </c>
      <c r="D8183" s="195">
        <v>43280</v>
      </c>
      <c r="E8183" s="124" t="s">
        <v>14159</v>
      </c>
      <c r="F8183" s="124" t="s">
        <v>3</v>
      </c>
      <c r="G8183" s="124">
        <v>1635530</v>
      </c>
      <c r="H8183" s="124"/>
      <c r="I8183" s="128" t="s">
        <v>16700</v>
      </c>
      <c r="J8183" s="124"/>
      <c r="K8183" s="124"/>
      <c r="L8183" s="124"/>
      <c r="M8183" s="124"/>
      <c r="N8183" s="197">
        <v>0</v>
      </c>
      <c r="O8183" s="197">
        <v>8.1</v>
      </c>
      <c r="P8183" s="124" t="s">
        <v>1314</v>
      </c>
    </row>
    <row r="8184" spans="1:16" ht="51">
      <c r="A8184" s="262" t="s">
        <v>619</v>
      </c>
      <c r="B8184" s="124"/>
      <c r="C8184" s="125" t="s">
        <v>713</v>
      </c>
      <c r="D8184" s="195">
        <v>43280</v>
      </c>
      <c r="E8184" s="124" t="s">
        <v>14160</v>
      </c>
      <c r="F8184" s="124" t="s">
        <v>3</v>
      </c>
      <c r="G8184" s="124">
        <v>1635529</v>
      </c>
      <c r="H8184" s="124"/>
      <c r="I8184" s="128" t="s">
        <v>16701</v>
      </c>
      <c r="J8184" s="124"/>
      <c r="K8184" s="124"/>
      <c r="L8184" s="124"/>
      <c r="M8184" s="124"/>
      <c r="N8184" s="197">
        <v>0</v>
      </c>
      <c r="O8184" s="197">
        <v>5</v>
      </c>
      <c r="P8184" s="124" t="s">
        <v>1314</v>
      </c>
    </row>
    <row r="8185" spans="1:16" ht="51">
      <c r="A8185" s="262" t="s">
        <v>619</v>
      </c>
      <c r="B8185" s="124"/>
      <c r="C8185" s="125" t="s">
        <v>713</v>
      </c>
      <c r="D8185" s="195">
        <v>43280</v>
      </c>
      <c r="E8185" s="124" t="s">
        <v>14161</v>
      </c>
      <c r="F8185" s="124" t="s">
        <v>3</v>
      </c>
      <c r="G8185" s="124">
        <v>1635528</v>
      </c>
      <c r="H8185" s="124"/>
      <c r="I8185" s="128" t="s">
        <v>16702</v>
      </c>
      <c r="J8185" s="124"/>
      <c r="K8185" s="124"/>
      <c r="L8185" s="124"/>
      <c r="M8185" s="124"/>
      <c r="N8185" s="197">
        <v>0</v>
      </c>
      <c r="O8185" s="197">
        <v>184.33</v>
      </c>
      <c r="P8185" s="124" t="s">
        <v>1314</v>
      </c>
    </row>
    <row r="8186" spans="1:16" ht="51">
      <c r="A8186" s="262" t="s">
        <v>619</v>
      </c>
      <c r="B8186" s="124"/>
      <c r="C8186" s="125" t="s">
        <v>713</v>
      </c>
      <c r="D8186" s="195">
        <v>43280</v>
      </c>
      <c r="E8186" s="124" t="s">
        <v>14162</v>
      </c>
      <c r="F8186" s="124" t="s">
        <v>3</v>
      </c>
      <c r="G8186" s="124">
        <v>1635524</v>
      </c>
      <c r="H8186" s="124"/>
      <c r="I8186" s="128" t="s">
        <v>16703</v>
      </c>
      <c r="J8186" s="124"/>
      <c r="K8186" s="124"/>
      <c r="L8186" s="124"/>
      <c r="M8186" s="124"/>
      <c r="N8186" s="197">
        <v>0</v>
      </c>
      <c r="O8186" s="197">
        <v>91.19</v>
      </c>
      <c r="P8186" s="124" t="s">
        <v>1314</v>
      </c>
    </row>
    <row r="8187" spans="1:16" ht="51">
      <c r="A8187" s="262" t="s">
        <v>619</v>
      </c>
      <c r="B8187" s="124"/>
      <c r="C8187" s="125" t="s">
        <v>713</v>
      </c>
      <c r="D8187" s="195">
        <v>43280</v>
      </c>
      <c r="E8187" s="124" t="s">
        <v>14163</v>
      </c>
      <c r="F8187" s="124" t="s">
        <v>3</v>
      </c>
      <c r="G8187" s="124">
        <v>1635521</v>
      </c>
      <c r="H8187" s="124"/>
      <c r="I8187" s="128" t="s">
        <v>16704</v>
      </c>
      <c r="J8187" s="124"/>
      <c r="K8187" s="124"/>
      <c r="L8187" s="124"/>
      <c r="M8187" s="124"/>
      <c r="N8187" s="197">
        <v>0</v>
      </c>
      <c r="O8187" s="197">
        <v>17</v>
      </c>
      <c r="P8187" s="124" t="s">
        <v>1314</v>
      </c>
    </row>
    <row r="8188" spans="1:16" ht="51">
      <c r="A8188" s="262">
        <v>312</v>
      </c>
      <c r="B8188" s="124"/>
      <c r="C8188" s="125" t="s">
        <v>809</v>
      </c>
      <c r="D8188" s="195">
        <v>43280</v>
      </c>
      <c r="E8188" s="124" t="s">
        <v>14164</v>
      </c>
      <c r="F8188" s="124" t="s">
        <v>3</v>
      </c>
      <c r="G8188" s="124">
        <v>1635520</v>
      </c>
      <c r="H8188" s="124"/>
      <c r="I8188" s="128" t="s">
        <v>16705</v>
      </c>
      <c r="J8188" s="124"/>
      <c r="K8188" s="124"/>
      <c r="L8188" s="124"/>
      <c r="M8188" s="124"/>
      <c r="N8188" s="197">
        <v>0</v>
      </c>
      <c r="O8188" s="197">
        <v>277.13</v>
      </c>
      <c r="P8188" s="124" t="s">
        <v>1314</v>
      </c>
    </row>
    <row r="8189" spans="1:16" ht="51">
      <c r="A8189" s="262" t="s">
        <v>619</v>
      </c>
      <c r="B8189" s="124"/>
      <c r="C8189" s="125" t="s">
        <v>713</v>
      </c>
      <c r="D8189" s="195">
        <v>43280</v>
      </c>
      <c r="E8189" s="124" t="s">
        <v>14165</v>
      </c>
      <c r="F8189" s="124" t="s">
        <v>3</v>
      </c>
      <c r="G8189" s="124">
        <v>1635519</v>
      </c>
      <c r="H8189" s="124"/>
      <c r="I8189" s="128" t="s">
        <v>16706</v>
      </c>
      <c r="J8189" s="124"/>
      <c r="K8189" s="124"/>
      <c r="L8189" s="124"/>
      <c r="M8189" s="124"/>
      <c r="N8189" s="197">
        <v>0</v>
      </c>
      <c r="O8189" s="197">
        <v>300</v>
      </c>
      <c r="P8189" s="124" t="s">
        <v>1314</v>
      </c>
    </row>
    <row r="8190" spans="1:16" ht="51">
      <c r="A8190" s="262">
        <v>312</v>
      </c>
      <c r="B8190" s="124"/>
      <c r="C8190" s="125" t="s">
        <v>809</v>
      </c>
      <c r="D8190" s="195">
        <v>43280</v>
      </c>
      <c r="E8190" s="124" t="s">
        <v>14166</v>
      </c>
      <c r="F8190" s="124" t="s">
        <v>3</v>
      </c>
      <c r="G8190" s="124">
        <v>1635518</v>
      </c>
      <c r="H8190" s="124"/>
      <c r="I8190" s="128" t="s">
        <v>16707</v>
      </c>
      <c r="J8190" s="124"/>
      <c r="K8190" s="124"/>
      <c r="L8190" s="124"/>
      <c r="M8190" s="124"/>
      <c r="N8190" s="197">
        <v>0</v>
      </c>
      <c r="O8190" s="197">
        <v>51</v>
      </c>
      <c r="P8190" s="124" t="s">
        <v>1314</v>
      </c>
    </row>
    <row r="8191" spans="1:16" ht="51">
      <c r="A8191" s="262">
        <v>312</v>
      </c>
      <c r="B8191" s="124"/>
      <c r="C8191" s="125" t="s">
        <v>809</v>
      </c>
      <c r="D8191" s="195">
        <v>43280</v>
      </c>
      <c r="E8191" s="124" t="s">
        <v>14167</v>
      </c>
      <c r="F8191" s="124" t="s">
        <v>3</v>
      </c>
      <c r="G8191" s="124">
        <v>1635516</v>
      </c>
      <c r="H8191" s="124"/>
      <c r="I8191" s="128" t="s">
        <v>16708</v>
      </c>
      <c r="J8191" s="124"/>
      <c r="K8191" s="124"/>
      <c r="L8191" s="124"/>
      <c r="M8191" s="124"/>
      <c r="N8191" s="197">
        <v>0</v>
      </c>
      <c r="O8191" s="197">
        <v>1623.03</v>
      </c>
      <c r="P8191" s="124" t="s">
        <v>1314</v>
      </c>
    </row>
    <row r="8192" spans="1:16" ht="51">
      <c r="A8192" s="262">
        <v>312</v>
      </c>
      <c r="B8192" s="124"/>
      <c r="C8192" s="125" t="s">
        <v>809</v>
      </c>
      <c r="D8192" s="195">
        <v>43280</v>
      </c>
      <c r="E8192" s="124" t="s">
        <v>14168</v>
      </c>
      <c r="F8192" s="124" t="s">
        <v>3</v>
      </c>
      <c r="G8192" s="124">
        <v>1635515</v>
      </c>
      <c r="H8192" s="124"/>
      <c r="I8192" s="128" t="s">
        <v>16709</v>
      </c>
      <c r="J8192" s="124"/>
      <c r="K8192" s="124"/>
      <c r="L8192" s="124"/>
      <c r="M8192" s="124"/>
      <c r="N8192" s="197">
        <v>0</v>
      </c>
      <c r="O8192" s="197">
        <v>20</v>
      </c>
      <c r="P8192" s="124" t="s">
        <v>1314</v>
      </c>
    </row>
    <row r="8193" spans="1:16" ht="51">
      <c r="A8193" s="262">
        <v>16</v>
      </c>
      <c r="B8193" s="124"/>
      <c r="C8193" s="125" t="s">
        <v>692</v>
      </c>
      <c r="D8193" s="195">
        <v>43280</v>
      </c>
      <c r="E8193" s="124" t="s">
        <v>14169</v>
      </c>
      <c r="F8193" s="124" t="s">
        <v>3</v>
      </c>
      <c r="G8193" s="124">
        <v>1635514</v>
      </c>
      <c r="H8193" s="124"/>
      <c r="I8193" s="128" t="s">
        <v>16710</v>
      </c>
      <c r="J8193" s="124"/>
      <c r="K8193" s="124"/>
      <c r="L8193" s="124"/>
      <c r="M8193" s="124"/>
      <c r="N8193" s="197">
        <v>0</v>
      </c>
      <c r="O8193" s="197">
        <v>560</v>
      </c>
      <c r="P8193" s="124" t="s">
        <v>1314</v>
      </c>
    </row>
    <row r="8194" spans="1:16" ht="51">
      <c r="A8194" s="262">
        <v>650</v>
      </c>
      <c r="B8194" s="124"/>
      <c r="C8194" s="125" t="s">
        <v>232</v>
      </c>
      <c r="D8194" s="195">
        <v>43280</v>
      </c>
      <c r="E8194" s="124" t="s">
        <v>14170</v>
      </c>
      <c r="F8194" s="124" t="s">
        <v>3</v>
      </c>
      <c r="G8194" s="124">
        <v>1635513</v>
      </c>
      <c r="H8194" s="124"/>
      <c r="I8194" s="128" t="s">
        <v>16711</v>
      </c>
      <c r="J8194" s="124"/>
      <c r="K8194" s="124"/>
      <c r="L8194" s="124"/>
      <c r="M8194" s="124"/>
      <c r="N8194" s="197">
        <v>0</v>
      </c>
      <c r="O8194" s="197">
        <v>0.73</v>
      </c>
      <c r="P8194" s="124" t="s">
        <v>1314</v>
      </c>
    </row>
    <row r="8195" spans="1:16" ht="51">
      <c r="A8195" s="262">
        <v>312</v>
      </c>
      <c r="B8195" s="124"/>
      <c r="C8195" s="125" t="s">
        <v>809</v>
      </c>
      <c r="D8195" s="195">
        <v>43280</v>
      </c>
      <c r="E8195" s="124" t="s">
        <v>14171</v>
      </c>
      <c r="F8195" s="124" t="s">
        <v>3</v>
      </c>
      <c r="G8195" s="124">
        <v>1635512</v>
      </c>
      <c r="H8195" s="124"/>
      <c r="I8195" s="128" t="s">
        <v>16712</v>
      </c>
      <c r="J8195" s="124"/>
      <c r="K8195" s="124"/>
      <c r="L8195" s="124"/>
      <c r="M8195" s="124"/>
      <c r="N8195" s="197">
        <v>0</v>
      </c>
      <c r="O8195" s="197">
        <v>356.02</v>
      </c>
      <c r="P8195" s="124" t="s">
        <v>1314</v>
      </c>
    </row>
    <row r="8196" spans="1:16" ht="51">
      <c r="A8196" s="262">
        <v>312</v>
      </c>
      <c r="B8196" s="124"/>
      <c r="C8196" s="125" t="s">
        <v>809</v>
      </c>
      <c r="D8196" s="195">
        <v>43280</v>
      </c>
      <c r="E8196" s="124" t="s">
        <v>14172</v>
      </c>
      <c r="F8196" s="124" t="s">
        <v>3</v>
      </c>
      <c r="G8196" s="124">
        <v>1635510</v>
      </c>
      <c r="H8196" s="124"/>
      <c r="I8196" s="128" t="s">
        <v>16713</v>
      </c>
      <c r="J8196" s="124"/>
      <c r="K8196" s="124"/>
      <c r="L8196" s="124"/>
      <c r="M8196" s="124"/>
      <c r="N8196" s="197">
        <v>0</v>
      </c>
      <c r="O8196" s="197">
        <v>438.56</v>
      </c>
      <c r="P8196" s="124" t="s">
        <v>1314</v>
      </c>
    </row>
    <row r="8197" spans="1:16" ht="51">
      <c r="A8197" s="262">
        <v>312</v>
      </c>
      <c r="B8197" s="124"/>
      <c r="C8197" s="125" t="s">
        <v>809</v>
      </c>
      <c r="D8197" s="195">
        <v>43280</v>
      </c>
      <c r="E8197" s="124" t="s">
        <v>14173</v>
      </c>
      <c r="F8197" s="124" t="s">
        <v>3</v>
      </c>
      <c r="G8197" s="124">
        <v>1635509</v>
      </c>
      <c r="H8197" s="124"/>
      <c r="I8197" s="128" t="s">
        <v>16714</v>
      </c>
      <c r="J8197" s="124"/>
      <c r="K8197" s="124"/>
      <c r="L8197" s="124"/>
      <c r="M8197" s="124"/>
      <c r="N8197" s="197">
        <v>0</v>
      </c>
      <c r="O8197" s="197">
        <v>4</v>
      </c>
      <c r="P8197" s="124" t="s">
        <v>1314</v>
      </c>
    </row>
    <row r="8198" spans="1:16" ht="51">
      <c r="A8198" s="262">
        <v>312</v>
      </c>
      <c r="B8198" s="124"/>
      <c r="C8198" s="125" t="s">
        <v>809</v>
      </c>
      <c r="D8198" s="195">
        <v>43280</v>
      </c>
      <c r="E8198" s="124" t="s">
        <v>14174</v>
      </c>
      <c r="F8198" s="124" t="s">
        <v>3</v>
      </c>
      <c r="G8198" s="124">
        <v>1635508</v>
      </c>
      <c r="H8198" s="124"/>
      <c r="I8198" s="128" t="s">
        <v>16715</v>
      </c>
      <c r="J8198" s="124"/>
      <c r="K8198" s="124"/>
      <c r="L8198" s="124"/>
      <c r="M8198" s="124"/>
      <c r="N8198" s="197">
        <v>0</v>
      </c>
      <c r="O8198" s="197">
        <v>208.98000000000002</v>
      </c>
      <c r="P8198" s="124" t="s">
        <v>1314</v>
      </c>
    </row>
    <row r="8199" spans="1:16" ht="51">
      <c r="A8199" s="262">
        <v>312</v>
      </c>
      <c r="B8199" s="124"/>
      <c r="C8199" s="125" t="s">
        <v>809</v>
      </c>
      <c r="D8199" s="195">
        <v>43280</v>
      </c>
      <c r="E8199" s="124" t="s">
        <v>14175</v>
      </c>
      <c r="F8199" s="124" t="s">
        <v>3</v>
      </c>
      <c r="G8199" s="124">
        <v>1635506</v>
      </c>
      <c r="H8199" s="124"/>
      <c r="I8199" s="128" t="s">
        <v>16716</v>
      </c>
      <c r="J8199" s="124"/>
      <c r="K8199" s="124"/>
      <c r="L8199" s="124"/>
      <c r="M8199" s="124"/>
      <c r="N8199" s="197">
        <v>0</v>
      </c>
      <c r="O8199" s="197">
        <v>4928.1400000000003</v>
      </c>
      <c r="P8199" s="124" t="s">
        <v>1314</v>
      </c>
    </row>
    <row r="8200" spans="1:16" ht="51">
      <c r="A8200" s="262">
        <v>670</v>
      </c>
      <c r="B8200" s="124"/>
      <c r="C8200" s="125" t="s">
        <v>235</v>
      </c>
      <c r="D8200" s="195">
        <v>43280</v>
      </c>
      <c r="E8200" s="124" t="s">
        <v>14176</v>
      </c>
      <c r="F8200" s="124" t="s">
        <v>3</v>
      </c>
      <c r="G8200" s="124">
        <v>1635584</v>
      </c>
      <c r="H8200" s="124"/>
      <c r="I8200" s="128" t="s">
        <v>16717</v>
      </c>
      <c r="J8200" s="124"/>
      <c r="K8200" s="124"/>
      <c r="L8200" s="124"/>
      <c r="M8200" s="124"/>
      <c r="N8200" s="197">
        <v>0</v>
      </c>
      <c r="O8200" s="197">
        <v>331.8</v>
      </c>
      <c r="P8200" s="124" t="s">
        <v>1314</v>
      </c>
    </row>
    <row r="8201" spans="1:16" ht="51">
      <c r="A8201" s="262" t="s">
        <v>619</v>
      </c>
      <c r="B8201" s="124"/>
      <c r="C8201" s="125" t="s">
        <v>713</v>
      </c>
      <c r="D8201" s="195">
        <v>43280</v>
      </c>
      <c r="E8201" s="124" t="s">
        <v>14177</v>
      </c>
      <c r="F8201" s="124" t="s">
        <v>3</v>
      </c>
      <c r="G8201" s="124">
        <v>1635577</v>
      </c>
      <c r="H8201" s="124"/>
      <c r="I8201" s="128" t="s">
        <v>16718</v>
      </c>
      <c r="J8201" s="124"/>
      <c r="K8201" s="124"/>
      <c r="L8201" s="124"/>
      <c r="M8201" s="124"/>
      <c r="N8201" s="197">
        <v>0</v>
      </c>
      <c r="O8201" s="197">
        <v>70</v>
      </c>
      <c r="P8201" s="124" t="s">
        <v>1314</v>
      </c>
    </row>
    <row r="8202" spans="1:16" ht="51">
      <c r="A8202" s="262">
        <v>203</v>
      </c>
      <c r="B8202" s="124"/>
      <c r="C8202" s="125" t="s">
        <v>757</v>
      </c>
      <c r="D8202" s="195">
        <v>43280</v>
      </c>
      <c r="E8202" s="124" t="s">
        <v>14178</v>
      </c>
      <c r="F8202" s="124" t="s">
        <v>3</v>
      </c>
      <c r="G8202" s="124">
        <v>1635568</v>
      </c>
      <c r="H8202" s="124"/>
      <c r="I8202" s="128" t="s">
        <v>16719</v>
      </c>
      <c r="J8202" s="124"/>
      <c r="K8202" s="124"/>
      <c r="L8202" s="124"/>
      <c r="M8202" s="124"/>
      <c r="N8202" s="197">
        <v>0</v>
      </c>
      <c r="O8202" s="197">
        <v>742</v>
      </c>
      <c r="P8202" s="124" t="s">
        <v>1314</v>
      </c>
    </row>
    <row r="8203" spans="1:16" ht="51">
      <c r="A8203" s="262" t="s">
        <v>619</v>
      </c>
      <c r="B8203" s="124"/>
      <c r="C8203" s="125" t="s">
        <v>713</v>
      </c>
      <c r="D8203" s="195">
        <v>43280</v>
      </c>
      <c r="E8203" s="124" t="s">
        <v>14179</v>
      </c>
      <c r="F8203" s="124" t="s">
        <v>3</v>
      </c>
      <c r="G8203" s="124">
        <v>1635561</v>
      </c>
      <c r="H8203" s="124"/>
      <c r="I8203" s="128" t="s">
        <v>16720</v>
      </c>
      <c r="J8203" s="124"/>
      <c r="K8203" s="124"/>
      <c r="L8203" s="124"/>
      <c r="M8203" s="124"/>
      <c r="N8203" s="197">
        <v>0</v>
      </c>
      <c r="O8203" s="197">
        <v>682.04</v>
      </c>
      <c r="P8203" s="124" t="s">
        <v>1314</v>
      </c>
    </row>
    <row r="8204" spans="1:16" ht="51">
      <c r="A8204" s="262" t="s">
        <v>619</v>
      </c>
      <c r="B8204" s="124"/>
      <c r="C8204" s="125" t="s">
        <v>713</v>
      </c>
      <c r="D8204" s="195">
        <v>43280</v>
      </c>
      <c r="E8204" s="124" t="s">
        <v>14180</v>
      </c>
      <c r="F8204" s="124" t="s">
        <v>3</v>
      </c>
      <c r="G8204" s="124">
        <v>1635558</v>
      </c>
      <c r="H8204" s="124"/>
      <c r="I8204" s="128" t="s">
        <v>16721</v>
      </c>
      <c r="J8204" s="124"/>
      <c r="K8204" s="124"/>
      <c r="L8204" s="124"/>
      <c r="M8204" s="124"/>
      <c r="N8204" s="197">
        <v>0</v>
      </c>
      <c r="O8204" s="197">
        <v>38</v>
      </c>
      <c r="P8204" s="124" t="s">
        <v>1314</v>
      </c>
    </row>
    <row r="8205" spans="1:16" ht="51">
      <c r="A8205" s="262" t="s">
        <v>619</v>
      </c>
      <c r="B8205" s="124"/>
      <c r="C8205" s="125" t="s">
        <v>713</v>
      </c>
      <c r="D8205" s="195">
        <v>43280</v>
      </c>
      <c r="E8205" s="124" t="s">
        <v>14181</v>
      </c>
      <c r="F8205" s="124" t="s">
        <v>3</v>
      </c>
      <c r="G8205" s="124">
        <v>1635556</v>
      </c>
      <c r="H8205" s="124"/>
      <c r="I8205" s="128" t="s">
        <v>16722</v>
      </c>
      <c r="J8205" s="124"/>
      <c r="K8205" s="124"/>
      <c r="L8205" s="124"/>
      <c r="M8205" s="124"/>
      <c r="N8205" s="197">
        <v>0</v>
      </c>
      <c r="O8205" s="197">
        <v>159.9</v>
      </c>
      <c r="P8205" s="124" t="s">
        <v>1314</v>
      </c>
    </row>
    <row r="8206" spans="1:16" ht="51">
      <c r="A8206" s="262" t="s">
        <v>619</v>
      </c>
      <c r="B8206" s="124"/>
      <c r="C8206" s="125" t="s">
        <v>713</v>
      </c>
      <c r="D8206" s="195">
        <v>43280</v>
      </c>
      <c r="E8206" s="124" t="s">
        <v>14182</v>
      </c>
      <c r="F8206" s="124" t="s">
        <v>3</v>
      </c>
      <c r="G8206" s="124">
        <v>1635555</v>
      </c>
      <c r="H8206" s="124"/>
      <c r="I8206" s="128" t="s">
        <v>16723</v>
      </c>
      <c r="J8206" s="124"/>
      <c r="K8206" s="124"/>
      <c r="L8206" s="124"/>
      <c r="M8206" s="124"/>
      <c r="N8206" s="197">
        <v>0</v>
      </c>
      <c r="O8206" s="197">
        <v>190</v>
      </c>
      <c r="P8206" s="124" t="s">
        <v>1314</v>
      </c>
    </row>
    <row r="8207" spans="1:16" ht="51">
      <c r="A8207" s="262" t="s">
        <v>619</v>
      </c>
      <c r="B8207" s="124"/>
      <c r="C8207" s="125" t="s">
        <v>713</v>
      </c>
      <c r="D8207" s="195">
        <v>43280</v>
      </c>
      <c r="E8207" s="124" t="s">
        <v>14183</v>
      </c>
      <c r="F8207" s="124" t="s">
        <v>3</v>
      </c>
      <c r="G8207" s="124">
        <v>1635554</v>
      </c>
      <c r="H8207" s="124"/>
      <c r="I8207" s="128" t="s">
        <v>16724</v>
      </c>
      <c r="J8207" s="124"/>
      <c r="K8207" s="124"/>
      <c r="L8207" s="124"/>
      <c r="M8207" s="124"/>
      <c r="N8207" s="197">
        <v>0</v>
      </c>
      <c r="O8207" s="197">
        <v>87.64</v>
      </c>
      <c r="P8207" s="124" t="s">
        <v>1314</v>
      </c>
    </row>
    <row r="8208" spans="1:16" ht="51">
      <c r="A8208" s="262" t="s">
        <v>619</v>
      </c>
      <c r="B8208" s="124"/>
      <c r="C8208" s="125" t="s">
        <v>713</v>
      </c>
      <c r="D8208" s="195">
        <v>43280</v>
      </c>
      <c r="E8208" s="124" t="s">
        <v>14184</v>
      </c>
      <c r="F8208" s="124" t="s">
        <v>3</v>
      </c>
      <c r="G8208" s="124">
        <v>1635553</v>
      </c>
      <c r="H8208" s="124"/>
      <c r="I8208" s="128" t="s">
        <v>16725</v>
      </c>
      <c r="J8208" s="124"/>
      <c r="K8208" s="124"/>
      <c r="L8208" s="124"/>
      <c r="M8208" s="124"/>
      <c r="N8208" s="197">
        <v>0</v>
      </c>
      <c r="O8208" s="197">
        <v>151.80000000000001</v>
      </c>
      <c r="P8208" s="124" t="s">
        <v>1314</v>
      </c>
    </row>
    <row r="8209" spans="1:16" ht="51">
      <c r="A8209" s="262" t="s">
        <v>619</v>
      </c>
      <c r="B8209" s="124"/>
      <c r="C8209" s="125" t="s">
        <v>713</v>
      </c>
      <c r="D8209" s="195">
        <v>43280</v>
      </c>
      <c r="E8209" s="124" t="s">
        <v>14185</v>
      </c>
      <c r="F8209" s="124" t="s">
        <v>3</v>
      </c>
      <c r="G8209" s="124">
        <v>1635552</v>
      </c>
      <c r="H8209" s="124"/>
      <c r="I8209" s="128" t="s">
        <v>16726</v>
      </c>
      <c r="J8209" s="124"/>
      <c r="K8209" s="124"/>
      <c r="L8209" s="124"/>
      <c r="M8209" s="124"/>
      <c r="N8209" s="197">
        <v>0</v>
      </c>
      <c r="O8209" s="197">
        <v>127</v>
      </c>
      <c r="P8209" s="124" t="s">
        <v>1314</v>
      </c>
    </row>
    <row r="8210" spans="1:16" ht="51">
      <c r="A8210" s="262" t="s">
        <v>619</v>
      </c>
      <c r="B8210" s="124"/>
      <c r="C8210" s="125" t="s">
        <v>713</v>
      </c>
      <c r="D8210" s="195">
        <v>43280</v>
      </c>
      <c r="E8210" s="124" t="s">
        <v>14186</v>
      </c>
      <c r="F8210" s="124" t="s">
        <v>3</v>
      </c>
      <c r="G8210" s="124">
        <v>1635551</v>
      </c>
      <c r="H8210" s="124"/>
      <c r="I8210" s="128" t="s">
        <v>16727</v>
      </c>
      <c r="J8210" s="124"/>
      <c r="K8210" s="124"/>
      <c r="L8210" s="124"/>
      <c r="M8210" s="124"/>
      <c r="N8210" s="197">
        <v>0</v>
      </c>
      <c r="O8210" s="197">
        <v>17</v>
      </c>
      <c r="P8210" s="124" t="s">
        <v>1314</v>
      </c>
    </row>
    <row r="8211" spans="1:16" ht="51">
      <c r="A8211" s="262" t="s">
        <v>619</v>
      </c>
      <c r="B8211" s="124"/>
      <c r="C8211" s="125" t="s">
        <v>713</v>
      </c>
      <c r="D8211" s="195">
        <v>43280</v>
      </c>
      <c r="E8211" s="124" t="s">
        <v>14187</v>
      </c>
      <c r="F8211" s="124" t="s">
        <v>3</v>
      </c>
      <c r="G8211" s="124">
        <v>1635549</v>
      </c>
      <c r="H8211" s="124"/>
      <c r="I8211" s="128" t="s">
        <v>16728</v>
      </c>
      <c r="J8211" s="124"/>
      <c r="K8211" s="124"/>
      <c r="L8211" s="124"/>
      <c r="M8211" s="124"/>
      <c r="N8211" s="197">
        <v>0</v>
      </c>
      <c r="O8211" s="197">
        <v>947</v>
      </c>
      <c r="P8211" s="124" t="s">
        <v>1314</v>
      </c>
    </row>
    <row r="8212" spans="1:16" ht="51">
      <c r="A8212" s="262" t="s">
        <v>619</v>
      </c>
      <c r="B8212" s="124"/>
      <c r="C8212" s="125" t="s">
        <v>713</v>
      </c>
      <c r="D8212" s="195">
        <v>43280</v>
      </c>
      <c r="E8212" s="124" t="s">
        <v>14188</v>
      </c>
      <c r="F8212" s="124" t="s">
        <v>3</v>
      </c>
      <c r="G8212" s="124">
        <v>1635548</v>
      </c>
      <c r="H8212" s="124"/>
      <c r="I8212" s="128" t="s">
        <v>16729</v>
      </c>
      <c r="J8212" s="124"/>
      <c r="K8212" s="124"/>
      <c r="L8212" s="124"/>
      <c r="M8212" s="124"/>
      <c r="N8212" s="197">
        <v>0</v>
      </c>
      <c r="O8212" s="197">
        <v>2</v>
      </c>
      <c r="P8212" s="124" t="s">
        <v>1314</v>
      </c>
    </row>
    <row r="8213" spans="1:16" ht="51">
      <c r="A8213" s="262" t="s">
        <v>619</v>
      </c>
      <c r="B8213" s="124"/>
      <c r="C8213" s="125" t="s">
        <v>713</v>
      </c>
      <c r="D8213" s="195">
        <v>43280</v>
      </c>
      <c r="E8213" s="124" t="s">
        <v>14189</v>
      </c>
      <c r="F8213" s="124" t="s">
        <v>3</v>
      </c>
      <c r="G8213" s="124">
        <v>1635547</v>
      </c>
      <c r="H8213" s="124"/>
      <c r="I8213" s="128" t="s">
        <v>16730</v>
      </c>
      <c r="J8213" s="124"/>
      <c r="K8213" s="124"/>
      <c r="L8213" s="124"/>
      <c r="M8213" s="124"/>
      <c r="N8213" s="197">
        <v>0</v>
      </c>
      <c r="O8213" s="197">
        <v>880.99</v>
      </c>
      <c r="P8213" s="124" t="s">
        <v>1314</v>
      </c>
    </row>
    <row r="8214" spans="1:16" ht="51">
      <c r="A8214" s="262" t="s">
        <v>619</v>
      </c>
      <c r="B8214" s="124"/>
      <c r="C8214" s="125" t="s">
        <v>713</v>
      </c>
      <c r="D8214" s="195">
        <v>43280</v>
      </c>
      <c r="E8214" s="124" t="s">
        <v>14190</v>
      </c>
      <c r="F8214" s="124" t="s">
        <v>3</v>
      </c>
      <c r="G8214" s="124">
        <v>1635546</v>
      </c>
      <c r="H8214" s="124"/>
      <c r="I8214" s="128" t="s">
        <v>16731</v>
      </c>
      <c r="J8214" s="124"/>
      <c r="K8214" s="124"/>
      <c r="L8214" s="124"/>
      <c r="M8214" s="124"/>
      <c r="N8214" s="197">
        <v>0</v>
      </c>
      <c r="O8214" s="197">
        <v>45</v>
      </c>
      <c r="P8214" s="124" t="s">
        <v>1314</v>
      </c>
    </row>
    <row r="8215" spans="1:16" ht="51">
      <c r="A8215" s="262" t="s">
        <v>619</v>
      </c>
      <c r="B8215" s="124"/>
      <c r="C8215" s="125" t="s">
        <v>713</v>
      </c>
      <c r="D8215" s="195">
        <v>43280</v>
      </c>
      <c r="E8215" s="124" t="s">
        <v>14191</v>
      </c>
      <c r="F8215" s="124" t="s">
        <v>3</v>
      </c>
      <c r="G8215" s="124">
        <v>1635545</v>
      </c>
      <c r="H8215" s="124"/>
      <c r="I8215" s="128" t="s">
        <v>16732</v>
      </c>
      <c r="J8215" s="124"/>
      <c r="K8215" s="124"/>
      <c r="L8215" s="124"/>
      <c r="M8215" s="124"/>
      <c r="N8215" s="197">
        <v>0</v>
      </c>
      <c r="O8215" s="197">
        <v>134.49</v>
      </c>
      <c r="P8215" s="124" t="s">
        <v>1314</v>
      </c>
    </row>
    <row r="8216" spans="1:16" ht="51">
      <c r="A8216" s="262" t="s">
        <v>619</v>
      </c>
      <c r="B8216" s="124"/>
      <c r="C8216" s="125" t="s">
        <v>713</v>
      </c>
      <c r="D8216" s="195">
        <v>43280</v>
      </c>
      <c r="E8216" s="124" t="s">
        <v>14192</v>
      </c>
      <c r="F8216" s="124" t="s">
        <v>3</v>
      </c>
      <c r="G8216" s="124">
        <v>1635543</v>
      </c>
      <c r="H8216" s="124"/>
      <c r="I8216" s="128" t="s">
        <v>16733</v>
      </c>
      <c r="J8216" s="124"/>
      <c r="K8216" s="124"/>
      <c r="L8216" s="124"/>
      <c r="M8216" s="124"/>
      <c r="N8216" s="197">
        <v>0</v>
      </c>
      <c r="O8216" s="197">
        <v>74</v>
      </c>
      <c r="P8216" s="124" t="s">
        <v>1314</v>
      </c>
    </row>
    <row r="8217" spans="1:16" ht="51">
      <c r="A8217" s="262" t="s">
        <v>619</v>
      </c>
      <c r="B8217" s="124"/>
      <c r="C8217" s="125" t="s">
        <v>713</v>
      </c>
      <c r="D8217" s="195">
        <v>43280</v>
      </c>
      <c r="E8217" s="124" t="s">
        <v>14193</v>
      </c>
      <c r="F8217" s="124" t="s">
        <v>3</v>
      </c>
      <c r="G8217" s="124">
        <v>1635542</v>
      </c>
      <c r="H8217" s="124"/>
      <c r="I8217" s="128" t="s">
        <v>16734</v>
      </c>
      <c r="J8217" s="124"/>
      <c r="K8217" s="124"/>
      <c r="L8217" s="124"/>
      <c r="M8217" s="124"/>
      <c r="N8217" s="197">
        <v>0</v>
      </c>
      <c r="O8217" s="197">
        <v>670</v>
      </c>
      <c r="P8217" s="124" t="s">
        <v>1314</v>
      </c>
    </row>
    <row r="8218" spans="1:16" ht="51">
      <c r="A8218" s="262" t="s">
        <v>619</v>
      </c>
      <c r="B8218" s="124"/>
      <c r="C8218" s="125" t="s">
        <v>713</v>
      </c>
      <c r="D8218" s="195">
        <v>43280</v>
      </c>
      <c r="E8218" s="124" t="s">
        <v>14194</v>
      </c>
      <c r="F8218" s="124" t="s">
        <v>3</v>
      </c>
      <c r="G8218" s="124">
        <v>1635541</v>
      </c>
      <c r="H8218" s="124"/>
      <c r="I8218" s="128" t="s">
        <v>16735</v>
      </c>
      <c r="J8218" s="124"/>
      <c r="K8218" s="124"/>
      <c r="L8218" s="124"/>
      <c r="M8218" s="124"/>
      <c r="N8218" s="197">
        <v>0</v>
      </c>
      <c r="O8218" s="197">
        <v>1507.98</v>
      </c>
      <c r="P8218" s="124" t="s">
        <v>1314</v>
      </c>
    </row>
    <row r="8219" spans="1:16" ht="51">
      <c r="A8219" s="262" t="s">
        <v>619</v>
      </c>
      <c r="B8219" s="124"/>
      <c r="C8219" s="125" t="s">
        <v>713</v>
      </c>
      <c r="D8219" s="195">
        <v>43280</v>
      </c>
      <c r="E8219" s="124" t="s">
        <v>14195</v>
      </c>
      <c r="F8219" s="124" t="s">
        <v>3</v>
      </c>
      <c r="G8219" s="124">
        <v>1635540</v>
      </c>
      <c r="H8219" s="124"/>
      <c r="I8219" s="128" t="s">
        <v>16736</v>
      </c>
      <c r="J8219" s="124"/>
      <c r="K8219" s="124"/>
      <c r="L8219" s="124"/>
      <c r="M8219" s="124"/>
      <c r="N8219" s="197">
        <v>0</v>
      </c>
      <c r="O8219" s="197">
        <v>50.94</v>
      </c>
      <c r="P8219" s="124" t="s">
        <v>1314</v>
      </c>
    </row>
    <row r="8220" spans="1:16" ht="51">
      <c r="A8220" s="262" t="s">
        <v>619</v>
      </c>
      <c r="B8220" s="124"/>
      <c r="C8220" s="125" t="s">
        <v>713</v>
      </c>
      <c r="D8220" s="195">
        <v>43280</v>
      </c>
      <c r="E8220" s="124" t="s">
        <v>14196</v>
      </c>
      <c r="F8220" s="124" t="s">
        <v>3</v>
      </c>
      <c r="G8220" s="124">
        <v>1635538</v>
      </c>
      <c r="H8220" s="124"/>
      <c r="I8220" s="128" t="s">
        <v>16737</v>
      </c>
      <c r="J8220" s="124"/>
      <c r="K8220" s="124"/>
      <c r="L8220" s="124"/>
      <c r="M8220" s="124"/>
      <c r="N8220" s="197">
        <v>0</v>
      </c>
      <c r="O8220" s="197">
        <v>576.9</v>
      </c>
      <c r="P8220" s="124" t="s">
        <v>1314</v>
      </c>
    </row>
    <row r="8221" spans="1:16" ht="38.25">
      <c r="A8221" s="262">
        <v>283</v>
      </c>
      <c r="B8221" s="124"/>
      <c r="C8221" s="125" t="s">
        <v>146</v>
      </c>
      <c r="D8221" s="195">
        <v>43280</v>
      </c>
      <c r="E8221" s="124" t="s">
        <v>14197</v>
      </c>
      <c r="F8221" s="124" t="s">
        <v>3</v>
      </c>
      <c r="G8221" s="124">
        <v>1635458</v>
      </c>
      <c r="H8221" s="124"/>
      <c r="I8221" s="128" t="s">
        <v>16738</v>
      </c>
      <c r="J8221" s="124"/>
      <c r="K8221" s="124"/>
      <c r="L8221" s="124"/>
      <c r="M8221" s="124"/>
      <c r="N8221" s="197">
        <v>0</v>
      </c>
      <c r="O8221" s="197">
        <v>391</v>
      </c>
      <c r="P8221" s="124" t="s">
        <v>1314</v>
      </c>
    </row>
    <row r="8222" spans="1:16" ht="51">
      <c r="A8222" s="262" t="s">
        <v>619</v>
      </c>
      <c r="B8222" s="124"/>
      <c r="C8222" s="125" t="s">
        <v>713</v>
      </c>
      <c r="D8222" s="195">
        <v>43280</v>
      </c>
      <c r="E8222" s="124" t="s">
        <v>14198</v>
      </c>
      <c r="F8222" s="124" t="s">
        <v>3</v>
      </c>
      <c r="G8222" s="124">
        <v>1635446</v>
      </c>
      <c r="H8222" s="124"/>
      <c r="I8222" s="128" t="s">
        <v>16739</v>
      </c>
      <c r="J8222" s="124"/>
      <c r="K8222" s="124"/>
      <c r="L8222" s="124"/>
      <c r="M8222" s="124"/>
      <c r="N8222" s="197">
        <v>0</v>
      </c>
      <c r="O8222" s="197">
        <v>0.97</v>
      </c>
      <c r="P8222" s="124" t="s">
        <v>1314</v>
      </c>
    </row>
    <row r="8223" spans="1:16" ht="38.25">
      <c r="A8223" s="262">
        <v>572</v>
      </c>
      <c r="B8223" s="124"/>
      <c r="C8223" s="125" t="s">
        <v>848</v>
      </c>
      <c r="D8223" s="195">
        <v>43280</v>
      </c>
      <c r="E8223" s="124" t="s">
        <v>14199</v>
      </c>
      <c r="F8223" s="124" t="s">
        <v>3</v>
      </c>
      <c r="G8223" s="124">
        <v>1635443</v>
      </c>
      <c r="H8223" s="124"/>
      <c r="I8223" s="128" t="s">
        <v>16740</v>
      </c>
      <c r="J8223" s="124"/>
      <c r="K8223" s="124"/>
      <c r="L8223" s="124"/>
      <c r="M8223" s="124"/>
      <c r="N8223" s="197">
        <v>0</v>
      </c>
      <c r="O8223" s="197">
        <v>1218</v>
      </c>
      <c r="P8223" s="124" t="s">
        <v>1314</v>
      </c>
    </row>
    <row r="8224" spans="1:16" ht="51">
      <c r="A8224" s="262">
        <v>312</v>
      </c>
      <c r="B8224" s="124"/>
      <c r="C8224" s="125" t="s">
        <v>809</v>
      </c>
      <c r="D8224" s="195">
        <v>43280</v>
      </c>
      <c r="E8224" s="124" t="s">
        <v>14200</v>
      </c>
      <c r="F8224" s="124" t="s">
        <v>3</v>
      </c>
      <c r="G8224" s="124">
        <v>1635505</v>
      </c>
      <c r="H8224" s="124"/>
      <c r="I8224" s="128" t="s">
        <v>16741</v>
      </c>
      <c r="J8224" s="124"/>
      <c r="K8224" s="124"/>
      <c r="L8224" s="124"/>
      <c r="M8224" s="124"/>
      <c r="N8224" s="197">
        <v>0</v>
      </c>
      <c r="O8224" s="197">
        <v>30</v>
      </c>
      <c r="P8224" s="124" t="s">
        <v>1314</v>
      </c>
    </row>
    <row r="8225" spans="1:16" ht="51">
      <c r="A8225" s="262">
        <v>312</v>
      </c>
      <c r="B8225" s="124"/>
      <c r="C8225" s="125" t="s">
        <v>809</v>
      </c>
      <c r="D8225" s="195">
        <v>43280</v>
      </c>
      <c r="E8225" s="124" t="s">
        <v>14201</v>
      </c>
      <c r="F8225" s="124" t="s">
        <v>3</v>
      </c>
      <c r="G8225" s="124">
        <v>1635504</v>
      </c>
      <c r="H8225" s="124"/>
      <c r="I8225" s="128" t="s">
        <v>16742</v>
      </c>
      <c r="J8225" s="124"/>
      <c r="K8225" s="124"/>
      <c r="L8225" s="124"/>
      <c r="M8225" s="124"/>
      <c r="N8225" s="197">
        <v>0</v>
      </c>
      <c r="O8225" s="197">
        <v>50</v>
      </c>
      <c r="P8225" s="124" t="s">
        <v>1314</v>
      </c>
    </row>
    <row r="8226" spans="1:16" ht="51">
      <c r="A8226" s="262">
        <v>312</v>
      </c>
      <c r="B8226" s="124"/>
      <c r="C8226" s="125" t="s">
        <v>809</v>
      </c>
      <c r="D8226" s="195">
        <v>43280</v>
      </c>
      <c r="E8226" s="124" t="s">
        <v>14202</v>
      </c>
      <c r="F8226" s="124" t="s">
        <v>3</v>
      </c>
      <c r="G8226" s="124">
        <v>1635502</v>
      </c>
      <c r="H8226" s="124"/>
      <c r="I8226" s="128" t="s">
        <v>16743</v>
      </c>
      <c r="J8226" s="124"/>
      <c r="K8226" s="124"/>
      <c r="L8226" s="124"/>
      <c r="M8226" s="124"/>
      <c r="N8226" s="197">
        <v>0</v>
      </c>
      <c r="O8226" s="197">
        <v>1246</v>
      </c>
      <c r="P8226" s="124" t="s">
        <v>1314</v>
      </c>
    </row>
    <row r="8227" spans="1:16" ht="51">
      <c r="A8227" s="262">
        <v>312</v>
      </c>
      <c r="B8227" s="124"/>
      <c r="C8227" s="125" t="s">
        <v>809</v>
      </c>
      <c r="D8227" s="195">
        <v>43280</v>
      </c>
      <c r="E8227" s="124" t="s">
        <v>14203</v>
      </c>
      <c r="F8227" s="124" t="s">
        <v>3</v>
      </c>
      <c r="G8227" s="124">
        <v>1635501</v>
      </c>
      <c r="H8227" s="124"/>
      <c r="I8227" s="128" t="s">
        <v>16744</v>
      </c>
      <c r="J8227" s="124"/>
      <c r="K8227" s="124"/>
      <c r="L8227" s="124"/>
      <c r="M8227" s="124"/>
      <c r="N8227" s="197">
        <v>0</v>
      </c>
      <c r="O8227" s="197">
        <v>31</v>
      </c>
      <c r="P8227" s="124" t="s">
        <v>1314</v>
      </c>
    </row>
    <row r="8228" spans="1:16" ht="51">
      <c r="A8228" s="262">
        <v>20</v>
      </c>
      <c r="B8228" s="124"/>
      <c r="C8228" s="125" t="s">
        <v>693</v>
      </c>
      <c r="D8228" s="195">
        <v>43280</v>
      </c>
      <c r="E8228" s="124" t="s">
        <v>14204</v>
      </c>
      <c r="F8228" s="124" t="s">
        <v>3</v>
      </c>
      <c r="G8228" s="124">
        <v>1635499</v>
      </c>
      <c r="H8228" s="124"/>
      <c r="I8228" s="128" t="s">
        <v>16745</v>
      </c>
      <c r="J8228" s="124"/>
      <c r="K8228" s="124"/>
      <c r="L8228" s="124"/>
      <c r="M8228" s="124"/>
      <c r="N8228" s="197">
        <v>0</v>
      </c>
      <c r="O8228" s="197">
        <v>0.04</v>
      </c>
      <c r="P8228" s="124" t="s">
        <v>1314</v>
      </c>
    </row>
    <row r="8229" spans="1:16" ht="51">
      <c r="A8229" s="262">
        <v>312</v>
      </c>
      <c r="B8229" s="124"/>
      <c r="C8229" s="125" t="s">
        <v>809</v>
      </c>
      <c r="D8229" s="195">
        <v>43280</v>
      </c>
      <c r="E8229" s="124" t="s">
        <v>14205</v>
      </c>
      <c r="F8229" s="124" t="s">
        <v>3</v>
      </c>
      <c r="G8229" s="124">
        <v>1635498</v>
      </c>
      <c r="H8229" s="124"/>
      <c r="I8229" s="128" t="s">
        <v>16746</v>
      </c>
      <c r="J8229" s="124"/>
      <c r="K8229" s="124"/>
      <c r="L8229" s="124"/>
      <c r="M8229" s="124"/>
      <c r="N8229" s="197">
        <v>0</v>
      </c>
      <c r="O8229" s="197">
        <v>24</v>
      </c>
      <c r="P8229" s="124" t="s">
        <v>1314</v>
      </c>
    </row>
    <row r="8230" spans="1:16" ht="51">
      <c r="A8230" s="262">
        <v>312</v>
      </c>
      <c r="B8230" s="124"/>
      <c r="C8230" s="125" t="s">
        <v>809</v>
      </c>
      <c r="D8230" s="195">
        <v>43280</v>
      </c>
      <c r="E8230" s="124" t="s">
        <v>14206</v>
      </c>
      <c r="F8230" s="124" t="s">
        <v>3</v>
      </c>
      <c r="G8230" s="124">
        <v>1635497</v>
      </c>
      <c r="H8230" s="124"/>
      <c r="I8230" s="128" t="s">
        <v>16747</v>
      </c>
      <c r="J8230" s="124"/>
      <c r="K8230" s="124"/>
      <c r="L8230" s="124"/>
      <c r="M8230" s="124"/>
      <c r="N8230" s="197">
        <v>0</v>
      </c>
      <c r="O8230" s="197">
        <v>31.88</v>
      </c>
      <c r="P8230" s="124" t="s">
        <v>1314</v>
      </c>
    </row>
    <row r="8231" spans="1:16" ht="51">
      <c r="A8231" s="262">
        <v>312</v>
      </c>
      <c r="B8231" s="124"/>
      <c r="C8231" s="125" t="s">
        <v>809</v>
      </c>
      <c r="D8231" s="195">
        <v>43280</v>
      </c>
      <c r="E8231" s="124" t="s">
        <v>14207</v>
      </c>
      <c r="F8231" s="124" t="s">
        <v>3</v>
      </c>
      <c r="G8231" s="124">
        <v>1635496</v>
      </c>
      <c r="H8231" s="124"/>
      <c r="I8231" s="128" t="s">
        <v>16748</v>
      </c>
      <c r="J8231" s="124"/>
      <c r="K8231" s="124"/>
      <c r="L8231" s="124"/>
      <c r="M8231" s="124"/>
      <c r="N8231" s="197">
        <v>0</v>
      </c>
      <c r="O8231" s="197">
        <v>5</v>
      </c>
      <c r="P8231" s="124" t="s">
        <v>1314</v>
      </c>
    </row>
    <row r="8232" spans="1:16" ht="51">
      <c r="A8232" s="262">
        <v>312</v>
      </c>
      <c r="B8232" s="124"/>
      <c r="C8232" s="125" t="s">
        <v>809</v>
      </c>
      <c r="D8232" s="195">
        <v>43280</v>
      </c>
      <c r="E8232" s="124" t="s">
        <v>14208</v>
      </c>
      <c r="F8232" s="124" t="s">
        <v>3</v>
      </c>
      <c r="G8232" s="124">
        <v>1635493</v>
      </c>
      <c r="H8232" s="124"/>
      <c r="I8232" s="128" t="s">
        <v>16749</v>
      </c>
      <c r="J8232" s="124"/>
      <c r="K8232" s="124"/>
      <c r="L8232" s="124"/>
      <c r="M8232" s="124"/>
      <c r="N8232" s="197">
        <v>0</v>
      </c>
      <c r="O8232" s="197">
        <v>30</v>
      </c>
      <c r="P8232" s="124" t="s">
        <v>1314</v>
      </c>
    </row>
    <row r="8233" spans="1:16" ht="51">
      <c r="A8233" s="262">
        <v>312</v>
      </c>
      <c r="B8233" s="124"/>
      <c r="C8233" s="125" t="s">
        <v>809</v>
      </c>
      <c r="D8233" s="195">
        <v>43280</v>
      </c>
      <c r="E8233" s="124" t="s">
        <v>14209</v>
      </c>
      <c r="F8233" s="124" t="s">
        <v>3</v>
      </c>
      <c r="G8233" s="124">
        <v>1635492</v>
      </c>
      <c r="H8233" s="124"/>
      <c r="I8233" s="128" t="s">
        <v>16750</v>
      </c>
      <c r="J8233" s="124"/>
      <c r="K8233" s="124"/>
      <c r="L8233" s="124"/>
      <c r="M8233" s="124"/>
      <c r="N8233" s="197">
        <v>0</v>
      </c>
      <c r="O8233" s="197">
        <v>170.89000000000001</v>
      </c>
      <c r="P8233" s="124" t="s">
        <v>1314</v>
      </c>
    </row>
    <row r="8234" spans="1:16" ht="51">
      <c r="A8234" s="262" t="s">
        <v>619</v>
      </c>
      <c r="B8234" s="124"/>
      <c r="C8234" s="125" t="s">
        <v>713</v>
      </c>
      <c r="D8234" s="195">
        <v>43280</v>
      </c>
      <c r="E8234" s="124" t="s">
        <v>14210</v>
      </c>
      <c r="F8234" s="124" t="s">
        <v>3</v>
      </c>
      <c r="G8234" s="124">
        <v>1635478</v>
      </c>
      <c r="H8234" s="124"/>
      <c r="I8234" s="128" t="s">
        <v>16751</v>
      </c>
      <c r="J8234" s="124"/>
      <c r="K8234" s="124"/>
      <c r="L8234" s="124"/>
      <c r="M8234" s="124"/>
      <c r="N8234" s="197">
        <v>0</v>
      </c>
      <c r="O8234" s="197">
        <v>220</v>
      </c>
      <c r="P8234" s="124" t="s">
        <v>1314</v>
      </c>
    </row>
    <row r="8235" spans="1:16" ht="51">
      <c r="A8235" s="262" t="s">
        <v>619</v>
      </c>
      <c r="B8235" s="124"/>
      <c r="C8235" s="125" t="s">
        <v>713</v>
      </c>
      <c r="D8235" s="195">
        <v>43280</v>
      </c>
      <c r="E8235" s="124" t="s">
        <v>14211</v>
      </c>
      <c r="F8235" s="124" t="s">
        <v>3</v>
      </c>
      <c r="G8235" s="124">
        <v>1635481</v>
      </c>
      <c r="H8235" s="124"/>
      <c r="I8235" s="128" t="s">
        <v>16752</v>
      </c>
      <c r="J8235" s="124"/>
      <c r="K8235" s="124"/>
      <c r="L8235" s="124"/>
      <c r="M8235" s="124"/>
      <c r="N8235" s="197">
        <v>0</v>
      </c>
      <c r="O8235" s="197">
        <v>2000</v>
      </c>
      <c r="P8235" s="124" t="s">
        <v>1314</v>
      </c>
    </row>
    <row r="8236" spans="1:16" ht="38.25">
      <c r="A8236" s="262">
        <v>283</v>
      </c>
      <c r="B8236" s="124"/>
      <c r="C8236" s="125" t="s">
        <v>146</v>
      </c>
      <c r="D8236" s="195">
        <v>43280</v>
      </c>
      <c r="E8236" s="124" t="s">
        <v>14212</v>
      </c>
      <c r="F8236" s="124" t="s">
        <v>3</v>
      </c>
      <c r="G8236" s="124">
        <v>1635482</v>
      </c>
      <c r="H8236" s="124"/>
      <c r="I8236" s="128" t="s">
        <v>16753</v>
      </c>
      <c r="J8236" s="124"/>
      <c r="K8236" s="124"/>
      <c r="L8236" s="124"/>
      <c r="M8236" s="124"/>
      <c r="N8236" s="197">
        <v>0</v>
      </c>
      <c r="O8236" s="197">
        <v>900</v>
      </c>
      <c r="P8236" s="124" t="s">
        <v>1314</v>
      </c>
    </row>
    <row r="8237" spans="1:16" ht="38.25">
      <c r="A8237" s="262">
        <v>373</v>
      </c>
      <c r="B8237" s="124"/>
      <c r="C8237" s="125" t="s">
        <v>1269</v>
      </c>
      <c r="D8237" s="195">
        <v>43280</v>
      </c>
      <c r="E8237" s="124" t="s">
        <v>14213</v>
      </c>
      <c r="F8237" s="124" t="s">
        <v>3</v>
      </c>
      <c r="G8237" s="124">
        <v>1635483</v>
      </c>
      <c r="H8237" s="124"/>
      <c r="I8237" s="128" t="s">
        <v>16754</v>
      </c>
      <c r="J8237" s="124"/>
      <c r="K8237" s="124"/>
      <c r="L8237" s="124"/>
      <c r="M8237" s="124"/>
      <c r="N8237" s="197">
        <v>0</v>
      </c>
      <c r="O8237" s="197">
        <v>19112.2</v>
      </c>
      <c r="P8237" s="124" t="s">
        <v>1314</v>
      </c>
    </row>
    <row r="8238" spans="1:16" ht="51">
      <c r="A8238" s="262">
        <v>312</v>
      </c>
      <c r="B8238" s="124"/>
      <c r="C8238" s="125" t="s">
        <v>809</v>
      </c>
      <c r="D8238" s="195">
        <v>43280</v>
      </c>
      <c r="E8238" s="124" t="s">
        <v>14214</v>
      </c>
      <c r="F8238" s="124" t="s">
        <v>3</v>
      </c>
      <c r="G8238" s="124">
        <v>1635484</v>
      </c>
      <c r="H8238" s="124"/>
      <c r="I8238" s="128" t="s">
        <v>16755</v>
      </c>
      <c r="J8238" s="124"/>
      <c r="K8238" s="124"/>
      <c r="L8238" s="124"/>
      <c r="M8238" s="124"/>
      <c r="N8238" s="197">
        <v>0</v>
      </c>
      <c r="O8238" s="197">
        <v>127</v>
      </c>
      <c r="P8238" s="124" t="s">
        <v>1314</v>
      </c>
    </row>
    <row r="8239" spans="1:16" ht="51">
      <c r="A8239" s="262">
        <v>312</v>
      </c>
      <c r="B8239" s="124"/>
      <c r="C8239" s="125" t="s">
        <v>809</v>
      </c>
      <c r="D8239" s="195">
        <v>43280</v>
      </c>
      <c r="E8239" s="124" t="s">
        <v>14215</v>
      </c>
      <c r="F8239" s="124" t="s">
        <v>3</v>
      </c>
      <c r="G8239" s="124">
        <v>1635485</v>
      </c>
      <c r="H8239" s="124"/>
      <c r="I8239" s="128" t="s">
        <v>16756</v>
      </c>
      <c r="J8239" s="124"/>
      <c r="K8239" s="124"/>
      <c r="L8239" s="124"/>
      <c r="M8239" s="124"/>
      <c r="N8239" s="197">
        <v>0</v>
      </c>
      <c r="O8239" s="197">
        <v>6</v>
      </c>
      <c r="P8239" s="124" t="s">
        <v>1314</v>
      </c>
    </row>
    <row r="8240" spans="1:16" ht="51">
      <c r="A8240" s="262">
        <v>312</v>
      </c>
      <c r="B8240" s="124"/>
      <c r="C8240" s="125" t="s">
        <v>809</v>
      </c>
      <c r="D8240" s="195">
        <v>43280</v>
      </c>
      <c r="E8240" s="124" t="s">
        <v>14216</v>
      </c>
      <c r="F8240" s="124" t="s">
        <v>3</v>
      </c>
      <c r="G8240" s="124">
        <v>1635486</v>
      </c>
      <c r="H8240" s="124"/>
      <c r="I8240" s="128" t="s">
        <v>16757</v>
      </c>
      <c r="J8240" s="124"/>
      <c r="K8240" s="124"/>
      <c r="L8240" s="124"/>
      <c r="M8240" s="124"/>
      <c r="N8240" s="197">
        <v>0</v>
      </c>
      <c r="O8240" s="197">
        <v>451.28000000000003</v>
      </c>
      <c r="P8240" s="124" t="s">
        <v>1314</v>
      </c>
    </row>
    <row r="8241" spans="1:16" ht="51">
      <c r="A8241" s="262">
        <v>312</v>
      </c>
      <c r="B8241" s="124"/>
      <c r="C8241" s="125" t="s">
        <v>809</v>
      </c>
      <c r="D8241" s="195">
        <v>43280</v>
      </c>
      <c r="E8241" s="124" t="s">
        <v>14217</v>
      </c>
      <c r="F8241" s="124" t="s">
        <v>3</v>
      </c>
      <c r="G8241" s="124">
        <v>1635489</v>
      </c>
      <c r="H8241" s="124"/>
      <c r="I8241" s="128" t="s">
        <v>16758</v>
      </c>
      <c r="J8241" s="124"/>
      <c r="K8241" s="124"/>
      <c r="L8241" s="124"/>
      <c r="M8241" s="124"/>
      <c r="N8241" s="197">
        <v>0</v>
      </c>
      <c r="O8241" s="197">
        <v>5</v>
      </c>
      <c r="P8241" s="124" t="s">
        <v>1314</v>
      </c>
    </row>
    <row r="8242" spans="1:16" ht="51">
      <c r="A8242" s="262">
        <v>312</v>
      </c>
      <c r="B8242" s="124"/>
      <c r="C8242" s="125" t="s">
        <v>809</v>
      </c>
      <c r="D8242" s="195">
        <v>43280</v>
      </c>
      <c r="E8242" s="124" t="s">
        <v>14218</v>
      </c>
      <c r="F8242" s="124" t="s">
        <v>3</v>
      </c>
      <c r="G8242" s="124">
        <v>1635491</v>
      </c>
      <c r="H8242" s="124"/>
      <c r="I8242" s="128" t="s">
        <v>16759</v>
      </c>
      <c r="J8242" s="124"/>
      <c r="K8242" s="124"/>
      <c r="L8242" s="124"/>
      <c r="M8242" s="124"/>
      <c r="N8242" s="197">
        <v>0</v>
      </c>
      <c r="O8242" s="197">
        <v>20</v>
      </c>
      <c r="P8242" s="124" t="s">
        <v>1314</v>
      </c>
    </row>
    <row r="8243" spans="1:16" ht="63.75">
      <c r="A8243" s="262">
        <v>35</v>
      </c>
      <c r="B8243" s="124"/>
      <c r="C8243" s="125" t="s">
        <v>696</v>
      </c>
      <c r="D8243" s="195">
        <v>43280</v>
      </c>
      <c r="E8243" s="124" t="s">
        <v>14219</v>
      </c>
      <c r="F8243" s="124" t="s">
        <v>1315</v>
      </c>
      <c r="G8243" s="124">
        <v>18231023</v>
      </c>
      <c r="H8243" s="124"/>
      <c r="I8243" s="128" t="s">
        <v>16760</v>
      </c>
      <c r="J8243" s="124"/>
      <c r="K8243" s="124"/>
      <c r="L8243" s="124"/>
      <c r="M8243" s="124"/>
      <c r="N8243" s="197">
        <v>0</v>
      </c>
      <c r="O8243" s="197">
        <v>26024.35</v>
      </c>
      <c r="P8243" s="124" t="s">
        <v>1314</v>
      </c>
    </row>
    <row r="8244" spans="1:16" ht="51">
      <c r="A8244" s="262">
        <v>35</v>
      </c>
      <c r="B8244" s="124"/>
      <c r="C8244" s="125" t="s">
        <v>696</v>
      </c>
      <c r="D8244" s="195">
        <v>43280</v>
      </c>
      <c r="E8244" s="124" t="s">
        <v>14220</v>
      </c>
      <c r="F8244" s="124" t="s">
        <v>1315</v>
      </c>
      <c r="G8244" s="124">
        <v>18231013</v>
      </c>
      <c r="H8244" s="124"/>
      <c r="I8244" s="128" t="s">
        <v>16761</v>
      </c>
      <c r="J8244" s="124"/>
      <c r="K8244" s="124"/>
      <c r="L8244" s="124"/>
      <c r="M8244" s="124"/>
      <c r="N8244" s="197">
        <v>0</v>
      </c>
      <c r="O8244" s="197">
        <v>257954.19</v>
      </c>
      <c r="P8244" s="124" t="s">
        <v>1314</v>
      </c>
    </row>
    <row r="8245" spans="1:16" ht="76.5">
      <c r="A8245" s="262">
        <v>35</v>
      </c>
      <c r="B8245" s="124"/>
      <c r="C8245" s="125" t="s">
        <v>696</v>
      </c>
      <c r="D8245" s="195">
        <v>43280</v>
      </c>
      <c r="E8245" s="124" t="s">
        <v>14221</v>
      </c>
      <c r="F8245" s="124" t="s">
        <v>1315</v>
      </c>
      <c r="G8245" s="124">
        <v>18231012</v>
      </c>
      <c r="H8245" s="124"/>
      <c r="I8245" s="128" t="s">
        <v>16762</v>
      </c>
      <c r="J8245" s="124"/>
      <c r="K8245" s="124"/>
      <c r="L8245" s="124"/>
      <c r="M8245" s="124"/>
      <c r="N8245" s="197">
        <v>0</v>
      </c>
      <c r="O8245" s="197">
        <v>160588.51999999999</v>
      </c>
      <c r="P8245" s="124" t="s">
        <v>1314</v>
      </c>
    </row>
    <row r="8246" spans="1:16" ht="76.5">
      <c r="A8246" s="262">
        <v>35</v>
      </c>
      <c r="B8246" s="124"/>
      <c r="C8246" s="125" t="s">
        <v>696</v>
      </c>
      <c r="D8246" s="195">
        <v>43280</v>
      </c>
      <c r="E8246" s="124" t="s">
        <v>14222</v>
      </c>
      <c r="F8246" s="124" t="s">
        <v>1315</v>
      </c>
      <c r="G8246" s="124">
        <v>18230995</v>
      </c>
      <c r="H8246" s="124"/>
      <c r="I8246" s="128" t="s">
        <v>16763</v>
      </c>
      <c r="J8246" s="124"/>
      <c r="K8246" s="124"/>
      <c r="L8246" s="124"/>
      <c r="M8246" s="124"/>
      <c r="N8246" s="197">
        <v>0</v>
      </c>
      <c r="O8246" s="197">
        <v>116047.22</v>
      </c>
      <c r="P8246" s="124" t="s">
        <v>1314</v>
      </c>
    </row>
    <row r="8247" spans="1:16" ht="76.5">
      <c r="A8247" s="262">
        <v>35</v>
      </c>
      <c r="B8247" s="124"/>
      <c r="C8247" s="125" t="s">
        <v>696</v>
      </c>
      <c r="D8247" s="195">
        <v>43280</v>
      </c>
      <c r="E8247" s="124" t="s">
        <v>14223</v>
      </c>
      <c r="F8247" s="124" t="s">
        <v>1315</v>
      </c>
      <c r="G8247" s="124">
        <v>18230974</v>
      </c>
      <c r="H8247" s="124"/>
      <c r="I8247" s="128" t="s">
        <v>16764</v>
      </c>
      <c r="J8247" s="124"/>
      <c r="K8247" s="124"/>
      <c r="L8247" s="124"/>
      <c r="M8247" s="124"/>
      <c r="N8247" s="197">
        <v>0</v>
      </c>
      <c r="O8247" s="197">
        <v>13586.03</v>
      </c>
      <c r="P8247" s="124" t="s">
        <v>1314</v>
      </c>
    </row>
    <row r="8248" spans="1:16" ht="76.5">
      <c r="A8248" s="262">
        <v>35</v>
      </c>
      <c r="B8248" s="124"/>
      <c r="C8248" s="125" t="s">
        <v>696</v>
      </c>
      <c r="D8248" s="195">
        <v>43280</v>
      </c>
      <c r="E8248" s="124" t="s">
        <v>14224</v>
      </c>
      <c r="F8248" s="124" t="s">
        <v>1315</v>
      </c>
      <c r="G8248" s="124">
        <v>18230972</v>
      </c>
      <c r="H8248" s="124"/>
      <c r="I8248" s="128" t="s">
        <v>16765</v>
      </c>
      <c r="J8248" s="124"/>
      <c r="K8248" s="124"/>
      <c r="L8248" s="124"/>
      <c r="M8248" s="124"/>
      <c r="N8248" s="197">
        <v>0</v>
      </c>
      <c r="O8248" s="197">
        <v>4584.88</v>
      </c>
      <c r="P8248" s="124" t="s">
        <v>1314</v>
      </c>
    </row>
    <row r="8249" spans="1:16" ht="51">
      <c r="A8249" s="262" t="s">
        <v>620</v>
      </c>
      <c r="B8249" s="124"/>
      <c r="C8249" s="125" t="s">
        <v>714</v>
      </c>
      <c r="D8249" s="195">
        <v>43280</v>
      </c>
      <c r="E8249" s="124" t="s">
        <v>14225</v>
      </c>
      <c r="F8249" s="124" t="s">
        <v>6</v>
      </c>
      <c r="G8249" s="124">
        <v>772286</v>
      </c>
      <c r="H8249" s="124"/>
      <c r="I8249" s="128" t="s">
        <v>16766</v>
      </c>
      <c r="J8249" s="124"/>
      <c r="K8249" s="124"/>
      <c r="L8249" s="124"/>
      <c r="M8249" s="124"/>
      <c r="N8249" s="197">
        <v>0</v>
      </c>
      <c r="O8249" s="197">
        <v>26111.83</v>
      </c>
      <c r="P8249" s="124" t="s">
        <v>1314</v>
      </c>
    </row>
    <row r="8250" spans="1:16" ht="51">
      <c r="A8250" s="262" t="s">
        <v>620</v>
      </c>
      <c r="B8250" s="124"/>
      <c r="C8250" s="125" t="s">
        <v>714</v>
      </c>
      <c r="D8250" s="195">
        <v>43280</v>
      </c>
      <c r="E8250" s="124" t="s">
        <v>14226</v>
      </c>
      <c r="F8250" s="124" t="s">
        <v>6</v>
      </c>
      <c r="G8250" s="124">
        <v>772287</v>
      </c>
      <c r="H8250" s="124"/>
      <c r="I8250" s="128" t="s">
        <v>16767</v>
      </c>
      <c r="J8250" s="124"/>
      <c r="K8250" s="124"/>
      <c r="L8250" s="124"/>
      <c r="M8250" s="124"/>
      <c r="N8250" s="197">
        <v>0</v>
      </c>
      <c r="O8250" s="197">
        <v>124406.86</v>
      </c>
      <c r="P8250" s="124" t="s">
        <v>1314</v>
      </c>
    </row>
    <row r="8251" spans="1:16" ht="63.75">
      <c r="A8251" s="262" t="s">
        <v>620</v>
      </c>
      <c r="B8251" s="124"/>
      <c r="C8251" s="125" t="s">
        <v>714</v>
      </c>
      <c r="D8251" s="195">
        <v>43280</v>
      </c>
      <c r="E8251" s="124" t="s">
        <v>14227</v>
      </c>
      <c r="F8251" s="124" t="s">
        <v>6</v>
      </c>
      <c r="G8251" s="124">
        <v>772288</v>
      </c>
      <c r="H8251" s="124"/>
      <c r="I8251" s="128" t="s">
        <v>16768</v>
      </c>
      <c r="J8251" s="124"/>
      <c r="K8251" s="124"/>
      <c r="L8251" s="124"/>
      <c r="M8251" s="124"/>
      <c r="N8251" s="197">
        <v>0</v>
      </c>
      <c r="O8251" s="197">
        <v>169070.65</v>
      </c>
      <c r="P8251" s="124" t="s">
        <v>1314</v>
      </c>
    </row>
    <row r="8252" spans="1:16" ht="102">
      <c r="A8252" s="262">
        <v>197</v>
      </c>
      <c r="B8252" s="124"/>
      <c r="C8252" s="125" t="s">
        <v>754</v>
      </c>
      <c r="D8252" s="195">
        <v>43280</v>
      </c>
      <c r="E8252" s="124" t="s">
        <v>14228</v>
      </c>
      <c r="F8252" s="124" t="s">
        <v>1257</v>
      </c>
      <c r="G8252" s="124">
        <v>5339</v>
      </c>
      <c r="H8252" s="124"/>
      <c r="I8252" s="128" t="s">
        <v>16769</v>
      </c>
      <c r="J8252" s="124"/>
      <c r="K8252" s="124"/>
      <c r="L8252" s="124"/>
      <c r="M8252" s="124"/>
      <c r="N8252" s="197">
        <v>245.91</v>
      </c>
      <c r="O8252" s="197">
        <v>0</v>
      </c>
      <c r="P8252" s="124" t="s">
        <v>1314</v>
      </c>
    </row>
    <row r="8253" spans="1:16" ht="63.75">
      <c r="A8253" s="262" t="s">
        <v>620</v>
      </c>
      <c r="B8253" s="124"/>
      <c r="C8253" s="125" t="s">
        <v>714</v>
      </c>
      <c r="D8253" s="195">
        <v>43280</v>
      </c>
      <c r="E8253" s="124" t="s">
        <v>14229</v>
      </c>
      <c r="F8253" s="124" t="s">
        <v>11</v>
      </c>
      <c r="G8253" s="124">
        <v>10828</v>
      </c>
      <c r="H8253" s="124"/>
      <c r="I8253" s="128" t="s">
        <v>16770</v>
      </c>
      <c r="J8253" s="124"/>
      <c r="K8253" s="124"/>
      <c r="L8253" s="124"/>
      <c r="M8253" s="124"/>
      <c r="N8253" s="197">
        <v>343.2</v>
      </c>
      <c r="O8253" s="197">
        <v>0</v>
      </c>
      <c r="P8253" s="124" t="s">
        <v>1314</v>
      </c>
    </row>
    <row r="8254" spans="1:16" ht="76.5">
      <c r="A8254" s="262">
        <v>10</v>
      </c>
      <c r="B8254" s="124"/>
      <c r="C8254" s="125" t="s">
        <v>690</v>
      </c>
      <c r="D8254" s="195">
        <v>43280</v>
      </c>
      <c r="E8254" s="124" t="s">
        <v>14230</v>
      </c>
      <c r="F8254" s="124" t="s">
        <v>15</v>
      </c>
      <c r="G8254" s="124">
        <v>5315</v>
      </c>
      <c r="H8254" s="124"/>
      <c r="I8254" s="128" t="s">
        <v>16771</v>
      </c>
      <c r="J8254" s="124"/>
      <c r="K8254" s="124"/>
      <c r="L8254" s="124"/>
      <c r="M8254" s="124"/>
      <c r="N8254" s="197">
        <v>560.86</v>
      </c>
      <c r="O8254" s="197">
        <v>0</v>
      </c>
      <c r="P8254" s="124" t="s">
        <v>1314</v>
      </c>
    </row>
    <row r="8255" spans="1:16" ht="63.75">
      <c r="A8255" s="262" t="s">
        <v>620</v>
      </c>
      <c r="B8255" s="124"/>
      <c r="C8255" s="125" t="s">
        <v>714</v>
      </c>
      <c r="D8255" s="195">
        <v>43280</v>
      </c>
      <c r="E8255" s="124" t="s">
        <v>14231</v>
      </c>
      <c r="F8255" s="124" t="s">
        <v>11</v>
      </c>
      <c r="G8255" s="124">
        <v>10844</v>
      </c>
      <c r="H8255" s="124"/>
      <c r="I8255" s="128" t="s">
        <v>16772</v>
      </c>
      <c r="J8255" s="124"/>
      <c r="K8255" s="124"/>
      <c r="L8255" s="124"/>
      <c r="M8255" s="124"/>
      <c r="N8255" s="197">
        <v>345.73</v>
      </c>
      <c r="O8255" s="197">
        <v>0</v>
      </c>
      <c r="P8255" s="124" t="s">
        <v>1314</v>
      </c>
    </row>
    <row r="8256" spans="1:16" ht="89.25">
      <c r="A8256" s="262">
        <v>10</v>
      </c>
      <c r="B8256" s="124"/>
      <c r="C8256" s="125" t="s">
        <v>690</v>
      </c>
      <c r="D8256" s="195">
        <v>43280</v>
      </c>
      <c r="E8256" s="124" t="s">
        <v>14232</v>
      </c>
      <c r="F8256" s="124" t="s">
        <v>15</v>
      </c>
      <c r="G8256" s="124">
        <v>5313</v>
      </c>
      <c r="H8256" s="124"/>
      <c r="I8256" s="128" t="s">
        <v>16773</v>
      </c>
      <c r="J8256" s="124"/>
      <c r="K8256" s="124"/>
      <c r="L8256" s="124"/>
      <c r="M8256" s="124"/>
      <c r="N8256" s="197">
        <v>272.68</v>
      </c>
      <c r="O8256" s="197">
        <v>0</v>
      </c>
      <c r="P8256" s="124" t="s">
        <v>1314</v>
      </c>
    </row>
    <row r="8257" spans="1:16" ht="89.25">
      <c r="A8257" s="262">
        <v>197</v>
      </c>
      <c r="B8257" s="124"/>
      <c r="C8257" s="125" t="s">
        <v>754</v>
      </c>
      <c r="D8257" s="195">
        <v>43280</v>
      </c>
      <c r="E8257" s="124" t="s">
        <v>14233</v>
      </c>
      <c r="F8257" s="124" t="s">
        <v>15</v>
      </c>
      <c r="G8257" s="124">
        <v>5339</v>
      </c>
      <c r="H8257" s="124"/>
      <c r="I8257" s="128" t="s">
        <v>16774</v>
      </c>
      <c r="J8257" s="124"/>
      <c r="K8257" s="124"/>
      <c r="L8257" s="124"/>
      <c r="M8257" s="124"/>
      <c r="N8257" s="197">
        <v>291.33</v>
      </c>
      <c r="O8257" s="197">
        <v>0</v>
      </c>
      <c r="P8257" s="124" t="s">
        <v>1314</v>
      </c>
    </row>
    <row r="8258" spans="1:16" ht="76.5">
      <c r="A8258" s="262">
        <v>10</v>
      </c>
      <c r="B8258" s="124"/>
      <c r="C8258" s="125" t="s">
        <v>690</v>
      </c>
      <c r="D8258" s="195">
        <v>43280</v>
      </c>
      <c r="E8258" s="124" t="s">
        <v>14234</v>
      </c>
      <c r="F8258" s="124" t="s">
        <v>15</v>
      </c>
      <c r="G8258" s="124">
        <v>5316</v>
      </c>
      <c r="H8258" s="124"/>
      <c r="I8258" s="128" t="s">
        <v>16775</v>
      </c>
      <c r="J8258" s="124"/>
      <c r="K8258" s="124"/>
      <c r="L8258" s="124"/>
      <c r="M8258" s="124"/>
      <c r="N8258" s="197">
        <v>307.8</v>
      </c>
      <c r="O8258" s="197">
        <v>0</v>
      </c>
      <c r="P8258" s="124" t="s">
        <v>1314</v>
      </c>
    </row>
    <row r="8259" spans="1:16" ht="76.5">
      <c r="A8259" s="262">
        <v>10</v>
      </c>
      <c r="B8259" s="124"/>
      <c r="C8259" s="125" t="s">
        <v>690</v>
      </c>
      <c r="D8259" s="195">
        <v>43280</v>
      </c>
      <c r="E8259" s="124" t="s">
        <v>14235</v>
      </c>
      <c r="F8259" s="124" t="s">
        <v>15</v>
      </c>
      <c r="G8259" s="124">
        <v>5318</v>
      </c>
      <c r="H8259" s="124"/>
      <c r="I8259" s="128" t="s">
        <v>16776</v>
      </c>
      <c r="J8259" s="124"/>
      <c r="K8259" s="124"/>
      <c r="L8259" s="124"/>
      <c r="M8259" s="124"/>
      <c r="N8259" s="197">
        <v>453.16</v>
      </c>
      <c r="O8259" s="197">
        <v>0</v>
      </c>
      <c r="P8259" s="124" t="s">
        <v>1314</v>
      </c>
    </row>
    <row r="8260" spans="1:16" ht="89.25">
      <c r="A8260" s="262">
        <v>10</v>
      </c>
      <c r="B8260" s="124"/>
      <c r="C8260" s="125" t="s">
        <v>690</v>
      </c>
      <c r="D8260" s="195">
        <v>43280</v>
      </c>
      <c r="E8260" s="124" t="s">
        <v>14236</v>
      </c>
      <c r="F8260" s="124" t="s">
        <v>15</v>
      </c>
      <c r="G8260" s="124">
        <v>5319</v>
      </c>
      <c r="H8260" s="124"/>
      <c r="I8260" s="128" t="s">
        <v>16777</v>
      </c>
      <c r="J8260" s="124"/>
      <c r="K8260" s="124"/>
      <c r="L8260" s="124"/>
      <c r="M8260" s="124"/>
      <c r="N8260" s="197">
        <v>2270.9899999999998</v>
      </c>
      <c r="O8260" s="197">
        <v>0</v>
      </c>
      <c r="P8260" s="124" t="s">
        <v>1314</v>
      </c>
    </row>
    <row r="8261" spans="1:16" ht="89.25">
      <c r="A8261" s="262">
        <v>594</v>
      </c>
      <c r="B8261" s="124"/>
      <c r="C8261" s="125" t="s">
        <v>113</v>
      </c>
      <c r="D8261" s="195">
        <v>43280</v>
      </c>
      <c r="E8261" s="124" t="s">
        <v>14237</v>
      </c>
      <c r="F8261" s="124" t="s">
        <v>15</v>
      </c>
      <c r="G8261" s="124">
        <v>5341</v>
      </c>
      <c r="H8261" s="124"/>
      <c r="I8261" s="128" t="s">
        <v>16778</v>
      </c>
      <c r="J8261" s="124"/>
      <c r="K8261" s="124"/>
      <c r="L8261" s="124"/>
      <c r="M8261" s="124"/>
      <c r="N8261" s="197">
        <v>592.35</v>
      </c>
      <c r="O8261" s="197">
        <v>0</v>
      </c>
      <c r="P8261" s="124" t="s">
        <v>1314</v>
      </c>
    </row>
    <row r="8262" spans="1:16" ht="89.25">
      <c r="A8262" s="262">
        <v>576</v>
      </c>
      <c r="B8262" s="124"/>
      <c r="C8262" s="125" t="s">
        <v>852</v>
      </c>
      <c r="D8262" s="195">
        <v>43280</v>
      </c>
      <c r="E8262" s="124" t="s">
        <v>14238</v>
      </c>
      <c r="F8262" s="124" t="s">
        <v>15</v>
      </c>
      <c r="G8262" s="124">
        <v>5343</v>
      </c>
      <c r="H8262" s="124"/>
      <c r="I8262" s="128" t="s">
        <v>16779</v>
      </c>
      <c r="J8262" s="124"/>
      <c r="K8262" s="124"/>
      <c r="L8262" s="124"/>
      <c r="M8262" s="124"/>
      <c r="N8262" s="197">
        <v>273.83999999999997</v>
      </c>
      <c r="O8262" s="197">
        <v>0</v>
      </c>
      <c r="P8262" s="124" t="s">
        <v>1314</v>
      </c>
    </row>
    <row r="8263" spans="1:16" ht="51">
      <c r="A8263" s="262">
        <v>117</v>
      </c>
      <c r="B8263" s="124"/>
      <c r="C8263" s="125" t="s">
        <v>722</v>
      </c>
      <c r="D8263" s="195">
        <v>43280</v>
      </c>
      <c r="E8263" s="124" t="s">
        <v>14239</v>
      </c>
      <c r="F8263" s="124" t="s">
        <v>11</v>
      </c>
      <c r="G8263" s="124">
        <v>925867</v>
      </c>
      <c r="H8263" s="124"/>
      <c r="I8263" s="128" t="s">
        <v>16780</v>
      </c>
      <c r="J8263" s="124"/>
      <c r="K8263" s="124"/>
      <c r="L8263" s="124"/>
      <c r="M8263" s="124"/>
      <c r="N8263" s="197">
        <v>50</v>
      </c>
      <c r="O8263" s="197">
        <v>0</v>
      </c>
      <c r="P8263" s="124" t="s">
        <v>1314</v>
      </c>
    </row>
    <row r="8264" spans="1:16" ht="38.25">
      <c r="A8264" s="262">
        <v>117</v>
      </c>
      <c r="B8264" s="124"/>
      <c r="C8264" s="125" t="s">
        <v>722</v>
      </c>
      <c r="D8264" s="195">
        <v>43280</v>
      </c>
      <c r="E8264" s="124" t="s">
        <v>14240</v>
      </c>
      <c r="F8264" s="124" t="s">
        <v>11</v>
      </c>
      <c r="G8264" s="124">
        <v>925864</v>
      </c>
      <c r="H8264" s="124"/>
      <c r="I8264" s="128" t="s">
        <v>16781</v>
      </c>
      <c r="J8264" s="124"/>
      <c r="K8264" s="124"/>
      <c r="L8264" s="124"/>
      <c r="M8264" s="124"/>
      <c r="N8264" s="197">
        <v>50</v>
      </c>
      <c r="O8264" s="197">
        <v>0</v>
      </c>
      <c r="P8264" s="124" t="s">
        <v>1314</v>
      </c>
    </row>
    <row r="8265" spans="1:16" ht="76.5">
      <c r="A8265" s="262">
        <v>132</v>
      </c>
      <c r="B8265" s="124"/>
      <c r="C8265" s="125" t="s">
        <v>728</v>
      </c>
      <c r="D8265" s="195">
        <v>43280</v>
      </c>
      <c r="E8265" s="124" t="s">
        <v>14241</v>
      </c>
      <c r="F8265" s="124" t="s">
        <v>11</v>
      </c>
      <c r="G8265" s="124">
        <v>925861</v>
      </c>
      <c r="H8265" s="124"/>
      <c r="I8265" s="128" t="s">
        <v>16782</v>
      </c>
      <c r="J8265" s="124"/>
      <c r="K8265" s="124"/>
      <c r="L8265" s="124"/>
      <c r="M8265" s="124"/>
      <c r="N8265" s="197">
        <v>3535.5</v>
      </c>
      <c r="O8265" s="197">
        <v>0</v>
      </c>
      <c r="P8265" s="124" t="s">
        <v>1314</v>
      </c>
    </row>
    <row r="8266" spans="1:16" ht="76.5">
      <c r="A8266" s="262" t="s">
        <v>620</v>
      </c>
      <c r="B8266" s="124"/>
      <c r="C8266" s="125" t="s">
        <v>714</v>
      </c>
      <c r="D8266" s="195">
        <v>43280</v>
      </c>
      <c r="E8266" s="124" t="s">
        <v>14242</v>
      </c>
      <c r="F8266" s="124" t="s">
        <v>6</v>
      </c>
      <c r="G8266" s="124">
        <v>992378</v>
      </c>
      <c r="H8266" s="124"/>
      <c r="I8266" s="128" t="s">
        <v>16783</v>
      </c>
      <c r="J8266" s="124"/>
      <c r="K8266" s="124"/>
      <c r="L8266" s="124"/>
      <c r="M8266" s="124"/>
      <c r="N8266" s="197">
        <v>0</v>
      </c>
      <c r="O8266" s="197">
        <v>13000</v>
      </c>
      <c r="P8266" s="124" t="s">
        <v>1314</v>
      </c>
    </row>
    <row r="8267" spans="1:16" ht="51">
      <c r="A8267" s="262">
        <v>513</v>
      </c>
      <c r="B8267" s="124"/>
      <c r="C8267" s="125" t="s">
        <v>201</v>
      </c>
      <c r="D8267" s="195">
        <v>43280</v>
      </c>
      <c r="E8267" s="124" t="s">
        <v>14243</v>
      </c>
      <c r="F8267" s="124" t="s">
        <v>15</v>
      </c>
      <c r="G8267" s="124">
        <v>772590</v>
      </c>
      <c r="H8267" s="124"/>
      <c r="I8267" s="128" t="s">
        <v>6144</v>
      </c>
      <c r="J8267" s="124"/>
      <c r="K8267" s="124"/>
      <c r="L8267" s="124"/>
      <c r="M8267" s="124"/>
      <c r="N8267" s="197">
        <v>50</v>
      </c>
      <c r="O8267" s="197">
        <v>0</v>
      </c>
      <c r="P8267" s="124" t="s">
        <v>1314</v>
      </c>
    </row>
    <row r="8268" spans="1:16" ht="89.25">
      <c r="A8268" s="262">
        <v>576</v>
      </c>
      <c r="B8268" s="124"/>
      <c r="C8268" s="125" t="s">
        <v>852</v>
      </c>
      <c r="D8268" s="195">
        <v>43280</v>
      </c>
      <c r="E8268" s="124" t="s">
        <v>14244</v>
      </c>
      <c r="F8268" s="124" t="s">
        <v>15</v>
      </c>
      <c r="G8268" s="124">
        <v>5353</v>
      </c>
      <c r="H8268" s="124"/>
      <c r="I8268" s="128" t="s">
        <v>16784</v>
      </c>
      <c r="J8268" s="124"/>
      <c r="K8268" s="124"/>
      <c r="L8268" s="124"/>
      <c r="M8268" s="124"/>
      <c r="N8268" s="197">
        <v>283.02999999999997</v>
      </c>
      <c r="O8268" s="197">
        <v>0</v>
      </c>
      <c r="P8268" s="124" t="s">
        <v>1314</v>
      </c>
    </row>
    <row r="8269" spans="1:16" ht="63.75">
      <c r="A8269" s="262">
        <v>20</v>
      </c>
      <c r="B8269" s="124"/>
      <c r="C8269" s="125" t="s">
        <v>693</v>
      </c>
      <c r="D8269" s="195">
        <v>43280</v>
      </c>
      <c r="E8269" s="124" t="s">
        <v>14245</v>
      </c>
      <c r="F8269" s="124" t="s">
        <v>15</v>
      </c>
      <c r="G8269" s="124">
        <v>5351</v>
      </c>
      <c r="H8269" s="124"/>
      <c r="I8269" s="128" t="s">
        <v>16785</v>
      </c>
      <c r="J8269" s="124"/>
      <c r="K8269" s="124"/>
      <c r="L8269" s="124"/>
      <c r="M8269" s="124"/>
      <c r="N8269" s="197">
        <v>307.87</v>
      </c>
      <c r="O8269" s="197">
        <v>0</v>
      </c>
      <c r="P8269" s="124" t="s">
        <v>1314</v>
      </c>
    </row>
    <row r="8270" spans="1:16">
      <c r="A8270" s="262" t="s">
        <v>1368</v>
      </c>
      <c r="B8270" s="124"/>
      <c r="C8270" s="125" t="s">
        <v>1368</v>
      </c>
      <c r="D8270" s="195">
        <v>43280</v>
      </c>
      <c r="E8270" s="124" t="s">
        <v>14246</v>
      </c>
      <c r="F8270" s="124" t="s">
        <v>13</v>
      </c>
      <c r="G8270" s="124">
        <v>383927</v>
      </c>
      <c r="H8270" s="124"/>
      <c r="I8270" s="128" t="s">
        <v>1393</v>
      </c>
      <c r="J8270" s="124"/>
      <c r="K8270" s="124"/>
      <c r="L8270" s="124"/>
      <c r="M8270" s="124"/>
      <c r="N8270" s="197">
        <v>2638866.11</v>
      </c>
      <c r="O8270" s="197">
        <v>0</v>
      </c>
      <c r="P8270" s="124" t="s">
        <v>1314</v>
      </c>
    </row>
    <row r="8271" spans="1:16">
      <c r="A8271" s="262" t="s">
        <v>1368</v>
      </c>
      <c r="B8271" s="124"/>
      <c r="C8271" s="125" t="s">
        <v>1368</v>
      </c>
      <c r="D8271" s="195">
        <v>43280</v>
      </c>
      <c r="E8271" s="124" t="s">
        <v>14247</v>
      </c>
      <c r="F8271" s="124" t="s">
        <v>13</v>
      </c>
      <c r="G8271" s="124">
        <v>383929</v>
      </c>
      <c r="H8271" s="124"/>
      <c r="I8271" s="128" t="s">
        <v>1393</v>
      </c>
      <c r="J8271" s="124"/>
      <c r="K8271" s="124"/>
      <c r="L8271" s="124"/>
      <c r="M8271" s="124"/>
      <c r="N8271" s="197">
        <v>6139761.8099999996</v>
      </c>
      <c r="O8271" s="197">
        <v>0</v>
      </c>
      <c r="P8271" s="124" t="s">
        <v>1314</v>
      </c>
    </row>
    <row r="8272" spans="1:16">
      <c r="A8272" s="262" t="s">
        <v>1368</v>
      </c>
      <c r="B8272" s="124"/>
      <c r="C8272" s="125" t="s">
        <v>1368</v>
      </c>
      <c r="D8272" s="195">
        <v>43280</v>
      </c>
      <c r="E8272" s="124" t="s">
        <v>14248</v>
      </c>
      <c r="F8272" s="124" t="s">
        <v>13</v>
      </c>
      <c r="G8272" s="124">
        <v>383931</v>
      </c>
      <c r="H8272" s="124"/>
      <c r="I8272" s="128" t="s">
        <v>1393</v>
      </c>
      <c r="J8272" s="124"/>
      <c r="K8272" s="124"/>
      <c r="L8272" s="124"/>
      <c r="M8272" s="124"/>
      <c r="N8272" s="197">
        <v>2638866.11</v>
      </c>
      <c r="O8272" s="197">
        <v>0</v>
      </c>
      <c r="P8272" s="124" t="s">
        <v>1314</v>
      </c>
    </row>
    <row r="8273" spans="1:16">
      <c r="A8273" s="262" t="s">
        <v>1368</v>
      </c>
      <c r="B8273" s="124"/>
      <c r="C8273" s="125" t="s">
        <v>1368</v>
      </c>
      <c r="D8273" s="195">
        <v>43280</v>
      </c>
      <c r="E8273" s="124" t="s">
        <v>14249</v>
      </c>
      <c r="F8273" s="124" t="s">
        <v>13</v>
      </c>
      <c r="G8273" s="124">
        <v>383933</v>
      </c>
      <c r="H8273" s="124"/>
      <c r="I8273" s="128" t="s">
        <v>1393</v>
      </c>
      <c r="J8273" s="124"/>
      <c r="K8273" s="124"/>
      <c r="L8273" s="124"/>
      <c r="M8273" s="124"/>
      <c r="N8273" s="197">
        <v>2638866.11</v>
      </c>
      <c r="O8273" s="197">
        <v>0</v>
      </c>
      <c r="P8273" s="124" t="s">
        <v>1314</v>
      </c>
    </row>
    <row r="8274" spans="1:16">
      <c r="A8274" s="262" t="s">
        <v>1368</v>
      </c>
      <c r="B8274" s="124"/>
      <c r="C8274" s="125" t="s">
        <v>1368</v>
      </c>
      <c r="D8274" s="195">
        <v>43280</v>
      </c>
      <c r="E8274" s="124" t="s">
        <v>14250</v>
      </c>
      <c r="F8274" s="124" t="s">
        <v>13</v>
      </c>
      <c r="G8274" s="124">
        <v>383935</v>
      </c>
      <c r="H8274" s="124"/>
      <c r="I8274" s="128" t="s">
        <v>1393</v>
      </c>
      <c r="J8274" s="124"/>
      <c r="K8274" s="124"/>
      <c r="L8274" s="124"/>
      <c r="M8274" s="124"/>
      <c r="N8274" s="197">
        <v>2638866.11</v>
      </c>
      <c r="O8274" s="197">
        <v>0</v>
      </c>
      <c r="P8274" s="124" t="s">
        <v>1314</v>
      </c>
    </row>
    <row r="8275" spans="1:16">
      <c r="A8275" s="262" t="s">
        <v>1368</v>
      </c>
      <c r="B8275" s="124"/>
      <c r="C8275" s="125" t="s">
        <v>1368</v>
      </c>
      <c r="D8275" s="195">
        <v>43280</v>
      </c>
      <c r="E8275" s="124" t="s">
        <v>14251</v>
      </c>
      <c r="F8275" s="124" t="s">
        <v>13</v>
      </c>
      <c r="G8275" s="124">
        <v>383937</v>
      </c>
      <c r="H8275" s="124"/>
      <c r="I8275" s="128" t="s">
        <v>1393</v>
      </c>
      <c r="J8275" s="124"/>
      <c r="K8275" s="124"/>
      <c r="L8275" s="124"/>
      <c r="M8275" s="124"/>
      <c r="N8275" s="197">
        <v>2638866.11</v>
      </c>
      <c r="O8275" s="197">
        <v>0</v>
      </c>
      <c r="P8275" s="124" t="s">
        <v>1314</v>
      </c>
    </row>
    <row r="8276" spans="1:16">
      <c r="A8276" s="262" t="s">
        <v>1368</v>
      </c>
      <c r="B8276" s="124"/>
      <c r="C8276" s="125" t="s">
        <v>1368</v>
      </c>
      <c r="D8276" s="195">
        <v>43280</v>
      </c>
      <c r="E8276" s="124" t="s">
        <v>14252</v>
      </c>
      <c r="F8276" s="124" t="s">
        <v>13</v>
      </c>
      <c r="G8276" s="124">
        <v>383939</v>
      </c>
      <c r="H8276" s="124"/>
      <c r="I8276" s="128" t="s">
        <v>1393</v>
      </c>
      <c r="J8276" s="124"/>
      <c r="K8276" s="124"/>
      <c r="L8276" s="124"/>
      <c r="M8276" s="124"/>
      <c r="N8276" s="197">
        <v>7247955.7800000003</v>
      </c>
      <c r="O8276" s="197">
        <v>0</v>
      </c>
      <c r="P8276" s="124" t="s">
        <v>1314</v>
      </c>
    </row>
    <row r="8277" spans="1:16">
      <c r="A8277" s="262" t="s">
        <v>1368</v>
      </c>
      <c r="B8277" s="124"/>
      <c r="C8277" s="125" t="s">
        <v>1368</v>
      </c>
      <c r="D8277" s="195">
        <v>43280</v>
      </c>
      <c r="E8277" s="124" t="s">
        <v>14253</v>
      </c>
      <c r="F8277" s="124" t="s">
        <v>13</v>
      </c>
      <c r="G8277" s="124">
        <v>383941</v>
      </c>
      <c r="H8277" s="124"/>
      <c r="I8277" s="128" t="s">
        <v>1393</v>
      </c>
      <c r="J8277" s="124"/>
      <c r="K8277" s="124"/>
      <c r="L8277" s="124"/>
      <c r="M8277" s="124"/>
      <c r="N8277" s="197">
        <v>7247955.7800000003</v>
      </c>
      <c r="O8277" s="197">
        <v>0</v>
      </c>
      <c r="P8277" s="124" t="s">
        <v>1314</v>
      </c>
    </row>
    <row r="8278" spans="1:16">
      <c r="A8278" s="262" t="s">
        <v>1368</v>
      </c>
      <c r="B8278" s="124"/>
      <c r="C8278" s="125" t="s">
        <v>1368</v>
      </c>
      <c r="D8278" s="195">
        <v>43280</v>
      </c>
      <c r="E8278" s="124" t="s">
        <v>14254</v>
      </c>
      <c r="F8278" s="124" t="s">
        <v>13</v>
      </c>
      <c r="G8278" s="124">
        <v>383943</v>
      </c>
      <c r="H8278" s="124"/>
      <c r="I8278" s="128" t="s">
        <v>1393</v>
      </c>
      <c r="J8278" s="124"/>
      <c r="K8278" s="124"/>
      <c r="L8278" s="124"/>
      <c r="M8278" s="124"/>
      <c r="N8278" s="197">
        <v>7247955.7800000003</v>
      </c>
      <c r="O8278" s="197">
        <v>0</v>
      </c>
      <c r="P8278" s="124" t="s">
        <v>1314</v>
      </c>
    </row>
    <row r="8279" spans="1:16">
      <c r="A8279" s="262" t="s">
        <v>1368</v>
      </c>
      <c r="B8279" s="124"/>
      <c r="C8279" s="125" t="s">
        <v>1368</v>
      </c>
      <c r="D8279" s="195">
        <v>43280</v>
      </c>
      <c r="E8279" s="124" t="s">
        <v>14255</v>
      </c>
      <c r="F8279" s="124" t="s">
        <v>13</v>
      </c>
      <c r="G8279" s="124">
        <v>383945</v>
      </c>
      <c r="H8279" s="124"/>
      <c r="I8279" s="128" t="s">
        <v>1393</v>
      </c>
      <c r="J8279" s="124"/>
      <c r="K8279" s="124"/>
      <c r="L8279" s="124"/>
      <c r="M8279" s="124"/>
      <c r="N8279" s="197">
        <v>7247955.7800000003</v>
      </c>
      <c r="O8279" s="197">
        <v>0</v>
      </c>
      <c r="P8279" s="124" t="s">
        <v>1314</v>
      </c>
    </row>
    <row r="8280" spans="1:16">
      <c r="A8280" s="262" t="s">
        <v>1368</v>
      </c>
      <c r="B8280" s="124"/>
      <c r="C8280" s="125" t="s">
        <v>1368</v>
      </c>
      <c r="D8280" s="195">
        <v>43280</v>
      </c>
      <c r="E8280" s="124" t="s">
        <v>14256</v>
      </c>
      <c r="F8280" s="124" t="s">
        <v>13</v>
      </c>
      <c r="G8280" s="124">
        <v>383947</v>
      </c>
      <c r="H8280" s="124"/>
      <c r="I8280" s="128" t="s">
        <v>1393</v>
      </c>
      <c r="J8280" s="124"/>
      <c r="K8280" s="124"/>
      <c r="L8280" s="124"/>
      <c r="M8280" s="124"/>
      <c r="N8280" s="197">
        <v>7247955.7800000003</v>
      </c>
      <c r="O8280" s="197">
        <v>0</v>
      </c>
      <c r="P8280" s="124" t="s">
        <v>1314</v>
      </c>
    </row>
    <row r="8281" spans="1:16">
      <c r="A8281" s="262" t="s">
        <v>1368</v>
      </c>
      <c r="B8281" s="124"/>
      <c r="C8281" s="125" t="s">
        <v>1368</v>
      </c>
      <c r="D8281" s="195">
        <v>43280</v>
      </c>
      <c r="E8281" s="124" t="s">
        <v>14257</v>
      </c>
      <c r="F8281" s="124" t="s">
        <v>13</v>
      </c>
      <c r="G8281" s="124">
        <v>383949</v>
      </c>
      <c r="H8281" s="124"/>
      <c r="I8281" s="128" t="s">
        <v>1393</v>
      </c>
      <c r="J8281" s="124"/>
      <c r="K8281" s="124"/>
      <c r="L8281" s="124"/>
      <c r="M8281" s="124"/>
      <c r="N8281" s="197">
        <v>6139761.8099999996</v>
      </c>
      <c r="O8281" s="197">
        <v>0</v>
      </c>
      <c r="P8281" s="124" t="s">
        <v>1314</v>
      </c>
    </row>
    <row r="8282" spans="1:16">
      <c r="A8282" s="262" t="s">
        <v>1368</v>
      </c>
      <c r="B8282" s="124"/>
      <c r="C8282" s="125" t="s">
        <v>1368</v>
      </c>
      <c r="D8282" s="195">
        <v>43280</v>
      </c>
      <c r="E8282" s="124" t="s">
        <v>14258</v>
      </c>
      <c r="F8282" s="124" t="s">
        <v>13</v>
      </c>
      <c r="G8282" s="124">
        <v>383951</v>
      </c>
      <c r="H8282" s="124"/>
      <c r="I8282" s="128" t="s">
        <v>1393</v>
      </c>
      <c r="J8282" s="124"/>
      <c r="K8282" s="124"/>
      <c r="L8282" s="124"/>
      <c r="M8282" s="124"/>
      <c r="N8282" s="197">
        <v>6139761.8099999996</v>
      </c>
      <c r="O8282" s="197">
        <v>0</v>
      </c>
      <c r="P8282" s="124" t="s">
        <v>1314</v>
      </c>
    </row>
    <row r="8283" spans="1:16">
      <c r="A8283" s="262" t="s">
        <v>1368</v>
      </c>
      <c r="B8283" s="124"/>
      <c r="C8283" s="125" t="s">
        <v>1368</v>
      </c>
      <c r="D8283" s="195">
        <v>43280</v>
      </c>
      <c r="E8283" s="124" t="s">
        <v>14259</v>
      </c>
      <c r="F8283" s="124" t="s">
        <v>13</v>
      </c>
      <c r="G8283" s="124">
        <v>383953</v>
      </c>
      <c r="H8283" s="124"/>
      <c r="I8283" s="128" t="s">
        <v>1393</v>
      </c>
      <c r="J8283" s="124"/>
      <c r="K8283" s="124"/>
      <c r="L8283" s="124"/>
      <c r="M8283" s="124"/>
      <c r="N8283" s="197">
        <v>6139761.8099999996</v>
      </c>
      <c r="O8283" s="197">
        <v>0</v>
      </c>
      <c r="P8283" s="124" t="s">
        <v>1314</v>
      </c>
    </row>
    <row r="8284" spans="1:16">
      <c r="A8284" s="262" t="s">
        <v>1368</v>
      </c>
      <c r="B8284" s="124"/>
      <c r="C8284" s="125" t="s">
        <v>1368</v>
      </c>
      <c r="D8284" s="195">
        <v>43280</v>
      </c>
      <c r="E8284" s="124" t="s">
        <v>14260</v>
      </c>
      <c r="F8284" s="124" t="s">
        <v>13</v>
      </c>
      <c r="G8284" s="124">
        <v>383955</v>
      </c>
      <c r="H8284" s="124"/>
      <c r="I8284" s="128" t="s">
        <v>1393</v>
      </c>
      <c r="J8284" s="124"/>
      <c r="K8284" s="124"/>
      <c r="L8284" s="124"/>
      <c r="M8284" s="124"/>
      <c r="N8284" s="197">
        <v>6139761.8099999996</v>
      </c>
      <c r="O8284" s="197">
        <v>0</v>
      </c>
      <c r="P8284" s="124" t="s">
        <v>1314</v>
      </c>
    </row>
    <row r="8285" spans="1:16">
      <c r="A8285" s="262" t="s">
        <v>1368</v>
      </c>
      <c r="B8285" s="124"/>
      <c r="C8285" s="125" t="s">
        <v>1368</v>
      </c>
      <c r="D8285" s="195">
        <v>43280</v>
      </c>
      <c r="E8285" s="124" t="s">
        <v>14261</v>
      </c>
      <c r="F8285" s="124" t="s">
        <v>13</v>
      </c>
      <c r="G8285" s="124">
        <v>383957</v>
      </c>
      <c r="H8285" s="124"/>
      <c r="I8285" s="128" t="s">
        <v>1393</v>
      </c>
      <c r="J8285" s="124"/>
      <c r="K8285" s="124"/>
      <c r="L8285" s="124"/>
      <c r="M8285" s="124"/>
      <c r="N8285" s="197">
        <v>16863577.030000001</v>
      </c>
      <c r="O8285" s="197">
        <v>0</v>
      </c>
      <c r="P8285" s="124" t="s">
        <v>1314</v>
      </c>
    </row>
    <row r="8286" spans="1:16">
      <c r="A8286" s="262" t="s">
        <v>1368</v>
      </c>
      <c r="B8286" s="124"/>
      <c r="C8286" s="125" t="s">
        <v>1368</v>
      </c>
      <c r="D8286" s="195">
        <v>43280</v>
      </c>
      <c r="E8286" s="124" t="s">
        <v>14262</v>
      </c>
      <c r="F8286" s="124" t="s">
        <v>13</v>
      </c>
      <c r="G8286" s="124">
        <v>383959</v>
      </c>
      <c r="H8286" s="124"/>
      <c r="I8286" s="128" t="s">
        <v>1393</v>
      </c>
      <c r="J8286" s="124"/>
      <c r="K8286" s="124"/>
      <c r="L8286" s="124"/>
      <c r="M8286" s="124"/>
      <c r="N8286" s="197">
        <v>16863577.030000001</v>
      </c>
      <c r="O8286" s="197">
        <v>0</v>
      </c>
      <c r="P8286" s="124" t="s">
        <v>1314</v>
      </c>
    </row>
    <row r="8287" spans="1:16">
      <c r="A8287" s="262" t="s">
        <v>1368</v>
      </c>
      <c r="B8287" s="124"/>
      <c r="C8287" s="125" t="s">
        <v>1368</v>
      </c>
      <c r="D8287" s="195">
        <v>43280</v>
      </c>
      <c r="E8287" s="124" t="s">
        <v>14263</v>
      </c>
      <c r="F8287" s="124" t="s">
        <v>13</v>
      </c>
      <c r="G8287" s="124">
        <v>383961</v>
      </c>
      <c r="H8287" s="124"/>
      <c r="I8287" s="128" t="s">
        <v>1393</v>
      </c>
      <c r="J8287" s="124"/>
      <c r="K8287" s="124"/>
      <c r="L8287" s="124"/>
      <c r="M8287" s="124"/>
      <c r="N8287" s="197">
        <v>16863577.030000001</v>
      </c>
      <c r="O8287" s="197">
        <v>0</v>
      </c>
      <c r="P8287" s="124" t="s">
        <v>1314</v>
      </c>
    </row>
    <row r="8288" spans="1:16">
      <c r="A8288" s="262" t="s">
        <v>1368</v>
      </c>
      <c r="B8288" s="124"/>
      <c r="C8288" s="125" t="s">
        <v>1368</v>
      </c>
      <c r="D8288" s="195">
        <v>43280</v>
      </c>
      <c r="E8288" s="124" t="s">
        <v>14264</v>
      </c>
      <c r="F8288" s="124" t="s">
        <v>13</v>
      </c>
      <c r="G8288" s="124">
        <v>383963</v>
      </c>
      <c r="H8288" s="124"/>
      <c r="I8288" s="128" t="s">
        <v>1393</v>
      </c>
      <c r="J8288" s="124"/>
      <c r="K8288" s="124"/>
      <c r="L8288" s="124"/>
      <c r="M8288" s="124"/>
      <c r="N8288" s="197">
        <v>16863577.030000001</v>
      </c>
      <c r="O8288" s="197">
        <v>0</v>
      </c>
      <c r="P8288" s="124" t="s">
        <v>1314</v>
      </c>
    </row>
    <row r="8289" spans="1:16">
      <c r="A8289" s="262" t="s">
        <v>1368</v>
      </c>
      <c r="B8289" s="124"/>
      <c r="C8289" s="125" t="s">
        <v>1368</v>
      </c>
      <c r="D8289" s="195">
        <v>43280</v>
      </c>
      <c r="E8289" s="124" t="s">
        <v>14265</v>
      </c>
      <c r="F8289" s="124" t="s">
        <v>13</v>
      </c>
      <c r="G8289" s="124">
        <v>383965</v>
      </c>
      <c r="H8289" s="124"/>
      <c r="I8289" s="128" t="s">
        <v>1393</v>
      </c>
      <c r="J8289" s="124"/>
      <c r="K8289" s="124"/>
      <c r="L8289" s="124"/>
      <c r="M8289" s="124"/>
      <c r="N8289" s="197">
        <v>16863577.030000001</v>
      </c>
      <c r="O8289" s="197">
        <v>0</v>
      </c>
      <c r="P8289" s="124" t="s">
        <v>1314</v>
      </c>
    </row>
    <row r="8290" spans="1:16">
      <c r="A8290" s="262" t="s">
        <v>1368</v>
      </c>
      <c r="B8290" s="124"/>
      <c r="C8290" s="125" t="s">
        <v>1368</v>
      </c>
      <c r="D8290" s="195">
        <v>43280</v>
      </c>
      <c r="E8290" s="124" t="s">
        <v>14266</v>
      </c>
      <c r="F8290" s="124" t="s">
        <v>13</v>
      </c>
      <c r="G8290" s="124">
        <v>383967</v>
      </c>
      <c r="H8290" s="124"/>
      <c r="I8290" s="128" t="s">
        <v>1393</v>
      </c>
      <c r="J8290" s="124"/>
      <c r="K8290" s="124"/>
      <c r="L8290" s="124"/>
      <c r="M8290" s="124"/>
      <c r="N8290" s="197">
        <v>3102573.71</v>
      </c>
      <c r="O8290" s="197">
        <v>0</v>
      </c>
      <c r="P8290" s="124" t="s">
        <v>1314</v>
      </c>
    </row>
    <row r="8291" spans="1:16">
      <c r="A8291" s="262" t="s">
        <v>1368</v>
      </c>
      <c r="B8291" s="124"/>
      <c r="C8291" s="125" t="s">
        <v>1368</v>
      </c>
      <c r="D8291" s="195">
        <v>43280</v>
      </c>
      <c r="E8291" s="124" t="s">
        <v>14267</v>
      </c>
      <c r="F8291" s="124" t="s">
        <v>13</v>
      </c>
      <c r="G8291" s="124">
        <v>383969</v>
      </c>
      <c r="H8291" s="124"/>
      <c r="I8291" s="128" t="s">
        <v>1393</v>
      </c>
      <c r="J8291" s="124"/>
      <c r="K8291" s="124"/>
      <c r="L8291" s="124"/>
      <c r="M8291" s="124"/>
      <c r="N8291" s="197">
        <v>3102573.71</v>
      </c>
      <c r="O8291" s="197">
        <v>0</v>
      </c>
      <c r="P8291" s="124" t="s">
        <v>1314</v>
      </c>
    </row>
    <row r="8292" spans="1:16">
      <c r="A8292" s="262" t="s">
        <v>1368</v>
      </c>
      <c r="B8292" s="124"/>
      <c r="C8292" s="125" t="s">
        <v>1368</v>
      </c>
      <c r="D8292" s="195">
        <v>43280</v>
      </c>
      <c r="E8292" s="124" t="s">
        <v>14268</v>
      </c>
      <c r="F8292" s="124" t="s">
        <v>13</v>
      </c>
      <c r="G8292" s="124">
        <v>383971</v>
      </c>
      <c r="H8292" s="124"/>
      <c r="I8292" s="128" t="s">
        <v>1393</v>
      </c>
      <c r="J8292" s="124"/>
      <c r="K8292" s="124"/>
      <c r="L8292" s="124"/>
      <c r="M8292" s="124"/>
      <c r="N8292" s="197">
        <v>3102573.71</v>
      </c>
      <c r="O8292" s="197">
        <v>0</v>
      </c>
      <c r="P8292" s="124" t="s">
        <v>1314</v>
      </c>
    </row>
    <row r="8293" spans="1:16">
      <c r="A8293" s="262" t="s">
        <v>1368</v>
      </c>
      <c r="B8293" s="124"/>
      <c r="C8293" s="125" t="s">
        <v>1368</v>
      </c>
      <c r="D8293" s="195">
        <v>43280</v>
      </c>
      <c r="E8293" s="124" t="s">
        <v>14269</v>
      </c>
      <c r="F8293" s="124" t="s">
        <v>13</v>
      </c>
      <c r="G8293" s="124">
        <v>383973</v>
      </c>
      <c r="H8293" s="124"/>
      <c r="I8293" s="128" t="s">
        <v>1393</v>
      </c>
      <c r="J8293" s="124"/>
      <c r="K8293" s="124"/>
      <c r="L8293" s="124"/>
      <c r="M8293" s="124"/>
      <c r="N8293" s="197">
        <v>3102573.71</v>
      </c>
      <c r="O8293" s="197">
        <v>0</v>
      </c>
      <c r="P8293" s="124" t="s">
        <v>1314</v>
      </c>
    </row>
    <row r="8294" spans="1:16">
      <c r="A8294" s="262" t="s">
        <v>1368</v>
      </c>
      <c r="B8294" s="124"/>
      <c r="C8294" s="125" t="s">
        <v>1368</v>
      </c>
      <c r="D8294" s="195">
        <v>43280</v>
      </c>
      <c r="E8294" s="124" t="s">
        <v>14270</v>
      </c>
      <c r="F8294" s="124" t="s">
        <v>13</v>
      </c>
      <c r="G8294" s="124">
        <v>383975</v>
      </c>
      <c r="H8294" s="124"/>
      <c r="I8294" s="128" t="s">
        <v>1393</v>
      </c>
      <c r="J8294" s="124"/>
      <c r="K8294" s="124"/>
      <c r="L8294" s="124"/>
      <c r="M8294" s="124"/>
      <c r="N8294" s="197">
        <v>3102573.71</v>
      </c>
      <c r="O8294" s="197">
        <v>0</v>
      </c>
      <c r="P8294" s="124" t="s">
        <v>1314</v>
      </c>
    </row>
    <row r="8295" spans="1:16">
      <c r="A8295" s="262" t="s">
        <v>1368</v>
      </c>
      <c r="B8295" s="124"/>
      <c r="C8295" s="125" t="s">
        <v>1368</v>
      </c>
      <c r="D8295" s="195">
        <v>43280</v>
      </c>
      <c r="E8295" s="124" t="s">
        <v>14271</v>
      </c>
      <c r="F8295" s="124" t="s">
        <v>13</v>
      </c>
      <c r="G8295" s="124">
        <v>383977</v>
      </c>
      <c r="H8295" s="124"/>
      <c r="I8295" s="128" t="s">
        <v>1393</v>
      </c>
      <c r="J8295" s="124"/>
      <c r="K8295" s="124"/>
      <c r="L8295" s="124"/>
      <c r="M8295" s="124"/>
      <c r="N8295" s="197">
        <v>1582273.34</v>
      </c>
      <c r="O8295" s="197">
        <v>0</v>
      </c>
      <c r="P8295" s="124" t="s">
        <v>1314</v>
      </c>
    </row>
    <row r="8296" spans="1:16">
      <c r="A8296" s="262" t="s">
        <v>1368</v>
      </c>
      <c r="B8296" s="124"/>
      <c r="C8296" s="125" t="s">
        <v>1368</v>
      </c>
      <c r="D8296" s="195">
        <v>43280</v>
      </c>
      <c r="E8296" s="124" t="s">
        <v>14272</v>
      </c>
      <c r="F8296" s="124" t="s">
        <v>13</v>
      </c>
      <c r="G8296" s="124">
        <v>383979</v>
      </c>
      <c r="H8296" s="124"/>
      <c r="I8296" s="128" t="s">
        <v>1393</v>
      </c>
      <c r="J8296" s="124"/>
      <c r="K8296" s="124"/>
      <c r="L8296" s="124"/>
      <c r="M8296" s="124"/>
      <c r="N8296" s="197">
        <v>168601.38</v>
      </c>
      <c r="O8296" s="197">
        <v>0</v>
      </c>
      <c r="P8296" s="124" t="s">
        <v>1314</v>
      </c>
    </row>
    <row r="8297" spans="1:16">
      <c r="A8297" s="262" t="s">
        <v>1368</v>
      </c>
      <c r="B8297" s="124"/>
      <c r="C8297" s="125" t="s">
        <v>1368</v>
      </c>
      <c r="D8297" s="195">
        <v>43280</v>
      </c>
      <c r="E8297" s="124" t="s">
        <v>14273</v>
      </c>
      <c r="F8297" s="124" t="s">
        <v>13</v>
      </c>
      <c r="G8297" s="124">
        <v>383981</v>
      </c>
      <c r="H8297" s="124"/>
      <c r="I8297" s="128" t="s">
        <v>1393</v>
      </c>
      <c r="J8297" s="124"/>
      <c r="K8297" s="124"/>
      <c r="L8297" s="124"/>
      <c r="M8297" s="124"/>
      <c r="N8297" s="197">
        <v>2787812.97</v>
      </c>
      <c r="O8297" s="197">
        <v>0</v>
      </c>
      <c r="P8297" s="124" t="s">
        <v>1314</v>
      </c>
    </row>
    <row r="8298" spans="1:16">
      <c r="A8298" s="262" t="s">
        <v>1368</v>
      </c>
      <c r="B8298" s="124"/>
      <c r="C8298" s="125" t="s">
        <v>1368</v>
      </c>
      <c r="D8298" s="195">
        <v>43280</v>
      </c>
      <c r="E8298" s="124" t="s">
        <v>14274</v>
      </c>
      <c r="F8298" s="124" t="s">
        <v>13</v>
      </c>
      <c r="G8298" s="124">
        <v>383983</v>
      </c>
      <c r="H8298" s="124"/>
      <c r="I8298" s="128" t="s">
        <v>1393</v>
      </c>
      <c r="J8298" s="124"/>
      <c r="K8298" s="124"/>
      <c r="L8298" s="124"/>
      <c r="M8298" s="124"/>
      <c r="N8298" s="197">
        <v>739044.54</v>
      </c>
      <c r="O8298" s="197">
        <v>0</v>
      </c>
      <c r="P8298" s="124" t="s">
        <v>1314</v>
      </c>
    </row>
    <row r="8299" spans="1:16">
      <c r="A8299" s="262" t="s">
        <v>1368</v>
      </c>
      <c r="B8299" s="124"/>
      <c r="C8299" s="125" t="s">
        <v>1368</v>
      </c>
      <c r="D8299" s="195">
        <v>43280</v>
      </c>
      <c r="E8299" s="124" t="s">
        <v>14275</v>
      </c>
      <c r="F8299" s="124" t="s">
        <v>13</v>
      </c>
      <c r="G8299" s="124">
        <v>383985</v>
      </c>
      <c r="H8299" s="124"/>
      <c r="I8299" s="128" t="s">
        <v>1393</v>
      </c>
      <c r="J8299" s="124"/>
      <c r="K8299" s="124"/>
      <c r="L8299" s="124"/>
      <c r="M8299" s="124"/>
      <c r="N8299" s="197">
        <v>4345899.66</v>
      </c>
      <c r="O8299" s="197">
        <v>0</v>
      </c>
      <c r="P8299" s="124" t="s">
        <v>1314</v>
      </c>
    </row>
    <row r="8300" spans="1:16">
      <c r="A8300" s="262" t="s">
        <v>1368</v>
      </c>
      <c r="B8300" s="124"/>
      <c r="C8300" s="125" t="s">
        <v>1368</v>
      </c>
      <c r="D8300" s="195">
        <v>43280</v>
      </c>
      <c r="E8300" s="124" t="s">
        <v>14276</v>
      </c>
      <c r="F8300" s="124" t="s">
        <v>13</v>
      </c>
      <c r="G8300" s="124">
        <v>383987</v>
      </c>
      <c r="H8300" s="124"/>
      <c r="I8300" s="128" t="s">
        <v>1393</v>
      </c>
      <c r="J8300" s="124"/>
      <c r="K8300" s="124"/>
      <c r="L8300" s="124"/>
      <c r="M8300" s="124"/>
      <c r="N8300" s="197">
        <v>2029872.63</v>
      </c>
      <c r="O8300" s="197">
        <v>0</v>
      </c>
      <c r="P8300" s="124" t="s">
        <v>1314</v>
      </c>
    </row>
    <row r="8301" spans="1:16">
      <c r="A8301" s="262" t="s">
        <v>1368</v>
      </c>
      <c r="B8301" s="124"/>
      <c r="C8301" s="125" t="s">
        <v>1368</v>
      </c>
      <c r="D8301" s="195">
        <v>43280</v>
      </c>
      <c r="E8301" s="124" t="s">
        <v>14277</v>
      </c>
      <c r="F8301" s="124" t="s">
        <v>13</v>
      </c>
      <c r="G8301" s="124">
        <v>383989</v>
      </c>
      <c r="H8301" s="124"/>
      <c r="I8301" s="128" t="s">
        <v>1393</v>
      </c>
      <c r="J8301" s="124"/>
      <c r="K8301" s="124"/>
      <c r="L8301" s="124"/>
      <c r="M8301" s="124"/>
      <c r="N8301" s="197">
        <v>7657055.79</v>
      </c>
      <c r="O8301" s="197">
        <v>0</v>
      </c>
      <c r="P8301" s="124" t="s">
        <v>1314</v>
      </c>
    </row>
    <row r="8302" spans="1:16">
      <c r="A8302" s="262" t="s">
        <v>1368</v>
      </c>
      <c r="B8302" s="124"/>
      <c r="C8302" s="125" t="s">
        <v>1368</v>
      </c>
      <c r="D8302" s="195">
        <v>43280</v>
      </c>
      <c r="E8302" s="124" t="s">
        <v>14278</v>
      </c>
      <c r="F8302" s="124" t="s">
        <v>13</v>
      </c>
      <c r="G8302" s="124">
        <v>383991</v>
      </c>
      <c r="H8302" s="124"/>
      <c r="I8302" s="128" t="s">
        <v>1393</v>
      </c>
      <c r="J8302" s="124"/>
      <c r="K8302" s="124"/>
      <c r="L8302" s="124"/>
      <c r="M8302" s="124"/>
      <c r="N8302" s="197">
        <v>463083.48</v>
      </c>
      <c r="O8302" s="197">
        <v>0</v>
      </c>
      <c r="P8302" s="124" t="s">
        <v>1314</v>
      </c>
    </row>
    <row r="8303" spans="1:16">
      <c r="A8303" s="262" t="s">
        <v>1368</v>
      </c>
      <c r="B8303" s="124"/>
      <c r="C8303" s="125" t="s">
        <v>1368</v>
      </c>
      <c r="D8303" s="195">
        <v>43280</v>
      </c>
      <c r="E8303" s="124" t="s">
        <v>14279</v>
      </c>
      <c r="F8303" s="124" t="s">
        <v>13</v>
      </c>
      <c r="G8303" s="124">
        <v>383993</v>
      </c>
      <c r="H8303" s="124"/>
      <c r="I8303" s="128" t="s">
        <v>1393</v>
      </c>
      <c r="J8303" s="124"/>
      <c r="K8303" s="124"/>
      <c r="L8303" s="124"/>
      <c r="M8303" s="124"/>
      <c r="N8303" s="197">
        <v>1719510.31</v>
      </c>
      <c r="O8303" s="197">
        <v>0</v>
      </c>
      <c r="P8303" s="124" t="s">
        <v>1314</v>
      </c>
    </row>
    <row r="8304" spans="1:16">
      <c r="A8304" s="262" t="s">
        <v>1368</v>
      </c>
      <c r="B8304" s="124"/>
      <c r="C8304" s="125" t="s">
        <v>1368</v>
      </c>
      <c r="D8304" s="195">
        <v>43280</v>
      </c>
      <c r="E8304" s="124" t="s">
        <v>14280</v>
      </c>
      <c r="F8304" s="124" t="s">
        <v>13</v>
      </c>
      <c r="G8304" s="124">
        <v>383995</v>
      </c>
      <c r="H8304" s="124"/>
      <c r="I8304" s="128" t="s">
        <v>1393</v>
      </c>
      <c r="J8304" s="124"/>
      <c r="K8304" s="124"/>
      <c r="L8304" s="124"/>
      <c r="M8304" s="124"/>
      <c r="N8304" s="197">
        <v>3681422.64</v>
      </c>
      <c r="O8304" s="197">
        <v>0</v>
      </c>
      <c r="P8304" s="124" t="s">
        <v>1314</v>
      </c>
    </row>
    <row r="8305" spans="1:16">
      <c r="A8305" s="262" t="s">
        <v>1368</v>
      </c>
      <c r="B8305" s="124"/>
      <c r="C8305" s="125" t="s">
        <v>1368</v>
      </c>
      <c r="D8305" s="195">
        <v>43280</v>
      </c>
      <c r="E8305" s="124" t="s">
        <v>14281</v>
      </c>
      <c r="F8305" s="124" t="s">
        <v>13</v>
      </c>
      <c r="G8305" s="124">
        <v>383997</v>
      </c>
      <c r="H8305" s="124"/>
      <c r="I8305" s="128" t="s">
        <v>1393</v>
      </c>
      <c r="J8305" s="124"/>
      <c r="K8305" s="124"/>
      <c r="L8305" s="124"/>
      <c r="M8305" s="124"/>
      <c r="N8305" s="197">
        <v>6486311.5199999996</v>
      </c>
      <c r="O8305" s="197">
        <v>0</v>
      </c>
      <c r="P8305" s="124" t="s">
        <v>1314</v>
      </c>
    </row>
    <row r="8306" spans="1:16">
      <c r="A8306" s="262" t="s">
        <v>1368</v>
      </c>
      <c r="B8306" s="124"/>
      <c r="C8306" s="125" t="s">
        <v>1368</v>
      </c>
      <c r="D8306" s="195">
        <v>43280</v>
      </c>
      <c r="E8306" s="124" t="s">
        <v>14282</v>
      </c>
      <c r="F8306" s="124" t="s">
        <v>13</v>
      </c>
      <c r="G8306" s="124">
        <v>383999</v>
      </c>
      <c r="H8306" s="124"/>
      <c r="I8306" s="128" t="s">
        <v>1393</v>
      </c>
      <c r="J8306" s="124"/>
      <c r="K8306" s="124"/>
      <c r="L8306" s="124"/>
      <c r="M8306" s="124"/>
      <c r="N8306" s="197">
        <v>392279.15</v>
      </c>
      <c r="O8306" s="197">
        <v>0</v>
      </c>
      <c r="P8306" s="124" t="s">
        <v>1314</v>
      </c>
    </row>
    <row r="8307" spans="1:16">
      <c r="A8307" s="262" t="s">
        <v>1368</v>
      </c>
      <c r="B8307" s="124"/>
      <c r="C8307" s="125" t="s">
        <v>1368</v>
      </c>
      <c r="D8307" s="195">
        <v>43280</v>
      </c>
      <c r="E8307" s="124" t="s">
        <v>14283</v>
      </c>
      <c r="F8307" s="124" t="s">
        <v>13</v>
      </c>
      <c r="G8307" s="124">
        <v>384001</v>
      </c>
      <c r="H8307" s="124"/>
      <c r="I8307" s="128" t="s">
        <v>1393</v>
      </c>
      <c r="J8307" s="124"/>
      <c r="K8307" s="124"/>
      <c r="L8307" s="124"/>
      <c r="M8307" s="124"/>
      <c r="N8307" s="197">
        <v>1077440.8600000001</v>
      </c>
      <c r="O8307" s="197">
        <v>0</v>
      </c>
      <c r="P8307" s="124" t="s">
        <v>1314</v>
      </c>
    </row>
    <row r="8308" spans="1:16">
      <c r="A8308" s="262" t="s">
        <v>1368</v>
      </c>
      <c r="B8308" s="124"/>
      <c r="C8308" s="125" t="s">
        <v>1368</v>
      </c>
      <c r="D8308" s="195">
        <v>43280</v>
      </c>
      <c r="E8308" s="124" t="s">
        <v>14284</v>
      </c>
      <c r="F8308" s="124" t="s">
        <v>13</v>
      </c>
      <c r="G8308" s="124">
        <v>384003</v>
      </c>
      <c r="H8308" s="124"/>
      <c r="I8308" s="128" t="s">
        <v>1393</v>
      </c>
      <c r="J8308" s="124"/>
      <c r="K8308" s="124"/>
      <c r="L8308" s="124"/>
      <c r="M8308" s="124"/>
      <c r="N8308" s="197">
        <v>17815416.5</v>
      </c>
      <c r="O8308" s="197">
        <v>0</v>
      </c>
      <c r="P8308" s="124" t="s">
        <v>1314</v>
      </c>
    </row>
    <row r="8309" spans="1:16">
      <c r="A8309" s="262" t="s">
        <v>1368</v>
      </c>
      <c r="B8309" s="124"/>
      <c r="C8309" s="125" t="s">
        <v>1368</v>
      </c>
      <c r="D8309" s="195">
        <v>43280</v>
      </c>
      <c r="E8309" s="124" t="s">
        <v>14285</v>
      </c>
      <c r="F8309" s="124" t="s">
        <v>13</v>
      </c>
      <c r="G8309" s="124">
        <v>384005</v>
      </c>
      <c r="H8309" s="124"/>
      <c r="I8309" s="128" t="s">
        <v>1393</v>
      </c>
      <c r="J8309" s="124"/>
      <c r="K8309" s="124"/>
      <c r="L8309" s="124"/>
      <c r="M8309" s="124"/>
      <c r="N8309" s="197">
        <v>4722836.97</v>
      </c>
      <c r="O8309" s="197">
        <v>0</v>
      </c>
      <c r="P8309" s="124" t="s">
        <v>1314</v>
      </c>
    </row>
    <row r="8310" spans="1:16">
      <c r="A8310" s="262" t="s">
        <v>1368</v>
      </c>
      <c r="B8310" s="124"/>
      <c r="C8310" s="125" t="s">
        <v>1368</v>
      </c>
      <c r="D8310" s="195">
        <v>43280</v>
      </c>
      <c r="E8310" s="124" t="s">
        <v>14286</v>
      </c>
      <c r="F8310" s="124" t="s">
        <v>13</v>
      </c>
      <c r="G8310" s="124">
        <v>384007</v>
      </c>
      <c r="H8310" s="124"/>
      <c r="I8310" s="128" t="s">
        <v>1393</v>
      </c>
      <c r="J8310" s="124"/>
      <c r="K8310" s="124"/>
      <c r="L8310" s="124"/>
      <c r="M8310" s="124"/>
      <c r="N8310" s="197">
        <v>10111459.789999999</v>
      </c>
      <c r="O8310" s="197">
        <v>0</v>
      </c>
      <c r="P8310" s="124" t="s">
        <v>1314</v>
      </c>
    </row>
    <row r="8311" spans="1:16">
      <c r="A8311" s="262" t="s">
        <v>1368</v>
      </c>
      <c r="B8311" s="124"/>
      <c r="C8311" s="125" t="s">
        <v>1368</v>
      </c>
      <c r="D8311" s="195">
        <v>43280</v>
      </c>
      <c r="E8311" s="124" t="s">
        <v>14287</v>
      </c>
      <c r="F8311" s="124" t="s">
        <v>13</v>
      </c>
      <c r="G8311" s="124">
        <v>384009</v>
      </c>
      <c r="H8311" s="124"/>
      <c r="I8311" s="128" t="s">
        <v>1393</v>
      </c>
      <c r="J8311" s="124"/>
      <c r="K8311" s="124"/>
      <c r="L8311" s="124"/>
      <c r="M8311" s="124"/>
      <c r="N8311" s="197">
        <v>3277693.87</v>
      </c>
      <c r="O8311" s="197">
        <v>0</v>
      </c>
      <c r="P8311" s="124" t="s">
        <v>1314</v>
      </c>
    </row>
    <row r="8312" spans="1:16">
      <c r="A8312" s="262" t="s">
        <v>1368</v>
      </c>
      <c r="B8312" s="124"/>
      <c r="C8312" s="125" t="s">
        <v>1368</v>
      </c>
      <c r="D8312" s="195">
        <v>43280</v>
      </c>
      <c r="E8312" s="124" t="s">
        <v>14288</v>
      </c>
      <c r="F8312" s="124" t="s">
        <v>13</v>
      </c>
      <c r="G8312" s="124">
        <v>384011</v>
      </c>
      <c r="H8312" s="124"/>
      <c r="I8312" s="128" t="s">
        <v>1393</v>
      </c>
      <c r="J8312" s="124"/>
      <c r="K8312" s="124"/>
      <c r="L8312" s="124"/>
      <c r="M8312" s="124"/>
      <c r="N8312" s="197">
        <v>868911.13</v>
      </c>
      <c r="O8312" s="197">
        <v>0</v>
      </c>
      <c r="P8312" s="124" t="s">
        <v>1314</v>
      </c>
    </row>
    <row r="8313" spans="1:16">
      <c r="A8313" s="262" t="s">
        <v>1368</v>
      </c>
      <c r="B8313" s="124"/>
      <c r="C8313" s="125" t="s">
        <v>1368</v>
      </c>
      <c r="D8313" s="195">
        <v>43280</v>
      </c>
      <c r="E8313" s="124" t="s">
        <v>14289</v>
      </c>
      <c r="F8313" s="124" t="s">
        <v>13</v>
      </c>
      <c r="G8313" s="124">
        <v>384013</v>
      </c>
      <c r="H8313" s="124"/>
      <c r="I8313" s="128" t="s">
        <v>1393</v>
      </c>
      <c r="J8313" s="124"/>
      <c r="K8313" s="124"/>
      <c r="L8313" s="124"/>
      <c r="M8313" s="124"/>
      <c r="N8313" s="197">
        <v>198228.41</v>
      </c>
      <c r="O8313" s="197">
        <v>0</v>
      </c>
      <c r="P8313" s="124" t="s">
        <v>1314</v>
      </c>
    </row>
    <row r="8314" spans="1:16">
      <c r="A8314" s="262" t="s">
        <v>1368</v>
      </c>
      <c r="B8314" s="124"/>
      <c r="C8314" s="125" t="s">
        <v>1368</v>
      </c>
      <c r="D8314" s="195">
        <v>43280</v>
      </c>
      <c r="E8314" s="124" t="s">
        <v>14290</v>
      </c>
      <c r="F8314" s="124" t="s">
        <v>13</v>
      </c>
      <c r="G8314" s="124">
        <v>384015</v>
      </c>
      <c r="H8314" s="124"/>
      <c r="I8314" s="128" t="s">
        <v>1393</v>
      </c>
      <c r="J8314" s="124"/>
      <c r="K8314" s="124"/>
      <c r="L8314" s="124"/>
      <c r="M8314" s="124"/>
      <c r="N8314" s="197">
        <v>1860314.08</v>
      </c>
      <c r="O8314" s="197">
        <v>0</v>
      </c>
      <c r="P8314" s="124" t="s">
        <v>1314</v>
      </c>
    </row>
    <row r="8315" spans="1:16">
      <c r="A8315" s="262" t="s">
        <v>1368</v>
      </c>
      <c r="B8315" s="124"/>
      <c r="C8315" s="125" t="s">
        <v>1368</v>
      </c>
      <c r="D8315" s="195">
        <v>43280</v>
      </c>
      <c r="E8315" s="124" t="s">
        <v>14291</v>
      </c>
      <c r="F8315" s="124" t="s">
        <v>13</v>
      </c>
      <c r="G8315" s="124">
        <v>384017</v>
      </c>
      <c r="H8315" s="124"/>
      <c r="I8315" s="128" t="s">
        <v>1393</v>
      </c>
      <c r="J8315" s="124"/>
      <c r="K8315" s="124"/>
      <c r="L8315" s="124"/>
      <c r="M8315" s="124"/>
      <c r="N8315" s="197">
        <v>2470264.73</v>
      </c>
      <c r="O8315" s="197">
        <v>0</v>
      </c>
      <c r="P8315" s="124" t="s">
        <v>1314</v>
      </c>
    </row>
    <row r="8316" spans="1:16">
      <c r="A8316" s="262" t="s">
        <v>1368</v>
      </c>
      <c r="B8316" s="124"/>
      <c r="C8316" s="125" t="s">
        <v>1368</v>
      </c>
      <c r="D8316" s="195">
        <v>43280</v>
      </c>
      <c r="E8316" s="124" t="s">
        <v>14292</v>
      </c>
      <c r="F8316" s="124" t="s">
        <v>13</v>
      </c>
      <c r="G8316" s="124">
        <v>384019</v>
      </c>
      <c r="H8316" s="124"/>
      <c r="I8316" s="128" t="s">
        <v>1393</v>
      </c>
      <c r="J8316" s="124"/>
      <c r="K8316" s="124"/>
      <c r="L8316" s="124"/>
      <c r="M8316" s="124"/>
      <c r="N8316" s="197">
        <v>1056592.77</v>
      </c>
      <c r="O8316" s="197">
        <v>0</v>
      </c>
      <c r="P8316" s="124" t="s">
        <v>1314</v>
      </c>
    </row>
    <row r="8317" spans="1:16">
      <c r="A8317" s="262" t="s">
        <v>1368</v>
      </c>
      <c r="B8317" s="124"/>
      <c r="C8317" s="125" t="s">
        <v>1368</v>
      </c>
      <c r="D8317" s="195">
        <v>43280</v>
      </c>
      <c r="E8317" s="124" t="s">
        <v>14293</v>
      </c>
      <c r="F8317" s="124" t="s">
        <v>13</v>
      </c>
      <c r="G8317" s="124">
        <v>384021</v>
      </c>
      <c r="H8317" s="124"/>
      <c r="I8317" s="128" t="s">
        <v>1393</v>
      </c>
      <c r="J8317" s="124"/>
      <c r="K8317" s="124"/>
      <c r="L8317" s="124"/>
      <c r="M8317" s="124"/>
      <c r="N8317" s="197">
        <v>1899821.57</v>
      </c>
      <c r="O8317" s="197">
        <v>0</v>
      </c>
      <c r="P8317" s="124" t="s">
        <v>1314</v>
      </c>
    </row>
    <row r="8318" spans="1:16">
      <c r="A8318" s="262" t="s">
        <v>1368</v>
      </c>
      <c r="B8318" s="124"/>
      <c r="C8318" s="125" t="s">
        <v>1368</v>
      </c>
      <c r="D8318" s="195">
        <v>43280</v>
      </c>
      <c r="E8318" s="124" t="s">
        <v>14294</v>
      </c>
      <c r="F8318" s="124" t="s">
        <v>13</v>
      </c>
      <c r="G8318" s="124">
        <v>384023</v>
      </c>
      <c r="H8318" s="124"/>
      <c r="I8318" s="128" t="s">
        <v>1393</v>
      </c>
      <c r="J8318" s="124"/>
      <c r="K8318" s="124"/>
      <c r="L8318" s="124"/>
      <c r="M8318" s="124"/>
      <c r="N8318" s="197">
        <v>5218083.1500000004</v>
      </c>
      <c r="O8318" s="197">
        <v>0</v>
      </c>
      <c r="P8318" s="124" t="s">
        <v>1314</v>
      </c>
    </row>
    <row r="8319" spans="1:16">
      <c r="A8319" s="262" t="s">
        <v>1368</v>
      </c>
      <c r="B8319" s="124"/>
      <c r="C8319" s="125" t="s">
        <v>1368</v>
      </c>
      <c r="D8319" s="195">
        <v>43280</v>
      </c>
      <c r="E8319" s="124" t="s">
        <v>14295</v>
      </c>
      <c r="F8319" s="124" t="s">
        <v>13</v>
      </c>
      <c r="G8319" s="124">
        <v>384025</v>
      </c>
      <c r="H8319" s="124"/>
      <c r="I8319" s="128" t="s">
        <v>1393</v>
      </c>
      <c r="J8319" s="124"/>
      <c r="K8319" s="124"/>
      <c r="L8319" s="124"/>
      <c r="M8319" s="124"/>
      <c r="N8319" s="197">
        <v>2902056.12</v>
      </c>
      <c r="O8319" s="197">
        <v>0</v>
      </c>
      <c r="P8319" s="124" t="s">
        <v>1314</v>
      </c>
    </row>
    <row r="8320" spans="1:16">
      <c r="A8320" s="262" t="s">
        <v>1368</v>
      </c>
      <c r="B8320" s="124"/>
      <c r="C8320" s="125" t="s">
        <v>1368</v>
      </c>
      <c r="D8320" s="195">
        <v>43280</v>
      </c>
      <c r="E8320" s="124" t="s">
        <v>14296</v>
      </c>
      <c r="F8320" s="124" t="s">
        <v>13</v>
      </c>
      <c r="G8320" s="124">
        <v>384027</v>
      </c>
      <c r="H8320" s="124"/>
      <c r="I8320" s="128" t="s">
        <v>1393</v>
      </c>
      <c r="J8320" s="124"/>
      <c r="K8320" s="124"/>
      <c r="L8320" s="124"/>
      <c r="M8320" s="124"/>
      <c r="N8320" s="197">
        <v>6784872.2999999998</v>
      </c>
      <c r="O8320" s="197">
        <v>0</v>
      </c>
      <c r="P8320" s="124" t="s">
        <v>1314</v>
      </c>
    </row>
    <row r="8321" spans="1:16">
      <c r="A8321" s="262" t="s">
        <v>1368</v>
      </c>
      <c r="B8321" s="124"/>
      <c r="C8321" s="125" t="s">
        <v>1368</v>
      </c>
      <c r="D8321" s="195">
        <v>43280</v>
      </c>
      <c r="E8321" s="124" t="s">
        <v>14297</v>
      </c>
      <c r="F8321" s="124" t="s">
        <v>13</v>
      </c>
      <c r="G8321" s="124">
        <v>384029</v>
      </c>
      <c r="H8321" s="124"/>
      <c r="I8321" s="128" t="s">
        <v>1393</v>
      </c>
      <c r="J8321" s="124"/>
      <c r="K8321" s="124"/>
      <c r="L8321" s="124"/>
      <c r="M8321" s="124"/>
      <c r="N8321" s="197">
        <v>4420251.5599999996</v>
      </c>
      <c r="O8321" s="197">
        <v>0</v>
      </c>
      <c r="P8321" s="124" t="s">
        <v>1314</v>
      </c>
    </row>
    <row r="8322" spans="1:16">
      <c r="A8322" s="262" t="s">
        <v>1368</v>
      </c>
      <c r="B8322" s="124"/>
      <c r="C8322" s="125" t="s">
        <v>1368</v>
      </c>
      <c r="D8322" s="195">
        <v>43280</v>
      </c>
      <c r="E8322" s="124" t="s">
        <v>14298</v>
      </c>
      <c r="F8322" s="124" t="s">
        <v>13</v>
      </c>
      <c r="G8322" s="124">
        <v>384031</v>
      </c>
      <c r="H8322" s="124"/>
      <c r="I8322" s="128" t="s">
        <v>1393</v>
      </c>
      <c r="J8322" s="124"/>
      <c r="K8322" s="124"/>
      <c r="L8322" s="124"/>
      <c r="M8322" s="124"/>
      <c r="N8322" s="197">
        <v>5747482.6600000001</v>
      </c>
      <c r="O8322" s="197">
        <v>0</v>
      </c>
      <c r="P8322" s="124" t="s">
        <v>1314</v>
      </c>
    </row>
    <row r="8323" spans="1:16">
      <c r="A8323" s="262" t="s">
        <v>1368</v>
      </c>
      <c r="B8323" s="124"/>
      <c r="C8323" s="125" t="s">
        <v>1368</v>
      </c>
      <c r="D8323" s="195">
        <v>43280</v>
      </c>
      <c r="E8323" s="124" t="s">
        <v>14299</v>
      </c>
      <c r="F8323" s="124" t="s">
        <v>13</v>
      </c>
      <c r="G8323" s="124">
        <v>384033</v>
      </c>
      <c r="H8323" s="124"/>
      <c r="I8323" s="128" t="s">
        <v>1393</v>
      </c>
      <c r="J8323" s="124"/>
      <c r="K8323" s="124"/>
      <c r="L8323" s="124"/>
      <c r="M8323" s="124"/>
      <c r="N8323" s="197">
        <v>2458339.17</v>
      </c>
      <c r="O8323" s="197">
        <v>0</v>
      </c>
      <c r="P8323" s="124" t="s">
        <v>1314</v>
      </c>
    </row>
    <row r="8324" spans="1:16">
      <c r="A8324" s="262" t="s">
        <v>1368</v>
      </c>
      <c r="B8324" s="124"/>
      <c r="C8324" s="125" t="s">
        <v>1368</v>
      </c>
      <c r="D8324" s="195">
        <v>43280</v>
      </c>
      <c r="E8324" s="124" t="s">
        <v>14300</v>
      </c>
      <c r="F8324" s="124" t="s">
        <v>13</v>
      </c>
      <c r="G8324" s="124">
        <v>384035</v>
      </c>
      <c r="H8324" s="124"/>
      <c r="I8324" s="128" t="s">
        <v>1393</v>
      </c>
      <c r="J8324" s="124"/>
      <c r="K8324" s="124"/>
      <c r="L8324" s="124"/>
      <c r="M8324" s="124"/>
      <c r="N8324" s="197">
        <v>15786136.23</v>
      </c>
      <c r="O8324" s="197">
        <v>0</v>
      </c>
      <c r="P8324" s="124" t="s">
        <v>1314</v>
      </c>
    </row>
    <row r="8325" spans="1:16">
      <c r="A8325" s="262" t="s">
        <v>1368</v>
      </c>
      <c r="B8325" s="124"/>
      <c r="C8325" s="125" t="s">
        <v>1368</v>
      </c>
      <c r="D8325" s="195">
        <v>43280</v>
      </c>
      <c r="E8325" s="124" t="s">
        <v>14301</v>
      </c>
      <c r="F8325" s="124" t="s">
        <v>13</v>
      </c>
      <c r="G8325" s="124">
        <v>384037</v>
      </c>
      <c r="H8325" s="124"/>
      <c r="I8325" s="128" t="s">
        <v>1393</v>
      </c>
      <c r="J8325" s="124"/>
      <c r="K8325" s="124"/>
      <c r="L8325" s="124"/>
      <c r="M8325" s="124"/>
      <c r="N8325" s="197">
        <v>6752117.2400000002</v>
      </c>
      <c r="O8325" s="197">
        <v>0</v>
      </c>
      <c r="P8325" s="124" t="s">
        <v>1314</v>
      </c>
    </row>
    <row r="8326" spans="1:16">
      <c r="A8326" s="262" t="s">
        <v>1368</v>
      </c>
      <c r="B8326" s="124"/>
      <c r="C8326" s="125" t="s">
        <v>1368</v>
      </c>
      <c r="D8326" s="195">
        <v>43280</v>
      </c>
      <c r="E8326" s="124" t="s">
        <v>14302</v>
      </c>
      <c r="F8326" s="124" t="s">
        <v>13</v>
      </c>
      <c r="G8326" s="124">
        <v>384039</v>
      </c>
      <c r="H8326" s="124"/>
      <c r="I8326" s="128" t="s">
        <v>1393</v>
      </c>
      <c r="J8326" s="124"/>
      <c r="K8326" s="124"/>
      <c r="L8326" s="124"/>
      <c r="M8326" s="124"/>
      <c r="N8326" s="197">
        <v>12140740.050000001</v>
      </c>
      <c r="O8326" s="197">
        <v>0</v>
      </c>
      <c r="P8326" s="124" t="s">
        <v>1314</v>
      </c>
    </row>
    <row r="8327" spans="1:16">
      <c r="A8327" s="262" t="s">
        <v>1368</v>
      </c>
      <c r="B8327" s="124"/>
      <c r="C8327" s="125" t="s">
        <v>1368</v>
      </c>
      <c r="D8327" s="195">
        <v>43280</v>
      </c>
      <c r="E8327" s="124" t="s">
        <v>14303</v>
      </c>
      <c r="F8327" s="124" t="s">
        <v>13</v>
      </c>
      <c r="G8327" s="124">
        <v>384041</v>
      </c>
      <c r="H8327" s="124"/>
      <c r="I8327" s="128" t="s">
        <v>1393</v>
      </c>
      <c r="J8327" s="124"/>
      <c r="K8327" s="124"/>
      <c r="L8327" s="124"/>
      <c r="M8327" s="124"/>
      <c r="N8327" s="197">
        <v>2233662.58</v>
      </c>
      <c r="O8327" s="197">
        <v>0</v>
      </c>
      <c r="P8327" s="124" t="s">
        <v>1314</v>
      </c>
    </row>
    <row r="8328" spans="1:16">
      <c r="A8328" s="262" t="s">
        <v>1368</v>
      </c>
      <c r="B8328" s="124"/>
      <c r="C8328" s="125" t="s">
        <v>1368</v>
      </c>
      <c r="D8328" s="195">
        <v>43280</v>
      </c>
      <c r="E8328" s="124" t="s">
        <v>14304</v>
      </c>
      <c r="F8328" s="124" t="s">
        <v>13</v>
      </c>
      <c r="G8328" s="124">
        <v>384043</v>
      </c>
      <c r="H8328" s="124"/>
      <c r="I8328" s="128" t="s">
        <v>1393</v>
      </c>
      <c r="J8328" s="124"/>
      <c r="K8328" s="124"/>
      <c r="L8328" s="124"/>
      <c r="M8328" s="124"/>
      <c r="N8328" s="197">
        <v>2904345.3</v>
      </c>
      <c r="O8328" s="197">
        <v>0</v>
      </c>
      <c r="P8328" s="124" t="s">
        <v>1314</v>
      </c>
    </row>
    <row r="8329" spans="1:16">
      <c r="A8329" s="262" t="s">
        <v>1368</v>
      </c>
      <c r="B8329" s="124"/>
      <c r="C8329" s="125" t="s">
        <v>1368</v>
      </c>
      <c r="D8329" s="195">
        <v>43280</v>
      </c>
      <c r="E8329" s="124" t="s">
        <v>14305</v>
      </c>
      <c r="F8329" s="124" t="s">
        <v>13</v>
      </c>
      <c r="G8329" s="124">
        <v>384045</v>
      </c>
      <c r="H8329" s="124"/>
      <c r="I8329" s="128" t="s">
        <v>1393</v>
      </c>
      <c r="J8329" s="124"/>
      <c r="K8329" s="124"/>
      <c r="L8329" s="124"/>
      <c r="M8329" s="124"/>
      <c r="N8329" s="197">
        <v>1242259.6299999999</v>
      </c>
      <c r="O8329" s="197">
        <v>0</v>
      </c>
      <c r="P8329" s="124" t="s">
        <v>1314</v>
      </c>
    </row>
    <row r="8330" spans="1:16">
      <c r="A8330" s="262" t="s">
        <v>1368</v>
      </c>
      <c r="B8330" s="124"/>
      <c r="C8330" s="125" t="s">
        <v>1368</v>
      </c>
      <c r="D8330" s="195">
        <v>43280</v>
      </c>
      <c r="E8330" s="124" t="s">
        <v>14306</v>
      </c>
      <c r="F8330" s="124" t="s">
        <v>13</v>
      </c>
      <c r="G8330" s="124">
        <v>384047</v>
      </c>
      <c r="H8330" s="124"/>
      <c r="I8330" s="128" t="s">
        <v>1393</v>
      </c>
      <c r="J8330" s="124"/>
      <c r="K8330" s="124"/>
      <c r="L8330" s="124"/>
      <c r="M8330" s="124"/>
      <c r="N8330" s="197">
        <v>20138620.120000001</v>
      </c>
      <c r="O8330" s="197">
        <v>0</v>
      </c>
      <c r="P8330" s="124" t="s">
        <v>1314</v>
      </c>
    </row>
    <row r="8331" spans="1:16">
      <c r="A8331" s="262" t="s">
        <v>1368</v>
      </c>
      <c r="B8331" s="124"/>
      <c r="C8331" s="125" t="s">
        <v>1368</v>
      </c>
      <c r="D8331" s="195">
        <v>43280</v>
      </c>
      <c r="E8331" s="124" t="s">
        <v>14307</v>
      </c>
      <c r="F8331" s="124" t="s">
        <v>13</v>
      </c>
      <c r="G8331" s="124">
        <v>384049</v>
      </c>
      <c r="H8331" s="124"/>
      <c r="I8331" s="128" t="s">
        <v>1393</v>
      </c>
      <c r="J8331" s="124"/>
      <c r="K8331" s="124"/>
      <c r="L8331" s="124"/>
      <c r="M8331" s="124"/>
      <c r="N8331" s="197">
        <v>19745657.370000001</v>
      </c>
      <c r="O8331" s="197">
        <v>0</v>
      </c>
      <c r="P8331" s="124" t="s">
        <v>1314</v>
      </c>
    </row>
    <row r="8332" spans="1:16">
      <c r="A8332" s="262" t="s">
        <v>1368</v>
      </c>
      <c r="B8332" s="124"/>
      <c r="C8332" s="125" t="s">
        <v>1368</v>
      </c>
      <c r="D8332" s="195">
        <v>43280</v>
      </c>
      <c r="E8332" s="124" t="s">
        <v>14308</v>
      </c>
      <c r="F8332" s="124" t="s">
        <v>13</v>
      </c>
      <c r="G8332" s="124">
        <v>384051</v>
      </c>
      <c r="H8332" s="124"/>
      <c r="I8332" s="128" t="s">
        <v>1393</v>
      </c>
      <c r="J8332" s="124"/>
      <c r="K8332" s="124"/>
      <c r="L8332" s="124"/>
      <c r="M8332" s="124"/>
      <c r="N8332" s="197">
        <v>25320708.370000001</v>
      </c>
      <c r="O8332" s="197">
        <v>0</v>
      </c>
      <c r="P8332" s="124" t="s">
        <v>1314</v>
      </c>
    </row>
    <row r="8333" spans="1:16">
      <c r="A8333" s="262" t="s">
        <v>1368</v>
      </c>
      <c r="B8333" s="124"/>
      <c r="C8333" s="125" t="s">
        <v>1368</v>
      </c>
      <c r="D8333" s="195">
        <v>43280</v>
      </c>
      <c r="E8333" s="124" t="s">
        <v>14309</v>
      </c>
      <c r="F8333" s="124" t="s">
        <v>13</v>
      </c>
      <c r="G8333" s="124">
        <v>384053</v>
      </c>
      <c r="H8333" s="124"/>
      <c r="I8333" s="128" t="s">
        <v>1393</v>
      </c>
      <c r="J8333" s="124"/>
      <c r="K8333" s="124"/>
      <c r="L8333" s="124"/>
      <c r="M8333" s="124"/>
      <c r="N8333" s="197">
        <v>9752227.7899999991</v>
      </c>
      <c r="O8333" s="197">
        <v>0</v>
      </c>
      <c r="P8333" s="124" t="s">
        <v>1314</v>
      </c>
    </row>
    <row r="8334" spans="1:16">
      <c r="A8334" s="262" t="s">
        <v>1368</v>
      </c>
      <c r="B8334" s="124"/>
      <c r="C8334" s="125" t="s">
        <v>1368</v>
      </c>
      <c r="D8334" s="195">
        <v>43280</v>
      </c>
      <c r="E8334" s="124" t="s">
        <v>14310</v>
      </c>
      <c r="F8334" s="124" t="s">
        <v>13</v>
      </c>
      <c r="G8334" s="124">
        <v>384055</v>
      </c>
      <c r="H8334" s="124"/>
      <c r="I8334" s="128" t="s">
        <v>1393</v>
      </c>
      <c r="J8334" s="124"/>
      <c r="K8334" s="124"/>
      <c r="L8334" s="124"/>
      <c r="M8334" s="124"/>
      <c r="N8334" s="197">
        <v>116390059.87</v>
      </c>
      <c r="O8334" s="197">
        <v>0</v>
      </c>
      <c r="P8334" s="124" t="s">
        <v>1314</v>
      </c>
    </row>
    <row r="8335" spans="1:16">
      <c r="A8335" s="262" t="s">
        <v>1368</v>
      </c>
      <c r="B8335" s="124"/>
      <c r="C8335" s="125" t="s">
        <v>1368</v>
      </c>
      <c r="D8335" s="195">
        <v>43280</v>
      </c>
      <c r="E8335" s="124" t="s">
        <v>14311</v>
      </c>
      <c r="F8335" s="124" t="s">
        <v>13</v>
      </c>
      <c r="G8335" s="124">
        <v>384057</v>
      </c>
      <c r="H8335" s="124"/>
      <c r="I8335" s="128" t="s">
        <v>1393</v>
      </c>
      <c r="J8335" s="124"/>
      <c r="K8335" s="124"/>
      <c r="L8335" s="124"/>
      <c r="M8335" s="124"/>
      <c r="N8335" s="197">
        <v>50024381.07</v>
      </c>
      <c r="O8335" s="197">
        <v>0</v>
      </c>
      <c r="P8335" s="124" t="s">
        <v>1314</v>
      </c>
    </row>
    <row r="8336" spans="1:16">
      <c r="A8336" s="262" t="s">
        <v>1368</v>
      </c>
      <c r="B8336" s="124"/>
      <c r="C8336" s="125" t="s">
        <v>1368</v>
      </c>
      <c r="D8336" s="195">
        <v>43280</v>
      </c>
      <c r="E8336" s="124" t="s">
        <v>14312</v>
      </c>
      <c r="F8336" s="124" t="s">
        <v>13</v>
      </c>
      <c r="G8336" s="124">
        <v>384059</v>
      </c>
      <c r="H8336" s="124"/>
      <c r="I8336" s="128" t="s">
        <v>1393</v>
      </c>
      <c r="J8336" s="124"/>
      <c r="K8336" s="124"/>
      <c r="L8336" s="124"/>
      <c r="M8336" s="124"/>
      <c r="N8336" s="197">
        <v>8655567.4100000001</v>
      </c>
      <c r="O8336" s="197">
        <v>0</v>
      </c>
      <c r="P8336" s="124" t="s">
        <v>1314</v>
      </c>
    </row>
    <row r="8337" spans="1:16">
      <c r="A8337" s="262" t="s">
        <v>1368</v>
      </c>
      <c r="B8337" s="124"/>
      <c r="C8337" s="125" t="s">
        <v>1368</v>
      </c>
      <c r="D8337" s="195">
        <v>43280</v>
      </c>
      <c r="E8337" s="124" t="s">
        <v>14313</v>
      </c>
      <c r="F8337" s="124" t="s">
        <v>13</v>
      </c>
      <c r="G8337" s="124">
        <v>384061</v>
      </c>
      <c r="H8337" s="124"/>
      <c r="I8337" s="128" t="s">
        <v>1393</v>
      </c>
      <c r="J8337" s="124"/>
      <c r="K8337" s="124"/>
      <c r="L8337" s="124"/>
      <c r="M8337" s="124"/>
      <c r="N8337" s="197">
        <v>10548.48</v>
      </c>
      <c r="O8337" s="197">
        <v>0</v>
      </c>
      <c r="P8337" s="124" t="s">
        <v>1314</v>
      </c>
    </row>
    <row r="8338" spans="1:16">
      <c r="A8338" s="262" t="s">
        <v>1368</v>
      </c>
      <c r="B8338" s="124"/>
      <c r="C8338" s="125" t="s">
        <v>1368</v>
      </c>
      <c r="D8338" s="195">
        <v>43280</v>
      </c>
      <c r="E8338" s="124" t="s">
        <v>14314</v>
      </c>
      <c r="F8338" s="124" t="s">
        <v>13</v>
      </c>
      <c r="G8338" s="124">
        <v>384063</v>
      </c>
      <c r="H8338" s="124"/>
      <c r="I8338" s="128" t="s">
        <v>1393</v>
      </c>
      <c r="J8338" s="124"/>
      <c r="K8338" s="124"/>
      <c r="L8338" s="124"/>
      <c r="M8338" s="124"/>
      <c r="N8338" s="197">
        <v>18585.39</v>
      </c>
      <c r="O8338" s="197">
        <v>0</v>
      </c>
      <c r="P8338" s="124" t="s">
        <v>1314</v>
      </c>
    </row>
    <row r="8339" spans="1:16">
      <c r="A8339" s="262" t="s">
        <v>1368</v>
      </c>
      <c r="B8339" s="124"/>
      <c r="C8339" s="125" t="s">
        <v>1368</v>
      </c>
      <c r="D8339" s="195">
        <v>43280</v>
      </c>
      <c r="E8339" s="124" t="s">
        <v>14315</v>
      </c>
      <c r="F8339" s="124" t="s">
        <v>13</v>
      </c>
      <c r="G8339" s="124">
        <v>384065</v>
      </c>
      <c r="H8339" s="124"/>
      <c r="I8339" s="128" t="s">
        <v>1393</v>
      </c>
      <c r="J8339" s="124"/>
      <c r="K8339" s="124"/>
      <c r="L8339" s="124"/>
      <c r="M8339" s="124"/>
      <c r="N8339" s="197">
        <v>1124.01</v>
      </c>
      <c r="O8339" s="197">
        <v>0</v>
      </c>
      <c r="P8339" s="124" t="s">
        <v>1314</v>
      </c>
    </row>
    <row r="8340" spans="1:16">
      <c r="A8340" s="262" t="s">
        <v>1368</v>
      </c>
      <c r="B8340" s="124"/>
      <c r="C8340" s="125" t="s">
        <v>1368</v>
      </c>
      <c r="D8340" s="195">
        <v>43280</v>
      </c>
      <c r="E8340" s="124" t="s">
        <v>14316</v>
      </c>
      <c r="F8340" s="124" t="s">
        <v>13</v>
      </c>
      <c r="G8340" s="124">
        <v>384067</v>
      </c>
      <c r="H8340" s="124"/>
      <c r="I8340" s="128" t="s">
        <v>1393</v>
      </c>
      <c r="J8340" s="124"/>
      <c r="K8340" s="124"/>
      <c r="L8340" s="124"/>
      <c r="M8340" s="124"/>
      <c r="N8340" s="197">
        <v>4926.99</v>
      </c>
      <c r="O8340" s="197">
        <v>0</v>
      </c>
      <c r="P8340" s="124" t="s">
        <v>1314</v>
      </c>
    </row>
    <row r="8341" spans="1:16">
      <c r="A8341" s="262" t="s">
        <v>1368</v>
      </c>
      <c r="B8341" s="124"/>
      <c r="C8341" s="125" t="s">
        <v>1368</v>
      </c>
      <c r="D8341" s="195">
        <v>43280</v>
      </c>
      <c r="E8341" s="124" t="s">
        <v>14317</v>
      </c>
      <c r="F8341" s="124" t="s">
        <v>13</v>
      </c>
      <c r="G8341" s="124">
        <v>384069</v>
      </c>
      <c r="H8341" s="124"/>
      <c r="I8341" s="128" t="s">
        <v>1393</v>
      </c>
      <c r="J8341" s="124"/>
      <c r="K8341" s="124"/>
      <c r="L8341" s="124"/>
      <c r="M8341" s="124"/>
      <c r="N8341" s="197">
        <v>17592.47</v>
      </c>
      <c r="O8341" s="197">
        <v>0</v>
      </c>
      <c r="P8341" s="124" t="s">
        <v>1314</v>
      </c>
    </row>
    <row r="8342" spans="1:16">
      <c r="A8342" s="262" t="s">
        <v>1368</v>
      </c>
      <c r="B8342" s="124"/>
      <c r="C8342" s="125" t="s">
        <v>1368</v>
      </c>
      <c r="D8342" s="195">
        <v>43280</v>
      </c>
      <c r="E8342" s="124" t="s">
        <v>14318</v>
      </c>
      <c r="F8342" s="124" t="s">
        <v>13</v>
      </c>
      <c r="G8342" s="124">
        <v>384071</v>
      </c>
      <c r="H8342" s="124"/>
      <c r="I8342" s="128" t="s">
        <v>1393</v>
      </c>
      <c r="J8342" s="124"/>
      <c r="K8342" s="124"/>
      <c r="L8342" s="124"/>
      <c r="M8342" s="124"/>
      <c r="N8342" s="197">
        <v>17592.47</v>
      </c>
      <c r="O8342" s="197">
        <v>0</v>
      </c>
      <c r="P8342" s="124" t="s">
        <v>1314</v>
      </c>
    </row>
    <row r="8343" spans="1:16">
      <c r="A8343" s="262" t="s">
        <v>1368</v>
      </c>
      <c r="B8343" s="124"/>
      <c r="C8343" s="125" t="s">
        <v>1368</v>
      </c>
      <c r="D8343" s="195">
        <v>43280</v>
      </c>
      <c r="E8343" s="124" t="s">
        <v>14319</v>
      </c>
      <c r="F8343" s="124" t="s">
        <v>13</v>
      </c>
      <c r="G8343" s="124">
        <v>384073</v>
      </c>
      <c r="H8343" s="124"/>
      <c r="I8343" s="128" t="s">
        <v>1393</v>
      </c>
      <c r="J8343" s="124"/>
      <c r="K8343" s="124"/>
      <c r="L8343" s="124"/>
      <c r="M8343" s="124"/>
      <c r="N8343" s="197">
        <v>17592.47</v>
      </c>
      <c r="O8343" s="197">
        <v>0</v>
      </c>
      <c r="P8343" s="124" t="s">
        <v>1314</v>
      </c>
    </row>
    <row r="8344" spans="1:16">
      <c r="A8344" s="262" t="s">
        <v>1368</v>
      </c>
      <c r="B8344" s="124"/>
      <c r="C8344" s="125" t="s">
        <v>1368</v>
      </c>
      <c r="D8344" s="195">
        <v>43280</v>
      </c>
      <c r="E8344" s="124" t="s">
        <v>14320</v>
      </c>
      <c r="F8344" s="124" t="s">
        <v>13</v>
      </c>
      <c r="G8344" s="124">
        <v>384075</v>
      </c>
      <c r="H8344" s="124"/>
      <c r="I8344" s="128" t="s">
        <v>1393</v>
      </c>
      <c r="J8344" s="124"/>
      <c r="K8344" s="124"/>
      <c r="L8344" s="124"/>
      <c r="M8344" s="124"/>
      <c r="N8344" s="197">
        <v>17592.47</v>
      </c>
      <c r="O8344" s="197">
        <v>0</v>
      </c>
      <c r="P8344" s="124" t="s">
        <v>1314</v>
      </c>
    </row>
    <row r="8345" spans="1:16">
      <c r="A8345" s="262" t="s">
        <v>1368</v>
      </c>
      <c r="B8345" s="124"/>
      <c r="C8345" s="125" t="s">
        <v>1368</v>
      </c>
      <c r="D8345" s="195">
        <v>43280</v>
      </c>
      <c r="E8345" s="124" t="s">
        <v>14321</v>
      </c>
      <c r="F8345" s="124" t="s">
        <v>13</v>
      </c>
      <c r="G8345" s="124">
        <v>384077</v>
      </c>
      <c r="H8345" s="124"/>
      <c r="I8345" s="128" t="s">
        <v>1393</v>
      </c>
      <c r="J8345" s="124"/>
      <c r="K8345" s="124"/>
      <c r="L8345" s="124"/>
      <c r="M8345" s="124"/>
      <c r="N8345" s="197">
        <v>17592.47</v>
      </c>
      <c r="O8345" s="197">
        <v>0</v>
      </c>
      <c r="P8345" s="124" t="s">
        <v>1314</v>
      </c>
    </row>
    <row r="8346" spans="1:16">
      <c r="A8346" s="262" t="s">
        <v>1368</v>
      </c>
      <c r="B8346" s="124"/>
      <c r="C8346" s="125" t="s">
        <v>1368</v>
      </c>
      <c r="D8346" s="195">
        <v>43280</v>
      </c>
      <c r="E8346" s="124" t="s">
        <v>14322</v>
      </c>
      <c r="F8346" s="124" t="s">
        <v>13</v>
      </c>
      <c r="G8346" s="124">
        <v>384079</v>
      </c>
      <c r="H8346" s="124"/>
      <c r="I8346" s="128" t="s">
        <v>1393</v>
      </c>
      <c r="J8346" s="124"/>
      <c r="K8346" s="124"/>
      <c r="L8346" s="124"/>
      <c r="M8346" s="124"/>
      <c r="N8346" s="197">
        <v>333495.88</v>
      </c>
      <c r="O8346" s="197">
        <v>0</v>
      </c>
      <c r="P8346" s="124" t="s">
        <v>1314</v>
      </c>
    </row>
    <row r="8347" spans="1:16">
      <c r="A8347" s="262" t="s">
        <v>1368</v>
      </c>
      <c r="B8347" s="124"/>
      <c r="C8347" s="125" t="s">
        <v>1368</v>
      </c>
      <c r="D8347" s="195">
        <v>43280</v>
      </c>
      <c r="E8347" s="124" t="s">
        <v>14323</v>
      </c>
      <c r="F8347" s="124" t="s">
        <v>13</v>
      </c>
      <c r="G8347" s="124">
        <v>384081</v>
      </c>
      <c r="H8347" s="124"/>
      <c r="I8347" s="128" t="s">
        <v>1393</v>
      </c>
      <c r="J8347" s="124"/>
      <c r="K8347" s="124"/>
      <c r="L8347" s="124"/>
      <c r="M8347" s="124"/>
      <c r="N8347" s="197">
        <v>6568.52</v>
      </c>
      <c r="O8347" s="197">
        <v>0</v>
      </c>
      <c r="P8347" s="124" t="s">
        <v>1314</v>
      </c>
    </row>
    <row r="8348" spans="1:16">
      <c r="A8348" s="262" t="s">
        <v>1368</v>
      </c>
      <c r="B8348" s="124"/>
      <c r="C8348" s="125" t="s">
        <v>1368</v>
      </c>
      <c r="D8348" s="195">
        <v>43280</v>
      </c>
      <c r="E8348" s="124" t="s">
        <v>14324</v>
      </c>
      <c r="F8348" s="124" t="s">
        <v>13</v>
      </c>
      <c r="G8348" s="124">
        <v>384083</v>
      </c>
      <c r="H8348" s="124"/>
      <c r="I8348" s="128" t="s">
        <v>1393</v>
      </c>
      <c r="J8348" s="124"/>
      <c r="K8348" s="124"/>
      <c r="L8348" s="124"/>
      <c r="M8348" s="124"/>
      <c r="N8348" s="197">
        <v>3728.07</v>
      </c>
      <c r="O8348" s="197">
        <v>0</v>
      </c>
      <c r="P8348" s="124" t="s">
        <v>1314</v>
      </c>
    </row>
    <row r="8349" spans="1:16">
      <c r="A8349" s="262" t="s">
        <v>1368</v>
      </c>
      <c r="B8349" s="124"/>
      <c r="C8349" s="125" t="s">
        <v>1368</v>
      </c>
      <c r="D8349" s="195">
        <v>43280</v>
      </c>
      <c r="E8349" s="124" t="s">
        <v>14325</v>
      </c>
      <c r="F8349" s="124" t="s">
        <v>13</v>
      </c>
      <c r="G8349" s="124">
        <v>384085</v>
      </c>
      <c r="H8349" s="124"/>
      <c r="I8349" s="128" t="s">
        <v>1393</v>
      </c>
      <c r="J8349" s="124"/>
      <c r="K8349" s="124"/>
      <c r="L8349" s="124"/>
      <c r="M8349" s="124"/>
      <c r="N8349" s="197">
        <v>397.26</v>
      </c>
      <c r="O8349" s="197">
        <v>0</v>
      </c>
      <c r="P8349" s="124" t="s">
        <v>1314</v>
      </c>
    </row>
    <row r="8350" spans="1:16">
      <c r="A8350" s="262" t="s">
        <v>1368</v>
      </c>
      <c r="B8350" s="124"/>
      <c r="C8350" s="125" t="s">
        <v>1368</v>
      </c>
      <c r="D8350" s="195">
        <v>43280</v>
      </c>
      <c r="E8350" s="124" t="s">
        <v>14326</v>
      </c>
      <c r="F8350" s="124" t="s">
        <v>13</v>
      </c>
      <c r="G8350" s="124">
        <v>384087</v>
      </c>
      <c r="H8350" s="124"/>
      <c r="I8350" s="128" t="s">
        <v>1393</v>
      </c>
      <c r="J8350" s="124"/>
      <c r="K8350" s="124"/>
      <c r="L8350" s="124"/>
      <c r="M8350" s="124"/>
      <c r="N8350" s="197">
        <v>1741.27</v>
      </c>
      <c r="O8350" s="197">
        <v>0</v>
      </c>
      <c r="P8350" s="124" t="s">
        <v>1314</v>
      </c>
    </row>
    <row r="8351" spans="1:16">
      <c r="A8351" s="262" t="s">
        <v>1368</v>
      </c>
      <c r="B8351" s="124"/>
      <c r="C8351" s="125" t="s">
        <v>1368</v>
      </c>
      <c r="D8351" s="195">
        <v>43280</v>
      </c>
      <c r="E8351" s="124" t="s">
        <v>14327</v>
      </c>
      <c r="F8351" s="124" t="s">
        <v>13</v>
      </c>
      <c r="G8351" s="124">
        <v>384089</v>
      </c>
      <c r="H8351" s="124"/>
      <c r="I8351" s="128" t="s">
        <v>1393</v>
      </c>
      <c r="J8351" s="124"/>
      <c r="K8351" s="124"/>
      <c r="L8351" s="124"/>
      <c r="M8351" s="124"/>
      <c r="N8351" s="197">
        <v>6217.56</v>
      </c>
      <c r="O8351" s="197">
        <v>0</v>
      </c>
      <c r="P8351" s="124" t="s">
        <v>1314</v>
      </c>
    </row>
    <row r="8352" spans="1:16">
      <c r="A8352" s="262" t="s">
        <v>1368</v>
      </c>
      <c r="B8352" s="124"/>
      <c r="C8352" s="125" t="s">
        <v>1368</v>
      </c>
      <c r="D8352" s="195">
        <v>43280</v>
      </c>
      <c r="E8352" s="124" t="s">
        <v>14328</v>
      </c>
      <c r="F8352" s="124" t="s">
        <v>13</v>
      </c>
      <c r="G8352" s="124">
        <v>384091</v>
      </c>
      <c r="H8352" s="124"/>
      <c r="I8352" s="128" t="s">
        <v>1393</v>
      </c>
      <c r="J8352" s="124"/>
      <c r="K8352" s="124"/>
      <c r="L8352" s="124"/>
      <c r="M8352" s="124"/>
      <c r="N8352" s="197">
        <v>6217.56</v>
      </c>
      <c r="O8352" s="197">
        <v>0</v>
      </c>
      <c r="P8352" s="124" t="s">
        <v>1314</v>
      </c>
    </row>
    <row r="8353" spans="1:16">
      <c r="A8353" s="262" t="s">
        <v>1368</v>
      </c>
      <c r="B8353" s="124"/>
      <c r="C8353" s="125" t="s">
        <v>1368</v>
      </c>
      <c r="D8353" s="195">
        <v>43280</v>
      </c>
      <c r="E8353" s="124" t="s">
        <v>14329</v>
      </c>
      <c r="F8353" s="124" t="s">
        <v>13</v>
      </c>
      <c r="G8353" s="124">
        <v>384093</v>
      </c>
      <c r="H8353" s="124"/>
      <c r="I8353" s="128" t="s">
        <v>1393</v>
      </c>
      <c r="J8353" s="124"/>
      <c r="K8353" s="124"/>
      <c r="L8353" s="124"/>
      <c r="M8353" s="124"/>
      <c r="N8353" s="197">
        <v>6217.56</v>
      </c>
      <c r="O8353" s="197">
        <v>0</v>
      </c>
      <c r="P8353" s="124" t="s">
        <v>1314</v>
      </c>
    </row>
    <row r="8354" spans="1:16">
      <c r="A8354" s="262" t="s">
        <v>1368</v>
      </c>
      <c r="B8354" s="124"/>
      <c r="C8354" s="125" t="s">
        <v>1368</v>
      </c>
      <c r="D8354" s="195">
        <v>43280</v>
      </c>
      <c r="E8354" s="124" t="s">
        <v>14330</v>
      </c>
      <c r="F8354" s="124" t="s">
        <v>13</v>
      </c>
      <c r="G8354" s="124">
        <v>384095</v>
      </c>
      <c r="H8354" s="124"/>
      <c r="I8354" s="128" t="s">
        <v>1393</v>
      </c>
      <c r="J8354" s="124"/>
      <c r="K8354" s="124"/>
      <c r="L8354" s="124"/>
      <c r="M8354" s="124"/>
      <c r="N8354" s="197">
        <v>6217.56</v>
      </c>
      <c r="O8354" s="197">
        <v>0</v>
      </c>
      <c r="P8354" s="124" t="s">
        <v>1314</v>
      </c>
    </row>
    <row r="8355" spans="1:16">
      <c r="A8355" s="262" t="s">
        <v>1368</v>
      </c>
      <c r="B8355" s="124"/>
      <c r="C8355" s="125" t="s">
        <v>1368</v>
      </c>
      <c r="D8355" s="195">
        <v>43280</v>
      </c>
      <c r="E8355" s="124" t="s">
        <v>14331</v>
      </c>
      <c r="F8355" s="124" t="s">
        <v>13</v>
      </c>
      <c r="G8355" s="124">
        <v>384097</v>
      </c>
      <c r="H8355" s="124"/>
      <c r="I8355" s="128" t="s">
        <v>1393</v>
      </c>
      <c r="J8355" s="124"/>
      <c r="K8355" s="124"/>
      <c r="L8355" s="124"/>
      <c r="M8355" s="124"/>
      <c r="N8355" s="197">
        <v>6217.56</v>
      </c>
      <c r="O8355" s="197">
        <v>0</v>
      </c>
      <c r="P8355" s="124" t="s">
        <v>1314</v>
      </c>
    </row>
    <row r="8356" spans="1:16">
      <c r="A8356" s="262" t="s">
        <v>1368</v>
      </c>
      <c r="B8356" s="124"/>
      <c r="C8356" s="125" t="s">
        <v>1368</v>
      </c>
      <c r="D8356" s="195">
        <v>43280</v>
      </c>
      <c r="E8356" s="124" t="s">
        <v>14332</v>
      </c>
      <c r="F8356" s="124" t="s">
        <v>13</v>
      </c>
      <c r="G8356" s="124">
        <v>384099</v>
      </c>
      <c r="H8356" s="124"/>
      <c r="I8356" s="128" t="s">
        <v>1393</v>
      </c>
      <c r="J8356" s="124"/>
      <c r="K8356" s="124"/>
      <c r="L8356" s="124"/>
      <c r="M8356" s="124"/>
      <c r="N8356" s="197">
        <v>51047.040000000001</v>
      </c>
      <c r="O8356" s="197">
        <v>0</v>
      </c>
      <c r="P8356" s="124" t="s">
        <v>1314</v>
      </c>
    </row>
    <row r="8357" spans="1:16">
      <c r="A8357" s="262" t="s">
        <v>1368</v>
      </c>
      <c r="B8357" s="124"/>
      <c r="C8357" s="125" t="s">
        <v>1368</v>
      </c>
      <c r="D8357" s="195">
        <v>43280</v>
      </c>
      <c r="E8357" s="124" t="s">
        <v>14333</v>
      </c>
      <c r="F8357" s="124" t="s">
        <v>13</v>
      </c>
      <c r="G8357" s="124">
        <v>384101</v>
      </c>
      <c r="H8357" s="124"/>
      <c r="I8357" s="128" t="s">
        <v>1393</v>
      </c>
      <c r="J8357" s="124"/>
      <c r="K8357" s="124"/>
      <c r="L8357" s="124"/>
      <c r="M8357" s="124"/>
      <c r="N8357" s="197">
        <v>28972.66</v>
      </c>
      <c r="O8357" s="197">
        <v>0</v>
      </c>
      <c r="P8357" s="124" t="s">
        <v>1314</v>
      </c>
    </row>
    <row r="8358" spans="1:16">
      <c r="A8358" s="262" t="s">
        <v>1368</v>
      </c>
      <c r="B8358" s="124"/>
      <c r="C8358" s="125" t="s">
        <v>1368</v>
      </c>
      <c r="D8358" s="195">
        <v>43280</v>
      </c>
      <c r="E8358" s="124" t="s">
        <v>14334</v>
      </c>
      <c r="F8358" s="124" t="s">
        <v>13</v>
      </c>
      <c r="G8358" s="124">
        <v>384103</v>
      </c>
      <c r="H8358" s="124"/>
      <c r="I8358" s="128" t="s">
        <v>1393</v>
      </c>
      <c r="J8358" s="124"/>
      <c r="K8358" s="124"/>
      <c r="L8358" s="124"/>
      <c r="M8358" s="124"/>
      <c r="N8358" s="197">
        <v>3087.21</v>
      </c>
      <c r="O8358" s="197">
        <v>0</v>
      </c>
      <c r="P8358" s="124" t="s">
        <v>1314</v>
      </c>
    </row>
    <row r="8359" spans="1:16">
      <c r="A8359" s="262" t="s">
        <v>1368</v>
      </c>
      <c r="B8359" s="124"/>
      <c r="C8359" s="125" t="s">
        <v>1368</v>
      </c>
      <c r="D8359" s="195">
        <v>43280</v>
      </c>
      <c r="E8359" s="124" t="s">
        <v>14335</v>
      </c>
      <c r="F8359" s="124" t="s">
        <v>13</v>
      </c>
      <c r="G8359" s="124">
        <v>384105</v>
      </c>
      <c r="H8359" s="124"/>
      <c r="I8359" s="128" t="s">
        <v>1393</v>
      </c>
      <c r="J8359" s="124"/>
      <c r="K8359" s="124"/>
      <c r="L8359" s="124"/>
      <c r="M8359" s="124"/>
      <c r="N8359" s="197">
        <v>13532.52</v>
      </c>
      <c r="O8359" s="197">
        <v>0</v>
      </c>
      <c r="P8359" s="124" t="s">
        <v>1314</v>
      </c>
    </row>
    <row r="8360" spans="1:16">
      <c r="A8360" s="262" t="s">
        <v>1368</v>
      </c>
      <c r="B8360" s="124"/>
      <c r="C8360" s="125" t="s">
        <v>1368</v>
      </c>
      <c r="D8360" s="195">
        <v>43280</v>
      </c>
      <c r="E8360" s="124" t="s">
        <v>14336</v>
      </c>
      <c r="F8360" s="124" t="s">
        <v>13</v>
      </c>
      <c r="G8360" s="124">
        <v>384107</v>
      </c>
      <c r="H8360" s="124"/>
      <c r="I8360" s="128" t="s">
        <v>1393</v>
      </c>
      <c r="J8360" s="124"/>
      <c r="K8360" s="124"/>
      <c r="L8360" s="124"/>
      <c r="M8360" s="124"/>
      <c r="N8360" s="197">
        <v>48319.71</v>
      </c>
      <c r="O8360" s="197">
        <v>0</v>
      </c>
      <c r="P8360" s="124" t="s">
        <v>1314</v>
      </c>
    </row>
    <row r="8361" spans="1:16">
      <c r="A8361" s="262" t="s">
        <v>1368</v>
      </c>
      <c r="B8361" s="124"/>
      <c r="C8361" s="125" t="s">
        <v>1368</v>
      </c>
      <c r="D8361" s="195">
        <v>43280</v>
      </c>
      <c r="E8361" s="124" t="s">
        <v>14337</v>
      </c>
      <c r="F8361" s="124" t="s">
        <v>13</v>
      </c>
      <c r="G8361" s="124">
        <v>384109</v>
      </c>
      <c r="H8361" s="124"/>
      <c r="I8361" s="128" t="s">
        <v>1393</v>
      </c>
      <c r="J8361" s="124"/>
      <c r="K8361" s="124"/>
      <c r="L8361" s="124"/>
      <c r="M8361" s="124"/>
      <c r="N8361" s="197">
        <v>48319.71</v>
      </c>
      <c r="O8361" s="197">
        <v>0</v>
      </c>
      <c r="P8361" s="124" t="s">
        <v>1314</v>
      </c>
    </row>
    <row r="8362" spans="1:16">
      <c r="A8362" s="262" t="s">
        <v>1368</v>
      </c>
      <c r="B8362" s="124"/>
      <c r="C8362" s="125" t="s">
        <v>1368</v>
      </c>
      <c r="D8362" s="195">
        <v>43280</v>
      </c>
      <c r="E8362" s="124" t="s">
        <v>14338</v>
      </c>
      <c r="F8362" s="124" t="s">
        <v>13</v>
      </c>
      <c r="G8362" s="124">
        <v>384111</v>
      </c>
      <c r="H8362" s="124"/>
      <c r="I8362" s="128" t="s">
        <v>1393</v>
      </c>
      <c r="J8362" s="124"/>
      <c r="K8362" s="124"/>
      <c r="L8362" s="124"/>
      <c r="M8362" s="124"/>
      <c r="N8362" s="197">
        <v>48319.71</v>
      </c>
      <c r="O8362" s="197">
        <v>0</v>
      </c>
      <c r="P8362" s="124" t="s">
        <v>1314</v>
      </c>
    </row>
    <row r="8363" spans="1:16">
      <c r="A8363" s="262" t="s">
        <v>1368</v>
      </c>
      <c r="B8363" s="124"/>
      <c r="C8363" s="125" t="s">
        <v>1368</v>
      </c>
      <c r="D8363" s="195">
        <v>43280</v>
      </c>
      <c r="E8363" s="124" t="s">
        <v>14339</v>
      </c>
      <c r="F8363" s="124" t="s">
        <v>13</v>
      </c>
      <c r="G8363" s="124">
        <v>384113</v>
      </c>
      <c r="H8363" s="124"/>
      <c r="I8363" s="128" t="s">
        <v>1393</v>
      </c>
      <c r="J8363" s="124"/>
      <c r="K8363" s="124"/>
      <c r="L8363" s="124"/>
      <c r="M8363" s="124"/>
      <c r="N8363" s="197">
        <v>48319.71</v>
      </c>
      <c r="O8363" s="197">
        <v>0</v>
      </c>
      <c r="P8363" s="124" t="s">
        <v>1314</v>
      </c>
    </row>
    <row r="8364" spans="1:16">
      <c r="A8364" s="262" t="s">
        <v>1368</v>
      </c>
      <c r="B8364" s="124"/>
      <c r="C8364" s="125" t="s">
        <v>1368</v>
      </c>
      <c r="D8364" s="195">
        <v>43280</v>
      </c>
      <c r="E8364" s="124" t="s">
        <v>14340</v>
      </c>
      <c r="F8364" s="124" t="s">
        <v>13</v>
      </c>
      <c r="G8364" s="124">
        <v>384115</v>
      </c>
      <c r="H8364" s="124"/>
      <c r="I8364" s="128" t="s">
        <v>1393</v>
      </c>
      <c r="J8364" s="124"/>
      <c r="K8364" s="124"/>
      <c r="L8364" s="124"/>
      <c r="M8364" s="124"/>
      <c r="N8364" s="197">
        <v>48319.71</v>
      </c>
      <c r="O8364" s="197">
        <v>0</v>
      </c>
      <c r="P8364" s="124" t="s">
        <v>1314</v>
      </c>
    </row>
    <row r="8365" spans="1:16">
      <c r="A8365" s="262" t="s">
        <v>1368</v>
      </c>
      <c r="B8365" s="124"/>
      <c r="C8365" s="125" t="s">
        <v>1368</v>
      </c>
      <c r="D8365" s="195">
        <v>43280</v>
      </c>
      <c r="E8365" s="124" t="s">
        <v>14341</v>
      </c>
      <c r="F8365" s="124" t="s">
        <v>13</v>
      </c>
      <c r="G8365" s="124">
        <v>384117</v>
      </c>
      <c r="H8365" s="124"/>
      <c r="I8365" s="128" t="s">
        <v>1393</v>
      </c>
      <c r="J8365" s="124"/>
      <c r="K8365" s="124"/>
      <c r="L8365" s="124"/>
      <c r="M8365" s="124"/>
      <c r="N8365" s="197">
        <v>57703.78</v>
      </c>
      <c r="O8365" s="197">
        <v>0</v>
      </c>
      <c r="P8365" s="124" t="s">
        <v>1314</v>
      </c>
    </row>
    <row r="8366" spans="1:16">
      <c r="A8366" s="262" t="s">
        <v>1368</v>
      </c>
      <c r="B8366" s="124"/>
      <c r="C8366" s="125" t="s">
        <v>1368</v>
      </c>
      <c r="D8366" s="195">
        <v>43280</v>
      </c>
      <c r="E8366" s="124" t="s">
        <v>14342</v>
      </c>
      <c r="F8366" s="124" t="s">
        <v>13</v>
      </c>
      <c r="G8366" s="124">
        <v>384119</v>
      </c>
      <c r="H8366" s="124"/>
      <c r="I8366" s="128" t="s">
        <v>1393</v>
      </c>
      <c r="J8366" s="124"/>
      <c r="K8366" s="124"/>
      <c r="L8366" s="124"/>
      <c r="M8366" s="124"/>
      <c r="N8366" s="197">
        <v>4476.29</v>
      </c>
      <c r="O8366" s="197">
        <v>0</v>
      </c>
      <c r="P8366" s="124" t="s">
        <v>1314</v>
      </c>
    </row>
    <row r="8367" spans="1:16">
      <c r="A8367" s="262" t="s">
        <v>1368</v>
      </c>
      <c r="B8367" s="124"/>
      <c r="C8367" s="125" t="s">
        <v>1368</v>
      </c>
      <c r="D8367" s="195">
        <v>43280</v>
      </c>
      <c r="E8367" s="124" t="s">
        <v>14343</v>
      </c>
      <c r="F8367" s="124" t="s">
        <v>13</v>
      </c>
      <c r="G8367" s="124">
        <v>384121</v>
      </c>
      <c r="H8367" s="124"/>
      <c r="I8367" s="128" t="s">
        <v>1393</v>
      </c>
      <c r="J8367" s="124"/>
      <c r="K8367" s="124"/>
      <c r="L8367" s="124"/>
      <c r="M8367" s="124"/>
      <c r="N8367" s="197">
        <v>5820.3</v>
      </c>
      <c r="O8367" s="197">
        <v>0</v>
      </c>
      <c r="P8367" s="124" t="s">
        <v>1314</v>
      </c>
    </row>
    <row r="8368" spans="1:16">
      <c r="A8368" s="262" t="s">
        <v>1368</v>
      </c>
      <c r="B8368" s="124"/>
      <c r="C8368" s="125" t="s">
        <v>1368</v>
      </c>
      <c r="D8368" s="195">
        <v>43280</v>
      </c>
      <c r="E8368" s="124" t="s">
        <v>14344</v>
      </c>
      <c r="F8368" s="124" t="s">
        <v>13</v>
      </c>
      <c r="G8368" s="124">
        <v>384123</v>
      </c>
      <c r="H8368" s="124"/>
      <c r="I8368" s="128" t="s">
        <v>1393</v>
      </c>
      <c r="J8368" s="124"/>
      <c r="K8368" s="124"/>
      <c r="L8368" s="124"/>
      <c r="M8368" s="124"/>
      <c r="N8368" s="197">
        <v>2489.4899999999998</v>
      </c>
      <c r="O8368" s="197">
        <v>0</v>
      </c>
      <c r="P8368" s="124" t="s">
        <v>1314</v>
      </c>
    </row>
    <row r="8369" spans="1:16">
      <c r="A8369" s="262" t="s">
        <v>1368</v>
      </c>
      <c r="B8369" s="124"/>
      <c r="C8369" s="125" t="s">
        <v>1368</v>
      </c>
      <c r="D8369" s="195">
        <v>43280</v>
      </c>
      <c r="E8369" s="124" t="s">
        <v>14345</v>
      </c>
      <c r="F8369" s="124" t="s">
        <v>13</v>
      </c>
      <c r="G8369" s="124">
        <v>384125</v>
      </c>
      <c r="H8369" s="124"/>
      <c r="I8369" s="128" t="s">
        <v>1393</v>
      </c>
      <c r="J8369" s="124"/>
      <c r="K8369" s="124"/>
      <c r="L8369" s="124"/>
      <c r="M8369" s="124"/>
      <c r="N8369" s="197">
        <v>16468.46</v>
      </c>
      <c r="O8369" s="197">
        <v>0</v>
      </c>
      <c r="P8369" s="124" t="s">
        <v>1314</v>
      </c>
    </row>
    <row r="8370" spans="1:16">
      <c r="A8370" s="262" t="s">
        <v>1368</v>
      </c>
      <c r="B8370" s="124"/>
      <c r="C8370" s="125" t="s">
        <v>1368</v>
      </c>
      <c r="D8370" s="195">
        <v>43280</v>
      </c>
      <c r="E8370" s="124" t="s">
        <v>14346</v>
      </c>
      <c r="F8370" s="124" t="s">
        <v>13</v>
      </c>
      <c r="G8370" s="124">
        <v>384127</v>
      </c>
      <c r="H8370" s="124"/>
      <c r="I8370" s="128" t="s">
        <v>1393</v>
      </c>
      <c r="J8370" s="124"/>
      <c r="K8370" s="124"/>
      <c r="L8370" s="124"/>
      <c r="M8370" s="124"/>
      <c r="N8370" s="197">
        <v>7043.99</v>
      </c>
      <c r="O8370" s="197">
        <v>0</v>
      </c>
      <c r="P8370" s="124" t="s">
        <v>1314</v>
      </c>
    </row>
    <row r="8371" spans="1:16">
      <c r="A8371" s="262" t="s">
        <v>1368</v>
      </c>
      <c r="B8371" s="124"/>
      <c r="C8371" s="125" t="s">
        <v>1368</v>
      </c>
      <c r="D8371" s="195">
        <v>43280</v>
      </c>
      <c r="E8371" s="124" t="s">
        <v>14347</v>
      </c>
      <c r="F8371" s="124" t="s">
        <v>13</v>
      </c>
      <c r="G8371" s="124">
        <v>384129</v>
      </c>
      <c r="H8371" s="124"/>
      <c r="I8371" s="128" t="s">
        <v>1393</v>
      </c>
      <c r="J8371" s="124"/>
      <c r="K8371" s="124"/>
      <c r="L8371" s="124"/>
      <c r="M8371" s="124"/>
      <c r="N8371" s="197">
        <v>12665.48</v>
      </c>
      <c r="O8371" s="197">
        <v>0</v>
      </c>
      <c r="P8371" s="124" t="s">
        <v>1314</v>
      </c>
    </row>
    <row r="8372" spans="1:16">
      <c r="A8372" s="262" t="s">
        <v>1368</v>
      </c>
      <c r="B8372" s="124"/>
      <c r="C8372" s="125" t="s">
        <v>1368</v>
      </c>
      <c r="D8372" s="195">
        <v>43280</v>
      </c>
      <c r="E8372" s="124" t="s">
        <v>14348</v>
      </c>
      <c r="F8372" s="124" t="s">
        <v>13</v>
      </c>
      <c r="G8372" s="124">
        <v>384131</v>
      </c>
      <c r="H8372" s="124"/>
      <c r="I8372" s="128" t="s">
        <v>1393</v>
      </c>
      <c r="J8372" s="124"/>
      <c r="K8372" s="124"/>
      <c r="L8372" s="124"/>
      <c r="M8372" s="124"/>
      <c r="N8372" s="197">
        <v>19347.05</v>
      </c>
      <c r="O8372" s="197">
        <v>0</v>
      </c>
      <c r="P8372" s="124" t="s">
        <v>1314</v>
      </c>
    </row>
    <row r="8373" spans="1:16">
      <c r="A8373" s="262" t="s">
        <v>1368</v>
      </c>
      <c r="B8373" s="124"/>
      <c r="C8373" s="125" t="s">
        <v>1368</v>
      </c>
      <c r="D8373" s="195">
        <v>43280</v>
      </c>
      <c r="E8373" s="124" t="s">
        <v>14349</v>
      </c>
      <c r="F8373" s="124" t="s">
        <v>13</v>
      </c>
      <c r="G8373" s="124">
        <v>384133</v>
      </c>
      <c r="H8373" s="124"/>
      <c r="I8373" s="128" t="s">
        <v>1393</v>
      </c>
      <c r="J8373" s="124"/>
      <c r="K8373" s="124"/>
      <c r="L8373" s="124"/>
      <c r="M8373" s="124"/>
      <c r="N8373" s="197">
        <v>34787.199999999997</v>
      </c>
      <c r="O8373" s="197">
        <v>0</v>
      </c>
      <c r="P8373" s="124" t="s">
        <v>1314</v>
      </c>
    </row>
    <row r="8374" spans="1:16">
      <c r="A8374" s="262" t="s">
        <v>1368</v>
      </c>
      <c r="B8374" s="124"/>
      <c r="C8374" s="125" t="s">
        <v>1368</v>
      </c>
      <c r="D8374" s="195">
        <v>43280</v>
      </c>
      <c r="E8374" s="124" t="s">
        <v>14350</v>
      </c>
      <c r="F8374" s="124" t="s">
        <v>13</v>
      </c>
      <c r="G8374" s="124">
        <v>384135</v>
      </c>
      <c r="H8374" s="124"/>
      <c r="I8374" s="128" t="s">
        <v>1393</v>
      </c>
      <c r="J8374" s="124"/>
      <c r="K8374" s="124"/>
      <c r="L8374" s="124"/>
      <c r="M8374" s="124"/>
      <c r="N8374" s="197">
        <v>45232.51</v>
      </c>
      <c r="O8374" s="197">
        <v>0</v>
      </c>
      <c r="P8374" s="124" t="s">
        <v>1314</v>
      </c>
    </row>
    <row r="8375" spans="1:16" ht="63.75">
      <c r="A8375" s="262" t="s">
        <v>622</v>
      </c>
      <c r="B8375" s="124"/>
      <c r="C8375" s="125" t="s">
        <v>715</v>
      </c>
      <c r="D8375" s="195">
        <v>43280</v>
      </c>
      <c r="E8375" s="124" t="s">
        <v>14351</v>
      </c>
      <c r="F8375" s="124" t="s">
        <v>1256</v>
      </c>
      <c r="G8375" s="124">
        <v>18246780</v>
      </c>
      <c r="H8375" s="124"/>
      <c r="I8375" s="128" t="s">
        <v>16786</v>
      </c>
      <c r="J8375" s="124"/>
      <c r="K8375" s="124"/>
      <c r="L8375" s="124"/>
      <c r="M8375" s="124"/>
      <c r="N8375" s="197">
        <v>0</v>
      </c>
      <c r="O8375" s="197">
        <v>18748.43</v>
      </c>
      <c r="P8375" s="124" t="s">
        <v>1314</v>
      </c>
    </row>
    <row r="8376" spans="1:16" ht="63.75">
      <c r="A8376" s="262">
        <v>25</v>
      </c>
      <c r="B8376" s="124"/>
      <c r="C8376" s="125" t="s">
        <v>694</v>
      </c>
      <c r="D8376" s="195">
        <v>43280</v>
      </c>
      <c r="E8376" s="124" t="s">
        <v>14352</v>
      </c>
      <c r="F8376" s="124" t="s">
        <v>6</v>
      </c>
      <c r="G8376" s="124">
        <v>925899</v>
      </c>
      <c r="H8376" s="124"/>
      <c r="I8376" s="128" t="s">
        <v>16787</v>
      </c>
      <c r="J8376" s="124"/>
      <c r="K8376" s="124"/>
      <c r="L8376" s="124"/>
      <c r="M8376" s="124"/>
      <c r="N8376" s="197">
        <v>0</v>
      </c>
      <c r="O8376" s="197">
        <v>290706.28999999998</v>
      </c>
      <c r="P8376" s="124" t="s">
        <v>1314</v>
      </c>
    </row>
    <row r="8377" spans="1:16" ht="51">
      <c r="A8377" s="262">
        <v>15</v>
      </c>
      <c r="B8377" s="124"/>
      <c r="C8377" s="125" t="s">
        <v>691</v>
      </c>
      <c r="D8377" s="195">
        <v>43280</v>
      </c>
      <c r="E8377" s="124" t="s">
        <v>14353</v>
      </c>
      <c r="F8377" s="124" t="s">
        <v>6</v>
      </c>
      <c r="G8377" s="124">
        <v>925913</v>
      </c>
      <c r="H8377" s="124"/>
      <c r="I8377" s="128" t="s">
        <v>16788</v>
      </c>
      <c r="J8377" s="124"/>
      <c r="K8377" s="124"/>
      <c r="L8377" s="124"/>
      <c r="M8377" s="124"/>
      <c r="N8377" s="197">
        <v>0</v>
      </c>
      <c r="O8377" s="197">
        <v>121628.23</v>
      </c>
      <c r="P8377" s="124" t="s">
        <v>1314</v>
      </c>
    </row>
    <row r="8378" spans="1:16" ht="63.75">
      <c r="A8378" s="262" t="s">
        <v>620</v>
      </c>
      <c r="B8378" s="124"/>
      <c r="C8378" s="125" t="s">
        <v>714</v>
      </c>
      <c r="D8378" s="195">
        <v>43280</v>
      </c>
      <c r="E8378" s="124" t="s">
        <v>14354</v>
      </c>
      <c r="F8378" s="124" t="s">
        <v>20</v>
      </c>
      <c r="G8378" s="124">
        <v>773143</v>
      </c>
      <c r="H8378" s="124"/>
      <c r="I8378" s="128" t="s">
        <v>16789</v>
      </c>
      <c r="J8378" s="124"/>
      <c r="K8378" s="124"/>
      <c r="L8378" s="124"/>
      <c r="M8378" s="124"/>
      <c r="N8378" s="197">
        <v>540751.97</v>
      </c>
      <c r="O8378" s="197">
        <v>0</v>
      </c>
      <c r="P8378" s="124" t="s">
        <v>1314</v>
      </c>
    </row>
    <row r="8379" spans="1:16" ht="63.75">
      <c r="A8379" s="262" t="s">
        <v>620</v>
      </c>
      <c r="B8379" s="124"/>
      <c r="C8379" s="125" t="s">
        <v>714</v>
      </c>
      <c r="D8379" s="195">
        <v>43280</v>
      </c>
      <c r="E8379" s="124" t="s">
        <v>14355</v>
      </c>
      <c r="F8379" s="124" t="s">
        <v>11</v>
      </c>
      <c r="G8379" s="124">
        <v>773142</v>
      </c>
      <c r="H8379" s="124"/>
      <c r="I8379" s="128" t="s">
        <v>16790</v>
      </c>
      <c r="J8379" s="124"/>
      <c r="K8379" s="124"/>
      <c r="L8379" s="124"/>
      <c r="M8379" s="124"/>
      <c r="N8379" s="197">
        <v>428.53</v>
      </c>
      <c r="O8379" s="197">
        <v>0</v>
      </c>
      <c r="P8379" s="124" t="s">
        <v>1314</v>
      </c>
    </row>
    <row r="8380" spans="1:16" ht="76.5">
      <c r="A8380" s="262" t="s">
        <v>620</v>
      </c>
      <c r="B8380" s="124"/>
      <c r="C8380" s="125" t="s">
        <v>714</v>
      </c>
      <c r="D8380" s="195">
        <v>43280</v>
      </c>
      <c r="E8380" s="124" t="s">
        <v>14356</v>
      </c>
      <c r="F8380" s="124" t="s">
        <v>6</v>
      </c>
      <c r="G8380" s="124">
        <v>773147</v>
      </c>
      <c r="H8380" s="124"/>
      <c r="I8380" s="128" t="s">
        <v>16791</v>
      </c>
      <c r="J8380" s="124"/>
      <c r="K8380" s="124"/>
      <c r="L8380" s="124"/>
      <c r="M8380" s="124"/>
      <c r="N8380" s="197">
        <v>0</v>
      </c>
      <c r="O8380" s="197">
        <v>535790.97</v>
      </c>
      <c r="P8380" s="124" t="s">
        <v>1314</v>
      </c>
    </row>
    <row r="8381" spans="1:16" ht="76.5">
      <c r="A8381" s="262" t="s">
        <v>620</v>
      </c>
      <c r="B8381" s="124"/>
      <c r="C8381" s="125" t="s">
        <v>714</v>
      </c>
      <c r="D8381" s="195">
        <v>43280</v>
      </c>
      <c r="E8381" s="124" t="s">
        <v>14357</v>
      </c>
      <c r="F8381" s="124" t="s">
        <v>6</v>
      </c>
      <c r="G8381" s="124">
        <v>773150</v>
      </c>
      <c r="H8381" s="124"/>
      <c r="I8381" s="128" t="s">
        <v>16792</v>
      </c>
      <c r="J8381" s="124"/>
      <c r="K8381" s="124"/>
      <c r="L8381" s="124"/>
      <c r="M8381" s="124"/>
      <c r="N8381" s="197">
        <v>0</v>
      </c>
      <c r="O8381" s="197">
        <v>328753.71999999997</v>
      </c>
      <c r="P8381" s="124" t="s">
        <v>1314</v>
      </c>
    </row>
    <row r="8382" spans="1:16" ht="76.5">
      <c r="A8382" s="262" t="s">
        <v>620</v>
      </c>
      <c r="B8382" s="124"/>
      <c r="C8382" s="125" t="s">
        <v>714</v>
      </c>
      <c r="D8382" s="195">
        <v>43280</v>
      </c>
      <c r="E8382" s="124" t="s">
        <v>14358</v>
      </c>
      <c r="F8382" s="124" t="s">
        <v>6</v>
      </c>
      <c r="G8382" s="124">
        <v>773157</v>
      </c>
      <c r="H8382" s="124"/>
      <c r="I8382" s="128" t="s">
        <v>16793</v>
      </c>
      <c r="J8382" s="124"/>
      <c r="K8382" s="124"/>
      <c r="L8382" s="124"/>
      <c r="M8382" s="124"/>
      <c r="N8382" s="197">
        <v>0</v>
      </c>
      <c r="O8382" s="197">
        <v>396569.87</v>
      </c>
      <c r="P8382" s="124" t="s">
        <v>1314</v>
      </c>
    </row>
    <row r="8383" spans="1:16" ht="63.75">
      <c r="A8383" s="262" t="s">
        <v>620</v>
      </c>
      <c r="B8383" s="124"/>
      <c r="C8383" s="125" t="s">
        <v>714</v>
      </c>
      <c r="D8383" s="195">
        <v>43280</v>
      </c>
      <c r="E8383" s="124" t="s">
        <v>14359</v>
      </c>
      <c r="F8383" s="124" t="s">
        <v>6</v>
      </c>
      <c r="G8383" s="124">
        <v>773273</v>
      </c>
      <c r="H8383" s="124"/>
      <c r="I8383" s="128" t="s">
        <v>16794</v>
      </c>
      <c r="J8383" s="124"/>
      <c r="K8383" s="124"/>
      <c r="L8383" s="124"/>
      <c r="M8383" s="124"/>
      <c r="N8383" s="197">
        <v>0</v>
      </c>
      <c r="O8383" s="197">
        <v>189333.08</v>
      </c>
      <c r="P8383" s="124" t="s">
        <v>1314</v>
      </c>
    </row>
    <row r="8384" spans="1:16" ht="76.5">
      <c r="A8384" s="262">
        <v>10</v>
      </c>
      <c r="B8384" s="124"/>
      <c r="C8384" s="125" t="s">
        <v>690</v>
      </c>
      <c r="D8384" s="195">
        <v>43280</v>
      </c>
      <c r="E8384" s="124" t="s">
        <v>14360</v>
      </c>
      <c r="F8384" s="124" t="s">
        <v>15</v>
      </c>
      <c r="G8384" s="124">
        <v>5317</v>
      </c>
      <c r="H8384" s="124"/>
      <c r="I8384" s="128" t="s">
        <v>16795</v>
      </c>
      <c r="J8384" s="124"/>
      <c r="K8384" s="124"/>
      <c r="L8384" s="124"/>
      <c r="M8384" s="124"/>
      <c r="N8384" s="197">
        <v>304.3</v>
      </c>
      <c r="O8384" s="197">
        <v>0</v>
      </c>
      <c r="P8384" s="124" t="s">
        <v>1314</v>
      </c>
    </row>
    <row r="8385" spans="1:16" ht="63.75">
      <c r="A8385" s="262">
        <v>513</v>
      </c>
      <c r="B8385" s="124"/>
      <c r="C8385" s="125" t="s">
        <v>201</v>
      </c>
      <c r="D8385" s="195">
        <v>43280</v>
      </c>
      <c r="E8385" s="124" t="s">
        <v>14361</v>
      </c>
      <c r="F8385" s="124" t="s">
        <v>11</v>
      </c>
      <c r="G8385" s="124">
        <v>925933</v>
      </c>
      <c r="H8385" s="124"/>
      <c r="I8385" s="128" t="s">
        <v>16796</v>
      </c>
      <c r="J8385" s="124"/>
      <c r="K8385" s="124"/>
      <c r="L8385" s="124"/>
      <c r="M8385" s="124"/>
      <c r="N8385" s="197">
        <v>270</v>
      </c>
      <c r="O8385" s="197">
        <v>0</v>
      </c>
      <c r="P8385" s="124" t="s">
        <v>1314</v>
      </c>
    </row>
    <row r="8386" spans="1:16" ht="63.75">
      <c r="A8386" s="262">
        <v>513</v>
      </c>
      <c r="B8386" s="124"/>
      <c r="C8386" s="125" t="s">
        <v>201</v>
      </c>
      <c r="D8386" s="195">
        <v>43280</v>
      </c>
      <c r="E8386" s="124" t="s">
        <v>14362</v>
      </c>
      <c r="F8386" s="124" t="s">
        <v>11</v>
      </c>
      <c r="G8386" s="124">
        <v>925921</v>
      </c>
      <c r="H8386" s="124"/>
      <c r="I8386" s="128" t="s">
        <v>16797</v>
      </c>
      <c r="J8386" s="124"/>
      <c r="K8386" s="124"/>
      <c r="L8386" s="124"/>
      <c r="M8386" s="124"/>
      <c r="N8386" s="197">
        <v>270</v>
      </c>
      <c r="O8386" s="197">
        <v>0</v>
      </c>
      <c r="P8386" s="124" t="s">
        <v>1314</v>
      </c>
    </row>
    <row r="8387" spans="1:16" ht="76.5">
      <c r="A8387" s="262">
        <v>25</v>
      </c>
      <c r="B8387" s="124"/>
      <c r="C8387" s="125" t="s">
        <v>694</v>
      </c>
      <c r="D8387" s="195">
        <v>43280</v>
      </c>
      <c r="E8387" s="124" t="s">
        <v>14363</v>
      </c>
      <c r="F8387" s="124" t="s">
        <v>1315</v>
      </c>
      <c r="G8387" s="124">
        <v>18247182</v>
      </c>
      <c r="H8387" s="124"/>
      <c r="I8387" s="128" t="s">
        <v>16798</v>
      </c>
      <c r="J8387" s="124"/>
      <c r="K8387" s="124"/>
      <c r="L8387" s="124"/>
      <c r="M8387" s="124"/>
      <c r="N8387" s="197">
        <v>600000</v>
      </c>
      <c r="O8387" s="197">
        <v>0</v>
      </c>
      <c r="P8387" s="124" t="s">
        <v>1314</v>
      </c>
    </row>
    <row r="8388" spans="1:16" ht="76.5">
      <c r="A8388" s="262">
        <v>25</v>
      </c>
      <c r="B8388" s="124"/>
      <c r="C8388" s="125" t="s">
        <v>694</v>
      </c>
      <c r="D8388" s="195">
        <v>43280</v>
      </c>
      <c r="E8388" s="124" t="s">
        <v>14364</v>
      </c>
      <c r="F8388" s="124" t="s">
        <v>1315</v>
      </c>
      <c r="G8388" s="124">
        <v>18246290</v>
      </c>
      <c r="H8388" s="124"/>
      <c r="I8388" s="128" t="s">
        <v>16799</v>
      </c>
      <c r="J8388" s="124"/>
      <c r="K8388" s="124"/>
      <c r="L8388" s="124"/>
      <c r="M8388" s="124"/>
      <c r="N8388" s="197">
        <v>262343.25</v>
      </c>
      <c r="O8388" s="197">
        <v>0</v>
      </c>
      <c r="P8388" s="124" t="s">
        <v>1314</v>
      </c>
    </row>
    <row r="8389" spans="1:16" ht="76.5">
      <c r="A8389" s="262">
        <v>25</v>
      </c>
      <c r="B8389" s="124"/>
      <c r="C8389" s="125" t="s">
        <v>694</v>
      </c>
      <c r="D8389" s="195">
        <v>43280</v>
      </c>
      <c r="E8389" s="124" t="s">
        <v>14365</v>
      </c>
      <c r="F8389" s="124" t="s">
        <v>1315</v>
      </c>
      <c r="G8389" s="124">
        <v>18231972</v>
      </c>
      <c r="H8389" s="124"/>
      <c r="I8389" s="128" t="s">
        <v>16800</v>
      </c>
      <c r="J8389" s="124"/>
      <c r="K8389" s="124"/>
      <c r="L8389" s="124"/>
      <c r="M8389" s="124"/>
      <c r="N8389" s="197">
        <v>151391.76999999999</v>
      </c>
      <c r="O8389" s="197">
        <v>0</v>
      </c>
      <c r="P8389" s="124" t="s">
        <v>1314</v>
      </c>
    </row>
    <row r="8390" spans="1:16" ht="76.5">
      <c r="A8390" s="262">
        <v>25</v>
      </c>
      <c r="B8390" s="124"/>
      <c r="C8390" s="125" t="s">
        <v>694</v>
      </c>
      <c r="D8390" s="195">
        <v>43280</v>
      </c>
      <c r="E8390" s="124" t="s">
        <v>14366</v>
      </c>
      <c r="F8390" s="124" t="s">
        <v>1315</v>
      </c>
      <c r="G8390" s="124">
        <v>18246628</v>
      </c>
      <c r="H8390" s="124"/>
      <c r="I8390" s="128" t="s">
        <v>16801</v>
      </c>
      <c r="J8390" s="124"/>
      <c r="K8390" s="124"/>
      <c r="L8390" s="124"/>
      <c r="M8390" s="124"/>
      <c r="N8390" s="197">
        <v>2299.5</v>
      </c>
      <c r="O8390" s="197">
        <v>0</v>
      </c>
      <c r="P8390" s="124" t="s">
        <v>1314</v>
      </c>
    </row>
    <row r="8391" spans="1:16" ht="76.5">
      <c r="A8391" s="262">
        <v>25</v>
      </c>
      <c r="B8391" s="124"/>
      <c r="C8391" s="125" t="s">
        <v>694</v>
      </c>
      <c r="D8391" s="195">
        <v>43280</v>
      </c>
      <c r="E8391" s="124" t="s">
        <v>14367</v>
      </c>
      <c r="F8391" s="124" t="s">
        <v>1315</v>
      </c>
      <c r="G8391" s="124">
        <v>18246418</v>
      </c>
      <c r="H8391" s="124"/>
      <c r="I8391" s="128" t="s">
        <v>16802</v>
      </c>
      <c r="J8391" s="124"/>
      <c r="K8391" s="124"/>
      <c r="L8391" s="124"/>
      <c r="M8391" s="124"/>
      <c r="N8391" s="197">
        <v>560.16</v>
      </c>
      <c r="O8391" s="197">
        <v>0</v>
      </c>
      <c r="P8391" s="124" t="s">
        <v>1314</v>
      </c>
    </row>
    <row r="8392" spans="1:16" ht="76.5">
      <c r="A8392" s="262">
        <v>25</v>
      </c>
      <c r="B8392" s="124"/>
      <c r="C8392" s="125" t="s">
        <v>694</v>
      </c>
      <c r="D8392" s="195">
        <v>43280</v>
      </c>
      <c r="E8392" s="124" t="s">
        <v>14368</v>
      </c>
      <c r="F8392" s="124" t="s">
        <v>1315</v>
      </c>
      <c r="G8392" s="124">
        <v>18246360</v>
      </c>
      <c r="H8392" s="124"/>
      <c r="I8392" s="128" t="s">
        <v>16803</v>
      </c>
      <c r="J8392" s="124"/>
      <c r="K8392" s="124"/>
      <c r="L8392" s="124"/>
      <c r="M8392" s="124"/>
      <c r="N8392" s="197">
        <v>469301.43</v>
      </c>
      <c r="O8392" s="197">
        <v>0</v>
      </c>
      <c r="P8392" s="124" t="s">
        <v>1314</v>
      </c>
    </row>
    <row r="8393" spans="1:16" ht="76.5">
      <c r="A8393" s="262">
        <v>25</v>
      </c>
      <c r="B8393" s="124"/>
      <c r="C8393" s="125" t="s">
        <v>694</v>
      </c>
      <c r="D8393" s="195">
        <v>43280</v>
      </c>
      <c r="E8393" s="124" t="s">
        <v>14369</v>
      </c>
      <c r="F8393" s="124" t="s">
        <v>1315</v>
      </c>
      <c r="G8393" s="124">
        <v>18246352</v>
      </c>
      <c r="H8393" s="124"/>
      <c r="I8393" s="128" t="s">
        <v>16804</v>
      </c>
      <c r="J8393" s="124"/>
      <c r="K8393" s="124"/>
      <c r="L8393" s="124"/>
      <c r="M8393" s="124"/>
      <c r="N8393" s="197">
        <v>109105.84</v>
      </c>
      <c r="O8393" s="197">
        <v>0</v>
      </c>
      <c r="P8393" s="124" t="s">
        <v>1314</v>
      </c>
    </row>
    <row r="8394" spans="1:16" ht="76.5">
      <c r="A8394" s="262">
        <v>16</v>
      </c>
      <c r="B8394" s="124"/>
      <c r="C8394" s="125" t="s">
        <v>692</v>
      </c>
      <c r="D8394" s="195">
        <v>43280</v>
      </c>
      <c r="E8394" s="124" t="s">
        <v>14370</v>
      </c>
      <c r="F8394" s="124" t="s">
        <v>1315</v>
      </c>
      <c r="G8394" s="124">
        <v>18246652</v>
      </c>
      <c r="H8394" s="124"/>
      <c r="I8394" s="128" t="s">
        <v>16805</v>
      </c>
      <c r="J8394" s="124"/>
      <c r="K8394" s="124"/>
      <c r="L8394" s="124"/>
      <c r="M8394" s="124"/>
      <c r="N8394" s="197">
        <v>1760</v>
      </c>
      <c r="O8394" s="197">
        <v>0</v>
      </c>
      <c r="P8394" s="124" t="s">
        <v>1314</v>
      </c>
    </row>
    <row r="8395" spans="1:16" ht="51">
      <c r="A8395" s="262">
        <v>16</v>
      </c>
      <c r="B8395" s="124"/>
      <c r="C8395" s="125" t="s">
        <v>692</v>
      </c>
      <c r="D8395" s="195">
        <v>43280</v>
      </c>
      <c r="E8395" s="124" t="s">
        <v>14371</v>
      </c>
      <c r="F8395" s="124" t="s">
        <v>1315</v>
      </c>
      <c r="G8395" s="124">
        <v>18246838</v>
      </c>
      <c r="H8395" s="124"/>
      <c r="I8395" s="128" t="s">
        <v>16806</v>
      </c>
      <c r="J8395" s="124"/>
      <c r="K8395" s="124"/>
      <c r="L8395" s="124"/>
      <c r="M8395" s="124"/>
      <c r="N8395" s="197">
        <v>250</v>
      </c>
      <c r="O8395" s="197">
        <v>0</v>
      </c>
      <c r="P8395" s="124" t="s">
        <v>1314</v>
      </c>
    </row>
    <row r="8396" spans="1:16" ht="63.75">
      <c r="A8396" s="262" t="s">
        <v>620</v>
      </c>
      <c r="B8396" s="124"/>
      <c r="C8396" s="125" t="s">
        <v>714</v>
      </c>
      <c r="D8396" s="195">
        <v>43280</v>
      </c>
      <c r="E8396" s="124" t="s">
        <v>14372</v>
      </c>
      <c r="F8396" s="124" t="s">
        <v>11</v>
      </c>
      <c r="G8396" s="124">
        <v>773276</v>
      </c>
      <c r="H8396" s="124"/>
      <c r="I8396" s="128" t="s">
        <v>16807</v>
      </c>
      <c r="J8396" s="124"/>
      <c r="K8396" s="124"/>
      <c r="L8396" s="124"/>
      <c r="M8396" s="124"/>
      <c r="N8396" s="197">
        <v>1711.87</v>
      </c>
      <c r="O8396" s="197">
        <v>0</v>
      </c>
      <c r="P8396" s="124" t="s">
        <v>1314</v>
      </c>
    </row>
    <row r="8397" spans="1:16" ht="63.75">
      <c r="A8397" s="262" t="s">
        <v>620</v>
      </c>
      <c r="B8397" s="124"/>
      <c r="C8397" s="125" t="s">
        <v>714</v>
      </c>
      <c r="D8397" s="195">
        <v>43280</v>
      </c>
      <c r="E8397" s="124" t="s">
        <v>14373</v>
      </c>
      <c r="F8397" s="124" t="s">
        <v>20</v>
      </c>
      <c r="G8397" s="124">
        <v>773277</v>
      </c>
      <c r="H8397" s="124"/>
      <c r="I8397" s="128" t="s">
        <v>16808</v>
      </c>
      <c r="J8397" s="124"/>
      <c r="K8397" s="124"/>
      <c r="L8397" s="124"/>
      <c r="M8397" s="124"/>
      <c r="N8397" s="197">
        <v>2374100.81</v>
      </c>
      <c r="O8397" s="197">
        <v>0</v>
      </c>
      <c r="P8397" s="124" t="s">
        <v>1314</v>
      </c>
    </row>
    <row r="8398" spans="1:16" ht="63.75">
      <c r="A8398" s="262" t="s">
        <v>620</v>
      </c>
      <c r="B8398" s="124"/>
      <c r="C8398" s="125" t="s">
        <v>714</v>
      </c>
      <c r="D8398" s="195">
        <v>43280</v>
      </c>
      <c r="E8398" s="124" t="s">
        <v>14374</v>
      </c>
      <c r="F8398" s="124" t="s">
        <v>11</v>
      </c>
      <c r="G8398" s="124">
        <v>773278</v>
      </c>
      <c r="H8398" s="124"/>
      <c r="I8398" s="128" t="s">
        <v>16809</v>
      </c>
      <c r="J8398" s="124"/>
      <c r="K8398" s="124"/>
      <c r="L8398" s="124"/>
      <c r="M8398" s="124"/>
      <c r="N8398" s="197">
        <v>1230.93</v>
      </c>
      <c r="O8398" s="197">
        <v>0</v>
      </c>
      <c r="P8398" s="124" t="s">
        <v>1314</v>
      </c>
    </row>
    <row r="8399" spans="1:16" ht="63.75">
      <c r="A8399" s="262" t="s">
        <v>620</v>
      </c>
      <c r="B8399" s="124"/>
      <c r="C8399" s="125" t="s">
        <v>714</v>
      </c>
      <c r="D8399" s="195">
        <v>43280</v>
      </c>
      <c r="E8399" s="124" t="s">
        <v>14375</v>
      </c>
      <c r="F8399" s="124" t="s">
        <v>20</v>
      </c>
      <c r="G8399" s="124">
        <v>773279</v>
      </c>
      <c r="H8399" s="124"/>
      <c r="I8399" s="128" t="s">
        <v>16810</v>
      </c>
      <c r="J8399" s="124"/>
      <c r="K8399" s="124"/>
      <c r="L8399" s="124"/>
      <c r="M8399" s="124"/>
      <c r="N8399" s="197">
        <v>1687046.97</v>
      </c>
      <c r="O8399" s="197">
        <v>0</v>
      </c>
      <c r="P8399" s="124" t="s">
        <v>1314</v>
      </c>
    </row>
    <row r="8400" spans="1:16" ht="63.75">
      <c r="A8400" s="262" t="s">
        <v>620</v>
      </c>
      <c r="B8400" s="124"/>
      <c r="C8400" s="125" t="s">
        <v>714</v>
      </c>
      <c r="D8400" s="195">
        <v>43280</v>
      </c>
      <c r="E8400" s="124" t="s">
        <v>14376</v>
      </c>
      <c r="F8400" s="124" t="s">
        <v>6</v>
      </c>
      <c r="G8400" s="124">
        <v>773282</v>
      </c>
      <c r="H8400" s="124"/>
      <c r="I8400" s="128" t="s">
        <v>16811</v>
      </c>
      <c r="J8400" s="124"/>
      <c r="K8400" s="124"/>
      <c r="L8400" s="124"/>
      <c r="M8400" s="124"/>
      <c r="N8400" s="197">
        <v>0</v>
      </c>
      <c r="O8400" s="197">
        <v>1142309.56</v>
      </c>
      <c r="P8400" s="124" t="s">
        <v>1314</v>
      </c>
    </row>
    <row r="8401" spans="1:16" ht="63.75">
      <c r="A8401" s="262" t="s">
        <v>620</v>
      </c>
      <c r="B8401" s="124"/>
      <c r="C8401" s="125" t="s">
        <v>714</v>
      </c>
      <c r="D8401" s="195">
        <v>43280</v>
      </c>
      <c r="E8401" s="124" t="s">
        <v>14377</v>
      </c>
      <c r="F8401" s="124" t="s">
        <v>6</v>
      </c>
      <c r="G8401" s="124">
        <v>773285</v>
      </c>
      <c r="H8401" s="124"/>
      <c r="I8401" s="128" t="s">
        <v>16812</v>
      </c>
      <c r="J8401" s="124"/>
      <c r="K8401" s="124"/>
      <c r="L8401" s="124"/>
      <c r="M8401" s="124"/>
      <c r="N8401" s="197">
        <v>0</v>
      </c>
      <c r="O8401" s="197">
        <v>339027.1</v>
      </c>
      <c r="P8401" s="124" t="s">
        <v>1314</v>
      </c>
    </row>
    <row r="8402" spans="1:16" ht="63.75">
      <c r="A8402" s="262" t="s">
        <v>620</v>
      </c>
      <c r="B8402" s="124"/>
      <c r="C8402" s="125" t="s">
        <v>714</v>
      </c>
      <c r="D8402" s="195">
        <v>43280</v>
      </c>
      <c r="E8402" s="124" t="s">
        <v>14378</v>
      </c>
      <c r="F8402" s="124" t="s">
        <v>6</v>
      </c>
      <c r="G8402" s="124">
        <v>773288</v>
      </c>
      <c r="H8402" s="124"/>
      <c r="I8402" s="128" t="s">
        <v>16813</v>
      </c>
      <c r="J8402" s="124"/>
      <c r="K8402" s="124"/>
      <c r="L8402" s="124"/>
      <c r="M8402" s="124"/>
      <c r="N8402" s="197">
        <v>0</v>
      </c>
      <c r="O8402" s="197">
        <v>493392.96</v>
      </c>
      <c r="P8402" s="124" t="s">
        <v>1314</v>
      </c>
    </row>
    <row r="8403" spans="1:16" ht="51">
      <c r="A8403" s="262">
        <v>41</v>
      </c>
      <c r="B8403" s="124"/>
      <c r="C8403" s="125" t="s">
        <v>697</v>
      </c>
      <c r="D8403" s="195">
        <v>43280</v>
      </c>
      <c r="E8403" s="124" t="s">
        <v>14379</v>
      </c>
      <c r="F8403" s="124" t="s">
        <v>6</v>
      </c>
      <c r="G8403" s="124">
        <v>925941</v>
      </c>
      <c r="H8403" s="124"/>
      <c r="I8403" s="128" t="s">
        <v>16814</v>
      </c>
      <c r="J8403" s="124"/>
      <c r="K8403" s="124"/>
      <c r="L8403" s="124"/>
      <c r="M8403" s="124"/>
      <c r="N8403" s="197">
        <v>0</v>
      </c>
      <c r="O8403" s="197">
        <v>242730</v>
      </c>
      <c r="P8403" s="124" t="s">
        <v>1314</v>
      </c>
    </row>
    <row r="8404" spans="1:16" ht="63.75">
      <c r="A8404" s="262">
        <v>41</v>
      </c>
      <c r="B8404" s="124"/>
      <c r="C8404" s="125" t="s">
        <v>697</v>
      </c>
      <c r="D8404" s="195">
        <v>43280</v>
      </c>
      <c r="E8404" s="124" t="s">
        <v>14380</v>
      </c>
      <c r="F8404" s="124" t="s">
        <v>6</v>
      </c>
      <c r="G8404" s="124">
        <v>925943</v>
      </c>
      <c r="H8404" s="124"/>
      <c r="I8404" s="128" t="s">
        <v>16815</v>
      </c>
      <c r="J8404" s="124"/>
      <c r="K8404" s="124"/>
      <c r="L8404" s="124"/>
      <c r="M8404" s="124"/>
      <c r="N8404" s="197">
        <v>0</v>
      </c>
      <c r="O8404" s="197">
        <v>22282</v>
      </c>
      <c r="P8404" s="124" t="s">
        <v>1314</v>
      </c>
    </row>
    <row r="8405" spans="1:16" ht="63.75">
      <c r="A8405" s="262">
        <v>41</v>
      </c>
      <c r="B8405" s="124"/>
      <c r="C8405" s="125" t="s">
        <v>697</v>
      </c>
      <c r="D8405" s="195">
        <v>43280</v>
      </c>
      <c r="E8405" s="124" t="s">
        <v>14381</v>
      </c>
      <c r="F8405" s="124" t="s">
        <v>6</v>
      </c>
      <c r="G8405" s="124">
        <v>925952</v>
      </c>
      <c r="H8405" s="124"/>
      <c r="I8405" s="128" t="s">
        <v>16816</v>
      </c>
      <c r="J8405" s="124"/>
      <c r="K8405" s="124"/>
      <c r="L8405" s="124"/>
      <c r="M8405" s="124"/>
      <c r="N8405" s="197">
        <v>0</v>
      </c>
      <c r="O8405" s="197">
        <v>41780.28</v>
      </c>
      <c r="P8405" s="124" t="s">
        <v>1314</v>
      </c>
    </row>
    <row r="8406" spans="1:16" ht="63.75">
      <c r="A8406" s="262">
        <v>41</v>
      </c>
      <c r="B8406" s="124"/>
      <c r="C8406" s="125" t="s">
        <v>697</v>
      </c>
      <c r="D8406" s="195">
        <v>43280</v>
      </c>
      <c r="E8406" s="124" t="s">
        <v>14382</v>
      </c>
      <c r="F8406" s="124" t="s">
        <v>6</v>
      </c>
      <c r="G8406" s="124">
        <v>925959</v>
      </c>
      <c r="H8406" s="124"/>
      <c r="I8406" s="128" t="s">
        <v>16817</v>
      </c>
      <c r="J8406" s="124"/>
      <c r="K8406" s="124"/>
      <c r="L8406" s="124"/>
      <c r="M8406" s="124"/>
      <c r="N8406" s="197">
        <v>0</v>
      </c>
      <c r="O8406" s="197">
        <v>20501.72</v>
      </c>
      <c r="P8406" s="124" t="s">
        <v>1314</v>
      </c>
    </row>
    <row r="8407" spans="1:16" ht="51">
      <c r="A8407" s="262" t="s">
        <v>620</v>
      </c>
      <c r="B8407" s="124"/>
      <c r="C8407" s="125" t="s">
        <v>714</v>
      </c>
      <c r="D8407" s="195">
        <v>43280</v>
      </c>
      <c r="E8407" s="124" t="s">
        <v>14383</v>
      </c>
      <c r="F8407" s="124" t="s">
        <v>20</v>
      </c>
      <c r="G8407" s="124">
        <v>10947</v>
      </c>
      <c r="H8407" s="124"/>
      <c r="I8407" s="128" t="s">
        <v>16818</v>
      </c>
      <c r="J8407" s="124"/>
      <c r="K8407" s="124"/>
      <c r="L8407" s="124"/>
      <c r="M8407" s="124"/>
      <c r="N8407" s="197">
        <v>2887599.68</v>
      </c>
      <c r="O8407" s="197">
        <v>0</v>
      </c>
      <c r="P8407" s="124" t="s">
        <v>1314</v>
      </c>
    </row>
    <row r="8408" spans="1:16" ht="63.75">
      <c r="A8408" s="262" t="s">
        <v>620</v>
      </c>
      <c r="B8408" s="124"/>
      <c r="C8408" s="125" t="s">
        <v>714</v>
      </c>
      <c r="D8408" s="195">
        <v>43280</v>
      </c>
      <c r="E8408" s="124" t="s">
        <v>14384</v>
      </c>
      <c r="F8408" s="124" t="s">
        <v>11</v>
      </c>
      <c r="G8408" s="124">
        <v>10947</v>
      </c>
      <c r="H8408" s="124"/>
      <c r="I8408" s="128" t="s">
        <v>16819</v>
      </c>
      <c r="J8408" s="124"/>
      <c r="K8408" s="124"/>
      <c r="L8408" s="124"/>
      <c r="M8408" s="124"/>
      <c r="N8408" s="197">
        <v>2071.3200000000002</v>
      </c>
      <c r="O8408" s="197">
        <v>0</v>
      </c>
      <c r="P8408" s="124" t="s">
        <v>1314</v>
      </c>
    </row>
    <row r="8409" spans="1:16" ht="51">
      <c r="A8409" s="262">
        <v>117</v>
      </c>
      <c r="B8409" s="124"/>
      <c r="C8409" s="125" t="s">
        <v>722</v>
      </c>
      <c r="D8409" s="195">
        <v>43280</v>
      </c>
      <c r="E8409" s="124" t="s">
        <v>14385</v>
      </c>
      <c r="F8409" s="124" t="s">
        <v>11</v>
      </c>
      <c r="G8409" s="124">
        <v>925965</v>
      </c>
      <c r="H8409" s="124"/>
      <c r="I8409" s="128" t="s">
        <v>16820</v>
      </c>
      <c r="J8409" s="124"/>
      <c r="K8409" s="124"/>
      <c r="L8409" s="124"/>
      <c r="M8409" s="124"/>
      <c r="N8409" s="197">
        <v>50</v>
      </c>
      <c r="O8409" s="197">
        <v>0</v>
      </c>
      <c r="P8409" s="124" t="s">
        <v>1314</v>
      </c>
    </row>
    <row r="8410" spans="1:16" ht="63.75">
      <c r="A8410" s="262" t="s">
        <v>620</v>
      </c>
      <c r="B8410" s="124"/>
      <c r="C8410" s="125" t="s">
        <v>714</v>
      </c>
      <c r="D8410" s="195">
        <v>43280</v>
      </c>
      <c r="E8410" s="124" t="s">
        <v>14386</v>
      </c>
      <c r="F8410" s="124" t="s">
        <v>20</v>
      </c>
      <c r="G8410" s="124">
        <v>925915</v>
      </c>
      <c r="H8410" s="124"/>
      <c r="I8410" s="128" t="s">
        <v>16821</v>
      </c>
      <c r="J8410" s="124"/>
      <c r="K8410" s="124"/>
      <c r="L8410" s="124"/>
      <c r="M8410" s="124"/>
      <c r="N8410" s="197">
        <v>102104.25</v>
      </c>
      <c r="O8410" s="197">
        <v>0</v>
      </c>
      <c r="P8410" s="124" t="s">
        <v>1314</v>
      </c>
    </row>
    <row r="8411" spans="1:16" ht="63.75">
      <c r="A8411" s="262" t="s">
        <v>620</v>
      </c>
      <c r="B8411" s="124"/>
      <c r="C8411" s="125" t="s">
        <v>714</v>
      </c>
      <c r="D8411" s="195">
        <v>43280</v>
      </c>
      <c r="E8411" s="124" t="s">
        <v>14387</v>
      </c>
      <c r="F8411" s="124" t="s">
        <v>20</v>
      </c>
      <c r="G8411" s="124">
        <v>925915</v>
      </c>
      <c r="H8411" s="124"/>
      <c r="I8411" s="128" t="s">
        <v>16821</v>
      </c>
      <c r="J8411" s="124"/>
      <c r="K8411" s="124"/>
      <c r="L8411" s="124"/>
      <c r="M8411" s="124"/>
      <c r="N8411" s="197">
        <v>131118.54</v>
      </c>
      <c r="O8411" s="197">
        <v>0</v>
      </c>
      <c r="P8411" s="124" t="s">
        <v>1314</v>
      </c>
    </row>
    <row r="8412" spans="1:16" ht="51">
      <c r="A8412" s="262" t="s">
        <v>620</v>
      </c>
      <c r="B8412" s="124"/>
      <c r="C8412" s="125" t="s">
        <v>714</v>
      </c>
      <c r="D8412" s="195">
        <v>43280</v>
      </c>
      <c r="E8412" s="124" t="s">
        <v>14388</v>
      </c>
      <c r="F8412" s="124" t="s">
        <v>11</v>
      </c>
      <c r="G8412" s="124">
        <v>925917</v>
      </c>
      <c r="H8412" s="124"/>
      <c r="I8412" s="128" t="s">
        <v>16822</v>
      </c>
      <c r="J8412" s="124"/>
      <c r="K8412" s="124"/>
      <c r="L8412" s="124"/>
      <c r="M8412" s="124"/>
      <c r="N8412" s="197">
        <v>213.26</v>
      </c>
      <c r="O8412" s="197">
        <v>0</v>
      </c>
      <c r="P8412" s="124" t="s">
        <v>1314</v>
      </c>
    </row>
    <row r="8413" spans="1:16" ht="51">
      <c r="A8413" s="262">
        <v>117</v>
      </c>
      <c r="B8413" s="124"/>
      <c r="C8413" s="125" t="s">
        <v>722</v>
      </c>
      <c r="D8413" s="195">
        <v>43280</v>
      </c>
      <c r="E8413" s="124" t="s">
        <v>14389</v>
      </c>
      <c r="F8413" s="124" t="s">
        <v>11</v>
      </c>
      <c r="G8413" s="124">
        <v>925961</v>
      </c>
      <c r="H8413" s="124"/>
      <c r="I8413" s="128" t="s">
        <v>16823</v>
      </c>
      <c r="J8413" s="124"/>
      <c r="K8413" s="124"/>
      <c r="L8413" s="124"/>
      <c r="M8413" s="124"/>
      <c r="N8413" s="197">
        <v>50</v>
      </c>
      <c r="O8413" s="197">
        <v>0</v>
      </c>
      <c r="P8413" s="124" t="s">
        <v>1314</v>
      </c>
    </row>
    <row r="8414" spans="1:16" ht="51">
      <c r="A8414" s="262">
        <v>35</v>
      </c>
      <c r="B8414" s="124"/>
      <c r="C8414" s="125" t="s">
        <v>696</v>
      </c>
      <c r="D8414" s="195">
        <v>43280</v>
      </c>
      <c r="E8414" s="124" t="s">
        <v>14390</v>
      </c>
      <c r="F8414" s="124" t="s">
        <v>11</v>
      </c>
      <c r="G8414" s="124">
        <v>925912</v>
      </c>
      <c r="H8414" s="124"/>
      <c r="I8414" s="128" t="s">
        <v>16824</v>
      </c>
      <c r="J8414" s="124"/>
      <c r="K8414" s="124"/>
      <c r="L8414" s="124"/>
      <c r="M8414" s="124"/>
      <c r="N8414" s="197">
        <v>50</v>
      </c>
      <c r="O8414" s="197">
        <v>0</v>
      </c>
      <c r="P8414" s="124" t="s">
        <v>1314</v>
      </c>
    </row>
    <row r="8415" spans="1:16" ht="51">
      <c r="A8415" s="262" t="s">
        <v>620</v>
      </c>
      <c r="B8415" s="124"/>
      <c r="C8415" s="125" t="s">
        <v>714</v>
      </c>
      <c r="D8415" s="195">
        <v>43280</v>
      </c>
      <c r="E8415" s="124" t="s">
        <v>14391</v>
      </c>
      <c r="F8415" s="124" t="s">
        <v>11</v>
      </c>
      <c r="G8415" s="124">
        <v>773316</v>
      </c>
      <c r="H8415" s="124"/>
      <c r="I8415" s="128" t="s">
        <v>16825</v>
      </c>
      <c r="J8415" s="124"/>
      <c r="K8415" s="124"/>
      <c r="L8415" s="124"/>
      <c r="M8415" s="124"/>
      <c r="N8415" s="197">
        <v>279.08999999999997</v>
      </c>
      <c r="O8415" s="197">
        <v>0</v>
      </c>
      <c r="P8415" s="124" t="s">
        <v>1314</v>
      </c>
    </row>
    <row r="8416" spans="1:16" ht="51">
      <c r="A8416" s="262" t="s">
        <v>620</v>
      </c>
      <c r="B8416" s="124"/>
      <c r="C8416" s="125" t="s">
        <v>714</v>
      </c>
      <c r="D8416" s="195">
        <v>43280</v>
      </c>
      <c r="E8416" s="124" t="s">
        <v>14392</v>
      </c>
      <c r="F8416" s="124" t="s">
        <v>11</v>
      </c>
      <c r="G8416" s="124">
        <v>773319</v>
      </c>
      <c r="H8416" s="124"/>
      <c r="I8416" s="128" t="s">
        <v>16826</v>
      </c>
      <c r="J8416" s="124"/>
      <c r="K8416" s="124"/>
      <c r="L8416" s="124"/>
      <c r="M8416" s="124"/>
      <c r="N8416" s="197">
        <v>454.09</v>
      </c>
      <c r="O8416" s="197">
        <v>0</v>
      </c>
      <c r="P8416" s="124" t="s">
        <v>1314</v>
      </c>
    </row>
    <row r="8417" spans="1:16" ht="51">
      <c r="A8417" s="262" t="s">
        <v>620</v>
      </c>
      <c r="B8417" s="124"/>
      <c r="C8417" s="125" t="s">
        <v>714</v>
      </c>
      <c r="D8417" s="195">
        <v>43280</v>
      </c>
      <c r="E8417" s="124" t="s">
        <v>14393</v>
      </c>
      <c r="F8417" s="124" t="s">
        <v>11</v>
      </c>
      <c r="G8417" s="124">
        <v>773322</v>
      </c>
      <c r="H8417" s="124"/>
      <c r="I8417" s="128" t="s">
        <v>16827</v>
      </c>
      <c r="J8417" s="124"/>
      <c r="K8417" s="124"/>
      <c r="L8417" s="124"/>
      <c r="M8417" s="124"/>
      <c r="N8417" s="197">
        <v>85.57</v>
      </c>
      <c r="O8417" s="197">
        <v>0</v>
      </c>
      <c r="P8417" s="124" t="s">
        <v>1314</v>
      </c>
    </row>
    <row r="8418" spans="1:16" ht="21">
      <c r="A8418" s="273">
        <v>81</v>
      </c>
      <c r="B8418" s="272" t="s">
        <v>11695</v>
      </c>
      <c r="C8418" s="267"/>
      <c r="D8418" s="266"/>
      <c r="E8418" s="266"/>
      <c r="F8418" s="266"/>
      <c r="G8418" s="275">
        <v>95340</v>
      </c>
      <c r="H8418" s="266"/>
      <c r="I8418" s="268"/>
      <c r="J8418" s="266"/>
      <c r="K8418" s="266"/>
      <c r="L8418" s="266"/>
      <c r="M8418" s="266"/>
      <c r="N8418" s="269"/>
      <c r="O8418" s="269"/>
      <c r="P8418" s="266"/>
    </row>
    <row r="8419" spans="1:16">
      <c r="A8419" s="265"/>
      <c r="B8419" s="266"/>
      <c r="C8419" s="267"/>
      <c r="D8419" s="266"/>
      <c r="E8419" s="266"/>
      <c r="F8419" s="266"/>
      <c r="G8419" s="266"/>
      <c r="H8419" s="266"/>
      <c r="I8419" s="268"/>
      <c r="J8419" s="266"/>
      <c r="K8419" s="266"/>
      <c r="L8419" s="266"/>
      <c r="M8419" s="266"/>
      <c r="N8419" s="269"/>
      <c r="O8419" s="269"/>
      <c r="P8419" s="266"/>
    </row>
    <row r="8420" spans="1:16" ht="18.75">
      <c r="A8420" s="263"/>
      <c r="B8420" s="272"/>
      <c r="I8420" s="340" t="s">
        <v>637</v>
      </c>
      <c r="J8420" s="340"/>
      <c r="K8420" s="340"/>
      <c r="L8420" s="340"/>
      <c r="M8420" s="340"/>
      <c r="N8420" s="202">
        <f>+SUBTOTAL(9,N10:N8417)</f>
        <v>4072263814.9699941</v>
      </c>
      <c r="O8420" s="202">
        <f>+SUBTOTAL(9,O10:O8417)</f>
        <v>3289955366.6899991</v>
      </c>
    </row>
  </sheetData>
  <sheetProtection formatCells="0" formatColumns="0" formatRows="0" insertColumns="0" insertRows="0" insertHyperlinks="0" sort="0" autoFilter="0" pivotTables="0"/>
  <autoFilter ref="A8:P8418"/>
  <mergeCells count="20">
    <mergeCell ref="N8:N9"/>
    <mergeCell ref="O8:O9"/>
    <mergeCell ref="P8:P9"/>
    <mergeCell ref="J7:K7"/>
    <mergeCell ref="L7:M7"/>
    <mergeCell ref="N7:O7"/>
    <mergeCell ref="K8:K9"/>
    <mergeCell ref="L8:L9"/>
    <mergeCell ref="M8:M9"/>
    <mergeCell ref="A8:A9"/>
    <mergeCell ref="B8:B9"/>
    <mergeCell ref="C8:C9"/>
    <mergeCell ref="D8:D9"/>
    <mergeCell ref="E8:E9"/>
    <mergeCell ref="I8420:M8420"/>
    <mergeCell ref="F8:F9"/>
    <mergeCell ref="G8:G9"/>
    <mergeCell ref="H8:H9"/>
    <mergeCell ref="I8:I9"/>
    <mergeCell ref="J8:J9"/>
  </mergeCells>
  <pageMargins left="0.39370078740157483" right="0.19685039370078741" top="0.31496062992125984" bottom="0.74803149606299213" header="0.31496062992125984" footer="0.31496062992125984"/>
  <pageSetup scale="6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Q317"/>
  <sheetViews>
    <sheetView view="pageBreakPreview" zoomScaleNormal="100" zoomScaleSheetLayoutView="100" workbookViewId="0">
      <pane ySplit="9" topLeftCell="A10" activePane="bottomLeft" state="frozen"/>
      <selection activeCell="G12" sqref="G12:K12"/>
      <selection pane="bottomLeft" activeCell="F5" sqref="F5"/>
    </sheetView>
  </sheetViews>
  <sheetFormatPr baseColWidth="10" defaultRowHeight="12.75"/>
  <cols>
    <col min="1" max="1" width="7.140625" style="122" customWidth="1"/>
    <col min="2" max="2" width="4.140625" style="122" bestFit="1" customWidth="1"/>
    <col min="3" max="3" width="15.5703125" style="189" customWidth="1"/>
    <col min="4" max="4" width="12.28515625" style="216" bestFit="1" customWidth="1"/>
    <col min="5" max="5" width="12.140625" style="122" customWidth="1"/>
    <col min="6" max="6" width="9.42578125" style="122" customWidth="1"/>
    <col min="7" max="7" width="12.42578125" style="122" customWidth="1"/>
    <col min="8" max="8" width="50.28515625" style="129" customWidth="1"/>
    <col min="9" max="12" width="7.28515625" style="122" customWidth="1"/>
    <col min="13" max="13" width="13.42578125" style="198" bestFit="1" customWidth="1"/>
    <col min="14" max="14" width="14.42578125" style="198" customWidth="1"/>
    <col min="15" max="16" width="15.85546875" style="198" bestFit="1" customWidth="1"/>
    <col min="17" max="17" width="14.5703125" style="122" customWidth="1"/>
    <col min="18" max="16384" width="11.42578125" style="118"/>
  </cols>
  <sheetData>
    <row r="1" spans="1:17" s="131" customFormat="1">
      <c r="A1" s="206" t="s">
        <v>37</v>
      </c>
      <c r="B1" s="206"/>
      <c r="C1" s="206"/>
      <c r="D1" s="213"/>
      <c r="E1" s="206"/>
      <c r="F1" s="206"/>
      <c r="G1" s="206"/>
      <c r="H1" s="206"/>
      <c r="I1" s="206"/>
      <c r="J1" s="206"/>
      <c r="K1" s="130"/>
      <c r="L1" s="130"/>
      <c r="M1" s="201"/>
      <c r="N1" s="201"/>
      <c r="O1" s="201"/>
      <c r="P1" s="201"/>
      <c r="Q1" s="130"/>
    </row>
    <row r="2" spans="1:17" s="131" customFormat="1" ht="15.75">
      <c r="A2" s="206" t="s">
        <v>3405</v>
      </c>
      <c r="B2" s="206"/>
      <c r="C2" s="206"/>
      <c r="D2" s="213"/>
      <c r="E2" s="206"/>
      <c r="F2" s="206"/>
      <c r="G2" s="206"/>
      <c r="H2" s="206"/>
      <c r="I2" s="206"/>
      <c r="J2" s="206"/>
      <c r="K2" s="130"/>
      <c r="L2" s="130"/>
      <c r="M2" s="201"/>
      <c r="N2" s="201"/>
      <c r="O2" s="201"/>
      <c r="P2" s="201"/>
      <c r="Q2" s="130"/>
    </row>
    <row r="3" spans="1:17" s="131" customFormat="1">
      <c r="A3" s="206" t="s">
        <v>39</v>
      </c>
      <c r="B3" s="206"/>
      <c r="C3" s="206"/>
      <c r="D3" s="213"/>
      <c r="E3" s="206"/>
      <c r="F3" s="206"/>
      <c r="G3" s="206"/>
      <c r="H3" s="206"/>
      <c r="I3" s="206"/>
      <c r="J3" s="206"/>
      <c r="K3" s="130"/>
      <c r="L3" s="130"/>
      <c r="M3" s="201"/>
      <c r="N3" s="201"/>
      <c r="O3" s="201"/>
      <c r="P3" s="201"/>
      <c r="Q3" s="130"/>
    </row>
    <row r="4" spans="1:17" s="131" customFormat="1">
      <c r="A4" s="206" t="str">
        <f>+'CUT MN'!A4</f>
        <v>CORRESPONDIENTE AL PERIODO DE ENERO A JUNIO DE 2018</v>
      </c>
      <c r="B4" s="206"/>
      <c r="C4" s="206"/>
      <c r="D4" s="213"/>
      <c r="E4" s="206"/>
      <c r="F4" s="206"/>
      <c r="G4" s="206"/>
      <c r="H4" s="206"/>
      <c r="I4" s="206"/>
      <c r="J4" s="206"/>
      <c r="K4" s="130"/>
      <c r="L4" s="130"/>
      <c r="M4" s="201"/>
      <c r="N4" s="201"/>
      <c r="O4" s="201"/>
      <c r="P4" s="201"/>
      <c r="Q4" s="130"/>
    </row>
    <row r="5" spans="1:17" s="131" customFormat="1">
      <c r="A5" s="121" t="str">
        <f>+'CUT MN'!A5</f>
        <v>ACTUALIZADO AL : 4 de julio de 2018</v>
      </c>
      <c r="B5" s="121"/>
      <c r="C5" s="121"/>
      <c r="D5" s="214"/>
      <c r="E5" s="121"/>
      <c r="F5" s="121"/>
      <c r="G5" s="121"/>
      <c r="H5" s="121"/>
      <c r="I5" s="121"/>
      <c r="J5" s="121"/>
      <c r="K5" s="130"/>
      <c r="L5" s="130"/>
      <c r="M5" s="201"/>
      <c r="N5" s="201"/>
      <c r="O5" s="201"/>
      <c r="P5" s="201"/>
      <c r="Q5" s="130"/>
    </row>
    <row r="6" spans="1:17" s="131" customFormat="1">
      <c r="A6" s="121"/>
      <c r="B6" s="116"/>
      <c r="C6" s="116"/>
      <c r="D6" s="132"/>
      <c r="E6" s="116"/>
      <c r="F6" s="116"/>
      <c r="G6" s="116"/>
      <c r="H6" s="126"/>
      <c r="I6" s="117"/>
      <c r="J6" s="130"/>
      <c r="K6" s="130"/>
      <c r="L6" s="130"/>
      <c r="M6" s="201"/>
      <c r="N6" s="201"/>
      <c r="O6" s="201"/>
      <c r="P6" s="201"/>
      <c r="Q6" s="130"/>
    </row>
    <row r="7" spans="1:17">
      <c r="A7" s="123"/>
      <c r="B7" s="123"/>
      <c r="C7" s="188"/>
      <c r="D7" s="215"/>
      <c r="E7" s="123"/>
      <c r="F7" s="123"/>
      <c r="G7" s="123"/>
      <c r="H7" s="127"/>
      <c r="I7" s="342" t="s">
        <v>1346</v>
      </c>
      <c r="J7" s="342"/>
      <c r="K7" s="342" t="s">
        <v>1345</v>
      </c>
      <c r="L7" s="348"/>
      <c r="M7" s="346"/>
      <c r="N7" s="346"/>
      <c r="O7" s="350"/>
      <c r="P7" s="350"/>
      <c r="Q7" s="123"/>
    </row>
    <row r="8" spans="1:17" s="122" customFormat="1" ht="12" customHeight="1">
      <c r="A8" s="342" t="s">
        <v>1347</v>
      </c>
      <c r="B8" s="342" t="s">
        <v>1348</v>
      </c>
      <c r="C8" s="341" t="s">
        <v>1359</v>
      </c>
      <c r="D8" s="347" t="s">
        <v>1342</v>
      </c>
      <c r="E8" s="341" t="s">
        <v>1341</v>
      </c>
      <c r="F8" s="341" t="s">
        <v>1343</v>
      </c>
      <c r="G8" s="342" t="s">
        <v>1367</v>
      </c>
      <c r="H8" s="341" t="s">
        <v>1344</v>
      </c>
      <c r="I8" s="342" t="s">
        <v>1350</v>
      </c>
      <c r="J8" s="342" t="s">
        <v>1351</v>
      </c>
      <c r="K8" s="342" t="s">
        <v>1349</v>
      </c>
      <c r="L8" s="342" t="s">
        <v>1352</v>
      </c>
      <c r="M8" s="343" t="s">
        <v>1355</v>
      </c>
      <c r="N8" s="343" t="s">
        <v>1363</v>
      </c>
      <c r="O8" s="343" t="s">
        <v>1353</v>
      </c>
      <c r="P8" s="343" t="s">
        <v>1364</v>
      </c>
      <c r="Q8" s="341" t="s">
        <v>1362</v>
      </c>
    </row>
    <row r="9" spans="1:17" s="122" customFormat="1">
      <c r="A9" s="342"/>
      <c r="B9" s="342"/>
      <c r="C9" s="341"/>
      <c r="D9" s="347"/>
      <c r="E9" s="341"/>
      <c r="F9" s="341"/>
      <c r="G9" s="342"/>
      <c r="H9" s="341"/>
      <c r="I9" s="342"/>
      <c r="J9" s="342"/>
      <c r="K9" s="342"/>
      <c r="L9" s="342"/>
      <c r="M9" s="343"/>
      <c r="N9" s="343"/>
      <c r="O9" s="343"/>
      <c r="P9" s="343"/>
      <c r="Q9" s="341"/>
    </row>
    <row r="10" spans="1:17" ht="51">
      <c r="A10" s="124" t="s">
        <v>619</v>
      </c>
      <c r="B10" s="124"/>
      <c r="C10" s="125" t="s">
        <v>713</v>
      </c>
      <c r="D10" s="190">
        <v>43105</v>
      </c>
      <c r="E10" s="120" t="s">
        <v>23</v>
      </c>
      <c r="F10" s="120">
        <v>17525</v>
      </c>
      <c r="G10" s="124"/>
      <c r="H10" s="128" t="s">
        <v>3362</v>
      </c>
      <c r="I10" s="124"/>
      <c r="J10" s="124"/>
      <c r="K10" s="124"/>
      <c r="L10" s="124"/>
      <c r="M10" s="197">
        <v>0</v>
      </c>
      <c r="N10" s="197">
        <v>0</v>
      </c>
      <c r="O10" s="197">
        <v>0.01</v>
      </c>
      <c r="P10" s="197">
        <v>0</v>
      </c>
      <c r="Q10" s="124" t="s">
        <v>1314</v>
      </c>
    </row>
    <row r="11" spans="1:17" ht="51">
      <c r="A11" s="124" t="s">
        <v>619</v>
      </c>
      <c r="B11" s="124"/>
      <c r="C11" s="125" t="s">
        <v>713</v>
      </c>
      <c r="D11" s="190">
        <v>43108</v>
      </c>
      <c r="E11" s="120" t="s">
        <v>6</v>
      </c>
      <c r="F11" s="120">
        <v>73773</v>
      </c>
      <c r="G11" s="124"/>
      <c r="H11" s="128" t="s">
        <v>1301</v>
      </c>
      <c r="I11" s="124"/>
      <c r="J11" s="124"/>
      <c r="K11" s="124"/>
      <c r="L11" s="124"/>
      <c r="M11" s="197">
        <v>0</v>
      </c>
      <c r="N11" s="197">
        <v>5000</v>
      </c>
      <c r="O11" s="197">
        <v>0</v>
      </c>
      <c r="P11" s="197">
        <v>34300</v>
      </c>
      <c r="Q11" s="124" t="s">
        <v>1314</v>
      </c>
    </row>
    <row r="12" spans="1:17" ht="63.75">
      <c r="A12" s="124" t="s">
        <v>620</v>
      </c>
      <c r="B12" s="124"/>
      <c r="C12" s="125" t="s">
        <v>714</v>
      </c>
      <c r="D12" s="190">
        <v>43108</v>
      </c>
      <c r="E12" s="120" t="s">
        <v>20</v>
      </c>
      <c r="F12" s="120">
        <v>10212</v>
      </c>
      <c r="G12" s="124"/>
      <c r="H12" s="128" t="s">
        <v>3363</v>
      </c>
      <c r="I12" s="124"/>
      <c r="J12" s="124"/>
      <c r="K12" s="124"/>
      <c r="L12" s="124"/>
      <c r="M12" s="197">
        <v>492733.23</v>
      </c>
      <c r="N12" s="197">
        <v>0</v>
      </c>
      <c r="O12" s="197">
        <v>3380149.96</v>
      </c>
      <c r="P12" s="197">
        <v>0</v>
      </c>
      <c r="Q12" s="124" t="s">
        <v>1314</v>
      </c>
    </row>
    <row r="13" spans="1:17" ht="63.75">
      <c r="A13" s="124" t="s">
        <v>620</v>
      </c>
      <c r="B13" s="124"/>
      <c r="C13" s="125" t="s">
        <v>714</v>
      </c>
      <c r="D13" s="190">
        <v>43108</v>
      </c>
      <c r="E13" s="120" t="s">
        <v>20</v>
      </c>
      <c r="F13" s="120">
        <v>10232</v>
      </c>
      <c r="G13" s="124"/>
      <c r="H13" s="128" t="s">
        <v>3364</v>
      </c>
      <c r="I13" s="124"/>
      <c r="J13" s="124"/>
      <c r="K13" s="124"/>
      <c r="L13" s="124"/>
      <c r="M13" s="197">
        <v>1094929.49</v>
      </c>
      <c r="N13" s="197">
        <v>0</v>
      </c>
      <c r="O13" s="197">
        <v>7511216.2999999998</v>
      </c>
      <c r="P13" s="197">
        <v>0</v>
      </c>
      <c r="Q13" s="124" t="s">
        <v>1314</v>
      </c>
    </row>
    <row r="14" spans="1:17" ht="51">
      <c r="A14" s="124" t="s">
        <v>619</v>
      </c>
      <c r="B14" s="124"/>
      <c r="C14" s="125" t="s">
        <v>713</v>
      </c>
      <c r="D14" s="190">
        <v>43115</v>
      </c>
      <c r="E14" s="120" t="s">
        <v>23</v>
      </c>
      <c r="F14" s="120">
        <v>17549</v>
      </c>
      <c r="G14" s="124"/>
      <c r="H14" s="128" t="s">
        <v>3365</v>
      </c>
      <c r="I14" s="124"/>
      <c r="J14" s="124"/>
      <c r="K14" s="124"/>
      <c r="L14" s="124"/>
      <c r="M14" s="197">
        <v>0</v>
      </c>
      <c r="N14" s="197">
        <v>0</v>
      </c>
      <c r="O14" s="197">
        <v>0</v>
      </c>
      <c r="P14" s="197">
        <v>0.01</v>
      </c>
      <c r="Q14" s="124" t="s">
        <v>1314</v>
      </c>
    </row>
    <row r="15" spans="1:17" ht="89.25">
      <c r="A15" s="124" t="s">
        <v>620</v>
      </c>
      <c r="B15" s="124"/>
      <c r="C15" s="125" t="s">
        <v>714</v>
      </c>
      <c r="D15" s="190">
        <v>43115</v>
      </c>
      <c r="E15" s="120" t="s">
        <v>6</v>
      </c>
      <c r="F15" s="120">
        <v>911063</v>
      </c>
      <c r="G15" s="124"/>
      <c r="H15" s="128" t="s">
        <v>3366</v>
      </c>
      <c r="I15" s="124"/>
      <c r="J15" s="124"/>
      <c r="K15" s="124"/>
      <c r="L15" s="124"/>
      <c r="M15" s="197">
        <v>0</v>
      </c>
      <c r="N15" s="197">
        <v>45143.93</v>
      </c>
      <c r="O15" s="197">
        <v>0</v>
      </c>
      <c r="P15" s="197">
        <v>309687.36</v>
      </c>
      <c r="Q15" s="124" t="s">
        <v>1314</v>
      </c>
    </row>
    <row r="16" spans="1:17" ht="51">
      <c r="A16" s="124" t="s">
        <v>619</v>
      </c>
      <c r="B16" s="124"/>
      <c r="C16" s="125" t="s">
        <v>713</v>
      </c>
      <c r="D16" s="190">
        <v>43116</v>
      </c>
      <c r="E16" s="120" t="s">
        <v>23</v>
      </c>
      <c r="F16" s="120">
        <v>17553</v>
      </c>
      <c r="G16" s="124"/>
      <c r="H16" s="128" t="s">
        <v>3367</v>
      </c>
      <c r="I16" s="124"/>
      <c r="J16" s="124"/>
      <c r="K16" s="124"/>
      <c r="L16" s="124"/>
      <c r="M16" s="197">
        <v>0</v>
      </c>
      <c r="N16" s="197">
        <v>0</v>
      </c>
      <c r="O16" s="197">
        <v>0</v>
      </c>
      <c r="P16" s="197">
        <v>0.01</v>
      </c>
      <c r="Q16" s="124" t="s">
        <v>1314</v>
      </c>
    </row>
    <row r="17" spans="1:17" ht="63.75">
      <c r="A17" s="124" t="s">
        <v>620</v>
      </c>
      <c r="B17" s="124"/>
      <c r="C17" s="125" t="s">
        <v>714</v>
      </c>
      <c r="D17" s="190">
        <v>43116</v>
      </c>
      <c r="E17" s="120" t="s">
        <v>6</v>
      </c>
      <c r="F17" s="120">
        <v>643087</v>
      </c>
      <c r="G17" s="124"/>
      <c r="H17" s="128" t="s">
        <v>3368</v>
      </c>
      <c r="I17" s="124"/>
      <c r="J17" s="124"/>
      <c r="K17" s="124"/>
      <c r="L17" s="124"/>
      <c r="M17" s="197">
        <v>0</v>
      </c>
      <c r="N17" s="197">
        <v>3137</v>
      </c>
      <c r="O17" s="197">
        <v>0</v>
      </c>
      <c r="P17" s="197">
        <v>21519.82</v>
      </c>
      <c r="Q17" s="124" t="s">
        <v>1314</v>
      </c>
    </row>
    <row r="18" spans="1:17" ht="63.75">
      <c r="A18" s="124" t="s">
        <v>620</v>
      </c>
      <c r="B18" s="124"/>
      <c r="C18" s="125" t="s">
        <v>714</v>
      </c>
      <c r="D18" s="190">
        <v>43116</v>
      </c>
      <c r="E18" s="120" t="s">
        <v>6</v>
      </c>
      <c r="F18" s="120">
        <v>643086</v>
      </c>
      <c r="G18" s="124"/>
      <c r="H18" s="128" t="s">
        <v>3369</v>
      </c>
      <c r="I18" s="124"/>
      <c r="J18" s="124"/>
      <c r="K18" s="124"/>
      <c r="L18" s="124"/>
      <c r="M18" s="197">
        <v>0</v>
      </c>
      <c r="N18" s="197">
        <v>90667.83</v>
      </c>
      <c r="O18" s="197">
        <v>0</v>
      </c>
      <c r="P18" s="197">
        <v>621981.31000000006</v>
      </c>
      <c r="Q18" s="124" t="s">
        <v>1314</v>
      </c>
    </row>
    <row r="19" spans="1:17" ht="51">
      <c r="A19" s="124" t="s">
        <v>620</v>
      </c>
      <c r="B19" s="124"/>
      <c r="C19" s="125" t="s">
        <v>714</v>
      </c>
      <c r="D19" s="190">
        <v>43116</v>
      </c>
      <c r="E19" s="120" t="s">
        <v>20</v>
      </c>
      <c r="F19" s="120">
        <v>10257</v>
      </c>
      <c r="G19" s="124"/>
      <c r="H19" s="128" t="s">
        <v>3370</v>
      </c>
      <c r="I19" s="124"/>
      <c r="J19" s="124"/>
      <c r="K19" s="124"/>
      <c r="L19" s="124"/>
      <c r="M19" s="197">
        <v>215002.22</v>
      </c>
      <c r="N19" s="197">
        <v>0</v>
      </c>
      <c r="O19" s="197">
        <v>1474915.23</v>
      </c>
      <c r="P19" s="197">
        <v>0</v>
      </c>
      <c r="Q19" s="124" t="s">
        <v>1314</v>
      </c>
    </row>
    <row r="20" spans="1:17" ht="51">
      <c r="A20" s="124" t="s">
        <v>620</v>
      </c>
      <c r="B20" s="124"/>
      <c r="C20" s="125" t="s">
        <v>714</v>
      </c>
      <c r="D20" s="190">
        <v>43116</v>
      </c>
      <c r="E20" s="120" t="s">
        <v>20</v>
      </c>
      <c r="F20" s="120">
        <v>10281</v>
      </c>
      <c r="G20" s="124"/>
      <c r="H20" s="128" t="s">
        <v>3371</v>
      </c>
      <c r="I20" s="124"/>
      <c r="J20" s="124"/>
      <c r="K20" s="124"/>
      <c r="L20" s="124"/>
      <c r="M20" s="197">
        <v>158437.35</v>
      </c>
      <c r="N20" s="197">
        <v>0</v>
      </c>
      <c r="O20" s="197">
        <v>1086880.22</v>
      </c>
      <c r="P20" s="197">
        <v>0</v>
      </c>
      <c r="Q20" s="124" t="s">
        <v>1314</v>
      </c>
    </row>
    <row r="21" spans="1:17" ht="63.75">
      <c r="A21" s="124" t="s">
        <v>620</v>
      </c>
      <c r="B21" s="124"/>
      <c r="C21" s="125" t="s">
        <v>714</v>
      </c>
      <c r="D21" s="190">
        <v>43116</v>
      </c>
      <c r="E21" s="120" t="s">
        <v>20</v>
      </c>
      <c r="F21" s="120">
        <v>10300</v>
      </c>
      <c r="G21" s="124"/>
      <c r="H21" s="128" t="s">
        <v>3372</v>
      </c>
      <c r="I21" s="124"/>
      <c r="J21" s="124"/>
      <c r="K21" s="124"/>
      <c r="L21" s="124"/>
      <c r="M21" s="197">
        <v>158710.94</v>
      </c>
      <c r="N21" s="197">
        <v>0</v>
      </c>
      <c r="O21" s="197">
        <v>1088757.05</v>
      </c>
      <c r="P21" s="197">
        <v>0</v>
      </c>
      <c r="Q21" s="124" t="s">
        <v>1314</v>
      </c>
    </row>
    <row r="22" spans="1:17" ht="51">
      <c r="A22" s="124" t="s">
        <v>620</v>
      </c>
      <c r="B22" s="124"/>
      <c r="C22" s="125" t="s">
        <v>714</v>
      </c>
      <c r="D22" s="190">
        <v>43116</v>
      </c>
      <c r="E22" s="120" t="s">
        <v>20</v>
      </c>
      <c r="F22" s="120">
        <v>10301</v>
      </c>
      <c r="G22" s="124"/>
      <c r="H22" s="128" t="s">
        <v>3373</v>
      </c>
      <c r="I22" s="124"/>
      <c r="J22" s="124"/>
      <c r="K22" s="124"/>
      <c r="L22" s="124"/>
      <c r="M22" s="197">
        <v>1170.77</v>
      </c>
      <c r="N22" s="197">
        <v>0</v>
      </c>
      <c r="O22" s="197">
        <v>8031.48</v>
      </c>
      <c r="P22" s="197">
        <v>0</v>
      </c>
      <c r="Q22" s="124" t="s">
        <v>1314</v>
      </c>
    </row>
    <row r="23" spans="1:17" ht="51">
      <c r="A23" s="124" t="s">
        <v>620</v>
      </c>
      <c r="B23" s="124"/>
      <c r="C23" s="125" t="s">
        <v>714</v>
      </c>
      <c r="D23" s="190">
        <v>43116</v>
      </c>
      <c r="E23" s="120" t="s">
        <v>20</v>
      </c>
      <c r="F23" s="120">
        <v>10252</v>
      </c>
      <c r="G23" s="124"/>
      <c r="H23" s="128" t="s">
        <v>3374</v>
      </c>
      <c r="I23" s="124"/>
      <c r="J23" s="124"/>
      <c r="K23" s="124"/>
      <c r="L23" s="124"/>
      <c r="M23" s="197">
        <v>55977.99</v>
      </c>
      <c r="N23" s="197">
        <v>0</v>
      </c>
      <c r="O23" s="197">
        <v>384009.01</v>
      </c>
      <c r="P23" s="197">
        <v>0</v>
      </c>
      <c r="Q23" s="124" t="s">
        <v>1314</v>
      </c>
    </row>
    <row r="24" spans="1:17" ht="51">
      <c r="A24" s="124" t="s">
        <v>620</v>
      </c>
      <c r="B24" s="124"/>
      <c r="C24" s="125" t="s">
        <v>714</v>
      </c>
      <c r="D24" s="190">
        <v>43116</v>
      </c>
      <c r="E24" s="120" t="s">
        <v>20</v>
      </c>
      <c r="F24" s="120">
        <v>10249</v>
      </c>
      <c r="G24" s="124"/>
      <c r="H24" s="128" t="s">
        <v>3375</v>
      </c>
      <c r="I24" s="124"/>
      <c r="J24" s="124"/>
      <c r="K24" s="124"/>
      <c r="L24" s="124"/>
      <c r="M24" s="197">
        <v>58.25</v>
      </c>
      <c r="N24" s="197">
        <v>0</v>
      </c>
      <c r="O24" s="197">
        <v>399.6</v>
      </c>
      <c r="P24" s="197">
        <v>0</v>
      </c>
      <c r="Q24" s="124" t="s">
        <v>1314</v>
      </c>
    </row>
    <row r="25" spans="1:17" ht="51">
      <c r="A25" s="124" t="s">
        <v>620</v>
      </c>
      <c r="B25" s="124"/>
      <c r="C25" s="125" t="s">
        <v>714</v>
      </c>
      <c r="D25" s="190">
        <v>43116</v>
      </c>
      <c r="E25" s="120" t="s">
        <v>20</v>
      </c>
      <c r="F25" s="120">
        <v>10225</v>
      </c>
      <c r="G25" s="124"/>
      <c r="H25" s="128" t="s">
        <v>3376</v>
      </c>
      <c r="I25" s="124"/>
      <c r="J25" s="124"/>
      <c r="K25" s="124"/>
      <c r="L25" s="124"/>
      <c r="M25" s="197">
        <v>937830.73</v>
      </c>
      <c r="N25" s="197">
        <v>0</v>
      </c>
      <c r="O25" s="197">
        <v>6433518.8099999996</v>
      </c>
      <c r="P25" s="197">
        <v>0</v>
      </c>
      <c r="Q25" s="124" t="s">
        <v>1314</v>
      </c>
    </row>
    <row r="26" spans="1:17" ht="51">
      <c r="A26" s="124" t="s">
        <v>620</v>
      </c>
      <c r="B26" s="124"/>
      <c r="C26" s="125" t="s">
        <v>714</v>
      </c>
      <c r="D26" s="190">
        <v>43116</v>
      </c>
      <c r="E26" s="120" t="s">
        <v>20</v>
      </c>
      <c r="F26" s="120">
        <v>10244</v>
      </c>
      <c r="G26" s="124"/>
      <c r="H26" s="128" t="s">
        <v>3377</v>
      </c>
      <c r="I26" s="124"/>
      <c r="J26" s="124"/>
      <c r="K26" s="124"/>
      <c r="L26" s="124"/>
      <c r="M26" s="197">
        <v>944594.09</v>
      </c>
      <c r="N26" s="197">
        <v>0</v>
      </c>
      <c r="O26" s="197">
        <v>6479915.46</v>
      </c>
      <c r="P26" s="197">
        <v>0</v>
      </c>
      <c r="Q26" s="124" t="s">
        <v>1314</v>
      </c>
    </row>
    <row r="27" spans="1:17" ht="51">
      <c r="A27" s="124" t="s">
        <v>620</v>
      </c>
      <c r="B27" s="124"/>
      <c r="C27" s="125" t="s">
        <v>714</v>
      </c>
      <c r="D27" s="190">
        <v>43116</v>
      </c>
      <c r="E27" s="120" t="s">
        <v>20</v>
      </c>
      <c r="F27" s="120">
        <v>10243</v>
      </c>
      <c r="G27" s="124"/>
      <c r="H27" s="128" t="s">
        <v>3378</v>
      </c>
      <c r="I27" s="124"/>
      <c r="J27" s="124"/>
      <c r="K27" s="124"/>
      <c r="L27" s="124"/>
      <c r="M27" s="197">
        <v>59169.72</v>
      </c>
      <c r="N27" s="197">
        <v>0</v>
      </c>
      <c r="O27" s="197">
        <v>405904.28</v>
      </c>
      <c r="P27" s="197">
        <v>0</v>
      </c>
      <c r="Q27" s="124" t="s">
        <v>1314</v>
      </c>
    </row>
    <row r="28" spans="1:17" ht="51">
      <c r="A28" s="124" t="s">
        <v>620</v>
      </c>
      <c r="B28" s="124"/>
      <c r="C28" s="125" t="s">
        <v>714</v>
      </c>
      <c r="D28" s="190">
        <v>43116</v>
      </c>
      <c r="E28" s="120" t="s">
        <v>20</v>
      </c>
      <c r="F28" s="120">
        <v>10245</v>
      </c>
      <c r="G28" s="124"/>
      <c r="H28" s="128" t="s">
        <v>3379</v>
      </c>
      <c r="I28" s="124"/>
      <c r="J28" s="124"/>
      <c r="K28" s="124"/>
      <c r="L28" s="124"/>
      <c r="M28" s="197">
        <v>28468.240000000002</v>
      </c>
      <c r="N28" s="197">
        <v>0</v>
      </c>
      <c r="O28" s="197">
        <v>195292.13</v>
      </c>
      <c r="P28" s="197">
        <v>0</v>
      </c>
      <c r="Q28" s="124" t="s">
        <v>1314</v>
      </c>
    </row>
    <row r="29" spans="1:17" ht="51">
      <c r="A29" s="124">
        <v>513</v>
      </c>
      <c r="B29" s="124"/>
      <c r="C29" s="125" t="s">
        <v>201</v>
      </c>
      <c r="D29" s="190">
        <v>43123</v>
      </c>
      <c r="E29" s="120" t="s">
        <v>6</v>
      </c>
      <c r="F29" s="120">
        <v>73963</v>
      </c>
      <c r="G29" s="124"/>
      <c r="H29" s="128" t="s">
        <v>3380</v>
      </c>
      <c r="I29" s="124"/>
      <c r="J29" s="124"/>
      <c r="K29" s="124"/>
      <c r="L29" s="124"/>
      <c r="M29" s="197">
        <v>0</v>
      </c>
      <c r="N29" s="197">
        <v>272000</v>
      </c>
      <c r="O29" s="197">
        <v>0</v>
      </c>
      <c r="P29" s="197">
        <v>1865920</v>
      </c>
      <c r="Q29" s="124" t="s">
        <v>1314</v>
      </c>
    </row>
    <row r="30" spans="1:17" ht="63.75">
      <c r="A30" s="124" t="s">
        <v>620</v>
      </c>
      <c r="B30" s="124"/>
      <c r="C30" s="125" t="s">
        <v>714</v>
      </c>
      <c r="D30" s="190">
        <v>43123</v>
      </c>
      <c r="E30" s="120" t="s">
        <v>20</v>
      </c>
      <c r="F30" s="120">
        <v>10439</v>
      </c>
      <c r="G30" s="124"/>
      <c r="H30" s="128" t="s">
        <v>3381</v>
      </c>
      <c r="I30" s="124"/>
      <c r="J30" s="124"/>
      <c r="K30" s="124"/>
      <c r="L30" s="124"/>
      <c r="M30" s="197">
        <v>1051413.27</v>
      </c>
      <c r="N30" s="197">
        <v>0</v>
      </c>
      <c r="O30" s="197">
        <v>7212695.0300000003</v>
      </c>
      <c r="P30" s="197">
        <v>0</v>
      </c>
      <c r="Q30" s="124" t="s">
        <v>1314</v>
      </c>
    </row>
    <row r="31" spans="1:17" ht="89.25">
      <c r="A31" s="124" t="s">
        <v>619</v>
      </c>
      <c r="B31" s="124"/>
      <c r="C31" s="125" t="s">
        <v>713</v>
      </c>
      <c r="D31" s="190">
        <v>43123</v>
      </c>
      <c r="E31" s="120" t="s">
        <v>13</v>
      </c>
      <c r="F31" s="120">
        <v>911479</v>
      </c>
      <c r="G31" s="124"/>
      <c r="H31" s="128" t="s">
        <v>3382</v>
      </c>
      <c r="I31" s="124"/>
      <c r="J31" s="124"/>
      <c r="K31" s="124"/>
      <c r="L31" s="124"/>
      <c r="M31" s="197">
        <v>10</v>
      </c>
      <c r="N31" s="197">
        <v>0</v>
      </c>
      <c r="O31" s="197">
        <v>68.599999999999994</v>
      </c>
      <c r="P31" s="197">
        <v>0</v>
      </c>
      <c r="Q31" s="124" t="s">
        <v>1314</v>
      </c>
    </row>
    <row r="32" spans="1:17" ht="89.25">
      <c r="A32" s="124" t="s">
        <v>620</v>
      </c>
      <c r="B32" s="124"/>
      <c r="C32" s="125" t="s">
        <v>714</v>
      </c>
      <c r="D32" s="190">
        <v>43123</v>
      </c>
      <c r="E32" s="120" t="s">
        <v>13</v>
      </c>
      <c r="F32" s="120">
        <v>911483</v>
      </c>
      <c r="G32" s="124"/>
      <c r="H32" s="128" t="s">
        <v>3383</v>
      </c>
      <c r="I32" s="124"/>
      <c r="J32" s="124"/>
      <c r="K32" s="124"/>
      <c r="L32" s="124"/>
      <c r="M32" s="197">
        <v>10</v>
      </c>
      <c r="N32" s="197">
        <v>0</v>
      </c>
      <c r="O32" s="197">
        <v>68.599999999999994</v>
      </c>
      <c r="P32" s="197">
        <v>0</v>
      </c>
      <c r="Q32" s="124" t="s">
        <v>1314</v>
      </c>
    </row>
    <row r="33" spans="1:17" ht="63.75">
      <c r="A33" s="124" t="s">
        <v>620</v>
      </c>
      <c r="B33" s="124"/>
      <c r="C33" s="125" t="s">
        <v>714</v>
      </c>
      <c r="D33" s="190">
        <v>43123</v>
      </c>
      <c r="E33" s="120" t="s">
        <v>20</v>
      </c>
      <c r="F33" s="120">
        <v>10298</v>
      </c>
      <c r="G33" s="124"/>
      <c r="H33" s="128" t="s">
        <v>3384</v>
      </c>
      <c r="I33" s="124"/>
      <c r="J33" s="124"/>
      <c r="K33" s="124"/>
      <c r="L33" s="124"/>
      <c r="M33" s="197">
        <v>459968.06</v>
      </c>
      <c r="N33" s="197">
        <v>0</v>
      </c>
      <c r="O33" s="197">
        <v>3155380.89</v>
      </c>
      <c r="P33" s="197">
        <v>0</v>
      </c>
      <c r="Q33" s="124" t="s">
        <v>1314</v>
      </c>
    </row>
    <row r="34" spans="1:17" ht="89.25">
      <c r="A34" s="124" t="s">
        <v>620</v>
      </c>
      <c r="B34" s="124"/>
      <c r="C34" s="125" t="s">
        <v>714</v>
      </c>
      <c r="D34" s="190">
        <v>43123</v>
      </c>
      <c r="E34" s="120" t="s">
        <v>13</v>
      </c>
      <c r="F34" s="120">
        <v>911485</v>
      </c>
      <c r="G34" s="124"/>
      <c r="H34" s="128" t="s">
        <v>3385</v>
      </c>
      <c r="I34" s="124"/>
      <c r="J34" s="124"/>
      <c r="K34" s="124"/>
      <c r="L34" s="124"/>
      <c r="M34" s="197">
        <v>10</v>
      </c>
      <c r="N34" s="197">
        <v>0</v>
      </c>
      <c r="O34" s="197">
        <v>68.599999999999994</v>
      </c>
      <c r="P34" s="197">
        <v>0</v>
      </c>
      <c r="Q34" s="124" t="s">
        <v>1314</v>
      </c>
    </row>
    <row r="35" spans="1:17" ht="51">
      <c r="A35" s="124">
        <v>513</v>
      </c>
      <c r="B35" s="124"/>
      <c r="C35" s="125" t="s">
        <v>201</v>
      </c>
      <c r="D35" s="190">
        <v>43124</v>
      </c>
      <c r="E35" s="120" t="s">
        <v>6</v>
      </c>
      <c r="F35" s="120">
        <v>73986</v>
      </c>
      <c r="G35" s="124"/>
      <c r="H35" s="128" t="s">
        <v>3380</v>
      </c>
      <c r="I35" s="124"/>
      <c r="J35" s="124"/>
      <c r="K35" s="124"/>
      <c r="L35" s="124"/>
      <c r="M35" s="197">
        <v>0</v>
      </c>
      <c r="N35" s="197">
        <v>272000</v>
      </c>
      <c r="O35" s="197">
        <v>0</v>
      </c>
      <c r="P35" s="197">
        <v>1865920</v>
      </c>
      <c r="Q35" s="124" t="s">
        <v>1314</v>
      </c>
    </row>
    <row r="36" spans="1:17" ht="51">
      <c r="A36" s="124" t="s">
        <v>619</v>
      </c>
      <c r="B36" s="124"/>
      <c r="C36" s="125" t="s">
        <v>713</v>
      </c>
      <c r="D36" s="190">
        <v>43124</v>
      </c>
      <c r="E36" s="120" t="s">
        <v>23</v>
      </c>
      <c r="F36" s="120">
        <v>17575</v>
      </c>
      <c r="G36" s="124"/>
      <c r="H36" s="128" t="s">
        <v>3386</v>
      </c>
      <c r="I36" s="124"/>
      <c r="J36" s="124"/>
      <c r="K36" s="124"/>
      <c r="L36" s="124"/>
      <c r="M36" s="197">
        <v>0</v>
      </c>
      <c r="N36" s="197">
        <v>0</v>
      </c>
      <c r="O36" s="197">
        <v>0.01</v>
      </c>
      <c r="P36" s="197">
        <v>0</v>
      </c>
      <c r="Q36" s="124" t="s">
        <v>1314</v>
      </c>
    </row>
    <row r="37" spans="1:17" ht="63.75">
      <c r="A37" s="124" t="s">
        <v>620</v>
      </c>
      <c r="B37" s="124"/>
      <c r="C37" s="125" t="s">
        <v>714</v>
      </c>
      <c r="D37" s="190">
        <v>43124</v>
      </c>
      <c r="E37" s="120" t="s">
        <v>13</v>
      </c>
      <c r="F37" s="120">
        <v>911628</v>
      </c>
      <c r="G37" s="124"/>
      <c r="H37" s="128" t="s">
        <v>3387</v>
      </c>
      <c r="I37" s="124"/>
      <c r="J37" s="124"/>
      <c r="K37" s="124"/>
      <c r="L37" s="124"/>
      <c r="M37" s="197">
        <v>12503.26</v>
      </c>
      <c r="N37" s="197">
        <v>0</v>
      </c>
      <c r="O37" s="197">
        <v>85772.36</v>
      </c>
      <c r="P37" s="197">
        <v>0</v>
      </c>
      <c r="Q37" s="124" t="s">
        <v>1314</v>
      </c>
    </row>
    <row r="38" spans="1:17" ht="89.25">
      <c r="A38" s="124" t="s">
        <v>620</v>
      </c>
      <c r="B38" s="124"/>
      <c r="C38" s="125" t="s">
        <v>714</v>
      </c>
      <c r="D38" s="190">
        <v>43126</v>
      </c>
      <c r="E38" s="120" t="s">
        <v>13</v>
      </c>
      <c r="F38" s="120">
        <v>911979</v>
      </c>
      <c r="G38" s="124"/>
      <c r="H38" s="128" t="s">
        <v>3388</v>
      </c>
      <c r="I38" s="124"/>
      <c r="J38" s="124"/>
      <c r="K38" s="124"/>
      <c r="L38" s="124"/>
      <c r="M38" s="197">
        <v>96.06</v>
      </c>
      <c r="N38" s="197">
        <v>0</v>
      </c>
      <c r="O38" s="197">
        <v>658.97</v>
      </c>
      <c r="P38" s="197">
        <v>0</v>
      </c>
      <c r="Q38" s="124" t="s">
        <v>1314</v>
      </c>
    </row>
    <row r="39" spans="1:17" ht="51">
      <c r="A39" s="124">
        <v>513</v>
      </c>
      <c r="B39" s="124"/>
      <c r="C39" s="125" t="s">
        <v>201</v>
      </c>
      <c r="D39" s="190">
        <v>43129</v>
      </c>
      <c r="E39" s="120" t="s">
        <v>6</v>
      </c>
      <c r="F39" s="120">
        <v>74050</v>
      </c>
      <c r="G39" s="124"/>
      <c r="H39" s="128" t="s">
        <v>3380</v>
      </c>
      <c r="I39" s="124"/>
      <c r="J39" s="124"/>
      <c r="K39" s="124"/>
      <c r="L39" s="124"/>
      <c r="M39" s="197">
        <v>0</v>
      </c>
      <c r="N39" s="197">
        <v>408000</v>
      </c>
      <c r="O39" s="197">
        <v>0</v>
      </c>
      <c r="P39" s="197">
        <v>2798880</v>
      </c>
      <c r="Q39" s="124" t="s">
        <v>1314</v>
      </c>
    </row>
    <row r="40" spans="1:17" ht="63.75">
      <c r="A40" s="124" t="s">
        <v>620</v>
      </c>
      <c r="B40" s="124"/>
      <c r="C40" s="125" t="s">
        <v>714</v>
      </c>
      <c r="D40" s="190">
        <v>43129</v>
      </c>
      <c r="E40" s="120" t="s">
        <v>20</v>
      </c>
      <c r="F40" s="120">
        <v>10302</v>
      </c>
      <c r="G40" s="124"/>
      <c r="H40" s="128" t="s">
        <v>3389</v>
      </c>
      <c r="I40" s="124"/>
      <c r="J40" s="124"/>
      <c r="K40" s="124"/>
      <c r="L40" s="124"/>
      <c r="M40" s="197">
        <v>653143.94999999995</v>
      </c>
      <c r="N40" s="197">
        <v>0</v>
      </c>
      <c r="O40" s="197">
        <v>4480567.5</v>
      </c>
      <c r="P40" s="197">
        <v>0</v>
      </c>
      <c r="Q40" s="124" t="s">
        <v>1314</v>
      </c>
    </row>
    <row r="41" spans="1:17" ht="63.75">
      <c r="A41" s="124" t="s">
        <v>620</v>
      </c>
      <c r="B41" s="124"/>
      <c r="C41" s="125" t="s">
        <v>714</v>
      </c>
      <c r="D41" s="190">
        <v>43131</v>
      </c>
      <c r="E41" s="120" t="s">
        <v>6</v>
      </c>
      <c r="F41" s="120">
        <v>936261</v>
      </c>
      <c r="G41" s="124"/>
      <c r="H41" s="128" t="s">
        <v>3390</v>
      </c>
      <c r="I41" s="124"/>
      <c r="J41" s="124"/>
      <c r="K41" s="124"/>
      <c r="L41" s="124"/>
      <c r="M41" s="197">
        <v>0</v>
      </c>
      <c r="N41" s="197">
        <v>32750</v>
      </c>
      <c r="O41" s="197">
        <v>0</v>
      </c>
      <c r="P41" s="197">
        <v>224665</v>
      </c>
      <c r="Q41" s="124" t="s">
        <v>1314</v>
      </c>
    </row>
    <row r="42" spans="1:17" ht="51">
      <c r="A42" s="124" t="s">
        <v>619</v>
      </c>
      <c r="B42" s="124"/>
      <c r="C42" s="125" t="s">
        <v>713</v>
      </c>
      <c r="D42" s="190">
        <v>43131</v>
      </c>
      <c r="E42" s="120" t="s">
        <v>23</v>
      </c>
      <c r="F42" s="120">
        <v>17598</v>
      </c>
      <c r="G42" s="124"/>
      <c r="H42" s="128" t="s">
        <v>3391</v>
      </c>
      <c r="I42" s="124"/>
      <c r="J42" s="124"/>
      <c r="K42" s="124"/>
      <c r="L42" s="124"/>
      <c r="M42" s="197">
        <v>0</v>
      </c>
      <c r="N42" s="197">
        <v>0</v>
      </c>
      <c r="O42" s="197">
        <v>0.01</v>
      </c>
      <c r="P42" s="197">
        <v>0</v>
      </c>
      <c r="Q42" s="124" t="s">
        <v>1314</v>
      </c>
    </row>
    <row r="43" spans="1:17" ht="63.75">
      <c r="A43" s="124">
        <v>287</v>
      </c>
      <c r="B43" s="124"/>
      <c r="C43" s="125" t="s">
        <v>790</v>
      </c>
      <c r="D43" s="190">
        <v>43133</v>
      </c>
      <c r="E43" s="120" t="s">
        <v>6</v>
      </c>
      <c r="F43" s="120">
        <v>657273</v>
      </c>
      <c r="G43" s="124"/>
      <c r="H43" s="128" t="s">
        <v>4738</v>
      </c>
      <c r="I43" s="124"/>
      <c r="J43" s="124"/>
      <c r="K43" s="124"/>
      <c r="L43" s="124"/>
      <c r="M43" s="197">
        <v>0</v>
      </c>
      <c r="N43" s="197">
        <v>4252456.24</v>
      </c>
      <c r="O43" s="197">
        <v>0</v>
      </c>
      <c r="P43" s="197">
        <v>29171849.809999999</v>
      </c>
      <c r="Q43" s="124" t="s">
        <v>1314</v>
      </c>
    </row>
    <row r="44" spans="1:17" ht="63.75">
      <c r="A44" s="124">
        <v>86</v>
      </c>
      <c r="B44" s="124"/>
      <c r="C44" s="125" t="s">
        <v>710</v>
      </c>
      <c r="D44" s="190">
        <v>43133</v>
      </c>
      <c r="E44" s="120" t="s">
        <v>6</v>
      </c>
      <c r="F44" s="120">
        <v>912812</v>
      </c>
      <c r="G44" s="124"/>
      <c r="H44" s="128" t="s">
        <v>4739</v>
      </c>
      <c r="I44" s="124"/>
      <c r="J44" s="124"/>
      <c r="K44" s="124"/>
      <c r="L44" s="124"/>
      <c r="M44" s="197">
        <v>0</v>
      </c>
      <c r="N44" s="197">
        <v>36443.15</v>
      </c>
      <c r="O44" s="197">
        <v>0</v>
      </c>
      <c r="P44" s="197">
        <v>250000.01</v>
      </c>
      <c r="Q44" s="124" t="s">
        <v>1314</v>
      </c>
    </row>
    <row r="45" spans="1:17" ht="63.75">
      <c r="A45" s="124" t="s">
        <v>620</v>
      </c>
      <c r="B45" s="124"/>
      <c r="C45" s="125" t="s">
        <v>714</v>
      </c>
      <c r="D45" s="190">
        <v>43133</v>
      </c>
      <c r="E45" s="120" t="s">
        <v>6</v>
      </c>
      <c r="F45" s="120">
        <v>657274</v>
      </c>
      <c r="G45" s="124"/>
      <c r="H45" s="128" t="s">
        <v>4740</v>
      </c>
      <c r="I45" s="124"/>
      <c r="J45" s="124"/>
      <c r="K45" s="124"/>
      <c r="L45" s="124"/>
      <c r="M45" s="197">
        <v>0</v>
      </c>
      <c r="N45" s="197">
        <v>5487717.5700000003</v>
      </c>
      <c r="O45" s="197">
        <v>0</v>
      </c>
      <c r="P45" s="197">
        <v>37645742.530000001</v>
      </c>
      <c r="Q45" s="124" t="s">
        <v>1314</v>
      </c>
    </row>
    <row r="46" spans="1:17" ht="76.5">
      <c r="A46" s="124">
        <v>86</v>
      </c>
      <c r="B46" s="124"/>
      <c r="C46" s="125" t="s">
        <v>710</v>
      </c>
      <c r="D46" s="190">
        <v>43133</v>
      </c>
      <c r="E46" s="120" t="s">
        <v>11</v>
      </c>
      <c r="F46" s="120">
        <v>912812</v>
      </c>
      <c r="G46" s="124"/>
      <c r="H46" s="128" t="s">
        <v>4741</v>
      </c>
      <c r="I46" s="124"/>
      <c r="J46" s="124"/>
      <c r="K46" s="124"/>
      <c r="L46" s="124"/>
      <c r="M46" s="197">
        <v>7.29</v>
      </c>
      <c r="N46" s="197">
        <v>0</v>
      </c>
      <c r="O46" s="197">
        <v>50.01</v>
      </c>
      <c r="P46" s="197">
        <v>0</v>
      </c>
      <c r="Q46" s="124" t="s">
        <v>1314</v>
      </c>
    </row>
    <row r="47" spans="1:17" ht="63.75">
      <c r="A47" s="124" t="s">
        <v>620</v>
      </c>
      <c r="B47" s="124"/>
      <c r="C47" s="125" t="s">
        <v>714</v>
      </c>
      <c r="D47" s="190">
        <v>43136</v>
      </c>
      <c r="E47" s="120" t="s">
        <v>20</v>
      </c>
      <c r="F47" s="120">
        <v>10438</v>
      </c>
      <c r="G47" s="124"/>
      <c r="H47" s="128" t="s">
        <v>4742</v>
      </c>
      <c r="I47" s="124"/>
      <c r="J47" s="124"/>
      <c r="K47" s="124"/>
      <c r="L47" s="124"/>
      <c r="M47" s="197">
        <v>275001.65999999997</v>
      </c>
      <c r="N47" s="197">
        <v>0</v>
      </c>
      <c r="O47" s="197">
        <v>1886511.39</v>
      </c>
      <c r="P47" s="197">
        <v>0</v>
      </c>
      <c r="Q47" s="124" t="s">
        <v>1314</v>
      </c>
    </row>
    <row r="48" spans="1:17" ht="51">
      <c r="A48" s="124" t="s">
        <v>620</v>
      </c>
      <c r="B48" s="124"/>
      <c r="C48" s="125" t="s">
        <v>714</v>
      </c>
      <c r="D48" s="190">
        <v>43136</v>
      </c>
      <c r="E48" s="120" t="s">
        <v>20</v>
      </c>
      <c r="F48" s="120">
        <v>10394</v>
      </c>
      <c r="G48" s="124"/>
      <c r="H48" s="128" t="s">
        <v>4743</v>
      </c>
      <c r="I48" s="124"/>
      <c r="J48" s="124"/>
      <c r="K48" s="124"/>
      <c r="L48" s="124"/>
      <c r="M48" s="197">
        <v>272958.34000000003</v>
      </c>
      <c r="N48" s="197">
        <v>0</v>
      </c>
      <c r="O48" s="197">
        <v>1872494.21</v>
      </c>
      <c r="P48" s="197">
        <v>0</v>
      </c>
      <c r="Q48" s="124" t="s">
        <v>1314</v>
      </c>
    </row>
    <row r="49" spans="1:17" ht="51">
      <c r="A49" s="124" t="s">
        <v>619</v>
      </c>
      <c r="B49" s="124"/>
      <c r="C49" s="125" t="s">
        <v>713</v>
      </c>
      <c r="D49" s="190">
        <v>43137</v>
      </c>
      <c r="E49" s="120" t="s">
        <v>23</v>
      </c>
      <c r="F49" s="120">
        <v>17616</v>
      </c>
      <c r="G49" s="124"/>
      <c r="H49" s="128" t="s">
        <v>4744</v>
      </c>
      <c r="I49" s="124"/>
      <c r="J49" s="124"/>
      <c r="K49" s="124"/>
      <c r="L49" s="124"/>
      <c r="M49" s="197">
        <v>0</v>
      </c>
      <c r="N49" s="197">
        <v>0</v>
      </c>
      <c r="O49" s="197">
        <v>0</v>
      </c>
      <c r="P49" s="197">
        <v>0.01</v>
      </c>
      <c r="Q49" s="124" t="s">
        <v>1314</v>
      </c>
    </row>
    <row r="50" spans="1:17" ht="51">
      <c r="A50" s="124" t="s">
        <v>619</v>
      </c>
      <c r="B50" s="124"/>
      <c r="C50" s="125" t="s">
        <v>713</v>
      </c>
      <c r="D50" s="190">
        <v>43138</v>
      </c>
      <c r="E50" s="120" t="s">
        <v>23</v>
      </c>
      <c r="F50" s="120">
        <v>17621</v>
      </c>
      <c r="G50" s="124"/>
      <c r="H50" s="128" t="s">
        <v>4745</v>
      </c>
      <c r="I50" s="124"/>
      <c r="J50" s="124"/>
      <c r="K50" s="124"/>
      <c r="L50" s="124"/>
      <c r="M50" s="197">
        <v>0</v>
      </c>
      <c r="N50" s="197">
        <v>0</v>
      </c>
      <c r="O50" s="197">
        <v>0</v>
      </c>
      <c r="P50" s="197">
        <v>0.01</v>
      </c>
      <c r="Q50" s="124" t="s">
        <v>1314</v>
      </c>
    </row>
    <row r="51" spans="1:17" ht="63.75">
      <c r="A51" s="124" t="s">
        <v>620</v>
      </c>
      <c r="B51" s="124"/>
      <c r="C51" s="125" t="s">
        <v>714</v>
      </c>
      <c r="D51" s="190">
        <v>43139</v>
      </c>
      <c r="E51" s="120" t="s">
        <v>6</v>
      </c>
      <c r="F51" s="120">
        <v>662188</v>
      </c>
      <c r="G51" s="124"/>
      <c r="H51" s="128" t="s">
        <v>4746</v>
      </c>
      <c r="I51" s="124"/>
      <c r="J51" s="124"/>
      <c r="K51" s="124"/>
      <c r="L51" s="124"/>
      <c r="M51" s="197">
        <v>0</v>
      </c>
      <c r="N51" s="197">
        <v>170751.54</v>
      </c>
      <c r="O51" s="197">
        <v>0</v>
      </c>
      <c r="P51" s="197">
        <v>1171355.56</v>
      </c>
      <c r="Q51" s="124" t="s">
        <v>1314</v>
      </c>
    </row>
    <row r="52" spans="1:17" ht="63.75">
      <c r="A52" s="124" t="s">
        <v>620</v>
      </c>
      <c r="B52" s="124"/>
      <c r="C52" s="125" t="s">
        <v>714</v>
      </c>
      <c r="D52" s="190">
        <v>43139</v>
      </c>
      <c r="E52" s="120" t="s">
        <v>20</v>
      </c>
      <c r="F52" s="120">
        <v>10444</v>
      </c>
      <c r="G52" s="124"/>
      <c r="H52" s="128" t="s">
        <v>4747</v>
      </c>
      <c r="I52" s="124"/>
      <c r="J52" s="124"/>
      <c r="K52" s="124"/>
      <c r="L52" s="124"/>
      <c r="M52" s="197">
        <v>2718683.94</v>
      </c>
      <c r="N52" s="197">
        <v>0</v>
      </c>
      <c r="O52" s="197">
        <v>18650171.829999998</v>
      </c>
      <c r="P52" s="197">
        <v>0</v>
      </c>
      <c r="Q52" s="124" t="s">
        <v>1314</v>
      </c>
    </row>
    <row r="53" spans="1:17" ht="76.5">
      <c r="A53" s="124" t="s">
        <v>620</v>
      </c>
      <c r="B53" s="124"/>
      <c r="C53" s="125" t="s">
        <v>714</v>
      </c>
      <c r="D53" s="190">
        <v>43140</v>
      </c>
      <c r="E53" s="120" t="s">
        <v>6</v>
      </c>
      <c r="F53" s="120">
        <v>913468</v>
      </c>
      <c r="G53" s="124"/>
      <c r="H53" s="128" t="s">
        <v>4748</v>
      </c>
      <c r="I53" s="124"/>
      <c r="J53" s="124"/>
      <c r="K53" s="124"/>
      <c r="L53" s="124"/>
      <c r="M53" s="197">
        <v>0</v>
      </c>
      <c r="N53" s="197">
        <v>628.49</v>
      </c>
      <c r="O53" s="197">
        <v>0</v>
      </c>
      <c r="P53" s="197">
        <v>4311.4399999999996</v>
      </c>
      <c r="Q53" s="124" t="s">
        <v>1314</v>
      </c>
    </row>
    <row r="54" spans="1:17" ht="51">
      <c r="A54" s="124" t="s">
        <v>619</v>
      </c>
      <c r="B54" s="124"/>
      <c r="C54" s="125" t="s">
        <v>713</v>
      </c>
      <c r="D54" s="190">
        <v>43146</v>
      </c>
      <c r="E54" s="120" t="s">
        <v>23</v>
      </c>
      <c r="F54" s="120">
        <v>17637</v>
      </c>
      <c r="G54" s="124"/>
      <c r="H54" s="128" t="s">
        <v>4749</v>
      </c>
      <c r="I54" s="124"/>
      <c r="J54" s="124"/>
      <c r="K54" s="124"/>
      <c r="L54" s="124"/>
      <c r="M54" s="197">
        <v>0</v>
      </c>
      <c r="N54" s="197">
        <v>0</v>
      </c>
      <c r="O54" s="197">
        <v>0</v>
      </c>
      <c r="P54" s="197">
        <v>0.01</v>
      </c>
      <c r="Q54" s="124" t="s">
        <v>1314</v>
      </c>
    </row>
    <row r="55" spans="1:17" ht="51">
      <c r="A55" s="124" t="s">
        <v>620</v>
      </c>
      <c r="B55" s="124"/>
      <c r="C55" s="125" t="s">
        <v>714</v>
      </c>
      <c r="D55" s="190">
        <v>43146</v>
      </c>
      <c r="E55" s="120" t="s">
        <v>20</v>
      </c>
      <c r="F55" s="120">
        <v>10355</v>
      </c>
      <c r="G55" s="124"/>
      <c r="H55" s="128" t="s">
        <v>4750</v>
      </c>
      <c r="I55" s="124"/>
      <c r="J55" s="124"/>
      <c r="K55" s="124"/>
      <c r="L55" s="124"/>
      <c r="M55" s="197">
        <v>1229288.67</v>
      </c>
      <c r="N55" s="197">
        <v>0</v>
      </c>
      <c r="O55" s="197">
        <v>8432920.2799999993</v>
      </c>
      <c r="P55" s="197">
        <v>0</v>
      </c>
      <c r="Q55" s="124" t="s">
        <v>1314</v>
      </c>
    </row>
    <row r="56" spans="1:17" ht="51">
      <c r="A56" s="124" t="s">
        <v>620</v>
      </c>
      <c r="B56" s="124"/>
      <c r="C56" s="125" t="s">
        <v>714</v>
      </c>
      <c r="D56" s="190">
        <v>43146</v>
      </c>
      <c r="E56" s="120" t="s">
        <v>20</v>
      </c>
      <c r="F56" s="120">
        <v>10423</v>
      </c>
      <c r="G56" s="124"/>
      <c r="H56" s="128" t="s">
        <v>4751</v>
      </c>
      <c r="I56" s="124"/>
      <c r="J56" s="124"/>
      <c r="K56" s="124"/>
      <c r="L56" s="124"/>
      <c r="M56" s="197">
        <v>264.38</v>
      </c>
      <c r="N56" s="197">
        <v>0</v>
      </c>
      <c r="O56" s="197">
        <v>1813.65</v>
      </c>
      <c r="P56" s="197">
        <v>0</v>
      </c>
      <c r="Q56" s="124" t="s">
        <v>1314</v>
      </c>
    </row>
    <row r="57" spans="1:17" ht="51">
      <c r="A57" s="124" t="s">
        <v>620</v>
      </c>
      <c r="B57" s="124"/>
      <c r="C57" s="125" t="s">
        <v>714</v>
      </c>
      <c r="D57" s="190">
        <v>43146</v>
      </c>
      <c r="E57" s="120" t="s">
        <v>20</v>
      </c>
      <c r="F57" s="120">
        <v>10422</v>
      </c>
      <c r="G57" s="124"/>
      <c r="H57" s="128" t="s">
        <v>4752</v>
      </c>
      <c r="I57" s="124"/>
      <c r="J57" s="124"/>
      <c r="K57" s="124"/>
      <c r="L57" s="124"/>
      <c r="M57" s="197">
        <v>132839.35</v>
      </c>
      <c r="N57" s="197">
        <v>0</v>
      </c>
      <c r="O57" s="197">
        <v>911277.94</v>
      </c>
      <c r="P57" s="197">
        <v>0</v>
      </c>
      <c r="Q57" s="124" t="s">
        <v>1314</v>
      </c>
    </row>
    <row r="58" spans="1:17" ht="63.75">
      <c r="A58" s="124" t="s">
        <v>619</v>
      </c>
      <c r="B58" s="124"/>
      <c r="C58" s="125" t="s">
        <v>713</v>
      </c>
      <c r="D58" s="190">
        <v>43147</v>
      </c>
      <c r="E58" s="120" t="s">
        <v>6</v>
      </c>
      <c r="F58" s="120">
        <v>913737</v>
      </c>
      <c r="G58" s="124"/>
      <c r="H58" s="128" t="s">
        <v>4753</v>
      </c>
      <c r="I58" s="124"/>
      <c r="J58" s="124"/>
      <c r="K58" s="124"/>
      <c r="L58" s="124"/>
      <c r="M58" s="197">
        <v>0</v>
      </c>
      <c r="N58" s="197">
        <v>150000</v>
      </c>
      <c r="O58" s="197">
        <v>0</v>
      </c>
      <c r="P58" s="197">
        <v>1029000</v>
      </c>
      <c r="Q58" s="124" t="s">
        <v>1314</v>
      </c>
    </row>
    <row r="59" spans="1:17" ht="63.75">
      <c r="A59" s="124">
        <v>287</v>
      </c>
      <c r="B59" s="124"/>
      <c r="C59" s="125" t="s">
        <v>790</v>
      </c>
      <c r="D59" s="190">
        <v>43147</v>
      </c>
      <c r="E59" s="120" t="s">
        <v>6</v>
      </c>
      <c r="F59" s="120">
        <v>665967</v>
      </c>
      <c r="G59" s="124"/>
      <c r="H59" s="128" t="s">
        <v>4754</v>
      </c>
      <c r="I59" s="124"/>
      <c r="J59" s="124"/>
      <c r="K59" s="124"/>
      <c r="L59" s="124"/>
      <c r="M59" s="197">
        <v>0</v>
      </c>
      <c r="N59" s="197">
        <v>4000000</v>
      </c>
      <c r="O59" s="197">
        <v>0</v>
      </c>
      <c r="P59" s="197">
        <v>27440000</v>
      </c>
      <c r="Q59" s="124" t="s">
        <v>1314</v>
      </c>
    </row>
    <row r="60" spans="1:17" ht="51">
      <c r="A60" s="124" t="s">
        <v>619</v>
      </c>
      <c r="B60" s="124"/>
      <c r="C60" s="125" t="s">
        <v>713</v>
      </c>
      <c r="D60" s="190">
        <v>43150</v>
      </c>
      <c r="E60" s="120" t="s">
        <v>23</v>
      </c>
      <c r="F60" s="120">
        <v>17647</v>
      </c>
      <c r="G60" s="124"/>
      <c r="H60" s="128" t="s">
        <v>4755</v>
      </c>
      <c r="I60" s="124"/>
      <c r="J60" s="124"/>
      <c r="K60" s="124"/>
      <c r="L60" s="124"/>
      <c r="M60" s="197">
        <v>0</v>
      </c>
      <c r="N60" s="197">
        <v>0</v>
      </c>
      <c r="O60" s="197">
        <v>0.01</v>
      </c>
      <c r="P60" s="197">
        <v>0</v>
      </c>
      <c r="Q60" s="124" t="s">
        <v>1314</v>
      </c>
    </row>
    <row r="61" spans="1:17" ht="51">
      <c r="A61" s="124" t="s">
        <v>619</v>
      </c>
      <c r="B61" s="124"/>
      <c r="C61" s="125" t="s">
        <v>713</v>
      </c>
      <c r="D61" s="190">
        <v>43151</v>
      </c>
      <c r="E61" s="120" t="s">
        <v>23</v>
      </c>
      <c r="F61" s="120">
        <v>17651</v>
      </c>
      <c r="G61" s="124"/>
      <c r="H61" s="128" t="s">
        <v>4756</v>
      </c>
      <c r="I61" s="124"/>
      <c r="J61" s="124"/>
      <c r="K61" s="124"/>
      <c r="L61" s="124"/>
      <c r="M61" s="197">
        <v>0</v>
      </c>
      <c r="N61" s="197">
        <v>0</v>
      </c>
      <c r="O61" s="197">
        <v>0</v>
      </c>
      <c r="P61" s="197">
        <v>0.02</v>
      </c>
      <c r="Q61" s="124" t="s">
        <v>1314</v>
      </c>
    </row>
    <row r="62" spans="1:17" ht="51">
      <c r="A62" s="124" t="s">
        <v>620</v>
      </c>
      <c r="B62" s="124"/>
      <c r="C62" s="125" t="s">
        <v>714</v>
      </c>
      <c r="D62" s="190">
        <v>43151</v>
      </c>
      <c r="E62" s="120" t="s">
        <v>3</v>
      </c>
      <c r="F62" s="120">
        <v>1598496</v>
      </c>
      <c r="G62" s="124"/>
      <c r="H62" s="128" t="s">
        <v>4757</v>
      </c>
      <c r="I62" s="124"/>
      <c r="J62" s="124"/>
      <c r="K62" s="124"/>
      <c r="L62" s="124"/>
      <c r="M62" s="197">
        <v>0</v>
      </c>
      <c r="N62" s="197">
        <v>7.29</v>
      </c>
      <c r="O62" s="197">
        <v>0</v>
      </c>
      <c r="P62" s="197">
        <v>50.01</v>
      </c>
      <c r="Q62" s="124" t="s">
        <v>1314</v>
      </c>
    </row>
    <row r="63" spans="1:17" ht="51">
      <c r="A63" s="124" t="s">
        <v>620</v>
      </c>
      <c r="B63" s="124"/>
      <c r="C63" s="125" t="s">
        <v>714</v>
      </c>
      <c r="D63" s="190">
        <v>43151</v>
      </c>
      <c r="E63" s="120" t="s">
        <v>3</v>
      </c>
      <c r="F63" s="120">
        <v>1598495</v>
      </c>
      <c r="G63" s="124"/>
      <c r="H63" s="128" t="s">
        <v>4757</v>
      </c>
      <c r="I63" s="124"/>
      <c r="J63" s="124"/>
      <c r="K63" s="124"/>
      <c r="L63" s="124"/>
      <c r="M63" s="197">
        <v>0</v>
      </c>
      <c r="N63" s="197">
        <v>7.29</v>
      </c>
      <c r="O63" s="197">
        <v>0</v>
      </c>
      <c r="P63" s="197">
        <v>50.01</v>
      </c>
      <c r="Q63" s="124" t="s">
        <v>1314</v>
      </c>
    </row>
    <row r="64" spans="1:17" ht="63.75">
      <c r="A64" s="124" t="s">
        <v>620</v>
      </c>
      <c r="B64" s="124"/>
      <c r="C64" s="125" t="s">
        <v>714</v>
      </c>
      <c r="D64" s="190">
        <v>43151</v>
      </c>
      <c r="E64" s="120" t="s">
        <v>11</v>
      </c>
      <c r="F64" s="120">
        <v>913820</v>
      </c>
      <c r="G64" s="124"/>
      <c r="H64" s="128" t="s">
        <v>4758</v>
      </c>
      <c r="I64" s="124"/>
      <c r="J64" s="124"/>
      <c r="K64" s="124"/>
      <c r="L64" s="124"/>
      <c r="M64" s="197">
        <v>23.46</v>
      </c>
      <c r="N64" s="197">
        <v>0</v>
      </c>
      <c r="O64" s="197">
        <v>160.94</v>
      </c>
      <c r="P64" s="197">
        <v>0</v>
      </c>
      <c r="Q64" s="124" t="s">
        <v>1314</v>
      </c>
    </row>
    <row r="65" spans="1:17" ht="51">
      <c r="A65" s="124" t="s">
        <v>620</v>
      </c>
      <c r="B65" s="124"/>
      <c r="C65" s="125" t="s">
        <v>714</v>
      </c>
      <c r="D65" s="190">
        <v>43151</v>
      </c>
      <c r="E65" s="120" t="s">
        <v>20</v>
      </c>
      <c r="F65" s="120">
        <v>10424</v>
      </c>
      <c r="G65" s="124"/>
      <c r="H65" s="128" t="s">
        <v>4759</v>
      </c>
      <c r="I65" s="124"/>
      <c r="J65" s="124"/>
      <c r="K65" s="124"/>
      <c r="L65" s="124"/>
      <c r="M65" s="197">
        <v>11190.17</v>
      </c>
      <c r="N65" s="197">
        <v>0</v>
      </c>
      <c r="O65" s="197">
        <v>76764.570000000007</v>
      </c>
      <c r="P65" s="197">
        <v>0</v>
      </c>
      <c r="Q65" s="124" t="s">
        <v>1314</v>
      </c>
    </row>
    <row r="66" spans="1:17" ht="51">
      <c r="A66" s="124" t="s">
        <v>620</v>
      </c>
      <c r="B66" s="124"/>
      <c r="C66" s="125" t="s">
        <v>714</v>
      </c>
      <c r="D66" s="190">
        <v>43151</v>
      </c>
      <c r="E66" s="120" t="s">
        <v>13</v>
      </c>
      <c r="F66" s="120">
        <v>913878</v>
      </c>
      <c r="G66" s="124"/>
      <c r="H66" s="128" t="s">
        <v>4760</v>
      </c>
      <c r="I66" s="124"/>
      <c r="J66" s="124"/>
      <c r="K66" s="124"/>
      <c r="L66" s="124"/>
      <c r="M66" s="197">
        <v>20</v>
      </c>
      <c r="N66" s="197">
        <v>0</v>
      </c>
      <c r="O66" s="197">
        <v>137.19999999999999</v>
      </c>
      <c r="P66" s="197">
        <v>0</v>
      </c>
      <c r="Q66" s="124" t="s">
        <v>1314</v>
      </c>
    </row>
    <row r="67" spans="1:17" ht="63.75">
      <c r="A67" s="124" t="s">
        <v>620</v>
      </c>
      <c r="B67" s="124"/>
      <c r="C67" s="125" t="s">
        <v>714</v>
      </c>
      <c r="D67" s="190">
        <v>43151</v>
      </c>
      <c r="E67" s="120" t="s">
        <v>20</v>
      </c>
      <c r="F67" s="120">
        <v>10453</v>
      </c>
      <c r="G67" s="124"/>
      <c r="H67" s="128" t="s">
        <v>4761</v>
      </c>
      <c r="I67" s="124"/>
      <c r="J67" s="124"/>
      <c r="K67" s="124"/>
      <c r="L67" s="124"/>
      <c r="M67" s="197">
        <v>827483.25</v>
      </c>
      <c r="N67" s="197">
        <v>0</v>
      </c>
      <c r="O67" s="197">
        <v>5676535.0999999996</v>
      </c>
      <c r="P67" s="197">
        <v>0</v>
      </c>
      <c r="Q67" s="124" t="s">
        <v>1314</v>
      </c>
    </row>
    <row r="68" spans="1:17" ht="63.75">
      <c r="A68" s="124" t="s">
        <v>620</v>
      </c>
      <c r="B68" s="124"/>
      <c r="C68" s="125" t="s">
        <v>714</v>
      </c>
      <c r="D68" s="190">
        <v>43153</v>
      </c>
      <c r="E68" s="120" t="s">
        <v>6</v>
      </c>
      <c r="F68" s="120">
        <v>914145</v>
      </c>
      <c r="G68" s="124"/>
      <c r="H68" s="128" t="s">
        <v>4762</v>
      </c>
      <c r="I68" s="124"/>
      <c r="J68" s="124"/>
      <c r="K68" s="124"/>
      <c r="L68" s="124"/>
      <c r="M68" s="197">
        <v>0</v>
      </c>
      <c r="N68" s="197">
        <v>84.32</v>
      </c>
      <c r="O68" s="197">
        <v>0</v>
      </c>
      <c r="P68" s="197">
        <v>578.44000000000005</v>
      </c>
      <c r="Q68" s="124" t="s">
        <v>1314</v>
      </c>
    </row>
    <row r="69" spans="1:17" ht="51">
      <c r="A69" s="124" t="s">
        <v>619</v>
      </c>
      <c r="B69" s="124"/>
      <c r="C69" s="125" t="s">
        <v>713</v>
      </c>
      <c r="D69" s="190">
        <v>43153</v>
      </c>
      <c r="E69" s="120" t="s">
        <v>23</v>
      </c>
      <c r="F69" s="120">
        <v>17659</v>
      </c>
      <c r="G69" s="124"/>
      <c r="H69" s="128" t="s">
        <v>4763</v>
      </c>
      <c r="I69" s="124"/>
      <c r="J69" s="124"/>
      <c r="K69" s="124"/>
      <c r="L69" s="124"/>
      <c r="M69" s="197">
        <v>0</v>
      </c>
      <c r="N69" s="197">
        <v>0</v>
      </c>
      <c r="O69" s="197">
        <v>0.01</v>
      </c>
      <c r="P69" s="197">
        <v>0</v>
      </c>
      <c r="Q69" s="124" t="s">
        <v>1314</v>
      </c>
    </row>
    <row r="70" spans="1:17" ht="76.5">
      <c r="A70" s="124">
        <v>291</v>
      </c>
      <c r="B70" s="124"/>
      <c r="C70" s="125" t="s">
        <v>794</v>
      </c>
      <c r="D70" s="190">
        <v>43154</v>
      </c>
      <c r="E70" s="120" t="s">
        <v>6</v>
      </c>
      <c r="F70" s="120">
        <v>944718</v>
      </c>
      <c r="G70" s="124"/>
      <c r="H70" s="128" t="s">
        <v>4764</v>
      </c>
      <c r="I70" s="124"/>
      <c r="J70" s="124"/>
      <c r="K70" s="124"/>
      <c r="L70" s="124"/>
      <c r="M70" s="197">
        <v>0</v>
      </c>
      <c r="N70" s="197">
        <v>4265992.55</v>
      </c>
      <c r="O70" s="197">
        <v>0</v>
      </c>
      <c r="P70" s="197">
        <v>29264708.890000001</v>
      </c>
      <c r="Q70" s="124" t="s">
        <v>1314</v>
      </c>
    </row>
    <row r="71" spans="1:17" ht="51">
      <c r="A71" s="124" t="s">
        <v>619</v>
      </c>
      <c r="B71" s="124"/>
      <c r="C71" s="125" t="s">
        <v>713</v>
      </c>
      <c r="D71" s="190">
        <v>43154</v>
      </c>
      <c r="E71" s="120" t="s">
        <v>3</v>
      </c>
      <c r="F71" s="120">
        <v>1599496</v>
      </c>
      <c r="G71" s="124"/>
      <c r="H71" s="128" t="s">
        <v>4765</v>
      </c>
      <c r="I71" s="124"/>
      <c r="J71" s="124"/>
      <c r="K71" s="124"/>
      <c r="L71" s="124"/>
      <c r="M71" s="197">
        <v>0</v>
      </c>
      <c r="N71" s="197">
        <v>11666.67</v>
      </c>
      <c r="O71" s="197">
        <v>0</v>
      </c>
      <c r="P71" s="197">
        <v>80033.36</v>
      </c>
      <c r="Q71" s="124" t="s">
        <v>1314</v>
      </c>
    </row>
    <row r="72" spans="1:17" ht="51">
      <c r="A72" s="124" t="s">
        <v>619</v>
      </c>
      <c r="B72" s="124"/>
      <c r="C72" s="125" t="s">
        <v>713</v>
      </c>
      <c r="D72" s="190">
        <v>43154</v>
      </c>
      <c r="E72" s="120" t="s">
        <v>23</v>
      </c>
      <c r="F72" s="120">
        <v>17663</v>
      </c>
      <c r="G72" s="124"/>
      <c r="H72" s="128" t="s">
        <v>4766</v>
      </c>
      <c r="I72" s="124"/>
      <c r="J72" s="124"/>
      <c r="K72" s="124"/>
      <c r="L72" s="124"/>
      <c r="M72" s="197">
        <v>0</v>
      </c>
      <c r="N72" s="197">
        <v>0</v>
      </c>
      <c r="O72" s="197">
        <v>0.01</v>
      </c>
      <c r="P72" s="197">
        <v>0</v>
      </c>
      <c r="Q72" s="124" t="s">
        <v>1314</v>
      </c>
    </row>
    <row r="73" spans="1:17" ht="63.75">
      <c r="A73" s="124" t="s">
        <v>620</v>
      </c>
      <c r="B73" s="124"/>
      <c r="C73" s="125" t="s">
        <v>714</v>
      </c>
      <c r="D73" s="190">
        <v>43157</v>
      </c>
      <c r="E73" s="120" t="s">
        <v>20</v>
      </c>
      <c r="F73" s="120">
        <v>10360</v>
      </c>
      <c r="G73" s="124"/>
      <c r="H73" s="128" t="s">
        <v>4767</v>
      </c>
      <c r="I73" s="124"/>
      <c r="J73" s="124"/>
      <c r="K73" s="124"/>
      <c r="L73" s="124"/>
      <c r="M73" s="197">
        <v>581415.26</v>
      </c>
      <c r="N73" s="197">
        <v>0</v>
      </c>
      <c r="O73" s="197">
        <v>3988508.68</v>
      </c>
      <c r="P73" s="197">
        <v>0</v>
      </c>
      <c r="Q73" s="124" t="s">
        <v>1314</v>
      </c>
    </row>
    <row r="74" spans="1:17" ht="51">
      <c r="A74" s="124">
        <v>287</v>
      </c>
      <c r="B74" s="124"/>
      <c r="C74" s="125" t="s">
        <v>790</v>
      </c>
      <c r="D74" s="190">
        <v>43159</v>
      </c>
      <c r="E74" s="120" t="s">
        <v>6</v>
      </c>
      <c r="F74" s="120">
        <v>674290</v>
      </c>
      <c r="G74" s="124"/>
      <c r="H74" s="128" t="s">
        <v>4768</v>
      </c>
      <c r="I74" s="124"/>
      <c r="J74" s="124"/>
      <c r="K74" s="124"/>
      <c r="L74" s="124"/>
      <c r="M74" s="197">
        <v>0</v>
      </c>
      <c r="N74" s="197">
        <v>5000000</v>
      </c>
      <c r="O74" s="197">
        <v>0</v>
      </c>
      <c r="P74" s="197">
        <v>34300000</v>
      </c>
      <c r="Q74" s="124" t="s">
        <v>1314</v>
      </c>
    </row>
    <row r="75" spans="1:17" ht="51">
      <c r="A75" s="124" t="s">
        <v>619</v>
      </c>
      <c r="B75" s="124"/>
      <c r="C75" s="125" t="s">
        <v>713</v>
      </c>
      <c r="D75" s="190">
        <v>43159</v>
      </c>
      <c r="E75" s="120" t="s">
        <v>23</v>
      </c>
      <c r="F75" s="120">
        <v>17677</v>
      </c>
      <c r="G75" s="124"/>
      <c r="H75" s="128" t="s">
        <v>4769</v>
      </c>
      <c r="I75" s="124"/>
      <c r="J75" s="124"/>
      <c r="K75" s="124"/>
      <c r="L75" s="124"/>
      <c r="M75" s="197">
        <v>0</v>
      </c>
      <c r="N75" s="197">
        <v>0</v>
      </c>
      <c r="O75" s="197">
        <v>0</v>
      </c>
      <c r="P75" s="197">
        <v>0.02</v>
      </c>
      <c r="Q75" s="124" t="s">
        <v>1314</v>
      </c>
    </row>
    <row r="76" spans="1:17" ht="76.5">
      <c r="A76" s="124" t="s">
        <v>619</v>
      </c>
      <c r="B76" s="124"/>
      <c r="C76" s="125" t="s">
        <v>713</v>
      </c>
      <c r="D76" s="190">
        <v>43159</v>
      </c>
      <c r="E76" s="120" t="s">
        <v>6</v>
      </c>
      <c r="F76" s="120">
        <v>914896</v>
      </c>
      <c r="G76" s="124"/>
      <c r="H76" s="128" t="s">
        <v>4770</v>
      </c>
      <c r="I76" s="124"/>
      <c r="J76" s="124"/>
      <c r="K76" s="124"/>
      <c r="L76" s="124"/>
      <c r="M76" s="197">
        <v>0</v>
      </c>
      <c r="N76" s="197">
        <v>1917.94</v>
      </c>
      <c r="O76" s="197">
        <v>0</v>
      </c>
      <c r="P76" s="197">
        <v>13157.07</v>
      </c>
      <c r="Q76" s="124" t="s">
        <v>1314</v>
      </c>
    </row>
    <row r="77" spans="1:17" ht="51">
      <c r="A77" s="124">
        <v>513</v>
      </c>
      <c r="B77" s="124"/>
      <c r="C77" s="125" t="s">
        <v>201</v>
      </c>
      <c r="D77" s="190">
        <v>43159</v>
      </c>
      <c r="E77" s="120" t="s">
        <v>6</v>
      </c>
      <c r="F77" s="120">
        <v>74439</v>
      </c>
      <c r="G77" s="124"/>
      <c r="H77" s="128" t="s">
        <v>3380</v>
      </c>
      <c r="I77" s="124"/>
      <c r="J77" s="124"/>
      <c r="K77" s="124"/>
      <c r="L77" s="124"/>
      <c r="M77" s="197">
        <v>0</v>
      </c>
      <c r="N77" s="197">
        <v>415755</v>
      </c>
      <c r="O77" s="197">
        <v>0</v>
      </c>
      <c r="P77" s="197">
        <v>2852079.3</v>
      </c>
      <c r="Q77" s="124" t="s">
        <v>1314</v>
      </c>
    </row>
    <row r="78" spans="1:17" ht="51">
      <c r="A78" s="124" t="s">
        <v>619</v>
      </c>
      <c r="B78" s="124"/>
      <c r="C78" s="125" t="s">
        <v>713</v>
      </c>
      <c r="D78" s="190">
        <v>43161</v>
      </c>
      <c r="E78" s="120" t="s">
        <v>23</v>
      </c>
      <c r="F78" s="120">
        <v>17685</v>
      </c>
      <c r="G78" s="124"/>
      <c r="H78" s="128" t="s">
        <v>6294</v>
      </c>
      <c r="I78" s="124"/>
      <c r="J78" s="124"/>
      <c r="K78" s="124"/>
      <c r="L78" s="124"/>
      <c r="M78" s="197">
        <v>0</v>
      </c>
      <c r="N78" s="197">
        <v>0</v>
      </c>
      <c r="O78" s="197">
        <v>0</v>
      </c>
      <c r="P78" s="197">
        <v>0.01</v>
      </c>
      <c r="Q78" s="124" t="s">
        <v>1314</v>
      </c>
    </row>
    <row r="79" spans="1:17" ht="63.75">
      <c r="A79" s="124">
        <v>46</v>
      </c>
      <c r="B79" s="124"/>
      <c r="C79" s="125" t="s">
        <v>698</v>
      </c>
      <c r="D79" s="190">
        <v>43165</v>
      </c>
      <c r="E79" s="120" t="s">
        <v>3</v>
      </c>
      <c r="F79" s="120">
        <v>1602721</v>
      </c>
      <c r="G79" s="124"/>
      <c r="H79" s="128" t="s">
        <v>6295</v>
      </c>
      <c r="I79" s="124"/>
      <c r="J79" s="124"/>
      <c r="K79" s="124"/>
      <c r="L79" s="124"/>
      <c r="M79" s="197">
        <v>0</v>
      </c>
      <c r="N79" s="197">
        <v>14.58</v>
      </c>
      <c r="O79" s="197">
        <v>0</v>
      </c>
      <c r="P79" s="197">
        <v>100.02</v>
      </c>
      <c r="Q79" s="124" t="s">
        <v>1314</v>
      </c>
    </row>
    <row r="80" spans="1:17" ht="51">
      <c r="A80" s="124">
        <v>513</v>
      </c>
      <c r="B80" s="124"/>
      <c r="C80" s="125" t="s">
        <v>201</v>
      </c>
      <c r="D80" s="190">
        <v>43165</v>
      </c>
      <c r="E80" s="120" t="s">
        <v>6</v>
      </c>
      <c r="F80" s="120">
        <v>74511</v>
      </c>
      <c r="G80" s="124"/>
      <c r="H80" s="128" t="s">
        <v>3380</v>
      </c>
      <c r="I80" s="124"/>
      <c r="J80" s="124"/>
      <c r="K80" s="124"/>
      <c r="L80" s="124"/>
      <c r="M80" s="197">
        <v>0</v>
      </c>
      <c r="N80" s="197">
        <v>415755</v>
      </c>
      <c r="O80" s="197">
        <v>0</v>
      </c>
      <c r="P80" s="197">
        <v>2852079.3</v>
      </c>
      <c r="Q80" s="124" t="s">
        <v>1314</v>
      </c>
    </row>
    <row r="81" spans="1:17" ht="89.25">
      <c r="A81" s="124" t="s">
        <v>620</v>
      </c>
      <c r="B81" s="124"/>
      <c r="C81" s="125" t="s">
        <v>714</v>
      </c>
      <c r="D81" s="190">
        <v>43165</v>
      </c>
      <c r="E81" s="120" t="s">
        <v>13</v>
      </c>
      <c r="F81" s="120">
        <v>915290</v>
      </c>
      <c r="G81" s="124"/>
      <c r="H81" s="128" t="s">
        <v>6297</v>
      </c>
      <c r="I81" s="124"/>
      <c r="J81" s="124"/>
      <c r="K81" s="124"/>
      <c r="L81" s="124"/>
      <c r="M81" s="197">
        <v>98.86</v>
      </c>
      <c r="N81" s="197">
        <v>0</v>
      </c>
      <c r="O81" s="197">
        <v>678.18</v>
      </c>
      <c r="P81" s="197">
        <v>0</v>
      </c>
      <c r="Q81" s="124" t="s">
        <v>1314</v>
      </c>
    </row>
    <row r="82" spans="1:17" ht="51">
      <c r="A82" s="124" t="s">
        <v>619</v>
      </c>
      <c r="B82" s="124"/>
      <c r="C82" s="125" t="s">
        <v>713</v>
      </c>
      <c r="D82" s="190">
        <v>43167</v>
      </c>
      <c r="E82" s="120" t="s">
        <v>23</v>
      </c>
      <c r="F82" s="120">
        <v>17702</v>
      </c>
      <c r="G82" s="124"/>
      <c r="H82" s="128" t="s">
        <v>6298</v>
      </c>
      <c r="I82" s="124"/>
      <c r="J82" s="124"/>
      <c r="K82" s="124"/>
      <c r="L82" s="124"/>
      <c r="M82" s="197">
        <v>0</v>
      </c>
      <c r="N82" s="197">
        <v>0</v>
      </c>
      <c r="O82" s="197">
        <v>0</v>
      </c>
      <c r="P82" s="197">
        <v>0.02</v>
      </c>
      <c r="Q82" s="124" t="s">
        <v>1314</v>
      </c>
    </row>
    <row r="83" spans="1:17" ht="63.75">
      <c r="A83" s="124" t="s">
        <v>620</v>
      </c>
      <c r="B83" s="124"/>
      <c r="C83" s="125" t="s">
        <v>714</v>
      </c>
      <c r="D83" s="190">
        <v>43167</v>
      </c>
      <c r="E83" s="120" t="s">
        <v>20</v>
      </c>
      <c r="F83" s="120">
        <v>10522</v>
      </c>
      <c r="G83" s="124"/>
      <c r="H83" s="128" t="s">
        <v>6299</v>
      </c>
      <c r="I83" s="124"/>
      <c r="J83" s="124"/>
      <c r="K83" s="124"/>
      <c r="L83" s="124"/>
      <c r="M83" s="197">
        <v>133608.39000000001</v>
      </c>
      <c r="N83" s="197">
        <v>0</v>
      </c>
      <c r="O83" s="197">
        <v>916553.56</v>
      </c>
      <c r="P83" s="197">
        <v>0</v>
      </c>
      <c r="Q83" s="124" t="s">
        <v>1314</v>
      </c>
    </row>
    <row r="84" spans="1:17" ht="63.75">
      <c r="A84" s="124" t="s">
        <v>620</v>
      </c>
      <c r="B84" s="124"/>
      <c r="C84" s="125" t="s">
        <v>714</v>
      </c>
      <c r="D84" s="190">
        <v>43167</v>
      </c>
      <c r="E84" s="120" t="s">
        <v>20</v>
      </c>
      <c r="F84" s="120">
        <v>10527</v>
      </c>
      <c r="G84" s="124"/>
      <c r="H84" s="128" t="s">
        <v>6300</v>
      </c>
      <c r="I84" s="124"/>
      <c r="J84" s="124"/>
      <c r="K84" s="124"/>
      <c r="L84" s="124"/>
      <c r="M84" s="197">
        <v>117058.64</v>
      </c>
      <c r="N84" s="197">
        <v>0</v>
      </c>
      <c r="O84" s="197">
        <v>803022.27</v>
      </c>
      <c r="P84" s="197">
        <v>0</v>
      </c>
      <c r="Q84" s="124" t="s">
        <v>1314</v>
      </c>
    </row>
    <row r="85" spans="1:17" ht="51">
      <c r="A85" s="124" t="s">
        <v>619</v>
      </c>
      <c r="B85" s="124"/>
      <c r="C85" s="125" t="s">
        <v>713</v>
      </c>
      <c r="D85" s="190">
        <v>43168</v>
      </c>
      <c r="E85" s="120" t="s">
        <v>23</v>
      </c>
      <c r="F85" s="120">
        <v>17706</v>
      </c>
      <c r="G85" s="124"/>
      <c r="H85" s="128" t="s">
        <v>6301</v>
      </c>
      <c r="I85" s="124"/>
      <c r="J85" s="124"/>
      <c r="K85" s="124"/>
      <c r="L85" s="124"/>
      <c r="M85" s="197">
        <v>0</v>
      </c>
      <c r="N85" s="197">
        <v>0</v>
      </c>
      <c r="O85" s="197">
        <v>0</v>
      </c>
      <c r="P85" s="197">
        <v>0.01</v>
      </c>
      <c r="Q85" s="124" t="s">
        <v>1314</v>
      </c>
    </row>
    <row r="86" spans="1:17" ht="51">
      <c r="A86" s="124">
        <v>513</v>
      </c>
      <c r="B86" s="124"/>
      <c r="C86" s="125" t="s">
        <v>201</v>
      </c>
      <c r="D86" s="190">
        <v>43168</v>
      </c>
      <c r="E86" s="120" t="s">
        <v>6</v>
      </c>
      <c r="F86" s="120">
        <v>74561</v>
      </c>
      <c r="G86" s="124"/>
      <c r="H86" s="128" t="s">
        <v>3380</v>
      </c>
      <c r="I86" s="124"/>
      <c r="J86" s="124"/>
      <c r="K86" s="124"/>
      <c r="L86" s="124"/>
      <c r="M86" s="197">
        <v>0</v>
      </c>
      <c r="N86" s="197">
        <v>138750</v>
      </c>
      <c r="O86" s="197">
        <v>0</v>
      </c>
      <c r="P86" s="197">
        <v>951825</v>
      </c>
      <c r="Q86" s="124" t="s">
        <v>1314</v>
      </c>
    </row>
    <row r="87" spans="1:17" ht="51">
      <c r="A87" s="124">
        <v>513</v>
      </c>
      <c r="B87" s="124"/>
      <c r="C87" s="125" t="s">
        <v>201</v>
      </c>
      <c r="D87" s="190">
        <v>43172</v>
      </c>
      <c r="E87" s="120" t="s">
        <v>6</v>
      </c>
      <c r="F87" s="120">
        <v>74598</v>
      </c>
      <c r="G87" s="124"/>
      <c r="H87" s="128" t="s">
        <v>3380</v>
      </c>
      <c r="I87" s="124"/>
      <c r="J87" s="124"/>
      <c r="K87" s="124"/>
      <c r="L87" s="124"/>
      <c r="M87" s="197">
        <v>0</v>
      </c>
      <c r="N87" s="197">
        <v>1995624</v>
      </c>
      <c r="O87" s="197">
        <v>0</v>
      </c>
      <c r="P87" s="197">
        <v>13689980.640000001</v>
      </c>
      <c r="Q87" s="124" t="s">
        <v>1314</v>
      </c>
    </row>
    <row r="88" spans="1:17" ht="51">
      <c r="A88" s="124" t="s">
        <v>619</v>
      </c>
      <c r="B88" s="124"/>
      <c r="C88" s="125" t="s">
        <v>713</v>
      </c>
      <c r="D88" s="190">
        <v>43173</v>
      </c>
      <c r="E88" s="120" t="s">
        <v>23</v>
      </c>
      <c r="F88" s="120">
        <v>17719</v>
      </c>
      <c r="G88" s="124"/>
      <c r="H88" s="128" t="s">
        <v>6302</v>
      </c>
      <c r="I88" s="124"/>
      <c r="J88" s="124"/>
      <c r="K88" s="124"/>
      <c r="L88" s="124"/>
      <c r="M88" s="197">
        <v>0</v>
      </c>
      <c r="N88" s="197">
        <v>0</v>
      </c>
      <c r="O88" s="197">
        <v>0</v>
      </c>
      <c r="P88" s="197">
        <v>0.01</v>
      </c>
      <c r="Q88" s="124" t="s">
        <v>1314</v>
      </c>
    </row>
    <row r="89" spans="1:17" ht="51">
      <c r="A89" s="124" t="s">
        <v>620</v>
      </c>
      <c r="B89" s="124"/>
      <c r="C89" s="125" t="s">
        <v>714</v>
      </c>
      <c r="D89" s="190">
        <v>43173</v>
      </c>
      <c r="E89" s="120" t="s">
        <v>20</v>
      </c>
      <c r="F89" s="120">
        <v>10518</v>
      </c>
      <c r="G89" s="124"/>
      <c r="H89" s="128" t="s">
        <v>6303</v>
      </c>
      <c r="I89" s="124"/>
      <c r="J89" s="124"/>
      <c r="K89" s="124"/>
      <c r="L89" s="124"/>
      <c r="M89" s="197">
        <v>154855.56</v>
      </c>
      <c r="N89" s="197">
        <v>0</v>
      </c>
      <c r="O89" s="197">
        <v>1062309.1399999999</v>
      </c>
      <c r="P89" s="197">
        <v>0</v>
      </c>
      <c r="Q89" s="124" t="s">
        <v>1314</v>
      </c>
    </row>
    <row r="90" spans="1:17" ht="51">
      <c r="A90" s="124" t="s">
        <v>619</v>
      </c>
      <c r="B90" s="124"/>
      <c r="C90" s="125" t="s">
        <v>713</v>
      </c>
      <c r="D90" s="190">
        <v>43174</v>
      </c>
      <c r="E90" s="120" t="s">
        <v>23</v>
      </c>
      <c r="F90" s="120">
        <v>17723</v>
      </c>
      <c r="G90" s="124"/>
      <c r="H90" s="128" t="s">
        <v>6304</v>
      </c>
      <c r="I90" s="124"/>
      <c r="J90" s="124"/>
      <c r="K90" s="124"/>
      <c r="L90" s="124"/>
      <c r="M90" s="197">
        <v>0</v>
      </c>
      <c r="N90" s="197">
        <v>0</v>
      </c>
      <c r="O90" s="197">
        <v>0</v>
      </c>
      <c r="P90" s="197">
        <v>0.02</v>
      </c>
      <c r="Q90" s="124" t="s">
        <v>1314</v>
      </c>
    </row>
    <row r="91" spans="1:17" ht="51">
      <c r="A91" s="124" t="s">
        <v>620</v>
      </c>
      <c r="B91" s="124"/>
      <c r="C91" s="125" t="s">
        <v>714</v>
      </c>
      <c r="D91" s="190">
        <v>43174</v>
      </c>
      <c r="E91" s="120" t="s">
        <v>20</v>
      </c>
      <c r="F91" s="120">
        <v>10551</v>
      </c>
      <c r="G91" s="124"/>
      <c r="H91" s="128" t="s">
        <v>6305</v>
      </c>
      <c r="I91" s="124"/>
      <c r="J91" s="124"/>
      <c r="K91" s="124"/>
      <c r="L91" s="124"/>
      <c r="M91" s="197">
        <v>12214.02</v>
      </c>
      <c r="N91" s="197">
        <v>0</v>
      </c>
      <c r="O91" s="197">
        <v>83788.179999999993</v>
      </c>
      <c r="P91" s="197">
        <v>0</v>
      </c>
      <c r="Q91" s="124" t="s">
        <v>1314</v>
      </c>
    </row>
    <row r="92" spans="1:17" ht="63.75">
      <c r="A92" s="124" t="s">
        <v>620</v>
      </c>
      <c r="B92" s="124"/>
      <c r="C92" s="125" t="s">
        <v>714</v>
      </c>
      <c r="D92" s="190">
        <v>43174</v>
      </c>
      <c r="E92" s="120" t="s">
        <v>20</v>
      </c>
      <c r="F92" s="120">
        <v>10478</v>
      </c>
      <c r="G92" s="124"/>
      <c r="H92" s="128" t="s">
        <v>6306</v>
      </c>
      <c r="I92" s="124"/>
      <c r="J92" s="124"/>
      <c r="K92" s="124"/>
      <c r="L92" s="124"/>
      <c r="M92" s="197">
        <v>534999.12</v>
      </c>
      <c r="N92" s="197">
        <v>0</v>
      </c>
      <c r="O92" s="197">
        <v>3670093.96</v>
      </c>
      <c r="P92" s="197">
        <v>0</v>
      </c>
      <c r="Q92" s="124" t="s">
        <v>1314</v>
      </c>
    </row>
    <row r="93" spans="1:17" ht="51">
      <c r="A93" s="124" t="s">
        <v>620</v>
      </c>
      <c r="B93" s="124"/>
      <c r="C93" s="125" t="s">
        <v>714</v>
      </c>
      <c r="D93" s="190">
        <v>43174</v>
      </c>
      <c r="E93" s="120" t="s">
        <v>20</v>
      </c>
      <c r="F93" s="120">
        <v>10512</v>
      </c>
      <c r="G93" s="124"/>
      <c r="H93" s="128" t="s">
        <v>6307</v>
      </c>
      <c r="I93" s="124"/>
      <c r="J93" s="124"/>
      <c r="K93" s="124"/>
      <c r="L93" s="124"/>
      <c r="M93" s="197">
        <v>65174</v>
      </c>
      <c r="N93" s="197">
        <v>0</v>
      </c>
      <c r="O93" s="197">
        <v>447093.64</v>
      </c>
      <c r="P93" s="197">
        <v>0</v>
      </c>
      <c r="Q93" s="124" t="s">
        <v>1314</v>
      </c>
    </row>
    <row r="94" spans="1:17" ht="63.75">
      <c r="A94" s="124" t="s">
        <v>620</v>
      </c>
      <c r="B94" s="124"/>
      <c r="C94" s="125" t="s">
        <v>714</v>
      </c>
      <c r="D94" s="190">
        <v>43174</v>
      </c>
      <c r="E94" s="120" t="s">
        <v>20</v>
      </c>
      <c r="F94" s="120">
        <v>10508</v>
      </c>
      <c r="G94" s="124"/>
      <c r="H94" s="128" t="s">
        <v>6308</v>
      </c>
      <c r="I94" s="124"/>
      <c r="J94" s="124"/>
      <c r="K94" s="124"/>
      <c r="L94" s="124"/>
      <c r="M94" s="197">
        <v>30207.599999999999</v>
      </c>
      <c r="N94" s="197">
        <v>0</v>
      </c>
      <c r="O94" s="197">
        <v>207224.14</v>
      </c>
      <c r="P94" s="197">
        <v>0</v>
      </c>
      <c r="Q94" s="124" t="s">
        <v>1314</v>
      </c>
    </row>
    <row r="95" spans="1:17" ht="51">
      <c r="A95" s="124" t="s">
        <v>620</v>
      </c>
      <c r="B95" s="124"/>
      <c r="C95" s="125" t="s">
        <v>714</v>
      </c>
      <c r="D95" s="190">
        <v>43174</v>
      </c>
      <c r="E95" s="120" t="s">
        <v>20</v>
      </c>
      <c r="F95" s="120">
        <v>10483</v>
      </c>
      <c r="G95" s="124"/>
      <c r="H95" s="128" t="s">
        <v>6309</v>
      </c>
      <c r="I95" s="124"/>
      <c r="J95" s="124"/>
      <c r="K95" s="124"/>
      <c r="L95" s="124"/>
      <c r="M95" s="197">
        <v>2337.84</v>
      </c>
      <c r="N95" s="197">
        <v>0</v>
      </c>
      <c r="O95" s="197">
        <v>16037.58</v>
      </c>
      <c r="P95" s="197">
        <v>0</v>
      </c>
      <c r="Q95" s="124" t="s">
        <v>1314</v>
      </c>
    </row>
    <row r="96" spans="1:17" ht="63.75">
      <c r="A96" s="124" t="s">
        <v>620</v>
      </c>
      <c r="B96" s="124"/>
      <c r="C96" s="125" t="s">
        <v>714</v>
      </c>
      <c r="D96" s="190">
        <v>43174</v>
      </c>
      <c r="E96" s="120" t="s">
        <v>20</v>
      </c>
      <c r="F96" s="120">
        <v>10482</v>
      </c>
      <c r="G96" s="124"/>
      <c r="H96" s="128" t="s">
        <v>6310</v>
      </c>
      <c r="I96" s="124"/>
      <c r="J96" s="124"/>
      <c r="K96" s="124"/>
      <c r="L96" s="124"/>
      <c r="M96" s="197">
        <v>430583.57</v>
      </c>
      <c r="N96" s="197">
        <v>0</v>
      </c>
      <c r="O96" s="197">
        <v>2953803.29</v>
      </c>
      <c r="P96" s="197">
        <v>0</v>
      </c>
      <c r="Q96" s="124" t="s">
        <v>1314</v>
      </c>
    </row>
    <row r="97" spans="1:17" ht="51">
      <c r="A97" s="124" t="s">
        <v>620</v>
      </c>
      <c r="B97" s="124"/>
      <c r="C97" s="125" t="s">
        <v>714</v>
      </c>
      <c r="D97" s="190">
        <v>43174</v>
      </c>
      <c r="E97" s="120" t="s">
        <v>20</v>
      </c>
      <c r="F97" s="120">
        <v>10499</v>
      </c>
      <c r="G97" s="124"/>
      <c r="H97" s="128" t="s">
        <v>6311</v>
      </c>
      <c r="I97" s="124"/>
      <c r="J97" s="124"/>
      <c r="K97" s="124"/>
      <c r="L97" s="124"/>
      <c r="M97" s="197">
        <v>228.08</v>
      </c>
      <c r="N97" s="197">
        <v>0</v>
      </c>
      <c r="O97" s="197">
        <v>1564.63</v>
      </c>
      <c r="P97" s="197">
        <v>0</v>
      </c>
      <c r="Q97" s="124" t="s">
        <v>1314</v>
      </c>
    </row>
    <row r="98" spans="1:17" ht="51">
      <c r="A98" s="124" t="s">
        <v>619</v>
      </c>
      <c r="B98" s="124"/>
      <c r="C98" s="125" t="s">
        <v>713</v>
      </c>
      <c r="D98" s="190">
        <v>43179</v>
      </c>
      <c r="E98" s="120" t="s">
        <v>23</v>
      </c>
      <c r="F98" s="120">
        <v>17735</v>
      </c>
      <c r="G98" s="124"/>
      <c r="H98" s="128" t="s">
        <v>6312</v>
      </c>
      <c r="I98" s="124"/>
      <c r="J98" s="124"/>
      <c r="K98" s="124"/>
      <c r="L98" s="124"/>
      <c r="M98" s="197">
        <v>0</v>
      </c>
      <c r="N98" s="197">
        <v>0</v>
      </c>
      <c r="O98" s="197">
        <v>0.01</v>
      </c>
      <c r="P98" s="197">
        <v>0</v>
      </c>
      <c r="Q98" s="124" t="s">
        <v>1314</v>
      </c>
    </row>
    <row r="99" spans="1:17" ht="51">
      <c r="A99" s="124" t="s">
        <v>620</v>
      </c>
      <c r="B99" s="124"/>
      <c r="C99" s="125" t="s">
        <v>714</v>
      </c>
      <c r="D99" s="190">
        <v>43179</v>
      </c>
      <c r="E99" s="120" t="s">
        <v>13</v>
      </c>
      <c r="F99" s="120">
        <v>916255</v>
      </c>
      <c r="G99" s="124"/>
      <c r="H99" s="128" t="s">
        <v>6313</v>
      </c>
      <c r="I99" s="124"/>
      <c r="J99" s="124"/>
      <c r="K99" s="124"/>
      <c r="L99" s="124"/>
      <c r="M99" s="197">
        <v>20</v>
      </c>
      <c r="N99" s="197">
        <v>0</v>
      </c>
      <c r="O99" s="197">
        <v>137.19999999999999</v>
      </c>
      <c r="P99" s="197">
        <v>0</v>
      </c>
      <c r="Q99" s="124" t="s">
        <v>1314</v>
      </c>
    </row>
    <row r="100" spans="1:17" ht="51">
      <c r="A100" s="124" t="s">
        <v>619</v>
      </c>
      <c r="B100" s="124"/>
      <c r="C100" s="125" t="s">
        <v>713</v>
      </c>
      <c r="D100" s="190">
        <v>43180</v>
      </c>
      <c r="E100" s="120" t="s">
        <v>23</v>
      </c>
      <c r="F100" s="120">
        <v>17739</v>
      </c>
      <c r="G100" s="124"/>
      <c r="H100" s="128" t="s">
        <v>6314</v>
      </c>
      <c r="I100" s="124"/>
      <c r="J100" s="124"/>
      <c r="K100" s="124"/>
      <c r="L100" s="124"/>
      <c r="M100" s="197">
        <v>0</v>
      </c>
      <c r="N100" s="197">
        <v>0</v>
      </c>
      <c r="O100" s="197">
        <v>0</v>
      </c>
      <c r="P100" s="197">
        <v>0.01</v>
      </c>
      <c r="Q100" s="124" t="s">
        <v>1314</v>
      </c>
    </row>
    <row r="101" spans="1:17" ht="63.75">
      <c r="A101" s="124" t="s">
        <v>620</v>
      </c>
      <c r="B101" s="124"/>
      <c r="C101" s="125" t="s">
        <v>714</v>
      </c>
      <c r="D101" s="190">
        <v>43180</v>
      </c>
      <c r="E101" s="120" t="s">
        <v>20</v>
      </c>
      <c r="F101" s="120">
        <v>10517</v>
      </c>
      <c r="G101" s="124"/>
      <c r="H101" s="128" t="s">
        <v>6315</v>
      </c>
      <c r="I101" s="124"/>
      <c r="J101" s="124"/>
      <c r="K101" s="124"/>
      <c r="L101" s="124"/>
      <c r="M101" s="197">
        <v>1918141.4399999999</v>
      </c>
      <c r="N101" s="197">
        <v>0</v>
      </c>
      <c r="O101" s="197">
        <v>13158450.279999999</v>
      </c>
      <c r="P101" s="197">
        <v>0</v>
      </c>
      <c r="Q101" s="124" t="s">
        <v>1314</v>
      </c>
    </row>
    <row r="102" spans="1:17" ht="102">
      <c r="A102" s="124" t="s">
        <v>619</v>
      </c>
      <c r="B102" s="124"/>
      <c r="C102" s="125" t="s">
        <v>713</v>
      </c>
      <c r="D102" s="190">
        <v>43180</v>
      </c>
      <c r="E102" s="120" t="s">
        <v>13</v>
      </c>
      <c r="F102" s="120">
        <v>916344</v>
      </c>
      <c r="G102" s="124"/>
      <c r="H102" s="128" t="s">
        <v>6316</v>
      </c>
      <c r="I102" s="124"/>
      <c r="J102" s="124"/>
      <c r="K102" s="124"/>
      <c r="L102" s="124"/>
      <c r="M102" s="197">
        <v>50</v>
      </c>
      <c r="N102" s="197">
        <v>0</v>
      </c>
      <c r="O102" s="197">
        <v>343</v>
      </c>
      <c r="P102" s="197">
        <v>0</v>
      </c>
      <c r="Q102" s="124" t="s">
        <v>1314</v>
      </c>
    </row>
    <row r="103" spans="1:17" ht="63.75">
      <c r="A103" s="124" t="s">
        <v>620</v>
      </c>
      <c r="B103" s="124"/>
      <c r="C103" s="125" t="s">
        <v>714</v>
      </c>
      <c r="D103" s="190">
        <v>43180</v>
      </c>
      <c r="E103" s="120" t="s">
        <v>20</v>
      </c>
      <c r="F103" s="120">
        <v>10558</v>
      </c>
      <c r="G103" s="124"/>
      <c r="H103" s="128" t="s">
        <v>6317</v>
      </c>
      <c r="I103" s="124"/>
      <c r="J103" s="124"/>
      <c r="K103" s="124"/>
      <c r="L103" s="124"/>
      <c r="M103" s="197">
        <v>347788.15</v>
      </c>
      <c r="N103" s="197">
        <v>0</v>
      </c>
      <c r="O103" s="197">
        <v>2385826.71</v>
      </c>
      <c r="P103" s="197">
        <v>0</v>
      </c>
      <c r="Q103" s="124" t="s">
        <v>1314</v>
      </c>
    </row>
    <row r="104" spans="1:17" ht="63.75">
      <c r="A104" s="124" t="s">
        <v>620</v>
      </c>
      <c r="B104" s="124"/>
      <c r="C104" s="125" t="s">
        <v>714</v>
      </c>
      <c r="D104" s="190">
        <v>43180</v>
      </c>
      <c r="E104" s="120" t="s">
        <v>20</v>
      </c>
      <c r="F104" s="120">
        <v>10561</v>
      </c>
      <c r="G104" s="124"/>
      <c r="H104" s="128" t="s">
        <v>6318</v>
      </c>
      <c r="I104" s="124"/>
      <c r="J104" s="124"/>
      <c r="K104" s="124"/>
      <c r="L104" s="124"/>
      <c r="M104" s="197">
        <v>2331043.2400000002</v>
      </c>
      <c r="N104" s="197">
        <v>0</v>
      </c>
      <c r="O104" s="197">
        <v>15990956.630000001</v>
      </c>
      <c r="P104" s="197">
        <v>0</v>
      </c>
      <c r="Q104" s="124" t="s">
        <v>1314</v>
      </c>
    </row>
    <row r="105" spans="1:17" ht="63.75">
      <c r="A105" s="124" t="s">
        <v>620</v>
      </c>
      <c r="B105" s="124"/>
      <c r="C105" s="125" t="s">
        <v>714</v>
      </c>
      <c r="D105" s="190">
        <v>43180</v>
      </c>
      <c r="E105" s="120" t="s">
        <v>20</v>
      </c>
      <c r="F105" s="120">
        <v>10563</v>
      </c>
      <c r="G105" s="124"/>
      <c r="H105" s="128" t="s">
        <v>6319</v>
      </c>
      <c r="I105" s="124"/>
      <c r="J105" s="124"/>
      <c r="K105" s="124"/>
      <c r="L105" s="124"/>
      <c r="M105" s="197">
        <v>1818764.71</v>
      </c>
      <c r="N105" s="197">
        <v>0</v>
      </c>
      <c r="O105" s="197">
        <v>12476725.91</v>
      </c>
      <c r="P105" s="197">
        <v>0</v>
      </c>
      <c r="Q105" s="124" t="s">
        <v>1314</v>
      </c>
    </row>
    <row r="106" spans="1:17" ht="63.75">
      <c r="A106" s="124" t="s">
        <v>620</v>
      </c>
      <c r="B106" s="124"/>
      <c r="C106" s="125" t="s">
        <v>714</v>
      </c>
      <c r="D106" s="190">
        <v>43180</v>
      </c>
      <c r="E106" s="120" t="s">
        <v>20</v>
      </c>
      <c r="F106" s="120">
        <v>10565</v>
      </c>
      <c r="G106" s="124"/>
      <c r="H106" s="128" t="s">
        <v>6320</v>
      </c>
      <c r="I106" s="124"/>
      <c r="J106" s="124"/>
      <c r="K106" s="124"/>
      <c r="L106" s="124"/>
      <c r="M106" s="197">
        <v>4757942.2699999996</v>
      </c>
      <c r="N106" s="197">
        <v>0</v>
      </c>
      <c r="O106" s="197">
        <v>32639483.969999999</v>
      </c>
      <c r="P106" s="197">
        <v>0</v>
      </c>
      <c r="Q106" s="124" t="s">
        <v>1314</v>
      </c>
    </row>
    <row r="107" spans="1:17" ht="63.75">
      <c r="A107" s="124" t="s">
        <v>620</v>
      </c>
      <c r="B107" s="124"/>
      <c r="C107" s="125" t="s">
        <v>714</v>
      </c>
      <c r="D107" s="190">
        <v>43180</v>
      </c>
      <c r="E107" s="120" t="s">
        <v>20</v>
      </c>
      <c r="F107" s="120">
        <v>10566</v>
      </c>
      <c r="G107" s="124"/>
      <c r="H107" s="128" t="s">
        <v>6321</v>
      </c>
      <c r="I107" s="124"/>
      <c r="J107" s="124"/>
      <c r="K107" s="124"/>
      <c r="L107" s="124"/>
      <c r="M107" s="197">
        <v>397267.57</v>
      </c>
      <c r="N107" s="197">
        <v>0</v>
      </c>
      <c r="O107" s="197">
        <v>2725255.53</v>
      </c>
      <c r="P107" s="197">
        <v>0</v>
      </c>
      <c r="Q107" s="124" t="s">
        <v>1314</v>
      </c>
    </row>
    <row r="108" spans="1:17" ht="51">
      <c r="A108" s="124" t="s">
        <v>619</v>
      </c>
      <c r="B108" s="124"/>
      <c r="C108" s="125" t="s">
        <v>713</v>
      </c>
      <c r="D108" s="190">
        <v>43181</v>
      </c>
      <c r="E108" s="120" t="s">
        <v>23</v>
      </c>
      <c r="F108" s="120">
        <v>17743</v>
      </c>
      <c r="G108" s="124"/>
      <c r="H108" s="128" t="s">
        <v>6322</v>
      </c>
      <c r="I108" s="124"/>
      <c r="J108" s="124"/>
      <c r="K108" s="124"/>
      <c r="L108" s="124"/>
      <c r="M108" s="197">
        <v>0</v>
      </c>
      <c r="N108" s="197">
        <v>0</v>
      </c>
      <c r="O108" s="197">
        <v>0</v>
      </c>
      <c r="P108" s="197">
        <v>0.01</v>
      </c>
      <c r="Q108" s="124" t="s">
        <v>1314</v>
      </c>
    </row>
    <row r="109" spans="1:17" ht="51">
      <c r="A109" s="124">
        <v>513</v>
      </c>
      <c r="B109" s="124"/>
      <c r="C109" s="125" t="s">
        <v>201</v>
      </c>
      <c r="D109" s="190">
        <v>43181</v>
      </c>
      <c r="E109" s="120" t="s">
        <v>6</v>
      </c>
      <c r="F109" s="120">
        <v>74731</v>
      </c>
      <c r="G109" s="124"/>
      <c r="H109" s="128" t="s">
        <v>3380</v>
      </c>
      <c r="I109" s="124"/>
      <c r="J109" s="124"/>
      <c r="K109" s="124"/>
      <c r="L109" s="124"/>
      <c r="M109" s="197">
        <v>0</v>
      </c>
      <c r="N109" s="197">
        <v>142415</v>
      </c>
      <c r="O109" s="197">
        <v>0</v>
      </c>
      <c r="P109" s="197">
        <v>976966.9</v>
      </c>
      <c r="Q109" s="124" t="s">
        <v>1314</v>
      </c>
    </row>
    <row r="110" spans="1:17" ht="76.5">
      <c r="A110" s="124">
        <v>513</v>
      </c>
      <c r="B110" s="124"/>
      <c r="C110" s="125" t="s">
        <v>201</v>
      </c>
      <c r="D110" s="190">
        <v>43182</v>
      </c>
      <c r="E110" s="120" t="s">
        <v>6</v>
      </c>
      <c r="F110" s="120">
        <v>695031</v>
      </c>
      <c r="G110" s="124"/>
      <c r="H110" s="128" t="s">
        <v>6323</v>
      </c>
      <c r="I110" s="124"/>
      <c r="J110" s="124"/>
      <c r="K110" s="124"/>
      <c r="L110" s="124"/>
      <c r="M110" s="197">
        <v>0</v>
      </c>
      <c r="N110" s="197">
        <v>762479.11</v>
      </c>
      <c r="O110" s="197">
        <v>0</v>
      </c>
      <c r="P110" s="197">
        <v>5230606.6900000004</v>
      </c>
      <c r="Q110" s="124" t="s">
        <v>1314</v>
      </c>
    </row>
    <row r="111" spans="1:17" ht="25.5">
      <c r="A111" s="124" t="s">
        <v>620</v>
      </c>
      <c r="B111" s="124"/>
      <c r="C111" s="125" t="s">
        <v>714</v>
      </c>
      <c r="D111" s="190">
        <v>43182</v>
      </c>
      <c r="E111" s="120" t="s">
        <v>13</v>
      </c>
      <c r="F111" s="120">
        <v>46671</v>
      </c>
      <c r="G111" s="124"/>
      <c r="H111" s="128" t="s">
        <v>6324</v>
      </c>
      <c r="I111" s="124"/>
      <c r="J111" s="124"/>
      <c r="K111" s="124"/>
      <c r="L111" s="124"/>
      <c r="M111" s="197">
        <v>80356.5</v>
      </c>
      <c r="N111" s="197">
        <v>0</v>
      </c>
      <c r="O111" s="197">
        <v>551245.59</v>
      </c>
      <c r="P111" s="197">
        <v>0</v>
      </c>
      <c r="Q111" s="124" t="s">
        <v>1314</v>
      </c>
    </row>
    <row r="112" spans="1:17" ht="25.5">
      <c r="A112" s="124" t="s">
        <v>620</v>
      </c>
      <c r="B112" s="124"/>
      <c r="C112" s="125" t="s">
        <v>714</v>
      </c>
      <c r="D112" s="190">
        <v>43182</v>
      </c>
      <c r="E112" s="120" t="s">
        <v>13</v>
      </c>
      <c r="F112" s="120">
        <v>46674</v>
      </c>
      <c r="G112" s="124"/>
      <c r="H112" s="128" t="s">
        <v>6324</v>
      </c>
      <c r="I112" s="124"/>
      <c r="J112" s="124"/>
      <c r="K112" s="124"/>
      <c r="L112" s="124"/>
      <c r="M112" s="197">
        <v>2410.69</v>
      </c>
      <c r="N112" s="197">
        <v>0</v>
      </c>
      <c r="O112" s="197">
        <v>16537.330000000002</v>
      </c>
      <c r="P112" s="197">
        <v>0</v>
      </c>
      <c r="Q112" s="124" t="s">
        <v>1314</v>
      </c>
    </row>
    <row r="113" spans="1:17" ht="51">
      <c r="A113" s="124">
        <v>86</v>
      </c>
      <c r="B113" s="124"/>
      <c r="C113" s="125" t="s">
        <v>710</v>
      </c>
      <c r="D113" s="190">
        <v>43185</v>
      </c>
      <c r="E113" s="120" t="s">
        <v>6</v>
      </c>
      <c r="F113" s="120">
        <v>916700</v>
      </c>
      <c r="G113" s="124"/>
      <c r="H113" s="128" t="s">
        <v>6325</v>
      </c>
      <c r="I113" s="124"/>
      <c r="J113" s="124"/>
      <c r="K113" s="124"/>
      <c r="L113" s="124"/>
      <c r="M113" s="197">
        <v>0</v>
      </c>
      <c r="N113" s="197">
        <v>568094.01</v>
      </c>
      <c r="O113" s="197">
        <v>0</v>
      </c>
      <c r="P113" s="197">
        <v>3897124.91</v>
      </c>
      <c r="Q113" s="124" t="s">
        <v>1314</v>
      </c>
    </row>
    <row r="114" spans="1:17" ht="51">
      <c r="A114" s="124">
        <v>86</v>
      </c>
      <c r="B114" s="124"/>
      <c r="C114" s="125" t="s">
        <v>710</v>
      </c>
      <c r="D114" s="190">
        <v>43185</v>
      </c>
      <c r="E114" s="120" t="s">
        <v>11</v>
      </c>
      <c r="F114" s="120">
        <v>916700</v>
      </c>
      <c r="G114" s="124"/>
      <c r="H114" s="128" t="s">
        <v>6326</v>
      </c>
      <c r="I114" s="124"/>
      <c r="J114" s="124"/>
      <c r="K114" s="124"/>
      <c r="L114" s="124"/>
      <c r="M114" s="197">
        <v>7.29</v>
      </c>
      <c r="N114" s="197">
        <v>0</v>
      </c>
      <c r="O114" s="197">
        <v>50.01</v>
      </c>
      <c r="P114" s="197">
        <v>0</v>
      </c>
      <c r="Q114" s="124" t="s">
        <v>1314</v>
      </c>
    </row>
    <row r="115" spans="1:17" ht="51">
      <c r="A115" s="124" t="s">
        <v>619</v>
      </c>
      <c r="B115" s="124"/>
      <c r="C115" s="125" t="s">
        <v>713</v>
      </c>
      <c r="D115" s="190">
        <v>43186</v>
      </c>
      <c r="E115" s="120" t="s">
        <v>23</v>
      </c>
      <c r="F115" s="120">
        <v>17755</v>
      </c>
      <c r="G115" s="124"/>
      <c r="H115" s="128" t="s">
        <v>6327</v>
      </c>
      <c r="I115" s="124"/>
      <c r="J115" s="124"/>
      <c r="K115" s="124"/>
      <c r="L115" s="124"/>
      <c r="M115" s="197">
        <v>0</v>
      </c>
      <c r="N115" s="197">
        <v>0</v>
      </c>
      <c r="O115" s="197">
        <v>0.01</v>
      </c>
      <c r="P115" s="197">
        <v>0</v>
      </c>
      <c r="Q115" s="124" t="s">
        <v>1314</v>
      </c>
    </row>
    <row r="116" spans="1:17" ht="51">
      <c r="A116" s="124">
        <v>513</v>
      </c>
      <c r="B116" s="124"/>
      <c r="C116" s="125" t="s">
        <v>201</v>
      </c>
      <c r="D116" s="190">
        <v>43188</v>
      </c>
      <c r="E116" s="120" t="s">
        <v>6</v>
      </c>
      <c r="F116" s="120">
        <v>74829</v>
      </c>
      <c r="G116" s="124"/>
      <c r="H116" s="128" t="s">
        <v>3380</v>
      </c>
      <c r="I116" s="124"/>
      <c r="J116" s="124"/>
      <c r="K116" s="124"/>
      <c r="L116" s="124"/>
      <c r="M116" s="197">
        <v>0</v>
      </c>
      <c r="N116" s="197">
        <v>625000</v>
      </c>
      <c r="O116" s="197">
        <v>0</v>
      </c>
      <c r="P116" s="197">
        <v>4287500</v>
      </c>
      <c r="Q116" s="124" t="s">
        <v>1314</v>
      </c>
    </row>
    <row r="117" spans="1:17" ht="51">
      <c r="A117" s="124" t="s">
        <v>619</v>
      </c>
      <c r="B117" s="124"/>
      <c r="C117" s="125" t="s">
        <v>713</v>
      </c>
      <c r="D117" s="190">
        <v>43188</v>
      </c>
      <c r="E117" s="120" t="s">
        <v>23</v>
      </c>
      <c r="F117" s="120">
        <v>17765</v>
      </c>
      <c r="G117" s="124"/>
      <c r="H117" s="128" t="s">
        <v>6328</v>
      </c>
      <c r="I117" s="124"/>
      <c r="J117" s="124"/>
      <c r="K117" s="124"/>
      <c r="L117" s="124"/>
      <c r="M117" s="197">
        <v>0</v>
      </c>
      <c r="N117" s="197">
        <v>0</v>
      </c>
      <c r="O117" s="197">
        <v>0</v>
      </c>
      <c r="P117" s="197">
        <v>0.01</v>
      </c>
      <c r="Q117" s="124" t="s">
        <v>1314</v>
      </c>
    </row>
    <row r="118" spans="1:17" ht="89.25">
      <c r="A118" s="124" t="s">
        <v>620</v>
      </c>
      <c r="B118" s="124"/>
      <c r="C118" s="125" t="s">
        <v>714</v>
      </c>
      <c r="D118" s="190">
        <v>43188</v>
      </c>
      <c r="E118" s="120" t="s">
        <v>13</v>
      </c>
      <c r="F118" s="120">
        <v>917415</v>
      </c>
      <c r="G118" s="124"/>
      <c r="H118" s="128" t="s">
        <v>6329</v>
      </c>
      <c r="I118" s="124"/>
      <c r="J118" s="124"/>
      <c r="K118" s="124"/>
      <c r="L118" s="124"/>
      <c r="M118" s="197">
        <v>98.13</v>
      </c>
      <c r="N118" s="197">
        <v>0</v>
      </c>
      <c r="O118" s="197">
        <v>673.17</v>
      </c>
      <c r="P118" s="197">
        <v>0</v>
      </c>
      <c r="Q118" s="124" t="s">
        <v>1314</v>
      </c>
    </row>
    <row r="119" spans="1:17" ht="51">
      <c r="A119" s="124" t="s">
        <v>619</v>
      </c>
      <c r="B119" s="124"/>
      <c r="C119" s="125" t="s">
        <v>713</v>
      </c>
      <c r="D119" s="190">
        <v>43192</v>
      </c>
      <c r="E119" s="120" t="s">
        <v>23</v>
      </c>
      <c r="F119" s="120">
        <v>17770</v>
      </c>
      <c r="G119" s="124"/>
      <c r="H119" s="128" t="s">
        <v>8614</v>
      </c>
      <c r="I119" s="124"/>
      <c r="J119" s="124"/>
      <c r="K119" s="124"/>
      <c r="L119" s="124"/>
      <c r="M119" s="197">
        <v>0</v>
      </c>
      <c r="N119" s="197">
        <v>0</v>
      </c>
      <c r="O119" s="197">
        <v>0.01</v>
      </c>
      <c r="P119" s="197">
        <v>0</v>
      </c>
      <c r="Q119" s="124" t="s">
        <v>1314</v>
      </c>
    </row>
    <row r="120" spans="1:17" ht="89.25">
      <c r="A120" s="124">
        <v>20</v>
      </c>
      <c r="B120" s="124"/>
      <c r="C120" s="125" t="s">
        <v>693</v>
      </c>
      <c r="D120" s="190">
        <v>43193</v>
      </c>
      <c r="E120" s="120" t="s">
        <v>6</v>
      </c>
      <c r="F120" s="120">
        <v>917637</v>
      </c>
      <c r="G120" s="124"/>
      <c r="H120" s="128" t="s">
        <v>8615</v>
      </c>
      <c r="I120" s="124"/>
      <c r="J120" s="124"/>
      <c r="K120" s="124"/>
      <c r="L120" s="124"/>
      <c r="M120" s="197">
        <v>0</v>
      </c>
      <c r="N120" s="197">
        <v>127185.13</v>
      </c>
      <c r="O120" s="197">
        <v>0</v>
      </c>
      <c r="P120" s="197">
        <v>872489.99</v>
      </c>
      <c r="Q120" s="124" t="s">
        <v>1314</v>
      </c>
    </row>
    <row r="121" spans="1:17" ht="51">
      <c r="A121" s="124" t="s">
        <v>619</v>
      </c>
      <c r="B121" s="124"/>
      <c r="C121" s="125" t="s">
        <v>713</v>
      </c>
      <c r="D121" s="190">
        <v>43194</v>
      </c>
      <c r="E121" s="120" t="s">
        <v>23</v>
      </c>
      <c r="F121" s="120">
        <v>17778</v>
      </c>
      <c r="G121" s="124"/>
      <c r="H121" s="128" t="s">
        <v>8616</v>
      </c>
      <c r="I121" s="124"/>
      <c r="J121" s="124"/>
      <c r="K121" s="124"/>
      <c r="L121" s="124"/>
      <c r="M121" s="197">
        <v>0</v>
      </c>
      <c r="N121" s="197">
        <v>0</v>
      </c>
      <c r="O121" s="197">
        <v>0</v>
      </c>
      <c r="P121" s="197">
        <v>0.02</v>
      </c>
      <c r="Q121" s="124" t="s">
        <v>1314</v>
      </c>
    </row>
    <row r="122" spans="1:17" ht="51">
      <c r="A122" s="124" t="s">
        <v>620</v>
      </c>
      <c r="B122" s="124"/>
      <c r="C122" s="125" t="s">
        <v>714</v>
      </c>
      <c r="D122" s="190">
        <v>43195</v>
      </c>
      <c r="E122" s="120" t="s">
        <v>20</v>
      </c>
      <c r="F122" s="120">
        <v>10667</v>
      </c>
      <c r="G122" s="124"/>
      <c r="H122" s="128" t="s">
        <v>8617</v>
      </c>
      <c r="I122" s="124"/>
      <c r="J122" s="124"/>
      <c r="K122" s="124"/>
      <c r="L122" s="124"/>
      <c r="M122" s="197">
        <v>10495.78</v>
      </c>
      <c r="N122" s="197">
        <v>0</v>
      </c>
      <c r="O122" s="197">
        <v>72001.05</v>
      </c>
      <c r="P122" s="197">
        <v>0</v>
      </c>
      <c r="Q122" s="124" t="s">
        <v>1314</v>
      </c>
    </row>
    <row r="123" spans="1:17" ht="51">
      <c r="A123" s="124" t="s">
        <v>620</v>
      </c>
      <c r="B123" s="124"/>
      <c r="C123" s="125" t="s">
        <v>714</v>
      </c>
      <c r="D123" s="190">
        <v>43195</v>
      </c>
      <c r="E123" s="120" t="s">
        <v>20</v>
      </c>
      <c r="F123" s="120">
        <v>10655</v>
      </c>
      <c r="G123" s="124"/>
      <c r="H123" s="128" t="s">
        <v>8618</v>
      </c>
      <c r="I123" s="124"/>
      <c r="J123" s="124"/>
      <c r="K123" s="124"/>
      <c r="L123" s="124"/>
      <c r="M123" s="197">
        <v>1869.87</v>
      </c>
      <c r="N123" s="197">
        <v>0</v>
      </c>
      <c r="O123" s="197">
        <v>12827.31</v>
      </c>
      <c r="P123" s="197">
        <v>0</v>
      </c>
      <c r="Q123" s="124" t="s">
        <v>1314</v>
      </c>
    </row>
    <row r="124" spans="1:17" ht="51">
      <c r="A124" s="124">
        <v>513</v>
      </c>
      <c r="B124" s="124"/>
      <c r="C124" s="125" t="s">
        <v>201</v>
      </c>
      <c r="D124" s="190">
        <v>43196</v>
      </c>
      <c r="E124" s="120" t="s">
        <v>6</v>
      </c>
      <c r="F124" s="120">
        <v>74920</v>
      </c>
      <c r="G124" s="124"/>
      <c r="H124" s="128" t="s">
        <v>3380</v>
      </c>
      <c r="I124" s="124"/>
      <c r="J124" s="124"/>
      <c r="K124" s="124"/>
      <c r="L124" s="124"/>
      <c r="M124" s="197">
        <v>0</v>
      </c>
      <c r="N124" s="197">
        <v>142415</v>
      </c>
      <c r="O124" s="197">
        <v>0</v>
      </c>
      <c r="P124" s="197">
        <v>976966.9</v>
      </c>
      <c r="Q124" s="124" t="s">
        <v>1314</v>
      </c>
    </row>
    <row r="125" spans="1:17" ht="51">
      <c r="A125" s="124" t="s">
        <v>619</v>
      </c>
      <c r="B125" s="124"/>
      <c r="C125" s="125" t="s">
        <v>713</v>
      </c>
      <c r="D125" s="190">
        <v>43199</v>
      </c>
      <c r="E125" s="120" t="s">
        <v>23</v>
      </c>
      <c r="F125" s="120">
        <v>17791</v>
      </c>
      <c r="G125" s="124"/>
      <c r="H125" s="128" t="s">
        <v>8619</v>
      </c>
      <c r="I125" s="124"/>
      <c r="J125" s="124"/>
      <c r="K125" s="124"/>
      <c r="L125" s="124"/>
      <c r="M125" s="197">
        <v>0</v>
      </c>
      <c r="N125" s="197">
        <v>0</v>
      </c>
      <c r="O125" s="197">
        <v>0</v>
      </c>
      <c r="P125" s="197">
        <v>0.01</v>
      </c>
      <c r="Q125" s="124" t="s">
        <v>1314</v>
      </c>
    </row>
    <row r="126" spans="1:17" ht="63.75">
      <c r="A126" s="124">
        <v>514</v>
      </c>
      <c r="B126" s="124"/>
      <c r="C126" s="125" t="s">
        <v>841</v>
      </c>
      <c r="D126" s="190">
        <v>43200</v>
      </c>
      <c r="E126" s="120" t="s">
        <v>6</v>
      </c>
      <c r="F126" s="120">
        <v>918505</v>
      </c>
      <c r="G126" s="124"/>
      <c r="H126" s="128" t="s">
        <v>8620</v>
      </c>
      <c r="I126" s="124"/>
      <c r="J126" s="124"/>
      <c r="K126" s="124"/>
      <c r="L126" s="124"/>
      <c r="M126" s="197">
        <v>0</v>
      </c>
      <c r="N126" s="197">
        <v>17866832.359999999</v>
      </c>
      <c r="O126" s="197">
        <v>0</v>
      </c>
      <c r="P126" s="197">
        <v>122566469.98999999</v>
      </c>
      <c r="Q126" s="124" t="s">
        <v>1314</v>
      </c>
    </row>
    <row r="127" spans="1:17" ht="63.75">
      <c r="A127" s="124">
        <v>291</v>
      </c>
      <c r="B127" s="124"/>
      <c r="C127" s="125" t="s">
        <v>794</v>
      </c>
      <c r="D127" s="190">
        <v>43200</v>
      </c>
      <c r="E127" s="120" t="s">
        <v>6</v>
      </c>
      <c r="F127" s="120">
        <v>708225</v>
      </c>
      <c r="G127" s="124"/>
      <c r="H127" s="128" t="s">
        <v>8621</v>
      </c>
      <c r="I127" s="124"/>
      <c r="J127" s="124"/>
      <c r="K127" s="124"/>
      <c r="L127" s="124"/>
      <c r="M127" s="197">
        <v>0</v>
      </c>
      <c r="N127" s="197">
        <v>6992142.3700000001</v>
      </c>
      <c r="O127" s="197">
        <v>0</v>
      </c>
      <c r="P127" s="197">
        <v>47966096.659999996</v>
      </c>
      <c r="Q127" s="124" t="s">
        <v>1314</v>
      </c>
    </row>
    <row r="128" spans="1:17" ht="63.75">
      <c r="A128" s="124">
        <v>514</v>
      </c>
      <c r="B128" s="124"/>
      <c r="C128" s="125" t="s">
        <v>841</v>
      </c>
      <c r="D128" s="190">
        <v>43200</v>
      </c>
      <c r="E128" s="120" t="s">
        <v>11</v>
      </c>
      <c r="F128" s="120">
        <v>918505</v>
      </c>
      <c r="G128" s="124"/>
      <c r="H128" s="128" t="s">
        <v>8622</v>
      </c>
      <c r="I128" s="124"/>
      <c r="J128" s="124"/>
      <c r="K128" s="124"/>
      <c r="L128" s="124"/>
      <c r="M128" s="197">
        <v>7.29</v>
      </c>
      <c r="N128" s="197">
        <v>0</v>
      </c>
      <c r="O128" s="197">
        <v>50.01</v>
      </c>
      <c r="P128" s="197">
        <v>0</v>
      </c>
      <c r="Q128" s="124" t="s">
        <v>1314</v>
      </c>
    </row>
    <row r="129" spans="1:17" ht="25.5">
      <c r="A129" s="124" t="s">
        <v>620</v>
      </c>
      <c r="B129" s="124"/>
      <c r="C129" s="125" t="s">
        <v>714</v>
      </c>
      <c r="D129" s="190">
        <v>43200</v>
      </c>
      <c r="E129" s="120" t="s">
        <v>13</v>
      </c>
      <c r="F129" s="120">
        <v>46727</v>
      </c>
      <c r="G129" s="124"/>
      <c r="H129" s="128" t="s">
        <v>6324</v>
      </c>
      <c r="I129" s="124"/>
      <c r="J129" s="124"/>
      <c r="K129" s="124"/>
      <c r="L129" s="124"/>
      <c r="M129" s="197">
        <v>32142.6</v>
      </c>
      <c r="N129" s="197">
        <v>0</v>
      </c>
      <c r="O129" s="197">
        <v>220498.24</v>
      </c>
      <c r="P129" s="197">
        <v>0</v>
      </c>
      <c r="Q129" s="124" t="s">
        <v>1314</v>
      </c>
    </row>
    <row r="130" spans="1:17" ht="25.5">
      <c r="A130" s="124" t="s">
        <v>620</v>
      </c>
      <c r="B130" s="124"/>
      <c r="C130" s="125" t="s">
        <v>714</v>
      </c>
      <c r="D130" s="190">
        <v>43200</v>
      </c>
      <c r="E130" s="120" t="s">
        <v>13</v>
      </c>
      <c r="F130" s="120">
        <v>46724</v>
      </c>
      <c r="G130" s="124"/>
      <c r="H130" s="128" t="s">
        <v>6324</v>
      </c>
      <c r="I130" s="124"/>
      <c r="J130" s="124"/>
      <c r="K130" s="124"/>
      <c r="L130" s="124"/>
      <c r="M130" s="197">
        <v>964.28</v>
      </c>
      <c r="N130" s="197">
        <v>0</v>
      </c>
      <c r="O130" s="197">
        <v>6614.96</v>
      </c>
      <c r="P130" s="197">
        <v>0</v>
      </c>
      <c r="Q130" s="124" t="s">
        <v>1314</v>
      </c>
    </row>
    <row r="131" spans="1:17" ht="25.5">
      <c r="A131" s="124" t="s">
        <v>620</v>
      </c>
      <c r="B131" s="124"/>
      <c r="C131" s="125" t="s">
        <v>714</v>
      </c>
      <c r="D131" s="190">
        <v>43200</v>
      </c>
      <c r="E131" s="120" t="s">
        <v>13</v>
      </c>
      <c r="F131" s="120">
        <v>46721</v>
      </c>
      <c r="G131" s="124"/>
      <c r="H131" s="128" t="s">
        <v>6324</v>
      </c>
      <c r="I131" s="124"/>
      <c r="J131" s="124"/>
      <c r="K131" s="124"/>
      <c r="L131" s="124"/>
      <c r="M131" s="197">
        <v>32142.6</v>
      </c>
      <c r="N131" s="197">
        <v>0</v>
      </c>
      <c r="O131" s="197">
        <v>220498.24</v>
      </c>
      <c r="P131" s="197">
        <v>0</v>
      </c>
      <c r="Q131" s="124" t="s">
        <v>1314</v>
      </c>
    </row>
    <row r="132" spans="1:17" ht="51">
      <c r="A132" s="124" t="s">
        <v>619</v>
      </c>
      <c r="B132" s="124"/>
      <c r="C132" s="125" t="s">
        <v>713</v>
      </c>
      <c r="D132" s="190">
        <v>43200</v>
      </c>
      <c r="E132" s="120" t="s">
        <v>23</v>
      </c>
      <c r="F132" s="120">
        <v>17795</v>
      </c>
      <c r="G132" s="124"/>
      <c r="H132" s="128" t="s">
        <v>8623</v>
      </c>
      <c r="I132" s="124"/>
      <c r="J132" s="124"/>
      <c r="K132" s="124"/>
      <c r="L132" s="124"/>
      <c r="M132" s="197">
        <v>0</v>
      </c>
      <c r="N132" s="197">
        <v>0</v>
      </c>
      <c r="O132" s="197">
        <v>0.01</v>
      </c>
      <c r="P132" s="197">
        <v>0</v>
      </c>
      <c r="Q132" s="124" t="s">
        <v>1314</v>
      </c>
    </row>
    <row r="133" spans="1:17" ht="25.5">
      <c r="A133" s="124" t="s">
        <v>620</v>
      </c>
      <c r="B133" s="124"/>
      <c r="C133" s="125" t="s">
        <v>714</v>
      </c>
      <c r="D133" s="190">
        <v>43200</v>
      </c>
      <c r="E133" s="120" t="s">
        <v>13</v>
      </c>
      <c r="F133" s="120">
        <v>46730</v>
      </c>
      <c r="G133" s="124"/>
      <c r="H133" s="128" t="s">
        <v>6324</v>
      </c>
      <c r="I133" s="124"/>
      <c r="J133" s="124"/>
      <c r="K133" s="124"/>
      <c r="L133" s="124"/>
      <c r="M133" s="197">
        <v>964.28</v>
      </c>
      <c r="N133" s="197">
        <v>0</v>
      </c>
      <c r="O133" s="197">
        <v>6614.96</v>
      </c>
      <c r="P133" s="197">
        <v>0</v>
      </c>
      <c r="Q133" s="124" t="s">
        <v>1314</v>
      </c>
    </row>
    <row r="134" spans="1:17" ht="51">
      <c r="A134" s="124" t="s">
        <v>619</v>
      </c>
      <c r="B134" s="124"/>
      <c r="C134" s="125" t="s">
        <v>713</v>
      </c>
      <c r="D134" s="190">
        <v>43201</v>
      </c>
      <c r="E134" s="120" t="s">
        <v>23</v>
      </c>
      <c r="F134" s="120">
        <v>17799</v>
      </c>
      <c r="G134" s="124"/>
      <c r="H134" s="128" t="s">
        <v>8624</v>
      </c>
      <c r="I134" s="124"/>
      <c r="J134" s="124"/>
      <c r="K134" s="124"/>
      <c r="L134" s="124"/>
      <c r="M134" s="197">
        <v>0</v>
      </c>
      <c r="N134" s="197">
        <v>0</v>
      </c>
      <c r="O134" s="197">
        <v>0</v>
      </c>
      <c r="P134" s="197">
        <v>0.01</v>
      </c>
      <c r="Q134" s="124" t="s">
        <v>1314</v>
      </c>
    </row>
    <row r="135" spans="1:17" ht="76.5">
      <c r="A135" s="124">
        <v>514</v>
      </c>
      <c r="B135" s="124"/>
      <c r="C135" s="125" t="s">
        <v>841</v>
      </c>
      <c r="D135" s="190">
        <v>43202</v>
      </c>
      <c r="E135" s="120" t="s">
        <v>6</v>
      </c>
      <c r="F135" s="120">
        <v>918642</v>
      </c>
      <c r="G135" s="124"/>
      <c r="H135" s="128" t="s">
        <v>8625</v>
      </c>
      <c r="I135" s="124"/>
      <c r="J135" s="124"/>
      <c r="K135" s="124"/>
      <c r="L135" s="124"/>
      <c r="M135" s="197">
        <v>0</v>
      </c>
      <c r="N135" s="197">
        <v>2101358.6</v>
      </c>
      <c r="O135" s="197">
        <v>0</v>
      </c>
      <c r="P135" s="197">
        <v>14415320</v>
      </c>
      <c r="Q135" s="124" t="s">
        <v>1314</v>
      </c>
    </row>
    <row r="136" spans="1:17" ht="51">
      <c r="A136" s="124" t="s">
        <v>619</v>
      </c>
      <c r="B136" s="124"/>
      <c r="C136" s="125" t="s">
        <v>713</v>
      </c>
      <c r="D136" s="190">
        <v>43202</v>
      </c>
      <c r="E136" s="120" t="s">
        <v>23</v>
      </c>
      <c r="F136" s="120">
        <v>17803</v>
      </c>
      <c r="G136" s="124"/>
      <c r="H136" s="128" t="s">
        <v>8626</v>
      </c>
      <c r="I136" s="124"/>
      <c r="J136" s="124"/>
      <c r="K136" s="124"/>
      <c r="L136" s="124"/>
      <c r="M136" s="197">
        <v>0</v>
      </c>
      <c r="N136" s="197">
        <v>0</v>
      </c>
      <c r="O136" s="197">
        <v>0.01</v>
      </c>
      <c r="P136" s="197">
        <v>0</v>
      </c>
      <c r="Q136" s="124" t="s">
        <v>1314</v>
      </c>
    </row>
    <row r="137" spans="1:17" ht="51">
      <c r="A137" s="124" t="s">
        <v>620</v>
      </c>
      <c r="B137" s="124"/>
      <c r="C137" s="125" t="s">
        <v>714</v>
      </c>
      <c r="D137" s="190">
        <v>43203</v>
      </c>
      <c r="E137" s="120" t="s">
        <v>6</v>
      </c>
      <c r="F137" s="120">
        <v>963135</v>
      </c>
      <c r="G137" s="124"/>
      <c r="H137" s="128" t="s">
        <v>8627</v>
      </c>
      <c r="I137" s="124"/>
      <c r="J137" s="124"/>
      <c r="K137" s="124"/>
      <c r="L137" s="124"/>
      <c r="M137" s="197">
        <v>0</v>
      </c>
      <c r="N137" s="197">
        <v>12460.52</v>
      </c>
      <c r="O137" s="197">
        <v>0</v>
      </c>
      <c r="P137" s="197">
        <v>85479.17</v>
      </c>
      <c r="Q137" s="124" t="s">
        <v>1314</v>
      </c>
    </row>
    <row r="138" spans="1:17" ht="51">
      <c r="A138" s="124" t="s">
        <v>620</v>
      </c>
      <c r="B138" s="124"/>
      <c r="C138" s="125" t="s">
        <v>714</v>
      </c>
      <c r="D138" s="190">
        <v>43203</v>
      </c>
      <c r="E138" s="120" t="s">
        <v>20</v>
      </c>
      <c r="F138" s="120">
        <v>10706</v>
      </c>
      <c r="G138" s="124"/>
      <c r="H138" s="128" t="s">
        <v>8628</v>
      </c>
      <c r="I138" s="124"/>
      <c r="J138" s="124"/>
      <c r="K138" s="124"/>
      <c r="L138" s="124"/>
      <c r="M138" s="197">
        <v>25000</v>
      </c>
      <c r="N138" s="197">
        <v>0</v>
      </c>
      <c r="O138" s="197">
        <v>171500</v>
      </c>
      <c r="P138" s="197">
        <v>0</v>
      </c>
      <c r="Q138" s="124" t="s">
        <v>1314</v>
      </c>
    </row>
    <row r="139" spans="1:17" ht="51">
      <c r="A139" s="124" t="s">
        <v>619</v>
      </c>
      <c r="B139" s="124"/>
      <c r="C139" s="125" t="s">
        <v>713</v>
      </c>
      <c r="D139" s="190">
        <v>43203</v>
      </c>
      <c r="E139" s="120" t="s">
        <v>23</v>
      </c>
      <c r="F139" s="120">
        <v>17807</v>
      </c>
      <c r="G139" s="124"/>
      <c r="H139" s="128" t="s">
        <v>8629</v>
      </c>
      <c r="I139" s="124"/>
      <c r="J139" s="124"/>
      <c r="K139" s="124"/>
      <c r="L139" s="124"/>
      <c r="M139" s="197">
        <v>0</v>
      </c>
      <c r="N139" s="197">
        <v>0</v>
      </c>
      <c r="O139" s="197">
        <v>0.01</v>
      </c>
      <c r="P139" s="197">
        <v>0</v>
      </c>
      <c r="Q139" s="124" t="s">
        <v>1314</v>
      </c>
    </row>
    <row r="140" spans="1:17" ht="51">
      <c r="A140" s="124">
        <v>513</v>
      </c>
      <c r="B140" s="124"/>
      <c r="C140" s="125" t="s">
        <v>201</v>
      </c>
      <c r="D140" s="190">
        <v>43206</v>
      </c>
      <c r="E140" s="120" t="s">
        <v>6</v>
      </c>
      <c r="F140" s="120">
        <v>75035</v>
      </c>
      <c r="G140" s="124"/>
      <c r="H140" s="128" t="s">
        <v>3380</v>
      </c>
      <c r="I140" s="124"/>
      <c r="J140" s="124"/>
      <c r="K140" s="124"/>
      <c r="L140" s="124"/>
      <c r="M140" s="197">
        <v>0</v>
      </c>
      <c r="N140" s="197">
        <v>700920</v>
      </c>
      <c r="O140" s="197">
        <v>0</v>
      </c>
      <c r="P140" s="197">
        <v>4808311.2</v>
      </c>
      <c r="Q140" s="124" t="s">
        <v>1314</v>
      </c>
    </row>
    <row r="141" spans="1:17" ht="51">
      <c r="A141" s="124" t="s">
        <v>620</v>
      </c>
      <c r="B141" s="124"/>
      <c r="C141" s="125" t="s">
        <v>714</v>
      </c>
      <c r="D141" s="190">
        <v>43206</v>
      </c>
      <c r="E141" s="120" t="s">
        <v>20</v>
      </c>
      <c r="F141" s="120">
        <v>10614</v>
      </c>
      <c r="G141" s="124"/>
      <c r="H141" s="128" t="s">
        <v>8630</v>
      </c>
      <c r="I141" s="124"/>
      <c r="J141" s="124"/>
      <c r="K141" s="124"/>
      <c r="L141" s="124"/>
      <c r="M141" s="197">
        <v>50653.1</v>
      </c>
      <c r="N141" s="197">
        <v>0</v>
      </c>
      <c r="O141" s="197">
        <v>347480.27</v>
      </c>
      <c r="P141" s="197">
        <v>0</v>
      </c>
      <c r="Q141" s="124" t="s">
        <v>1314</v>
      </c>
    </row>
    <row r="142" spans="1:17" ht="51">
      <c r="A142" s="124" t="s">
        <v>620</v>
      </c>
      <c r="B142" s="124"/>
      <c r="C142" s="125" t="s">
        <v>714</v>
      </c>
      <c r="D142" s="190">
        <v>43206</v>
      </c>
      <c r="E142" s="120" t="s">
        <v>20</v>
      </c>
      <c r="F142" s="120">
        <v>10611</v>
      </c>
      <c r="G142" s="124"/>
      <c r="H142" s="128" t="s">
        <v>8631</v>
      </c>
      <c r="I142" s="124"/>
      <c r="J142" s="124"/>
      <c r="K142" s="124"/>
      <c r="L142" s="124"/>
      <c r="M142" s="197">
        <v>78316.3</v>
      </c>
      <c r="N142" s="197">
        <v>0</v>
      </c>
      <c r="O142" s="197">
        <v>537249.81999999995</v>
      </c>
      <c r="P142" s="197">
        <v>0</v>
      </c>
      <c r="Q142" s="124" t="s">
        <v>1314</v>
      </c>
    </row>
    <row r="143" spans="1:17" ht="51">
      <c r="A143" s="124" t="s">
        <v>620</v>
      </c>
      <c r="B143" s="124"/>
      <c r="C143" s="125" t="s">
        <v>714</v>
      </c>
      <c r="D143" s="190">
        <v>43206</v>
      </c>
      <c r="E143" s="120" t="s">
        <v>20</v>
      </c>
      <c r="F143" s="120">
        <v>10600</v>
      </c>
      <c r="G143" s="124"/>
      <c r="H143" s="128" t="s">
        <v>8632</v>
      </c>
      <c r="I143" s="124"/>
      <c r="J143" s="124"/>
      <c r="K143" s="124"/>
      <c r="L143" s="124"/>
      <c r="M143" s="197">
        <v>1204.27</v>
      </c>
      <c r="N143" s="197">
        <v>0</v>
      </c>
      <c r="O143" s="197">
        <v>8261.2900000000009</v>
      </c>
      <c r="P143" s="197">
        <v>0</v>
      </c>
      <c r="Q143" s="124" t="s">
        <v>1314</v>
      </c>
    </row>
    <row r="144" spans="1:17" ht="51">
      <c r="A144" s="124" t="s">
        <v>620</v>
      </c>
      <c r="B144" s="124"/>
      <c r="C144" s="125" t="s">
        <v>714</v>
      </c>
      <c r="D144" s="190">
        <v>43206</v>
      </c>
      <c r="E144" s="120" t="s">
        <v>20</v>
      </c>
      <c r="F144" s="120">
        <v>10615</v>
      </c>
      <c r="G144" s="124"/>
      <c r="H144" s="128" t="s">
        <v>8633</v>
      </c>
      <c r="I144" s="124"/>
      <c r="J144" s="124"/>
      <c r="K144" s="124"/>
      <c r="L144" s="124"/>
      <c r="M144" s="197">
        <v>113979.77</v>
      </c>
      <c r="N144" s="197">
        <v>0</v>
      </c>
      <c r="O144" s="197">
        <v>781901.22</v>
      </c>
      <c r="P144" s="197">
        <v>0</v>
      </c>
      <c r="Q144" s="124" t="s">
        <v>1314</v>
      </c>
    </row>
    <row r="145" spans="1:17" ht="51">
      <c r="A145" s="124" t="s">
        <v>620</v>
      </c>
      <c r="B145" s="124"/>
      <c r="C145" s="125" t="s">
        <v>714</v>
      </c>
      <c r="D145" s="190">
        <v>43206</v>
      </c>
      <c r="E145" s="120" t="s">
        <v>20</v>
      </c>
      <c r="F145" s="120">
        <v>10641</v>
      </c>
      <c r="G145" s="124"/>
      <c r="H145" s="128" t="s">
        <v>8634</v>
      </c>
      <c r="I145" s="124"/>
      <c r="J145" s="124"/>
      <c r="K145" s="124"/>
      <c r="L145" s="124"/>
      <c r="M145" s="197">
        <v>520564.67</v>
      </c>
      <c r="N145" s="197">
        <v>0</v>
      </c>
      <c r="O145" s="197">
        <v>3571073.64</v>
      </c>
      <c r="P145" s="197">
        <v>0</v>
      </c>
      <c r="Q145" s="124" t="s">
        <v>1314</v>
      </c>
    </row>
    <row r="146" spans="1:17" ht="76.5">
      <c r="A146" s="124">
        <v>291</v>
      </c>
      <c r="B146" s="124"/>
      <c r="C146" s="125" t="s">
        <v>794</v>
      </c>
      <c r="D146" s="190">
        <v>43207</v>
      </c>
      <c r="E146" s="120" t="s">
        <v>6</v>
      </c>
      <c r="F146" s="120">
        <v>713587</v>
      </c>
      <c r="G146" s="124"/>
      <c r="H146" s="128" t="s">
        <v>8635</v>
      </c>
      <c r="I146" s="124"/>
      <c r="J146" s="124"/>
      <c r="K146" s="124"/>
      <c r="L146" s="124"/>
      <c r="M146" s="197">
        <v>0</v>
      </c>
      <c r="N146" s="197">
        <v>1084740.49</v>
      </c>
      <c r="O146" s="197">
        <v>0</v>
      </c>
      <c r="P146" s="197">
        <v>7441319.7599999998</v>
      </c>
      <c r="Q146" s="124" t="s">
        <v>1314</v>
      </c>
    </row>
    <row r="147" spans="1:17" ht="51">
      <c r="A147" s="124" t="s">
        <v>619</v>
      </c>
      <c r="B147" s="124"/>
      <c r="C147" s="125" t="s">
        <v>713</v>
      </c>
      <c r="D147" s="190">
        <v>43207</v>
      </c>
      <c r="E147" s="120" t="s">
        <v>23</v>
      </c>
      <c r="F147" s="120">
        <v>17816</v>
      </c>
      <c r="G147" s="124"/>
      <c r="H147" s="128" t="s">
        <v>8636</v>
      </c>
      <c r="I147" s="124"/>
      <c r="J147" s="124"/>
      <c r="K147" s="124"/>
      <c r="L147" s="124"/>
      <c r="M147" s="197">
        <v>0</v>
      </c>
      <c r="N147" s="197">
        <v>0</v>
      </c>
      <c r="O147" s="197">
        <v>0.02</v>
      </c>
      <c r="P147" s="197">
        <v>0</v>
      </c>
      <c r="Q147" s="124" t="s">
        <v>1314</v>
      </c>
    </row>
    <row r="148" spans="1:17" ht="63.75">
      <c r="A148" s="124">
        <v>287</v>
      </c>
      <c r="B148" s="124"/>
      <c r="C148" s="125" t="s">
        <v>790</v>
      </c>
      <c r="D148" s="190">
        <v>43208</v>
      </c>
      <c r="E148" s="120" t="s">
        <v>6</v>
      </c>
      <c r="F148" s="120">
        <v>715487</v>
      </c>
      <c r="G148" s="124"/>
      <c r="H148" s="128" t="s">
        <v>8637</v>
      </c>
      <c r="I148" s="124"/>
      <c r="J148" s="124"/>
      <c r="K148" s="124"/>
      <c r="L148" s="124"/>
      <c r="M148" s="197">
        <v>0</v>
      </c>
      <c r="N148" s="197">
        <v>2500000</v>
      </c>
      <c r="O148" s="197">
        <v>0</v>
      </c>
      <c r="P148" s="197">
        <v>17150000</v>
      </c>
      <c r="Q148" s="124" t="s">
        <v>1314</v>
      </c>
    </row>
    <row r="149" spans="1:17" ht="51">
      <c r="A149" s="124">
        <v>86</v>
      </c>
      <c r="B149" s="124"/>
      <c r="C149" s="125" t="s">
        <v>710</v>
      </c>
      <c r="D149" s="190">
        <v>43208</v>
      </c>
      <c r="E149" s="120" t="s">
        <v>6</v>
      </c>
      <c r="F149" s="120">
        <v>919062</v>
      </c>
      <c r="G149" s="124"/>
      <c r="H149" s="128" t="s">
        <v>8638</v>
      </c>
      <c r="I149" s="124"/>
      <c r="J149" s="124"/>
      <c r="K149" s="124"/>
      <c r="L149" s="124"/>
      <c r="M149" s="197">
        <v>0</v>
      </c>
      <c r="N149" s="197">
        <v>201185.8</v>
      </c>
      <c r="O149" s="197">
        <v>0</v>
      </c>
      <c r="P149" s="197">
        <v>1380134.59</v>
      </c>
      <c r="Q149" s="124" t="s">
        <v>1314</v>
      </c>
    </row>
    <row r="150" spans="1:17" ht="63.75">
      <c r="A150" s="124">
        <v>86</v>
      </c>
      <c r="B150" s="124"/>
      <c r="C150" s="125" t="s">
        <v>710</v>
      </c>
      <c r="D150" s="190">
        <v>43208</v>
      </c>
      <c r="E150" s="120" t="s">
        <v>6</v>
      </c>
      <c r="F150" s="120">
        <v>715491</v>
      </c>
      <c r="G150" s="124"/>
      <c r="H150" s="128" t="s">
        <v>8639</v>
      </c>
      <c r="I150" s="124"/>
      <c r="J150" s="124"/>
      <c r="K150" s="124"/>
      <c r="L150" s="124"/>
      <c r="M150" s="197">
        <v>0</v>
      </c>
      <c r="N150" s="197">
        <v>240000</v>
      </c>
      <c r="O150" s="197">
        <v>0</v>
      </c>
      <c r="P150" s="197">
        <v>1646400</v>
      </c>
      <c r="Q150" s="124" t="s">
        <v>1314</v>
      </c>
    </row>
    <row r="151" spans="1:17" ht="51">
      <c r="A151" s="124" t="s">
        <v>619</v>
      </c>
      <c r="B151" s="124"/>
      <c r="C151" s="125" t="s">
        <v>713</v>
      </c>
      <c r="D151" s="190">
        <v>43208</v>
      </c>
      <c r="E151" s="120" t="s">
        <v>23</v>
      </c>
      <c r="F151" s="120">
        <v>17820</v>
      </c>
      <c r="G151" s="124"/>
      <c r="H151" s="128" t="s">
        <v>8640</v>
      </c>
      <c r="I151" s="124"/>
      <c r="J151" s="124"/>
      <c r="K151" s="124"/>
      <c r="L151" s="124"/>
      <c r="M151" s="197">
        <v>0</v>
      </c>
      <c r="N151" s="197">
        <v>0</v>
      </c>
      <c r="O151" s="197">
        <v>0.01</v>
      </c>
      <c r="P151" s="197">
        <v>0</v>
      </c>
      <c r="Q151" s="124" t="s">
        <v>1314</v>
      </c>
    </row>
    <row r="152" spans="1:17" ht="51">
      <c r="A152" s="124" t="s">
        <v>620</v>
      </c>
      <c r="B152" s="124"/>
      <c r="C152" s="125" t="s">
        <v>714</v>
      </c>
      <c r="D152" s="190">
        <v>43208</v>
      </c>
      <c r="E152" s="120" t="s">
        <v>20</v>
      </c>
      <c r="F152" s="120">
        <v>10633</v>
      </c>
      <c r="G152" s="124"/>
      <c r="H152" s="128" t="s">
        <v>8641</v>
      </c>
      <c r="I152" s="124"/>
      <c r="J152" s="124"/>
      <c r="K152" s="124"/>
      <c r="L152" s="124"/>
      <c r="M152" s="197">
        <v>86661.92</v>
      </c>
      <c r="N152" s="197">
        <v>0</v>
      </c>
      <c r="O152" s="197">
        <v>594500.77</v>
      </c>
      <c r="P152" s="197">
        <v>0</v>
      </c>
      <c r="Q152" s="124" t="s">
        <v>1314</v>
      </c>
    </row>
    <row r="153" spans="1:17" ht="76.5">
      <c r="A153" s="124">
        <v>86</v>
      </c>
      <c r="B153" s="124"/>
      <c r="C153" s="125" t="s">
        <v>710</v>
      </c>
      <c r="D153" s="190">
        <v>43208</v>
      </c>
      <c r="E153" s="120" t="s">
        <v>11</v>
      </c>
      <c r="F153" s="120">
        <v>715491</v>
      </c>
      <c r="G153" s="124"/>
      <c r="H153" s="128" t="s">
        <v>8642</v>
      </c>
      <c r="I153" s="124"/>
      <c r="J153" s="124"/>
      <c r="K153" s="124"/>
      <c r="L153" s="124"/>
      <c r="M153" s="197">
        <v>7.29</v>
      </c>
      <c r="N153" s="197">
        <v>0</v>
      </c>
      <c r="O153" s="197">
        <v>50.01</v>
      </c>
      <c r="P153" s="197">
        <v>0</v>
      </c>
      <c r="Q153" s="124" t="s">
        <v>1314</v>
      </c>
    </row>
    <row r="154" spans="1:17" ht="51">
      <c r="A154" s="124">
        <v>86</v>
      </c>
      <c r="B154" s="124"/>
      <c r="C154" s="125" t="s">
        <v>710</v>
      </c>
      <c r="D154" s="190">
        <v>43208</v>
      </c>
      <c r="E154" s="120" t="s">
        <v>11</v>
      </c>
      <c r="F154" s="120">
        <v>919062</v>
      </c>
      <c r="G154" s="124"/>
      <c r="H154" s="128" t="s">
        <v>8643</v>
      </c>
      <c r="I154" s="124"/>
      <c r="J154" s="124"/>
      <c r="K154" s="124"/>
      <c r="L154" s="124"/>
      <c r="M154" s="197">
        <v>7.29</v>
      </c>
      <c r="N154" s="197">
        <v>0</v>
      </c>
      <c r="O154" s="197">
        <v>50.01</v>
      </c>
      <c r="P154" s="197">
        <v>0</v>
      </c>
      <c r="Q154" s="124" t="s">
        <v>1314</v>
      </c>
    </row>
    <row r="155" spans="1:17" ht="51">
      <c r="A155" s="124">
        <v>86</v>
      </c>
      <c r="B155" s="124"/>
      <c r="C155" s="125" t="s">
        <v>710</v>
      </c>
      <c r="D155" s="190">
        <v>43209</v>
      </c>
      <c r="E155" s="120" t="s">
        <v>6</v>
      </c>
      <c r="F155" s="120">
        <v>716705</v>
      </c>
      <c r="G155" s="124"/>
      <c r="H155" s="128" t="s">
        <v>8644</v>
      </c>
      <c r="I155" s="124"/>
      <c r="J155" s="124"/>
      <c r="K155" s="124"/>
      <c r="L155" s="124"/>
      <c r="M155" s="197">
        <v>0</v>
      </c>
      <c r="N155" s="197">
        <v>107549.25</v>
      </c>
      <c r="O155" s="197">
        <v>0</v>
      </c>
      <c r="P155" s="197">
        <v>737787.86</v>
      </c>
      <c r="Q155" s="124" t="s">
        <v>1314</v>
      </c>
    </row>
    <row r="156" spans="1:17" ht="51">
      <c r="A156" s="124" t="s">
        <v>619</v>
      </c>
      <c r="B156" s="124"/>
      <c r="C156" s="125" t="s">
        <v>713</v>
      </c>
      <c r="D156" s="190">
        <v>43209</v>
      </c>
      <c r="E156" s="120" t="s">
        <v>23</v>
      </c>
      <c r="F156" s="120">
        <v>17824</v>
      </c>
      <c r="G156" s="124"/>
      <c r="H156" s="128" t="s">
        <v>8645</v>
      </c>
      <c r="I156" s="124"/>
      <c r="J156" s="124"/>
      <c r="K156" s="124"/>
      <c r="L156" s="124"/>
      <c r="M156" s="197">
        <v>0</v>
      </c>
      <c r="N156" s="197">
        <v>0</v>
      </c>
      <c r="O156" s="197">
        <v>0.02</v>
      </c>
      <c r="P156" s="197">
        <v>0</v>
      </c>
      <c r="Q156" s="124" t="s">
        <v>1314</v>
      </c>
    </row>
    <row r="157" spans="1:17" ht="51">
      <c r="A157" s="124" t="s">
        <v>619</v>
      </c>
      <c r="B157" s="124"/>
      <c r="C157" s="125" t="s">
        <v>713</v>
      </c>
      <c r="D157" s="190">
        <v>43210</v>
      </c>
      <c r="E157" s="120" t="s">
        <v>23</v>
      </c>
      <c r="F157" s="120">
        <v>17828</v>
      </c>
      <c r="G157" s="124"/>
      <c r="H157" s="128" t="s">
        <v>8646</v>
      </c>
      <c r="I157" s="124"/>
      <c r="J157" s="124"/>
      <c r="K157" s="124"/>
      <c r="L157" s="124"/>
      <c r="M157" s="197">
        <v>0</v>
      </c>
      <c r="N157" s="197">
        <v>0</v>
      </c>
      <c r="O157" s="197">
        <v>0</v>
      </c>
      <c r="P157" s="197">
        <v>0.01</v>
      </c>
      <c r="Q157" s="124" t="s">
        <v>1314</v>
      </c>
    </row>
    <row r="158" spans="1:17" ht="51">
      <c r="A158" s="124">
        <v>513</v>
      </c>
      <c r="B158" s="124"/>
      <c r="C158" s="125" t="s">
        <v>201</v>
      </c>
      <c r="D158" s="190">
        <v>43210</v>
      </c>
      <c r="E158" s="120" t="s">
        <v>6</v>
      </c>
      <c r="F158" s="120">
        <v>75113</v>
      </c>
      <c r="G158" s="124"/>
      <c r="H158" s="128" t="s">
        <v>3380</v>
      </c>
      <c r="I158" s="124"/>
      <c r="J158" s="124"/>
      <c r="K158" s="124"/>
      <c r="L158" s="124"/>
      <c r="M158" s="197">
        <v>0</v>
      </c>
      <c r="N158" s="197">
        <v>257500</v>
      </c>
      <c r="O158" s="197">
        <v>0</v>
      </c>
      <c r="P158" s="197">
        <v>1766450</v>
      </c>
      <c r="Q158" s="124" t="s">
        <v>1314</v>
      </c>
    </row>
    <row r="159" spans="1:17" ht="102">
      <c r="A159" s="124">
        <v>291</v>
      </c>
      <c r="B159" s="124"/>
      <c r="C159" s="125" t="s">
        <v>794</v>
      </c>
      <c r="D159" s="190">
        <v>43213</v>
      </c>
      <c r="E159" s="120" t="s">
        <v>6</v>
      </c>
      <c r="F159" s="120">
        <v>718262</v>
      </c>
      <c r="G159" s="124"/>
      <c r="H159" s="128" t="s">
        <v>8647</v>
      </c>
      <c r="I159" s="124"/>
      <c r="J159" s="124"/>
      <c r="K159" s="124"/>
      <c r="L159" s="124"/>
      <c r="M159" s="197">
        <v>0</v>
      </c>
      <c r="N159" s="197">
        <v>30.42</v>
      </c>
      <c r="O159" s="197">
        <v>0</v>
      </c>
      <c r="P159" s="197">
        <v>208.68</v>
      </c>
      <c r="Q159" s="124" t="s">
        <v>1314</v>
      </c>
    </row>
    <row r="160" spans="1:17" ht="63.75">
      <c r="A160" s="124" t="s">
        <v>620</v>
      </c>
      <c r="B160" s="124"/>
      <c r="C160" s="125" t="s">
        <v>714</v>
      </c>
      <c r="D160" s="190">
        <v>43213</v>
      </c>
      <c r="E160" s="120" t="s">
        <v>20</v>
      </c>
      <c r="F160" s="120">
        <v>10637</v>
      </c>
      <c r="G160" s="124"/>
      <c r="H160" s="128" t="s">
        <v>8648</v>
      </c>
      <c r="I160" s="124"/>
      <c r="J160" s="124"/>
      <c r="K160" s="124"/>
      <c r="L160" s="124"/>
      <c r="M160" s="197">
        <v>246387.93</v>
      </c>
      <c r="N160" s="197">
        <v>0</v>
      </c>
      <c r="O160" s="197">
        <v>1690221.2</v>
      </c>
      <c r="P160" s="197">
        <v>0</v>
      </c>
      <c r="Q160" s="124" t="s">
        <v>1314</v>
      </c>
    </row>
    <row r="161" spans="1:17" ht="51">
      <c r="A161" s="124" t="s">
        <v>619</v>
      </c>
      <c r="B161" s="124"/>
      <c r="C161" s="125" t="s">
        <v>713</v>
      </c>
      <c r="D161" s="190">
        <v>43214</v>
      </c>
      <c r="E161" s="120" t="s">
        <v>23</v>
      </c>
      <c r="F161" s="120">
        <v>17837</v>
      </c>
      <c r="G161" s="124"/>
      <c r="H161" s="128" t="s">
        <v>8649</v>
      </c>
      <c r="I161" s="124"/>
      <c r="J161" s="124"/>
      <c r="K161" s="124"/>
      <c r="L161" s="124"/>
      <c r="M161" s="197">
        <v>0</v>
      </c>
      <c r="N161" s="197">
        <v>0</v>
      </c>
      <c r="O161" s="197">
        <v>0</v>
      </c>
      <c r="P161" s="197">
        <v>0.03</v>
      </c>
      <c r="Q161" s="124" t="s">
        <v>1314</v>
      </c>
    </row>
    <row r="162" spans="1:17" ht="51">
      <c r="A162" s="124">
        <v>513</v>
      </c>
      <c r="B162" s="124"/>
      <c r="C162" s="125" t="s">
        <v>201</v>
      </c>
      <c r="D162" s="190">
        <v>43214</v>
      </c>
      <c r="E162" s="120" t="s">
        <v>6</v>
      </c>
      <c r="F162" s="120">
        <v>75154</v>
      </c>
      <c r="G162" s="124"/>
      <c r="H162" s="128" t="s">
        <v>3380</v>
      </c>
      <c r="I162" s="124"/>
      <c r="J162" s="124"/>
      <c r="K162" s="124"/>
      <c r="L162" s="124"/>
      <c r="M162" s="197">
        <v>0</v>
      </c>
      <c r="N162" s="197">
        <v>802005</v>
      </c>
      <c r="O162" s="197">
        <v>0</v>
      </c>
      <c r="P162" s="197">
        <v>5501754.2999999998</v>
      </c>
      <c r="Q162" s="124" t="s">
        <v>1314</v>
      </c>
    </row>
    <row r="163" spans="1:17" ht="51">
      <c r="A163" s="124" t="s">
        <v>620</v>
      </c>
      <c r="B163" s="124"/>
      <c r="C163" s="125" t="s">
        <v>714</v>
      </c>
      <c r="D163" s="190">
        <v>43214</v>
      </c>
      <c r="E163" s="120" t="s">
        <v>20</v>
      </c>
      <c r="F163" s="120">
        <v>10605</v>
      </c>
      <c r="G163" s="124"/>
      <c r="H163" s="128" t="s">
        <v>8650</v>
      </c>
      <c r="I163" s="124"/>
      <c r="J163" s="124"/>
      <c r="K163" s="124"/>
      <c r="L163" s="124"/>
      <c r="M163" s="197">
        <v>42373.89</v>
      </c>
      <c r="N163" s="197">
        <v>0</v>
      </c>
      <c r="O163" s="197">
        <v>290684.89</v>
      </c>
      <c r="P163" s="197">
        <v>0</v>
      </c>
      <c r="Q163" s="124" t="s">
        <v>1314</v>
      </c>
    </row>
    <row r="164" spans="1:17" ht="51">
      <c r="A164" s="124">
        <v>291</v>
      </c>
      <c r="B164" s="124"/>
      <c r="C164" s="125" t="s">
        <v>794</v>
      </c>
      <c r="D164" s="190">
        <v>43216</v>
      </c>
      <c r="E164" s="120" t="s">
        <v>3</v>
      </c>
      <c r="F164" s="120">
        <v>1617333</v>
      </c>
      <c r="G164" s="124"/>
      <c r="H164" s="128" t="s">
        <v>8651</v>
      </c>
      <c r="I164" s="124"/>
      <c r="J164" s="124"/>
      <c r="K164" s="124"/>
      <c r="L164" s="124"/>
      <c r="M164" s="197">
        <v>0</v>
      </c>
      <c r="N164" s="197">
        <v>104.96</v>
      </c>
      <c r="O164" s="197">
        <v>0</v>
      </c>
      <c r="P164" s="197">
        <v>720.03</v>
      </c>
      <c r="Q164" s="124" t="s">
        <v>1314</v>
      </c>
    </row>
    <row r="165" spans="1:17" ht="51">
      <c r="A165" s="124">
        <v>86</v>
      </c>
      <c r="B165" s="124"/>
      <c r="C165" s="125" t="s">
        <v>710</v>
      </c>
      <c r="D165" s="190">
        <v>43216</v>
      </c>
      <c r="E165" s="120" t="s">
        <v>6</v>
      </c>
      <c r="F165" s="120">
        <v>722383</v>
      </c>
      <c r="G165" s="124"/>
      <c r="H165" s="128" t="s">
        <v>8652</v>
      </c>
      <c r="I165" s="124"/>
      <c r="J165" s="124"/>
      <c r="K165" s="124"/>
      <c r="L165" s="124"/>
      <c r="M165" s="197">
        <v>0</v>
      </c>
      <c r="N165" s="197">
        <v>121893.65</v>
      </c>
      <c r="O165" s="197">
        <v>0</v>
      </c>
      <c r="P165" s="197">
        <v>836190.44</v>
      </c>
      <c r="Q165" s="124" t="s">
        <v>1314</v>
      </c>
    </row>
    <row r="166" spans="1:17" ht="63.75">
      <c r="A166" s="124">
        <v>514</v>
      </c>
      <c r="B166" s="124"/>
      <c r="C166" s="125" t="s">
        <v>841</v>
      </c>
      <c r="D166" s="190">
        <v>43216</v>
      </c>
      <c r="E166" s="120" t="s">
        <v>6</v>
      </c>
      <c r="F166" s="120">
        <v>721962</v>
      </c>
      <c r="G166" s="124"/>
      <c r="H166" s="128" t="s">
        <v>8653</v>
      </c>
      <c r="I166" s="124"/>
      <c r="J166" s="124"/>
      <c r="K166" s="124"/>
      <c r="L166" s="124"/>
      <c r="M166" s="197">
        <v>0</v>
      </c>
      <c r="N166" s="197">
        <v>2576441.38</v>
      </c>
      <c r="O166" s="197">
        <v>0</v>
      </c>
      <c r="P166" s="197">
        <v>17674387.870000001</v>
      </c>
      <c r="Q166" s="124" t="s">
        <v>1314</v>
      </c>
    </row>
    <row r="167" spans="1:17" s="135" customFormat="1" ht="51">
      <c r="A167" s="124" t="s">
        <v>619</v>
      </c>
      <c r="B167" s="124"/>
      <c r="C167" s="125" t="s">
        <v>713</v>
      </c>
      <c r="D167" s="190">
        <v>43216</v>
      </c>
      <c r="E167" s="120" t="s">
        <v>23</v>
      </c>
      <c r="F167" s="120">
        <v>17845</v>
      </c>
      <c r="G167" s="124"/>
      <c r="H167" s="128" t="s">
        <v>8654</v>
      </c>
      <c r="I167" s="124"/>
      <c r="J167" s="124"/>
      <c r="K167" s="124"/>
      <c r="L167" s="124"/>
      <c r="M167" s="197">
        <v>0</v>
      </c>
      <c r="N167" s="197">
        <v>0</v>
      </c>
      <c r="O167" s="197">
        <v>0.01</v>
      </c>
      <c r="P167" s="197">
        <v>0</v>
      </c>
      <c r="Q167" s="124" t="s">
        <v>1314</v>
      </c>
    </row>
    <row r="168" spans="1:17" s="135" customFormat="1" ht="63.75">
      <c r="A168" s="124">
        <v>86</v>
      </c>
      <c r="B168" s="124"/>
      <c r="C168" s="125" t="s">
        <v>710</v>
      </c>
      <c r="D168" s="190">
        <v>43216</v>
      </c>
      <c r="E168" s="120" t="s">
        <v>11</v>
      </c>
      <c r="F168" s="120">
        <v>722383</v>
      </c>
      <c r="G168" s="124"/>
      <c r="H168" s="260" t="s">
        <v>8655</v>
      </c>
      <c r="I168" s="260"/>
      <c r="J168" s="260"/>
      <c r="K168" s="260"/>
      <c r="L168" s="260"/>
      <c r="M168" s="261">
        <v>7.29</v>
      </c>
      <c r="N168" s="261">
        <v>0</v>
      </c>
      <c r="O168" s="261">
        <v>50.01</v>
      </c>
      <c r="P168" s="261">
        <v>0</v>
      </c>
      <c r="Q168" s="124" t="s">
        <v>1314</v>
      </c>
    </row>
    <row r="169" spans="1:17" s="135" customFormat="1" ht="76.5">
      <c r="A169" s="124">
        <v>514</v>
      </c>
      <c r="B169" s="124"/>
      <c r="C169" s="125" t="s">
        <v>841</v>
      </c>
      <c r="D169" s="190">
        <v>43216</v>
      </c>
      <c r="E169" s="120" t="s">
        <v>11</v>
      </c>
      <c r="F169" s="120">
        <v>721962</v>
      </c>
      <c r="G169" s="124"/>
      <c r="H169" s="128" t="s">
        <v>8656</v>
      </c>
      <c r="I169" s="124"/>
      <c r="J169" s="124"/>
      <c r="K169" s="124"/>
      <c r="L169" s="124"/>
      <c r="M169" s="197">
        <v>7.29</v>
      </c>
      <c r="N169" s="197">
        <v>0</v>
      </c>
      <c r="O169" s="197">
        <v>50.01</v>
      </c>
      <c r="P169" s="197">
        <v>0</v>
      </c>
      <c r="Q169" s="124" t="s">
        <v>1314</v>
      </c>
    </row>
    <row r="170" spans="1:17" s="135" customFormat="1" ht="63.75">
      <c r="A170" s="124">
        <v>597</v>
      </c>
      <c r="B170" s="124"/>
      <c r="C170" s="125" t="s">
        <v>4141</v>
      </c>
      <c r="D170" s="190">
        <v>43217</v>
      </c>
      <c r="E170" s="120" t="s">
        <v>6</v>
      </c>
      <c r="F170" s="120">
        <v>920254</v>
      </c>
      <c r="G170" s="124"/>
      <c r="H170" s="128" t="s">
        <v>8657</v>
      </c>
      <c r="I170" s="124"/>
      <c r="J170" s="124"/>
      <c r="K170" s="124"/>
      <c r="L170" s="124"/>
      <c r="M170" s="197">
        <v>0</v>
      </c>
      <c r="N170" s="197">
        <v>215000</v>
      </c>
      <c r="O170" s="197">
        <v>0</v>
      </c>
      <c r="P170" s="197">
        <v>1474900</v>
      </c>
      <c r="Q170" s="124" t="s">
        <v>1314</v>
      </c>
    </row>
    <row r="171" spans="1:17" s="135" customFormat="1" ht="51">
      <c r="A171" s="124">
        <v>513</v>
      </c>
      <c r="B171" s="124"/>
      <c r="C171" s="125" t="s">
        <v>201</v>
      </c>
      <c r="D171" s="190">
        <v>43217</v>
      </c>
      <c r="E171" s="120" t="s">
        <v>6</v>
      </c>
      <c r="F171" s="120">
        <v>75214</v>
      </c>
      <c r="G171" s="124"/>
      <c r="H171" s="128" t="s">
        <v>3380</v>
      </c>
      <c r="I171" s="124"/>
      <c r="J171" s="124"/>
      <c r="K171" s="124"/>
      <c r="L171" s="124"/>
      <c r="M171" s="197">
        <v>0</v>
      </c>
      <c r="N171" s="197">
        <v>386250</v>
      </c>
      <c r="O171" s="197">
        <v>0</v>
      </c>
      <c r="P171" s="197">
        <v>2649675</v>
      </c>
      <c r="Q171" s="124" t="s">
        <v>1314</v>
      </c>
    </row>
    <row r="172" spans="1:17" s="135" customFormat="1" ht="51">
      <c r="A172" s="124" t="s">
        <v>619</v>
      </c>
      <c r="B172" s="124"/>
      <c r="C172" s="125" t="s">
        <v>713</v>
      </c>
      <c r="D172" s="195">
        <v>43217</v>
      </c>
      <c r="E172" s="124" t="s">
        <v>11</v>
      </c>
      <c r="F172" s="124">
        <v>920256</v>
      </c>
      <c r="G172" s="124"/>
      <c r="H172" s="128" t="s">
        <v>8658</v>
      </c>
      <c r="I172" s="124"/>
      <c r="J172" s="124"/>
      <c r="K172" s="124"/>
      <c r="L172" s="124"/>
      <c r="M172" s="197">
        <v>7.29</v>
      </c>
      <c r="N172" s="197">
        <v>0</v>
      </c>
      <c r="O172" s="197">
        <v>50.01</v>
      </c>
      <c r="P172" s="197">
        <v>0</v>
      </c>
      <c r="Q172" s="124" t="s">
        <v>1314</v>
      </c>
    </row>
    <row r="173" spans="1:17" s="135" customFormat="1" ht="51">
      <c r="A173" s="124" t="s">
        <v>619</v>
      </c>
      <c r="B173" s="124"/>
      <c r="C173" s="125" t="s">
        <v>713</v>
      </c>
      <c r="D173" s="195">
        <v>43217</v>
      </c>
      <c r="E173" s="124" t="s">
        <v>23</v>
      </c>
      <c r="F173" s="124">
        <v>17849</v>
      </c>
      <c r="G173" s="124"/>
      <c r="H173" s="128" t="s">
        <v>8659</v>
      </c>
      <c r="I173" s="124"/>
      <c r="J173" s="124"/>
      <c r="K173" s="124"/>
      <c r="L173" s="124"/>
      <c r="M173" s="197">
        <v>0</v>
      </c>
      <c r="N173" s="197">
        <v>0</v>
      </c>
      <c r="O173" s="197">
        <v>0.02</v>
      </c>
      <c r="P173" s="197">
        <v>0</v>
      </c>
      <c r="Q173" s="124" t="s">
        <v>1314</v>
      </c>
    </row>
    <row r="174" spans="1:17" s="135" customFormat="1" ht="51">
      <c r="A174" s="124">
        <v>514</v>
      </c>
      <c r="B174" s="124"/>
      <c r="C174" s="125" t="s">
        <v>841</v>
      </c>
      <c r="D174" s="195">
        <v>43220</v>
      </c>
      <c r="E174" s="124" t="s">
        <v>3</v>
      </c>
      <c r="F174" s="124">
        <v>1618265</v>
      </c>
      <c r="G174" s="124"/>
      <c r="H174" s="128" t="s">
        <v>8660</v>
      </c>
      <c r="I174" s="124"/>
      <c r="J174" s="124"/>
      <c r="K174" s="124"/>
      <c r="L174" s="124"/>
      <c r="M174" s="197">
        <v>0</v>
      </c>
      <c r="N174" s="197">
        <v>7.29</v>
      </c>
      <c r="O174" s="197">
        <v>0</v>
      </c>
      <c r="P174" s="197">
        <v>50.01</v>
      </c>
      <c r="Q174" s="124" t="s">
        <v>1314</v>
      </c>
    </row>
    <row r="175" spans="1:17" s="135" customFormat="1" ht="51">
      <c r="A175" s="124">
        <v>513</v>
      </c>
      <c r="B175" s="124"/>
      <c r="C175" s="125" t="s">
        <v>201</v>
      </c>
      <c r="D175" s="195">
        <v>43220</v>
      </c>
      <c r="E175" s="124" t="s">
        <v>6</v>
      </c>
      <c r="F175" s="124">
        <v>75240</v>
      </c>
      <c r="G175" s="124"/>
      <c r="H175" s="128" t="s">
        <v>3380</v>
      </c>
      <c r="I175" s="124"/>
      <c r="J175" s="124"/>
      <c r="K175" s="124"/>
      <c r="L175" s="124"/>
      <c r="M175" s="197">
        <v>0</v>
      </c>
      <c r="N175" s="197">
        <v>251830</v>
      </c>
      <c r="O175" s="197">
        <v>0</v>
      </c>
      <c r="P175" s="197">
        <v>1727553.8</v>
      </c>
      <c r="Q175" s="124" t="s">
        <v>1314</v>
      </c>
    </row>
    <row r="176" spans="1:17" s="135" customFormat="1" ht="76.5">
      <c r="A176" s="124">
        <v>291</v>
      </c>
      <c r="B176" s="124"/>
      <c r="C176" s="125" t="s">
        <v>794</v>
      </c>
      <c r="D176" s="195">
        <v>43220</v>
      </c>
      <c r="E176" s="124" t="s">
        <v>6</v>
      </c>
      <c r="F176" s="124">
        <v>724466</v>
      </c>
      <c r="G176" s="124"/>
      <c r="H176" s="128" t="s">
        <v>8661</v>
      </c>
      <c r="I176" s="124"/>
      <c r="J176" s="124"/>
      <c r="K176" s="124"/>
      <c r="L176" s="124"/>
      <c r="M176" s="197">
        <v>0</v>
      </c>
      <c r="N176" s="197">
        <v>4800000</v>
      </c>
      <c r="O176" s="197">
        <v>0</v>
      </c>
      <c r="P176" s="197">
        <v>32928000</v>
      </c>
      <c r="Q176" s="124" t="s">
        <v>1314</v>
      </c>
    </row>
    <row r="177" spans="1:17" ht="76.5">
      <c r="A177" s="124">
        <v>291</v>
      </c>
      <c r="B177" s="124"/>
      <c r="C177" s="125" t="s">
        <v>794</v>
      </c>
      <c r="D177" s="195">
        <v>43220</v>
      </c>
      <c r="E177" s="124" t="s">
        <v>6</v>
      </c>
      <c r="F177" s="124">
        <v>724465</v>
      </c>
      <c r="G177" s="124"/>
      <c r="H177" s="128" t="s">
        <v>8662</v>
      </c>
      <c r="I177" s="124"/>
      <c r="J177" s="124"/>
      <c r="K177" s="124"/>
      <c r="L177" s="124"/>
      <c r="M177" s="197">
        <v>0</v>
      </c>
      <c r="N177" s="197">
        <v>19200000</v>
      </c>
      <c r="O177" s="197">
        <v>0</v>
      </c>
      <c r="P177" s="197">
        <v>131712000</v>
      </c>
      <c r="Q177" s="124" t="s">
        <v>1314</v>
      </c>
    </row>
    <row r="178" spans="1:17" ht="51">
      <c r="A178" s="124" t="s">
        <v>619</v>
      </c>
      <c r="B178" s="124"/>
      <c r="C178" s="125" t="s">
        <v>713</v>
      </c>
      <c r="D178" s="195">
        <v>43220</v>
      </c>
      <c r="E178" s="124" t="s">
        <v>23</v>
      </c>
      <c r="F178" s="124">
        <v>17854</v>
      </c>
      <c r="G178" s="124"/>
      <c r="H178" s="128" t="s">
        <v>8663</v>
      </c>
      <c r="I178" s="124"/>
      <c r="J178" s="124"/>
      <c r="K178" s="124"/>
      <c r="L178" s="124"/>
      <c r="M178" s="197">
        <v>0</v>
      </c>
      <c r="N178" s="197">
        <v>0</v>
      </c>
      <c r="O178" s="197">
        <v>0.01</v>
      </c>
      <c r="P178" s="197">
        <v>0</v>
      </c>
      <c r="Q178" s="124" t="s">
        <v>1314</v>
      </c>
    </row>
    <row r="179" spans="1:17" ht="51">
      <c r="A179" s="124" t="s">
        <v>619</v>
      </c>
      <c r="B179" s="124"/>
      <c r="C179" s="125" t="s">
        <v>713</v>
      </c>
      <c r="D179" s="195">
        <v>43223</v>
      </c>
      <c r="E179" s="124" t="s">
        <v>23</v>
      </c>
      <c r="F179" s="124">
        <v>17865</v>
      </c>
      <c r="G179" s="124"/>
      <c r="H179" s="128" t="s">
        <v>11639</v>
      </c>
      <c r="I179" s="124"/>
      <c r="J179" s="124"/>
      <c r="K179" s="124"/>
      <c r="L179" s="124"/>
      <c r="M179" s="197">
        <v>0</v>
      </c>
      <c r="N179" s="197">
        <v>0</v>
      </c>
      <c r="O179" s="197">
        <v>0</v>
      </c>
      <c r="P179" s="197">
        <v>0.01</v>
      </c>
      <c r="Q179" s="124" t="s">
        <v>1314</v>
      </c>
    </row>
    <row r="180" spans="1:17" ht="63.75">
      <c r="A180" s="124">
        <v>514</v>
      </c>
      <c r="B180" s="124"/>
      <c r="C180" s="125" t="s">
        <v>841</v>
      </c>
      <c r="D180" s="195">
        <v>43224</v>
      </c>
      <c r="E180" s="124" t="s">
        <v>6</v>
      </c>
      <c r="F180" s="124">
        <v>728565</v>
      </c>
      <c r="G180" s="124"/>
      <c r="H180" s="128" t="s">
        <v>11640</v>
      </c>
      <c r="I180" s="124"/>
      <c r="J180" s="124"/>
      <c r="K180" s="124"/>
      <c r="L180" s="124"/>
      <c r="M180" s="197">
        <v>0</v>
      </c>
      <c r="N180" s="197">
        <v>122728.32000000001</v>
      </c>
      <c r="O180" s="197">
        <v>0</v>
      </c>
      <c r="P180" s="197">
        <v>841916.28</v>
      </c>
      <c r="Q180" s="124" t="s">
        <v>1314</v>
      </c>
    </row>
    <row r="181" spans="1:17" ht="76.5">
      <c r="A181" s="124">
        <v>514</v>
      </c>
      <c r="B181" s="124"/>
      <c r="C181" s="125" t="s">
        <v>841</v>
      </c>
      <c r="D181" s="195">
        <v>43224</v>
      </c>
      <c r="E181" s="124" t="s">
        <v>11</v>
      </c>
      <c r="F181" s="124">
        <v>728565</v>
      </c>
      <c r="G181" s="124"/>
      <c r="H181" s="128" t="s">
        <v>11641</v>
      </c>
      <c r="I181" s="124"/>
      <c r="J181" s="124"/>
      <c r="K181" s="124"/>
      <c r="L181" s="124"/>
      <c r="M181" s="197">
        <v>7.29</v>
      </c>
      <c r="N181" s="197">
        <v>0</v>
      </c>
      <c r="O181" s="197">
        <v>50.01</v>
      </c>
      <c r="P181" s="197">
        <v>0</v>
      </c>
      <c r="Q181" s="124" t="s">
        <v>1314</v>
      </c>
    </row>
    <row r="182" spans="1:17" ht="51">
      <c r="A182" s="124" t="s">
        <v>619</v>
      </c>
      <c r="B182" s="124"/>
      <c r="C182" s="125" t="s">
        <v>713</v>
      </c>
      <c r="D182" s="195">
        <v>43227</v>
      </c>
      <c r="E182" s="124" t="s">
        <v>23</v>
      </c>
      <c r="F182" s="124">
        <v>17873</v>
      </c>
      <c r="G182" s="124"/>
      <c r="H182" s="128" t="s">
        <v>11642</v>
      </c>
      <c r="I182" s="124"/>
      <c r="J182" s="124"/>
      <c r="K182" s="124"/>
      <c r="L182" s="124"/>
      <c r="M182" s="197">
        <v>0</v>
      </c>
      <c r="N182" s="197">
        <v>0</v>
      </c>
      <c r="O182" s="197">
        <v>0</v>
      </c>
      <c r="P182" s="197">
        <v>0.02</v>
      </c>
      <c r="Q182" s="124" t="s">
        <v>1314</v>
      </c>
    </row>
    <row r="183" spans="1:17" ht="51">
      <c r="A183" s="124" t="s">
        <v>619</v>
      </c>
      <c r="B183" s="124"/>
      <c r="C183" s="125" t="s">
        <v>713</v>
      </c>
      <c r="D183" s="195">
        <v>43228</v>
      </c>
      <c r="E183" s="124" t="s">
        <v>3</v>
      </c>
      <c r="F183" s="124">
        <v>1620396</v>
      </c>
      <c r="G183" s="124"/>
      <c r="H183" s="128" t="s">
        <v>11643</v>
      </c>
      <c r="I183" s="124"/>
      <c r="J183" s="124"/>
      <c r="K183" s="124"/>
      <c r="L183" s="124"/>
      <c r="M183" s="197">
        <v>0</v>
      </c>
      <c r="N183" s="197">
        <v>1325.51</v>
      </c>
      <c r="O183" s="197">
        <v>0</v>
      </c>
      <c r="P183" s="197">
        <v>9093</v>
      </c>
      <c r="Q183" s="124" t="s">
        <v>1314</v>
      </c>
    </row>
    <row r="184" spans="1:17" ht="51">
      <c r="A184" s="124">
        <v>513</v>
      </c>
      <c r="B184" s="124"/>
      <c r="C184" s="125" t="s">
        <v>201</v>
      </c>
      <c r="D184" s="195">
        <v>43228</v>
      </c>
      <c r="E184" s="124" t="s">
        <v>6</v>
      </c>
      <c r="F184" s="124">
        <v>75330</v>
      </c>
      <c r="G184" s="124"/>
      <c r="H184" s="128" t="s">
        <v>3380</v>
      </c>
      <c r="I184" s="124"/>
      <c r="J184" s="124"/>
      <c r="K184" s="124"/>
      <c r="L184" s="124"/>
      <c r="M184" s="197">
        <v>0</v>
      </c>
      <c r="N184" s="197">
        <v>375245</v>
      </c>
      <c r="O184" s="197">
        <v>0</v>
      </c>
      <c r="P184" s="197">
        <v>2574180.7000000002</v>
      </c>
      <c r="Q184" s="124" t="s">
        <v>1314</v>
      </c>
    </row>
    <row r="185" spans="1:17" ht="51">
      <c r="A185" s="124">
        <v>290</v>
      </c>
      <c r="B185" s="124"/>
      <c r="C185" s="125" t="s">
        <v>793</v>
      </c>
      <c r="D185" s="195">
        <v>43229</v>
      </c>
      <c r="E185" s="124" t="s">
        <v>1315</v>
      </c>
      <c r="F185" s="124">
        <v>17614293</v>
      </c>
      <c r="G185" s="124"/>
      <c r="H185" s="128" t="s">
        <v>11644</v>
      </c>
      <c r="I185" s="124"/>
      <c r="J185" s="124"/>
      <c r="K185" s="124"/>
      <c r="L185" s="124"/>
      <c r="M185" s="197">
        <v>398460.05</v>
      </c>
      <c r="N185" s="197">
        <v>0</v>
      </c>
      <c r="O185" s="197">
        <v>2733435.94</v>
      </c>
      <c r="P185" s="197">
        <v>0</v>
      </c>
      <c r="Q185" s="124" t="s">
        <v>1314</v>
      </c>
    </row>
    <row r="186" spans="1:17" ht="25.5">
      <c r="A186" s="124" t="s">
        <v>620</v>
      </c>
      <c r="B186" s="124"/>
      <c r="C186" s="125" t="s">
        <v>714</v>
      </c>
      <c r="D186" s="195">
        <v>43229</v>
      </c>
      <c r="E186" s="124" t="s">
        <v>13</v>
      </c>
      <c r="F186" s="124">
        <v>46797</v>
      </c>
      <c r="G186" s="124"/>
      <c r="H186" s="128" t="s">
        <v>6324</v>
      </c>
      <c r="I186" s="124"/>
      <c r="J186" s="124"/>
      <c r="K186" s="124"/>
      <c r="L186" s="124"/>
      <c r="M186" s="197">
        <v>401.78</v>
      </c>
      <c r="N186" s="197">
        <v>0</v>
      </c>
      <c r="O186" s="197">
        <v>2756.21</v>
      </c>
      <c r="P186" s="197">
        <v>0</v>
      </c>
      <c r="Q186" s="124" t="s">
        <v>1314</v>
      </c>
    </row>
    <row r="187" spans="1:17" ht="25.5">
      <c r="A187" s="124" t="s">
        <v>620</v>
      </c>
      <c r="B187" s="124"/>
      <c r="C187" s="125" t="s">
        <v>714</v>
      </c>
      <c r="D187" s="195">
        <v>43229</v>
      </c>
      <c r="E187" s="124" t="s">
        <v>13</v>
      </c>
      <c r="F187" s="124">
        <v>46800</v>
      </c>
      <c r="G187" s="124"/>
      <c r="H187" s="128" t="s">
        <v>6324</v>
      </c>
      <c r="I187" s="124"/>
      <c r="J187" s="124"/>
      <c r="K187" s="124"/>
      <c r="L187" s="124"/>
      <c r="M187" s="197">
        <v>50892.45</v>
      </c>
      <c r="N187" s="197">
        <v>0</v>
      </c>
      <c r="O187" s="197">
        <v>349122.21</v>
      </c>
      <c r="P187" s="197">
        <v>0</v>
      </c>
      <c r="Q187" s="124" t="s">
        <v>1314</v>
      </c>
    </row>
    <row r="188" spans="1:17" ht="25.5">
      <c r="A188" s="124" t="s">
        <v>620</v>
      </c>
      <c r="B188" s="124"/>
      <c r="C188" s="125" t="s">
        <v>714</v>
      </c>
      <c r="D188" s="195">
        <v>43229</v>
      </c>
      <c r="E188" s="124" t="s">
        <v>13</v>
      </c>
      <c r="F188" s="124">
        <v>46794</v>
      </c>
      <c r="G188" s="124"/>
      <c r="H188" s="128" t="s">
        <v>6324</v>
      </c>
      <c r="I188" s="124"/>
      <c r="J188" s="124"/>
      <c r="K188" s="124"/>
      <c r="L188" s="124"/>
      <c r="M188" s="197">
        <v>13392.75</v>
      </c>
      <c r="N188" s="197">
        <v>0</v>
      </c>
      <c r="O188" s="197">
        <v>91874.27</v>
      </c>
      <c r="P188" s="197">
        <v>0</v>
      </c>
      <c r="Q188" s="124" t="s">
        <v>1314</v>
      </c>
    </row>
    <row r="189" spans="1:17" ht="25.5">
      <c r="A189" s="124" t="s">
        <v>620</v>
      </c>
      <c r="B189" s="124"/>
      <c r="C189" s="125" t="s">
        <v>714</v>
      </c>
      <c r="D189" s="195">
        <v>43229</v>
      </c>
      <c r="E189" s="124" t="s">
        <v>13</v>
      </c>
      <c r="F189" s="124">
        <v>46803</v>
      </c>
      <c r="G189" s="124"/>
      <c r="H189" s="128" t="s">
        <v>6324</v>
      </c>
      <c r="I189" s="124"/>
      <c r="J189" s="124"/>
      <c r="K189" s="124"/>
      <c r="L189" s="124"/>
      <c r="M189" s="197">
        <v>1526.77</v>
      </c>
      <c r="N189" s="197">
        <v>0</v>
      </c>
      <c r="O189" s="197">
        <v>10473.64</v>
      </c>
      <c r="P189" s="197">
        <v>0</v>
      </c>
      <c r="Q189" s="124" t="s">
        <v>1314</v>
      </c>
    </row>
    <row r="190" spans="1:17" ht="25.5">
      <c r="A190" s="124" t="s">
        <v>620</v>
      </c>
      <c r="B190" s="124"/>
      <c r="C190" s="125" t="s">
        <v>714</v>
      </c>
      <c r="D190" s="195">
        <v>43229</v>
      </c>
      <c r="E190" s="124" t="s">
        <v>13</v>
      </c>
      <c r="F190" s="124">
        <v>46815</v>
      </c>
      <c r="G190" s="124"/>
      <c r="H190" s="128" t="s">
        <v>6324</v>
      </c>
      <c r="I190" s="124"/>
      <c r="J190" s="124"/>
      <c r="K190" s="124"/>
      <c r="L190" s="124"/>
      <c r="M190" s="197">
        <v>562.5</v>
      </c>
      <c r="N190" s="197">
        <v>0</v>
      </c>
      <c r="O190" s="197">
        <v>3858.75</v>
      </c>
      <c r="P190" s="197">
        <v>0</v>
      </c>
      <c r="Q190" s="124" t="s">
        <v>1314</v>
      </c>
    </row>
    <row r="191" spans="1:17" ht="25.5">
      <c r="A191" s="124" t="s">
        <v>620</v>
      </c>
      <c r="B191" s="124"/>
      <c r="C191" s="125" t="s">
        <v>714</v>
      </c>
      <c r="D191" s="195">
        <v>43229</v>
      </c>
      <c r="E191" s="124" t="s">
        <v>13</v>
      </c>
      <c r="F191" s="124">
        <v>46812</v>
      </c>
      <c r="G191" s="124"/>
      <c r="H191" s="128" t="s">
        <v>6324</v>
      </c>
      <c r="I191" s="124"/>
      <c r="J191" s="124"/>
      <c r="K191" s="124"/>
      <c r="L191" s="124"/>
      <c r="M191" s="197">
        <v>18749.849999999999</v>
      </c>
      <c r="N191" s="197">
        <v>0</v>
      </c>
      <c r="O191" s="197">
        <v>128623.97</v>
      </c>
      <c r="P191" s="197">
        <v>0</v>
      </c>
      <c r="Q191" s="124" t="s">
        <v>1314</v>
      </c>
    </row>
    <row r="192" spans="1:17" ht="25.5">
      <c r="A192" s="124" t="s">
        <v>620</v>
      </c>
      <c r="B192" s="124"/>
      <c r="C192" s="125" t="s">
        <v>714</v>
      </c>
      <c r="D192" s="195">
        <v>43229</v>
      </c>
      <c r="E192" s="124" t="s">
        <v>13</v>
      </c>
      <c r="F192" s="124">
        <v>46809</v>
      </c>
      <c r="G192" s="124"/>
      <c r="H192" s="128" t="s">
        <v>6324</v>
      </c>
      <c r="I192" s="124"/>
      <c r="J192" s="124"/>
      <c r="K192" s="124"/>
      <c r="L192" s="124"/>
      <c r="M192" s="197">
        <v>1044.6300000000001</v>
      </c>
      <c r="N192" s="197">
        <v>0</v>
      </c>
      <c r="O192" s="197">
        <v>7166.16</v>
      </c>
      <c r="P192" s="197">
        <v>0</v>
      </c>
      <c r="Q192" s="124" t="s">
        <v>1314</v>
      </c>
    </row>
    <row r="193" spans="1:17" ht="25.5">
      <c r="A193" s="124" t="s">
        <v>620</v>
      </c>
      <c r="B193" s="124"/>
      <c r="C193" s="125" t="s">
        <v>714</v>
      </c>
      <c r="D193" s="195">
        <v>43229</v>
      </c>
      <c r="E193" s="124" t="s">
        <v>13</v>
      </c>
      <c r="F193" s="124">
        <v>46806</v>
      </c>
      <c r="G193" s="124"/>
      <c r="H193" s="128" t="s">
        <v>6324</v>
      </c>
      <c r="I193" s="124"/>
      <c r="J193" s="124"/>
      <c r="K193" s="124"/>
      <c r="L193" s="124"/>
      <c r="M193" s="197">
        <v>34821.15</v>
      </c>
      <c r="N193" s="197">
        <v>0</v>
      </c>
      <c r="O193" s="197">
        <v>238873.09</v>
      </c>
      <c r="P193" s="197">
        <v>0</v>
      </c>
      <c r="Q193" s="124" t="s">
        <v>1314</v>
      </c>
    </row>
    <row r="194" spans="1:17" ht="51">
      <c r="A194" s="124">
        <v>513</v>
      </c>
      <c r="B194" s="124"/>
      <c r="C194" s="125" t="s">
        <v>201</v>
      </c>
      <c r="D194" s="195">
        <v>43229</v>
      </c>
      <c r="E194" s="124" t="s">
        <v>6</v>
      </c>
      <c r="F194" s="124">
        <v>75347</v>
      </c>
      <c r="G194" s="124"/>
      <c r="H194" s="128" t="s">
        <v>3380</v>
      </c>
      <c r="I194" s="124"/>
      <c r="J194" s="124"/>
      <c r="K194" s="124"/>
      <c r="L194" s="124"/>
      <c r="M194" s="197">
        <v>0</v>
      </c>
      <c r="N194" s="197">
        <v>736560</v>
      </c>
      <c r="O194" s="197">
        <v>0</v>
      </c>
      <c r="P194" s="197">
        <v>5052801.5999999996</v>
      </c>
      <c r="Q194" s="124" t="s">
        <v>1314</v>
      </c>
    </row>
    <row r="195" spans="1:17" ht="51">
      <c r="A195" s="124" t="s">
        <v>619</v>
      </c>
      <c r="B195" s="124"/>
      <c r="C195" s="125" t="s">
        <v>713</v>
      </c>
      <c r="D195" s="195">
        <v>43229</v>
      </c>
      <c r="E195" s="124" t="s">
        <v>23</v>
      </c>
      <c r="F195" s="124">
        <v>17882</v>
      </c>
      <c r="G195" s="124"/>
      <c r="H195" s="128" t="s">
        <v>11645</v>
      </c>
      <c r="I195" s="124"/>
      <c r="J195" s="124"/>
      <c r="K195" s="124"/>
      <c r="L195" s="124"/>
      <c r="M195" s="197">
        <v>0</v>
      </c>
      <c r="N195" s="197">
        <v>0</v>
      </c>
      <c r="O195" s="197">
        <v>0</v>
      </c>
      <c r="P195" s="197">
        <v>0.01</v>
      </c>
      <c r="Q195" s="124" t="s">
        <v>1314</v>
      </c>
    </row>
    <row r="196" spans="1:17" ht="51">
      <c r="A196" s="124" t="s">
        <v>619</v>
      </c>
      <c r="B196" s="124"/>
      <c r="C196" s="125" t="s">
        <v>713</v>
      </c>
      <c r="D196" s="195">
        <v>43230</v>
      </c>
      <c r="E196" s="124" t="s">
        <v>23</v>
      </c>
      <c r="F196" s="124">
        <v>17886</v>
      </c>
      <c r="G196" s="124"/>
      <c r="H196" s="128" t="s">
        <v>11646</v>
      </c>
      <c r="I196" s="124"/>
      <c r="J196" s="124"/>
      <c r="K196" s="124"/>
      <c r="L196" s="124"/>
      <c r="M196" s="197">
        <v>0</v>
      </c>
      <c r="N196" s="197">
        <v>0</v>
      </c>
      <c r="O196" s="197">
        <v>0</v>
      </c>
      <c r="P196" s="197">
        <v>0.01</v>
      </c>
      <c r="Q196" s="124" t="s">
        <v>1314</v>
      </c>
    </row>
    <row r="197" spans="1:17" ht="38.25">
      <c r="A197" s="124">
        <v>573</v>
      </c>
      <c r="B197" s="124"/>
      <c r="C197" s="125" t="s">
        <v>849</v>
      </c>
      <c r="D197" s="195">
        <v>43231</v>
      </c>
      <c r="E197" s="124" t="s">
        <v>6</v>
      </c>
      <c r="F197" s="124">
        <v>75385</v>
      </c>
      <c r="G197" s="124"/>
      <c r="H197" s="128" t="s">
        <v>6296</v>
      </c>
      <c r="I197" s="124"/>
      <c r="J197" s="124"/>
      <c r="K197" s="124"/>
      <c r="L197" s="124"/>
      <c r="M197" s="197">
        <v>0</v>
      </c>
      <c r="N197" s="197">
        <v>37970</v>
      </c>
      <c r="O197" s="197">
        <v>0</v>
      </c>
      <c r="P197" s="197">
        <v>260474.2</v>
      </c>
      <c r="Q197" s="124" t="s">
        <v>1314</v>
      </c>
    </row>
    <row r="198" spans="1:17" ht="51">
      <c r="A198" s="124" t="s">
        <v>619</v>
      </c>
      <c r="B198" s="124"/>
      <c r="C198" s="125" t="s">
        <v>713</v>
      </c>
      <c r="D198" s="195">
        <v>43231</v>
      </c>
      <c r="E198" s="124" t="s">
        <v>23</v>
      </c>
      <c r="F198" s="124">
        <v>17891</v>
      </c>
      <c r="G198" s="124"/>
      <c r="H198" s="128" t="s">
        <v>11647</v>
      </c>
      <c r="I198" s="124"/>
      <c r="J198" s="124"/>
      <c r="K198" s="124"/>
      <c r="L198" s="124"/>
      <c r="M198" s="197">
        <v>0</v>
      </c>
      <c r="N198" s="197">
        <v>0</v>
      </c>
      <c r="O198" s="197">
        <v>0</v>
      </c>
      <c r="P198" s="197">
        <v>0.02</v>
      </c>
      <c r="Q198" s="124" t="s">
        <v>1314</v>
      </c>
    </row>
    <row r="199" spans="1:17" ht="76.5">
      <c r="A199" s="124" t="s">
        <v>620</v>
      </c>
      <c r="B199" s="124"/>
      <c r="C199" s="125" t="s">
        <v>714</v>
      </c>
      <c r="D199" s="195">
        <v>43234</v>
      </c>
      <c r="E199" s="124" t="s">
        <v>6</v>
      </c>
      <c r="F199" s="124">
        <v>921630</v>
      </c>
      <c r="G199" s="124"/>
      <c r="H199" s="128" t="s">
        <v>11648</v>
      </c>
      <c r="I199" s="124"/>
      <c r="J199" s="124"/>
      <c r="K199" s="124"/>
      <c r="L199" s="124"/>
      <c r="M199" s="197">
        <v>0</v>
      </c>
      <c r="N199" s="197">
        <v>6083.43</v>
      </c>
      <c r="O199" s="197">
        <v>0</v>
      </c>
      <c r="P199" s="197">
        <v>41732.33</v>
      </c>
      <c r="Q199" s="124" t="s">
        <v>1314</v>
      </c>
    </row>
    <row r="200" spans="1:17" ht="51">
      <c r="A200" s="124" t="s">
        <v>620</v>
      </c>
      <c r="B200" s="124"/>
      <c r="C200" s="125" t="s">
        <v>714</v>
      </c>
      <c r="D200" s="195">
        <v>43235</v>
      </c>
      <c r="E200" s="124" t="s">
        <v>20</v>
      </c>
      <c r="F200" s="124">
        <v>10716</v>
      </c>
      <c r="G200" s="124"/>
      <c r="H200" s="128" t="s">
        <v>11649</v>
      </c>
      <c r="I200" s="124"/>
      <c r="J200" s="124"/>
      <c r="K200" s="124"/>
      <c r="L200" s="124"/>
      <c r="M200" s="197">
        <v>117352.47</v>
      </c>
      <c r="N200" s="197">
        <v>0</v>
      </c>
      <c r="O200" s="197">
        <v>805037.94</v>
      </c>
      <c r="P200" s="197">
        <v>0</v>
      </c>
      <c r="Q200" s="124" t="s">
        <v>1314</v>
      </c>
    </row>
    <row r="201" spans="1:17" ht="51">
      <c r="A201" s="124">
        <v>86</v>
      </c>
      <c r="B201" s="124"/>
      <c r="C201" s="125" t="s">
        <v>710</v>
      </c>
      <c r="D201" s="195">
        <v>43235</v>
      </c>
      <c r="E201" s="124" t="s">
        <v>3</v>
      </c>
      <c r="F201" s="124">
        <v>1622789</v>
      </c>
      <c r="G201" s="124"/>
      <c r="H201" s="128" t="s">
        <v>11650</v>
      </c>
      <c r="I201" s="124"/>
      <c r="J201" s="124"/>
      <c r="K201" s="124"/>
      <c r="L201" s="124"/>
      <c r="M201" s="197">
        <v>0</v>
      </c>
      <c r="N201" s="197">
        <v>7.29</v>
      </c>
      <c r="O201" s="197">
        <v>0</v>
      </c>
      <c r="P201" s="197">
        <v>50.01</v>
      </c>
      <c r="Q201" s="124" t="s">
        <v>1314</v>
      </c>
    </row>
    <row r="202" spans="1:17" ht="51">
      <c r="A202" s="124" t="s">
        <v>620</v>
      </c>
      <c r="B202" s="124"/>
      <c r="C202" s="125" t="s">
        <v>714</v>
      </c>
      <c r="D202" s="195">
        <v>43235</v>
      </c>
      <c r="E202" s="124" t="s">
        <v>20</v>
      </c>
      <c r="F202" s="124">
        <v>10752</v>
      </c>
      <c r="G202" s="124"/>
      <c r="H202" s="128" t="s">
        <v>11651</v>
      </c>
      <c r="I202" s="124"/>
      <c r="J202" s="124"/>
      <c r="K202" s="124"/>
      <c r="L202" s="124"/>
      <c r="M202" s="197">
        <v>20137.810000000001</v>
      </c>
      <c r="N202" s="197">
        <v>0</v>
      </c>
      <c r="O202" s="197">
        <v>138145.38</v>
      </c>
      <c r="P202" s="197">
        <v>0</v>
      </c>
      <c r="Q202" s="124" t="s">
        <v>1314</v>
      </c>
    </row>
    <row r="203" spans="1:17" ht="51">
      <c r="A203" s="124" t="s">
        <v>619</v>
      </c>
      <c r="B203" s="124"/>
      <c r="C203" s="125" t="s">
        <v>713</v>
      </c>
      <c r="D203" s="195">
        <v>43235</v>
      </c>
      <c r="E203" s="124" t="s">
        <v>23</v>
      </c>
      <c r="F203" s="124">
        <v>17899</v>
      </c>
      <c r="G203" s="124"/>
      <c r="H203" s="128" t="s">
        <v>11652</v>
      </c>
      <c r="I203" s="124"/>
      <c r="J203" s="124"/>
      <c r="K203" s="124"/>
      <c r="L203" s="124"/>
      <c r="M203" s="197">
        <v>0</v>
      </c>
      <c r="N203" s="197">
        <v>0</v>
      </c>
      <c r="O203" s="197">
        <v>0</v>
      </c>
      <c r="P203" s="197">
        <v>0.01</v>
      </c>
      <c r="Q203" s="124" t="s">
        <v>1314</v>
      </c>
    </row>
    <row r="204" spans="1:17" ht="63.75">
      <c r="A204" s="124">
        <v>86</v>
      </c>
      <c r="B204" s="124"/>
      <c r="C204" s="125" t="s">
        <v>710</v>
      </c>
      <c r="D204" s="195">
        <v>43236</v>
      </c>
      <c r="E204" s="124" t="s">
        <v>6</v>
      </c>
      <c r="F204" s="124">
        <v>738493</v>
      </c>
      <c r="G204" s="124"/>
      <c r="H204" s="128" t="s">
        <v>11653</v>
      </c>
      <c r="I204" s="124"/>
      <c r="J204" s="124"/>
      <c r="K204" s="124"/>
      <c r="L204" s="124"/>
      <c r="M204" s="197">
        <v>0</v>
      </c>
      <c r="N204" s="197">
        <v>5453152</v>
      </c>
      <c r="O204" s="197">
        <v>0</v>
      </c>
      <c r="P204" s="197">
        <v>37408622.719999999</v>
      </c>
      <c r="Q204" s="124" t="s">
        <v>1314</v>
      </c>
    </row>
    <row r="205" spans="1:17" ht="63.75">
      <c r="A205" s="124">
        <v>287</v>
      </c>
      <c r="B205" s="124"/>
      <c r="C205" s="125" t="s">
        <v>790</v>
      </c>
      <c r="D205" s="195">
        <v>43236</v>
      </c>
      <c r="E205" s="124" t="s">
        <v>6</v>
      </c>
      <c r="F205" s="124">
        <v>738495</v>
      </c>
      <c r="G205" s="124"/>
      <c r="H205" s="128" t="s">
        <v>11654</v>
      </c>
      <c r="I205" s="124"/>
      <c r="J205" s="124"/>
      <c r="K205" s="124"/>
      <c r="L205" s="124"/>
      <c r="M205" s="197">
        <v>0</v>
      </c>
      <c r="N205" s="197">
        <v>110334.8</v>
      </c>
      <c r="O205" s="197">
        <v>0</v>
      </c>
      <c r="P205" s="197">
        <v>756896.73</v>
      </c>
      <c r="Q205" s="124" t="s">
        <v>1314</v>
      </c>
    </row>
    <row r="206" spans="1:17" ht="63.75">
      <c r="A206" s="124">
        <v>287</v>
      </c>
      <c r="B206" s="124"/>
      <c r="C206" s="125" t="s">
        <v>790</v>
      </c>
      <c r="D206" s="195">
        <v>43236</v>
      </c>
      <c r="E206" s="124" t="s">
        <v>6</v>
      </c>
      <c r="F206" s="124">
        <v>738494</v>
      </c>
      <c r="G206" s="124"/>
      <c r="H206" s="128" t="s">
        <v>11655</v>
      </c>
      <c r="I206" s="124"/>
      <c r="J206" s="124"/>
      <c r="K206" s="124"/>
      <c r="L206" s="124"/>
      <c r="M206" s="197">
        <v>0</v>
      </c>
      <c r="N206" s="197">
        <v>441339.2</v>
      </c>
      <c r="O206" s="197">
        <v>0</v>
      </c>
      <c r="P206" s="197">
        <v>3027586.91</v>
      </c>
      <c r="Q206" s="124" t="s">
        <v>1314</v>
      </c>
    </row>
    <row r="207" spans="1:17" ht="63.75">
      <c r="A207" s="124">
        <v>86</v>
      </c>
      <c r="B207" s="124"/>
      <c r="C207" s="125" t="s">
        <v>710</v>
      </c>
      <c r="D207" s="195">
        <v>43236</v>
      </c>
      <c r="E207" s="124" t="s">
        <v>11</v>
      </c>
      <c r="F207" s="124">
        <v>738493</v>
      </c>
      <c r="G207" s="124"/>
      <c r="H207" s="128" t="s">
        <v>11656</v>
      </c>
      <c r="I207" s="124"/>
      <c r="J207" s="124"/>
      <c r="K207" s="124"/>
      <c r="L207" s="124"/>
      <c r="M207" s="197">
        <v>7.29</v>
      </c>
      <c r="N207" s="197">
        <v>0</v>
      </c>
      <c r="O207" s="197">
        <v>50.01</v>
      </c>
      <c r="P207" s="197">
        <v>0</v>
      </c>
      <c r="Q207" s="124" t="s">
        <v>1314</v>
      </c>
    </row>
    <row r="208" spans="1:17" ht="51">
      <c r="A208" s="124">
        <v>513</v>
      </c>
      <c r="B208" s="124"/>
      <c r="C208" s="125" t="s">
        <v>201</v>
      </c>
      <c r="D208" s="195">
        <v>43236</v>
      </c>
      <c r="E208" s="124" t="s">
        <v>6</v>
      </c>
      <c r="F208" s="124">
        <v>75443</v>
      </c>
      <c r="G208" s="124"/>
      <c r="H208" s="128" t="s">
        <v>3380</v>
      </c>
      <c r="I208" s="124"/>
      <c r="J208" s="124"/>
      <c r="K208" s="124"/>
      <c r="L208" s="124"/>
      <c r="M208" s="197">
        <v>0</v>
      </c>
      <c r="N208" s="197">
        <v>422077.5</v>
      </c>
      <c r="O208" s="197">
        <v>0</v>
      </c>
      <c r="P208" s="197">
        <v>2895451.65</v>
      </c>
      <c r="Q208" s="124" t="s">
        <v>1314</v>
      </c>
    </row>
    <row r="209" spans="1:17" ht="63.75">
      <c r="A209" s="124">
        <v>287</v>
      </c>
      <c r="B209" s="124"/>
      <c r="C209" s="125" t="s">
        <v>790</v>
      </c>
      <c r="D209" s="195">
        <v>43237</v>
      </c>
      <c r="E209" s="124" t="s">
        <v>6</v>
      </c>
      <c r="F209" s="124">
        <v>738785</v>
      </c>
      <c r="G209" s="124"/>
      <c r="H209" s="128" t="s">
        <v>11657</v>
      </c>
      <c r="I209" s="124"/>
      <c r="J209" s="124"/>
      <c r="K209" s="124"/>
      <c r="L209" s="124"/>
      <c r="M209" s="197">
        <v>0</v>
      </c>
      <c r="N209" s="197">
        <v>4626025.33</v>
      </c>
      <c r="O209" s="197">
        <v>0</v>
      </c>
      <c r="P209" s="197">
        <v>31734533.760000002</v>
      </c>
      <c r="Q209" s="124" t="s">
        <v>1314</v>
      </c>
    </row>
    <row r="210" spans="1:17" ht="63.75">
      <c r="A210" s="124">
        <v>287</v>
      </c>
      <c r="B210" s="124"/>
      <c r="C210" s="125" t="s">
        <v>790</v>
      </c>
      <c r="D210" s="195">
        <v>43237</v>
      </c>
      <c r="E210" s="124" t="s">
        <v>6</v>
      </c>
      <c r="F210" s="124">
        <v>738786</v>
      </c>
      <c r="G210" s="124"/>
      <c r="H210" s="128" t="s">
        <v>11658</v>
      </c>
      <c r="I210" s="124"/>
      <c r="J210" s="124"/>
      <c r="K210" s="124"/>
      <c r="L210" s="124"/>
      <c r="M210" s="197">
        <v>0</v>
      </c>
      <c r="N210" s="197">
        <v>3000000</v>
      </c>
      <c r="O210" s="197">
        <v>0</v>
      </c>
      <c r="P210" s="197">
        <v>20580000</v>
      </c>
      <c r="Q210" s="124" t="s">
        <v>1314</v>
      </c>
    </row>
    <row r="211" spans="1:17" ht="63.75">
      <c r="A211" s="124">
        <v>86</v>
      </c>
      <c r="B211" s="124"/>
      <c r="C211" s="125" t="s">
        <v>710</v>
      </c>
      <c r="D211" s="195">
        <v>43237</v>
      </c>
      <c r="E211" s="124" t="s">
        <v>6</v>
      </c>
      <c r="F211" s="124">
        <v>738800</v>
      </c>
      <c r="G211" s="124"/>
      <c r="H211" s="128" t="s">
        <v>11659</v>
      </c>
      <c r="I211" s="124"/>
      <c r="J211" s="124"/>
      <c r="K211" s="124"/>
      <c r="L211" s="124"/>
      <c r="M211" s="197">
        <v>0</v>
      </c>
      <c r="N211" s="197">
        <v>650000</v>
      </c>
      <c r="O211" s="197">
        <v>0</v>
      </c>
      <c r="P211" s="197">
        <v>4459000</v>
      </c>
      <c r="Q211" s="124" t="s">
        <v>1314</v>
      </c>
    </row>
    <row r="212" spans="1:17" ht="76.5">
      <c r="A212" s="124">
        <v>86</v>
      </c>
      <c r="B212" s="124"/>
      <c r="C212" s="125" t="s">
        <v>710</v>
      </c>
      <c r="D212" s="195">
        <v>43237</v>
      </c>
      <c r="E212" s="124" t="s">
        <v>11</v>
      </c>
      <c r="F212" s="124">
        <v>738800</v>
      </c>
      <c r="G212" s="124"/>
      <c r="H212" s="128" t="s">
        <v>11660</v>
      </c>
      <c r="I212" s="124"/>
      <c r="J212" s="124"/>
      <c r="K212" s="124"/>
      <c r="L212" s="124"/>
      <c r="M212" s="197">
        <v>7.29</v>
      </c>
      <c r="N212" s="197">
        <v>0</v>
      </c>
      <c r="O212" s="197">
        <v>50.01</v>
      </c>
      <c r="P212" s="197">
        <v>0</v>
      </c>
      <c r="Q212" s="124" t="s">
        <v>1314</v>
      </c>
    </row>
    <row r="213" spans="1:17" ht="76.5">
      <c r="A213" s="124">
        <v>291</v>
      </c>
      <c r="B213" s="124"/>
      <c r="C213" s="125" t="s">
        <v>794</v>
      </c>
      <c r="D213" s="195">
        <v>43237</v>
      </c>
      <c r="E213" s="124" t="s">
        <v>6</v>
      </c>
      <c r="F213" s="124">
        <v>739411</v>
      </c>
      <c r="G213" s="124"/>
      <c r="H213" s="128" t="s">
        <v>11661</v>
      </c>
      <c r="I213" s="124"/>
      <c r="J213" s="124"/>
      <c r="K213" s="124"/>
      <c r="L213" s="124"/>
      <c r="M213" s="197">
        <v>0</v>
      </c>
      <c r="N213" s="197">
        <v>1277210.1499999999</v>
      </c>
      <c r="O213" s="197">
        <v>0</v>
      </c>
      <c r="P213" s="197">
        <v>8761661.6300000008</v>
      </c>
      <c r="Q213" s="124" t="s">
        <v>1314</v>
      </c>
    </row>
    <row r="214" spans="1:17" ht="38.25">
      <c r="A214" s="124">
        <v>573</v>
      </c>
      <c r="B214" s="124"/>
      <c r="C214" s="125" t="s">
        <v>849</v>
      </c>
      <c r="D214" s="195">
        <v>43237</v>
      </c>
      <c r="E214" s="124" t="s">
        <v>6</v>
      </c>
      <c r="F214" s="124">
        <v>75461</v>
      </c>
      <c r="G214" s="124"/>
      <c r="H214" s="128" t="s">
        <v>6296</v>
      </c>
      <c r="I214" s="124"/>
      <c r="J214" s="124"/>
      <c r="K214" s="124"/>
      <c r="L214" s="124"/>
      <c r="M214" s="197">
        <v>0</v>
      </c>
      <c r="N214" s="197">
        <v>206083.71</v>
      </c>
      <c r="O214" s="197">
        <v>0</v>
      </c>
      <c r="P214" s="197">
        <v>1413734.25</v>
      </c>
      <c r="Q214" s="124" t="s">
        <v>1314</v>
      </c>
    </row>
    <row r="215" spans="1:17" ht="63.75">
      <c r="A215" s="124">
        <v>287</v>
      </c>
      <c r="B215" s="124"/>
      <c r="C215" s="125" t="s">
        <v>790</v>
      </c>
      <c r="D215" s="195">
        <v>43238</v>
      </c>
      <c r="E215" s="124" t="s">
        <v>6</v>
      </c>
      <c r="F215" s="124">
        <v>740538</v>
      </c>
      <c r="G215" s="124"/>
      <c r="H215" s="128" t="s">
        <v>11662</v>
      </c>
      <c r="I215" s="124"/>
      <c r="J215" s="124"/>
      <c r="K215" s="124"/>
      <c r="L215" s="124"/>
      <c r="M215" s="197">
        <v>0</v>
      </c>
      <c r="N215" s="197">
        <v>1000000</v>
      </c>
      <c r="O215" s="197">
        <v>0</v>
      </c>
      <c r="P215" s="197">
        <v>6860000</v>
      </c>
      <c r="Q215" s="124" t="s">
        <v>1314</v>
      </c>
    </row>
    <row r="216" spans="1:17" ht="51">
      <c r="A216" s="124" t="s">
        <v>619</v>
      </c>
      <c r="B216" s="124"/>
      <c r="C216" s="125" t="s">
        <v>713</v>
      </c>
      <c r="D216" s="195">
        <v>43238</v>
      </c>
      <c r="E216" s="124" t="s">
        <v>23</v>
      </c>
      <c r="F216" s="124">
        <v>17911</v>
      </c>
      <c r="G216" s="124"/>
      <c r="H216" s="128" t="s">
        <v>11663</v>
      </c>
      <c r="I216" s="124"/>
      <c r="J216" s="124"/>
      <c r="K216" s="124"/>
      <c r="L216" s="124"/>
      <c r="M216" s="197">
        <v>0</v>
      </c>
      <c r="N216" s="197">
        <v>0</v>
      </c>
      <c r="O216" s="197">
        <v>0</v>
      </c>
      <c r="P216" s="197">
        <v>0.01</v>
      </c>
      <c r="Q216" s="124" t="s">
        <v>1314</v>
      </c>
    </row>
    <row r="217" spans="1:17" ht="51">
      <c r="A217" s="124" t="s">
        <v>619</v>
      </c>
      <c r="B217" s="124"/>
      <c r="C217" s="125" t="s">
        <v>713</v>
      </c>
      <c r="D217" s="195">
        <v>43241</v>
      </c>
      <c r="E217" s="124" t="s">
        <v>23</v>
      </c>
      <c r="F217" s="124">
        <v>17916</v>
      </c>
      <c r="G217" s="124"/>
      <c r="H217" s="128" t="s">
        <v>11664</v>
      </c>
      <c r="I217" s="124"/>
      <c r="J217" s="124"/>
      <c r="K217" s="124"/>
      <c r="L217" s="124"/>
      <c r="M217" s="197">
        <v>0</v>
      </c>
      <c r="N217" s="197">
        <v>0</v>
      </c>
      <c r="O217" s="197">
        <v>0</v>
      </c>
      <c r="P217" s="197">
        <v>0.01</v>
      </c>
      <c r="Q217" s="124" t="s">
        <v>1314</v>
      </c>
    </row>
    <row r="218" spans="1:17" ht="51">
      <c r="A218" s="124">
        <v>513</v>
      </c>
      <c r="B218" s="124"/>
      <c r="C218" s="125" t="s">
        <v>201</v>
      </c>
      <c r="D218" s="195">
        <v>43242</v>
      </c>
      <c r="E218" s="124" t="s">
        <v>6</v>
      </c>
      <c r="F218" s="124">
        <v>75521</v>
      </c>
      <c r="G218" s="124"/>
      <c r="H218" s="128" t="s">
        <v>3380</v>
      </c>
      <c r="I218" s="124"/>
      <c r="J218" s="124"/>
      <c r="K218" s="124"/>
      <c r="L218" s="124"/>
      <c r="M218" s="197">
        <v>0</v>
      </c>
      <c r="N218" s="197">
        <v>211547</v>
      </c>
      <c r="O218" s="197">
        <v>0</v>
      </c>
      <c r="P218" s="197">
        <v>1451212.42</v>
      </c>
      <c r="Q218" s="124" t="s">
        <v>1314</v>
      </c>
    </row>
    <row r="219" spans="1:17" ht="51">
      <c r="A219" s="124" t="s">
        <v>619</v>
      </c>
      <c r="B219" s="124"/>
      <c r="C219" s="125" t="s">
        <v>713</v>
      </c>
      <c r="D219" s="195">
        <v>43242</v>
      </c>
      <c r="E219" s="124" t="s">
        <v>23</v>
      </c>
      <c r="F219" s="124">
        <v>17920</v>
      </c>
      <c r="G219" s="124"/>
      <c r="H219" s="128" t="s">
        <v>11665</v>
      </c>
      <c r="I219" s="124"/>
      <c r="J219" s="124"/>
      <c r="K219" s="124"/>
      <c r="L219" s="124"/>
      <c r="M219" s="197">
        <v>0</v>
      </c>
      <c r="N219" s="197">
        <v>0</v>
      </c>
      <c r="O219" s="197">
        <v>0</v>
      </c>
      <c r="P219" s="197">
        <v>0.01</v>
      </c>
      <c r="Q219" s="124" t="s">
        <v>1314</v>
      </c>
    </row>
    <row r="220" spans="1:17" ht="63.75">
      <c r="A220" s="124">
        <v>514</v>
      </c>
      <c r="B220" s="124"/>
      <c r="C220" s="125" t="s">
        <v>841</v>
      </c>
      <c r="D220" s="195">
        <v>43243</v>
      </c>
      <c r="E220" s="124" t="s">
        <v>6</v>
      </c>
      <c r="F220" s="124">
        <v>743392</v>
      </c>
      <c r="G220" s="124"/>
      <c r="H220" s="128" t="s">
        <v>11666</v>
      </c>
      <c r="I220" s="124"/>
      <c r="J220" s="124"/>
      <c r="K220" s="124"/>
      <c r="L220" s="124"/>
      <c r="M220" s="197">
        <v>0</v>
      </c>
      <c r="N220" s="197">
        <v>2660766.41</v>
      </c>
      <c r="O220" s="197">
        <v>0</v>
      </c>
      <c r="P220" s="197">
        <v>18252857.57</v>
      </c>
      <c r="Q220" s="124" t="s">
        <v>1314</v>
      </c>
    </row>
    <row r="221" spans="1:17" ht="76.5">
      <c r="A221" s="124">
        <v>514</v>
      </c>
      <c r="B221" s="124"/>
      <c r="C221" s="125" t="s">
        <v>841</v>
      </c>
      <c r="D221" s="195">
        <v>43243</v>
      </c>
      <c r="E221" s="124" t="s">
        <v>11</v>
      </c>
      <c r="F221" s="124">
        <v>743392</v>
      </c>
      <c r="G221" s="124"/>
      <c r="H221" s="128" t="s">
        <v>11667</v>
      </c>
      <c r="I221" s="124"/>
      <c r="J221" s="124"/>
      <c r="K221" s="124"/>
      <c r="L221" s="124"/>
      <c r="M221" s="197">
        <v>7.29</v>
      </c>
      <c r="N221" s="197">
        <v>0</v>
      </c>
      <c r="O221" s="197">
        <v>50.01</v>
      </c>
      <c r="P221" s="197">
        <v>0</v>
      </c>
      <c r="Q221" s="124" t="s">
        <v>1314</v>
      </c>
    </row>
    <row r="222" spans="1:17" ht="51">
      <c r="A222" s="124" t="s">
        <v>620</v>
      </c>
      <c r="B222" s="124"/>
      <c r="C222" s="125" t="s">
        <v>714</v>
      </c>
      <c r="D222" s="195">
        <v>43245</v>
      </c>
      <c r="E222" s="124" t="s">
        <v>20</v>
      </c>
      <c r="F222" s="124">
        <v>10914</v>
      </c>
      <c r="G222" s="124"/>
      <c r="H222" s="128" t="s">
        <v>11668</v>
      </c>
      <c r="I222" s="124"/>
      <c r="J222" s="124"/>
      <c r="K222" s="124"/>
      <c r="L222" s="124"/>
      <c r="M222" s="197">
        <v>9157.83</v>
      </c>
      <c r="N222" s="197">
        <v>0</v>
      </c>
      <c r="O222" s="197">
        <v>62822.71</v>
      </c>
      <c r="P222" s="197">
        <v>0</v>
      </c>
      <c r="Q222" s="124" t="s">
        <v>1314</v>
      </c>
    </row>
    <row r="223" spans="1:17" ht="51">
      <c r="A223" s="124">
        <v>513</v>
      </c>
      <c r="B223" s="124"/>
      <c r="C223" s="125" t="s">
        <v>201</v>
      </c>
      <c r="D223" s="195">
        <v>43245</v>
      </c>
      <c r="E223" s="124" t="s">
        <v>6</v>
      </c>
      <c r="F223" s="124">
        <v>75577</v>
      </c>
      <c r="G223" s="124"/>
      <c r="H223" s="128" t="s">
        <v>3380</v>
      </c>
      <c r="I223" s="124"/>
      <c r="J223" s="124"/>
      <c r="K223" s="124"/>
      <c r="L223" s="124"/>
      <c r="M223" s="197">
        <v>0</v>
      </c>
      <c r="N223" s="197">
        <v>347245</v>
      </c>
      <c r="O223" s="197">
        <v>0</v>
      </c>
      <c r="P223" s="197">
        <v>2382100.7000000002</v>
      </c>
      <c r="Q223" s="124" t="s">
        <v>1314</v>
      </c>
    </row>
    <row r="224" spans="1:17" ht="51">
      <c r="A224" s="124" t="s">
        <v>619</v>
      </c>
      <c r="B224" s="124"/>
      <c r="C224" s="125" t="s">
        <v>713</v>
      </c>
      <c r="D224" s="195">
        <v>43245</v>
      </c>
      <c r="E224" s="124" t="s">
        <v>23</v>
      </c>
      <c r="F224" s="124">
        <v>17932</v>
      </c>
      <c r="G224" s="124"/>
      <c r="H224" s="128" t="s">
        <v>11669</v>
      </c>
      <c r="I224" s="124"/>
      <c r="J224" s="124"/>
      <c r="K224" s="124"/>
      <c r="L224" s="124"/>
      <c r="M224" s="197">
        <v>0</v>
      </c>
      <c r="N224" s="197">
        <v>0</v>
      </c>
      <c r="O224" s="197">
        <v>0</v>
      </c>
      <c r="P224" s="197">
        <v>0.02</v>
      </c>
      <c r="Q224" s="124" t="s">
        <v>1314</v>
      </c>
    </row>
    <row r="225" spans="1:17" ht="51">
      <c r="A225" s="124" t="s">
        <v>619</v>
      </c>
      <c r="B225" s="124"/>
      <c r="C225" s="125" t="s">
        <v>713</v>
      </c>
      <c r="D225" s="195">
        <v>43248</v>
      </c>
      <c r="E225" s="124" t="s">
        <v>23</v>
      </c>
      <c r="F225" s="124">
        <v>17936</v>
      </c>
      <c r="G225" s="124"/>
      <c r="H225" s="128" t="s">
        <v>11670</v>
      </c>
      <c r="I225" s="124"/>
      <c r="J225" s="124"/>
      <c r="K225" s="124"/>
      <c r="L225" s="124"/>
      <c r="M225" s="197">
        <v>0</v>
      </c>
      <c r="N225" s="197">
        <v>0</v>
      </c>
      <c r="O225" s="197">
        <v>0</v>
      </c>
      <c r="P225" s="197">
        <v>0.01</v>
      </c>
      <c r="Q225" s="124" t="s">
        <v>1314</v>
      </c>
    </row>
    <row r="226" spans="1:17" ht="51">
      <c r="A226" s="124" t="s">
        <v>619</v>
      </c>
      <c r="B226" s="124"/>
      <c r="C226" s="125" t="s">
        <v>713</v>
      </c>
      <c r="D226" s="195">
        <v>43250</v>
      </c>
      <c r="E226" s="124" t="s">
        <v>23</v>
      </c>
      <c r="F226" s="124">
        <v>17944</v>
      </c>
      <c r="G226" s="124"/>
      <c r="H226" s="128" t="s">
        <v>11671</v>
      </c>
      <c r="I226" s="124"/>
      <c r="J226" s="124"/>
      <c r="K226" s="124"/>
      <c r="L226" s="124"/>
      <c r="M226" s="197">
        <v>0</v>
      </c>
      <c r="N226" s="197">
        <v>0</v>
      </c>
      <c r="O226" s="197">
        <v>0.02</v>
      </c>
      <c r="P226" s="197">
        <v>0</v>
      </c>
      <c r="Q226" s="124" t="s">
        <v>1314</v>
      </c>
    </row>
    <row r="227" spans="1:17" ht="102">
      <c r="A227" s="124" t="s">
        <v>619</v>
      </c>
      <c r="B227" s="124"/>
      <c r="C227" s="125" t="s">
        <v>713</v>
      </c>
      <c r="D227" s="195">
        <v>43252</v>
      </c>
      <c r="E227" s="124" t="s">
        <v>6</v>
      </c>
      <c r="F227" s="124">
        <v>750370</v>
      </c>
      <c r="G227" s="124"/>
      <c r="H227" s="128" t="s">
        <v>16828</v>
      </c>
      <c r="I227" s="124"/>
      <c r="J227" s="124"/>
      <c r="K227" s="124"/>
      <c r="L227" s="124"/>
      <c r="M227" s="197">
        <v>0</v>
      </c>
      <c r="N227" s="197">
        <v>239.27</v>
      </c>
      <c r="O227" s="197">
        <v>0</v>
      </c>
      <c r="P227" s="197">
        <v>1641.39</v>
      </c>
      <c r="Q227" s="124" t="s">
        <v>1314</v>
      </c>
    </row>
    <row r="228" spans="1:17" ht="51">
      <c r="A228" s="124" t="s">
        <v>620</v>
      </c>
      <c r="B228" s="124"/>
      <c r="C228" s="125" t="s">
        <v>714</v>
      </c>
      <c r="D228" s="195">
        <v>43252</v>
      </c>
      <c r="E228" s="124" t="s">
        <v>20</v>
      </c>
      <c r="F228" s="124">
        <v>10948</v>
      </c>
      <c r="G228" s="124"/>
      <c r="H228" s="128" t="s">
        <v>16829</v>
      </c>
      <c r="I228" s="124"/>
      <c r="J228" s="124"/>
      <c r="K228" s="124"/>
      <c r="L228" s="124"/>
      <c r="M228" s="197">
        <v>133332.31</v>
      </c>
      <c r="N228" s="197">
        <v>0</v>
      </c>
      <c r="O228" s="197">
        <v>914659.65</v>
      </c>
      <c r="P228" s="197">
        <v>0</v>
      </c>
      <c r="Q228" s="124" t="s">
        <v>1314</v>
      </c>
    </row>
    <row r="229" spans="1:17" ht="89.25">
      <c r="A229" s="124" t="s">
        <v>619</v>
      </c>
      <c r="B229" s="124"/>
      <c r="C229" s="125" t="s">
        <v>713</v>
      </c>
      <c r="D229" s="195">
        <v>43252</v>
      </c>
      <c r="E229" s="124" t="s">
        <v>6</v>
      </c>
      <c r="F229" s="124">
        <v>750373</v>
      </c>
      <c r="G229" s="124"/>
      <c r="H229" s="128" t="s">
        <v>16830</v>
      </c>
      <c r="I229" s="124"/>
      <c r="J229" s="124"/>
      <c r="K229" s="124"/>
      <c r="L229" s="124"/>
      <c r="M229" s="197">
        <v>0</v>
      </c>
      <c r="N229" s="197">
        <v>6.52</v>
      </c>
      <c r="O229" s="197">
        <v>0</v>
      </c>
      <c r="P229" s="197">
        <v>44.73</v>
      </c>
      <c r="Q229" s="124" t="s">
        <v>1314</v>
      </c>
    </row>
    <row r="230" spans="1:17" ht="102">
      <c r="A230" s="124" t="s">
        <v>619</v>
      </c>
      <c r="B230" s="124"/>
      <c r="C230" s="125" t="s">
        <v>713</v>
      </c>
      <c r="D230" s="195">
        <v>43252</v>
      </c>
      <c r="E230" s="124" t="s">
        <v>6</v>
      </c>
      <c r="F230" s="124">
        <v>750406</v>
      </c>
      <c r="G230" s="124"/>
      <c r="H230" s="128" t="s">
        <v>16831</v>
      </c>
      <c r="I230" s="124"/>
      <c r="J230" s="124"/>
      <c r="K230" s="124"/>
      <c r="L230" s="124"/>
      <c r="M230" s="197">
        <v>0</v>
      </c>
      <c r="N230" s="197">
        <v>173.38</v>
      </c>
      <c r="O230" s="197">
        <v>0</v>
      </c>
      <c r="P230" s="197">
        <v>1189.3900000000001</v>
      </c>
      <c r="Q230" s="124" t="s">
        <v>1314</v>
      </c>
    </row>
    <row r="231" spans="1:17" ht="51">
      <c r="A231" s="124" t="s">
        <v>620</v>
      </c>
      <c r="B231" s="124"/>
      <c r="C231" s="125" t="s">
        <v>714</v>
      </c>
      <c r="D231" s="195">
        <v>43252</v>
      </c>
      <c r="E231" s="124" t="s">
        <v>20</v>
      </c>
      <c r="F231" s="124">
        <v>10821</v>
      </c>
      <c r="G231" s="124"/>
      <c r="H231" s="128" t="s">
        <v>16832</v>
      </c>
      <c r="I231" s="124"/>
      <c r="J231" s="124"/>
      <c r="K231" s="124"/>
      <c r="L231" s="124"/>
      <c r="M231" s="197">
        <v>196306.46</v>
      </c>
      <c r="N231" s="197">
        <v>0</v>
      </c>
      <c r="O231" s="197">
        <v>1346662.32</v>
      </c>
      <c r="P231" s="197">
        <v>0</v>
      </c>
      <c r="Q231" s="124" t="s">
        <v>1314</v>
      </c>
    </row>
    <row r="232" spans="1:17" ht="63.75">
      <c r="A232" s="124">
        <v>291</v>
      </c>
      <c r="B232" s="124"/>
      <c r="C232" s="125" t="s">
        <v>794</v>
      </c>
      <c r="D232" s="195">
        <v>43252</v>
      </c>
      <c r="E232" s="124" t="s">
        <v>6</v>
      </c>
      <c r="F232" s="124">
        <v>750476</v>
      </c>
      <c r="G232" s="124"/>
      <c r="H232" s="128" t="s">
        <v>16833</v>
      </c>
      <c r="I232" s="124"/>
      <c r="J232" s="124"/>
      <c r="K232" s="124"/>
      <c r="L232" s="124"/>
      <c r="M232" s="197">
        <v>0</v>
      </c>
      <c r="N232" s="197">
        <v>10754492.800000001</v>
      </c>
      <c r="O232" s="197">
        <v>0</v>
      </c>
      <c r="P232" s="197">
        <v>73775820.609999999</v>
      </c>
      <c r="Q232" s="124" t="s">
        <v>1314</v>
      </c>
    </row>
    <row r="233" spans="1:17" ht="63.75">
      <c r="A233" s="124">
        <v>291</v>
      </c>
      <c r="B233" s="124"/>
      <c r="C233" s="125" t="s">
        <v>794</v>
      </c>
      <c r="D233" s="195">
        <v>43252</v>
      </c>
      <c r="E233" s="124" t="s">
        <v>6</v>
      </c>
      <c r="F233" s="124">
        <v>750477</v>
      </c>
      <c r="G233" s="124"/>
      <c r="H233" s="128" t="s">
        <v>16834</v>
      </c>
      <c r="I233" s="124"/>
      <c r="J233" s="124"/>
      <c r="K233" s="124"/>
      <c r="L233" s="124"/>
      <c r="M233" s="197">
        <v>0</v>
      </c>
      <c r="N233" s="197">
        <v>2688623.2</v>
      </c>
      <c r="O233" s="197">
        <v>0</v>
      </c>
      <c r="P233" s="197">
        <v>18443955.149999999</v>
      </c>
      <c r="Q233" s="124" t="s">
        <v>1314</v>
      </c>
    </row>
    <row r="234" spans="1:17" ht="76.5">
      <c r="A234" s="124">
        <v>291</v>
      </c>
      <c r="B234" s="124"/>
      <c r="C234" s="125" t="s">
        <v>794</v>
      </c>
      <c r="D234" s="195">
        <v>43252</v>
      </c>
      <c r="E234" s="124" t="s">
        <v>6</v>
      </c>
      <c r="F234" s="124">
        <v>923448</v>
      </c>
      <c r="G234" s="124"/>
      <c r="H234" s="128" t="s">
        <v>16835</v>
      </c>
      <c r="I234" s="124"/>
      <c r="J234" s="124"/>
      <c r="K234" s="124"/>
      <c r="L234" s="124"/>
      <c r="M234" s="197">
        <v>0</v>
      </c>
      <c r="N234" s="197">
        <v>1000000</v>
      </c>
      <c r="O234" s="197">
        <v>0</v>
      </c>
      <c r="P234" s="197">
        <v>6860000</v>
      </c>
      <c r="Q234" s="124" t="s">
        <v>1314</v>
      </c>
    </row>
    <row r="235" spans="1:17" ht="76.5">
      <c r="A235" s="124">
        <v>291</v>
      </c>
      <c r="B235" s="124"/>
      <c r="C235" s="125" t="s">
        <v>794</v>
      </c>
      <c r="D235" s="195">
        <v>43255</v>
      </c>
      <c r="E235" s="124" t="s">
        <v>6</v>
      </c>
      <c r="F235" s="124">
        <v>982287</v>
      </c>
      <c r="G235" s="124"/>
      <c r="H235" s="128" t="s">
        <v>16836</v>
      </c>
      <c r="I235" s="124"/>
      <c r="J235" s="124"/>
      <c r="K235" s="124"/>
      <c r="L235" s="124"/>
      <c r="M235" s="197">
        <v>0</v>
      </c>
      <c r="N235" s="197">
        <v>403306.81</v>
      </c>
      <c r="O235" s="197">
        <v>0</v>
      </c>
      <c r="P235" s="197">
        <v>2766684.72</v>
      </c>
      <c r="Q235" s="124" t="s">
        <v>1314</v>
      </c>
    </row>
    <row r="236" spans="1:17" ht="76.5">
      <c r="A236" s="124">
        <v>287</v>
      </c>
      <c r="B236" s="124"/>
      <c r="C236" s="125" t="s">
        <v>790</v>
      </c>
      <c r="D236" s="195">
        <v>43256</v>
      </c>
      <c r="E236" s="124" t="s">
        <v>6</v>
      </c>
      <c r="F236" s="124">
        <v>753103</v>
      </c>
      <c r="G236" s="124"/>
      <c r="H236" s="128" t="s">
        <v>16837</v>
      </c>
      <c r="I236" s="124"/>
      <c r="J236" s="124"/>
      <c r="K236" s="124"/>
      <c r="L236" s="124"/>
      <c r="M236" s="197">
        <v>0</v>
      </c>
      <c r="N236" s="197">
        <v>2303154.35</v>
      </c>
      <c r="O236" s="197">
        <v>0</v>
      </c>
      <c r="P236" s="197">
        <v>15799638.84</v>
      </c>
      <c r="Q236" s="124" t="s">
        <v>1314</v>
      </c>
    </row>
    <row r="237" spans="1:17" ht="51">
      <c r="A237" s="124" t="s">
        <v>619</v>
      </c>
      <c r="B237" s="124"/>
      <c r="C237" s="125" t="s">
        <v>713</v>
      </c>
      <c r="D237" s="195">
        <v>43256</v>
      </c>
      <c r="E237" s="124" t="s">
        <v>23</v>
      </c>
      <c r="F237" s="124">
        <v>17956</v>
      </c>
      <c r="G237" s="124"/>
      <c r="H237" s="128" t="s">
        <v>16838</v>
      </c>
      <c r="I237" s="124"/>
      <c r="J237" s="124"/>
      <c r="K237" s="124"/>
      <c r="L237" s="124"/>
      <c r="M237" s="197">
        <v>0</v>
      </c>
      <c r="N237" s="197">
        <v>0</v>
      </c>
      <c r="O237" s="197">
        <v>0.04</v>
      </c>
      <c r="P237" s="197">
        <v>0</v>
      </c>
      <c r="Q237" s="124" t="s">
        <v>1314</v>
      </c>
    </row>
    <row r="238" spans="1:17" ht="51">
      <c r="A238" s="124">
        <v>287</v>
      </c>
      <c r="B238" s="124"/>
      <c r="C238" s="125" t="s">
        <v>790</v>
      </c>
      <c r="D238" s="195">
        <v>43257</v>
      </c>
      <c r="E238" s="124" t="s">
        <v>6</v>
      </c>
      <c r="F238" s="124">
        <v>753442</v>
      </c>
      <c r="G238" s="124"/>
      <c r="H238" s="128" t="s">
        <v>16839</v>
      </c>
      <c r="I238" s="124"/>
      <c r="J238" s="124"/>
      <c r="K238" s="124"/>
      <c r="L238" s="124"/>
      <c r="M238" s="197">
        <v>0</v>
      </c>
      <c r="N238" s="197">
        <v>2000000</v>
      </c>
      <c r="O238" s="197">
        <v>0</v>
      </c>
      <c r="P238" s="197">
        <v>13720000</v>
      </c>
      <c r="Q238" s="124" t="s">
        <v>1314</v>
      </c>
    </row>
    <row r="239" spans="1:17" ht="63.75">
      <c r="A239" s="124">
        <v>86</v>
      </c>
      <c r="B239" s="124"/>
      <c r="C239" s="125" t="s">
        <v>710</v>
      </c>
      <c r="D239" s="195">
        <v>43257</v>
      </c>
      <c r="E239" s="124" t="s">
        <v>6</v>
      </c>
      <c r="F239" s="124">
        <v>753511</v>
      </c>
      <c r="G239" s="124"/>
      <c r="H239" s="128" t="s">
        <v>16840</v>
      </c>
      <c r="I239" s="124"/>
      <c r="J239" s="124"/>
      <c r="K239" s="124"/>
      <c r="L239" s="124"/>
      <c r="M239" s="197">
        <v>0</v>
      </c>
      <c r="N239" s="197">
        <v>700000</v>
      </c>
      <c r="O239" s="197">
        <v>0</v>
      </c>
      <c r="P239" s="197">
        <v>4802000</v>
      </c>
      <c r="Q239" s="124" t="s">
        <v>1314</v>
      </c>
    </row>
    <row r="240" spans="1:17" ht="63.75">
      <c r="A240" s="124">
        <v>86</v>
      </c>
      <c r="B240" s="124"/>
      <c r="C240" s="125" t="s">
        <v>710</v>
      </c>
      <c r="D240" s="195">
        <v>43257</v>
      </c>
      <c r="E240" s="124" t="s">
        <v>11</v>
      </c>
      <c r="F240" s="124">
        <v>753511</v>
      </c>
      <c r="G240" s="124"/>
      <c r="H240" s="128" t="s">
        <v>16841</v>
      </c>
      <c r="I240" s="124"/>
      <c r="J240" s="124"/>
      <c r="K240" s="124"/>
      <c r="L240" s="124"/>
      <c r="M240" s="197">
        <v>7.29</v>
      </c>
      <c r="N240" s="197">
        <v>0</v>
      </c>
      <c r="O240" s="197">
        <v>50.01</v>
      </c>
      <c r="P240" s="197">
        <v>0</v>
      </c>
      <c r="Q240" s="124" t="s">
        <v>1314</v>
      </c>
    </row>
    <row r="241" spans="1:17" ht="51">
      <c r="A241" s="124" t="s">
        <v>619</v>
      </c>
      <c r="B241" s="124"/>
      <c r="C241" s="125" t="s">
        <v>713</v>
      </c>
      <c r="D241" s="195">
        <v>43257</v>
      </c>
      <c r="E241" s="124" t="s">
        <v>23</v>
      </c>
      <c r="F241" s="124">
        <v>17960</v>
      </c>
      <c r="G241" s="124"/>
      <c r="H241" s="128" t="s">
        <v>16842</v>
      </c>
      <c r="I241" s="124"/>
      <c r="J241" s="124"/>
      <c r="K241" s="124"/>
      <c r="L241" s="124"/>
      <c r="M241" s="197">
        <v>0</v>
      </c>
      <c r="N241" s="197">
        <v>0</v>
      </c>
      <c r="O241" s="197">
        <v>0</v>
      </c>
      <c r="P241" s="197">
        <v>0.01</v>
      </c>
      <c r="Q241" s="124" t="s">
        <v>1314</v>
      </c>
    </row>
    <row r="242" spans="1:17" ht="51">
      <c r="A242" s="124" t="s">
        <v>620</v>
      </c>
      <c r="B242" s="124"/>
      <c r="C242" s="125" t="s">
        <v>714</v>
      </c>
      <c r="D242" s="195">
        <v>43258</v>
      </c>
      <c r="E242" s="124" t="s">
        <v>20</v>
      </c>
      <c r="F242" s="124">
        <v>10824</v>
      </c>
      <c r="G242" s="124"/>
      <c r="H242" s="128" t="s">
        <v>16843</v>
      </c>
      <c r="I242" s="124"/>
      <c r="J242" s="124"/>
      <c r="K242" s="124"/>
      <c r="L242" s="124"/>
      <c r="M242" s="197">
        <v>389616.44</v>
      </c>
      <c r="N242" s="197">
        <v>0</v>
      </c>
      <c r="O242" s="197">
        <v>2672768.7799999998</v>
      </c>
      <c r="P242" s="197">
        <v>0</v>
      </c>
      <c r="Q242" s="124" t="s">
        <v>1314</v>
      </c>
    </row>
    <row r="243" spans="1:17" ht="63.75">
      <c r="A243" s="124" t="s">
        <v>620</v>
      </c>
      <c r="B243" s="124"/>
      <c r="C243" s="125" t="s">
        <v>714</v>
      </c>
      <c r="D243" s="195">
        <v>43258</v>
      </c>
      <c r="E243" s="124" t="s">
        <v>20</v>
      </c>
      <c r="F243" s="124">
        <v>10932</v>
      </c>
      <c r="G243" s="124"/>
      <c r="H243" s="128" t="s">
        <v>16844</v>
      </c>
      <c r="I243" s="124"/>
      <c r="J243" s="124"/>
      <c r="K243" s="124"/>
      <c r="L243" s="124"/>
      <c r="M243" s="197">
        <v>14592802.76</v>
      </c>
      <c r="N243" s="197">
        <v>0</v>
      </c>
      <c r="O243" s="197">
        <v>100106626.93000001</v>
      </c>
      <c r="P243" s="197">
        <v>0</v>
      </c>
      <c r="Q243" s="124" t="s">
        <v>1314</v>
      </c>
    </row>
    <row r="244" spans="1:17" ht="63.75">
      <c r="A244" s="124" t="s">
        <v>619</v>
      </c>
      <c r="B244" s="124"/>
      <c r="C244" s="125" t="s">
        <v>713</v>
      </c>
      <c r="D244" s="195">
        <v>43258</v>
      </c>
      <c r="E244" s="124" t="s">
        <v>13</v>
      </c>
      <c r="F244" s="124">
        <v>923735</v>
      </c>
      <c r="G244" s="124"/>
      <c r="H244" s="128" t="s">
        <v>16845</v>
      </c>
      <c r="I244" s="124"/>
      <c r="J244" s="124"/>
      <c r="K244" s="124"/>
      <c r="L244" s="124"/>
      <c r="M244" s="197">
        <v>29.43</v>
      </c>
      <c r="N244" s="197">
        <v>0</v>
      </c>
      <c r="O244" s="197">
        <v>201.89</v>
      </c>
      <c r="P244" s="197">
        <v>0</v>
      </c>
      <c r="Q244" s="124" t="s">
        <v>1314</v>
      </c>
    </row>
    <row r="245" spans="1:17" ht="51">
      <c r="A245" s="124">
        <v>513</v>
      </c>
      <c r="B245" s="124"/>
      <c r="C245" s="125" t="s">
        <v>201</v>
      </c>
      <c r="D245" s="195">
        <v>43258</v>
      </c>
      <c r="E245" s="124" t="s">
        <v>6</v>
      </c>
      <c r="F245" s="124">
        <v>75723</v>
      </c>
      <c r="G245" s="124"/>
      <c r="H245" s="128" t="s">
        <v>3380</v>
      </c>
      <c r="I245" s="124"/>
      <c r="J245" s="124"/>
      <c r="K245" s="124"/>
      <c r="L245" s="124"/>
      <c r="M245" s="197">
        <v>0</v>
      </c>
      <c r="N245" s="197">
        <v>628591.77</v>
      </c>
      <c r="O245" s="197">
        <v>0</v>
      </c>
      <c r="P245" s="197">
        <v>4312139.54</v>
      </c>
      <c r="Q245" s="124" t="s">
        <v>1314</v>
      </c>
    </row>
    <row r="246" spans="1:17" ht="51">
      <c r="A246" s="124" t="s">
        <v>619</v>
      </c>
      <c r="B246" s="124"/>
      <c r="C246" s="125" t="s">
        <v>713</v>
      </c>
      <c r="D246" s="195">
        <v>43258</v>
      </c>
      <c r="E246" s="124" t="s">
        <v>23</v>
      </c>
      <c r="F246" s="124">
        <v>17964</v>
      </c>
      <c r="G246" s="124"/>
      <c r="H246" s="128" t="s">
        <v>16846</v>
      </c>
      <c r="I246" s="124"/>
      <c r="J246" s="124"/>
      <c r="K246" s="124"/>
      <c r="L246" s="124"/>
      <c r="M246" s="197">
        <v>0</v>
      </c>
      <c r="N246" s="197">
        <v>0</v>
      </c>
      <c r="O246" s="197">
        <v>0.01</v>
      </c>
      <c r="P246" s="197">
        <v>0</v>
      </c>
      <c r="Q246" s="124" t="s">
        <v>1314</v>
      </c>
    </row>
    <row r="247" spans="1:17" ht="63.75">
      <c r="A247" s="124">
        <v>47</v>
      </c>
      <c r="B247" s="124"/>
      <c r="C247" s="125" t="s">
        <v>699</v>
      </c>
      <c r="D247" s="195">
        <v>43259</v>
      </c>
      <c r="E247" s="124" t="s">
        <v>6</v>
      </c>
      <c r="F247" s="124">
        <v>756554</v>
      </c>
      <c r="G247" s="124"/>
      <c r="H247" s="128" t="s">
        <v>16847</v>
      </c>
      <c r="I247" s="124"/>
      <c r="J247" s="124"/>
      <c r="K247" s="124"/>
      <c r="L247" s="124"/>
      <c r="M247" s="197">
        <v>0</v>
      </c>
      <c r="N247" s="197">
        <v>2199438.48</v>
      </c>
      <c r="O247" s="197">
        <v>0</v>
      </c>
      <c r="P247" s="197">
        <v>15088147.970000001</v>
      </c>
      <c r="Q247" s="124" t="s">
        <v>1314</v>
      </c>
    </row>
    <row r="248" spans="1:17" ht="63.75">
      <c r="A248" s="124">
        <v>47</v>
      </c>
      <c r="B248" s="124"/>
      <c r="C248" s="125" t="s">
        <v>699</v>
      </c>
      <c r="D248" s="195">
        <v>43259</v>
      </c>
      <c r="E248" s="124" t="s">
        <v>11</v>
      </c>
      <c r="F248" s="124">
        <v>756554</v>
      </c>
      <c r="G248" s="124"/>
      <c r="H248" s="128" t="s">
        <v>16848</v>
      </c>
      <c r="I248" s="124"/>
      <c r="J248" s="124"/>
      <c r="K248" s="124"/>
      <c r="L248" s="124"/>
      <c r="M248" s="197">
        <v>7.29</v>
      </c>
      <c r="N248" s="197">
        <v>0</v>
      </c>
      <c r="O248" s="197">
        <v>50.01</v>
      </c>
      <c r="P248" s="197">
        <v>0</v>
      </c>
      <c r="Q248" s="124" t="s">
        <v>1314</v>
      </c>
    </row>
    <row r="249" spans="1:17" ht="51">
      <c r="A249" s="124">
        <v>513</v>
      </c>
      <c r="B249" s="124"/>
      <c r="C249" s="125" t="s">
        <v>201</v>
      </c>
      <c r="D249" s="195">
        <v>43259</v>
      </c>
      <c r="E249" s="124" t="s">
        <v>6</v>
      </c>
      <c r="F249" s="124">
        <v>75739</v>
      </c>
      <c r="G249" s="124"/>
      <c r="H249" s="128" t="s">
        <v>3380</v>
      </c>
      <c r="I249" s="124"/>
      <c r="J249" s="124"/>
      <c r="K249" s="124"/>
      <c r="L249" s="124"/>
      <c r="M249" s="197">
        <v>0</v>
      </c>
      <c r="N249" s="197">
        <v>469160</v>
      </c>
      <c r="O249" s="197">
        <v>0</v>
      </c>
      <c r="P249" s="197">
        <v>3218437.6</v>
      </c>
      <c r="Q249" s="124" t="s">
        <v>1314</v>
      </c>
    </row>
    <row r="250" spans="1:17" ht="51">
      <c r="A250" s="124" t="s">
        <v>619</v>
      </c>
      <c r="B250" s="124"/>
      <c r="C250" s="125" t="s">
        <v>713</v>
      </c>
      <c r="D250" s="195">
        <v>43259</v>
      </c>
      <c r="E250" s="124" t="s">
        <v>23</v>
      </c>
      <c r="F250" s="124">
        <v>17968</v>
      </c>
      <c r="G250" s="124"/>
      <c r="H250" s="128" t="s">
        <v>16849</v>
      </c>
      <c r="I250" s="124"/>
      <c r="J250" s="124"/>
      <c r="K250" s="124"/>
      <c r="L250" s="124"/>
      <c r="M250" s="197">
        <v>0</v>
      </c>
      <c r="N250" s="197">
        <v>0</v>
      </c>
      <c r="O250" s="197">
        <v>0</v>
      </c>
      <c r="P250" s="197">
        <v>0.01</v>
      </c>
      <c r="Q250" s="124" t="s">
        <v>1314</v>
      </c>
    </row>
    <row r="251" spans="1:17" ht="63.75">
      <c r="A251" s="124">
        <v>66</v>
      </c>
      <c r="B251" s="124"/>
      <c r="C251" s="125" t="s">
        <v>704</v>
      </c>
      <c r="D251" s="195">
        <v>43262</v>
      </c>
      <c r="E251" s="124" t="s">
        <v>6</v>
      </c>
      <c r="F251" s="124">
        <v>757918</v>
      </c>
      <c r="G251" s="124"/>
      <c r="H251" s="128" t="s">
        <v>16850</v>
      </c>
      <c r="I251" s="124"/>
      <c r="J251" s="124"/>
      <c r="K251" s="124"/>
      <c r="L251" s="124"/>
      <c r="M251" s="197">
        <v>0</v>
      </c>
      <c r="N251" s="197">
        <v>400000</v>
      </c>
      <c r="O251" s="197">
        <v>0</v>
      </c>
      <c r="P251" s="197">
        <v>2744000</v>
      </c>
      <c r="Q251" s="124" t="s">
        <v>1314</v>
      </c>
    </row>
    <row r="252" spans="1:17" ht="76.5">
      <c r="A252" s="124">
        <v>66</v>
      </c>
      <c r="B252" s="124"/>
      <c r="C252" s="125" t="s">
        <v>704</v>
      </c>
      <c r="D252" s="195">
        <v>43262</v>
      </c>
      <c r="E252" s="124" t="s">
        <v>11</v>
      </c>
      <c r="F252" s="124">
        <v>757918</v>
      </c>
      <c r="G252" s="124"/>
      <c r="H252" s="128" t="s">
        <v>16851</v>
      </c>
      <c r="I252" s="124"/>
      <c r="J252" s="124"/>
      <c r="K252" s="124"/>
      <c r="L252" s="124"/>
      <c r="M252" s="197">
        <v>7.29</v>
      </c>
      <c r="N252" s="197">
        <v>0</v>
      </c>
      <c r="O252" s="197">
        <v>50.01</v>
      </c>
      <c r="P252" s="197">
        <v>0</v>
      </c>
      <c r="Q252" s="124" t="s">
        <v>1314</v>
      </c>
    </row>
    <row r="253" spans="1:17" ht="51">
      <c r="A253" s="124" t="s">
        <v>619</v>
      </c>
      <c r="B253" s="124"/>
      <c r="C253" s="125" t="s">
        <v>713</v>
      </c>
      <c r="D253" s="195">
        <v>43262</v>
      </c>
      <c r="E253" s="124" t="s">
        <v>23</v>
      </c>
      <c r="F253" s="124">
        <v>17972</v>
      </c>
      <c r="G253" s="124"/>
      <c r="H253" s="128" t="s">
        <v>16852</v>
      </c>
      <c r="I253" s="124"/>
      <c r="J253" s="124"/>
      <c r="K253" s="124"/>
      <c r="L253" s="124"/>
      <c r="M253" s="197">
        <v>0</v>
      </c>
      <c r="N253" s="197">
        <v>0</v>
      </c>
      <c r="O253" s="197">
        <v>0.02</v>
      </c>
      <c r="P253" s="197">
        <v>0</v>
      </c>
      <c r="Q253" s="124" t="s">
        <v>1314</v>
      </c>
    </row>
    <row r="254" spans="1:17" ht="51">
      <c r="A254" s="124">
        <v>513</v>
      </c>
      <c r="B254" s="124"/>
      <c r="C254" s="125" t="s">
        <v>201</v>
      </c>
      <c r="D254" s="195">
        <v>43263</v>
      </c>
      <c r="E254" s="124" t="s">
        <v>6</v>
      </c>
      <c r="F254" s="124">
        <v>75773</v>
      </c>
      <c r="G254" s="124"/>
      <c r="H254" s="128" t="s">
        <v>3380</v>
      </c>
      <c r="I254" s="124"/>
      <c r="J254" s="124"/>
      <c r="K254" s="124"/>
      <c r="L254" s="124"/>
      <c r="M254" s="197">
        <v>0</v>
      </c>
      <c r="N254" s="197">
        <v>374745</v>
      </c>
      <c r="O254" s="197">
        <v>0</v>
      </c>
      <c r="P254" s="197">
        <v>2570750.7000000002</v>
      </c>
      <c r="Q254" s="124" t="s">
        <v>1314</v>
      </c>
    </row>
    <row r="255" spans="1:17" ht="51">
      <c r="A255" s="124" t="s">
        <v>619</v>
      </c>
      <c r="B255" s="124"/>
      <c r="C255" s="125" t="s">
        <v>713</v>
      </c>
      <c r="D255" s="195">
        <v>43263</v>
      </c>
      <c r="E255" s="124" t="s">
        <v>23</v>
      </c>
      <c r="F255" s="124">
        <v>17976</v>
      </c>
      <c r="G255" s="124"/>
      <c r="H255" s="128" t="s">
        <v>16853</v>
      </c>
      <c r="I255" s="124"/>
      <c r="J255" s="124"/>
      <c r="K255" s="124"/>
      <c r="L255" s="124"/>
      <c r="M255" s="197">
        <v>0</v>
      </c>
      <c r="N255" s="197">
        <v>0</v>
      </c>
      <c r="O255" s="197">
        <v>0</v>
      </c>
      <c r="P255" s="197">
        <v>0.03</v>
      </c>
      <c r="Q255" s="124" t="s">
        <v>1314</v>
      </c>
    </row>
    <row r="256" spans="1:17" ht="76.5">
      <c r="A256" s="124">
        <v>514</v>
      </c>
      <c r="B256" s="124"/>
      <c r="C256" s="125" t="s">
        <v>841</v>
      </c>
      <c r="D256" s="195">
        <v>43264</v>
      </c>
      <c r="E256" s="124" t="s">
        <v>6</v>
      </c>
      <c r="F256" s="124">
        <v>759905</v>
      </c>
      <c r="G256" s="124"/>
      <c r="H256" s="128" t="s">
        <v>16854</v>
      </c>
      <c r="I256" s="124"/>
      <c r="J256" s="124"/>
      <c r="K256" s="124"/>
      <c r="L256" s="124"/>
      <c r="M256" s="197">
        <v>0</v>
      </c>
      <c r="N256" s="197">
        <v>3470516.58</v>
      </c>
      <c r="O256" s="197">
        <v>0</v>
      </c>
      <c r="P256" s="197">
        <v>23807743.739999998</v>
      </c>
      <c r="Q256" s="124" t="s">
        <v>1314</v>
      </c>
    </row>
    <row r="257" spans="1:17" ht="76.5">
      <c r="A257" s="124">
        <v>514</v>
      </c>
      <c r="B257" s="124"/>
      <c r="C257" s="125" t="s">
        <v>841</v>
      </c>
      <c r="D257" s="195">
        <v>43264</v>
      </c>
      <c r="E257" s="124" t="s">
        <v>11</v>
      </c>
      <c r="F257" s="124">
        <v>759905</v>
      </c>
      <c r="G257" s="124"/>
      <c r="H257" s="128" t="s">
        <v>16855</v>
      </c>
      <c r="I257" s="124"/>
      <c r="J257" s="124"/>
      <c r="K257" s="124"/>
      <c r="L257" s="124"/>
      <c r="M257" s="197">
        <v>7.29</v>
      </c>
      <c r="N257" s="197">
        <v>0</v>
      </c>
      <c r="O257" s="197">
        <v>50.01</v>
      </c>
      <c r="P257" s="197">
        <v>0</v>
      </c>
      <c r="Q257" s="124" t="s">
        <v>1314</v>
      </c>
    </row>
    <row r="258" spans="1:17" ht="51">
      <c r="A258" s="124" t="s">
        <v>620</v>
      </c>
      <c r="B258" s="124"/>
      <c r="C258" s="125" t="s">
        <v>714</v>
      </c>
      <c r="D258" s="195">
        <v>43266</v>
      </c>
      <c r="E258" s="124" t="s">
        <v>20</v>
      </c>
      <c r="F258" s="124">
        <v>10909</v>
      </c>
      <c r="G258" s="124"/>
      <c r="H258" s="128" t="s">
        <v>16856</v>
      </c>
      <c r="I258" s="124"/>
      <c r="J258" s="124"/>
      <c r="K258" s="124"/>
      <c r="L258" s="124"/>
      <c r="M258" s="197">
        <v>13579.64</v>
      </c>
      <c r="N258" s="197">
        <v>0</v>
      </c>
      <c r="O258" s="197">
        <v>93156.33</v>
      </c>
      <c r="P258" s="197">
        <v>0</v>
      </c>
      <c r="Q258" s="124" t="s">
        <v>1314</v>
      </c>
    </row>
    <row r="259" spans="1:17" ht="63.75">
      <c r="A259" s="124">
        <v>47</v>
      </c>
      <c r="B259" s="124"/>
      <c r="C259" s="125" t="s">
        <v>699</v>
      </c>
      <c r="D259" s="195">
        <v>43266</v>
      </c>
      <c r="E259" s="124" t="s">
        <v>6</v>
      </c>
      <c r="F259" s="124">
        <v>762196</v>
      </c>
      <c r="G259" s="124"/>
      <c r="H259" s="128" t="s">
        <v>16857</v>
      </c>
      <c r="I259" s="124"/>
      <c r="J259" s="124"/>
      <c r="K259" s="124"/>
      <c r="L259" s="124"/>
      <c r="M259" s="197">
        <v>0</v>
      </c>
      <c r="N259" s="197">
        <v>1173524.8600000001</v>
      </c>
      <c r="O259" s="197">
        <v>0</v>
      </c>
      <c r="P259" s="197">
        <v>8050380.54</v>
      </c>
      <c r="Q259" s="124" t="s">
        <v>1314</v>
      </c>
    </row>
    <row r="260" spans="1:17" ht="63.75">
      <c r="A260" s="124">
        <v>85</v>
      </c>
      <c r="B260" s="124"/>
      <c r="C260" s="125" t="s">
        <v>4142</v>
      </c>
      <c r="D260" s="195">
        <v>43266</v>
      </c>
      <c r="E260" s="124" t="s">
        <v>6</v>
      </c>
      <c r="F260" s="124">
        <v>762197</v>
      </c>
      <c r="G260" s="124"/>
      <c r="H260" s="128" t="s">
        <v>16858</v>
      </c>
      <c r="I260" s="124"/>
      <c r="J260" s="124"/>
      <c r="K260" s="124"/>
      <c r="L260" s="124"/>
      <c r="M260" s="197">
        <v>0</v>
      </c>
      <c r="N260" s="197">
        <v>342873.54</v>
      </c>
      <c r="O260" s="197">
        <v>0</v>
      </c>
      <c r="P260" s="197">
        <v>2352112.48</v>
      </c>
      <c r="Q260" s="124" t="s">
        <v>1314</v>
      </c>
    </row>
    <row r="261" spans="1:17" ht="63.75">
      <c r="A261" s="124">
        <v>47</v>
      </c>
      <c r="B261" s="124"/>
      <c r="C261" s="125" t="s">
        <v>699</v>
      </c>
      <c r="D261" s="195">
        <v>43266</v>
      </c>
      <c r="E261" s="124" t="s">
        <v>11</v>
      </c>
      <c r="F261" s="124">
        <v>762196</v>
      </c>
      <c r="G261" s="124"/>
      <c r="H261" s="128" t="s">
        <v>16859</v>
      </c>
      <c r="I261" s="124"/>
      <c r="J261" s="124"/>
      <c r="K261" s="124"/>
      <c r="L261" s="124"/>
      <c r="M261" s="197">
        <v>7.29</v>
      </c>
      <c r="N261" s="197">
        <v>0</v>
      </c>
      <c r="O261" s="197">
        <v>50.01</v>
      </c>
      <c r="P261" s="197">
        <v>0</v>
      </c>
      <c r="Q261" s="124" t="s">
        <v>1314</v>
      </c>
    </row>
    <row r="262" spans="1:17" ht="63.75">
      <c r="A262" s="124">
        <v>85</v>
      </c>
      <c r="B262" s="124"/>
      <c r="C262" s="125" t="s">
        <v>4142</v>
      </c>
      <c r="D262" s="195">
        <v>43266</v>
      </c>
      <c r="E262" s="124" t="s">
        <v>11</v>
      </c>
      <c r="F262" s="124">
        <v>762197</v>
      </c>
      <c r="G262" s="124"/>
      <c r="H262" s="128" t="s">
        <v>16860</v>
      </c>
      <c r="I262" s="124"/>
      <c r="J262" s="124"/>
      <c r="K262" s="124"/>
      <c r="L262" s="124"/>
      <c r="M262" s="197">
        <v>7.29</v>
      </c>
      <c r="N262" s="197">
        <v>0</v>
      </c>
      <c r="O262" s="197">
        <v>50.01</v>
      </c>
      <c r="P262" s="197">
        <v>0</v>
      </c>
      <c r="Q262" s="124" t="s">
        <v>1314</v>
      </c>
    </row>
    <row r="263" spans="1:17" ht="51">
      <c r="A263" s="124">
        <v>513</v>
      </c>
      <c r="B263" s="124"/>
      <c r="C263" s="125" t="s">
        <v>201</v>
      </c>
      <c r="D263" s="195">
        <v>43266</v>
      </c>
      <c r="E263" s="124" t="s">
        <v>6</v>
      </c>
      <c r="F263" s="124">
        <v>75824</v>
      </c>
      <c r="G263" s="124"/>
      <c r="H263" s="128" t="s">
        <v>3380</v>
      </c>
      <c r="I263" s="124"/>
      <c r="J263" s="124"/>
      <c r="K263" s="124"/>
      <c r="L263" s="124"/>
      <c r="M263" s="197">
        <v>0</v>
      </c>
      <c r="N263" s="197">
        <v>57582.5</v>
      </c>
      <c r="O263" s="197">
        <v>0</v>
      </c>
      <c r="P263" s="197">
        <v>395015.95</v>
      </c>
      <c r="Q263" s="124" t="s">
        <v>1314</v>
      </c>
    </row>
    <row r="264" spans="1:17" ht="51">
      <c r="A264" s="124" t="s">
        <v>619</v>
      </c>
      <c r="B264" s="124"/>
      <c r="C264" s="125" t="s">
        <v>713</v>
      </c>
      <c r="D264" s="195">
        <v>43266</v>
      </c>
      <c r="E264" s="124" t="s">
        <v>23</v>
      </c>
      <c r="F264" s="124">
        <v>17988</v>
      </c>
      <c r="G264" s="124"/>
      <c r="H264" s="128" t="s">
        <v>16861</v>
      </c>
      <c r="I264" s="124"/>
      <c r="J264" s="124"/>
      <c r="K264" s="124"/>
      <c r="L264" s="124"/>
      <c r="M264" s="197">
        <v>0</v>
      </c>
      <c r="N264" s="197">
        <v>0</v>
      </c>
      <c r="O264" s="197">
        <v>0.01</v>
      </c>
      <c r="P264" s="197">
        <v>0</v>
      </c>
      <c r="Q264" s="124" t="s">
        <v>1314</v>
      </c>
    </row>
    <row r="265" spans="1:17" ht="63.75">
      <c r="A265" s="124">
        <v>47</v>
      </c>
      <c r="B265" s="124"/>
      <c r="C265" s="125" t="s">
        <v>699</v>
      </c>
      <c r="D265" s="195">
        <v>43269</v>
      </c>
      <c r="E265" s="124" t="s">
        <v>6</v>
      </c>
      <c r="F265" s="124">
        <v>762784</v>
      </c>
      <c r="G265" s="124"/>
      <c r="H265" s="128" t="s">
        <v>16862</v>
      </c>
      <c r="I265" s="124"/>
      <c r="J265" s="124"/>
      <c r="K265" s="124"/>
      <c r="L265" s="124"/>
      <c r="M265" s="197">
        <v>0</v>
      </c>
      <c r="N265" s="197">
        <v>3000000</v>
      </c>
      <c r="O265" s="197">
        <v>0</v>
      </c>
      <c r="P265" s="197">
        <v>20580000</v>
      </c>
      <c r="Q265" s="124" t="s">
        <v>1314</v>
      </c>
    </row>
    <row r="266" spans="1:17" ht="63.75">
      <c r="A266" s="124">
        <v>47</v>
      </c>
      <c r="B266" s="124"/>
      <c r="C266" s="125" t="s">
        <v>699</v>
      </c>
      <c r="D266" s="195">
        <v>43269</v>
      </c>
      <c r="E266" s="124" t="s">
        <v>11</v>
      </c>
      <c r="F266" s="124">
        <v>762784</v>
      </c>
      <c r="G266" s="124"/>
      <c r="H266" s="128" t="s">
        <v>16863</v>
      </c>
      <c r="I266" s="124"/>
      <c r="J266" s="124"/>
      <c r="K266" s="124"/>
      <c r="L266" s="124"/>
      <c r="M266" s="197">
        <v>7.29</v>
      </c>
      <c r="N266" s="197">
        <v>0</v>
      </c>
      <c r="O266" s="197">
        <v>50.01</v>
      </c>
      <c r="P266" s="197">
        <v>0</v>
      </c>
      <c r="Q266" s="124" t="s">
        <v>1314</v>
      </c>
    </row>
    <row r="267" spans="1:17" ht="51">
      <c r="A267" s="124">
        <v>513</v>
      </c>
      <c r="B267" s="124"/>
      <c r="C267" s="125" t="s">
        <v>201</v>
      </c>
      <c r="D267" s="195">
        <v>43269</v>
      </c>
      <c r="E267" s="124" t="s">
        <v>6</v>
      </c>
      <c r="F267" s="124">
        <v>75845</v>
      </c>
      <c r="G267" s="124"/>
      <c r="H267" s="128" t="s">
        <v>3380</v>
      </c>
      <c r="I267" s="124"/>
      <c r="J267" s="124"/>
      <c r="K267" s="124"/>
      <c r="L267" s="124"/>
      <c r="M267" s="197">
        <v>0</v>
      </c>
      <c r="N267" s="197">
        <v>240611.58</v>
      </c>
      <c r="O267" s="197">
        <v>0</v>
      </c>
      <c r="P267" s="197">
        <v>1650595.44</v>
      </c>
      <c r="Q267" s="124" t="s">
        <v>1314</v>
      </c>
    </row>
    <row r="268" spans="1:17" ht="51">
      <c r="A268" s="124" t="s">
        <v>619</v>
      </c>
      <c r="B268" s="124"/>
      <c r="C268" s="125" t="s">
        <v>713</v>
      </c>
      <c r="D268" s="195">
        <v>43269</v>
      </c>
      <c r="E268" s="124" t="s">
        <v>23</v>
      </c>
      <c r="F268" s="124">
        <v>17993</v>
      </c>
      <c r="G268" s="124"/>
      <c r="H268" s="128" t="s">
        <v>16864</v>
      </c>
      <c r="I268" s="124"/>
      <c r="J268" s="124"/>
      <c r="K268" s="124"/>
      <c r="L268" s="124"/>
      <c r="M268" s="197">
        <v>0</v>
      </c>
      <c r="N268" s="197">
        <v>0</v>
      </c>
      <c r="O268" s="197">
        <v>0.01</v>
      </c>
      <c r="P268" s="197">
        <v>0</v>
      </c>
      <c r="Q268" s="124" t="s">
        <v>1314</v>
      </c>
    </row>
    <row r="269" spans="1:17" ht="63.75">
      <c r="A269" s="124">
        <v>287</v>
      </c>
      <c r="B269" s="124"/>
      <c r="C269" s="125" t="s">
        <v>790</v>
      </c>
      <c r="D269" s="195">
        <v>43270</v>
      </c>
      <c r="E269" s="124" t="s">
        <v>6</v>
      </c>
      <c r="F269" s="124">
        <v>764238</v>
      </c>
      <c r="G269" s="124"/>
      <c r="H269" s="128" t="s">
        <v>16865</v>
      </c>
      <c r="I269" s="124"/>
      <c r="J269" s="124"/>
      <c r="K269" s="124"/>
      <c r="L269" s="124"/>
      <c r="M269" s="197">
        <v>0</v>
      </c>
      <c r="N269" s="197">
        <v>2890000</v>
      </c>
      <c r="O269" s="197">
        <v>0</v>
      </c>
      <c r="P269" s="197">
        <v>19825400</v>
      </c>
      <c r="Q269" s="124" t="s">
        <v>1314</v>
      </c>
    </row>
    <row r="270" spans="1:17" ht="63.75">
      <c r="A270" s="124">
        <v>47</v>
      </c>
      <c r="B270" s="124"/>
      <c r="C270" s="125" t="s">
        <v>699</v>
      </c>
      <c r="D270" s="195">
        <v>43270</v>
      </c>
      <c r="E270" s="124" t="s">
        <v>6</v>
      </c>
      <c r="F270" s="124">
        <v>764363</v>
      </c>
      <c r="G270" s="124"/>
      <c r="H270" s="128" t="s">
        <v>16866</v>
      </c>
      <c r="I270" s="124"/>
      <c r="J270" s="124"/>
      <c r="K270" s="124"/>
      <c r="L270" s="124"/>
      <c r="M270" s="197">
        <v>0</v>
      </c>
      <c r="N270" s="197">
        <v>1589297.72</v>
      </c>
      <c r="O270" s="197">
        <v>0</v>
      </c>
      <c r="P270" s="197">
        <v>10902582.359999999</v>
      </c>
      <c r="Q270" s="124" t="s">
        <v>1314</v>
      </c>
    </row>
    <row r="271" spans="1:17" ht="63.75">
      <c r="A271" s="124">
        <v>47</v>
      </c>
      <c r="B271" s="124"/>
      <c r="C271" s="125" t="s">
        <v>699</v>
      </c>
      <c r="D271" s="195">
        <v>43270</v>
      </c>
      <c r="E271" s="124" t="s">
        <v>11</v>
      </c>
      <c r="F271" s="124">
        <v>764363</v>
      </c>
      <c r="G271" s="124"/>
      <c r="H271" s="128" t="s">
        <v>16867</v>
      </c>
      <c r="I271" s="124"/>
      <c r="J271" s="124"/>
      <c r="K271" s="124"/>
      <c r="L271" s="124"/>
      <c r="M271" s="197">
        <v>7.29</v>
      </c>
      <c r="N271" s="197">
        <v>0</v>
      </c>
      <c r="O271" s="197">
        <v>50.01</v>
      </c>
      <c r="P271" s="197">
        <v>0</v>
      </c>
      <c r="Q271" s="124" t="s">
        <v>1314</v>
      </c>
    </row>
    <row r="272" spans="1:17" ht="63.75">
      <c r="A272" s="124">
        <v>291</v>
      </c>
      <c r="B272" s="124"/>
      <c r="C272" s="125" t="s">
        <v>794</v>
      </c>
      <c r="D272" s="195">
        <v>43270</v>
      </c>
      <c r="E272" s="124" t="s">
        <v>6</v>
      </c>
      <c r="F272" s="124">
        <v>764607</v>
      </c>
      <c r="G272" s="124"/>
      <c r="H272" s="128" t="s">
        <v>16868</v>
      </c>
      <c r="I272" s="124"/>
      <c r="J272" s="124"/>
      <c r="K272" s="124"/>
      <c r="L272" s="124"/>
      <c r="M272" s="197">
        <v>0</v>
      </c>
      <c r="N272" s="197">
        <v>2000000</v>
      </c>
      <c r="O272" s="197">
        <v>0</v>
      </c>
      <c r="P272" s="197">
        <v>13720000</v>
      </c>
      <c r="Q272" s="124" t="s">
        <v>1314</v>
      </c>
    </row>
    <row r="273" spans="1:17" ht="63.75">
      <c r="A273" s="124">
        <v>291</v>
      </c>
      <c r="B273" s="124"/>
      <c r="C273" s="125" t="s">
        <v>794</v>
      </c>
      <c r="D273" s="195">
        <v>43270</v>
      </c>
      <c r="E273" s="124" t="s">
        <v>6</v>
      </c>
      <c r="F273" s="124">
        <v>764606</v>
      </c>
      <c r="G273" s="124"/>
      <c r="H273" s="128" t="s">
        <v>16869</v>
      </c>
      <c r="I273" s="124"/>
      <c r="J273" s="124"/>
      <c r="K273" s="124"/>
      <c r="L273" s="124"/>
      <c r="M273" s="197">
        <v>0</v>
      </c>
      <c r="N273" s="197">
        <v>2000000</v>
      </c>
      <c r="O273" s="197">
        <v>0</v>
      </c>
      <c r="P273" s="197">
        <v>13720000</v>
      </c>
      <c r="Q273" s="124" t="s">
        <v>1314</v>
      </c>
    </row>
    <row r="274" spans="1:17" ht="51">
      <c r="A274" s="124">
        <v>513</v>
      </c>
      <c r="B274" s="124"/>
      <c r="C274" s="125" t="s">
        <v>201</v>
      </c>
      <c r="D274" s="195">
        <v>43270</v>
      </c>
      <c r="E274" s="124" t="s">
        <v>6</v>
      </c>
      <c r="F274" s="124">
        <v>75864</v>
      </c>
      <c r="G274" s="124"/>
      <c r="H274" s="128" t="s">
        <v>3380</v>
      </c>
      <c r="I274" s="124"/>
      <c r="J274" s="124"/>
      <c r="K274" s="124"/>
      <c r="L274" s="124"/>
      <c r="M274" s="197">
        <v>0</v>
      </c>
      <c r="N274" s="197">
        <v>309162.5</v>
      </c>
      <c r="O274" s="197">
        <v>0</v>
      </c>
      <c r="P274" s="197">
        <v>2120854.75</v>
      </c>
      <c r="Q274" s="124" t="s">
        <v>1314</v>
      </c>
    </row>
    <row r="275" spans="1:17" ht="51">
      <c r="A275" s="124" t="s">
        <v>619</v>
      </c>
      <c r="B275" s="124"/>
      <c r="C275" s="125" t="s">
        <v>713</v>
      </c>
      <c r="D275" s="195">
        <v>43270</v>
      </c>
      <c r="E275" s="124" t="s">
        <v>23</v>
      </c>
      <c r="F275" s="124">
        <v>17997</v>
      </c>
      <c r="G275" s="124"/>
      <c r="H275" s="128" t="s">
        <v>16870</v>
      </c>
      <c r="I275" s="124"/>
      <c r="J275" s="124"/>
      <c r="K275" s="124"/>
      <c r="L275" s="124"/>
      <c r="M275" s="197">
        <v>0</v>
      </c>
      <c r="N275" s="197">
        <v>0</v>
      </c>
      <c r="O275" s="197">
        <v>0</v>
      </c>
      <c r="P275" s="197">
        <v>0.02</v>
      </c>
      <c r="Q275" s="124" t="s">
        <v>1314</v>
      </c>
    </row>
    <row r="276" spans="1:17" ht="76.5">
      <c r="A276" s="124">
        <v>291</v>
      </c>
      <c r="B276" s="124"/>
      <c r="C276" s="125" t="s">
        <v>794</v>
      </c>
      <c r="D276" s="195">
        <v>43273</v>
      </c>
      <c r="E276" s="124" t="s">
        <v>6</v>
      </c>
      <c r="F276" s="124">
        <v>766329</v>
      </c>
      <c r="G276" s="124"/>
      <c r="H276" s="128" t="s">
        <v>16871</v>
      </c>
      <c r="I276" s="124"/>
      <c r="J276" s="124"/>
      <c r="K276" s="124"/>
      <c r="L276" s="124"/>
      <c r="M276" s="197">
        <v>0</v>
      </c>
      <c r="N276" s="197">
        <v>2000000</v>
      </c>
      <c r="O276" s="197">
        <v>0</v>
      </c>
      <c r="P276" s="197">
        <v>13720000</v>
      </c>
      <c r="Q276" s="124" t="s">
        <v>1314</v>
      </c>
    </row>
    <row r="277" spans="1:17" ht="76.5">
      <c r="A277" s="124">
        <v>291</v>
      </c>
      <c r="B277" s="124"/>
      <c r="C277" s="125" t="s">
        <v>794</v>
      </c>
      <c r="D277" s="195">
        <v>43273</v>
      </c>
      <c r="E277" s="124" t="s">
        <v>6</v>
      </c>
      <c r="F277" s="124">
        <v>766330</v>
      </c>
      <c r="G277" s="124"/>
      <c r="H277" s="128" t="s">
        <v>16872</v>
      </c>
      <c r="I277" s="124"/>
      <c r="J277" s="124"/>
      <c r="K277" s="124"/>
      <c r="L277" s="124"/>
      <c r="M277" s="197">
        <v>0</v>
      </c>
      <c r="N277" s="197">
        <v>1719637.92</v>
      </c>
      <c r="O277" s="197">
        <v>0</v>
      </c>
      <c r="P277" s="197">
        <v>11796716.130000001</v>
      </c>
      <c r="Q277" s="124" t="s">
        <v>1314</v>
      </c>
    </row>
    <row r="278" spans="1:17" ht="76.5">
      <c r="A278" s="124">
        <v>291</v>
      </c>
      <c r="B278" s="124"/>
      <c r="C278" s="125" t="s">
        <v>794</v>
      </c>
      <c r="D278" s="195">
        <v>43273</v>
      </c>
      <c r="E278" s="124" t="s">
        <v>6</v>
      </c>
      <c r="F278" s="124">
        <v>766331</v>
      </c>
      <c r="G278" s="124"/>
      <c r="H278" s="128" t="s">
        <v>16873</v>
      </c>
      <c r="I278" s="124"/>
      <c r="J278" s="124"/>
      <c r="K278" s="124"/>
      <c r="L278" s="124"/>
      <c r="M278" s="197">
        <v>0</v>
      </c>
      <c r="N278" s="197">
        <v>1000000</v>
      </c>
      <c r="O278" s="197">
        <v>0</v>
      </c>
      <c r="P278" s="197">
        <v>6860000</v>
      </c>
      <c r="Q278" s="124" t="s">
        <v>1314</v>
      </c>
    </row>
    <row r="279" spans="1:17" ht="76.5">
      <c r="A279" s="124">
        <v>291</v>
      </c>
      <c r="B279" s="124"/>
      <c r="C279" s="125" t="s">
        <v>794</v>
      </c>
      <c r="D279" s="195">
        <v>43273</v>
      </c>
      <c r="E279" s="124" t="s">
        <v>6</v>
      </c>
      <c r="F279" s="124">
        <v>766332</v>
      </c>
      <c r="G279" s="124"/>
      <c r="H279" s="128" t="s">
        <v>16874</v>
      </c>
      <c r="I279" s="124"/>
      <c r="J279" s="124"/>
      <c r="K279" s="124"/>
      <c r="L279" s="124"/>
      <c r="M279" s="197">
        <v>0</v>
      </c>
      <c r="N279" s="197">
        <v>1886338.04</v>
      </c>
      <c r="O279" s="197">
        <v>0</v>
      </c>
      <c r="P279" s="197">
        <v>12940278.949999999</v>
      </c>
      <c r="Q279" s="124" t="s">
        <v>1314</v>
      </c>
    </row>
    <row r="280" spans="1:17" ht="63.75">
      <c r="A280" s="124">
        <v>47</v>
      </c>
      <c r="B280" s="124"/>
      <c r="C280" s="125" t="s">
        <v>699</v>
      </c>
      <c r="D280" s="195">
        <v>43273</v>
      </c>
      <c r="E280" s="124" t="s">
        <v>6</v>
      </c>
      <c r="F280" s="124">
        <v>766458</v>
      </c>
      <c r="G280" s="124"/>
      <c r="H280" s="128" t="s">
        <v>16875</v>
      </c>
      <c r="I280" s="124"/>
      <c r="J280" s="124"/>
      <c r="K280" s="124"/>
      <c r="L280" s="124"/>
      <c r="M280" s="197">
        <v>0</v>
      </c>
      <c r="N280" s="197">
        <v>8000000</v>
      </c>
      <c r="O280" s="197">
        <v>0</v>
      </c>
      <c r="P280" s="197">
        <v>54880000</v>
      </c>
      <c r="Q280" s="124" t="s">
        <v>1314</v>
      </c>
    </row>
    <row r="281" spans="1:17" ht="63.75">
      <c r="A281" s="124">
        <v>47</v>
      </c>
      <c r="B281" s="124"/>
      <c r="C281" s="125" t="s">
        <v>699</v>
      </c>
      <c r="D281" s="195">
        <v>43273</v>
      </c>
      <c r="E281" s="124" t="s">
        <v>6</v>
      </c>
      <c r="F281" s="124">
        <v>766459</v>
      </c>
      <c r="G281" s="124"/>
      <c r="H281" s="128" t="s">
        <v>16876</v>
      </c>
      <c r="I281" s="124"/>
      <c r="J281" s="124"/>
      <c r="K281" s="124"/>
      <c r="L281" s="124"/>
      <c r="M281" s="197">
        <v>0</v>
      </c>
      <c r="N281" s="197">
        <v>2000000</v>
      </c>
      <c r="O281" s="197">
        <v>0</v>
      </c>
      <c r="P281" s="197">
        <v>13720000</v>
      </c>
      <c r="Q281" s="124" t="s">
        <v>1314</v>
      </c>
    </row>
    <row r="282" spans="1:17" ht="51">
      <c r="A282" s="124" t="s">
        <v>620</v>
      </c>
      <c r="B282" s="124"/>
      <c r="C282" s="125" t="s">
        <v>714</v>
      </c>
      <c r="D282" s="195">
        <v>43273</v>
      </c>
      <c r="E282" s="124" t="s">
        <v>20</v>
      </c>
      <c r="F282" s="124">
        <v>10941</v>
      </c>
      <c r="G282" s="124"/>
      <c r="H282" s="128" t="s">
        <v>16877</v>
      </c>
      <c r="I282" s="124"/>
      <c r="J282" s="124"/>
      <c r="K282" s="124"/>
      <c r="L282" s="124"/>
      <c r="M282" s="197">
        <v>216562.38</v>
      </c>
      <c r="N282" s="197">
        <v>0</v>
      </c>
      <c r="O282" s="197">
        <v>1485617.93</v>
      </c>
      <c r="P282" s="197">
        <v>0</v>
      </c>
      <c r="Q282" s="124" t="s">
        <v>1314</v>
      </c>
    </row>
    <row r="283" spans="1:17" ht="76.5">
      <c r="A283" s="124">
        <v>47</v>
      </c>
      <c r="B283" s="124"/>
      <c r="C283" s="125" t="s">
        <v>699</v>
      </c>
      <c r="D283" s="195">
        <v>43273</v>
      </c>
      <c r="E283" s="124" t="s">
        <v>11</v>
      </c>
      <c r="F283" s="124">
        <v>766458</v>
      </c>
      <c r="G283" s="124"/>
      <c r="H283" s="128" t="s">
        <v>16878</v>
      </c>
      <c r="I283" s="124"/>
      <c r="J283" s="124"/>
      <c r="K283" s="124"/>
      <c r="L283" s="124"/>
      <c r="M283" s="197">
        <v>7.29</v>
      </c>
      <c r="N283" s="197">
        <v>0</v>
      </c>
      <c r="O283" s="197">
        <v>50.01</v>
      </c>
      <c r="P283" s="197">
        <v>0</v>
      </c>
      <c r="Q283" s="124" t="s">
        <v>1314</v>
      </c>
    </row>
    <row r="284" spans="1:17" ht="76.5">
      <c r="A284" s="124">
        <v>47</v>
      </c>
      <c r="B284" s="124"/>
      <c r="C284" s="125" t="s">
        <v>699</v>
      </c>
      <c r="D284" s="195">
        <v>43273</v>
      </c>
      <c r="E284" s="124" t="s">
        <v>11</v>
      </c>
      <c r="F284" s="124">
        <v>766459</v>
      </c>
      <c r="G284" s="124"/>
      <c r="H284" s="128" t="s">
        <v>16879</v>
      </c>
      <c r="I284" s="124"/>
      <c r="J284" s="124"/>
      <c r="K284" s="124"/>
      <c r="L284" s="124"/>
      <c r="M284" s="197">
        <v>7.29</v>
      </c>
      <c r="N284" s="197">
        <v>0</v>
      </c>
      <c r="O284" s="197">
        <v>50.01</v>
      </c>
      <c r="P284" s="197">
        <v>0</v>
      </c>
      <c r="Q284" s="124" t="s">
        <v>1314</v>
      </c>
    </row>
    <row r="285" spans="1:17" ht="51">
      <c r="A285" s="124">
        <v>513</v>
      </c>
      <c r="B285" s="124"/>
      <c r="C285" s="125" t="s">
        <v>201</v>
      </c>
      <c r="D285" s="195">
        <v>43273</v>
      </c>
      <c r="E285" s="124" t="s">
        <v>6</v>
      </c>
      <c r="F285" s="124">
        <v>75903</v>
      </c>
      <c r="G285" s="124"/>
      <c r="H285" s="128" t="s">
        <v>3380</v>
      </c>
      <c r="I285" s="124"/>
      <c r="J285" s="124"/>
      <c r="K285" s="124"/>
      <c r="L285" s="124"/>
      <c r="M285" s="197">
        <v>0</v>
      </c>
      <c r="N285" s="197">
        <v>57582.5</v>
      </c>
      <c r="O285" s="197">
        <v>0</v>
      </c>
      <c r="P285" s="197">
        <v>395015.95</v>
      </c>
      <c r="Q285" s="124" t="s">
        <v>1314</v>
      </c>
    </row>
    <row r="286" spans="1:17" ht="51">
      <c r="A286" s="124" t="s">
        <v>619</v>
      </c>
      <c r="B286" s="124"/>
      <c r="C286" s="125" t="s">
        <v>713</v>
      </c>
      <c r="D286" s="195">
        <v>43273</v>
      </c>
      <c r="E286" s="124" t="s">
        <v>23</v>
      </c>
      <c r="F286" s="124">
        <v>18006</v>
      </c>
      <c r="G286" s="124"/>
      <c r="H286" s="128" t="s">
        <v>16880</v>
      </c>
      <c r="I286" s="124"/>
      <c r="J286" s="124"/>
      <c r="K286" s="124"/>
      <c r="L286" s="124"/>
      <c r="M286" s="197">
        <v>0</v>
      </c>
      <c r="N286" s="197">
        <v>0</v>
      </c>
      <c r="O286" s="197">
        <v>0</v>
      </c>
      <c r="P286" s="197">
        <v>0.03</v>
      </c>
      <c r="Q286" s="124" t="s">
        <v>1314</v>
      </c>
    </row>
    <row r="287" spans="1:17" ht="76.5">
      <c r="A287" s="124">
        <v>291</v>
      </c>
      <c r="B287" s="124"/>
      <c r="C287" s="125" t="s">
        <v>794</v>
      </c>
      <c r="D287" s="195">
        <v>43276</v>
      </c>
      <c r="E287" s="124" t="s">
        <v>6</v>
      </c>
      <c r="F287" s="124">
        <v>768274</v>
      </c>
      <c r="G287" s="124"/>
      <c r="H287" s="128" t="s">
        <v>16881</v>
      </c>
      <c r="I287" s="124"/>
      <c r="J287" s="124"/>
      <c r="K287" s="124"/>
      <c r="L287" s="124"/>
      <c r="M287" s="197">
        <v>0</v>
      </c>
      <c r="N287" s="197">
        <v>9327439.7200000007</v>
      </c>
      <c r="O287" s="197">
        <v>0</v>
      </c>
      <c r="P287" s="197">
        <v>63986236.479999997</v>
      </c>
      <c r="Q287" s="124" t="s">
        <v>1314</v>
      </c>
    </row>
    <row r="288" spans="1:17" ht="51">
      <c r="A288" s="124">
        <v>585</v>
      </c>
      <c r="B288" s="124"/>
      <c r="C288" s="125" t="s">
        <v>221</v>
      </c>
      <c r="D288" s="195">
        <v>43276</v>
      </c>
      <c r="E288" s="124" t="s">
        <v>6</v>
      </c>
      <c r="F288" s="124">
        <v>990096</v>
      </c>
      <c r="G288" s="124"/>
      <c r="H288" s="128" t="s">
        <v>16882</v>
      </c>
      <c r="I288" s="124"/>
      <c r="J288" s="124"/>
      <c r="K288" s="124"/>
      <c r="L288" s="124"/>
      <c r="M288" s="197">
        <v>0</v>
      </c>
      <c r="N288" s="197">
        <v>31000.18</v>
      </c>
      <c r="O288" s="197">
        <v>0</v>
      </c>
      <c r="P288" s="197">
        <v>212661.23</v>
      </c>
      <c r="Q288" s="124" t="s">
        <v>1314</v>
      </c>
    </row>
    <row r="289" spans="1:17" ht="51">
      <c r="A289" s="124">
        <v>513</v>
      </c>
      <c r="B289" s="124"/>
      <c r="C289" s="125" t="s">
        <v>201</v>
      </c>
      <c r="D289" s="195">
        <v>43276</v>
      </c>
      <c r="E289" s="124" t="s">
        <v>6</v>
      </c>
      <c r="F289" s="124">
        <v>75921</v>
      </c>
      <c r="G289" s="124"/>
      <c r="H289" s="128" t="s">
        <v>3380</v>
      </c>
      <c r="I289" s="124"/>
      <c r="J289" s="124"/>
      <c r="K289" s="124"/>
      <c r="L289" s="124"/>
      <c r="M289" s="197">
        <v>0</v>
      </c>
      <c r="N289" s="197">
        <v>248500</v>
      </c>
      <c r="O289" s="197">
        <v>0</v>
      </c>
      <c r="P289" s="197">
        <v>1704710</v>
      </c>
      <c r="Q289" s="124" t="s">
        <v>1314</v>
      </c>
    </row>
    <row r="290" spans="1:17" ht="63.75">
      <c r="A290" s="124">
        <v>86</v>
      </c>
      <c r="B290" s="124"/>
      <c r="C290" s="125" t="s">
        <v>710</v>
      </c>
      <c r="D290" s="195">
        <v>43277</v>
      </c>
      <c r="E290" s="124" t="s">
        <v>6</v>
      </c>
      <c r="F290" s="124">
        <v>769264</v>
      </c>
      <c r="G290" s="124"/>
      <c r="H290" s="128" t="s">
        <v>16883</v>
      </c>
      <c r="I290" s="124"/>
      <c r="J290" s="124"/>
      <c r="K290" s="124"/>
      <c r="L290" s="124"/>
      <c r="M290" s="197">
        <v>0</v>
      </c>
      <c r="N290" s="197">
        <v>158369.03</v>
      </c>
      <c r="O290" s="197">
        <v>0</v>
      </c>
      <c r="P290" s="197">
        <v>1086411.55</v>
      </c>
      <c r="Q290" s="124" t="s">
        <v>1314</v>
      </c>
    </row>
    <row r="291" spans="1:17" ht="63.75">
      <c r="A291" s="124">
        <v>86</v>
      </c>
      <c r="B291" s="124"/>
      <c r="C291" s="125" t="s">
        <v>710</v>
      </c>
      <c r="D291" s="195">
        <v>43277</v>
      </c>
      <c r="E291" s="124" t="s">
        <v>11</v>
      </c>
      <c r="F291" s="124">
        <v>769264</v>
      </c>
      <c r="G291" s="124"/>
      <c r="H291" s="128" t="s">
        <v>16884</v>
      </c>
      <c r="I291" s="124"/>
      <c r="J291" s="124"/>
      <c r="K291" s="124"/>
      <c r="L291" s="124"/>
      <c r="M291" s="197">
        <v>7.29</v>
      </c>
      <c r="N291" s="197">
        <v>0</v>
      </c>
      <c r="O291" s="197">
        <v>50.01</v>
      </c>
      <c r="P291" s="197">
        <v>0</v>
      </c>
      <c r="Q291" s="124" t="s">
        <v>1314</v>
      </c>
    </row>
    <row r="292" spans="1:17" ht="51">
      <c r="A292" s="124">
        <v>513</v>
      </c>
      <c r="B292" s="124"/>
      <c r="C292" s="125" t="s">
        <v>201</v>
      </c>
      <c r="D292" s="195">
        <v>43277</v>
      </c>
      <c r="E292" s="124" t="s">
        <v>6</v>
      </c>
      <c r="F292" s="124">
        <v>75940</v>
      </c>
      <c r="G292" s="124"/>
      <c r="H292" s="128" t="s">
        <v>3380</v>
      </c>
      <c r="I292" s="124"/>
      <c r="J292" s="124"/>
      <c r="K292" s="124"/>
      <c r="L292" s="124"/>
      <c r="M292" s="197">
        <v>0</v>
      </c>
      <c r="N292" s="197">
        <v>122000</v>
      </c>
      <c r="O292" s="197">
        <v>0</v>
      </c>
      <c r="P292" s="197">
        <v>836920</v>
      </c>
      <c r="Q292" s="124" t="s">
        <v>1314</v>
      </c>
    </row>
    <row r="293" spans="1:17" ht="51">
      <c r="A293" s="124" t="s">
        <v>620</v>
      </c>
      <c r="B293" s="124"/>
      <c r="C293" s="125" t="s">
        <v>714</v>
      </c>
      <c r="D293" s="195">
        <v>43278</v>
      </c>
      <c r="E293" s="124" t="s">
        <v>20</v>
      </c>
      <c r="F293" s="124">
        <v>11024</v>
      </c>
      <c r="G293" s="124"/>
      <c r="H293" s="128" t="s">
        <v>16885</v>
      </c>
      <c r="I293" s="124"/>
      <c r="J293" s="124"/>
      <c r="K293" s="124"/>
      <c r="L293" s="124"/>
      <c r="M293" s="197">
        <v>4352.8100000000004</v>
      </c>
      <c r="N293" s="197">
        <v>0</v>
      </c>
      <c r="O293" s="197">
        <v>29860.28</v>
      </c>
      <c r="P293" s="197">
        <v>0</v>
      </c>
      <c r="Q293" s="124" t="s">
        <v>1314</v>
      </c>
    </row>
    <row r="294" spans="1:17" ht="51">
      <c r="A294" s="124" t="s">
        <v>619</v>
      </c>
      <c r="B294" s="124"/>
      <c r="C294" s="125" t="s">
        <v>713</v>
      </c>
      <c r="D294" s="195">
        <v>43278</v>
      </c>
      <c r="E294" s="124" t="s">
        <v>23</v>
      </c>
      <c r="F294" s="124">
        <v>18018</v>
      </c>
      <c r="G294" s="124"/>
      <c r="H294" s="128" t="s">
        <v>16886</v>
      </c>
      <c r="I294" s="124"/>
      <c r="J294" s="124"/>
      <c r="K294" s="124"/>
      <c r="L294" s="124"/>
      <c r="M294" s="197">
        <v>0</v>
      </c>
      <c r="N294" s="197">
        <v>0</v>
      </c>
      <c r="O294" s="197">
        <v>0.01</v>
      </c>
      <c r="P294" s="197">
        <v>0</v>
      </c>
      <c r="Q294" s="124" t="s">
        <v>1314</v>
      </c>
    </row>
    <row r="295" spans="1:17" ht="102">
      <c r="A295" s="124" t="s">
        <v>619</v>
      </c>
      <c r="B295" s="124"/>
      <c r="C295" s="125" t="s">
        <v>713</v>
      </c>
      <c r="D295" s="195">
        <v>43279</v>
      </c>
      <c r="E295" s="124" t="s">
        <v>6</v>
      </c>
      <c r="F295" s="124">
        <v>771084</v>
      </c>
      <c r="G295" s="124"/>
      <c r="H295" s="128" t="s">
        <v>16887</v>
      </c>
      <c r="I295" s="124"/>
      <c r="J295" s="124"/>
      <c r="K295" s="124"/>
      <c r="L295" s="124"/>
      <c r="M295" s="197">
        <v>0</v>
      </c>
      <c r="N295" s="197">
        <v>6.11</v>
      </c>
      <c r="O295" s="197">
        <v>0</v>
      </c>
      <c r="P295" s="197">
        <v>41.91</v>
      </c>
      <c r="Q295" s="124" t="s">
        <v>1314</v>
      </c>
    </row>
    <row r="296" spans="1:17" ht="63.75">
      <c r="A296" s="124">
        <v>514</v>
      </c>
      <c r="B296" s="124"/>
      <c r="C296" s="125" t="s">
        <v>841</v>
      </c>
      <c r="D296" s="195">
        <v>43279</v>
      </c>
      <c r="E296" s="124" t="s">
        <v>6</v>
      </c>
      <c r="F296" s="124">
        <v>771601</v>
      </c>
      <c r="G296" s="124"/>
      <c r="H296" s="128" t="s">
        <v>16888</v>
      </c>
      <c r="I296" s="124"/>
      <c r="J296" s="124"/>
      <c r="K296" s="124"/>
      <c r="L296" s="124"/>
      <c r="M296" s="197">
        <v>0</v>
      </c>
      <c r="N296" s="197">
        <v>29216.29</v>
      </c>
      <c r="O296" s="197">
        <v>0</v>
      </c>
      <c r="P296" s="197">
        <v>200423.75</v>
      </c>
      <c r="Q296" s="124" t="s">
        <v>1314</v>
      </c>
    </row>
    <row r="297" spans="1:17" ht="51">
      <c r="A297" s="124">
        <v>514</v>
      </c>
      <c r="B297" s="124"/>
      <c r="C297" s="125" t="s">
        <v>841</v>
      </c>
      <c r="D297" s="195">
        <v>43279</v>
      </c>
      <c r="E297" s="124" t="s">
        <v>3</v>
      </c>
      <c r="F297" s="124">
        <v>1635263</v>
      </c>
      <c r="G297" s="124"/>
      <c r="H297" s="128" t="s">
        <v>16889</v>
      </c>
      <c r="I297" s="124"/>
      <c r="J297" s="124"/>
      <c r="K297" s="124"/>
      <c r="L297" s="124"/>
      <c r="M297" s="197">
        <v>0</v>
      </c>
      <c r="N297" s="197">
        <v>21.87</v>
      </c>
      <c r="O297" s="197">
        <v>0</v>
      </c>
      <c r="P297" s="197">
        <v>150.03</v>
      </c>
      <c r="Q297" s="124" t="s">
        <v>1314</v>
      </c>
    </row>
    <row r="298" spans="1:17" ht="63.75">
      <c r="A298" s="124">
        <v>212</v>
      </c>
      <c r="B298" s="124"/>
      <c r="C298" s="125" t="s">
        <v>761</v>
      </c>
      <c r="D298" s="195">
        <v>43279</v>
      </c>
      <c r="E298" s="124" t="s">
        <v>6</v>
      </c>
      <c r="F298" s="124">
        <v>771728</v>
      </c>
      <c r="G298" s="124"/>
      <c r="H298" s="128" t="s">
        <v>16890</v>
      </c>
      <c r="I298" s="124"/>
      <c r="J298" s="124"/>
      <c r="K298" s="124"/>
      <c r="L298" s="124"/>
      <c r="M298" s="197">
        <v>0</v>
      </c>
      <c r="N298" s="197">
        <v>5645060.7999999998</v>
      </c>
      <c r="O298" s="197">
        <v>0</v>
      </c>
      <c r="P298" s="197">
        <v>38725117.090000004</v>
      </c>
      <c r="Q298" s="124" t="s">
        <v>1314</v>
      </c>
    </row>
    <row r="299" spans="1:17" ht="63.75">
      <c r="A299" s="124">
        <v>212</v>
      </c>
      <c r="B299" s="124"/>
      <c r="C299" s="125" t="s">
        <v>761</v>
      </c>
      <c r="D299" s="195">
        <v>43279</v>
      </c>
      <c r="E299" s="124" t="s">
        <v>6</v>
      </c>
      <c r="F299" s="124">
        <v>771729</v>
      </c>
      <c r="G299" s="124"/>
      <c r="H299" s="128" t="s">
        <v>16891</v>
      </c>
      <c r="I299" s="124"/>
      <c r="J299" s="124"/>
      <c r="K299" s="124"/>
      <c r="L299" s="124"/>
      <c r="M299" s="197">
        <v>0</v>
      </c>
      <c r="N299" s="197">
        <v>996187.2</v>
      </c>
      <c r="O299" s="197">
        <v>0</v>
      </c>
      <c r="P299" s="197">
        <v>6833844.1900000004</v>
      </c>
      <c r="Q299" s="124" t="s">
        <v>1314</v>
      </c>
    </row>
    <row r="300" spans="1:17" ht="63.75">
      <c r="A300" s="124">
        <v>212</v>
      </c>
      <c r="B300" s="124"/>
      <c r="C300" s="125" t="s">
        <v>761</v>
      </c>
      <c r="D300" s="195">
        <v>43279</v>
      </c>
      <c r="E300" s="124" t="s">
        <v>11</v>
      </c>
      <c r="F300" s="124">
        <v>771728</v>
      </c>
      <c r="G300" s="124"/>
      <c r="H300" s="128" t="s">
        <v>16892</v>
      </c>
      <c r="I300" s="124"/>
      <c r="J300" s="124"/>
      <c r="K300" s="124"/>
      <c r="L300" s="124"/>
      <c r="M300" s="197">
        <v>7.29</v>
      </c>
      <c r="N300" s="197">
        <v>0</v>
      </c>
      <c r="O300" s="197">
        <v>50.01</v>
      </c>
      <c r="P300" s="197">
        <v>0</v>
      </c>
      <c r="Q300" s="124" t="s">
        <v>1314</v>
      </c>
    </row>
    <row r="301" spans="1:17" ht="63.75">
      <c r="A301" s="124">
        <v>212</v>
      </c>
      <c r="B301" s="124"/>
      <c r="C301" s="125" t="s">
        <v>761</v>
      </c>
      <c r="D301" s="195">
        <v>43279</v>
      </c>
      <c r="E301" s="124" t="s">
        <v>11</v>
      </c>
      <c r="F301" s="124">
        <v>771729</v>
      </c>
      <c r="G301" s="124"/>
      <c r="H301" s="128" t="s">
        <v>16893</v>
      </c>
      <c r="I301" s="124"/>
      <c r="J301" s="124"/>
      <c r="K301" s="124"/>
      <c r="L301" s="124"/>
      <c r="M301" s="197">
        <v>7.29</v>
      </c>
      <c r="N301" s="197">
        <v>0</v>
      </c>
      <c r="O301" s="197">
        <v>50.01</v>
      </c>
      <c r="P301" s="197">
        <v>0</v>
      </c>
      <c r="Q301" s="124" t="s">
        <v>1314</v>
      </c>
    </row>
    <row r="302" spans="1:17" ht="51">
      <c r="A302" s="124" t="s">
        <v>619</v>
      </c>
      <c r="B302" s="124"/>
      <c r="C302" s="125" t="s">
        <v>713</v>
      </c>
      <c r="D302" s="195">
        <v>43279</v>
      </c>
      <c r="E302" s="124" t="s">
        <v>23</v>
      </c>
      <c r="F302" s="124">
        <v>18022</v>
      </c>
      <c r="G302" s="124"/>
      <c r="H302" s="128" t="s">
        <v>16894</v>
      </c>
      <c r="I302" s="124"/>
      <c r="J302" s="124"/>
      <c r="K302" s="124"/>
      <c r="L302" s="124"/>
      <c r="M302" s="197">
        <v>0</v>
      </c>
      <c r="N302" s="197">
        <v>0</v>
      </c>
      <c r="O302" s="197">
        <v>0</v>
      </c>
      <c r="P302" s="197">
        <v>0.01</v>
      </c>
      <c r="Q302" s="124" t="s">
        <v>1314</v>
      </c>
    </row>
    <row r="303" spans="1:17" ht="63.75">
      <c r="A303" s="124" t="s">
        <v>620</v>
      </c>
      <c r="B303" s="124"/>
      <c r="C303" s="125" t="s">
        <v>714</v>
      </c>
      <c r="D303" s="195">
        <v>43280</v>
      </c>
      <c r="E303" s="124" t="s">
        <v>20</v>
      </c>
      <c r="F303" s="124">
        <v>10844</v>
      </c>
      <c r="G303" s="124"/>
      <c r="H303" s="128" t="s">
        <v>16895</v>
      </c>
      <c r="I303" s="124"/>
      <c r="J303" s="124"/>
      <c r="K303" s="124"/>
      <c r="L303" s="124"/>
      <c r="M303" s="197">
        <v>15778.03</v>
      </c>
      <c r="N303" s="197">
        <v>0</v>
      </c>
      <c r="O303" s="197">
        <v>108237.29</v>
      </c>
      <c r="P303" s="197">
        <v>0</v>
      </c>
      <c r="Q303" s="124" t="s">
        <v>1314</v>
      </c>
    </row>
    <row r="304" spans="1:17" ht="63.75">
      <c r="A304" s="124" t="s">
        <v>620</v>
      </c>
      <c r="B304" s="124"/>
      <c r="C304" s="125" t="s">
        <v>714</v>
      </c>
      <c r="D304" s="195">
        <v>43280</v>
      </c>
      <c r="E304" s="124" t="s">
        <v>20</v>
      </c>
      <c r="F304" s="124">
        <v>10828</v>
      </c>
      <c r="G304" s="124"/>
      <c r="H304" s="128" t="s">
        <v>16896</v>
      </c>
      <c r="I304" s="124"/>
      <c r="J304" s="124"/>
      <c r="K304" s="124"/>
      <c r="L304" s="124"/>
      <c r="M304" s="197">
        <v>15238.26</v>
      </c>
      <c r="N304" s="197">
        <v>0</v>
      </c>
      <c r="O304" s="197">
        <v>104534.46</v>
      </c>
      <c r="P304" s="197">
        <v>0</v>
      </c>
      <c r="Q304" s="124" t="s">
        <v>1314</v>
      </c>
    </row>
    <row r="305" spans="1:17" ht="63.75">
      <c r="A305" s="124">
        <v>86</v>
      </c>
      <c r="B305" s="124"/>
      <c r="C305" s="125" t="s">
        <v>710</v>
      </c>
      <c r="D305" s="195">
        <v>43280</v>
      </c>
      <c r="E305" s="124" t="s">
        <v>6</v>
      </c>
      <c r="F305" s="124">
        <v>773292</v>
      </c>
      <c r="G305" s="124"/>
      <c r="H305" s="128" t="s">
        <v>16897</v>
      </c>
      <c r="I305" s="124"/>
      <c r="J305" s="124"/>
      <c r="K305" s="124"/>
      <c r="L305" s="124"/>
      <c r="M305" s="197">
        <v>0</v>
      </c>
      <c r="N305" s="197">
        <v>14302202.4</v>
      </c>
      <c r="O305" s="197">
        <v>0</v>
      </c>
      <c r="P305" s="197">
        <v>98113108.459999993</v>
      </c>
      <c r="Q305" s="124" t="s">
        <v>1314</v>
      </c>
    </row>
    <row r="306" spans="1:17" ht="63.75">
      <c r="A306" s="124">
        <v>86</v>
      </c>
      <c r="B306" s="124"/>
      <c r="C306" s="125" t="s">
        <v>710</v>
      </c>
      <c r="D306" s="195">
        <v>43280</v>
      </c>
      <c r="E306" s="124" t="s">
        <v>6</v>
      </c>
      <c r="F306" s="124">
        <v>773293</v>
      </c>
      <c r="G306" s="124"/>
      <c r="H306" s="128" t="s">
        <v>16898</v>
      </c>
      <c r="I306" s="124"/>
      <c r="J306" s="124"/>
      <c r="K306" s="124"/>
      <c r="L306" s="124"/>
      <c r="M306" s="197">
        <v>0</v>
      </c>
      <c r="N306" s="197">
        <v>3575550.6</v>
      </c>
      <c r="O306" s="197">
        <v>0</v>
      </c>
      <c r="P306" s="197">
        <v>24528277.120000001</v>
      </c>
      <c r="Q306" s="124" t="s">
        <v>1314</v>
      </c>
    </row>
    <row r="307" spans="1:17" ht="63.75">
      <c r="A307" s="124">
        <v>253</v>
      </c>
      <c r="B307" s="124"/>
      <c r="C307" s="125" t="s">
        <v>778</v>
      </c>
      <c r="D307" s="195">
        <v>43280</v>
      </c>
      <c r="E307" s="124" t="s">
        <v>6</v>
      </c>
      <c r="F307" s="124">
        <v>773291</v>
      </c>
      <c r="G307" s="124"/>
      <c r="H307" s="128" t="s">
        <v>16899</v>
      </c>
      <c r="I307" s="124"/>
      <c r="J307" s="124"/>
      <c r="K307" s="124"/>
      <c r="L307" s="124"/>
      <c r="M307" s="197">
        <v>0</v>
      </c>
      <c r="N307" s="197">
        <v>2725069.8</v>
      </c>
      <c r="O307" s="197">
        <v>0</v>
      </c>
      <c r="P307" s="197">
        <v>18693978.829999998</v>
      </c>
      <c r="Q307" s="124" t="s">
        <v>1314</v>
      </c>
    </row>
    <row r="308" spans="1:17" ht="63.75">
      <c r="A308" s="124">
        <v>253</v>
      </c>
      <c r="B308" s="124"/>
      <c r="C308" s="125" t="s">
        <v>778</v>
      </c>
      <c r="D308" s="195">
        <v>43280</v>
      </c>
      <c r="E308" s="124" t="s">
        <v>6</v>
      </c>
      <c r="F308" s="124">
        <v>773290</v>
      </c>
      <c r="G308" s="124"/>
      <c r="H308" s="128" t="s">
        <v>16900</v>
      </c>
      <c r="I308" s="124"/>
      <c r="J308" s="124"/>
      <c r="K308" s="124"/>
      <c r="L308" s="124"/>
      <c r="M308" s="197">
        <v>0</v>
      </c>
      <c r="N308" s="197">
        <v>10900279.210000001</v>
      </c>
      <c r="O308" s="197">
        <v>0</v>
      </c>
      <c r="P308" s="197">
        <v>74775915.379999995</v>
      </c>
      <c r="Q308" s="124" t="s">
        <v>1314</v>
      </c>
    </row>
    <row r="309" spans="1:17" ht="38.25">
      <c r="A309" s="124">
        <v>253</v>
      </c>
      <c r="B309" s="124"/>
      <c r="C309" s="125" t="s">
        <v>778</v>
      </c>
      <c r="D309" s="195">
        <v>43280</v>
      </c>
      <c r="E309" s="124" t="s">
        <v>6</v>
      </c>
      <c r="F309" s="124">
        <v>925988</v>
      </c>
      <c r="G309" s="124"/>
      <c r="H309" s="128" t="s">
        <v>16901</v>
      </c>
      <c r="I309" s="124"/>
      <c r="J309" s="124"/>
      <c r="K309" s="124"/>
      <c r="L309" s="124"/>
      <c r="M309" s="197">
        <v>0</v>
      </c>
      <c r="N309" s="197">
        <v>9632298.9800000004</v>
      </c>
      <c r="O309" s="197">
        <v>0</v>
      </c>
      <c r="P309" s="197">
        <v>66077571</v>
      </c>
      <c r="Q309" s="124" t="s">
        <v>1314</v>
      </c>
    </row>
    <row r="310" spans="1:17" ht="63.75">
      <c r="A310" s="124">
        <v>253</v>
      </c>
      <c r="B310" s="124"/>
      <c r="C310" s="125" t="s">
        <v>778</v>
      </c>
      <c r="D310" s="195">
        <v>43280</v>
      </c>
      <c r="E310" s="124" t="s">
        <v>11</v>
      </c>
      <c r="F310" s="124">
        <v>773290</v>
      </c>
      <c r="G310" s="124"/>
      <c r="H310" s="128" t="s">
        <v>16902</v>
      </c>
      <c r="I310" s="124"/>
      <c r="J310" s="124"/>
      <c r="K310" s="124"/>
      <c r="L310" s="124"/>
      <c r="M310" s="197">
        <v>7.29</v>
      </c>
      <c r="N310" s="197">
        <v>0</v>
      </c>
      <c r="O310" s="197">
        <v>50.01</v>
      </c>
      <c r="P310" s="197">
        <v>0</v>
      </c>
      <c r="Q310" s="124" t="s">
        <v>1314</v>
      </c>
    </row>
    <row r="311" spans="1:17" ht="51">
      <c r="A311" s="124">
        <v>253</v>
      </c>
      <c r="B311" s="124"/>
      <c r="C311" s="125" t="s">
        <v>778</v>
      </c>
      <c r="D311" s="195">
        <v>43280</v>
      </c>
      <c r="E311" s="124" t="s">
        <v>11</v>
      </c>
      <c r="F311" s="124">
        <v>925988</v>
      </c>
      <c r="G311" s="124"/>
      <c r="H311" s="128" t="s">
        <v>16903</v>
      </c>
      <c r="I311" s="124"/>
      <c r="J311" s="124"/>
      <c r="K311" s="124"/>
      <c r="L311" s="124"/>
      <c r="M311" s="197">
        <v>7.29</v>
      </c>
      <c r="N311" s="197">
        <v>0</v>
      </c>
      <c r="O311" s="197">
        <v>50.01</v>
      </c>
      <c r="P311" s="197">
        <v>0</v>
      </c>
      <c r="Q311" s="124" t="s">
        <v>1314</v>
      </c>
    </row>
    <row r="312" spans="1:17" ht="76.5">
      <c r="A312" s="124">
        <v>86</v>
      </c>
      <c r="B312" s="124"/>
      <c r="C312" s="125" t="s">
        <v>710</v>
      </c>
      <c r="D312" s="195">
        <v>43280</v>
      </c>
      <c r="E312" s="124" t="s">
        <v>11</v>
      </c>
      <c r="F312" s="124">
        <v>773293</v>
      </c>
      <c r="G312" s="124"/>
      <c r="H312" s="128" t="s">
        <v>16904</v>
      </c>
      <c r="I312" s="124"/>
      <c r="J312" s="124"/>
      <c r="K312" s="124"/>
      <c r="L312" s="124"/>
      <c r="M312" s="197">
        <v>7.29</v>
      </c>
      <c r="N312" s="197">
        <v>0</v>
      </c>
      <c r="O312" s="197">
        <v>50.01</v>
      </c>
      <c r="P312" s="197">
        <v>0</v>
      </c>
      <c r="Q312" s="124" t="s">
        <v>1314</v>
      </c>
    </row>
    <row r="313" spans="1:17" ht="76.5">
      <c r="A313" s="124">
        <v>86</v>
      </c>
      <c r="B313" s="124"/>
      <c r="C313" s="125" t="s">
        <v>710</v>
      </c>
      <c r="D313" s="195">
        <v>43280</v>
      </c>
      <c r="E313" s="124" t="s">
        <v>11</v>
      </c>
      <c r="F313" s="124">
        <v>773292</v>
      </c>
      <c r="G313" s="124"/>
      <c r="H313" s="128" t="s">
        <v>16905</v>
      </c>
      <c r="I313" s="124"/>
      <c r="J313" s="124"/>
      <c r="K313" s="124"/>
      <c r="L313" s="124"/>
      <c r="M313" s="197">
        <v>7.29</v>
      </c>
      <c r="N313" s="197">
        <v>0</v>
      </c>
      <c r="O313" s="197">
        <v>50.01</v>
      </c>
      <c r="P313" s="197">
        <v>0</v>
      </c>
      <c r="Q313" s="124" t="s">
        <v>1314</v>
      </c>
    </row>
    <row r="314" spans="1:17" ht="63.75">
      <c r="A314" s="124">
        <v>253</v>
      </c>
      <c r="B314" s="124"/>
      <c r="C314" s="125" t="s">
        <v>778</v>
      </c>
      <c r="D314" s="195">
        <v>43280</v>
      </c>
      <c r="E314" s="124" t="s">
        <v>11</v>
      </c>
      <c r="F314" s="124">
        <v>773291</v>
      </c>
      <c r="G314" s="124"/>
      <c r="H314" s="128" t="s">
        <v>16906</v>
      </c>
      <c r="I314" s="124"/>
      <c r="J314" s="124"/>
      <c r="K314" s="124"/>
      <c r="L314" s="124"/>
      <c r="M314" s="197">
        <v>7.29</v>
      </c>
      <c r="N314" s="197">
        <v>0</v>
      </c>
      <c r="O314" s="197">
        <v>50.01</v>
      </c>
      <c r="P314" s="197">
        <v>0</v>
      </c>
      <c r="Q314" s="124" t="s">
        <v>1314</v>
      </c>
    </row>
    <row r="315" spans="1:17" ht="51">
      <c r="A315" s="124" t="s">
        <v>619</v>
      </c>
      <c r="B315" s="124"/>
      <c r="C315" s="125" t="s">
        <v>713</v>
      </c>
      <c r="D315" s="195">
        <v>43280</v>
      </c>
      <c r="E315" s="124" t="s">
        <v>23</v>
      </c>
      <c r="F315" s="124">
        <v>18026</v>
      </c>
      <c r="G315" s="124"/>
      <c r="H315" s="128" t="s">
        <v>16907</v>
      </c>
      <c r="I315" s="124"/>
      <c r="J315" s="124"/>
      <c r="K315" s="124"/>
      <c r="L315" s="124"/>
      <c r="M315" s="197">
        <v>0</v>
      </c>
      <c r="N315" s="197">
        <v>0</v>
      </c>
      <c r="O315" s="197">
        <v>0</v>
      </c>
      <c r="P315" s="197">
        <v>0.01</v>
      </c>
      <c r="Q315" s="124" t="s">
        <v>1314</v>
      </c>
    </row>
    <row r="317" spans="1:17">
      <c r="H317" s="349" t="s">
        <v>637</v>
      </c>
      <c r="I317" s="349"/>
      <c r="J317" s="349"/>
      <c r="K317" s="349"/>
      <c r="L317" s="349"/>
      <c r="M317" s="202">
        <f>+SUBTOTAL(9,M10:M315)</f>
        <v>42996692.999999985</v>
      </c>
      <c r="N317" s="202">
        <f>+SUBTOTAL(9,N10:N315)</f>
        <v>227296072.89000002</v>
      </c>
      <c r="O317" s="202">
        <f>+SUBTOTAL(9,O10:O315)</f>
        <v>294957314.37999964</v>
      </c>
      <c r="P317" s="202">
        <f>+SUBTOTAL(9,P10:P315)</f>
        <v>1559251060.5699999</v>
      </c>
    </row>
  </sheetData>
  <sheetProtection formatCells="0" formatColumns="0" formatRows="0" insertColumns="0" insertRows="0" insertHyperlinks="0" sort="0" autoFilter="0" pivotTables="0"/>
  <autoFilter ref="A8:Q288"/>
  <mergeCells count="22">
    <mergeCell ref="H317:L317"/>
    <mergeCell ref="Q8:Q9"/>
    <mergeCell ref="N8:N9"/>
    <mergeCell ref="P8:P9"/>
    <mergeCell ref="M7:N7"/>
    <mergeCell ref="I8:I9"/>
    <mergeCell ref="J8:J9"/>
    <mergeCell ref="K8:K9"/>
    <mergeCell ref="O7:P7"/>
    <mergeCell ref="M8:M9"/>
    <mergeCell ref="O8:O9"/>
    <mergeCell ref="L8:L9"/>
    <mergeCell ref="F8:F9"/>
    <mergeCell ref="I7:J7"/>
    <mergeCell ref="K7:L7"/>
    <mergeCell ref="G8:G9"/>
    <mergeCell ref="H8:H9"/>
    <mergeCell ref="C8:C9"/>
    <mergeCell ref="A8:A9"/>
    <mergeCell ref="B8:B9"/>
    <mergeCell ref="D8:D9"/>
    <mergeCell ref="E8:E9"/>
  </mergeCells>
  <pageMargins left="0.31496062992125984" right="0.19685039370078741" top="0.31496062992125984" bottom="0.74803149606299213" header="0.31496062992125984" footer="0.31496062992125984"/>
  <pageSetup scale="5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O125"/>
  <sheetViews>
    <sheetView view="pageBreakPreview" zoomScaleNormal="85" zoomScaleSheetLayoutView="100" workbookViewId="0">
      <pane ySplit="8" topLeftCell="A9" activePane="bottomLeft" state="frozen"/>
      <selection activeCell="G12" sqref="G12:K12"/>
      <selection pane="bottomLeft" activeCell="F5" sqref="F5"/>
    </sheetView>
  </sheetViews>
  <sheetFormatPr baseColWidth="10" defaultRowHeight="12.75"/>
  <cols>
    <col min="1" max="1" width="6.140625" style="153" customWidth="1"/>
    <col min="2" max="2" width="4.140625" style="153" bestFit="1" customWidth="1"/>
    <col min="3" max="3" width="30.7109375" style="153" customWidth="1"/>
    <col min="4" max="4" width="11.5703125" style="216" bestFit="1" customWidth="1"/>
    <col min="5" max="5" width="9.7109375" style="122" customWidth="1"/>
    <col min="6" max="6" width="11.7109375" style="122" customWidth="1"/>
    <col min="7" max="7" width="60.28515625" style="194" customWidth="1"/>
    <col min="8" max="12" width="6.7109375" style="118" customWidth="1"/>
    <col min="13" max="14" width="14.42578125" style="198" bestFit="1" customWidth="1"/>
    <col min="15" max="15" width="15.42578125" style="198" customWidth="1"/>
    <col min="16" max="16384" width="11.42578125" style="118"/>
  </cols>
  <sheetData>
    <row r="1" spans="1:15">
      <c r="A1" s="206" t="s">
        <v>1396</v>
      </c>
      <c r="B1" s="206"/>
      <c r="C1" s="206"/>
      <c r="D1" s="227"/>
      <c r="E1" s="227"/>
      <c r="F1" s="227"/>
      <c r="G1" s="206"/>
      <c r="H1" s="206"/>
      <c r="I1" s="206"/>
      <c r="J1" s="206"/>
      <c r="K1" s="206"/>
      <c r="L1" s="206"/>
      <c r="M1" s="219"/>
      <c r="N1" s="219"/>
      <c r="O1" s="219"/>
    </row>
    <row r="2" spans="1:15">
      <c r="A2" s="206" t="s">
        <v>38</v>
      </c>
      <c r="B2" s="206"/>
      <c r="C2" s="206"/>
      <c r="D2" s="227"/>
      <c r="E2" s="227"/>
      <c r="F2" s="227"/>
      <c r="G2" s="206"/>
      <c r="H2" s="206"/>
      <c r="I2" s="206"/>
      <c r="J2" s="206"/>
      <c r="K2" s="206"/>
      <c r="L2" s="206"/>
      <c r="M2" s="219"/>
      <c r="N2" s="219"/>
      <c r="O2" s="219"/>
    </row>
    <row r="3" spans="1:15">
      <c r="A3" s="206" t="s">
        <v>39</v>
      </c>
      <c r="B3" s="206"/>
      <c r="C3" s="206"/>
      <c r="D3" s="227"/>
      <c r="E3" s="227"/>
      <c r="F3" s="227"/>
      <c r="G3" s="206"/>
      <c r="H3" s="206"/>
      <c r="I3" s="206"/>
      <c r="J3" s="206"/>
      <c r="K3" s="206"/>
      <c r="L3" s="206"/>
      <c r="M3" s="219"/>
      <c r="N3" s="219"/>
      <c r="O3" s="219"/>
    </row>
    <row r="4" spans="1:15">
      <c r="A4" s="206" t="str">
        <f>+'CUT MN'!A4</f>
        <v>CORRESPONDIENTE AL PERIODO DE ENERO A JUNIO DE 2018</v>
      </c>
      <c r="B4" s="206"/>
      <c r="C4" s="206"/>
      <c r="D4" s="227"/>
      <c r="E4" s="227"/>
      <c r="F4" s="227"/>
      <c r="G4" s="206"/>
      <c r="H4" s="206"/>
      <c r="I4" s="206"/>
      <c r="J4" s="206"/>
      <c r="K4" s="206"/>
      <c r="L4" s="206"/>
      <c r="M4" s="219"/>
      <c r="N4" s="219"/>
      <c r="O4" s="219"/>
    </row>
    <row r="5" spans="1:15">
      <c r="A5" s="121" t="str">
        <f>+'CUT MN'!A5</f>
        <v>ACTUALIZADO AL : 4 de julio de 2018</v>
      </c>
      <c r="B5" s="121"/>
      <c r="C5" s="121"/>
      <c r="D5" s="228"/>
      <c r="E5" s="228"/>
      <c r="F5" s="228"/>
      <c r="G5" s="121"/>
      <c r="H5" s="121"/>
      <c r="I5" s="121"/>
      <c r="J5" s="121"/>
      <c r="K5" s="121"/>
      <c r="L5" s="121"/>
      <c r="M5" s="235"/>
      <c r="N5" s="235"/>
      <c r="O5" s="235"/>
    </row>
    <row r="6" spans="1:15">
      <c r="A6" s="111"/>
      <c r="B6" s="136"/>
      <c r="C6" s="137"/>
      <c r="D6" s="138"/>
      <c r="E6" s="137"/>
      <c r="F6" s="137"/>
      <c r="G6" s="191"/>
      <c r="H6" s="139"/>
      <c r="I6" s="139"/>
      <c r="J6" s="139"/>
      <c r="K6" s="139"/>
      <c r="L6" s="139"/>
      <c r="M6" s="140"/>
      <c r="N6" s="140"/>
      <c r="O6" s="199"/>
    </row>
    <row r="7" spans="1:15">
      <c r="A7" s="142"/>
      <c r="B7" s="142"/>
      <c r="C7" s="142"/>
      <c r="D7" s="143"/>
      <c r="E7" s="142"/>
      <c r="F7" s="142"/>
      <c r="G7" s="192"/>
      <c r="H7" s="342" t="s">
        <v>1346</v>
      </c>
      <c r="I7" s="342"/>
      <c r="J7" s="342" t="s">
        <v>1345</v>
      </c>
      <c r="K7" s="342"/>
      <c r="L7" s="208"/>
      <c r="M7" s="196"/>
      <c r="N7" s="196"/>
      <c r="O7" s="200"/>
    </row>
    <row r="8" spans="1:15" ht="25.5">
      <c r="A8" s="277" t="s">
        <v>1347</v>
      </c>
      <c r="B8" s="277" t="s">
        <v>1348</v>
      </c>
      <c r="C8" s="276" t="s">
        <v>1359</v>
      </c>
      <c r="D8" s="148" t="s">
        <v>1361</v>
      </c>
      <c r="E8" s="147" t="s">
        <v>632</v>
      </c>
      <c r="F8" s="147" t="s">
        <v>633</v>
      </c>
      <c r="G8" s="147" t="s">
        <v>42</v>
      </c>
      <c r="H8" s="277" t="s">
        <v>1350</v>
      </c>
      <c r="I8" s="277" t="s">
        <v>1351</v>
      </c>
      <c r="J8" s="277" t="s">
        <v>1349</v>
      </c>
      <c r="K8" s="277" t="s">
        <v>1352</v>
      </c>
      <c r="L8" s="207" t="s">
        <v>1395</v>
      </c>
      <c r="M8" s="278" t="s">
        <v>1353</v>
      </c>
      <c r="N8" s="278" t="s">
        <v>1354</v>
      </c>
      <c r="O8" s="149" t="s">
        <v>1357</v>
      </c>
    </row>
    <row r="9" spans="1:15" ht="51">
      <c r="A9" s="150">
        <v>132</v>
      </c>
      <c r="B9" s="257" t="s">
        <v>1366</v>
      </c>
      <c r="C9" s="125" t="s">
        <v>728</v>
      </c>
      <c r="D9" s="151" t="s">
        <v>3393</v>
      </c>
      <c r="E9" s="150">
        <v>277</v>
      </c>
      <c r="F9" s="150" t="s">
        <v>3394</v>
      </c>
      <c r="G9" s="152" t="s">
        <v>3395</v>
      </c>
      <c r="H9" s="152"/>
      <c r="I9" s="152"/>
      <c r="J9" s="152"/>
      <c r="K9" s="152"/>
      <c r="L9" s="152"/>
      <c r="M9" s="236">
        <v>31845698.469999999</v>
      </c>
      <c r="N9" s="236"/>
      <c r="O9" s="237">
        <v>31845698.469999999</v>
      </c>
    </row>
    <row r="10" spans="1:15" ht="51">
      <c r="A10" s="150">
        <v>225</v>
      </c>
      <c r="B10" s="257" t="s">
        <v>1279</v>
      </c>
      <c r="C10" s="125" t="s">
        <v>766</v>
      </c>
      <c r="D10" s="151" t="s">
        <v>4775</v>
      </c>
      <c r="E10" s="150">
        <v>689</v>
      </c>
      <c r="F10" s="150" t="s">
        <v>4776</v>
      </c>
      <c r="G10" s="152" t="s">
        <v>4777</v>
      </c>
      <c r="H10" s="152"/>
      <c r="I10" s="152"/>
      <c r="J10" s="152"/>
      <c r="K10" s="152"/>
      <c r="L10" s="152"/>
      <c r="M10" s="236">
        <v>0.02</v>
      </c>
      <c r="N10" s="236"/>
      <c r="O10" s="237">
        <v>0.02</v>
      </c>
    </row>
    <row r="11" spans="1:15" ht="38.25">
      <c r="A11" s="150">
        <v>132</v>
      </c>
      <c r="B11" s="257" t="s">
        <v>1278</v>
      </c>
      <c r="C11" s="125" t="s">
        <v>728</v>
      </c>
      <c r="D11" s="151">
        <v>43234</v>
      </c>
      <c r="E11" s="150">
        <v>2431</v>
      </c>
      <c r="F11" s="150" t="s">
        <v>11672</v>
      </c>
      <c r="G11" s="152" t="s">
        <v>11673</v>
      </c>
      <c r="H11" s="152"/>
      <c r="I11" s="152"/>
      <c r="J11" s="152"/>
      <c r="K11" s="152"/>
      <c r="L11" s="152"/>
      <c r="M11" s="236">
        <v>20000000</v>
      </c>
      <c r="N11" s="236"/>
      <c r="O11" s="237">
        <v>20000000</v>
      </c>
    </row>
    <row r="12" spans="1:15" ht="51">
      <c r="A12" s="150" t="s">
        <v>617</v>
      </c>
      <c r="B12" s="257" t="s">
        <v>1278</v>
      </c>
      <c r="C12" s="125" t="s">
        <v>713</v>
      </c>
      <c r="D12" s="151">
        <v>43235</v>
      </c>
      <c r="E12" s="150">
        <v>2466</v>
      </c>
      <c r="F12" s="150" t="s">
        <v>11674</v>
      </c>
      <c r="G12" s="152" t="s">
        <v>11675</v>
      </c>
      <c r="H12" s="152"/>
      <c r="I12" s="152"/>
      <c r="J12" s="152"/>
      <c r="K12" s="152"/>
      <c r="L12" s="152"/>
      <c r="M12" s="236">
        <v>702.81</v>
      </c>
      <c r="N12" s="236"/>
      <c r="O12" s="237">
        <v>702.81</v>
      </c>
    </row>
    <row r="13" spans="1:15" ht="51">
      <c r="A13" s="150" t="s">
        <v>617</v>
      </c>
      <c r="B13" s="257" t="s">
        <v>1278</v>
      </c>
      <c r="C13" s="125" t="s">
        <v>713</v>
      </c>
      <c r="D13" s="151">
        <v>43245</v>
      </c>
      <c r="E13" s="150">
        <v>2866</v>
      </c>
      <c r="F13" s="150" t="s">
        <v>11676</v>
      </c>
      <c r="G13" s="152" t="s">
        <v>11677</v>
      </c>
      <c r="H13" s="152"/>
      <c r="I13" s="152"/>
      <c r="J13" s="152"/>
      <c r="K13" s="152"/>
      <c r="L13" s="152"/>
      <c r="M13" s="236">
        <v>268527.24</v>
      </c>
      <c r="N13" s="236"/>
      <c r="O13" s="237">
        <v>268527.24</v>
      </c>
    </row>
    <row r="14" spans="1:15" ht="51">
      <c r="A14" s="150" t="s">
        <v>617</v>
      </c>
      <c r="B14" s="257" t="s">
        <v>1278</v>
      </c>
      <c r="C14" s="125" t="s">
        <v>713</v>
      </c>
      <c r="D14" s="151">
        <v>43245</v>
      </c>
      <c r="E14" s="150">
        <v>2867</v>
      </c>
      <c r="F14" s="150" t="s">
        <v>6340</v>
      </c>
      <c r="G14" s="152" t="s">
        <v>11678</v>
      </c>
      <c r="H14" s="152"/>
      <c r="I14" s="152"/>
      <c r="J14" s="152"/>
      <c r="K14" s="152"/>
      <c r="L14" s="152"/>
      <c r="M14" s="236">
        <v>223596.31</v>
      </c>
      <c r="N14" s="236"/>
      <c r="O14" s="237">
        <v>223596.31</v>
      </c>
    </row>
    <row r="15" spans="1:15" ht="51">
      <c r="A15" s="150" t="s">
        <v>619</v>
      </c>
      <c r="B15" s="257" t="s">
        <v>1279</v>
      </c>
      <c r="C15" s="125" t="s">
        <v>713</v>
      </c>
      <c r="D15" s="151">
        <v>43252</v>
      </c>
      <c r="E15" s="150">
        <v>2946</v>
      </c>
      <c r="F15" s="150" t="s">
        <v>1280</v>
      </c>
      <c r="G15" s="152" t="s">
        <v>16930</v>
      </c>
      <c r="H15" s="152"/>
      <c r="I15" s="152"/>
      <c r="J15" s="152"/>
      <c r="K15" s="152"/>
      <c r="L15" s="152"/>
      <c r="M15" s="236">
        <v>1216038.33</v>
      </c>
      <c r="N15" s="236"/>
      <c r="O15" s="237">
        <v>1216038.33</v>
      </c>
    </row>
    <row r="16" spans="1:15" ht="51">
      <c r="A16" s="150" t="s">
        <v>619</v>
      </c>
      <c r="B16" s="257" t="s">
        <v>1279</v>
      </c>
      <c r="C16" s="125" t="s">
        <v>713</v>
      </c>
      <c r="D16" s="151">
        <v>43255</v>
      </c>
      <c r="E16" s="150">
        <v>3002</v>
      </c>
      <c r="F16" s="150" t="s">
        <v>1280</v>
      </c>
      <c r="G16" s="152" t="s">
        <v>16931</v>
      </c>
      <c r="H16" s="152"/>
      <c r="I16" s="152"/>
      <c r="J16" s="152"/>
      <c r="K16" s="152"/>
      <c r="L16" s="152"/>
      <c r="M16" s="236">
        <v>215000</v>
      </c>
      <c r="N16" s="236"/>
      <c r="O16" s="237">
        <v>215000</v>
      </c>
    </row>
    <row r="17" spans="1:15" ht="51">
      <c r="A17" s="150">
        <v>312</v>
      </c>
      <c r="B17" s="257" t="s">
        <v>1278</v>
      </c>
      <c r="C17" s="125" t="s">
        <v>809</v>
      </c>
      <c r="D17" s="151">
        <v>43266</v>
      </c>
      <c r="E17" s="150">
        <v>3445</v>
      </c>
      <c r="F17" s="150" t="s">
        <v>16909</v>
      </c>
      <c r="G17" s="152" t="s">
        <v>16932</v>
      </c>
      <c r="H17" s="152"/>
      <c r="I17" s="152"/>
      <c r="J17" s="152"/>
      <c r="K17" s="152"/>
      <c r="L17" s="152"/>
      <c r="M17" s="236">
        <v>131749.51999999999</v>
      </c>
      <c r="N17" s="236"/>
      <c r="O17" s="237">
        <v>131749.51999999999</v>
      </c>
    </row>
    <row r="18" spans="1:15" ht="51">
      <c r="A18" s="150">
        <v>287</v>
      </c>
      <c r="B18" s="257" t="s">
        <v>1309</v>
      </c>
      <c r="C18" s="125" t="s">
        <v>790</v>
      </c>
      <c r="D18" s="151">
        <v>43278</v>
      </c>
      <c r="E18" s="150">
        <v>4038</v>
      </c>
      <c r="F18" s="150" t="s">
        <v>16910</v>
      </c>
      <c r="G18" s="152" t="s">
        <v>16933</v>
      </c>
      <c r="H18" s="152"/>
      <c r="I18" s="152"/>
      <c r="J18" s="152"/>
      <c r="K18" s="152"/>
      <c r="L18" s="152"/>
      <c r="M18" s="236">
        <v>2302840.7400000002</v>
      </c>
      <c r="N18" s="236"/>
      <c r="O18" s="237">
        <v>2302840.7400000002</v>
      </c>
    </row>
    <row r="19" spans="1:15" ht="51">
      <c r="A19" s="150">
        <v>291</v>
      </c>
      <c r="B19" s="257" t="s">
        <v>1278</v>
      </c>
      <c r="C19" s="125" t="s">
        <v>794</v>
      </c>
      <c r="D19" s="151">
        <v>43279</v>
      </c>
      <c r="E19" s="150">
        <v>4077</v>
      </c>
      <c r="F19" s="150" t="s">
        <v>16911</v>
      </c>
      <c r="G19" s="152" t="s">
        <v>16934</v>
      </c>
      <c r="H19" s="152"/>
      <c r="I19" s="152"/>
      <c r="J19" s="152"/>
      <c r="K19" s="152"/>
      <c r="L19" s="152"/>
      <c r="M19" s="236">
        <v>21446000</v>
      </c>
      <c r="N19" s="236"/>
      <c r="O19" s="237">
        <v>21446000</v>
      </c>
    </row>
    <row r="20" spans="1:15" ht="51">
      <c r="A20" s="150" t="s">
        <v>619</v>
      </c>
      <c r="B20" s="257" t="s">
        <v>1279</v>
      </c>
      <c r="C20" s="125" t="s">
        <v>713</v>
      </c>
      <c r="D20" s="151">
        <v>43279</v>
      </c>
      <c r="E20" s="150">
        <v>4078</v>
      </c>
      <c r="F20" s="150" t="s">
        <v>1280</v>
      </c>
      <c r="G20" s="152" t="s">
        <v>16935</v>
      </c>
      <c r="H20" s="152"/>
      <c r="I20" s="152"/>
      <c r="J20" s="152"/>
      <c r="K20" s="152"/>
      <c r="L20" s="152"/>
      <c r="M20" s="236">
        <v>147119560</v>
      </c>
      <c r="N20" s="236"/>
      <c r="O20" s="237">
        <v>147119560</v>
      </c>
    </row>
    <row r="21" spans="1:15" ht="51">
      <c r="A21" s="150">
        <v>582</v>
      </c>
      <c r="B21" s="257" t="s">
        <v>1278</v>
      </c>
      <c r="C21" s="125" t="s">
        <v>856</v>
      </c>
      <c r="D21" s="151" t="s">
        <v>4771</v>
      </c>
      <c r="E21" s="150">
        <v>14</v>
      </c>
      <c r="F21" s="150" t="s">
        <v>4778</v>
      </c>
      <c r="G21" s="152" t="s">
        <v>16936</v>
      </c>
      <c r="H21" s="152"/>
      <c r="I21" s="152"/>
      <c r="J21" s="152"/>
      <c r="K21" s="152"/>
      <c r="L21" s="152"/>
      <c r="M21" s="236"/>
      <c r="N21" s="236">
        <v>738.15</v>
      </c>
      <c r="O21" s="237">
        <v>738.15</v>
      </c>
    </row>
    <row r="22" spans="1:15" ht="51">
      <c r="A22" s="150">
        <v>578</v>
      </c>
      <c r="B22" s="257" t="s">
        <v>1278</v>
      </c>
      <c r="C22" s="125" t="s">
        <v>853</v>
      </c>
      <c r="D22" s="151" t="s">
        <v>4771</v>
      </c>
      <c r="E22" s="150">
        <v>15</v>
      </c>
      <c r="F22" s="150" t="s">
        <v>16912</v>
      </c>
      <c r="G22" s="152" t="s">
        <v>16937</v>
      </c>
      <c r="H22" s="152"/>
      <c r="I22" s="152"/>
      <c r="J22" s="152"/>
      <c r="K22" s="152"/>
      <c r="L22" s="152"/>
      <c r="M22" s="236"/>
      <c r="N22" s="236">
        <v>89.32</v>
      </c>
      <c r="O22" s="237">
        <v>89.32</v>
      </c>
    </row>
    <row r="23" spans="1:15" ht="63.75">
      <c r="A23" s="150">
        <v>223</v>
      </c>
      <c r="B23" s="257" t="s">
        <v>1278</v>
      </c>
      <c r="C23" s="125" t="s">
        <v>765</v>
      </c>
      <c r="D23" s="151" t="s">
        <v>4771</v>
      </c>
      <c r="E23" s="150">
        <v>16</v>
      </c>
      <c r="F23" s="150" t="s">
        <v>16913</v>
      </c>
      <c r="G23" s="152" t="s">
        <v>16938</v>
      </c>
      <c r="H23" s="152"/>
      <c r="I23" s="152"/>
      <c r="J23" s="152"/>
      <c r="K23" s="152"/>
      <c r="L23" s="152"/>
      <c r="M23" s="236"/>
      <c r="N23" s="236">
        <v>3446.7</v>
      </c>
      <c r="O23" s="237">
        <v>3446.7</v>
      </c>
    </row>
    <row r="24" spans="1:15" ht="51">
      <c r="A24" s="150">
        <v>513</v>
      </c>
      <c r="B24" s="257" t="s">
        <v>1309</v>
      </c>
      <c r="C24" s="125" t="s">
        <v>201</v>
      </c>
      <c r="D24" s="151" t="s">
        <v>3393</v>
      </c>
      <c r="E24" s="150">
        <v>277</v>
      </c>
      <c r="F24" s="150" t="s">
        <v>3401</v>
      </c>
      <c r="G24" s="152" t="s">
        <v>3395</v>
      </c>
      <c r="H24" s="152"/>
      <c r="I24" s="152"/>
      <c r="J24" s="152"/>
      <c r="K24" s="152"/>
      <c r="L24" s="152"/>
      <c r="M24" s="236"/>
      <c r="N24" s="236">
        <v>31845698.469999999</v>
      </c>
      <c r="O24" s="237">
        <v>31845698.469999999</v>
      </c>
    </row>
    <row r="25" spans="1:15" ht="51">
      <c r="A25" s="150">
        <v>292</v>
      </c>
      <c r="B25" s="257" t="s">
        <v>1278</v>
      </c>
      <c r="C25" s="125" t="s">
        <v>152</v>
      </c>
      <c r="D25" s="151" t="s">
        <v>3396</v>
      </c>
      <c r="E25" s="150">
        <v>282</v>
      </c>
      <c r="F25" s="150" t="s">
        <v>16914</v>
      </c>
      <c r="G25" s="152" t="s">
        <v>16939</v>
      </c>
      <c r="H25" s="152"/>
      <c r="I25" s="152"/>
      <c r="J25" s="152"/>
      <c r="K25" s="152"/>
      <c r="L25" s="152"/>
      <c r="M25" s="236"/>
      <c r="N25" s="236">
        <v>243.18</v>
      </c>
      <c r="O25" s="237">
        <v>243.18</v>
      </c>
    </row>
    <row r="26" spans="1:15" ht="51">
      <c r="A26" s="150">
        <v>292</v>
      </c>
      <c r="B26" s="257" t="s">
        <v>1278</v>
      </c>
      <c r="C26" s="125" t="s">
        <v>152</v>
      </c>
      <c r="D26" s="151" t="s">
        <v>16915</v>
      </c>
      <c r="E26" s="150">
        <v>392</v>
      </c>
      <c r="F26" s="150" t="s">
        <v>16914</v>
      </c>
      <c r="G26" s="152" t="s">
        <v>16940</v>
      </c>
      <c r="H26" s="152"/>
      <c r="I26" s="152"/>
      <c r="J26" s="152"/>
      <c r="K26" s="152"/>
      <c r="L26" s="152"/>
      <c r="M26" s="236"/>
      <c r="N26" s="236">
        <v>27.92</v>
      </c>
      <c r="O26" s="237">
        <v>27.92</v>
      </c>
    </row>
    <row r="27" spans="1:15" ht="51">
      <c r="A27" s="150" t="s">
        <v>619</v>
      </c>
      <c r="B27" s="257" t="s">
        <v>1279</v>
      </c>
      <c r="C27" s="125" t="s">
        <v>713</v>
      </c>
      <c r="D27" s="151" t="s">
        <v>4772</v>
      </c>
      <c r="E27" s="150">
        <v>631</v>
      </c>
      <c r="F27" s="150" t="s">
        <v>1280</v>
      </c>
      <c r="G27" s="152" t="s">
        <v>4773</v>
      </c>
      <c r="H27" s="152"/>
      <c r="I27" s="152"/>
      <c r="J27" s="152"/>
      <c r="K27" s="152"/>
      <c r="L27" s="152"/>
      <c r="M27" s="236"/>
      <c r="N27" s="236">
        <v>2368.59</v>
      </c>
      <c r="O27" s="237">
        <v>2368.59</v>
      </c>
    </row>
    <row r="28" spans="1:15" ht="51">
      <c r="A28" s="150" t="s">
        <v>619</v>
      </c>
      <c r="B28" s="257" t="s">
        <v>1279</v>
      </c>
      <c r="C28" s="125" t="s">
        <v>713</v>
      </c>
      <c r="D28" s="151" t="s">
        <v>4772</v>
      </c>
      <c r="E28" s="150">
        <v>632</v>
      </c>
      <c r="F28" s="150" t="s">
        <v>1280</v>
      </c>
      <c r="G28" s="152" t="s">
        <v>4774</v>
      </c>
      <c r="H28" s="152"/>
      <c r="I28" s="152"/>
      <c r="J28" s="152"/>
      <c r="K28" s="152"/>
      <c r="L28" s="152"/>
      <c r="M28" s="236"/>
      <c r="N28" s="236">
        <v>1.88</v>
      </c>
      <c r="O28" s="237">
        <v>1.88</v>
      </c>
    </row>
    <row r="29" spans="1:15" ht="51">
      <c r="A29" s="150" t="s">
        <v>619</v>
      </c>
      <c r="B29" s="257" t="s">
        <v>1279</v>
      </c>
      <c r="C29" s="125" t="s">
        <v>713</v>
      </c>
      <c r="D29" s="151" t="s">
        <v>4775</v>
      </c>
      <c r="E29" s="150">
        <v>689</v>
      </c>
      <c r="F29" s="150" t="s">
        <v>1280</v>
      </c>
      <c r="G29" s="152" t="s">
        <v>4777</v>
      </c>
      <c r="H29" s="152"/>
      <c r="I29" s="152"/>
      <c r="J29" s="152"/>
      <c r="K29" s="152"/>
      <c r="L29" s="152"/>
      <c r="M29" s="236"/>
      <c r="N29" s="236">
        <v>0.02</v>
      </c>
      <c r="O29" s="237">
        <v>0.02</v>
      </c>
    </row>
    <row r="30" spans="1:15" ht="51">
      <c r="A30" s="150">
        <v>342</v>
      </c>
      <c r="B30" s="257" t="s">
        <v>1278</v>
      </c>
      <c r="C30" s="125" t="s">
        <v>816</v>
      </c>
      <c r="D30" s="151" t="s">
        <v>16916</v>
      </c>
      <c r="E30" s="150" t="s">
        <v>16917</v>
      </c>
      <c r="F30" s="150" t="s">
        <v>16918</v>
      </c>
      <c r="G30" s="152" t="s">
        <v>16941</v>
      </c>
      <c r="H30" s="152"/>
      <c r="I30" s="152"/>
      <c r="J30" s="152"/>
      <c r="K30" s="152"/>
      <c r="L30" s="152"/>
      <c r="M30" s="236"/>
      <c r="N30" s="236">
        <v>134.26</v>
      </c>
      <c r="O30" s="237">
        <v>134.26</v>
      </c>
    </row>
    <row r="31" spans="1:15" ht="51">
      <c r="A31" s="150">
        <v>253</v>
      </c>
      <c r="B31" s="257" t="s">
        <v>1278</v>
      </c>
      <c r="C31" s="125" t="s">
        <v>778</v>
      </c>
      <c r="D31" s="151" t="s">
        <v>6330</v>
      </c>
      <c r="E31" s="150" t="s">
        <v>6331</v>
      </c>
      <c r="F31" s="150" t="s">
        <v>6342</v>
      </c>
      <c r="G31" s="152" t="s">
        <v>6332</v>
      </c>
      <c r="H31" s="152"/>
      <c r="I31" s="152"/>
      <c r="J31" s="152"/>
      <c r="K31" s="152"/>
      <c r="L31" s="152"/>
      <c r="M31" s="236"/>
      <c r="N31" s="236">
        <v>4254305</v>
      </c>
      <c r="O31" s="237">
        <v>4254305</v>
      </c>
    </row>
    <row r="32" spans="1:15" ht="51">
      <c r="A32" s="150" t="s">
        <v>619</v>
      </c>
      <c r="B32" s="257" t="s">
        <v>1279</v>
      </c>
      <c r="C32" s="125" t="s">
        <v>713</v>
      </c>
      <c r="D32" s="151" t="s">
        <v>16919</v>
      </c>
      <c r="E32" s="150" t="s">
        <v>16920</v>
      </c>
      <c r="F32" s="150" t="s">
        <v>1280</v>
      </c>
      <c r="G32" s="152" t="s">
        <v>16942</v>
      </c>
      <c r="H32" s="152"/>
      <c r="I32" s="152"/>
      <c r="J32" s="152"/>
      <c r="K32" s="152"/>
      <c r="L32" s="152"/>
      <c r="M32" s="236"/>
      <c r="N32" s="236">
        <v>2740839.96</v>
      </c>
      <c r="O32" s="237">
        <v>2740839.96</v>
      </c>
    </row>
    <row r="33" spans="1:15" ht="51">
      <c r="A33" s="150">
        <v>572</v>
      </c>
      <c r="B33" s="257" t="s">
        <v>1278</v>
      </c>
      <c r="C33" s="125" t="s">
        <v>848</v>
      </c>
      <c r="D33" s="151" t="s">
        <v>16921</v>
      </c>
      <c r="E33" s="150" t="s">
        <v>16922</v>
      </c>
      <c r="F33" s="150" t="s">
        <v>6343</v>
      </c>
      <c r="G33" s="152" t="s">
        <v>16943</v>
      </c>
      <c r="H33" s="152"/>
      <c r="I33" s="152"/>
      <c r="J33" s="152"/>
      <c r="K33" s="152"/>
      <c r="L33" s="152"/>
      <c r="M33" s="236"/>
      <c r="N33" s="236">
        <v>139.41999999999999</v>
      </c>
      <c r="O33" s="237">
        <v>139.41999999999999</v>
      </c>
    </row>
    <row r="34" spans="1:15" ht="51">
      <c r="A34" s="150">
        <v>287</v>
      </c>
      <c r="B34" s="257" t="s">
        <v>1309</v>
      </c>
      <c r="C34" s="125" t="s">
        <v>790</v>
      </c>
      <c r="D34" s="151" t="s">
        <v>6333</v>
      </c>
      <c r="E34" s="150" t="s">
        <v>6334</v>
      </c>
      <c r="F34" s="150" t="s">
        <v>6344</v>
      </c>
      <c r="G34" s="152" t="s">
        <v>6335</v>
      </c>
      <c r="H34" s="152"/>
      <c r="I34" s="152"/>
      <c r="J34" s="152"/>
      <c r="K34" s="152"/>
      <c r="L34" s="152"/>
      <c r="M34" s="236"/>
      <c r="N34" s="236">
        <v>17376.650000000001</v>
      </c>
      <c r="O34" s="237">
        <v>17376.650000000001</v>
      </c>
    </row>
    <row r="35" spans="1:15" ht="51">
      <c r="A35" s="150">
        <v>572</v>
      </c>
      <c r="B35" s="257" t="s">
        <v>1278</v>
      </c>
      <c r="C35" s="125" t="s">
        <v>848</v>
      </c>
      <c r="D35" s="151" t="s">
        <v>6333</v>
      </c>
      <c r="E35" s="150" t="s">
        <v>6336</v>
      </c>
      <c r="F35" s="150" t="s">
        <v>6343</v>
      </c>
      <c r="G35" s="152" t="s">
        <v>6337</v>
      </c>
      <c r="H35" s="152"/>
      <c r="I35" s="152"/>
      <c r="J35" s="152"/>
      <c r="K35" s="152"/>
      <c r="L35" s="152"/>
      <c r="M35" s="236"/>
      <c r="N35" s="236">
        <v>361.35</v>
      </c>
      <c r="O35" s="237">
        <v>361.35</v>
      </c>
    </row>
    <row r="36" spans="1:15" ht="63.75">
      <c r="A36" s="150">
        <v>291</v>
      </c>
      <c r="B36" s="257" t="s">
        <v>1366</v>
      </c>
      <c r="C36" s="125" t="s">
        <v>794</v>
      </c>
      <c r="D36" s="151" t="s">
        <v>6338</v>
      </c>
      <c r="E36" s="150" t="s">
        <v>6339</v>
      </c>
      <c r="F36" s="150" t="s">
        <v>6345</v>
      </c>
      <c r="G36" s="152" t="s">
        <v>6341</v>
      </c>
      <c r="H36" s="152"/>
      <c r="I36" s="152"/>
      <c r="J36" s="152"/>
      <c r="K36" s="152"/>
      <c r="L36" s="152"/>
      <c r="M36" s="236"/>
      <c r="N36" s="236">
        <v>405763.19</v>
      </c>
      <c r="O36" s="237">
        <v>405763.19</v>
      </c>
    </row>
    <row r="37" spans="1:15" ht="51">
      <c r="A37" s="150">
        <v>660</v>
      </c>
      <c r="B37" s="257" t="s">
        <v>1278</v>
      </c>
      <c r="C37" s="125" t="s">
        <v>233</v>
      </c>
      <c r="D37" s="151">
        <v>43216</v>
      </c>
      <c r="E37" s="150">
        <v>1981</v>
      </c>
      <c r="F37" s="150" t="s">
        <v>6358</v>
      </c>
      <c r="G37" s="152" t="s">
        <v>16944</v>
      </c>
      <c r="H37" s="152"/>
      <c r="I37" s="152"/>
      <c r="J37" s="152"/>
      <c r="K37" s="152"/>
      <c r="L37" s="152"/>
      <c r="M37" s="236"/>
      <c r="N37" s="236">
        <v>266.10000000000002</v>
      </c>
      <c r="O37" s="237">
        <v>266.10000000000002</v>
      </c>
    </row>
    <row r="38" spans="1:15" ht="51">
      <c r="A38" s="150">
        <v>660</v>
      </c>
      <c r="B38" s="257" t="s">
        <v>1278</v>
      </c>
      <c r="C38" s="125" t="s">
        <v>233</v>
      </c>
      <c r="D38" s="151">
        <v>43220</v>
      </c>
      <c r="E38" s="150">
        <v>2066</v>
      </c>
      <c r="F38" s="150" t="s">
        <v>6358</v>
      </c>
      <c r="G38" s="152" t="s">
        <v>16945</v>
      </c>
      <c r="H38" s="152"/>
      <c r="I38" s="152"/>
      <c r="J38" s="152"/>
      <c r="K38" s="152"/>
      <c r="L38" s="152"/>
      <c r="M38" s="236"/>
      <c r="N38" s="236">
        <v>8678.7800000000007</v>
      </c>
      <c r="O38" s="237">
        <v>8678.7800000000007</v>
      </c>
    </row>
    <row r="39" spans="1:15" ht="51">
      <c r="A39" s="150">
        <v>660</v>
      </c>
      <c r="B39" s="257" t="s">
        <v>1278</v>
      </c>
      <c r="C39" s="125" t="s">
        <v>233</v>
      </c>
      <c r="D39" s="151">
        <v>43220</v>
      </c>
      <c r="E39" s="150">
        <v>2067</v>
      </c>
      <c r="F39" s="150" t="s">
        <v>6358</v>
      </c>
      <c r="G39" s="152" t="s">
        <v>16946</v>
      </c>
      <c r="H39" s="152"/>
      <c r="I39" s="152"/>
      <c r="J39" s="152"/>
      <c r="K39" s="152"/>
      <c r="L39" s="152"/>
      <c r="M39" s="236"/>
      <c r="N39" s="236">
        <v>137.41999999999999</v>
      </c>
      <c r="O39" s="237">
        <v>137.41999999999999</v>
      </c>
    </row>
    <row r="40" spans="1:15" ht="51">
      <c r="A40" s="150">
        <v>660</v>
      </c>
      <c r="B40" s="257" t="s">
        <v>1278</v>
      </c>
      <c r="C40" s="125" t="s">
        <v>233</v>
      </c>
      <c r="D40" s="151">
        <v>43220</v>
      </c>
      <c r="E40" s="150">
        <v>2068</v>
      </c>
      <c r="F40" s="150" t="s">
        <v>6358</v>
      </c>
      <c r="G40" s="152" t="s">
        <v>16947</v>
      </c>
      <c r="H40" s="152"/>
      <c r="I40" s="152"/>
      <c r="J40" s="152"/>
      <c r="K40" s="152"/>
      <c r="L40" s="152"/>
      <c r="M40" s="236"/>
      <c r="N40" s="236">
        <v>1058.6300000000001</v>
      </c>
      <c r="O40" s="237">
        <v>1058.6300000000001</v>
      </c>
    </row>
    <row r="41" spans="1:15" ht="51">
      <c r="A41" s="150">
        <v>222</v>
      </c>
      <c r="B41" s="257" t="s">
        <v>1278</v>
      </c>
      <c r="C41" s="125" t="s">
        <v>764</v>
      </c>
      <c r="D41" s="151">
        <v>43220</v>
      </c>
      <c r="E41" s="150">
        <v>2069</v>
      </c>
      <c r="F41" s="150" t="s">
        <v>6359</v>
      </c>
      <c r="G41" s="152" t="s">
        <v>16948</v>
      </c>
      <c r="H41" s="152"/>
      <c r="I41" s="152"/>
      <c r="J41" s="152"/>
      <c r="K41" s="152"/>
      <c r="L41" s="152"/>
      <c r="M41" s="236"/>
      <c r="N41" s="236">
        <v>723.54</v>
      </c>
      <c r="O41" s="237">
        <v>723.54</v>
      </c>
    </row>
    <row r="42" spans="1:15" ht="51">
      <c r="A42" s="150">
        <v>572</v>
      </c>
      <c r="B42" s="257" t="s">
        <v>1278</v>
      </c>
      <c r="C42" s="125" t="s">
        <v>848</v>
      </c>
      <c r="D42" s="151">
        <v>43220</v>
      </c>
      <c r="E42" s="150">
        <v>2070</v>
      </c>
      <c r="F42" s="150" t="s">
        <v>6343</v>
      </c>
      <c r="G42" s="152" t="s">
        <v>16949</v>
      </c>
      <c r="H42" s="152"/>
      <c r="I42" s="152"/>
      <c r="J42" s="152"/>
      <c r="K42" s="152"/>
      <c r="L42" s="152"/>
      <c r="M42" s="236"/>
      <c r="N42" s="236">
        <v>774.29</v>
      </c>
      <c r="O42" s="237">
        <v>774.29</v>
      </c>
    </row>
    <row r="43" spans="1:15" ht="38.25">
      <c r="A43" s="150">
        <v>582</v>
      </c>
      <c r="B43" s="257" t="s">
        <v>1278</v>
      </c>
      <c r="C43" s="125" t="s">
        <v>856</v>
      </c>
      <c r="D43" s="151">
        <v>43234</v>
      </c>
      <c r="E43" s="150">
        <v>2431</v>
      </c>
      <c r="F43" s="150" t="s">
        <v>4778</v>
      </c>
      <c r="G43" s="152" t="s">
        <v>11673</v>
      </c>
      <c r="H43" s="152"/>
      <c r="I43" s="152"/>
      <c r="J43" s="152"/>
      <c r="K43" s="152"/>
      <c r="L43" s="152"/>
      <c r="M43" s="236"/>
      <c r="N43" s="236">
        <v>20000000</v>
      </c>
      <c r="O43" s="237">
        <v>20000000</v>
      </c>
    </row>
    <row r="44" spans="1:15" ht="51">
      <c r="A44" s="150">
        <v>222</v>
      </c>
      <c r="B44" s="257" t="s">
        <v>1278</v>
      </c>
      <c r="C44" s="125" t="s">
        <v>764</v>
      </c>
      <c r="D44" s="151">
        <v>43235</v>
      </c>
      <c r="E44" s="150">
        <v>2466</v>
      </c>
      <c r="F44" s="150" t="s">
        <v>6359</v>
      </c>
      <c r="G44" s="152" t="s">
        <v>11675</v>
      </c>
      <c r="H44" s="152"/>
      <c r="I44" s="152"/>
      <c r="J44" s="152"/>
      <c r="K44" s="152"/>
      <c r="L44" s="152"/>
      <c r="M44" s="236"/>
      <c r="N44" s="236">
        <v>702.81</v>
      </c>
      <c r="O44" s="237">
        <v>702.81</v>
      </c>
    </row>
    <row r="45" spans="1:15" ht="51">
      <c r="A45" s="150">
        <v>291</v>
      </c>
      <c r="B45" s="257" t="s">
        <v>1366</v>
      </c>
      <c r="C45" s="125" t="s">
        <v>794</v>
      </c>
      <c r="D45" s="151">
        <v>43245</v>
      </c>
      <c r="E45" s="150">
        <v>2866</v>
      </c>
      <c r="F45" s="150" t="s">
        <v>6345</v>
      </c>
      <c r="G45" s="152" t="s">
        <v>11677</v>
      </c>
      <c r="H45" s="152"/>
      <c r="I45" s="152"/>
      <c r="J45" s="152"/>
      <c r="K45" s="152"/>
      <c r="L45" s="152"/>
      <c r="M45" s="236"/>
      <c r="N45" s="236">
        <v>268527.24</v>
      </c>
      <c r="O45" s="237">
        <v>268527.24</v>
      </c>
    </row>
    <row r="46" spans="1:15" ht="51">
      <c r="A46" s="150">
        <v>291</v>
      </c>
      <c r="B46" s="257" t="s">
        <v>1366</v>
      </c>
      <c r="C46" s="125" t="s">
        <v>794</v>
      </c>
      <c r="D46" s="151">
        <v>43245</v>
      </c>
      <c r="E46" s="150">
        <v>2867</v>
      </c>
      <c r="F46" s="150" t="s">
        <v>6345</v>
      </c>
      <c r="G46" s="152" t="s">
        <v>11678</v>
      </c>
      <c r="H46" s="152"/>
      <c r="I46" s="152"/>
      <c r="J46" s="152"/>
      <c r="K46" s="152"/>
      <c r="L46" s="152"/>
      <c r="M46" s="236"/>
      <c r="N46" s="236">
        <v>223596.31</v>
      </c>
      <c r="O46" s="237">
        <v>223596.31</v>
      </c>
    </row>
    <row r="47" spans="1:15" ht="51">
      <c r="A47" s="150">
        <v>597</v>
      </c>
      <c r="B47" s="257" t="s">
        <v>1278</v>
      </c>
      <c r="C47" s="125" t="s">
        <v>4141</v>
      </c>
      <c r="D47" s="151">
        <v>43255</v>
      </c>
      <c r="E47" s="150">
        <v>3002</v>
      </c>
      <c r="F47" s="150" t="s">
        <v>16923</v>
      </c>
      <c r="G47" s="152" t="s">
        <v>16931</v>
      </c>
      <c r="H47" s="152"/>
      <c r="I47" s="152"/>
      <c r="J47" s="152"/>
      <c r="K47" s="152"/>
      <c r="L47" s="152"/>
      <c r="M47" s="236"/>
      <c r="N47" s="236">
        <v>215000</v>
      </c>
      <c r="O47" s="237">
        <v>215000</v>
      </c>
    </row>
    <row r="48" spans="1:15" ht="51">
      <c r="A48" s="150" t="s">
        <v>619</v>
      </c>
      <c r="B48" s="257" t="s">
        <v>1279</v>
      </c>
      <c r="C48" s="125" t="s">
        <v>713</v>
      </c>
      <c r="D48" s="151">
        <v>43266</v>
      </c>
      <c r="E48" s="150">
        <v>3445</v>
      </c>
      <c r="F48" s="150" t="s">
        <v>1280</v>
      </c>
      <c r="G48" s="152" t="s">
        <v>16932</v>
      </c>
      <c r="H48" s="152"/>
      <c r="I48" s="152"/>
      <c r="J48" s="152"/>
      <c r="K48" s="152"/>
      <c r="L48" s="152"/>
      <c r="M48" s="236"/>
      <c r="N48" s="236">
        <v>131749.51999999999</v>
      </c>
      <c r="O48" s="237">
        <v>131749.51999999999</v>
      </c>
    </row>
    <row r="49" spans="1:15" ht="51">
      <c r="A49" s="150" t="s">
        <v>619</v>
      </c>
      <c r="B49" s="257" t="s">
        <v>1279</v>
      </c>
      <c r="C49" s="125" t="s">
        <v>713</v>
      </c>
      <c r="D49" s="151">
        <v>43278</v>
      </c>
      <c r="E49" s="150">
        <v>4038</v>
      </c>
      <c r="F49" s="150" t="s">
        <v>1280</v>
      </c>
      <c r="G49" s="152" t="s">
        <v>16933</v>
      </c>
      <c r="H49" s="152"/>
      <c r="I49" s="152"/>
      <c r="J49" s="152"/>
      <c r="K49" s="152"/>
      <c r="L49" s="152"/>
      <c r="M49" s="236"/>
      <c r="N49" s="236">
        <v>2302840.7400000002</v>
      </c>
      <c r="O49" s="237">
        <v>2302840.7400000002</v>
      </c>
    </row>
    <row r="50" spans="1:15" ht="51">
      <c r="A50" s="150" t="s">
        <v>619</v>
      </c>
      <c r="B50" s="257" t="s">
        <v>1279</v>
      </c>
      <c r="C50" s="125" t="s">
        <v>713</v>
      </c>
      <c r="D50" s="151">
        <v>43279</v>
      </c>
      <c r="E50" s="150">
        <v>4077</v>
      </c>
      <c r="F50" s="150">
        <v>99021001</v>
      </c>
      <c r="G50" s="152" t="s">
        <v>16934</v>
      </c>
      <c r="H50" s="152"/>
      <c r="I50" s="152"/>
      <c r="J50" s="152"/>
      <c r="K50" s="152"/>
      <c r="L50" s="152"/>
      <c r="M50" s="236"/>
      <c r="N50" s="236">
        <v>21446000</v>
      </c>
      <c r="O50" s="237">
        <v>21446000</v>
      </c>
    </row>
    <row r="51" spans="1:15" ht="51">
      <c r="A51" s="150">
        <v>291</v>
      </c>
      <c r="B51" s="257" t="s">
        <v>1278</v>
      </c>
      <c r="C51" s="125" t="s">
        <v>794</v>
      </c>
      <c r="D51" s="151">
        <v>43279</v>
      </c>
      <c r="E51" s="150">
        <v>4078</v>
      </c>
      <c r="F51" s="150" t="s">
        <v>16924</v>
      </c>
      <c r="G51" s="152" t="s">
        <v>16935</v>
      </c>
      <c r="H51" s="152"/>
      <c r="I51" s="152"/>
      <c r="J51" s="152"/>
      <c r="K51" s="152"/>
      <c r="L51" s="152"/>
      <c r="M51" s="236"/>
      <c r="N51" s="236">
        <v>147119560</v>
      </c>
      <c r="O51" s="237">
        <v>147119560</v>
      </c>
    </row>
    <row r="52" spans="1:15" ht="51">
      <c r="A52" s="150">
        <v>76</v>
      </c>
      <c r="B52" s="257" t="s">
        <v>1278</v>
      </c>
      <c r="C52" s="125" t="s">
        <v>706</v>
      </c>
      <c r="D52" s="151" t="s">
        <v>3396</v>
      </c>
      <c r="E52" s="150">
        <v>278</v>
      </c>
      <c r="F52" s="150" t="s">
        <v>3397</v>
      </c>
      <c r="G52" s="152" t="s">
        <v>3398</v>
      </c>
      <c r="H52" s="152"/>
      <c r="I52" s="152"/>
      <c r="J52" s="152"/>
      <c r="K52" s="152"/>
      <c r="L52" s="152"/>
      <c r="M52" s="236">
        <v>3382607.23</v>
      </c>
      <c r="N52" s="236"/>
      <c r="O52" s="237">
        <v>3382607.23</v>
      </c>
    </row>
    <row r="53" spans="1:15" ht="51">
      <c r="A53" s="150">
        <v>76</v>
      </c>
      <c r="B53" s="257" t="s">
        <v>1278</v>
      </c>
      <c r="C53" s="125" t="s">
        <v>706</v>
      </c>
      <c r="D53" s="151" t="s">
        <v>3396</v>
      </c>
      <c r="E53" s="150">
        <v>279</v>
      </c>
      <c r="F53" s="150" t="s">
        <v>3399</v>
      </c>
      <c r="G53" s="152" t="s">
        <v>3400</v>
      </c>
      <c r="H53" s="152"/>
      <c r="I53" s="152"/>
      <c r="J53" s="152"/>
      <c r="K53" s="152"/>
      <c r="L53" s="152"/>
      <c r="M53" s="236">
        <v>2947122.75</v>
      </c>
      <c r="N53" s="236"/>
      <c r="O53" s="237">
        <v>2947122.75</v>
      </c>
    </row>
    <row r="54" spans="1:15" ht="51">
      <c r="A54" s="150">
        <v>76</v>
      </c>
      <c r="B54" s="257" t="s">
        <v>1278</v>
      </c>
      <c r="C54" s="125" t="s">
        <v>706</v>
      </c>
      <c r="D54" s="151" t="s">
        <v>4779</v>
      </c>
      <c r="E54" s="150">
        <v>609</v>
      </c>
      <c r="F54" s="150" t="s">
        <v>3397</v>
      </c>
      <c r="G54" s="152" t="s">
        <v>3398</v>
      </c>
      <c r="H54" s="152"/>
      <c r="I54" s="152"/>
      <c r="J54" s="152"/>
      <c r="K54" s="152"/>
      <c r="L54" s="152"/>
      <c r="M54" s="236">
        <v>23177.31</v>
      </c>
      <c r="N54" s="236"/>
      <c r="O54" s="237">
        <v>23177.31</v>
      </c>
    </row>
    <row r="55" spans="1:15" ht="51">
      <c r="A55" s="150">
        <v>76</v>
      </c>
      <c r="B55" s="257" t="s">
        <v>1278</v>
      </c>
      <c r="C55" s="125" t="s">
        <v>706</v>
      </c>
      <c r="D55" s="151" t="s">
        <v>4781</v>
      </c>
      <c r="E55" s="150">
        <v>818</v>
      </c>
      <c r="F55" s="150" t="s">
        <v>3397</v>
      </c>
      <c r="G55" s="152" t="s">
        <v>3398</v>
      </c>
      <c r="H55" s="152"/>
      <c r="I55" s="152"/>
      <c r="J55" s="152"/>
      <c r="K55" s="152"/>
      <c r="L55" s="152"/>
      <c r="M55" s="236">
        <v>18048</v>
      </c>
      <c r="N55" s="236"/>
      <c r="O55" s="237">
        <v>18048</v>
      </c>
    </row>
    <row r="56" spans="1:15" ht="51">
      <c r="A56" s="150">
        <v>66</v>
      </c>
      <c r="B56" s="257" t="s">
        <v>6349</v>
      </c>
      <c r="C56" s="125" t="s">
        <v>704</v>
      </c>
      <c r="D56" s="151" t="s">
        <v>6350</v>
      </c>
      <c r="E56" s="150" t="s">
        <v>6351</v>
      </c>
      <c r="F56" s="150" t="s">
        <v>6352</v>
      </c>
      <c r="G56" s="152" t="s">
        <v>6353</v>
      </c>
      <c r="H56" s="152"/>
      <c r="I56" s="152"/>
      <c r="J56" s="152"/>
      <c r="K56" s="152"/>
      <c r="L56" s="152"/>
      <c r="M56" s="236">
        <v>233020.34</v>
      </c>
      <c r="N56" s="236"/>
      <c r="O56" s="237">
        <v>233020.34</v>
      </c>
    </row>
    <row r="57" spans="1:15" ht="51">
      <c r="A57" s="150" t="s">
        <v>617</v>
      </c>
      <c r="B57" s="257" t="s">
        <v>1278</v>
      </c>
      <c r="C57" s="125" t="s">
        <v>713</v>
      </c>
      <c r="D57" s="151">
        <v>43193</v>
      </c>
      <c r="E57" s="150">
        <v>1399</v>
      </c>
      <c r="F57" s="150" t="s">
        <v>6360</v>
      </c>
      <c r="G57" s="152" t="s">
        <v>6367</v>
      </c>
      <c r="H57" s="152"/>
      <c r="I57" s="152"/>
      <c r="J57" s="152"/>
      <c r="K57" s="152"/>
      <c r="L57" s="152"/>
      <c r="M57" s="236">
        <v>64837</v>
      </c>
      <c r="N57" s="236"/>
      <c r="O57" s="237">
        <v>64837</v>
      </c>
    </row>
    <row r="58" spans="1:15" ht="51">
      <c r="A58" s="150" t="s">
        <v>617</v>
      </c>
      <c r="B58" s="257" t="s">
        <v>1278</v>
      </c>
      <c r="C58" s="125" t="s">
        <v>713</v>
      </c>
      <c r="D58" s="151">
        <v>43193</v>
      </c>
      <c r="E58" s="150">
        <v>1401</v>
      </c>
      <c r="F58" s="150" t="s">
        <v>6360</v>
      </c>
      <c r="G58" s="152" t="s">
        <v>6368</v>
      </c>
      <c r="H58" s="152"/>
      <c r="I58" s="152"/>
      <c r="J58" s="152"/>
      <c r="K58" s="152"/>
      <c r="L58" s="152"/>
      <c r="M58" s="236">
        <v>56000</v>
      </c>
      <c r="N58" s="236"/>
      <c r="O58" s="237">
        <v>56000</v>
      </c>
    </row>
    <row r="59" spans="1:15" ht="51">
      <c r="A59" s="150" t="s">
        <v>617</v>
      </c>
      <c r="B59" s="257" t="s">
        <v>1278</v>
      </c>
      <c r="C59" s="125" t="s">
        <v>713</v>
      </c>
      <c r="D59" s="151">
        <v>43193</v>
      </c>
      <c r="E59" s="150">
        <v>1402</v>
      </c>
      <c r="F59" s="150" t="s">
        <v>6360</v>
      </c>
      <c r="G59" s="152" t="s">
        <v>6369</v>
      </c>
      <c r="H59" s="152"/>
      <c r="I59" s="152"/>
      <c r="J59" s="152"/>
      <c r="K59" s="152"/>
      <c r="L59" s="152"/>
      <c r="M59" s="236">
        <v>78836</v>
      </c>
      <c r="N59" s="236"/>
      <c r="O59" s="237">
        <v>78836</v>
      </c>
    </row>
    <row r="60" spans="1:15" ht="51">
      <c r="A60" s="150" t="s">
        <v>617</v>
      </c>
      <c r="B60" s="257" t="s">
        <v>1278</v>
      </c>
      <c r="C60" s="125" t="s">
        <v>713</v>
      </c>
      <c r="D60" s="151">
        <v>43194</v>
      </c>
      <c r="E60" s="150">
        <v>1422</v>
      </c>
      <c r="F60" s="150" t="s">
        <v>6360</v>
      </c>
      <c r="G60" s="152" t="s">
        <v>6370</v>
      </c>
      <c r="H60" s="152"/>
      <c r="I60" s="152"/>
      <c r="J60" s="152"/>
      <c r="K60" s="152"/>
      <c r="L60" s="152"/>
      <c r="M60" s="236">
        <v>1702535</v>
      </c>
      <c r="N60" s="236"/>
      <c r="O60" s="237">
        <v>1702535</v>
      </c>
    </row>
    <row r="61" spans="1:15" ht="51">
      <c r="A61" s="150" t="s">
        <v>617</v>
      </c>
      <c r="B61" s="257" t="s">
        <v>1278</v>
      </c>
      <c r="C61" s="125" t="s">
        <v>713</v>
      </c>
      <c r="D61" s="151">
        <v>43194</v>
      </c>
      <c r="E61" s="150">
        <v>1423</v>
      </c>
      <c r="F61" s="150" t="s">
        <v>6360</v>
      </c>
      <c r="G61" s="152" t="s">
        <v>6371</v>
      </c>
      <c r="H61" s="152"/>
      <c r="I61" s="152"/>
      <c r="J61" s="152"/>
      <c r="K61" s="152"/>
      <c r="L61" s="152"/>
      <c r="M61" s="236">
        <v>1779265</v>
      </c>
      <c r="N61" s="236"/>
      <c r="O61" s="237">
        <v>1779265</v>
      </c>
    </row>
    <row r="62" spans="1:15" ht="51">
      <c r="A62" s="150" t="s">
        <v>617</v>
      </c>
      <c r="B62" s="257" t="s">
        <v>1278</v>
      </c>
      <c r="C62" s="125" t="s">
        <v>713</v>
      </c>
      <c r="D62" s="151">
        <v>43195</v>
      </c>
      <c r="E62" s="150">
        <v>1436</v>
      </c>
      <c r="F62" s="150" t="s">
        <v>4780</v>
      </c>
      <c r="G62" s="152" t="s">
        <v>6372</v>
      </c>
      <c r="H62" s="152"/>
      <c r="I62" s="152"/>
      <c r="J62" s="152"/>
      <c r="K62" s="152"/>
      <c r="L62" s="152"/>
      <c r="M62" s="236">
        <v>90000</v>
      </c>
      <c r="N62" s="236"/>
      <c r="O62" s="237">
        <v>90000</v>
      </c>
    </row>
    <row r="63" spans="1:15" ht="51">
      <c r="A63" s="150" t="s">
        <v>617</v>
      </c>
      <c r="B63" s="257" t="s">
        <v>1278</v>
      </c>
      <c r="C63" s="125" t="s">
        <v>713</v>
      </c>
      <c r="D63" s="151">
        <v>43195</v>
      </c>
      <c r="E63" s="150">
        <v>1437</v>
      </c>
      <c r="F63" s="150" t="s">
        <v>4780</v>
      </c>
      <c r="G63" s="152" t="s">
        <v>6373</v>
      </c>
      <c r="H63" s="152"/>
      <c r="I63" s="152"/>
      <c r="J63" s="152"/>
      <c r="K63" s="152"/>
      <c r="L63" s="152"/>
      <c r="M63" s="236">
        <v>25000</v>
      </c>
      <c r="N63" s="236"/>
      <c r="O63" s="237">
        <v>25000</v>
      </c>
    </row>
    <row r="64" spans="1:15" ht="63.75">
      <c r="A64" s="150" t="s">
        <v>617</v>
      </c>
      <c r="B64" s="257" t="s">
        <v>1278</v>
      </c>
      <c r="C64" s="125" t="s">
        <v>713</v>
      </c>
      <c r="D64" s="151">
        <v>43196</v>
      </c>
      <c r="E64" s="150">
        <v>1508</v>
      </c>
      <c r="F64" s="150" t="s">
        <v>4780</v>
      </c>
      <c r="G64" s="152" t="s">
        <v>6374</v>
      </c>
      <c r="H64" s="152"/>
      <c r="I64" s="152"/>
      <c r="J64" s="152"/>
      <c r="K64" s="152"/>
      <c r="L64" s="152"/>
      <c r="M64" s="236">
        <v>99000</v>
      </c>
      <c r="N64" s="236"/>
      <c r="O64" s="237">
        <v>99000</v>
      </c>
    </row>
    <row r="65" spans="1:15" ht="51">
      <c r="A65" s="150">
        <v>76</v>
      </c>
      <c r="B65" s="257" t="s">
        <v>1278</v>
      </c>
      <c r="C65" s="125" t="s">
        <v>706</v>
      </c>
      <c r="D65" s="151">
        <v>43199</v>
      </c>
      <c r="E65" s="150">
        <v>1512</v>
      </c>
      <c r="F65" s="150" t="s">
        <v>3397</v>
      </c>
      <c r="G65" s="152" t="s">
        <v>3398</v>
      </c>
      <c r="H65" s="152"/>
      <c r="I65" s="152"/>
      <c r="J65" s="152"/>
      <c r="K65" s="152"/>
      <c r="L65" s="152"/>
      <c r="M65" s="236">
        <v>63124.97</v>
      </c>
      <c r="N65" s="236"/>
      <c r="O65" s="237">
        <v>63124.97</v>
      </c>
    </row>
    <row r="66" spans="1:15" ht="51">
      <c r="A66" s="150">
        <v>76</v>
      </c>
      <c r="B66" s="257" t="s">
        <v>1278</v>
      </c>
      <c r="C66" s="125" t="s">
        <v>706</v>
      </c>
      <c r="D66" s="151">
        <v>43210</v>
      </c>
      <c r="E66" s="150">
        <v>1765</v>
      </c>
      <c r="F66" s="150" t="s">
        <v>3397</v>
      </c>
      <c r="G66" s="152" t="s">
        <v>3398</v>
      </c>
      <c r="H66" s="152"/>
      <c r="I66" s="152"/>
      <c r="J66" s="152"/>
      <c r="K66" s="152"/>
      <c r="L66" s="152"/>
      <c r="M66" s="236">
        <v>35485.550000000003</v>
      </c>
      <c r="N66" s="236"/>
      <c r="O66" s="237">
        <v>35485.550000000003</v>
      </c>
    </row>
    <row r="67" spans="1:15" ht="51">
      <c r="A67" s="150">
        <v>76</v>
      </c>
      <c r="B67" s="257" t="s">
        <v>1278</v>
      </c>
      <c r="C67" s="125" t="s">
        <v>706</v>
      </c>
      <c r="D67" s="151">
        <v>43215</v>
      </c>
      <c r="E67" s="150">
        <v>1957</v>
      </c>
      <c r="F67" s="150" t="s">
        <v>3397</v>
      </c>
      <c r="G67" s="152" t="s">
        <v>3398</v>
      </c>
      <c r="H67" s="152"/>
      <c r="I67" s="152"/>
      <c r="J67" s="152"/>
      <c r="K67" s="152"/>
      <c r="L67" s="152"/>
      <c r="M67" s="236">
        <v>343.91</v>
      </c>
      <c r="N67" s="236"/>
      <c r="O67" s="237">
        <v>343.91</v>
      </c>
    </row>
    <row r="68" spans="1:15" ht="51">
      <c r="A68" s="150" t="s">
        <v>617</v>
      </c>
      <c r="B68" s="257" t="s">
        <v>1278</v>
      </c>
      <c r="C68" s="125" t="s">
        <v>713</v>
      </c>
      <c r="D68" s="151">
        <v>43215</v>
      </c>
      <c r="E68" s="150">
        <v>1959</v>
      </c>
      <c r="F68" s="150" t="s">
        <v>4780</v>
      </c>
      <c r="G68" s="152" t="s">
        <v>6375</v>
      </c>
      <c r="H68" s="152"/>
      <c r="I68" s="152"/>
      <c r="J68" s="152"/>
      <c r="K68" s="152"/>
      <c r="L68" s="152"/>
      <c r="M68" s="236">
        <v>170000</v>
      </c>
      <c r="N68" s="236"/>
      <c r="O68" s="237">
        <v>170000</v>
      </c>
    </row>
    <row r="69" spans="1:15" ht="51">
      <c r="A69" s="150">
        <v>76</v>
      </c>
      <c r="B69" s="257" t="s">
        <v>1278</v>
      </c>
      <c r="C69" s="125" t="s">
        <v>706</v>
      </c>
      <c r="D69" s="151">
        <v>43220</v>
      </c>
      <c r="E69" s="150">
        <v>2083</v>
      </c>
      <c r="F69" s="150" t="s">
        <v>3397</v>
      </c>
      <c r="G69" s="152" t="s">
        <v>3398</v>
      </c>
      <c r="H69" s="152"/>
      <c r="I69" s="152"/>
      <c r="J69" s="152"/>
      <c r="K69" s="152"/>
      <c r="L69" s="152"/>
      <c r="M69" s="236">
        <v>12416.75</v>
      </c>
      <c r="N69" s="236"/>
      <c r="O69" s="237">
        <v>12416.75</v>
      </c>
    </row>
    <row r="70" spans="1:15" ht="51">
      <c r="A70" s="150">
        <v>76</v>
      </c>
      <c r="B70" s="257" t="s">
        <v>1278</v>
      </c>
      <c r="C70" s="125" t="s">
        <v>706</v>
      </c>
      <c r="D70" s="151">
        <v>43227</v>
      </c>
      <c r="E70" s="150">
        <v>2255</v>
      </c>
      <c r="F70" s="150" t="s">
        <v>3397</v>
      </c>
      <c r="G70" s="152" t="s">
        <v>3398</v>
      </c>
      <c r="H70" s="152"/>
      <c r="I70" s="152"/>
      <c r="J70" s="152"/>
      <c r="K70" s="152"/>
      <c r="L70" s="152"/>
      <c r="M70" s="236">
        <v>6435.57</v>
      </c>
      <c r="N70" s="236"/>
      <c r="O70" s="237">
        <v>6435.57</v>
      </c>
    </row>
    <row r="71" spans="1:15" ht="51">
      <c r="A71" s="150">
        <v>76</v>
      </c>
      <c r="B71" s="257" t="s">
        <v>1278</v>
      </c>
      <c r="C71" s="125" t="s">
        <v>706</v>
      </c>
      <c r="D71" s="151">
        <v>43234</v>
      </c>
      <c r="E71" s="150">
        <v>2423</v>
      </c>
      <c r="F71" s="150" t="s">
        <v>3397</v>
      </c>
      <c r="G71" s="152" t="s">
        <v>3398</v>
      </c>
      <c r="H71" s="152"/>
      <c r="I71" s="152"/>
      <c r="J71" s="152"/>
      <c r="K71" s="152"/>
      <c r="L71" s="152"/>
      <c r="M71" s="236">
        <v>45299.17</v>
      </c>
      <c r="N71" s="236"/>
      <c r="O71" s="237">
        <v>45299.17</v>
      </c>
    </row>
    <row r="72" spans="1:15" ht="51">
      <c r="A72" s="150" t="s">
        <v>617</v>
      </c>
      <c r="B72" s="257" t="s">
        <v>1278</v>
      </c>
      <c r="C72" s="125" t="s">
        <v>713</v>
      </c>
      <c r="D72" s="151">
        <v>43235</v>
      </c>
      <c r="E72" s="150">
        <v>2464</v>
      </c>
      <c r="F72" s="150" t="s">
        <v>11674</v>
      </c>
      <c r="G72" s="152" t="s">
        <v>11679</v>
      </c>
      <c r="H72" s="152"/>
      <c r="I72" s="152"/>
      <c r="J72" s="152"/>
      <c r="K72" s="152"/>
      <c r="L72" s="152"/>
      <c r="M72" s="236">
        <v>148.28</v>
      </c>
      <c r="N72" s="236"/>
      <c r="O72" s="237">
        <v>148.28</v>
      </c>
    </row>
    <row r="73" spans="1:15" ht="51">
      <c r="A73" s="124" t="s">
        <v>617</v>
      </c>
      <c r="B73" s="257" t="s">
        <v>1278</v>
      </c>
      <c r="C73" s="258" t="s">
        <v>713</v>
      </c>
      <c r="D73" s="195">
        <v>43235</v>
      </c>
      <c r="E73" s="124">
        <v>2465</v>
      </c>
      <c r="F73" s="124" t="s">
        <v>11674</v>
      </c>
      <c r="G73" s="193" t="s">
        <v>11680</v>
      </c>
      <c r="H73" s="259"/>
      <c r="I73" s="259"/>
      <c r="J73" s="259"/>
      <c r="K73" s="259"/>
      <c r="L73" s="259"/>
      <c r="M73" s="236">
        <v>1281.48</v>
      </c>
      <c r="N73" s="197"/>
      <c r="O73" s="237">
        <v>1281.48</v>
      </c>
    </row>
    <row r="74" spans="1:15" ht="51">
      <c r="A74" s="124" t="s">
        <v>619</v>
      </c>
      <c r="B74" s="257" t="s">
        <v>1279</v>
      </c>
      <c r="C74" s="258" t="s">
        <v>713</v>
      </c>
      <c r="D74" s="195">
        <v>43236</v>
      </c>
      <c r="E74" s="124">
        <v>2529</v>
      </c>
      <c r="F74" s="124" t="s">
        <v>1280</v>
      </c>
      <c r="G74" s="193" t="s">
        <v>11681</v>
      </c>
      <c r="H74" s="259"/>
      <c r="I74" s="259"/>
      <c r="J74" s="259"/>
      <c r="K74" s="259"/>
      <c r="L74" s="259"/>
      <c r="M74" s="236">
        <v>1740</v>
      </c>
      <c r="N74" s="197"/>
      <c r="O74" s="237">
        <v>1740</v>
      </c>
    </row>
    <row r="75" spans="1:15" ht="51">
      <c r="A75" s="124">
        <v>76</v>
      </c>
      <c r="B75" s="257" t="s">
        <v>1278</v>
      </c>
      <c r="C75" s="258" t="s">
        <v>706</v>
      </c>
      <c r="D75" s="195">
        <v>43241</v>
      </c>
      <c r="E75" s="124">
        <v>2689</v>
      </c>
      <c r="F75" s="124" t="s">
        <v>3397</v>
      </c>
      <c r="G75" s="193" t="s">
        <v>3398</v>
      </c>
      <c r="H75" s="259"/>
      <c r="I75" s="259"/>
      <c r="J75" s="259"/>
      <c r="K75" s="259"/>
      <c r="L75" s="259"/>
      <c r="M75" s="236">
        <v>33829.93</v>
      </c>
      <c r="N75" s="197"/>
      <c r="O75" s="237">
        <v>33829.93</v>
      </c>
    </row>
    <row r="76" spans="1:15" ht="51">
      <c r="A76" s="124" t="s">
        <v>619</v>
      </c>
      <c r="B76" s="257" t="s">
        <v>1279</v>
      </c>
      <c r="C76" s="258" t="s">
        <v>713</v>
      </c>
      <c r="D76" s="195">
        <v>43241</v>
      </c>
      <c r="E76" s="124">
        <v>2699</v>
      </c>
      <c r="F76" s="124" t="s">
        <v>1280</v>
      </c>
      <c r="G76" s="193" t="s">
        <v>11682</v>
      </c>
      <c r="H76" s="259"/>
      <c r="I76" s="259"/>
      <c r="J76" s="259"/>
      <c r="K76" s="259"/>
      <c r="L76" s="259"/>
      <c r="M76" s="236">
        <v>33829.93</v>
      </c>
      <c r="N76" s="197"/>
      <c r="O76" s="237">
        <v>33829.93</v>
      </c>
    </row>
    <row r="77" spans="1:15" ht="51">
      <c r="A77" s="124">
        <v>76</v>
      </c>
      <c r="B77" s="257" t="s">
        <v>1278</v>
      </c>
      <c r="C77" s="258" t="s">
        <v>706</v>
      </c>
      <c r="D77" s="195">
        <v>43241</v>
      </c>
      <c r="E77" s="124">
        <v>2700</v>
      </c>
      <c r="F77" s="124" t="s">
        <v>3397</v>
      </c>
      <c r="G77" s="193" t="s">
        <v>11683</v>
      </c>
      <c r="H77" s="259"/>
      <c r="I77" s="259"/>
      <c r="J77" s="259"/>
      <c r="K77" s="259"/>
      <c r="L77" s="259"/>
      <c r="M77" s="236">
        <v>1740</v>
      </c>
      <c r="N77" s="197"/>
      <c r="O77" s="237">
        <v>1740</v>
      </c>
    </row>
    <row r="78" spans="1:15" ht="51">
      <c r="A78" s="124">
        <v>76</v>
      </c>
      <c r="B78" s="257" t="s">
        <v>1278</v>
      </c>
      <c r="C78" s="258" t="s">
        <v>706</v>
      </c>
      <c r="D78" s="195">
        <v>43241</v>
      </c>
      <c r="E78" s="124">
        <v>2701</v>
      </c>
      <c r="F78" s="124" t="s">
        <v>3397</v>
      </c>
      <c r="G78" s="193" t="s">
        <v>3398</v>
      </c>
      <c r="H78" s="259"/>
      <c r="I78" s="259"/>
      <c r="J78" s="259"/>
      <c r="K78" s="259"/>
      <c r="L78" s="259"/>
      <c r="M78" s="236">
        <v>32089.93</v>
      </c>
      <c r="N78" s="197"/>
      <c r="O78" s="237">
        <v>32089.93</v>
      </c>
    </row>
    <row r="79" spans="1:15" ht="51">
      <c r="A79" s="124" t="s">
        <v>617</v>
      </c>
      <c r="B79" s="257" t="s">
        <v>1278</v>
      </c>
      <c r="C79" s="258" t="s">
        <v>713</v>
      </c>
      <c r="D79" s="195">
        <v>43245</v>
      </c>
      <c r="E79" s="124">
        <v>2868</v>
      </c>
      <c r="F79" s="124" t="s">
        <v>11674</v>
      </c>
      <c r="G79" s="193" t="s">
        <v>11684</v>
      </c>
      <c r="H79" s="259"/>
      <c r="I79" s="259"/>
      <c r="J79" s="259"/>
      <c r="K79" s="259"/>
      <c r="L79" s="259"/>
      <c r="M79" s="236">
        <v>1291.54</v>
      </c>
      <c r="N79" s="197"/>
      <c r="O79" s="237">
        <v>1291.54</v>
      </c>
    </row>
    <row r="80" spans="1:15" ht="51">
      <c r="A80" s="124">
        <v>213</v>
      </c>
      <c r="B80" s="257" t="s">
        <v>1278</v>
      </c>
      <c r="C80" s="258" t="s">
        <v>762</v>
      </c>
      <c r="D80" s="195">
        <v>43245</v>
      </c>
      <c r="E80" s="124">
        <v>2870</v>
      </c>
      <c r="F80" s="124" t="s">
        <v>11685</v>
      </c>
      <c r="G80" s="193" t="s">
        <v>11686</v>
      </c>
      <c r="H80" s="259"/>
      <c r="I80" s="259"/>
      <c r="J80" s="259"/>
      <c r="K80" s="259"/>
      <c r="L80" s="259"/>
      <c r="M80" s="236">
        <v>1920</v>
      </c>
      <c r="N80" s="197"/>
      <c r="O80" s="237">
        <v>1920</v>
      </c>
    </row>
    <row r="81" spans="1:15" ht="51">
      <c r="A81" s="124">
        <v>378</v>
      </c>
      <c r="B81" s="257" t="s">
        <v>1278</v>
      </c>
      <c r="C81" s="258" t="s">
        <v>1274</v>
      </c>
      <c r="D81" s="195">
        <v>43245</v>
      </c>
      <c r="E81" s="124">
        <v>2871</v>
      </c>
      <c r="F81" s="124" t="s">
        <v>11687</v>
      </c>
      <c r="G81" s="193" t="s">
        <v>11688</v>
      </c>
      <c r="H81" s="259"/>
      <c r="I81" s="259"/>
      <c r="J81" s="259"/>
      <c r="K81" s="259"/>
      <c r="L81" s="259"/>
      <c r="M81" s="236">
        <v>46811</v>
      </c>
      <c r="N81" s="197"/>
      <c r="O81" s="237">
        <v>46811</v>
      </c>
    </row>
    <row r="82" spans="1:15" ht="51">
      <c r="A82" s="124">
        <v>344</v>
      </c>
      <c r="B82" s="257" t="s">
        <v>1278</v>
      </c>
      <c r="C82" s="258" t="s">
        <v>818</v>
      </c>
      <c r="D82" s="195">
        <v>43245</v>
      </c>
      <c r="E82" s="124">
        <v>2872</v>
      </c>
      <c r="F82" s="124" t="s">
        <v>11689</v>
      </c>
      <c r="G82" s="193" t="s">
        <v>11690</v>
      </c>
      <c r="H82" s="259"/>
      <c r="I82" s="259"/>
      <c r="J82" s="259"/>
      <c r="K82" s="259"/>
      <c r="L82" s="259"/>
      <c r="M82" s="236">
        <v>5847</v>
      </c>
      <c r="N82" s="197"/>
      <c r="O82" s="237">
        <v>5847</v>
      </c>
    </row>
    <row r="83" spans="1:15" ht="51">
      <c r="A83" s="124">
        <v>76</v>
      </c>
      <c r="B83" s="257" t="s">
        <v>1278</v>
      </c>
      <c r="C83" s="258" t="s">
        <v>706</v>
      </c>
      <c r="D83" s="195">
        <v>43257</v>
      </c>
      <c r="E83" s="124">
        <v>3182</v>
      </c>
      <c r="F83" s="124" t="s">
        <v>3397</v>
      </c>
      <c r="G83" s="193" t="s">
        <v>3398</v>
      </c>
      <c r="H83" s="259"/>
      <c r="I83" s="259"/>
      <c r="J83" s="259"/>
      <c r="K83" s="259"/>
      <c r="L83" s="259"/>
      <c r="M83" s="236">
        <v>25411.26</v>
      </c>
      <c r="N83" s="197"/>
      <c r="O83" s="237">
        <v>25411.26</v>
      </c>
    </row>
    <row r="84" spans="1:15" ht="51">
      <c r="A84" s="124">
        <v>81</v>
      </c>
      <c r="B84" s="257" t="s">
        <v>16908</v>
      </c>
      <c r="C84" s="258" t="s">
        <v>709</v>
      </c>
      <c r="D84" s="195">
        <v>43258</v>
      </c>
      <c r="E84" s="124">
        <v>3199</v>
      </c>
      <c r="F84" s="124" t="s">
        <v>16925</v>
      </c>
      <c r="G84" s="193" t="s">
        <v>16950</v>
      </c>
      <c r="H84" s="259"/>
      <c r="I84" s="259"/>
      <c r="J84" s="259"/>
      <c r="K84" s="259"/>
      <c r="L84" s="259"/>
      <c r="M84" s="236">
        <v>191.39</v>
      </c>
      <c r="N84" s="197"/>
      <c r="O84" s="237">
        <v>191.39</v>
      </c>
    </row>
    <row r="85" spans="1:15" ht="51">
      <c r="A85" s="124">
        <v>76</v>
      </c>
      <c r="B85" s="257" t="s">
        <v>1278</v>
      </c>
      <c r="C85" s="258" t="s">
        <v>706</v>
      </c>
      <c r="D85" s="195">
        <v>43265</v>
      </c>
      <c r="E85" s="124">
        <v>3377</v>
      </c>
      <c r="F85" s="124" t="s">
        <v>3397</v>
      </c>
      <c r="G85" s="193" t="s">
        <v>3398</v>
      </c>
      <c r="H85" s="259"/>
      <c r="I85" s="259"/>
      <c r="J85" s="259"/>
      <c r="K85" s="259"/>
      <c r="L85" s="259"/>
      <c r="M85" s="236">
        <v>29665.919999999998</v>
      </c>
      <c r="N85" s="197"/>
      <c r="O85" s="237">
        <v>29665.919999999998</v>
      </c>
    </row>
    <row r="86" spans="1:15" ht="51">
      <c r="A86" s="124">
        <v>76</v>
      </c>
      <c r="B86" s="257" t="s">
        <v>1278</v>
      </c>
      <c r="C86" s="258" t="s">
        <v>706</v>
      </c>
      <c r="D86" s="195">
        <v>43270</v>
      </c>
      <c r="E86" s="124">
        <v>3759</v>
      </c>
      <c r="F86" s="124" t="s">
        <v>3397</v>
      </c>
      <c r="G86" s="193" t="s">
        <v>3398</v>
      </c>
      <c r="H86" s="259"/>
      <c r="I86" s="259"/>
      <c r="J86" s="259"/>
      <c r="K86" s="259"/>
      <c r="L86" s="259"/>
      <c r="M86" s="236">
        <v>88289.87</v>
      </c>
      <c r="N86" s="197"/>
      <c r="O86" s="237">
        <v>88289.87</v>
      </c>
    </row>
    <row r="87" spans="1:15" ht="51">
      <c r="A87" s="124" t="s">
        <v>617</v>
      </c>
      <c r="B87" s="257" t="s">
        <v>1278</v>
      </c>
      <c r="C87" s="258" t="s">
        <v>713</v>
      </c>
      <c r="D87" s="195">
        <v>43273</v>
      </c>
      <c r="E87" s="124">
        <v>3797</v>
      </c>
      <c r="F87" s="124" t="s">
        <v>16926</v>
      </c>
      <c r="G87" s="193" t="s">
        <v>16951</v>
      </c>
      <c r="H87" s="259"/>
      <c r="I87" s="259"/>
      <c r="J87" s="259"/>
      <c r="K87" s="259"/>
      <c r="L87" s="259"/>
      <c r="M87" s="236">
        <v>688176</v>
      </c>
      <c r="N87" s="197"/>
      <c r="O87" s="237">
        <v>688176</v>
      </c>
    </row>
    <row r="88" spans="1:15" ht="51">
      <c r="A88" s="124" t="s">
        <v>617</v>
      </c>
      <c r="B88" s="257" t="s">
        <v>1278</v>
      </c>
      <c r="C88" s="258" t="s">
        <v>713</v>
      </c>
      <c r="D88" s="195">
        <v>43277</v>
      </c>
      <c r="E88" s="124">
        <v>4030</v>
      </c>
      <c r="F88" s="124" t="s">
        <v>16926</v>
      </c>
      <c r="G88" s="193" t="s">
        <v>16952</v>
      </c>
      <c r="H88" s="259"/>
      <c r="I88" s="259"/>
      <c r="J88" s="259"/>
      <c r="K88" s="259"/>
      <c r="L88" s="259"/>
      <c r="M88" s="236">
        <v>665532</v>
      </c>
      <c r="N88" s="197"/>
      <c r="O88" s="237">
        <v>665532</v>
      </c>
    </row>
    <row r="89" spans="1:15" ht="51">
      <c r="A89" s="124" t="s">
        <v>617</v>
      </c>
      <c r="B89" s="257" t="s">
        <v>1278</v>
      </c>
      <c r="C89" s="258" t="s">
        <v>713</v>
      </c>
      <c r="D89" s="195">
        <v>43277</v>
      </c>
      <c r="E89" s="124">
        <v>4029</v>
      </c>
      <c r="F89" s="124" t="s">
        <v>16926</v>
      </c>
      <c r="G89" s="193" t="s">
        <v>16953</v>
      </c>
      <c r="H89" s="259"/>
      <c r="I89" s="259"/>
      <c r="J89" s="259"/>
      <c r="K89" s="259"/>
      <c r="L89" s="259"/>
      <c r="M89" s="236">
        <v>697506</v>
      </c>
      <c r="N89" s="197"/>
      <c r="O89" s="237">
        <v>697506</v>
      </c>
    </row>
    <row r="90" spans="1:15" ht="51">
      <c r="A90" s="124" t="s">
        <v>619</v>
      </c>
      <c r="B90" s="257" t="s">
        <v>1279</v>
      </c>
      <c r="C90" s="258" t="s">
        <v>713</v>
      </c>
      <c r="D90" s="195" t="s">
        <v>3396</v>
      </c>
      <c r="E90" s="124">
        <v>278</v>
      </c>
      <c r="F90" s="124" t="s">
        <v>1280</v>
      </c>
      <c r="G90" s="193" t="s">
        <v>3398</v>
      </c>
      <c r="H90" s="259"/>
      <c r="I90" s="259"/>
      <c r="J90" s="259"/>
      <c r="K90" s="259"/>
      <c r="L90" s="259"/>
      <c r="M90" s="236"/>
      <c r="N90" s="197">
        <v>3382607.23</v>
      </c>
      <c r="O90" s="237">
        <v>3382607.23</v>
      </c>
    </row>
    <row r="91" spans="1:15" ht="51">
      <c r="A91" s="124" t="s">
        <v>619</v>
      </c>
      <c r="B91" s="257" t="s">
        <v>1279</v>
      </c>
      <c r="C91" s="258" t="s">
        <v>713</v>
      </c>
      <c r="D91" s="195" t="s">
        <v>3396</v>
      </c>
      <c r="E91" s="124">
        <v>279</v>
      </c>
      <c r="F91" s="124" t="s">
        <v>1280</v>
      </c>
      <c r="G91" s="193" t="s">
        <v>3400</v>
      </c>
      <c r="H91" s="259"/>
      <c r="I91" s="259"/>
      <c r="J91" s="259"/>
      <c r="K91" s="259"/>
      <c r="L91" s="259"/>
      <c r="M91" s="236"/>
      <c r="N91" s="197">
        <v>2947122.75</v>
      </c>
      <c r="O91" s="237">
        <v>2947122.75</v>
      </c>
    </row>
    <row r="92" spans="1:15" ht="51">
      <c r="A92" s="124" t="s">
        <v>619</v>
      </c>
      <c r="B92" s="257" t="s">
        <v>1279</v>
      </c>
      <c r="C92" s="258" t="s">
        <v>713</v>
      </c>
      <c r="D92" s="195" t="s">
        <v>4779</v>
      </c>
      <c r="E92" s="124">
        <v>609</v>
      </c>
      <c r="F92" s="124" t="s">
        <v>1280</v>
      </c>
      <c r="G92" s="193" t="s">
        <v>3398</v>
      </c>
      <c r="H92" s="259"/>
      <c r="I92" s="259"/>
      <c r="J92" s="259"/>
      <c r="K92" s="259"/>
      <c r="L92" s="259"/>
      <c r="M92" s="236"/>
      <c r="N92" s="197">
        <v>23177.31</v>
      </c>
      <c r="O92" s="237">
        <v>23177.31</v>
      </c>
    </row>
    <row r="93" spans="1:15" ht="51">
      <c r="A93" s="124" t="s">
        <v>619</v>
      </c>
      <c r="B93" s="257" t="s">
        <v>1279</v>
      </c>
      <c r="C93" s="258" t="s">
        <v>713</v>
      </c>
      <c r="D93" s="195" t="s">
        <v>4781</v>
      </c>
      <c r="E93" s="124">
        <v>818</v>
      </c>
      <c r="F93" s="124" t="s">
        <v>1280</v>
      </c>
      <c r="G93" s="193" t="s">
        <v>3398</v>
      </c>
      <c r="H93" s="259"/>
      <c r="I93" s="259"/>
      <c r="J93" s="259"/>
      <c r="K93" s="259"/>
      <c r="L93" s="259"/>
      <c r="M93" s="236"/>
      <c r="N93" s="197">
        <v>18048</v>
      </c>
      <c r="O93" s="237">
        <v>18048</v>
      </c>
    </row>
    <row r="94" spans="1:15" ht="51">
      <c r="A94" s="124">
        <v>16</v>
      </c>
      <c r="B94" s="258" t="s">
        <v>1278</v>
      </c>
      <c r="C94" s="258" t="s">
        <v>692</v>
      </c>
      <c r="D94" s="195" t="s">
        <v>6346</v>
      </c>
      <c r="E94" s="124" t="s">
        <v>6347</v>
      </c>
      <c r="F94" s="124" t="s">
        <v>6354</v>
      </c>
      <c r="G94" s="193" t="s">
        <v>6348</v>
      </c>
      <c r="H94" s="259"/>
      <c r="I94" s="259"/>
      <c r="J94" s="259"/>
      <c r="K94" s="259"/>
      <c r="L94" s="259"/>
      <c r="M94" s="197"/>
      <c r="N94" s="197">
        <v>59606</v>
      </c>
      <c r="O94" s="197">
        <v>59606</v>
      </c>
    </row>
    <row r="95" spans="1:15" ht="51">
      <c r="A95" s="124" t="s">
        <v>619</v>
      </c>
      <c r="B95" s="258" t="s">
        <v>1279</v>
      </c>
      <c r="C95" s="258" t="s">
        <v>713</v>
      </c>
      <c r="D95" s="195" t="s">
        <v>6350</v>
      </c>
      <c r="E95" s="124" t="s">
        <v>6351</v>
      </c>
      <c r="F95" s="124" t="s">
        <v>1280</v>
      </c>
      <c r="G95" s="193" t="s">
        <v>6353</v>
      </c>
      <c r="H95" s="259"/>
      <c r="I95" s="259"/>
      <c r="J95" s="259"/>
      <c r="K95" s="259"/>
      <c r="L95" s="259"/>
      <c r="M95" s="197"/>
      <c r="N95" s="197">
        <v>233020.34</v>
      </c>
      <c r="O95" s="197">
        <v>233020.34</v>
      </c>
    </row>
    <row r="96" spans="1:15" ht="51">
      <c r="A96" s="124">
        <v>16</v>
      </c>
      <c r="B96" s="258" t="s">
        <v>1278</v>
      </c>
      <c r="C96" s="258" t="s">
        <v>692</v>
      </c>
      <c r="D96" s="195">
        <v>43193</v>
      </c>
      <c r="E96" s="124">
        <v>1401</v>
      </c>
      <c r="F96" s="124" t="s">
        <v>6362</v>
      </c>
      <c r="G96" s="193" t="s">
        <v>6368</v>
      </c>
      <c r="H96" s="259"/>
      <c r="I96" s="259"/>
      <c r="J96" s="259"/>
      <c r="K96" s="259"/>
      <c r="L96" s="259"/>
      <c r="M96" s="197"/>
      <c r="N96" s="197">
        <v>56000</v>
      </c>
      <c r="O96" s="197">
        <v>56000</v>
      </c>
    </row>
    <row r="97" spans="1:15" ht="51">
      <c r="A97" s="124">
        <v>16</v>
      </c>
      <c r="B97" s="258" t="s">
        <v>1278</v>
      </c>
      <c r="C97" s="258" t="s">
        <v>692</v>
      </c>
      <c r="D97" s="195">
        <v>43193</v>
      </c>
      <c r="E97" s="124">
        <v>1402</v>
      </c>
      <c r="F97" s="124" t="s">
        <v>6361</v>
      </c>
      <c r="G97" s="193" t="s">
        <v>6369</v>
      </c>
      <c r="H97" s="259"/>
      <c r="I97" s="259"/>
      <c r="J97" s="259"/>
      <c r="K97" s="259"/>
      <c r="L97" s="259"/>
      <c r="M97" s="197"/>
      <c r="N97" s="197">
        <v>78836</v>
      </c>
      <c r="O97" s="197">
        <v>78836</v>
      </c>
    </row>
    <row r="98" spans="1:15" ht="51">
      <c r="A98" s="124">
        <v>16</v>
      </c>
      <c r="B98" s="258" t="s">
        <v>1278</v>
      </c>
      <c r="C98" s="258" t="s">
        <v>692</v>
      </c>
      <c r="D98" s="195">
        <v>43194</v>
      </c>
      <c r="E98" s="124">
        <v>1422</v>
      </c>
      <c r="F98" s="124" t="s">
        <v>6361</v>
      </c>
      <c r="G98" s="193" t="s">
        <v>6370</v>
      </c>
      <c r="H98" s="259"/>
      <c r="I98" s="259"/>
      <c r="J98" s="259"/>
      <c r="K98" s="259"/>
      <c r="L98" s="259"/>
      <c r="M98" s="197"/>
      <c r="N98" s="197">
        <v>1702535</v>
      </c>
      <c r="O98" s="197">
        <v>1702535</v>
      </c>
    </row>
    <row r="99" spans="1:15" ht="51">
      <c r="A99" s="124">
        <v>16</v>
      </c>
      <c r="B99" s="258" t="s">
        <v>1278</v>
      </c>
      <c r="C99" s="258" t="s">
        <v>692</v>
      </c>
      <c r="D99" s="195">
        <v>43194</v>
      </c>
      <c r="E99" s="124">
        <v>1423</v>
      </c>
      <c r="F99" s="124" t="s">
        <v>6361</v>
      </c>
      <c r="G99" s="193" t="s">
        <v>6371</v>
      </c>
      <c r="H99" s="259"/>
      <c r="I99" s="259"/>
      <c r="J99" s="259"/>
      <c r="K99" s="259"/>
      <c r="L99" s="259"/>
      <c r="M99" s="197"/>
      <c r="N99" s="197">
        <v>1779265</v>
      </c>
      <c r="O99" s="197">
        <v>1779265</v>
      </c>
    </row>
    <row r="100" spans="1:15" ht="51">
      <c r="A100" s="124">
        <v>46</v>
      </c>
      <c r="B100" s="258" t="s">
        <v>3392</v>
      </c>
      <c r="C100" s="258" t="s">
        <v>698</v>
      </c>
      <c r="D100" s="195">
        <v>43195</v>
      </c>
      <c r="E100" s="124">
        <v>1436</v>
      </c>
      <c r="F100" s="124" t="s">
        <v>6363</v>
      </c>
      <c r="G100" s="193" t="s">
        <v>6372</v>
      </c>
      <c r="H100" s="259"/>
      <c r="I100" s="259"/>
      <c r="J100" s="259"/>
      <c r="K100" s="259"/>
      <c r="L100" s="259"/>
      <c r="M100" s="197"/>
      <c r="N100" s="197">
        <v>90000</v>
      </c>
      <c r="O100" s="197">
        <v>90000</v>
      </c>
    </row>
    <row r="101" spans="1:15" ht="51">
      <c r="A101" s="124">
        <v>46</v>
      </c>
      <c r="B101" s="258" t="s">
        <v>3392</v>
      </c>
      <c r="C101" s="258" t="s">
        <v>698</v>
      </c>
      <c r="D101" s="195">
        <v>43195</v>
      </c>
      <c r="E101" s="124">
        <v>1437</v>
      </c>
      <c r="F101" s="124" t="s">
        <v>6364</v>
      </c>
      <c r="G101" s="193" t="s">
        <v>6373</v>
      </c>
      <c r="H101" s="259"/>
      <c r="I101" s="259"/>
      <c r="J101" s="259"/>
      <c r="K101" s="259"/>
      <c r="L101" s="259"/>
      <c r="M101" s="197"/>
      <c r="N101" s="197">
        <v>25000</v>
      </c>
      <c r="O101" s="197">
        <v>25000</v>
      </c>
    </row>
    <row r="102" spans="1:15" ht="63.75">
      <c r="A102" s="124">
        <v>46</v>
      </c>
      <c r="B102" s="258" t="s">
        <v>3392</v>
      </c>
      <c r="C102" s="258" t="s">
        <v>698</v>
      </c>
      <c r="D102" s="195">
        <v>43196</v>
      </c>
      <c r="E102" s="124">
        <v>1508</v>
      </c>
      <c r="F102" s="124" t="s">
        <v>6365</v>
      </c>
      <c r="G102" s="193" t="s">
        <v>6374</v>
      </c>
      <c r="H102" s="259"/>
      <c r="I102" s="259"/>
      <c r="J102" s="259"/>
      <c r="K102" s="259"/>
      <c r="L102" s="259"/>
      <c r="M102" s="197"/>
      <c r="N102" s="197">
        <v>99000</v>
      </c>
      <c r="O102" s="197">
        <v>99000</v>
      </c>
    </row>
    <row r="103" spans="1:15" ht="51">
      <c r="A103" s="124" t="s">
        <v>619</v>
      </c>
      <c r="B103" s="258" t="s">
        <v>1279</v>
      </c>
      <c r="C103" s="258" t="s">
        <v>713</v>
      </c>
      <c r="D103" s="195">
        <v>43199</v>
      </c>
      <c r="E103" s="124">
        <v>1512</v>
      </c>
      <c r="F103" s="124" t="s">
        <v>1280</v>
      </c>
      <c r="G103" s="193" t="s">
        <v>3398</v>
      </c>
      <c r="H103" s="259"/>
      <c r="I103" s="259"/>
      <c r="J103" s="259"/>
      <c r="K103" s="259"/>
      <c r="L103" s="259"/>
      <c r="M103" s="197"/>
      <c r="N103" s="197">
        <v>63124.97</v>
      </c>
      <c r="O103" s="197">
        <v>63124.97</v>
      </c>
    </row>
    <row r="104" spans="1:15" ht="51">
      <c r="A104" s="124" t="s">
        <v>619</v>
      </c>
      <c r="B104" s="258" t="s">
        <v>1279</v>
      </c>
      <c r="C104" s="258" t="s">
        <v>713</v>
      </c>
      <c r="D104" s="195">
        <v>43210</v>
      </c>
      <c r="E104" s="124">
        <v>1765</v>
      </c>
      <c r="F104" s="124" t="s">
        <v>1280</v>
      </c>
      <c r="G104" s="193" t="s">
        <v>3398</v>
      </c>
      <c r="H104" s="259"/>
      <c r="I104" s="259"/>
      <c r="J104" s="259"/>
      <c r="K104" s="259"/>
      <c r="L104" s="259"/>
      <c r="M104" s="197"/>
      <c r="N104" s="197">
        <v>35485.550000000003</v>
      </c>
      <c r="O104" s="197">
        <v>35485.550000000003</v>
      </c>
    </row>
    <row r="105" spans="1:15" ht="51">
      <c r="A105" s="124" t="s">
        <v>619</v>
      </c>
      <c r="B105" s="258" t="s">
        <v>1279</v>
      </c>
      <c r="C105" s="258" t="s">
        <v>713</v>
      </c>
      <c r="D105" s="195">
        <v>43215</v>
      </c>
      <c r="E105" s="124">
        <v>1957</v>
      </c>
      <c r="F105" s="124" t="s">
        <v>1280</v>
      </c>
      <c r="G105" s="193" t="s">
        <v>3398</v>
      </c>
      <c r="H105" s="259"/>
      <c r="I105" s="259"/>
      <c r="J105" s="259"/>
      <c r="K105" s="259"/>
      <c r="L105" s="259"/>
      <c r="M105" s="197"/>
      <c r="N105" s="197">
        <v>343.91</v>
      </c>
      <c r="O105" s="197">
        <v>343.91</v>
      </c>
    </row>
    <row r="106" spans="1:15" ht="51">
      <c r="A106" s="124">
        <v>46</v>
      </c>
      <c r="B106" s="258" t="s">
        <v>3392</v>
      </c>
      <c r="C106" s="258" t="s">
        <v>698</v>
      </c>
      <c r="D106" s="195">
        <v>43215</v>
      </c>
      <c r="E106" s="124">
        <v>1959</v>
      </c>
      <c r="F106" s="124" t="s">
        <v>6366</v>
      </c>
      <c r="G106" s="193" t="s">
        <v>6375</v>
      </c>
      <c r="H106" s="259"/>
      <c r="I106" s="259"/>
      <c r="J106" s="259"/>
      <c r="K106" s="259"/>
      <c r="L106" s="259"/>
      <c r="M106" s="197"/>
      <c r="N106" s="197">
        <v>170000</v>
      </c>
      <c r="O106" s="197">
        <v>170000</v>
      </c>
    </row>
    <row r="107" spans="1:15" ht="51">
      <c r="A107" s="124" t="s">
        <v>619</v>
      </c>
      <c r="B107" s="258" t="s">
        <v>1279</v>
      </c>
      <c r="C107" s="258" t="s">
        <v>713</v>
      </c>
      <c r="D107" s="195">
        <v>43220</v>
      </c>
      <c r="E107" s="124">
        <v>2083</v>
      </c>
      <c r="F107" s="124" t="s">
        <v>1280</v>
      </c>
      <c r="G107" s="193" t="s">
        <v>3398</v>
      </c>
      <c r="H107" s="259"/>
      <c r="I107" s="259"/>
      <c r="J107" s="259"/>
      <c r="K107" s="259"/>
      <c r="L107" s="259"/>
      <c r="M107" s="197"/>
      <c r="N107" s="197">
        <v>12416.75</v>
      </c>
      <c r="O107" s="197">
        <v>12416.75</v>
      </c>
    </row>
    <row r="108" spans="1:15" ht="51">
      <c r="A108" s="124" t="s">
        <v>619</v>
      </c>
      <c r="B108" s="258" t="s">
        <v>1279</v>
      </c>
      <c r="C108" s="258" t="s">
        <v>713</v>
      </c>
      <c r="D108" s="195">
        <v>43227</v>
      </c>
      <c r="E108" s="124">
        <v>2255</v>
      </c>
      <c r="F108" s="124" t="s">
        <v>1280</v>
      </c>
      <c r="G108" s="193" t="s">
        <v>3398</v>
      </c>
      <c r="H108" s="259"/>
      <c r="I108" s="259"/>
      <c r="J108" s="259"/>
      <c r="K108" s="259"/>
      <c r="L108" s="259"/>
      <c r="M108" s="197"/>
      <c r="N108" s="197">
        <v>6435.57</v>
      </c>
      <c r="O108" s="197">
        <v>6435.57</v>
      </c>
    </row>
    <row r="109" spans="1:15" ht="51">
      <c r="A109" s="124" t="s">
        <v>619</v>
      </c>
      <c r="B109" s="258" t="s">
        <v>1279</v>
      </c>
      <c r="C109" s="258" t="s">
        <v>713</v>
      </c>
      <c r="D109" s="195">
        <v>43234</v>
      </c>
      <c r="E109" s="124">
        <v>2423</v>
      </c>
      <c r="F109" s="124" t="s">
        <v>1280</v>
      </c>
      <c r="G109" s="193" t="s">
        <v>3398</v>
      </c>
      <c r="H109" s="259"/>
      <c r="I109" s="259"/>
      <c r="J109" s="259"/>
      <c r="K109" s="259"/>
      <c r="L109" s="259"/>
      <c r="M109" s="197"/>
      <c r="N109" s="197">
        <v>45299.17</v>
      </c>
      <c r="O109" s="197">
        <v>45299.17</v>
      </c>
    </row>
    <row r="110" spans="1:15" ht="51">
      <c r="A110" s="124">
        <v>660</v>
      </c>
      <c r="B110" s="258" t="s">
        <v>1278</v>
      </c>
      <c r="C110" s="258" t="s">
        <v>233</v>
      </c>
      <c r="D110" s="195">
        <v>43235</v>
      </c>
      <c r="E110" s="124">
        <v>2464</v>
      </c>
      <c r="F110" s="124" t="s">
        <v>6358</v>
      </c>
      <c r="G110" s="193" t="s">
        <v>11679</v>
      </c>
      <c r="H110" s="259"/>
      <c r="I110" s="259"/>
      <c r="J110" s="259"/>
      <c r="K110" s="259"/>
      <c r="L110" s="259"/>
      <c r="M110" s="197"/>
      <c r="N110" s="197">
        <v>148.28</v>
      </c>
      <c r="O110" s="197">
        <v>148.28</v>
      </c>
    </row>
    <row r="111" spans="1:15" ht="51">
      <c r="A111" s="124">
        <v>660</v>
      </c>
      <c r="B111" s="258" t="s">
        <v>1278</v>
      </c>
      <c r="C111" s="258" t="s">
        <v>233</v>
      </c>
      <c r="D111" s="195">
        <v>43235</v>
      </c>
      <c r="E111" s="124">
        <v>2465</v>
      </c>
      <c r="F111" s="124" t="s">
        <v>6358</v>
      </c>
      <c r="G111" s="193" t="s">
        <v>11680</v>
      </c>
      <c r="H111" s="259"/>
      <c r="I111" s="259"/>
      <c r="J111" s="259"/>
      <c r="K111" s="259"/>
      <c r="L111" s="259"/>
      <c r="M111" s="197"/>
      <c r="N111" s="197">
        <v>1281.48</v>
      </c>
      <c r="O111" s="197">
        <v>1281.48</v>
      </c>
    </row>
    <row r="112" spans="1:15" ht="51">
      <c r="A112" s="124">
        <v>76</v>
      </c>
      <c r="B112" s="258" t="s">
        <v>1278</v>
      </c>
      <c r="C112" s="258" t="s">
        <v>706</v>
      </c>
      <c r="D112" s="195">
        <v>43236</v>
      </c>
      <c r="E112" s="124">
        <v>2529</v>
      </c>
      <c r="F112" s="124" t="s">
        <v>3399</v>
      </c>
      <c r="G112" s="193" t="s">
        <v>11681</v>
      </c>
      <c r="H112" s="259"/>
      <c r="I112" s="259"/>
      <c r="J112" s="259"/>
      <c r="K112" s="259"/>
      <c r="L112" s="259"/>
      <c r="M112" s="197"/>
      <c r="N112" s="197">
        <v>1740</v>
      </c>
      <c r="O112" s="197">
        <v>1740</v>
      </c>
    </row>
    <row r="113" spans="1:15" ht="51">
      <c r="A113" s="124" t="s">
        <v>619</v>
      </c>
      <c r="B113" s="258" t="s">
        <v>1279</v>
      </c>
      <c r="C113" s="258" t="s">
        <v>713</v>
      </c>
      <c r="D113" s="195">
        <v>43241</v>
      </c>
      <c r="E113" s="124">
        <v>2689</v>
      </c>
      <c r="F113" s="124" t="s">
        <v>1280</v>
      </c>
      <c r="G113" s="193" t="s">
        <v>3398</v>
      </c>
      <c r="H113" s="259"/>
      <c r="I113" s="259"/>
      <c r="J113" s="259"/>
      <c r="K113" s="259"/>
      <c r="L113" s="259"/>
      <c r="M113" s="197"/>
      <c r="N113" s="197">
        <v>33829.93</v>
      </c>
      <c r="O113" s="197">
        <v>33829.93</v>
      </c>
    </row>
    <row r="114" spans="1:15" ht="51">
      <c r="A114" s="124">
        <v>76</v>
      </c>
      <c r="B114" s="258" t="s">
        <v>1278</v>
      </c>
      <c r="C114" s="258" t="s">
        <v>706</v>
      </c>
      <c r="D114" s="195">
        <v>43241</v>
      </c>
      <c r="E114" s="124">
        <v>2699</v>
      </c>
      <c r="F114" s="124" t="s">
        <v>3397</v>
      </c>
      <c r="G114" s="193" t="s">
        <v>11682</v>
      </c>
      <c r="H114" s="259"/>
      <c r="I114" s="259"/>
      <c r="J114" s="259"/>
      <c r="K114" s="259"/>
      <c r="L114" s="259"/>
      <c r="M114" s="197"/>
      <c r="N114" s="197">
        <v>33829.93</v>
      </c>
      <c r="O114" s="197">
        <v>33829.93</v>
      </c>
    </row>
    <row r="115" spans="1:15" ht="51">
      <c r="A115" s="124" t="s">
        <v>619</v>
      </c>
      <c r="B115" s="258" t="s">
        <v>1279</v>
      </c>
      <c r="C115" s="258" t="s">
        <v>713</v>
      </c>
      <c r="D115" s="195">
        <v>43241</v>
      </c>
      <c r="E115" s="124">
        <v>2700</v>
      </c>
      <c r="F115" s="124" t="s">
        <v>1280</v>
      </c>
      <c r="G115" s="193" t="s">
        <v>11683</v>
      </c>
      <c r="H115" s="259"/>
      <c r="I115" s="259"/>
      <c r="J115" s="259"/>
      <c r="K115" s="259"/>
      <c r="L115" s="259"/>
      <c r="M115" s="197"/>
      <c r="N115" s="197">
        <v>1740</v>
      </c>
      <c r="O115" s="197">
        <v>1740</v>
      </c>
    </row>
    <row r="116" spans="1:15" ht="51">
      <c r="A116" s="124" t="s">
        <v>619</v>
      </c>
      <c r="B116" s="258" t="s">
        <v>1279</v>
      </c>
      <c r="C116" s="258" t="s">
        <v>713</v>
      </c>
      <c r="D116" s="195">
        <v>43241</v>
      </c>
      <c r="E116" s="124">
        <v>2701</v>
      </c>
      <c r="F116" s="124" t="s">
        <v>1280</v>
      </c>
      <c r="G116" s="193" t="s">
        <v>3398</v>
      </c>
      <c r="H116" s="259"/>
      <c r="I116" s="259"/>
      <c r="J116" s="259"/>
      <c r="K116" s="259"/>
      <c r="L116" s="259"/>
      <c r="M116" s="197"/>
      <c r="N116" s="197">
        <v>32089.93</v>
      </c>
      <c r="O116" s="197">
        <v>32089.93</v>
      </c>
    </row>
    <row r="117" spans="1:15" ht="51">
      <c r="A117" s="124" t="s">
        <v>619</v>
      </c>
      <c r="B117" s="258" t="s">
        <v>1279</v>
      </c>
      <c r="C117" s="258" t="s">
        <v>713</v>
      </c>
      <c r="D117" s="195">
        <v>43257</v>
      </c>
      <c r="E117" s="124">
        <v>3182</v>
      </c>
      <c r="F117" s="124" t="s">
        <v>1280</v>
      </c>
      <c r="G117" s="193" t="s">
        <v>3398</v>
      </c>
      <c r="H117" s="259"/>
      <c r="I117" s="259"/>
      <c r="J117" s="259"/>
      <c r="K117" s="259"/>
      <c r="L117" s="259"/>
      <c r="M117" s="197"/>
      <c r="N117" s="197">
        <v>25411.26</v>
      </c>
      <c r="O117" s="197">
        <v>25411.26</v>
      </c>
    </row>
    <row r="118" spans="1:15" ht="51">
      <c r="A118" s="124" t="s">
        <v>619</v>
      </c>
      <c r="B118" s="258" t="s">
        <v>1279</v>
      </c>
      <c r="C118" s="258" t="s">
        <v>713</v>
      </c>
      <c r="D118" s="195">
        <v>43258</v>
      </c>
      <c r="E118" s="124">
        <v>3199</v>
      </c>
      <c r="F118" s="124" t="s">
        <v>1280</v>
      </c>
      <c r="G118" s="193" t="s">
        <v>16950</v>
      </c>
      <c r="H118" s="259"/>
      <c r="I118" s="259"/>
      <c r="J118" s="259"/>
      <c r="K118" s="259"/>
      <c r="L118" s="259"/>
      <c r="M118" s="197"/>
      <c r="N118" s="197">
        <v>191.39</v>
      </c>
      <c r="O118" s="197">
        <v>191.39</v>
      </c>
    </row>
    <row r="119" spans="1:15" ht="51">
      <c r="A119" s="124" t="s">
        <v>619</v>
      </c>
      <c r="B119" s="258" t="s">
        <v>1279</v>
      </c>
      <c r="C119" s="258" t="s">
        <v>713</v>
      </c>
      <c r="D119" s="195">
        <v>43265</v>
      </c>
      <c r="E119" s="124">
        <v>3377</v>
      </c>
      <c r="F119" s="124" t="s">
        <v>1280</v>
      </c>
      <c r="G119" s="193" t="s">
        <v>3398</v>
      </c>
      <c r="H119" s="259"/>
      <c r="I119" s="259"/>
      <c r="J119" s="259"/>
      <c r="K119" s="259"/>
      <c r="L119" s="259"/>
      <c r="M119" s="197"/>
      <c r="N119" s="197">
        <v>29665.919999999998</v>
      </c>
      <c r="O119" s="197">
        <v>29665.919999999998</v>
      </c>
    </row>
    <row r="120" spans="1:15" ht="51">
      <c r="A120" s="124" t="s">
        <v>619</v>
      </c>
      <c r="B120" s="258" t="s">
        <v>1279</v>
      </c>
      <c r="C120" s="258" t="s">
        <v>713</v>
      </c>
      <c r="D120" s="195">
        <v>43270</v>
      </c>
      <c r="E120" s="124">
        <v>3759</v>
      </c>
      <c r="F120" s="124" t="s">
        <v>1280</v>
      </c>
      <c r="G120" s="193" t="s">
        <v>3398</v>
      </c>
      <c r="H120" s="259"/>
      <c r="I120" s="259"/>
      <c r="J120" s="259"/>
      <c r="K120" s="259"/>
      <c r="L120" s="259"/>
      <c r="M120" s="197"/>
      <c r="N120" s="197">
        <v>88289.87</v>
      </c>
      <c r="O120" s="197">
        <v>88289.87</v>
      </c>
    </row>
    <row r="121" spans="1:15" ht="51">
      <c r="A121" s="124">
        <v>41</v>
      </c>
      <c r="B121" s="258" t="s">
        <v>1278</v>
      </c>
      <c r="C121" s="258" t="s">
        <v>697</v>
      </c>
      <c r="D121" s="195">
        <v>43273</v>
      </c>
      <c r="E121" s="124">
        <v>3797</v>
      </c>
      <c r="F121" s="124" t="s">
        <v>16927</v>
      </c>
      <c r="G121" s="193" t="s">
        <v>16951</v>
      </c>
      <c r="H121" s="259"/>
      <c r="I121" s="259"/>
      <c r="J121" s="259"/>
      <c r="K121" s="259"/>
      <c r="L121" s="259"/>
      <c r="M121" s="197"/>
      <c r="N121" s="197">
        <v>688176</v>
      </c>
      <c r="O121" s="197">
        <v>688176</v>
      </c>
    </row>
    <row r="122" spans="1:15" ht="51">
      <c r="A122" s="124">
        <v>41</v>
      </c>
      <c r="B122" s="258" t="s">
        <v>1278</v>
      </c>
      <c r="C122" s="258" t="s">
        <v>697</v>
      </c>
      <c r="D122" s="195">
        <v>43277</v>
      </c>
      <c r="E122" s="124">
        <v>4030</v>
      </c>
      <c r="F122" s="124" t="s">
        <v>16928</v>
      </c>
      <c r="G122" s="193" t="s">
        <v>16952</v>
      </c>
      <c r="H122" s="259"/>
      <c r="I122" s="259"/>
      <c r="J122" s="259"/>
      <c r="K122" s="259"/>
      <c r="L122" s="259"/>
      <c r="M122" s="197"/>
      <c r="N122" s="197">
        <v>665532</v>
      </c>
      <c r="O122" s="197">
        <v>665532</v>
      </c>
    </row>
    <row r="123" spans="1:15" ht="51">
      <c r="A123" s="124">
        <v>41</v>
      </c>
      <c r="B123" s="258" t="s">
        <v>1278</v>
      </c>
      <c r="C123" s="258" t="s">
        <v>697</v>
      </c>
      <c r="D123" s="195">
        <v>43277</v>
      </c>
      <c r="E123" s="124">
        <v>4029</v>
      </c>
      <c r="F123" s="124" t="s">
        <v>16929</v>
      </c>
      <c r="G123" s="193" t="s">
        <v>16953</v>
      </c>
      <c r="H123" s="259"/>
      <c r="I123" s="259"/>
      <c r="J123" s="259"/>
      <c r="K123" s="259"/>
      <c r="L123" s="259"/>
      <c r="M123" s="197"/>
      <c r="N123" s="197">
        <v>697506</v>
      </c>
      <c r="O123" s="197">
        <v>697506</v>
      </c>
    </row>
    <row r="125" spans="1:15">
      <c r="G125" s="340" t="s">
        <v>637</v>
      </c>
      <c r="H125" s="340"/>
      <c r="I125" s="340"/>
      <c r="J125" s="340"/>
      <c r="K125" s="340"/>
      <c r="L125" s="202"/>
      <c r="M125" s="202">
        <f>+SUBTOTAL(9,M9:M123)</f>
        <v>237957569.51999995</v>
      </c>
      <c r="N125" s="202">
        <f>+SUBTOTAL(9,N9:N123)</f>
        <v>244117904.97999999</v>
      </c>
      <c r="O125" s="202">
        <f>+SUBTOTAL(9,O9:O123)</f>
        <v>482075474.50000012</v>
      </c>
    </row>
  </sheetData>
  <sheetProtection formatCells="0" formatColumns="0" formatRows="0" insertColumns="0" insertRows="0" insertHyperlinks="0" sort="0" autoFilter="0" pivotTables="0"/>
  <autoFilter ref="A8:O93"/>
  <sortState ref="A9:J359">
    <sortCondition ref="A9:A359"/>
    <sortCondition ref="E9:E359"/>
  </sortState>
  <mergeCells count="3">
    <mergeCell ref="H7:I7"/>
    <mergeCell ref="J7:K7"/>
    <mergeCell ref="G125:K125"/>
  </mergeCells>
  <pageMargins left="0.39370078740157483" right="0.43307086614173229" top="0.55118110236220474" bottom="0.31496062992125984" header="0.31496062992125984" footer="0.31496062992125984"/>
  <pageSetup scale="6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Q17"/>
  <sheetViews>
    <sheetView view="pageBreakPreview" zoomScaleNormal="100" zoomScaleSheetLayoutView="100" workbookViewId="0">
      <selection activeCell="G1" sqref="G1"/>
    </sheetView>
  </sheetViews>
  <sheetFormatPr baseColWidth="10" defaultRowHeight="12.75" outlineLevelCol="1"/>
  <cols>
    <col min="1" max="1" width="7.140625" style="118" customWidth="1"/>
    <col min="2" max="2" width="4.140625" style="118" bestFit="1" customWidth="1"/>
    <col min="3" max="3" width="30.7109375" style="118" customWidth="1"/>
    <col min="4" max="4" width="11.5703125" style="122" bestFit="1" customWidth="1"/>
    <col min="5" max="5" width="9.7109375" style="122" customWidth="1"/>
    <col min="6" max="6" width="11.7109375" style="122" customWidth="1"/>
    <col min="7" max="7" width="54.7109375" style="194" customWidth="1"/>
    <col min="8" max="9" width="7.28515625" style="118" customWidth="1"/>
    <col min="10" max="10" width="7.28515625" style="118" customWidth="1" outlineLevel="1"/>
    <col min="11" max="12" width="7.28515625" style="118" customWidth="1"/>
    <col min="13" max="13" width="14.42578125" style="118" bestFit="1" customWidth="1"/>
    <col min="14" max="14" width="14.42578125" style="118" bestFit="1" customWidth="1" outlineLevel="1"/>
    <col min="15" max="15" width="14.42578125" style="118" bestFit="1" customWidth="1"/>
    <col min="16" max="16" width="15.85546875" style="118" bestFit="1" customWidth="1"/>
    <col min="17" max="17" width="14.42578125" style="118" bestFit="1" customWidth="1"/>
    <col min="18" max="16384" width="11.42578125" style="118"/>
  </cols>
  <sheetData>
    <row r="1" spans="1:17">
      <c r="A1" s="206" t="s">
        <v>1396</v>
      </c>
      <c r="B1" s="206"/>
      <c r="C1" s="206"/>
      <c r="D1" s="227"/>
      <c r="E1" s="227"/>
      <c r="F1" s="227"/>
      <c r="G1" s="239"/>
      <c r="H1" s="206"/>
      <c r="I1" s="206"/>
      <c r="J1" s="206"/>
      <c r="K1" s="206"/>
      <c r="L1" s="206"/>
      <c r="M1" s="206"/>
      <c r="N1" s="206"/>
      <c r="O1" s="206"/>
      <c r="P1" s="203"/>
      <c r="Q1" s="203"/>
    </row>
    <row r="2" spans="1:17">
      <c r="A2" s="206" t="s">
        <v>1394</v>
      </c>
      <c r="B2" s="206"/>
      <c r="C2" s="206"/>
      <c r="D2" s="227"/>
      <c r="E2" s="227"/>
      <c r="F2" s="227"/>
      <c r="G2" s="239"/>
      <c r="H2" s="206"/>
      <c r="I2" s="206"/>
      <c r="J2" s="206"/>
      <c r="K2" s="206"/>
      <c r="L2" s="206"/>
      <c r="M2" s="206"/>
      <c r="N2" s="206"/>
      <c r="O2" s="206"/>
      <c r="P2" s="203"/>
      <c r="Q2" s="203"/>
    </row>
    <row r="3" spans="1:17">
      <c r="A3" s="206" t="s">
        <v>39</v>
      </c>
      <c r="B3" s="206"/>
      <c r="C3" s="206"/>
      <c r="D3" s="227"/>
      <c r="E3" s="227"/>
      <c r="F3" s="227"/>
      <c r="G3" s="239"/>
      <c r="H3" s="206"/>
      <c r="I3" s="206"/>
      <c r="J3" s="206"/>
      <c r="K3" s="206"/>
      <c r="L3" s="206"/>
      <c r="M3" s="206"/>
      <c r="N3" s="206"/>
      <c r="O3" s="206"/>
      <c r="P3" s="203"/>
      <c r="Q3" s="203"/>
    </row>
    <row r="4" spans="1:17">
      <c r="A4" s="206" t="str">
        <f>+'CUT MN'!A4</f>
        <v>CORRESPONDIENTE AL PERIODO DE ENERO A JUNIO DE 2018</v>
      </c>
      <c r="B4" s="206"/>
      <c r="C4" s="206"/>
      <c r="D4" s="227"/>
      <c r="E4" s="227"/>
      <c r="F4" s="227"/>
      <c r="G4" s="239"/>
      <c r="H4" s="206"/>
      <c r="I4" s="206"/>
      <c r="J4" s="206"/>
      <c r="K4" s="206"/>
      <c r="L4" s="206"/>
      <c r="M4" s="206"/>
      <c r="N4" s="206"/>
      <c r="O4" s="206"/>
      <c r="P4" s="203"/>
      <c r="Q4" s="203"/>
    </row>
    <row r="5" spans="1:17" ht="9" customHeight="1">
      <c r="A5" s="121" t="str">
        <f>+'CUT MN'!A5</f>
        <v>ACTUALIZADO AL : 4 de julio de 2018</v>
      </c>
      <c r="B5" s="121"/>
      <c r="C5" s="121"/>
      <c r="D5" s="228"/>
      <c r="E5" s="228"/>
      <c r="F5" s="228"/>
      <c r="G5" s="240"/>
      <c r="H5" s="121"/>
      <c r="I5" s="121"/>
      <c r="J5" s="121"/>
      <c r="K5" s="121"/>
      <c r="L5" s="121"/>
      <c r="M5" s="121"/>
      <c r="N5" s="121"/>
      <c r="O5" s="121"/>
      <c r="P5" s="203"/>
      <c r="Q5" s="203"/>
    </row>
    <row r="6" spans="1:17">
      <c r="A6" s="155"/>
      <c r="B6" s="155"/>
      <c r="C6" s="155"/>
      <c r="D6" s="142"/>
      <c r="E6" s="142"/>
      <c r="F6" s="142"/>
      <c r="G6" s="192"/>
      <c r="H6" s="144"/>
      <c r="I6" s="144"/>
      <c r="J6" s="144"/>
      <c r="K6" s="144"/>
      <c r="L6" s="144"/>
      <c r="M6" s="144"/>
      <c r="N6" s="144"/>
      <c r="P6" s="203"/>
      <c r="Q6" s="203"/>
    </row>
    <row r="7" spans="1:17">
      <c r="A7" s="142"/>
      <c r="B7" s="142"/>
      <c r="C7" s="142"/>
      <c r="D7" s="143"/>
      <c r="E7" s="142"/>
      <c r="F7" s="142"/>
      <c r="G7" s="192"/>
      <c r="H7" s="342" t="s">
        <v>1346</v>
      </c>
      <c r="I7" s="342"/>
      <c r="J7" s="342" t="s">
        <v>1345</v>
      </c>
      <c r="K7" s="348"/>
      <c r="L7" s="208"/>
      <c r="M7" s="145"/>
      <c r="N7" s="145"/>
      <c r="O7" s="146"/>
      <c r="P7" s="203"/>
      <c r="Q7" s="203"/>
    </row>
    <row r="8" spans="1:17" ht="25.5">
      <c r="A8" s="133" t="s">
        <v>1347</v>
      </c>
      <c r="B8" s="133" t="s">
        <v>1348</v>
      </c>
      <c r="C8" s="185" t="s">
        <v>1359</v>
      </c>
      <c r="D8" s="148" t="s">
        <v>1361</v>
      </c>
      <c r="E8" s="147" t="s">
        <v>632</v>
      </c>
      <c r="F8" s="147" t="s">
        <v>633</v>
      </c>
      <c r="G8" s="147" t="s">
        <v>42</v>
      </c>
      <c r="H8" s="133" t="s">
        <v>1350</v>
      </c>
      <c r="I8" s="133" t="s">
        <v>1351</v>
      </c>
      <c r="J8" s="133" t="s">
        <v>1349</v>
      </c>
      <c r="K8" s="133" t="s">
        <v>1352</v>
      </c>
      <c r="L8" s="207" t="s">
        <v>1395</v>
      </c>
      <c r="M8" s="187" t="s">
        <v>1355</v>
      </c>
      <c r="N8" s="186" t="s">
        <v>1356</v>
      </c>
      <c r="O8" s="186" t="s">
        <v>1365</v>
      </c>
      <c r="P8" s="186" t="s">
        <v>1354</v>
      </c>
      <c r="Q8" s="149" t="s">
        <v>1357</v>
      </c>
    </row>
    <row r="9" spans="1:17">
      <c r="A9" s="124"/>
      <c r="B9" s="124"/>
      <c r="C9" s="124"/>
      <c r="D9" s="195"/>
      <c r="E9" s="124"/>
      <c r="F9" s="124"/>
      <c r="G9" s="193"/>
      <c r="H9" s="159"/>
      <c r="I9" s="159"/>
      <c r="J9" s="159"/>
      <c r="K9" s="159"/>
      <c r="L9" s="159"/>
      <c r="M9" s="231"/>
      <c r="N9" s="231"/>
      <c r="O9" s="231"/>
      <c r="P9" s="231"/>
      <c r="Q9" s="238"/>
    </row>
    <row r="10" spans="1:17">
      <c r="A10" s="124"/>
      <c r="B10" s="124"/>
      <c r="C10" s="124"/>
      <c r="D10" s="195"/>
      <c r="E10" s="124"/>
      <c r="F10" s="124"/>
      <c r="G10" s="193"/>
      <c r="H10" s="159"/>
      <c r="I10" s="159"/>
      <c r="J10" s="159"/>
      <c r="K10" s="159"/>
      <c r="L10" s="159"/>
      <c r="M10" s="231"/>
      <c r="N10" s="231"/>
      <c r="O10" s="231"/>
      <c r="P10" s="231"/>
      <c r="Q10" s="238"/>
    </row>
    <row r="11" spans="1:17">
      <c r="A11" s="124"/>
      <c r="B11" s="124"/>
      <c r="C11" s="124"/>
      <c r="D11" s="195"/>
      <c r="E11" s="124"/>
      <c r="F11" s="124"/>
      <c r="G11" s="193"/>
      <c r="H11" s="159"/>
      <c r="I11" s="159"/>
      <c r="J11" s="159"/>
      <c r="K11" s="159"/>
      <c r="L11" s="159"/>
      <c r="M11" s="231"/>
      <c r="N11" s="231"/>
      <c r="O11" s="231"/>
      <c r="P11" s="231"/>
      <c r="Q11" s="238"/>
    </row>
    <row r="12" spans="1:17">
      <c r="A12" s="124"/>
      <c r="B12" s="124"/>
      <c r="C12" s="124"/>
      <c r="D12" s="195"/>
      <c r="E12" s="124"/>
      <c r="F12" s="124"/>
      <c r="G12" s="193"/>
      <c r="H12" s="159"/>
      <c r="I12" s="159"/>
      <c r="J12" s="159"/>
      <c r="K12" s="159"/>
      <c r="L12" s="159"/>
      <c r="M12" s="231"/>
      <c r="N12" s="231"/>
      <c r="O12" s="231"/>
      <c r="P12" s="231"/>
      <c r="Q12" s="238"/>
    </row>
    <row r="13" spans="1:17" s="164" customFormat="1">
      <c r="A13" s="134"/>
      <c r="B13" s="134"/>
      <c r="C13" s="160"/>
      <c r="D13" s="161"/>
      <c r="E13" s="162"/>
      <c r="F13" s="162"/>
      <c r="G13" s="162"/>
      <c r="H13" s="134"/>
      <c r="I13" s="134"/>
      <c r="J13" s="134"/>
      <c r="K13" s="134"/>
      <c r="L13" s="204"/>
      <c r="M13" s="163"/>
      <c r="N13" s="163"/>
      <c r="O13" s="157"/>
      <c r="P13" s="157"/>
      <c r="Q13" s="158"/>
    </row>
    <row r="14" spans="1:17">
      <c r="A14" s="167"/>
      <c r="B14" s="167"/>
      <c r="C14" s="165"/>
      <c r="D14" s="229"/>
      <c r="E14" s="229"/>
      <c r="F14" s="229"/>
      <c r="G14" s="351" t="s">
        <v>637</v>
      </c>
      <c r="H14" s="340"/>
      <c r="I14" s="340"/>
      <c r="J14" s="340"/>
      <c r="K14" s="352"/>
      <c r="L14" s="205"/>
      <c r="M14" s="154">
        <f>+SUBTOTAL(9,M9:M12)</f>
        <v>0</v>
      </c>
      <c r="N14" s="154">
        <f>+SUBTOTAL(9,N9:N12)</f>
        <v>0</v>
      </c>
      <c r="O14" s="154">
        <f>+SUBTOTAL(9,O9:O12)</f>
        <v>0</v>
      </c>
      <c r="P14" s="154">
        <f>+SUBTOTAL(9,P9:P12)</f>
        <v>0</v>
      </c>
      <c r="Q14" s="154">
        <f>+O14+P14</f>
        <v>0</v>
      </c>
    </row>
    <row r="15" spans="1:17">
      <c r="A15" s="168"/>
      <c r="B15" s="168"/>
      <c r="C15" s="166"/>
      <c r="D15" s="230"/>
      <c r="E15" s="230"/>
      <c r="F15" s="230"/>
      <c r="G15" s="241"/>
      <c r="H15" s="156"/>
      <c r="I15" s="156"/>
      <c r="J15" s="156"/>
      <c r="K15" s="156"/>
      <c r="L15" s="156"/>
      <c r="M15" s="156"/>
      <c r="N15" s="156"/>
    </row>
    <row r="16" spans="1:17">
      <c r="A16" s="135"/>
      <c r="B16" s="135"/>
    </row>
    <row r="17" spans="1:2">
      <c r="A17" s="135"/>
      <c r="B17" s="135"/>
    </row>
  </sheetData>
  <sheetProtection formatCells="0" formatColumns="0" formatRows="0" sort="0" autoFilter="0" pivotTables="0"/>
  <autoFilter ref="A8:Q12"/>
  <mergeCells count="3">
    <mergeCell ref="G14:K14"/>
    <mergeCell ref="H7:I7"/>
    <mergeCell ref="J7:K7"/>
  </mergeCells>
  <pageMargins left="0.39370078740157483" right="0.43307086614173229" top="0.74803149606299213" bottom="0.74803149606299213" header="0.31496062992125984" footer="0.31496062992125984"/>
  <pageSetup scale="54"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85"/>
  <sheetViews>
    <sheetView showGridLines="0" view="pageBreakPreview" zoomScale="115" zoomScaleNormal="100" zoomScaleSheetLayoutView="115" workbookViewId="0">
      <pane ySplit="8" topLeftCell="A9" activePane="bottomLeft" state="frozen"/>
      <selection activeCell="G12" sqref="G12:K12"/>
      <selection pane="bottomLeft" activeCell="C6" sqref="C6"/>
    </sheetView>
  </sheetViews>
  <sheetFormatPr baseColWidth="10" defaultRowHeight="12.75"/>
  <cols>
    <col min="1" max="1" width="7" style="177" customWidth="1"/>
    <col min="2" max="2" width="6.140625" style="177" customWidth="1"/>
    <col min="3" max="3" width="60" style="181" customWidth="1"/>
    <col min="4" max="4" width="16.5703125" style="226" bestFit="1" customWidth="1"/>
    <col min="5" max="5" width="15.85546875" style="226" bestFit="1" customWidth="1"/>
    <col min="6" max="6" width="15.42578125" style="226" bestFit="1" customWidth="1"/>
    <col min="7" max="7" width="18.42578125" style="226" bestFit="1" customWidth="1"/>
    <col min="8" max="8" width="18.28515625" style="226" bestFit="1" customWidth="1"/>
    <col min="9" max="16384" width="11.42578125" style="177"/>
  </cols>
  <sheetData>
    <row r="1" spans="1:9" s="169" customFormat="1">
      <c r="A1" s="209" t="s">
        <v>37</v>
      </c>
      <c r="B1" s="206"/>
      <c r="C1" s="206"/>
      <c r="D1" s="219"/>
      <c r="E1" s="219"/>
      <c r="F1" s="219"/>
      <c r="G1" s="219"/>
      <c r="H1" s="219"/>
      <c r="I1" s="217"/>
    </row>
    <row r="2" spans="1:9" s="169" customFormat="1">
      <c r="A2" s="209" t="s">
        <v>38</v>
      </c>
      <c r="B2" s="206"/>
      <c r="C2" s="206"/>
      <c r="D2" s="219"/>
      <c r="E2" s="219"/>
      <c r="F2" s="219"/>
      <c r="G2" s="219"/>
      <c r="H2" s="219"/>
      <c r="I2" s="217"/>
    </row>
    <row r="3" spans="1:9" s="169" customFormat="1">
      <c r="A3" s="206" t="s">
        <v>39</v>
      </c>
      <c r="B3" s="206"/>
      <c r="C3" s="206"/>
      <c r="D3" s="219"/>
      <c r="E3" s="219"/>
      <c r="F3" s="219"/>
      <c r="G3" s="219"/>
      <c r="H3" s="219"/>
      <c r="I3" s="217"/>
    </row>
    <row r="4" spans="1:9" s="169" customFormat="1">
      <c r="A4" s="210" t="str">
        <f>+'CUT MN'!A4</f>
        <v>CORRESPONDIENTE AL PERIODO DE ENERO A JUNIO DE 2018</v>
      </c>
      <c r="B4" s="218"/>
      <c r="C4" s="218"/>
      <c r="D4" s="220"/>
      <c r="E4" s="220"/>
      <c r="F4" s="220"/>
      <c r="G4" s="220"/>
      <c r="H4" s="220"/>
      <c r="I4" s="218"/>
    </row>
    <row r="5" spans="1:9" s="169" customFormat="1" ht="9" customHeight="1">
      <c r="A5" s="111" t="str">
        <f>+'CUT MN'!A5</f>
        <v>ACTUALIZADO AL : 4 de julio de 2018</v>
      </c>
      <c r="B5" s="136"/>
      <c r="C5" s="137"/>
      <c r="D5" s="140"/>
      <c r="E5" s="140"/>
      <c r="F5" s="221"/>
      <c r="G5" s="222"/>
      <c r="H5" s="222"/>
      <c r="I5" s="141"/>
    </row>
    <row r="6" spans="1:9" s="169" customFormat="1">
      <c r="A6" s="170"/>
      <c r="B6" s="171"/>
      <c r="C6" s="172"/>
      <c r="D6" s="223"/>
      <c r="E6" s="223"/>
      <c r="F6" s="223"/>
      <c r="G6" s="223"/>
      <c r="H6" s="232"/>
    </row>
    <row r="7" spans="1:9" s="169" customFormat="1">
      <c r="C7" s="173"/>
      <c r="D7" s="353" t="s">
        <v>1284</v>
      </c>
      <c r="E7" s="353"/>
      <c r="F7" s="353"/>
      <c r="G7" s="353"/>
      <c r="H7" s="233"/>
    </row>
    <row r="8" spans="1:9" ht="18.75" customHeight="1">
      <c r="A8" s="174" t="s">
        <v>1347</v>
      </c>
      <c r="B8" s="176" t="s">
        <v>1348</v>
      </c>
      <c r="C8" s="175" t="s">
        <v>1359</v>
      </c>
      <c r="D8" s="224" t="s">
        <v>1310</v>
      </c>
      <c r="E8" s="224" t="s">
        <v>1311</v>
      </c>
      <c r="F8" s="224" t="s">
        <v>1312</v>
      </c>
      <c r="G8" s="224" t="s">
        <v>1313</v>
      </c>
      <c r="H8" s="234" t="s">
        <v>1360</v>
      </c>
    </row>
    <row r="9" spans="1:9">
      <c r="A9" s="178">
        <v>15</v>
      </c>
      <c r="B9" s="178">
        <v>2</v>
      </c>
      <c r="C9" s="179" t="s">
        <v>45</v>
      </c>
      <c r="D9" s="180">
        <v>45372400.340000004</v>
      </c>
      <c r="E9" s="180">
        <v>0</v>
      </c>
      <c r="F9" s="180">
        <v>0</v>
      </c>
      <c r="G9" s="180">
        <v>0</v>
      </c>
      <c r="H9" s="225">
        <f>+D9+E9+F9+G9</f>
        <v>45372400.340000004</v>
      </c>
    </row>
    <row r="10" spans="1:9">
      <c r="A10" s="178">
        <v>16</v>
      </c>
      <c r="B10" s="178">
        <v>1</v>
      </c>
      <c r="C10" s="179" t="s">
        <v>46</v>
      </c>
      <c r="D10" s="180">
        <v>16989.68</v>
      </c>
      <c r="E10" s="180">
        <v>0</v>
      </c>
      <c r="F10" s="180">
        <v>17675028.469999999</v>
      </c>
      <c r="G10" s="180">
        <v>0</v>
      </c>
      <c r="H10" s="225">
        <f t="shared" ref="H10:H72" si="0">+D10+E10+F10+G10</f>
        <v>17692018.149999999</v>
      </c>
    </row>
    <row r="11" spans="1:9">
      <c r="A11" s="178">
        <v>16</v>
      </c>
      <c r="B11" s="178">
        <v>3</v>
      </c>
      <c r="C11" s="179" t="s">
        <v>46</v>
      </c>
      <c r="D11" s="180">
        <v>0</v>
      </c>
      <c r="E11" s="180">
        <v>0</v>
      </c>
      <c r="F11" s="180">
        <v>128705.7</v>
      </c>
      <c r="G11" s="180">
        <v>0</v>
      </c>
      <c r="H11" s="225">
        <f t="shared" si="0"/>
        <v>128705.7</v>
      </c>
    </row>
    <row r="12" spans="1:9">
      <c r="A12" s="178">
        <v>20</v>
      </c>
      <c r="B12" s="178">
        <v>1</v>
      </c>
      <c r="C12" s="179" t="s">
        <v>47</v>
      </c>
      <c r="D12" s="180">
        <v>0</v>
      </c>
      <c r="E12" s="180">
        <v>0</v>
      </c>
      <c r="F12" s="180">
        <v>5168100.45</v>
      </c>
      <c r="G12" s="180">
        <v>0</v>
      </c>
      <c r="H12" s="225">
        <f t="shared" si="0"/>
        <v>5168100.45</v>
      </c>
    </row>
    <row r="13" spans="1:9">
      <c r="A13" s="178">
        <v>20</v>
      </c>
      <c r="B13" s="178">
        <v>2</v>
      </c>
      <c r="C13" s="179" t="s">
        <v>47</v>
      </c>
      <c r="D13" s="180">
        <v>0</v>
      </c>
      <c r="E13" s="180">
        <v>0</v>
      </c>
      <c r="F13" s="180">
        <v>203966</v>
      </c>
      <c r="G13" s="180">
        <v>0</v>
      </c>
      <c r="H13" s="225">
        <f t="shared" si="0"/>
        <v>203966</v>
      </c>
    </row>
    <row r="14" spans="1:9">
      <c r="A14" s="178">
        <v>20</v>
      </c>
      <c r="B14" s="178">
        <v>3</v>
      </c>
      <c r="C14" s="179" t="s">
        <v>47</v>
      </c>
      <c r="D14" s="180">
        <v>0</v>
      </c>
      <c r="E14" s="180">
        <v>0</v>
      </c>
      <c r="F14" s="180">
        <v>2665191.96</v>
      </c>
      <c r="G14" s="180">
        <v>0</v>
      </c>
      <c r="H14" s="225">
        <f t="shared" si="0"/>
        <v>2665191.96</v>
      </c>
    </row>
    <row r="15" spans="1:9">
      <c r="A15" s="178">
        <v>20</v>
      </c>
      <c r="B15" s="178">
        <v>4</v>
      </c>
      <c r="C15" s="179" t="s">
        <v>47</v>
      </c>
      <c r="D15" s="180">
        <v>0</v>
      </c>
      <c r="E15" s="180">
        <v>0</v>
      </c>
      <c r="F15" s="180">
        <v>539371.24</v>
      </c>
      <c r="G15" s="180">
        <v>0</v>
      </c>
      <c r="H15" s="225">
        <f t="shared" si="0"/>
        <v>539371.24</v>
      </c>
    </row>
    <row r="16" spans="1:9">
      <c r="A16" s="178">
        <v>20</v>
      </c>
      <c r="B16" s="178">
        <v>5</v>
      </c>
      <c r="C16" s="179" t="s">
        <v>47</v>
      </c>
      <c r="D16" s="180">
        <v>0</v>
      </c>
      <c r="E16" s="180">
        <v>0</v>
      </c>
      <c r="F16" s="180">
        <v>1186076.56</v>
      </c>
      <c r="G16" s="180">
        <v>0</v>
      </c>
      <c r="H16" s="225">
        <f t="shared" si="0"/>
        <v>1186076.56</v>
      </c>
    </row>
    <row r="17" spans="1:8">
      <c r="A17" s="178">
        <v>25</v>
      </c>
      <c r="B17" s="178">
        <v>5</v>
      </c>
      <c r="C17" s="179" t="s">
        <v>48</v>
      </c>
      <c r="D17" s="180">
        <v>18630</v>
      </c>
      <c r="E17" s="180">
        <v>0</v>
      </c>
      <c r="F17" s="180">
        <v>0</v>
      </c>
      <c r="G17" s="180">
        <v>0</v>
      </c>
      <c r="H17" s="225">
        <f t="shared" si="0"/>
        <v>18630</v>
      </c>
    </row>
    <row r="18" spans="1:8">
      <c r="A18" s="178">
        <v>30</v>
      </c>
      <c r="B18" s="178">
        <v>1</v>
      </c>
      <c r="C18" s="179" t="s">
        <v>11691</v>
      </c>
      <c r="D18" s="180">
        <v>6800000</v>
      </c>
      <c r="E18" s="180">
        <v>0</v>
      </c>
      <c r="F18" s="180">
        <v>0</v>
      </c>
      <c r="G18" s="180">
        <v>0</v>
      </c>
      <c r="H18" s="225">
        <f t="shared" si="0"/>
        <v>6800000</v>
      </c>
    </row>
    <row r="19" spans="1:8">
      <c r="A19" s="178">
        <v>41</v>
      </c>
      <c r="B19" s="178">
        <v>4</v>
      </c>
      <c r="C19" s="179" t="s">
        <v>50</v>
      </c>
      <c r="D19" s="180">
        <v>21426541.359999999</v>
      </c>
      <c r="E19" s="180">
        <v>0</v>
      </c>
      <c r="F19" s="180">
        <v>0</v>
      </c>
      <c r="G19" s="180">
        <v>0</v>
      </c>
      <c r="H19" s="225">
        <f t="shared" si="0"/>
        <v>21426541.359999999</v>
      </c>
    </row>
    <row r="20" spans="1:8">
      <c r="A20" s="178">
        <v>46</v>
      </c>
      <c r="B20" s="178">
        <v>2</v>
      </c>
      <c r="C20" s="179" t="s">
        <v>51</v>
      </c>
      <c r="D20" s="180">
        <v>8495926.3900000006</v>
      </c>
      <c r="E20" s="180">
        <v>0</v>
      </c>
      <c r="F20" s="180">
        <v>519597.33</v>
      </c>
      <c r="G20" s="180">
        <v>116493.5</v>
      </c>
      <c r="H20" s="225">
        <f t="shared" si="0"/>
        <v>9132017.2200000007</v>
      </c>
    </row>
    <row r="21" spans="1:8">
      <c r="A21" s="178">
        <v>47</v>
      </c>
      <c r="B21" s="178">
        <v>1</v>
      </c>
      <c r="C21" s="179" t="s">
        <v>52</v>
      </c>
      <c r="D21" s="180">
        <v>0</v>
      </c>
      <c r="E21" s="180">
        <v>0</v>
      </c>
      <c r="F21" s="180">
        <v>35</v>
      </c>
      <c r="G21" s="180">
        <v>0</v>
      </c>
      <c r="H21" s="225">
        <f t="shared" si="0"/>
        <v>35</v>
      </c>
    </row>
    <row r="22" spans="1:8">
      <c r="A22" s="178">
        <v>47</v>
      </c>
      <c r="B22" s="178">
        <v>26</v>
      </c>
      <c r="C22" s="179" t="s">
        <v>52</v>
      </c>
      <c r="D22" s="180">
        <v>0</v>
      </c>
      <c r="E22" s="180">
        <v>0</v>
      </c>
      <c r="F22" s="180">
        <v>568169.69999999995</v>
      </c>
      <c r="G22" s="180">
        <v>0</v>
      </c>
      <c r="H22" s="225">
        <f t="shared" si="0"/>
        <v>568169.69999999995</v>
      </c>
    </row>
    <row r="23" spans="1:8">
      <c r="A23" s="178">
        <v>48</v>
      </c>
      <c r="B23" s="178">
        <v>1</v>
      </c>
      <c r="C23" s="179" t="s">
        <v>53</v>
      </c>
      <c r="D23" s="180">
        <v>0</v>
      </c>
      <c r="E23" s="180">
        <v>0</v>
      </c>
      <c r="F23" s="180">
        <v>173202.94</v>
      </c>
      <c r="G23" s="180">
        <v>0</v>
      </c>
      <c r="H23" s="225">
        <f t="shared" si="0"/>
        <v>173202.94</v>
      </c>
    </row>
    <row r="24" spans="1:8">
      <c r="A24" s="178">
        <v>52</v>
      </c>
      <c r="B24" s="178">
        <v>1</v>
      </c>
      <c r="C24" s="179" t="s">
        <v>56</v>
      </c>
      <c r="D24" s="212">
        <v>0</v>
      </c>
      <c r="E24" s="180">
        <v>0</v>
      </c>
      <c r="F24" s="212">
        <v>39488.11</v>
      </c>
      <c r="G24" s="212">
        <v>0</v>
      </c>
      <c r="H24" s="225">
        <f t="shared" si="0"/>
        <v>39488.11</v>
      </c>
    </row>
    <row r="25" spans="1:8">
      <c r="A25" s="178">
        <v>66</v>
      </c>
      <c r="B25" s="178">
        <v>2</v>
      </c>
      <c r="C25" s="179" t="s">
        <v>57</v>
      </c>
      <c r="D25" s="212">
        <v>0</v>
      </c>
      <c r="E25" s="180">
        <v>0</v>
      </c>
      <c r="F25" s="212">
        <v>17405.05</v>
      </c>
      <c r="G25" s="212">
        <v>0</v>
      </c>
      <c r="H25" s="225">
        <f t="shared" si="0"/>
        <v>17405.05</v>
      </c>
    </row>
    <row r="26" spans="1:8">
      <c r="A26" s="178">
        <v>66</v>
      </c>
      <c r="B26" s="178">
        <v>11</v>
      </c>
      <c r="C26" s="179" t="s">
        <v>57</v>
      </c>
      <c r="D26" s="212">
        <v>58147.61</v>
      </c>
      <c r="E26" s="180">
        <v>0</v>
      </c>
      <c r="F26" s="212">
        <v>0</v>
      </c>
      <c r="G26" s="212">
        <v>0</v>
      </c>
      <c r="H26" s="225">
        <f t="shared" si="0"/>
        <v>58147.61</v>
      </c>
    </row>
    <row r="27" spans="1:8">
      <c r="A27" s="178">
        <v>70</v>
      </c>
      <c r="B27" s="178">
        <v>1</v>
      </c>
      <c r="C27" s="179" t="s">
        <v>58</v>
      </c>
      <c r="D27" s="212">
        <v>136814</v>
      </c>
      <c r="E27" s="180">
        <v>0</v>
      </c>
      <c r="F27" s="212">
        <v>0</v>
      </c>
      <c r="G27" s="212">
        <v>0</v>
      </c>
      <c r="H27" s="225">
        <f t="shared" si="0"/>
        <v>136814</v>
      </c>
    </row>
    <row r="28" spans="1:8">
      <c r="A28" s="178">
        <v>78</v>
      </c>
      <c r="B28" s="178">
        <v>1</v>
      </c>
      <c r="C28" s="179" t="s">
        <v>1320</v>
      </c>
      <c r="D28" s="212">
        <v>1259968</v>
      </c>
      <c r="E28" s="180">
        <v>0</v>
      </c>
      <c r="F28" s="212">
        <v>6604.6</v>
      </c>
      <c r="G28" s="212">
        <v>0</v>
      </c>
      <c r="H28" s="225">
        <f t="shared" si="0"/>
        <v>1266572.6000000001</v>
      </c>
    </row>
    <row r="29" spans="1:8">
      <c r="A29" s="178">
        <v>78</v>
      </c>
      <c r="B29" s="178">
        <v>3</v>
      </c>
      <c r="C29" s="179" t="s">
        <v>1320</v>
      </c>
      <c r="D29" s="212">
        <v>0</v>
      </c>
      <c r="E29" s="180">
        <v>0</v>
      </c>
      <c r="F29" s="212">
        <v>9967</v>
      </c>
      <c r="G29" s="212">
        <v>0</v>
      </c>
      <c r="H29" s="225">
        <f t="shared" si="0"/>
        <v>9967</v>
      </c>
    </row>
    <row r="30" spans="1:8" ht="12" customHeight="1">
      <c r="A30" s="178">
        <v>81</v>
      </c>
      <c r="B30" s="178">
        <v>1</v>
      </c>
      <c r="C30" s="179" t="s">
        <v>61</v>
      </c>
      <c r="D30" s="212">
        <f>821474.25+40915</f>
        <v>862389.25</v>
      </c>
      <c r="E30" s="180">
        <v>0</v>
      </c>
      <c r="F30" s="212">
        <v>0</v>
      </c>
      <c r="G30" s="212">
        <v>0</v>
      </c>
      <c r="H30" s="225">
        <f t="shared" si="0"/>
        <v>862389.25</v>
      </c>
    </row>
    <row r="31" spans="1:8">
      <c r="A31" s="178" t="s">
        <v>619</v>
      </c>
      <c r="B31" s="178">
        <v>2</v>
      </c>
      <c r="C31" s="179" t="s">
        <v>1239</v>
      </c>
      <c r="D31" s="212">
        <v>378914512.35000002</v>
      </c>
      <c r="E31" s="180">
        <v>0</v>
      </c>
      <c r="F31" s="212">
        <v>0</v>
      </c>
      <c r="G31" s="212">
        <v>0</v>
      </c>
      <c r="H31" s="225">
        <f t="shared" si="0"/>
        <v>378914512.35000002</v>
      </c>
    </row>
    <row r="32" spans="1:8">
      <c r="A32" s="178" t="s">
        <v>620</v>
      </c>
      <c r="B32" s="178">
        <v>3</v>
      </c>
      <c r="C32" s="179" t="s">
        <v>16954</v>
      </c>
      <c r="D32" s="212">
        <v>0</v>
      </c>
      <c r="E32" s="180">
        <v>188706300</v>
      </c>
      <c r="F32" s="212">
        <v>0</v>
      </c>
      <c r="G32" s="212">
        <v>0</v>
      </c>
      <c r="H32" s="225">
        <f t="shared" si="0"/>
        <v>188706300</v>
      </c>
    </row>
    <row r="33" spans="1:8">
      <c r="A33" s="178" t="s">
        <v>622</v>
      </c>
      <c r="B33" s="178">
        <v>4</v>
      </c>
      <c r="C33" s="179" t="s">
        <v>4782</v>
      </c>
      <c r="D33" s="212">
        <v>0</v>
      </c>
      <c r="E33" s="180">
        <v>9175420.6600000001</v>
      </c>
      <c r="F33" s="212">
        <v>0</v>
      </c>
      <c r="G33" s="212">
        <v>0</v>
      </c>
      <c r="H33" s="225">
        <f t="shared" si="0"/>
        <v>9175420.6600000001</v>
      </c>
    </row>
    <row r="34" spans="1:8">
      <c r="A34" s="178">
        <v>109</v>
      </c>
      <c r="B34" s="178">
        <v>1</v>
      </c>
      <c r="C34" s="179" t="s">
        <v>1281</v>
      </c>
      <c r="D34" s="212">
        <v>0</v>
      </c>
      <c r="E34" s="212">
        <v>0</v>
      </c>
      <c r="F34" s="212">
        <v>0</v>
      </c>
      <c r="G34" s="212">
        <v>375614.15</v>
      </c>
      <c r="H34" s="225">
        <f t="shared" si="0"/>
        <v>375614.15</v>
      </c>
    </row>
    <row r="35" spans="1:8">
      <c r="A35" s="178">
        <v>117</v>
      </c>
      <c r="B35" s="178">
        <v>1</v>
      </c>
      <c r="C35" s="179" t="s">
        <v>72</v>
      </c>
      <c r="D35" s="212">
        <v>0</v>
      </c>
      <c r="E35" s="212">
        <v>0</v>
      </c>
      <c r="F35" s="212">
        <v>0</v>
      </c>
      <c r="G35" s="212">
        <v>2965953.16</v>
      </c>
      <c r="H35" s="225">
        <f t="shared" si="0"/>
        <v>2965953.16</v>
      </c>
    </row>
    <row r="36" spans="1:8">
      <c r="A36" s="178">
        <v>129</v>
      </c>
      <c r="B36" s="178">
        <v>1</v>
      </c>
      <c r="C36" s="179" t="s">
        <v>76</v>
      </c>
      <c r="D36" s="212">
        <v>0</v>
      </c>
      <c r="E36" s="212">
        <v>0</v>
      </c>
      <c r="F36" s="212">
        <v>0</v>
      </c>
      <c r="G36" s="212">
        <v>501380.11</v>
      </c>
      <c r="H36" s="225">
        <f t="shared" si="0"/>
        <v>501380.11</v>
      </c>
    </row>
    <row r="37" spans="1:8">
      <c r="A37" s="178">
        <v>130</v>
      </c>
      <c r="B37" s="178">
        <v>1</v>
      </c>
      <c r="C37" s="179" t="s">
        <v>77</v>
      </c>
      <c r="D37" s="212">
        <v>0</v>
      </c>
      <c r="E37" s="212">
        <v>0</v>
      </c>
      <c r="F37" s="212">
        <v>0</v>
      </c>
      <c r="G37" s="212">
        <v>2194600.35</v>
      </c>
      <c r="H37" s="225">
        <f t="shared" si="0"/>
        <v>2194600.35</v>
      </c>
    </row>
    <row r="38" spans="1:8">
      <c r="A38" s="178">
        <v>132</v>
      </c>
      <c r="B38" s="178">
        <v>2</v>
      </c>
      <c r="C38" s="179" t="s">
        <v>78</v>
      </c>
      <c r="D38" s="212">
        <v>2500000</v>
      </c>
      <c r="E38" s="212">
        <v>0</v>
      </c>
      <c r="F38" s="212">
        <v>0</v>
      </c>
      <c r="G38" s="212">
        <v>0</v>
      </c>
      <c r="H38" s="225">
        <f t="shared" si="0"/>
        <v>2500000</v>
      </c>
    </row>
    <row r="39" spans="1:8">
      <c r="A39" s="178">
        <v>133</v>
      </c>
      <c r="B39" s="178">
        <v>1</v>
      </c>
      <c r="C39" s="179" t="s">
        <v>79</v>
      </c>
      <c r="D39" s="212">
        <v>0</v>
      </c>
      <c r="E39" s="212">
        <v>0</v>
      </c>
      <c r="F39" s="212">
        <v>0</v>
      </c>
      <c r="G39" s="212">
        <v>647349.14</v>
      </c>
      <c r="H39" s="225">
        <f t="shared" si="0"/>
        <v>647349.14</v>
      </c>
    </row>
    <row r="40" spans="1:8">
      <c r="A40" s="178">
        <v>134</v>
      </c>
      <c r="B40" s="178">
        <v>1</v>
      </c>
      <c r="C40" s="179" t="s">
        <v>80</v>
      </c>
      <c r="D40" s="212">
        <v>0</v>
      </c>
      <c r="E40" s="212">
        <v>0</v>
      </c>
      <c r="F40" s="212">
        <v>0</v>
      </c>
      <c r="G40" s="212">
        <v>53217726.399999999</v>
      </c>
      <c r="H40" s="225">
        <f t="shared" si="0"/>
        <v>53217726.399999999</v>
      </c>
    </row>
    <row r="41" spans="1:8">
      <c r="A41" s="178">
        <v>163</v>
      </c>
      <c r="B41" s="178">
        <v>1</v>
      </c>
      <c r="C41" s="179" t="s">
        <v>102</v>
      </c>
      <c r="D41" s="212">
        <v>0</v>
      </c>
      <c r="E41" s="212">
        <v>0</v>
      </c>
      <c r="F41" s="212">
        <v>0</v>
      </c>
      <c r="G41" s="212">
        <v>2662930.71</v>
      </c>
      <c r="H41" s="225">
        <f t="shared" si="0"/>
        <v>2662930.71</v>
      </c>
    </row>
    <row r="42" spans="1:8">
      <c r="A42" s="178">
        <v>192</v>
      </c>
      <c r="B42" s="178">
        <v>1</v>
      </c>
      <c r="C42" s="179" t="s">
        <v>108</v>
      </c>
      <c r="D42" s="212">
        <v>0</v>
      </c>
      <c r="E42" s="212">
        <v>0</v>
      </c>
      <c r="F42" s="212">
        <v>0</v>
      </c>
      <c r="G42" s="212">
        <v>5262.7</v>
      </c>
      <c r="H42" s="225">
        <f t="shared" si="0"/>
        <v>5262.7</v>
      </c>
    </row>
    <row r="43" spans="1:8">
      <c r="A43" s="178">
        <v>203</v>
      </c>
      <c r="B43" s="178">
        <v>1</v>
      </c>
      <c r="C43" s="179" t="s">
        <v>111</v>
      </c>
      <c r="D43" s="212">
        <v>0</v>
      </c>
      <c r="E43" s="212">
        <v>0</v>
      </c>
      <c r="F43" s="212">
        <v>0</v>
      </c>
      <c r="G43" s="212">
        <v>167229</v>
      </c>
      <c r="H43" s="225">
        <f t="shared" si="0"/>
        <v>167229</v>
      </c>
    </row>
    <row r="44" spans="1:8">
      <c r="A44" s="178">
        <v>222</v>
      </c>
      <c r="B44" s="178">
        <v>1</v>
      </c>
      <c r="C44" s="179" t="s">
        <v>118</v>
      </c>
      <c r="D44" s="212">
        <v>24275.33</v>
      </c>
      <c r="E44" s="212">
        <v>0</v>
      </c>
      <c r="F44" s="212">
        <v>0</v>
      </c>
      <c r="G44" s="212">
        <v>3334305.69</v>
      </c>
      <c r="H44" s="225">
        <f t="shared" si="0"/>
        <v>3358581.02</v>
      </c>
    </row>
    <row r="45" spans="1:8">
      <c r="A45" s="178">
        <v>223</v>
      </c>
      <c r="B45" s="178">
        <v>1</v>
      </c>
      <c r="C45" s="179" t="s">
        <v>119</v>
      </c>
      <c r="D45" s="212">
        <v>6061452.9400000004</v>
      </c>
      <c r="E45" s="212">
        <v>0</v>
      </c>
      <c r="F45" s="212">
        <v>0</v>
      </c>
      <c r="G45" s="212">
        <v>0</v>
      </c>
      <c r="H45" s="225">
        <f t="shared" si="0"/>
        <v>6061452.9400000004</v>
      </c>
    </row>
    <row r="46" spans="1:8">
      <c r="A46" s="178">
        <v>225</v>
      </c>
      <c r="B46" s="178">
        <v>1</v>
      </c>
      <c r="C46" s="179" t="s">
        <v>121</v>
      </c>
      <c r="D46" s="212">
        <v>2009208.32</v>
      </c>
      <c r="E46" s="212">
        <v>0</v>
      </c>
      <c r="F46" s="212">
        <v>0</v>
      </c>
      <c r="G46" s="212">
        <v>0</v>
      </c>
      <c r="H46" s="225">
        <f t="shared" si="0"/>
        <v>2009208.32</v>
      </c>
    </row>
    <row r="47" spans="1:8">
      <c r="A47" s="178">
        <v>234</v>
      </c>
      <c r="B47" s="178">
        <v>1</v>
      </c>
      <c r="C47" s="179" t="s">
        <v>1282</v>
      </c>
      <c r="D47" s="212">
        <v>0</v>
      </c>
      <c r="E47" s="212">
        <v>0</v>
      </c>
      <c r="F47" s="212">
        <v>0</v>
      </c>
      <c r="G47" s="212">
        <v>96101.54</v>
      </c>
      <c r="H47" s="225">
        <f t="shared" si="0"/>
        <v>96101.54</v>
      </c>
    </row>
    <row r="48" spans="1:8">
      <c r="A48" s="178">
        <v>251</v>
      </c>
      <c r="B48" s="178">
        <v>1</v>
      </c>
      <c r="C48" s="179" t="s">
        <v>777</v>
      </c>
      <c r="D48" s="212">
        <v>0</v>
      </c>
      <c r="E48" s="212">
        <v>0</v>
      </c>
      <c r="F48" s="212">
        <v>0</v>
      </c>
      <c r="G48" s="212">
        <v>6187027.0599999996</v>
      </c>
      <c r="H48" s="225">
        <f t="shared" si="0"/>
        <v>6187027.0599999996</v>
      </c>
    </row>
    <row r="49" spans="1:8">
      <c r="A49" s="178">
        <v>253</v>
      </c>
      <c r="B49" s="178">
        <v>1</v>
      </c>
      <c r="C49" s="179" t="s">
        <v>134</v>
      </c>
      <c r="D49" s="212">
        <v>60442129.530000001</v>
      </c>
      <c r="E49" s="212">
        <v>0</v>
      </c>
      <c r="F49" s="212">
        <v>0</v>
      </c>
      <c r="G49" s="212">
        <v>0</v>
      </c>
      <c r="H49" s="225">
        <f t="shared" si="0"/>
        <v>60442129.530000001</v>
      </c>
    </row>
    <row r="50" spans="1:8">
      <c r="A50" s="178">
        <v>265</v>
      </c>
      <c r="B50" s="178">
        <v>2</v>
      </c>
      <c r="C50" s="179" t="s">
        <v>16955</v>
      </c>
      <c r="D50" s="212">
        <v>549099</v>
      </c>
      <c r="E50" s="212">
        <v>0</v>
      </c>
      <c r="F50" s="212">
        <v>0</v>
      </c>
      <c r="G50" s="212">
        <v>0</v>
      </c>
      <c r="H50" s="225">
        <f t="shared" si="0"/>
        <v>549099</v>
      </c>
    </row>
    <row r="51" spans="1:8">
      <c r="A51" s="178">
        <v>269</v>
      </c>
      <c r="B51" s="178">
        <v>2</v>
      </c>
      <c r="C51" s="179" t="s">
        <v>140</v>
      </c>
      <c r="D51" s="212">
        <v>588888</v>
      </c>
      <c r="E51" s="212">
        <v>0</v>
      </c>
      <c r="F51" s="212">
        <v>0</v>
      </c>
      <c r="G51" s="212">
        <v>51103</v>
      </c>
      <c r="H51" s="225">
        <f t="shared" si="0"/>
        <v>639991</v>
      </c>
    </row>
    <row r="52" spans="1:8">
      <c r="A52" s="178">
        <v>273</v>
      </c>
      <c r="B52" s="178">
        <v>1</v>
      </c>
      <c r="C52" s="179" t="s">
        <v>144</v>
      </c>
      <c r="D52" s="212">
        <v>179414</v>
      </c>
      <c r="E52" s="212">
        <v>0</v>
      </c>
      <c r="F52" s="212">
        <v>0</v>
      </c>
      <c r="G52" s="212">
        <v>0</v>
      </c>
      <c r="H52" s="225">
        <f t="shared" si="0"/>
        <v>179414</v>
      </c>
    </row>
    <row r="53" spans="1:8">
      <c r="A53" s="178">
        <v>283</v>
      </c>
      <c r="B53" s="178">
        <v>1</v>
      </c>
      <c r="C53" s="179" t="s">
        <v>146</v>
      </c>
      <c r="D53" s="212">
        <v>950723.81</v>
      </c>
      <c r="E53" s="212">
        <v>0</v>
      </c>
      <c r="F53" s="212">
        <v>0</v>
      </c>
      <c r="G53" s="212">
        <v>0</v>
      </c>
      <c r="H53" s="225">
        <f t="shared" si="0"/>
        <v>950723.81</v>
      </c>
    </row>
    <row r="54" spans="1:8">
      <c r="A54" s="178">
        <v>287</v>
      </c>
      <c r="B54" s="178">
        <v>10</v>
      </c>
      <c r="C54" s="179" t="s">
        <v>147</v>
      </c>
      <c r="D54" s="212">
        <v>125937.87</v>
      </c>
      <c r="E54" s="212">
        <v>0</v>
      </c>
      <c r="F54" s="212">
        <v>0</v>
      </c>
      <c r="G54" s="212">
        <v>0</v>
      </c>
      <c r="H54" s="225">
        <f t="shared" si="0"/>
        <v>125937.87</v>
      </c>
    </row>
    <row r="55" spans="1:8">
      <c r="A55" s="178">
        <v>291</v>
      </c>
      <c r="B55" s="178">
        <v>1</v>
      </c>
      <c r="C55" s="179" t="s">
        <v>151</v>
      </c>
      <c r="D55" s="212">
        <v>60425453.079999998</v>
      </c>
      <c r="E55" s="212">
        <v>0</v>
      </c>
      <c r="F55" s="212">
        <v>0</v>
      </c>
      <c r="G55" s="212">
        <v>0</v>
      </c>
      <c r="H55" s="225">
        <f t="shared" si="0"/>
        <v>60425453.079999998</v>
      </c>
    </row>
    <row r="56" spans="1:8">
      <c r="A56" s="178">
        <v>292</v>
      </c>
      <c r="B56" s="178">
        <v>1</v>
      </c>
      <c r="C56" s="179" t="s">
        <v>152</v>
      </c>
      <c r="D56" s="212">
        <v>0</v>
      </c>
      <c r="E56" s="212">
        <v>0</v>
      </c>
      <c r="F56" s="212">
        <v>0</v>
      </c>
      <c r="G56" s="212">
        <v>485138.28</v>
      </c>
      <c r="H56" s="225">
        <f t="shared" si="0"/>
        <v>485138.28</v>
      </c>
    </row>
    <row r="57" spans="1:8">
      <c r="A57" s="178">
        <v>293</v>
      </c>
      <c r="B57" s="178">
        <v>1</v>
      </c>
      <c r="C57" s="179" t="s">
        <v>153</v>
      </c>
      <c r="D57" s="212">
        <v>0</v>
      </c>
      <c r="E57" s="212">
        <v>0</v>
      </c>
      <c r="F57" s="212">
        <v>0</v>
      </c>
      <c r="G57" s="212">
        <v>2529</v>
      </c>
      <c r="H57" s="225">
        <f t="shared" si="0"/>
        <v>2529</v>
      </c>
    </row>
    <row r="58" spans="1:8">
      <c r="A58" s="178">
        <v>293</v>
      </c>
      <c r="B58" s="178">
        <v>2</v>
      </c>
      <c r="C58" s="179" t="s">
        <v>153</v>
      </c>
      <c r="D58" s="212">
        <v>0</v>
      </c>
      <c r="E58" s="212">
        <v>0</v>
      </c>
      <c r="F58" s="212">
        <v>0</v>
      </c>
      <c r="G58" s="212">
        <v>1656</v>
      </c>
      <c r="H58" s="225">
        <f t="shared" si="0"/>
        <v>1656</v>
      </c>
    </row>
    <row r="59" spans="1:8">
      <c r="A59" s="178">
        <v>293</v>
      </c>
      <c r="B59" s="178">
        <v>3</v>
      </c>
      <c r="C59" s="179" t="s">
        <v>153</v>
      </c>
      <c r="D59" s="212">
        <v>0</v>
      </c>
      <c r="E59" s="212">
        <v>0</v>
      </c>
      <c r="F59" s="212">
        <v>0</v>
      </c>
      <c r="G59" s="212">
        <v>3354</v>
      </c>
      <c r="H59" s="225">
        <f t="shared" si="0"/>
        <v>3354</v>
      </c>
    </row>
    <row r="60" spans="1:8">
      <c r="A60" s="178">
        <v>293</v>
      </c>
      <c r="B60" s="178">
        <v>4</v>
      </c>
      <c r="C60" s="179" t="s">
        <v>153</v>
      </c>
      <c r="D60" s="212">
        <v>0</v>
      </c>
      <c r="E60" s="212">
        <v>0</v>
      </c>
      <c r="F60" s="212">
        <v>0</v>
      </c>
      <c r="G60" s="212">
        <v>1870</v>
      </c>
      <c r="H60" s="225">
        <f t="shared" si="0"/>
        <v>1870</v>
      </c>
    </row>
    <row r="61" spans="1:8" ht="25.5">
      <c r="A61" s="178">
        <v>310</v>
      </c>
      <c r="B61" s="178">
        <v>1</v>
      </c>
      <c r="C61" s="179" t="s">
        <v>168</v>
      </c>
      <c r="D61" s="212">
        <v>18962.55</v>
      </c>
      <c r="E61" s="212">
        <v>0</v>
      </c>
      <c r="F61" s="212">
        <v>0</v>
      </c>
      <c r="G61" s="212">
        <v>63732578.920000002</v>
      </c>
      <c r="H61" s="225">
        <f t="shared" si="0"/>
        <v>63751541.469999999</v>
      </c>
    </row>
    <row r="62" spans="1:8">
      <c r="A62" s="178">
        <v>312</v>
      </c>
      <c r="B62" s="178">
        <v>1</v>
      </c>
      <c r="C62" s="179" t="s">
        <v>170</v>
      </c>
      <c r="D62" s="212">
        <v>0</v>
      </c>
      <c r="E62" s="212">
        <v>0</v>
      </c>
      <c r="F62" s="212">
        <v>0</v>
      </c>
      <c r="G62" s="212">
        <v>34299617.32</v>
      </c>
      <c r="H62" s="225">
        <f t="shared" si="0"/>
        <v>34299617.32</v>
      </c>
    </row>
    <row r="63" spans="1:8">
      <c r="A63" s="178">
        <v>315</v>
      </c>
      <c r="B63" s="178">
        <v>1</v>
      </c>
      <c r="C63" s="179" t="s">
        <v>16956</v>
      </c>
      <c r="D63" s="212">
        <v>150764.91</v>
      </c>
      <c r="E63" s="212">
        <v>0</v>
      </c>
      <c r="F63" s="212">
        <v>0</v>
      </c>
      <c r="G63" s="212">
        <v>0</v>
      </c>
      <c r="H63" s="225">
        <f t="shared" si="0"/>
        <v>150764.91</v>
      </c>
    </row>
    <row r="64" spans="1:8">
      <c r="A64" s="178">
        <v>344</v>
      </c>
      <c r="B64" s="178">
        <v>1</v>
      </c>
      <c r="C64" s="179" t="s">
        <v>179</v>
      </c>
      <c r="D64" s="212">
        <v>1000000</v>
      </c>
      <c r="E64" s="212">
        <v>0</v>
      </c>
      <c r="F64" s="212">
        <v>0</v>
      </c>
      <c r="G64" s="212">
        <v>0</v>
      </c>
      <c r="H64" s="225">
        <f t="shared" si="0"/>
        <v>1000000</v>
      </c>
    </row>
    <row r="65" spans="1:8">
      <c r="A65" s="178">
        <v>347</v>
      </c>
      <c r="B65" s="178">
        <v>1</v>
      </c>
      <c r="C65" s="179" t="s">
        <v>182</v>
      </c>
      <c r="D65" s="212">
        <v>0</v>
      </c>
      <c r="E65" s="212">
        <v>0</v>
      </c>
      <c r="F65" s="212">
        <v>0</v>
      </c>
      <c r="G65" s="212">
        <v>41190.5</v>
      </c>
      <c r="H65" s="225">
        <f t="shared" si="0"/>
        <v>41190.5</v>
      </c>
    </row>
    <row r="66" spans="1:8">
      <c r="A66" s="178">
        <v>514</v>
      </c>
      <c r="B66" s="178">
        <v>1</v>
      </c>
      <c r="C66" s="179" t="s">
        <v>202</v>
      </c>
      <c r="D66" s="212">
        <v>3950589.07</v>
      </c>
      <c r="E66" s="212">
        <v>0</v>
      </c>
      <c r="F66" s="212">
        <v>0</v>
      </c>
      <c r="G66" s="212">
        <v>0</v>
      </c>
      <c r="H66" s="225">
        <f t="shared" si="0"/>
        <v>3950589.07</v>
      </c>
    </row>
    <row r="67" spans="1:8">
      <c r="A67" s="178">
        <v>522</v>
      </c>
      <c r="B67" s="178">
        <v>1</v>
      </c>
      <c r="C67" s="179" t="s">
        <v>205</v>
      </c>
      <c r="D67" s="212">
        <v>3872.11</v>
      </c>
      <c r="E67" s="212">
        <v>0</v>
      </c>
      <c r="F67" s="212">
        <v>0</v>
      </c>
      <c r="G67" s="212">
        <v>3369984.2</v>
      </c>
      <c r="H67" s="225">
        <f t="shared" si="0"/>
        <v>3373856.31</v>
      </c>
    </row>
    <row r="68" spans="1:8">
      <c r="A68" s="178">
        <v>525</v>
      </c>
      <c r="B68" s="178">
        <v>1</v>
      </c>
      <c r="C68" s="179" t="s">
        <v>206</v>
      </c>
      <c r="D68" s="212">
        <v>0</v>
      </c>
      <c r="E68" s="212">
        <v>0</v>
      </c>
      <c r="F68" s="212">
        <v>0</v>
      </c>
      <c r="G68" s="212">
        <v>6905.4</v>
      </c>
      <c r="H68" s="225">
        <f t="shared" si="0"/>
        <v>6905.4</v>
      </c>
    </row>
    <row r="69" spans="1:8">
      <c r="A69" s="178">
        <v>572</v>
      </c>
      <c r="B69" s="178">
        <v>1</v>
      </c>
      <c r="C69" s="179" t="s">
        <v>210</v>
      </c>
      <c r="D69" s="212">
        <v>1992439.04</v>
      </c>
      <c r="E69" s="212">
        <v>0</v>
      </c>
      <c r="F69" s="212">
        <v>0</v>
      </c>
      <c r="G69" s="212">
        <v>0</v>
      </c>
      <c r="H69" s="225">
        <f t="shared" si="0"/>
        <v>1992439.04</v>
      </c>
    </row>
    <row r="70" spans="1:8">
      <c r="A70" s="178">
        <v>574</v>
      </c>
      <c r="B70" s="178">
        <v>1</v>
      </c>
      <c r="C70" s="179" t="s">
        <v>4783</v>
      </c>
      <c r="D70" s="212">
        <v>11901163.59</v>
      </c>
      <c r="E70" s="212">
        <v>0</v>
      </c>
      <c r="F70" s="212">
        <v>0</v>
      </c>
      <c r="G70" s="212">
        <v>0</v>
      </c>
      <c r="H70" s="225">
        <f t="shared" si="0"/>
        <v>11901163.59</v>
      </c>
    </row>
    <row r="71" spans="1:8">
      <c r="A71" s="282">
        <v>580</v>
      </c>
      <c r="B71" s="282">
        <v>1</v>
      </c>
      <c r="C71" s="283" t="s">
        <v>217</v>
      </c>
      <c r="D71" s="225">
        <v>24721.360000000001</v>
      </c>
      <c r="E71" s="225">
        <v>0</v>
      </c>
      <c r="F71" s="225">
        <v>0</v>
      </c>
      <c r="G71" s="225">
        <v>0</v>
      </c>
      <c r="H71" s="225">
        <f t="shared" si="0"/>
        <v>24721.360000000001</v>
      </c>
    </row>
    <row r="72" spans="1:8">
      <c r="A72" s="282">
        <v>582</v>
      </c>
      <c r="B72" s="282">
        <v>1</v>
      </c>
      <c r="C72" s="283" t="s">
        <v>219</v>
      </c>
      <c r="D72" s="225">
        <v>0</v>
      </c>
      <c r="E72" s="225">
        <v>0</v>
      </c>
      <c r="F72" s="225">
        <v>0</v>
      </c>
      <c r="G72" s="225">
        <v>9825548.1500000004</v>
      </c>
      <c r="H72" s="225">
        <f t="shared" si="0"/>
        <v>9825548.1500000004</v>
      </c>
    </row>
    <row r="73" spans="1:8">
      <c r="A73" s="282">
        <v>586</v>
      </c>
      <c r="B73" s="282">
        <v>1</v>
      </c>
      <c r="C73" s="283" t="s">
        <v>222</v>
      </c>
      <c r="D73" s="225">
        <v>0</v>
      </c>
      <c r="E73" s="225">
        <v>0</v>
      </c>
      <c r="F73" s="225">
        <v>0</v>
      </c>
      <c r="G73" s="225">
        <v>525844.5</v>
      </c>
      <c r="H73" s="225">
        <f t="shared" ref="H73:H81" si="1">+D73+E73+F73+G73</f>
        <v>525844.5</v>
      </c>
    </row>
    <row r="74" spans="1:8" ht="25.5">
      <c r="A74" s="282">
        <v>587</v>
      </c>
      <c r="B74" s="282">
        <v>1</v>
      </c>
      <c r="C74" s="283" t="s">
        <v>3402</v>
      </c>
      <c r="D74" s="225">
        <v>12828679.359999999</v>
      </c>
      <c r="E74" s="225">
        <v>0</v>
      </c>
      <c r="F74" s="225">
        <v>0</v>
      </c>
      <c r="G74" s="225">
        <v>0</v>
      </c>
      <c r="H74" s="225">
        <f t="shared" si="1"/>
        <v>12828679.359999999</v>
      </c>
    </row>
    <row r="75" spans="1:8">
      <c r="A75" s="282">
        <v>591</v>
      </c>
      <c r="B75" s="282">
        <v>1</v>
      </c>
      <c r="C75" s="283" t="s">
        <v>3403</v>
      </c>
      <c r="D75" s="225">
        <v>0</v>
      </c>
      <c r="E75" s="225">
        <v>0</v>
      </c>
      <c r="F75" s="225">
        <v>0</v>
      </c>
      <c r="G75" s="225">
        <v>9788978</v>
      </c>
      <c r="H75" s="225">
        <f t="shared" si="1"/>
        <v>9788978</v>
      </c>
    </row>
    <row r="76" spans="1:8">
      <c r="A76" s="282">
        <v>592</v>
      </c>
      <c r="B76" s="282">
        <v>1</v>
      </c>
      <c r="C76" s="283" t="s">
        <v>1283</v>
      </c>
      <c r="D76" s="225">
        <v>1486014.04</v>
      </c>
      <c r="E76" s="225">
        <v>0</v>
      </c>
      <c r="F76" s="225">
        <v>0</v>
      </c>
      <c r="G76" s="225">
        <v>11508958.310000001</v>
      </c>
      <c r="H76" s="225">
        <f t="shared" si="1"/>
        <v>12994972.350000001</v>
      </c>
    </row>
    <row r="77" spans="1:8">
      <c r="A77" s="282">
        <v>594</v>
      </c>
      <c r="B77" s="282">
        <v>1</v>
      </c>
      <c r="C77" s="283" t="s">
        <v>113</v>
      </c>
      <c r="D77" s="225">
        <v>0</v>
      </c>
      <c r="E77" s="225">
        <v>0</v>
      </c>
      <c r="F77" s="225">
        <v>0</v>
      </c>
      <c r="G77" s="225">
        <v>34468.6</v>
      </c>
      <c r="H77" s="225">
        <f t="shared" si="1"/>
        <v>34468.6</v>
      </c>
    </row>
    <row r="78" spans="1:8">
      <c r="A78" s="282">
        <v>660</v>
      </c>
      <c r="B78" s="282">
        <v>1</v>
      </c>
      <c r="C78" s="283" t="s">
        <v>233</v>
      </c>
      <c r="D78" s="225">
        <v>32157149.34</v>
      </c>
      <c r="E78" s="225">
        <v>0</v>
      </c>
      <c r="F78" s="225">
        <v>0</v>
      </c>
      <c r="G78" s="225">
        <v>28088052.77</v>
      </c>
      <c r="H78" s="225">
        <f t="shared" si="1"/>
        <v>60245202.109999999</v>
      </c>
    </row>
    <row r="79" spans="1:8">
      <c r="A79" s="282">
        <v>661</v>
      </c>
      <c r="B79" s="282">
        <v>1</v>
      </c>
      <c r="C79" s="283" t="s">
        <v>234</v>
      </c>
      <c r="D79" s="225">
        <v>0</v>
      </c>
      <c r="E79" s="225">
        <v>0</v>
      </c>
      <c r="F79" s="225">
        <v>0</v>
      </c>
      <c r="G79" s="225">
        <v>377</v>
      </c>
      <c r="H79" s="225">
        <f t="shared" si="1"/>
        <v>377</v>
      </c>
    </row>
    <row r="80" spans="1:8">
      <c r="A80" s="282">
        <v>670</v>
      </c>
      <c r="B80" s="282">
        <v>1</v>
      </c>
      <c r="C80" s="283" t="s">
        <v>235</v>
      </c>
      <c r="D80" s="225">
        <v>206383.12</v>
      </c>
      <c r="E80" s="225">
        <v>0</v>
      </c>
      <c r="F80" s="225">
        <v>0</v>
      </c>
      <c r="G80" s="225">
        <v>6009619.0099999998</v>
      </c>
      <c r="H80" s="225">
        <f t="shared" si="1"/>
        <v>6216002.1299999999</v>
      </c>
    </row>
    <row r="81" spans="1:8">
      <c r="A81" s="270">
        <v>867</v>
      </c>
      <c r="B81" s="270">
        <v>1</v>
      </c>
      <c r="C81" s="271" t="s">
        <v>250</v>
      </c>
      <c r="D81" s="225">
        <v>0</v>
      </c>
      <c r="E81" s="225">
        <v>0</v>
      </c>
      <c r="F81" s="225">
        <v>0</v>
      </c>
      <c r="G81" s="225">
        <v>82943</v>
      </c>
      <c r="H81" s="225">
        <f t="shared" si="1"/>
        <v>82943</v>
      </c>
    </row>
    <row r="82" spans="1:8">
      <c r="A82" s="279"/>
      <c r="B82" s="279"/>
      <c r="C82" s="280"/>
      <c r="D82" s="281"/>
      <c r="E82" s="281"/>
      <c r="F82" s="281"/>
      <c r="G82" s="281"/>
      <c r="H82" s="281"/>
    </row>
    <row r="83" spans="1:8">
      <c r="C83" s="245" t="s">
        <v>637</v>
      </c>
      <c r="D83" s="202">
        <f>+SUBTOTAL(9,D9:D81)</f>
        <v>662939639.35000002</v>
      </c>
      <c r="E83" s="202">
        <f>+SUBTOTAL(9,E9:E81)</f>
        <v>197881720.66</v>
      </c>
      <c r="F83" s="202">
        <f>+SUBTOTAL(9,F9:F81)</f>
        <v>28900910.109999996</v>
      </c>
      <c r="G83" s="202">
        <f>+SUBTOTAL(9,G9:G81)</f>
        <v>240332689.46999997</v>
      </c>
      <c r="H83" s="202">
        <f>+SUBTOTAL(9,H9:H81)</f>
        <v>1130054959.5900002</v>
      </c>
    </row>
    <row r="85" spans="1:8" ht="15.75">
      <c r="A85" s="256" t="s">
        <v>6356</v>
      </c>
      <c r="B85" s="177" t="s">
        <v>6357</v>
      </c>
    </row>
  </sheetData>
  <sheetProtection formatCells="0" formatColumns="0" formatRows="0" insertColumns="0" insertRows="0" insertHyperlinks="0" sort="0" autoFilter="0" pivotTables="0"/>
  <autoFilter ref="A8:H65"/>
  <mergeCells count="1">
    <mergeCell ref="D7:G7"/>
  </mergeCells>
  <printOptions horizontalCentered="1"/>
  <pageMargins left="0.23622047244094491" right="0.23622047244094491" top="0.74803149606299213" bottom="0.74803149606299213" header="0.31496062992125984" footer="0.31496062992125984"/>
  <pageSetup scale="8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8"/>
  <sheetViews>
    <sheetView showGridLines="0" view="pageBreakPreview" zoomScale="85" zoomScaleNormal="70" zoomScaleSheetLayoutView="85" workbookViewId="0">
      <pane xSplit="3" ySplit="12" topLeftCell="AJ109" activePane="bottomRight" state="frozen"/>
      <selection activeCell="G12" sqref="G12"/>
      <selection pane="topRight" activeCell="G12" sqref="G12"/>
      <selection pane="bottomLeft" activeCell="G12" sqref="G12"/>
      <selection pane="bottomRight" activeCell="B209" sqref="B209"/>
    </sheetView>
  </sheetViews>
  <sheetFormatPr baseColWidth="10" defaultRowHeight="15" outlineLevelRow="2" outlineLevelCol="1"/>
  <cols>
    <col min="1" max="1" width="8.140625" style="12" customWidth="1"/>
    <col min="2" max="2" width="82" style="13" customWidth="1"/>
    <col min="3" max="3" width="7.5703125" style="14" customWidth="1"/>
    <col min="4" max="5" width="13.7109375" style="15" hidden="1" customWidth="1" outlineLevel="1"/>
    <col min="6" max="6" width="16.5703125" style="15" hidden="1" customWidth="1" outlineLevel="1"/>
    <col min="7" max="9" width="13.7109375" style="15" hidden="1" customWidth="1" outlineLevel="1"/>
    <col min="10" max="10" width="15.7109375" style="15" hidden="1" customWidth="1" outlineLevel="1"/>
    <col min="11" max="11" width="14" style="15" hidden="1" customWidth="1" outlineLevel="1"/>
    <col min="12" max="12" width="15.28515625" style="15" hidden="1" customWidth="1" outlineLevel="1"/>
    <col min="13" max="13" width="14.85546875" style="15" hidden="1" customWidth="1" outlineLevel="1"/>
    <col min="14" max="14" width="15.7109375" style="15" hidden="1" customWidth="1" outlineLevel="1"/>
    <col min="15" max="18" width="13.7109375" style="15" hidden="1" customWidth="1" outlineLevel="1"/>
    <col min="19" max="21" width="15.7109375" style="15" hidden="1" customWidth="1" outlineLevel="1"/>
    <col min="22" max="24" width="13.7109375" style="15" hidden="1" customWidth="1" outlineLevel="1" collapsed="1"/>
    <col min="25" max="26" width="13.7109375" style="15" hidden="1" customWidth="1" outlineLevel="1"/>
    <col min="27" max="27" width="15" style="15" hidden="1" customWidth="1" outlineLevel="1" collapsed="1"/>
    <col min="28" max="28" width="15" style="15" hidden="1" customWidth="1" outlineLevel="1"/>
    <col min="29" max="30" width="18" style="15" hidden="1" customWidth="1" outlineLevel="1"/>
    <col min="31" max="32" width="15.5703125" style="15" hidden="1" customWidth="1" outlineLevel="1"/>
    <col min="33" max="35" width="13.7109375" style="15" hidden="1" customWidth="1" outlineLevel="1"/>
    <col min="36" max="36" width="20.42578125" style="16" customWidth="1" collapsed="1"/>
    <col min="37" max="39" width="11.42578125" style="16"/>
    <col min="40" max="40" width="17.140625" style="16" customWidth="1"/>
    <col min="41" max="41" width="14.42578125" style="16" customWidth="1"/>
    <col min="42" max="16384" width="11.42578125" style="16"/>
  </cols>
  <sheetData>
    <row r="1" spans="1:41" s="27" customFormat="1">
      <c r="A1" s="23"/>
      <c r="B1" s="24"/>
      <c r="C1" s="2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41" s="27" customFormat="1">
      <c r="A2" s="23"/>
      <c r="B2" s="24"/>
      <c r="C2" s="25"/>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41" s="27" customFormat="1">
      <c r="A3" s="23"/>
      <c r="B3" s="24"/>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41" s="27" customFormat="1">
      <c r="A4" s="23"/>
      <c r="B4" s="24"/>
      <c r="C4" s="25"/>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41" s="27" customFormat="1">
      <c r="A5" s="23"/>
      <c r="B5" s="24"/>
      <c r="C5" s="2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41" s="27" customFormat="1" ht="13.5" customHeight="1">
      <c r="A6" s="23"/>
      <c r="B6" s="24"/>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41" s="27" customFormat="1" ht="18" customHeight="1">
      <c r="A7" s="334" t="s">
        <v>638</v>
      </c>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row>
    <row r="8" spans="1:41" s="27" customFormat="1" ht="18.75">
      <c r="A8" s="334" t="s">
        <v>1266</v>
      </c>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row>
    <row r="9" spans="1:41" s="27" customFormat="1" ht="18.75">
      <c r="A9" s="334" t="str">
        <f>+RESUMEN!A6</f>
        <v>ACTUALIZADO AL : 4 de julio de 2018</v>
      </c>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row>
    <row r="10" spans="1:41" s="27" customFormat="1" ht="18.75">
      <c r="A10" s="334" t="s">
        <v>639</v>
      </c>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row>
    <row r="11" spans="1:41" s="27" customFormat="1" ht="15" customHeight="1">
      <c r="A11" s="72"/>
      <c r="B11" s="28"/>
      <c r="C11" s="29"/>
      <c r="D11" s="354" t="s">
        <v>640</v>
      </c>
      <c r="E11" s="354"/>
      <c r="F11" s="354"/>
      <c r="G11" s="354"/>
      <c r="H11" s="354"/>
      <c r="I11" s="354"/>
      <c r="J11" s="354"/>
      <c r="K11" s="354"/>
      <c r="L11" s="354"/>
      <c r="M11" s="354"/>
      <c r="N11" s="354"/>
      <c r="O11" s="354"/>
      <c r="P11" s="354"/>
      <c r="Q11" s="354"/>
      <c r="R11" s="354"/>
      <c r="S11" s="354"/>
      <c r="T11" s="354"/>
      <c r="U11" s="355"/>
      <c r="V11" s="356" t="s">
        <v>641</v>
      </c>
      <c r="W11" s="357"/>
      <c r="X11" s="357"/>
      <c r="Y11" s="357"/>
      <c r="Z11" s="357"/>
      <c r="AA11" s="357"/>
      <c r="AB11" s="357"/>
      <c r="AC11" s="357"/>
      <c r="AD11" s="357"/>
      <c r="AE11" s="357"/>
      <c r="AF11" s="357"/>
      <c r="AG11" s="357"/>
      <c r="AH11" s="357"/>
      <c r="AI11" s="358"/>
    </row>
    <row r="12" spans="1:41" s="17" customFormat="1" ht="34.5">
      <c r="A12" s="56" t="s">
        <v>642</v>
      </c>
      <c r="B12" s="57" t="s">
        <v>41</v>
      </c>
      <c r="C12" s="58" t="s">
        <v>643</v>
      </c>
      <c r="D12" s="58" t="s">
        <v>1248</v>
      </c>
      <c r="E12" s="58" t="s">
        <v>1249</v>
      </c>
      <c r="F12" s="56" t="s">
        <v>27</v>
      </c>
      <c r="G12" s="56" t="s">
        <v>3</v>
      </c>
      <c r="H12" s="56" t="s">
        <v>1255</v>
      </c>
      <c r="I12" s="56" t="s">
        <v>11</v>
      </c>
      <c r="J12" s="56" t="s">
        <v>6</v>
      </c>
      <c r="K12" s="56" t="s">
        <v>15</v>
      </c>
      <c r="L12" s="56" t="s">
        <v>1256</v>
      </c>
      <c r="M12" s="56" t="s">
        <v>17</v>
      </c>
      <c r="N12" s="56" t="s">
        <v>13</v>
      </c>
      <c r="O12" s="56" t="s">
        <v>1257</v>
      </c>
      <c r="P12" s="56" t="s">
        <v>1258</v>
      </c>
      <c r="Q12" s="56" t="s">
        <v>20</v>
      </c>
      <c r="R12" s="56" t="s">
        <v>21</v>
      </c>
      <c r="S12" s="56" t="s">
        <v>8</v>
      </c>
      <c r="T12" s="56" t="s">
        <v>1267</v>
      </c>
      <c r="U12" s="56" t="s">
        <v>1245</v>
      </c>
      <c r="V12" s="58" t="s">
        <v>1252</v>
      </c>
      <c r="W12" s="58" t="s">
        <v>1250</v>
      </c>
      <c r="X12" s="56" t="s">
        <v>3</v>
      </c>
      <c r="Y12" s="56" t="s">
        <v>631</v>
      </c>
      <c r="Z12" s="56" t="s">
        <v>11</v>
      </c>
      <c r="AA12" s="56" t="s">
        <v>6</v>
      </c>
      <c r="AB12" s="56" t="s">
        <v>17</v>
      </c>
      <c r="AC12" s="56" t="s">
        <v>13</v>
      </c>
      <c r="AD12" s="56" t="s">
        <v>1258</v>
      </c>
      <c r="AE12" s="56" t="s">
        <v>20</v>
      </c>
      <c r="AF12" s="56" t="s">
        <v>21</v>
      </c>
      <c r="AG12" s="56" t="s">
        <v>23</v>
      </c>
      <c r="AH12" s="56" t="s">
        <v>1247</v>
      </c>
      <c r="AI12" s="56" t="s">
        <v>1267</v>
      </c>
      <c r="AJ12" s="58" t="s">
        <v>644</v>
      </c>
    </row>
    <row r="13" spans="1:41" ht="20.100000000000001" customHeight="1">
      <c r="A13" s="59">
        <v>6</v>
      </c>
      <c r="B13" s="60" t="s">
        <v>689</v>
      </c>
      <c r="C13" s="61" t="s">
        <v>1298</v>
      </c>
      <c r="D13" s="62">
        <v>0</v>
      </c>
      <c r="E13" s="62">
        <v>20207.14</v>
      </c>
      <c r="F13" s="62">
        <v>0</v>
      </c>
      <c r="G13" s="62">
        <v>364368.38</v>
      </c>
      <c r="H13" s="62">
        <v>0</v>
      </c>
      <c r="I13" s="62">
        <v>50</v>
      </c>
      <c r="J13" s="62">
        <v>109913.97</v>
      </c>
      <c r="K13" s="62">
        <v>2516.2600000000002</v>
      </c>
      <c r="L13" s="62">
        <v>0</v>
      </c>
      <c r="M13" s="62">
        <v>0</v>
      </c>
      <c r="N13" s="62">
        <v>0</v>
      </c>
      <c r="O13" s="62">
        <v>291.61</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3">
        <f>SUM(D13:AI13)</f>
        <v>497347.36</v>
      </c>
      <c r="AM13" s="70"/>
    </row>
    <row r="14" spans="1:41" ht="20.100000000000001" customHeight="1">
      <c r="A14" s="59">
        <v>10</v>
      </c>
      <c r="B14" s="60" t="s">
        <v>690</v>
      </c>
      <c r="C14" s="61" t="s">
        <v>1298</v>
      </c>
      <c r="D14" s="62">
        <v>0</v>
      </c>
      <c r="E14" s="62">
        <v>0</v>
      </c>
      <c r="F14" s="62">
        <v>0</v>
      </c>
      <c r="G14" s="62">
        <v>128513.68000000001</v>
      </c>
      <c r="H14" s="62">
        <v>0</v>
      </c>
      <c r="I14" s="62">
        <v>63259.41</v>
      </c>
      <c r="J14" s="62">
        <v>9060437.4800000004</v>
      </c>
      <c r="K14" s="62">
        <v>250837.48999999993</v>
      </c>
      <c r="L14" s="62">
        <v>0</v>
      </c>
      <c r="M14" s="62">
        <v>0</v>
      </c>
      <c r="N14" s="62">
        <v>2237320.6499999994</v>
      </c>
      <c r="O14" s="62">
        <v>0</v>
      </c>
      <c r="P14" s="62">
        <v>3417487.6799999992</v>
      </c>
      <c r="Q14" s="62">
        <v>0</v>
      </c>
      <c r="R14" s="62">
        <v>0</v>
      </c>
      <c r="S14" s="62">
        <v>0</v>
      </c>
      <c r="T14" s="62">
        <v>0</v>
      </c>
      <c r="U14" s="62">
        <v>0</v>
      </c>
      <c r="V14" s="62">
        <v>0</v>
      </c>
      <c r="W14" s="62">
        <v>0</v>
      </c>
      <c r="X14" s="62">
        <v>24010</v>
      </c>
      <c r="Y14" s="62">
        <v>0</v>
      </c>
      <c r="Z14" s="62">
        <v>0</v>
      </c>
      <c r="AA14" s="62">
        <v>137250.00940000001</v>
      </c>
      <c r="AB14" s="62">
        <v>0</v>
      </c>
      <c r="AC14" s="62">
        <v>1234515.31</v>
      </c>
      <c r="AD14" s="62">
        <v>0</v>
      </c>
      <c r="AE14" s="62">
        <v>0</v>
      </c>
      <c r="AF14" s="62">
        <v>0</v>
      </c>
      <c r="AG14" s="62">
        <v>0</v>
      </c>
      <c r="AH14" s="62">
        <v>0</v>
      </c>
      <c r="AI14" s="62">
        <v>0</v>
      </c>
      <c r="AJ14" s="63">
        <f t="shared" ref="AJ14:AJ77" si="0">SUM(D14:AI14)</f>
        <v>16553631.709400002</v>
      </c>
      <c r="AM14" s="70"/>
    </row>
    <row r="15" spans="1:41" ht="20.100000000000001" customHeight="1">
      <c r="A15" s="59">
        <v>15</v>
      </c>
      <c r="B15" s="60" t="s">
        <v>691</v>
      </c>
      <c r="C15" s="61" t="s">
        <v>1298</v>
      </c>
      <c r="D15" s="62">
        <v>0</v>
      </c>
      <c r="E15" s="62">
        <v>0</v>
      </c>
      <c r="F15" s="62">
        <v>75918424.069999993</v>
      </c>
      <c r="G15" s="62">
        <v>18647000.830000002</v>
      </c>
      <c r="H15" s="62">
        <v>0</v>
      </c>
      <c r="I15" s="62">
        <v>4503.5</v>
      </c>
      <c r="J15" s="62">
        <v>372258.62</v>
      </c>
      <c r="K15" s="62">
        <v>4246.28</v>
      </c>
      <c r="L15" s="62">
        <v>0</v>
      </c>
      <c r="M15" s="62">
        <v>0</v>
      </c>
      <c r="N15" s="62">
        <v>0.48</v>
      </c>
      <c r="O15" s="62">
        <v>0</v>
      </c>
      <c r="P15" s="62">
        <v>0</v>
      </c>
      <c r="Q15" s="62">
        <v>0</v>
      </c>
      <c r="R15" s="62">
        <v>0</v>
      </c>
      <c r="S15" s="62">
        <v>0</v>
      </c>
      <c r="T15" s="62">
        <v>1860</v>
      </c>
      <c r="U15" s="62">
        <v>0</v>
      </c>
      <c r="V15" s="62">
        <v>0</v>
      </c>
      <c r="W15" s="62">
        <v>0</v>
      </c>
      <c r="X15" s="62">
        <v>0</v>
      </c>
      <c r="Y15" s="62">
        <v>0</v>
      </c>
      <c r="Z15" s="62">
        <v>50.009399999999999</v>
      </c>
      <c r="AA15" s="62">
        <v>1182711.1968</v>
      </c>
      <c r="AB15" s="62">
        <v>0</v>
      </c>
      <c r="AC15" s="62">
        <v>0</v>
      </c>
      <c r="AD15" s="62">
        <v>0</v>
      </c>
      <c r="AE15" s="62">
        <v>0</v>
      </c>
      <c r="AF15" s="62">
        <v>0</v>
      </c>
      <c r="AG15" s="62">
        <v>0</v>
      </c>
      <c r="AH15" s="62">
        <v>0</v>
      </c>
      <c r="AI15" s="62">
        <v>0</v>
      </c>
      <c r="AJ15" s="63">
        <f t="shared" si="0"/>
        <v>96131054.98619999</v>
      </c>
      <c r="AM15" s="70"/>
    </row>
    <row r="16" spans="1:41" ht="20.100000000000001" customHeight="1">
      <c r="A16" s="59">
        <v>16</v>
      </c>
      <c r="B16" s="60" t="s">
        <v>692</v>
      </c>
      <c r="C16" s="64" t="s">
        <v>1298</v>
      </c>
      <c r="D16" s="62">
        <v>1873838.0499999998</v>
      </c>
      <c r="E16" s="62">
        <v>92193.62</v>
      </c>
      <c r="F16" s="62">
        <v>17714679.02</v>
      </c>
      <c r="G16" s="62">
        <v>12692204.08</v>
      </c>
      <c r="H16" s="62">
        <v>0</v>
      </c>
      <c r="I16" s="62">
        <v>7113.2000000000007</v>
      </c>
      <c r="J16" s="62">
        <v>20969921.68</v>
      </c>
      <c r="K16" s="62">
        <v>25431.660000000003</v>
      </c>
      <c r="L16" s="62">
        <v>0</v>
      </c>
      <c r="M16" s="62">
        <v>5884.4699999999993</v>
      </c>
      <c r="N16" s="62">
        <v>4513.0099999999993</v>
      </c>
      <c r="O16" s="62">
        <v>107188.77999999997</v>
      </c>
      <c r="P16" s="62">
        <v>0</v>
      </c>
      <c r="Q16" s="62">
        <v>0</v>
      </c>
      <c r="R16" s="62">
        <v>0</v>
      </c>
      <c r="S16" s="62">
        <v>0</v>
      </c>
      <c r="T16" s="62">
        <v>144895</v>
      </c>
      <c r="U16" s="62">
        <v>0</v>
      </c>
      <c r="V16" s="62">
        <v>0</v>
      </c>
      <c r="W16" s="62">
        <v>0</v>
      </c>
      <c r="X16" s="62">
        <v>0</v>
      </c>
      <c r="Y16" s="62">
        <v>0</v>
      </c>
      <c r="Z16" s="62">
        <v>0</v>
      </c>
      <c r="AA16" s="62">
        <v>0</v>
      </c>
      <c r="AB16" s="62">
        <v>0</v>
      </c>
      <c r="AC16" s="62">
        <v>0</v>
      </c>
      <c r="AD16" s="62">
        <v>0</v>
      </c>
      <c r="AE16" s="62">
        <v>0</v>
      </c>
      <c r="AF16" s="62">
        <v>0</v>
      </c>
      <c r="AG16" s="62">
        <v>0</v>
      </c>
      <c r="AH16" s="62">
        <v>0</v>
      </c>
      <c r="AI16" s="62">
        <v>0</v>
      </c>
      <c r="AJ16" s="63">
        <f t="shared" si="0"/>
        <v>53637862.569999985</v>
      </c>
      <c r="AM16" s="70"/>
      <c r="AO16" s="18"/>
    </row>
    <row r="17" spans="1:41" ht="20.100000000000001" customHeight="1">
      <c r="A17" s="59">
        <v>20</v>
      </c>
      <c r="B17" s="60" t="s">
        <v>693</v>
      </c>
      <c r="C17" s="61" t="s">
        <v>1298</v>
      </c>
      <c r="D17" s="62">
        <v>3317307</v>
      </c>
      <c r="E17" s="62">
        <v>613.86</v>
      </c>
      <c r="F17" s="62">
        <v>0</v>
      </c>
      <c r="G17" s="62">
        <v>15290356.939999999</v>
      </c>
      <c r="H17" s="62">
        <v>0</v>
      </c>
      <c r="I17" s="62">
        <v>1670</v>
      </c>
      <c r="J17" s="62">
        <v>118144.98999999999</v>
      </c>
      <c r="K17" s="62">
        <v>10535.52</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3">
        <f t="shared" si="0"/>
        <v>18738628.309999999</v>
      </c>
      <c r="AM17" s="70"/>
      <c r="AN17" s="18"/>
      <c r="AO17" s="18"/>
    </row>
    <row r="18" spans="1:41" ht="20.100000000000001" customHeight="1">
      <c r="A18" s="59">
        <v>25</v>
      </c>
      <c r="B18" s="60" t="s">
        <v>694</v>
      </c>
      <c r="C18" s="61" t="s">
        <v>1298</v>
      </c>
      <c r="D18" s="62">
        <v>0</v>
      </c>
      <c r="E18" s="62">
        <v>3828988.05</v>
      </c>
      <c r="F18" s="62">
        <v>1248705</v>
      </c>
      <c r="G18" s="62">
        <v>5573161.3199999994</v>
      </c>
      <c r="H18" s="62">
        <v>0</v>
      </c>
      <c r="I18" s="62">
        <v>1608.23</v>
      </c>
      <c r="J18" s="62">
        <v>8598649.6500000004</v>
      </c>
      <c r="K18" s="62">
        <v>18611.789999999997</v>
      </c>
      <c r="L18" s="62">
        <v>27794275.680000003</v>
      </c>
      <c r="M18" s="62">
        <v>0</v>
      </c>
      <c r="N18" s="62">
        <v>331443491.43999976</v>
      </c>
      <c r="O18" s="62">
        <v>0</v>
      </c>
      <c r="P18" s="62">
        <v>1500000</v>
      </c>
      <c r="Q18" s="62">
        <v>0</v>
      </c>
      <c r="R18" s="62">
        <v>0</v>
      </c>
      <c r="S18" s="62">
        <v>0</v>
      </c>
      <c r="T18" s="62">
        <v>461995134.63999999</v>
      </c>
      <c r="U18" s="62">
        <v>0</v>
      </c>
      <c r="V18" s="62">
        <v>0</v>
      </c>
      <c r="W18" s="62">
        <v>0</v>
      </c>
      <c r="X18" s="62">
        <v>0</v>
      </c>
      <c r="Y18" s="62">
        <v>0</v>
      </c>
      <c r="Z18" s="62">
        <v>0</v>
      </c>
      <c r="AA18" s="62">
        <v>0</v>
      </c>
      <c r="AB18" s="62">
        <v>0</v>
      </c>
      <c r="AC18" s="62">
        <v>0</v>
      </c>
      <c r="AD18" s="62">
        <v>0</v>
      </c>
      <c r="AE18" s="62">
        <v>0</v>
      </c>
      <c r="AF18" s="62">
        <v>0</v>
      </c>
      <c r="AG18" s="62">
        <v>0</v>
      </c>
      <c r="AH18" s="62">
        <v>0</v>
      </c>
      <c r="AI18" s="62">
        <v>0</v>
      </c>
      <c r="AJ18" s="63">
        <f t="shared" si="0"/>
        <v>842002625.79999971</v>
      </c>
      <c r="AM18" s="70"/>
      <c r="AN18" s="18"/>
      <c r="AO18" s="18"/>
    </row>
    <row r="19" spans="1:41" ht="20.100000000000001" customHeight="1">
      <c r="A19" s="59">
        <v>30</v>
      </c>
      <c r="B19" s="60" t="s">
        <v>695</v>
      </c>
      <c r="C19" s="61" t="s">
        <v>1298</v>
      </c>
      <c r="D19" s="62">
        <v>0</v>
      </c>
      <c r="E19" s="62">
        <v>3356500.5</v>
      </c>
      <c r="F19" s="62">
        <v>0</v>
      </c>
      <c r="G19" s="62">
        <v>6689.7</v>
      </c>
      <c r="H19" s="62">
        <v>0</v>
      </c>
      <c r="I19" s="62">
        <v>0</v>
      </c>
      <c r="J19" s="62">
        <v>0</v>
      </c>
      <c r="K19" s="62">
        <v>0</v>
      </c>
      <c r="L19" s="62">
        <v>0</v>
      </c>
      <c r="M19" s="62">
        <v>0</v>
      </c>
      <c r="N19" s="62">
        <v>0</v>
      </c>
      <c r="O19" s="62">
        <v>0</v>
      </c>
      <c r="P19" s="62">
        <v>601757.14</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3">
        <f t="shared" si="0"/>
        <v>3964947.3400000003</v>
      </c>
      <c r="AM19" s="70"/>
    </row>
    <row r="20" spans="1:41" ht="20.100000000000001" customHeight="1">
      <c r="A20" s="59">
        <v>35</v>
      </c>
      <c r="B20" s="60" t="s">
        <v>696</v>
      </c>
      <c r="C20" s="64" t="s">
        <v>1298</v>
      </c>
      <c r="D20" s="62">
        <v>0</v>
      </c>
      <c r="E20" s="62">
        <v>3564</v>
      </c>
      <c r="F20" s="62">
        <v>0</v>
      </c>
      <c r="G20" s="62">
        <v>7252722.7599999979</v>
      </c>
      <c r="H20" s="62">
        <v>0</v>
      </c>
      <c r="I20" s="62">
        <v>2906.5600000000004</v>
      </c>
      <c r="J20" s="62">
        <v>5790676.9000000004</v>
      </c>
      <c r="K20" s="62">
        <v>2167.83</v>
      </c>
      <c r="L20" s="62">
        <v>51222</v>
      </c>
      <c r="M20" s="62">
        <v>680.86</v>
      </c>
      <c r="N20" s="62">
        <v>156.32</v>
      </c>
      <c r="O20" s="62">
        <v>75.52</v>
      </c>
      <c r="P20" s="62">
        <v>467734.24</v>
      </c>
      <c r="Q20" s="62">
        <v>0</v>
      </c>
      <c r="R20" s="62">
        <v>0</v>
      </c>
      <c r="S20" s="62">
        <v>0</v>
      </c>
      <c r="T20" s="62">
        <v>3356744.6000000006</v>
      </c>
      <c r="U20" s="62">
        <v>0</v>
      </c>
      <c r="V20" s="62">
        <v>0</v>
      </c>
      <c r="W20" s="62">
        <v>0</v>
      </c>
      <c r="X20" s="62">
        <v>0</v>
      </c>
      <c r="Y20" s="62">
        <v>0</v>
      </c>
      <c r="Z20" s="62">
        <v>0</v>
      </c>
      <c r="AA20" s="62">
        <v>1780124.3810000001</v>
      </c>
      <c r="AB20" s="62">
        <v>0</v>
      </c>
      <c r="AC20" s="62">
        <v>0</v>
      </c>
      <c r="AD20" s="62">
        <v>0</v>
      </c>
      <c r="AE20" s="62">
        <v>0</v>
      </c>
      <c r="AF20" s="62">
        <v>0</v>
      </c>
      <c r="AG20" s="62">
        <v>0</v>
      </c>
      <c r="AH20" s="62">
        <v>0</v>
      </c>
      <c r="AI20" s="62">
        <v>0</v>
      </c>
      <c r="AJ20" s="63">
        <f t="shared" si="0"/>
        <v>18708775.971000001</v>
      </c>
      <c r="AM20" s="70"/>
    </row>
    <row r="21" spans="1:41" ht="20.100000000000001" customHeight="1">
      <c r="A21" s="59">
        <v>41</v>
      </c>
      <c r="B21" s="60" t="s">
        <v>697</v>
      </c>
      <c r="C21" s="61" t="s">
        <v>1298</v>
      </c>
      <c r="D21" s="62">
        <v>0</v>
      </c>
      <c r="E21" s="62">
        <v>0</v>
      </c>
      <c r="F21" s="62">
        <v>31382948.369999997</v>
      </c>
      <c r="G21" s="62">
        <v>5020804.1000000006</v>
      </c>
      <c r="H21" s="62">
        <v>0</v>
      </c>
      <c r="I21" s="62">
        <v>0</v>
      </c>
      <c r="J21" s="62">
        <v>2238157.44</v>
      </c>
      <c r="K21" s="62">
        <v>0</v>
      </c>
      <c r="L21" s="62">
        <v>0</v>
      </c>
      <c r="M21" s="62">
        <v>0</v>
      </c>
      <c r="N21" s="62">
        <v>0</v>
      </c>
      <c r="O21" s="62">
        <v>0</v>
      </c>
      <c r="P21" s="62">
        <v>0</v>
      </c>
      <c r="Q21" s="62">
        <v>0</v>
      </c>
      <c r="R21" s="62">
        <v>0</v>
      </c>
      <c r="S21" s="62">
        <v>0</v>
      </c>
      <c r="T21" s="62">
        <v>102911.24</v>
      </c>
      <c r="U21" s="62">
        <v>0</v>
      </c>
      <c r="V21" s="62">
        <v>0</v>
      </c>
      <c r="W21" s="62">
        <v>0</v>
      </c>
      <c r="X21" s="62">
        <v>0</v>
      </c>
      <c r="Y21" s="62">
        <v>0</v>
      </c>
      <c r="Z21" s="62">
        <v>0</v>
      </c>
      <c r="AA21" s="62">
        <v>0</v>
      </c>
      <c r="AB21" s="62">
        <v>0</v>
      </c>
      <c r="AC21" s="62">
        <v>0</v>
      </c>
      <c r="AD21" s="62">
        <v>0</v>
      </c>
      <c r="AE21" s="62">
        <v>0</v>
      </c>
      <c r="AF21" s="62">
        <v>0</v>
      </c>
      <c r="AG21" s="62">
        <v>0</v>
      </c>
      <c r="AH21" s="62">
        <v>0</v>
      </c>
      <c r="AI21" s="62">
        <v>0</v>
      </c>
      <c r="AJ21" s="63">
        <f t="shared" si="0"/>
        <v>38744821.149999999</v>
      </c>
      <c r="AM21" s="70"/>
    </row>
    <row r="22" spans="1:41" ht="20.100000000000001" customHeight="1">
      <c r="A22" s="59">
        <v>46</v>
      </c>
      <c r="B22" s="60" t="s">
        <v>698</v>
      </c>
      <c r="C22" s="61" t="s">
        <v>1298</v>
      </c>
      <c r="D22" s="62">
        <v>3366022.36</v>
      </c>
      <c r="E22" s="62">
        <v>3321331.8</v>
      </c>
      <c r="F22" s="62">
        <v>32027472.610000003</v>
      </c>
      <c r="G22" s="62">
        <v>5323155.290000001</v>
      </c>
      <c r="H22" s="62">
        <v>0</v>
      </c>
      <c r="I22" s="62">
        <v>59239.040000000008</v>
      </c>
      <c r="J22" s="62">
        <v>19704223.340000004</v>
      </c>
      <c r="K22" s="62">
        <v>61399.489999999983</v>
      </c>
      <c r="L22" s="62">
        <v>0</v>
      </c>
      <c r="M22" s="62">
        <v>0.03</v>
      </c>
      <c r="N22" s="62">
        <v>36935.999999999993</v>
      </c>
      <c r="O22" s="62">
        <v>87505.11</v>
      </c>
      <c r="P22" s="62">
        <v>210036</v>
      </c>
      <c r="Q22" s="62">
        <v>0</v>
      </c>
      <c r="R22" s="62">
        <v>0</v>
      </c>
      <c r="S22" s="62">
        <v>0</v>
      </c>
      <c r="T22" s="62">
        <v>0</v>
      </c>
      <c r="U22" s="62">
        <v>0</v>
      </c>
      <c r="V22" s="62">
        <v>0</v>
      </c>
      <c r="W22" s="62">
        <v>0</v>
      </c>
      <c r="X22" s="62">
        <v>3107.58</v>
      </c>
      <c r="Y22" s="62">
        <v>0</v>
      </c>
      <c r="Z22" s="62">
        <v>0</v>
      </c>
      <c r="AA22" s="62">
        <v>0</v>
      </c>
      <c r="AB22" s="62">
        <v>0</v>
      </c>
      <c r="AC22" s="62">
        <v>0</v>
      </c>
      <c r="AD22" s="62">
        <v>0</v>
      </c>
      <c r="AE22" s="62">
        <v>0</v>
      </c>
      <c r="AF22" s="62">
        <v>0</v>
      </c>
      <c r="AG22" s="62">
        <v>0</v>
      </c>
      <c r="AH22" s="62">
        <v>0</v>
      </c>
      <c r="AI22" s="62">
        <v>0</v>
      </c>
      <c r="AJ22" s="63">
        <f t="shared" si="0"/>
        <v>64200428.650000006</v>
      </c>
      <c r="AM22" s="70"/>
    </row>
    <row r="23" spans="1:41" ht="20.100000000000001" customHeight="1">
      <c r="A23" s="59">
        <v>47</v>
      </c>
      <c r="B23" s="60" t="s">
        <v>699</v>
      </c>
      <c r="C23" s="61" t="s">
        <v>1298</v>
      </c>
      <c r="D23" s="62">
        <v>152251.60999999999</v>
      </c>
      <c r="E23" s="62">
        <v>0</v>
      </c>
      <c r="F23" s="62">
        <v>3986652.17</v>
      </c>
      <c r="G23" s="62">
        <v>2485165.1</v>
      </c>
      <c r="H23" s="62">
        <v>0</v>
      </c>
      <c r="I23" s="62">
        <v>1152.02</v>
      </c>
      <c r="J23" s="62">
        <v>3023717.39</v>
      </c>
      <c r="K23" s="62">
        <v>1765.55</v>
      </c>
      <c r="L23" s="62">
        <v>0</v>
      </c>
      <c r="M23" s="62">
        <v>0</v>
      </c>
      <c r="N23" s="62">
        <v>0</v>
      </c>
      <c r="O23" s="62">
        <v>0</v>
      </c>
      <c r="P23" s="62">
        <v>415909</v>
      </c>
      <c r="Q23" s="62">
        <v>0</v>
      </c>
      <c r="R23" s="62">
        <v>0</v>
      </c>
      <c r="S23" s="62">
        <v>0</v>
      </c>
      <c r="T23" s="62">
        <v>0</v>
      </c>
      <c r="U23" s="62">
        <v>0</v>
      </c>
      <c r="V23" s="62">
        <v>0</v>
      </c>
      <c r="W23" s="62">
        <v>0</v>
      </c>
      <c r="X23" s="62">
        <v>0</v>
      </c>
      <c r="Y23" s="62">
        <v>0</v>
      </c>
      <c r="Z23" s="62">
        <v>300.0564</v>
      </c>
      <c r="AA23" s="62">
        <v>32701523.685600005</v>
      </c>
      <c r="AB23" s="62">
        <v>0</v>
      </c>
      <c r="AC23" s="62">
        <v>0</v>
      </c>
      <c r="AD23" s="62">
        <v>0</v>
      </c>
      <c r="AE23" s="62">
        <v>0</v>
      </c>
      <c r="AF23" s="62">
        <v>0</v>
      </c>
      <c r="AG23" s="62">
        <v>0</v>
      </c>
      <c r="AH23" s="62">
        <v>0</v>
      </c>
      <c r="AI23" s="62">
        <v>0</v>
      </c>
      <c r="AJ23" s="63">
        <f t="shared" si="0"/>
        <v>42768436.582000002</v>
      </c>
      <c r="AM23" s="70"/>
    </row>
    <row r="24" spans="1:41" ht="20.100000000000001" customHeight="1">
      <c r="A24" s="59">
        <v>48</v>
      </c>
      <c r="B24" s="60" t="s">
        <v>700</v>
      </c>
      <c r="C24" s="61" t="s">
        <v>1298</v>
      </c>
      <c r="D24" s="62">
        <v>0</v>
      </c>
      <c r="E24" s="62">
        <v>0</v>
      </c>
      <c r="F24" s="62">
        <v>164205</v>
      </c>
      <c r="G24" s="62">
        <v>77798.89</v>
      </c>
      <c r="H24" s="62">
        <v>0</v>
      </c>
      <c r="I24" s="62">
        <v>292.5</v>
      </c>
      <c r="J24" s="62">
        <v>321.45</v>
      </c>
      <c r="K24" s="62">
        <v>27980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3">
        <f t="shared" si="0"/>
        <v>270597.84000000003</v>
      </c>
      <c r="AM24" s="70"/>
    </row>
    <row r="25" spans="1:41" ht="20.100000000000001" customHeight="1">
      <c r="A25" s="59">
        <v>50</v>
      </c>
      <c r="B25" s="60" t="s">
        <v>701</v>
      </c>
      <c r="C25" s="61" t="s">
        <v>1298</v>
      </c>
      <c r="D25" s="62">
        <v>0</v>
      </c>
      <c r="E25" s="62">
        <v>0</v>
      </c>
      <c r="F25" s="62">
        <v>0</v>
      </c>
      <c r="G25" s="62">
        <v>21218.29</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3">
        <f t="shared" si="0"/>
        <v>21218.29</v>
      </c>
      <c r="AM25" s="70"/>
    </row>
    <row r="26" spans="1:41" ht="20.100000000000001" customHeight="1">
      <c r="A26" s="59">
        <v>51</v>
      </c>
      <c r="B26" s="60" t="s">
        <v>702</v>
      </c>
      <c r="C26" s="61" t="s">
        <v>1298</v>
      </c>
      <c r="D26" s="62">
        <v>0</v>
      </c>
      <c r="E26" s="62">
        <v>0</v>
      </c>
      <c r="F26" s="62">
        <v>0</v>
      </c>
      <c r="G26" s="62">
        <v>21065.759999999998</v>
      </c>
      <c r="H26" s="62">
        <v>0</v>
      </c>
      <c r="I26" s="62">
        <v>50</v>
      </c>
      <c r="J26" s="62">
        <v>1813351.6500000001</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3">
        <f t="shared" si="0"/>
        <v>1834467.4100000001</v>
      </c>
      <c r="AM26" s="70"/>
    </row>
    <row r="27" spans="1:41" ht="20.100000000000001" customHeight="1">
      <c r="A27" s="59">
        <v>52</v>
      </c>
      <c r="B27" s="60" t="s">
        <v>703</v>
      </c>
      <c r="C27" s="61" t="s">
        <v>1298</v>
      </c>
      <c r="D27" s="62">
        <v>39606.92</v>
      </c>
      <c r="E27" s="62">
        <v>0</v>
      </c>
      <c r="F27" s="62">
        <v>367467.59</v>
      </c>
      <c r="G27" s="62">
        <v>126646.82</v>
      </c>
      <c r="H27" s="62">
        <v>0</v>
      </c>
      <c r="I27" s="62">
        <v>4150.630000000001</v>
      </c>
      <c r="J27" s="62">
        <v>411438.18</v>
      </c>
      <c r="K27" s="62">
        <v>1773.42</v>
      </c>
      <c r="L27" s="62">
        <v>0</v>
      </c>
      <c r="M27" s="62">
        <v>0</v>
      </c>
      <c r="N27" s="62">
        <v>643.91999999999996</v>
      </c>
      <c r="O27" s="62">
        <v>0</v>
      </c>
      <c r="P27" s="62">
        <v>0</v>
      </c>
      <c r="Q27" s="62">
        <v>0</v>
      </c>
      <c r="R27" s="62">
        <v>0</v>
      </c>
      <c r="S27" s="62">
        <v>0</v>
      </c>
      <c r="T27" s="62">
        <v>0</v>
      </c>
      <c r="U27" s="62">
        <v>0</v>
      </c>
      <c r="V27" s="62">
        <v>0</v>
      </c>
      <c r="W27" s="62">
        <v>0</v>
      </c>
      <c r="X27" s="62">
        <v>0</v>
      </c>
      <c r="Y27" s="62">
        <v>0</v>
      </c>
      <c r="Z27" s="62">
        <v>0</v>
      </c>
      <c r="AA27" s="62">
        <v>0</v>
      </c>
      <c r="AB27" s="62">
        <v>2375.9610000000002</v>
      </c>
      <c r="AC27" s="62">
        <v>0</v>
      </c>
      <c r="AD27" s="62">
        <v>0</v>
      </c>
      <c r="AE27" s="62">
        <v>0</v>
      </c>
      <c r="AF27" s="62">
        <v>0</v>
      </c>
      <c r="AG27" s="62">
        <v>0</v>
      </c>
      <c r="AH27" s="62">
        <v>0</v>
      </c>
      <c r="AI27" s="62">
        <v>0</v>
      </c>
      <c r="AJ27" s="63">
        <f t="shared" si="0"/>
        <v>954103.44100000022</v>
      </c>
      <c r="AM27" s="70"/>
    </row>
    <row r="28" spans="1:41" ht="20.100000000000001" customHeight="1">
      <c r="A28" s="59">
        <v>66</v>
      </c>
      <c r="B28" s="60" t="s">
        <v>704</v>
      </c>
      <c r="C28" s="61" t="s">
        <v>1298</v>
      </c>
      <c r="D28" s="62">
        <v>1012422</v>
      </c>
      <c r="E28" s="62">
        <v>45435.99</v>
      </c>
      <c r="F28" s="62">
        <v>115368.9</v>
      </c>
      <c r="G28" s="62">
        <v>445553.74000000005</v>
      </c>
      <c r="H28" s="62">
        <v>0</v>
      </c>
      <c r="I28" s="62">
        <v>0</v>
      </c>
      <c r="J28" s="62">
        <v>451.61</v>
      </c>
      <c r="K28" s="62">
        <v>0</v>
      </c>
      <c r="L28" s="62">
        <v>0</v>
      </c>
      <c r="M28" s="62">
        <v>0</v>
      </c>
      <c r="N28" s="62">
        <v>940</v>
      </c>
      <c r="O28" s="62">
        <v>0</v>
      </c>
      <c r="P28" s="62">
        <v>7891.1900000000005</v>
      </c>
      <c r="Q28" s="62">
        <v>0</v>
      </c>
      <c r="R28" s="62">
        <v>0</v>
      </c>
      <c r="S28" s="62">
        <v>0</v>
      </c>
      <c r="T28" s="62">
        <v>0</v>
      </c>
      <c r="U28" s="62">
        <v>0</v>
      </c>
      <c r="V28" s="62">
        <v>0</v>
      </c>
      <c r="W28" s="62">
        <v>0</v>
      </c>
      <c r="X28" s="62">
        <v>50.009399999999999</v>
      </c>
      <c r="Y28" s="62">
        <v>0</v>
      </c>
      <c r="Z28" s="62">
        <v>200.0376</v>
      </c>
      <c r="AA28" s="62">
        <v>12735416.510600001</v>
      </c>
      <c r="AB28" s="62">
        <v>0</v>
      </c>
      <c r="AC28" s="62">
        <v>0</v>
      </c>
      <c r="AD28" s="62">
        <v>0</v>
      </c>
      <c r="AE28" s="62">
        <v>0</v>
      </c>
      <c r="AF28" s="62">
        <v>0</v>
      </c>
      <c r="AG28" s="62">
        <v>0</v>
      </c>
      <c r="AH28" s="62">
        <v>0</v>
      </c>
      <c r="AI28" s="62">
        <v>0</v>
      </c>
      <c r="AJ28" s="63">
        <f t="shared" si="0"/>
        <v>14363729.987600001</v>
      </c>
      <c r="AM28" s="70"/>
    </row>
    <row r="29" spans="1:41" ht="20.100000000000001" customHeight="1">
      <c r="A29" s="59">
        <v>70</v>
      </c>
      <c r="B29" s="60" t="s">
        <v>705</v>
      </c>
      <c r="C29" s="61" t="s">
        <v>1298</v>
      </c>
      <c r="D29" s="62">
        <v>0</v>
      </c>
      <c r="E29" s="62">
        <v>0</v>
      </c>
      <c r="F29" s="62">
        <v>2329685.5300000003</v>
      </c>
      <c r="G29" s="62">
        <v>91324.59</v>
      </c>
      <c r="H29" s="62">
        <v>0</v>
      </c>
      <c r="I29" s="62">
        <v>250</v>
      </c>
      <c r="J29" s="62">
        <v>34547</v>
      </c>
      <c r="K29" s="62">
        <v>1149.8399999999999</v>
      </c>
      <c r="L29" s="62">
        <v>0</v>
      </c>
      <c r="M29" s="62">
        <v>0</v>
      </c>
      <c r="N29" s="62">
        <v>2616.61</v>
      </c>
      <c r="O29" s="62">
        <v>0</v>
      </c>
      <c r="P29" s="62">
        <v>0</v>
      </c>
      <c r="Q29" s="62">
        <v>0</v>
      </c>
      <c r="R29" s="62">
        <v>0</v>
      </c>
      <c r="S29" s="62">
        <v>0</v>
      </c>
      <c r="T29" s="62">
        <v>83458.86</v>
      </c>
      <c r="U29" s="62">
        <v>0</v>
      </c>
      <c r="V29" s="62">
        <v>0</v>
      </c>
      <c r="W29" s="62">
        <v>0</v>
      </c>
      <c r="X29" s="62">
        <v>0</v>
      </c>
      <c r="Y29" s="62">
        <v>0</v>
      </c>
      <c r="Z29" s="62">
        <v>100.0188</v>
      </c>
      <c r="AA29" s="62">
        <v>16114140</v>
      </c>
      <c r="AB29" s="62">
        <v>0</v>
      </c>
      <c r="AC29" s="62">
        <v>0</v>
      </c>
      <c r="AD29" s="62">
        <v>0</v>
      </c>
      <c r="AE29" s="62">
        <v>0</v>
      </c>
      <c r="AF29" s="62">
        <v>0</v>
      </c>
      <c r="AG29" s="62">
        <v>0</v>
      </c>
      <c r="AH29" s="62">
        <v>0</v>
      </c>
      <c r="AI29" s="62">
        <v>0</v>
      </c>
      <c r="AJ29" s="63">
        <f t="shared" si="0"/>
        <v>18657272.448800001</v>
      </c>
      <c r="AM29" s="70"/>
    </row>
    <row r="30" spans="1:41" ht="20.100000000000001" customHeight="1">
      <c r="A30" s="59">
        <v>76</v>
      </c>
      <c r="B30" s="60" t="s">
        <v>706</v>
      </c>
      <c r="C30" s="61" t="s">
        <v>1298</v>
      </c>
      <c r="D30" s="62">
        <v>0</v>
      </c>
      <c r="E30" s="62">
        <v>0</v>
      </c>
      <c r="F30" s="62">
        <v>0</v>
      </c>
      <c r="G30" s="62">
        <v>0</v>
      </c>
      <c r="H30" s="62">
        <v>0</v>
      </c>
      <c r="I30" s="62">
        <v>0</v>
      </c>
      <c r="J30" s="62">
        <v>9016681.870000001</v>
      </c>
      <c r="K30" s="62">
        <v>0</v>
      </c>
      <c r="L30" s="62">
        <v>0</v>
      </c>
      <c r="M30" s="62">
        <v>0</v>
      </c>
      <c r="N30" s="62">
        <v>0</v>
      </c>
      <c r="O30" s="62">
        <v>0</v>
      </c>
      <c r="P30" s="62">
        <v>20000</v>
      </c>
      <c r="Q30" s="62">
        <v>0</v>
      </c>
      <c r="R30" s="62">
        <v>0</v>
      </c>
      <c r="S30" s="62">
        <v>0</v>
      </c>
      <c r="T30" s="62">
        <v>0</v>
      </c>
      <c r="U30" s="62">
        <v>0</v>
      </c>
      <c r="V30" s="62">
        <v>0</v>
      </c>
      <c r="W30" s="62">
        <v>0</v>
      </c>
      <c r="X30" s="62">
        <v>0</v>
      </c>
      <c r="Y30" s="62">
        <v>0</v>
      </c>
      <c r="Z30" s="62">
        <v>0</v>
      </c>
      <c r="AA30" s="62">
        <v>968332.0122</v>
      </c>
      <c r="AB30" s="62">
        <v>0</v>
      </c>
      <c r="AC30" s="62">
        <v>0</v>
      </c>
      <c r="AD30" s="62">
        <v>0</v>
      </c>
      <c r="AE30" s="62">
        <v>0</v>
      </c>
      <c r="AF30" s="62">
        <v>0</v>
      </c>
      <c r="AG30" s="62">
        <v>0</v>
      </c>
      <c r="AH30" s="62">
        <v>0</v>
      </c>
      <c r="AI30" s="62">
        <v>0</v>
      </c>
      <c r="AJ30" s="63">
        <f t="shared" si="0"/>
        <v>10005013.882200001</v>
      </c>
      <c r="AM30" s="70"/>
    </row>
    <row r="31" spans="1:41" ht="20.100000000000001" customHeight="1">
      <c r="A31" s="59">
        <v>78</v>
      </c>
      <c r="B31" s="60" t="s">
        <v>707</v>
      </c>
      <c r="C31" s="61" t="s">
        <v>1298</v>
      </c>
      <c r="D31" s="62">
        <v>0</v>
      </c>
      <c r="E31" s="62">
        <v>0</v>
      </c>
      <c r="F31" s="62">
        <v>897787.63</v>
      </c>
      <c r="G31" s="62">
        <v>33467.319999999992</v>
      </c>
      <c r="H31" s="62">
        <v>0</v>
      </c>
      <c r="I31" s="62">
        <v>8485.98</v>
      </c>
      <c r="J31" s="62">
        <v>3403.05</v>
      </c>
      <c r="K31" s="62">
        <v>375.64</v>
      </c>
      <c r="L31" s="62">
        <v>0</v>
      </c>
      <c r="M31" s="62">
        <v>0</v>
      </c>
      <c r="N31" s="62">
        <v>0</v>
      </c>
      <c r="O31" s="62">
        <v>0</v>
      </c>
      <c r="P31" s="62">
        <v>816724</v>
      </c>
      <c r="Q31" s="62">
        <v>0</v>
      </c>
      <c r="R31" s="62">
        <v>0</v>
      </c>
      <c r="S31" s="62">
        <v>0</v>
      </c>
      <c r="T31" s="62">
        <v>0</v>
      </c>
      <c r="U31" s="62">
        <v>0</v>
      </c>
      <c r="V31" s="62">
        <v>0</v>
      </c>
      <c r="W31" s="62">
        <v>0</v>
      </c>
      <c r="X31" s="62">
        <v>0</v>
      </c>
      <c r="Y31" s="62">
        <v>0</v>
      </c>
      <c r="Z31" s="62">
        <v>100.0188</v>
      </c>
      <c r="AA31" s="62">
        <v>3841600</v>
      </c>
      <c r="AB31" s="62">
        <v>0</v>
      </c>
      <c r="AC31" s="62">
        <v>0</v>
      </c>
      <c r="AD31" s="62">
        <v>0</v>
      </c>
      <c r="AE31" s="62">
        <v>0</v>
      </c>
      <c r="AF31" s="62">
        <v>0</v>
      </c>
      <c r="AG31" s="62">
        <v>0</v>
      </c>
      <c r="AH31" s="62">
        <v>0</v>
      </c>
      <c r="AI31" s="62">
        <v>0</v>
      </c>
      <c r="AJ31" s="63">
        <f t="shared" si="0"/>
        <v>5601943.6387999998</v>
      </c>
      <c r="AM31" s="70"/>
    </row>
    <row r="32" spans="1:41" ht="20.100000000000001" customHeight="1">
      <c r="A32" s="59">
        <v>80</v>
      </c>
      <c r="B32" s="60" t="s">
        <v>708</v>
      </c>
      <c r="C32" s="61" t="s">
        <v>1298</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3">
        <f t="shared" si="0"/>
        <v>0</v>
      </c>
      <c r="AM32" s="70"/>
    </row>
    <row r="33" spans="1:39" ht="20.100000000000001" customHeight="1">
      <c r="A33" s="59">
        <v>81</v>
      </c>
      <c r="B33" s="60" t="s">
        <v>709</v>
      </c>
      <c r="C33" s="61" t="s">
        <v>1298</v>
      </c>
      <c r="D33" s="62">
        <v>0</v>
      </c>
      <c r="E33" s="62">
        <v>307922</v>
      </c>
      <c r="F33" s="62">
        <v>430498503.58999997</v>
      </c>
      <c r="G33" s="62">
        <v>16583886.440000001</v>
      </c>
      <c r="H33" s="62">
        <v>0</v>
      </c>
      <c r="I33" s="62">
        <v>0</v>
      </c>
      <c r="J33" s="62">
        <v>443128393.39999998</v>
      </c>
      <c r="K33" s="62">
        <v>0</v>
      </c>
      <c r="L33" s="62">
        <v>0</v>
      </c>
      <c r="M33" s="62">
        <v>0</v>
      </c>
      <c r="N33" s="62">
        <v>1662.76</v>
      </c>
      <c r="O33" s="62">
        <v>0</v>
      </c>
      <c r="P33" s="62">
        <v>0</v>
      </c>
      <c r="Q33" s="62">
        <v>0</v>
      </c>
      <c r="R33" s="62">
        <v>0</v>
      </c>
      <c r="S33" s="62">
        <v>0</v>
      </c>
      <c r="T33" s="62">
        <v>1586.88</v>
      </c>
      <c r="U33" s="62">
        <v>0</v>
      </c>
      <c r="V33" s="62">
        <v>0</v>
      </c>
      <c r="W33" s="62">
        <v>0</v>
      </c>
      <c r="X33" s="62">
        <v>0</v>
      </c>
      <c r="Y33" s="62">
        <v>0</v>
      </c>
      <c r="Z33" s="62">
        <v>200.0376</v>
      </c>
      <c r="AA33" s="62">
        <v>20801751.215</v>
      </c>
      <c r="AB33" s="62">
        <v>0</v>
      </c>
      <c r="AC33" s="62">
        <v>0</v>
      </c>
      <c r="AD33" s="62">
        <v>0</v>
      </c>
      <c r="AE33" s="62">
        <v>0</v>
      </c>
      <c r="AF33" s="62">
        <v>0</v>
      </c>
      <c r="AG33" s="62">
        <v>0</v>
      </c>
      <c r="AH33" s="62">
        <v>0</v>
      </c>
      <c r="AI33" s="62">
        <v>0</v>
      </c>
      <c r="AJ33" s="63">
        <f t="shared" si="0"/>
        <v>911323906.32260001</v>
      </c>
      <c r="AM33" s="70"/>
    </row>
    <row r="34" spans="1:39" ht="20.100000000000001" customHeight="1">
      <c r="A34" s="59">
        <v>86</v>
      </c>
      <c r="B34" s="60" t="s">
        <v>710</v>
      </c>
      <c r="C34" s="61" t="s">
        <v>1298</v>
      </c>
      <c r="D34" s="62">
        <v>9930219.620000001</v>
      </c>
      <c r="E34" s="62">
        <v>13891567.050000001</v>
      </c>
      <c r="F34" s="62">
        <v>9547.4500000000007</v>
      </c>
      <c r="G34" s="62">
        <v>1711015.1800000002</v>
      </c>
      <c r="H34" s="62">
        <v>0</v>
      </c>
      <c r="I34" s="62">
        <v>50</v>
      </c>
      <c r="J34" s="62">
        <v>22395293.610000003</v>
      </c>
      <c r="K34" s="62">
        <v>0</v>
      </c>
      <c r="L34" s="62">
        <v>0</v>
      </c>
      <c r="M34" s="62">
        <v>0</v>
      </c>
      <c r="N34" s="62">
        <v>0</v>
      </c>
      <c r="O34" s="62">
        <v>0</v>
      </c>
      <c r="P34" s="62">
        <v>0</v>
      </c>
      <c r="Q34" s="62">
        <v>0</v>
      </c>
      <c r="R34" s="62">
        <v>0</v>
      </c>
      <c r="S34" s="62">
        <v>0</v>
      </c>
      <c r="T34" s="62">
        <v>0</v>
      </c>
      <c r="U34" s="62">
        <v>0</v>
      </c>
      <c r="V34" s="62">
        <v>0</v>
      </c>
      <c r="W34" s="62">
        <v>0</v>
      </c>
      <c r="X34" s="62">
        <v>50.009399999999999</v>
      </c>
      <c r="Y34" s="62">
        <v>0</v>
      </c>
      <c r="Z34" s="62">
        <v>1100.2068000000002</v>
      </c>
      <c r="AA34" s="62">
        <v>334017319.46100003</v>
      </c>
      <c r="AB34" s="62">
        <v>0</v>
      </c>
      <c r="AC34" s="62">
        <v>0</v>
      </c>
      <c r="AD34" s="62">
        <v>0</v>
      </c>
      <c r="AE34" s="62">
        <v>0</v>
      </c>
      <c r="AF34" s="62">
        <v>0</v>
      </c>
      <c r="AG34" s="62">
        <v>0</v>
      </c>
      <c r="AH34" s="62">
        <v>0</v>
      </c>
      <c r="AI34" s="62">
        <v>0</v>
      </c>
      <c r="AJ34" s="63">
        <f t="shared" si="0"/>
        <v>381956162.58720005</v>
      </c>
      <c r="AM34" s="70"/>
    </row>
    <row r="35" spans="1:39" ht="20.100000000000001" customHeight="1">
      <c r="A35" s="59">
        <v>87</v>
      </c>
      <c r="B35" s="60" t="s">
        <v>711</v>
      </c>
      <c r="C35" s="61" t="s">
        <v>1298</v>
      </c>
      <c r="D35" s="62">
        <v>0</v>
      </c>
      <c r="E35" s="62">
        <v>0</v>
      </c>
      <c r="F35" s="62">
        <v>3150</v>
      </c>
      <c r="G35" s="62">
        <v>187058.79000000004</v>
      </c>
      <c r="H35" s="62">
        <v>0</v>
      </c>
      <c r="I35" s="62">
        <v>0</v>
      </c>
      <c r="J35" s="62">
        <v>153548.06</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3">
        <f t="shared" si="0"/>
        <v>343756.85000000003</v>
      </c>
      <c r="AM35" s="70"/>
    </row>
    <row r="36" spans="1:39" ht="20.100000000000001" customHeight="1">
      <c r="A36" s="59">
        <v>95</v>
      </c>
      <c r="B36" s="60" t="s">
        <v>712</v>
      </c>
      <c r="C36" s="61" t="s">
        <v>1298</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3">
        <f t="shared" si="0"/>
        <v>0</v>
      </c>
      <c r="AM36" s="70"/>
    </row>
    <row r="37" spans="1:39" ht="20.100000000000001" customHeight="1">
      <c r="A37" s="59" t="s">
        <v>617</v>
      </c>
      <c r="B37" s="60" t="s">
        <v>713</v>
      </c>
      <c r="C37" s="61" t="s">
        <v>1298</v>
      </c>
      <c r="D37" s="62">
        <v>141654.40999999997</v>
      </c>
      <c r="E37" s="62">
        <v>13951078.33</v>
      </c>
      <c r="F37" s="62">
        <v>20717606.129999999</v>
      </c>
      <c r="G37" s="62">
        <v>0</v>
      </c>
      <c r="H37" s="62">
        <v>0</v>
      </c>
      <c r="I37" s="62">
        <v>0</v>
      </c>
      <c r="J37" s="62">
        <v>1461777.67</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0</v>
      </c>
      <c r="AD37" s="62">
        <v>0</v>
      </c>
      <c r="AE37" s="62">
        <v>0</v>
      </c>
      <c r="AF37" s="62">
        <v>0</v>
      </c>
      <c r="AG37" s="62">
        <v>0</v>
      </c>
      <c r="AH37" s="62">
        <v>0</v>
      </c>
      <c r="AI37" s="62">
        <v>0</v>
      </c>
      <c r="AJ37" s="63">
        <f t="shared" si="0"/>
        <v>36272116.539999999</v>
      </c>
      <c r="AM37" s="70"/>
    </row>
    <row r="38" spans="1:39" ht="20.100000000000001" customHeight="1">
      <c r="A38" s="59" t="s">
        <v>619</v>
      </c>
      <c r="B38" s="60" t="s">
        <v>713</v>
      </c>
      <c r="C38" s="61" t="s">
        <v>1298</v>
      </c>
      <c r="D38" s="62">
        <v>51735359.429999992</v>
      </c>
      <c r="E38" s="62">
        <v>1900412.5700000003</v>
      </c>
      <c r="F38" s="62">
        <v>741723856.35000002</v>
      </c>
      <c r="G38" s="62">
        <v>8577519.3199999947</v>
      </c>
      <c r="H38" s="62">
        <v>0</v>
      </c>
      <c r="I38" s="62">
        <v>9453.7999999999993</v>
      </c>
      <c r="J38" s="62">
        <v>625231268.41999996</v>
      </c>
      <c r="K38" s="62">
        <v>7689.02</v>
      </c>
      <c r="L38" s="62">
        <v>8018.08</v>
      </c>
      <c r="M38" s="62">
        <v>0</v>
      </c>
      <c r="N38" s="62">
        <v>5455175.5199999996</v>
      </c>
      <c r="O38" s="62">
        <v>0</v>
      </c>
      <c r="P38" s="62">
        <v>2631.96</v>
      </c>
      <c r="Q38" s="62">
        <v>0</v>
      </c>
      <c r="R38" s="62">
        <v>0.01</v>
      </c>
      <c r="S38" s="62">
        <v>0</v>
      </c>
      <c r="T38" s="62">
        <v>8787958.1799999997</v>
      </c>
      <c r="U38" s="62">
        <v>121946.68</v>
      </c>
      <c r="V38" s="62">
        <v>0</v>
      </c>
      <c r="W38" s="62">
        <v>38450.300000000003</v>
      </c>
      <c r="X38" s="62">
        <v>595685.42460000003</v>
      </c>
      <c r="Y38" s="62">
        <v>29.017800000000005</v>
      </c>
      <c r="Z38" s="62">
        <v>50.009399999999999</v>
      </c>
      <c r="AA38" s="62">
        <v>1565615.3366</v>
      </c>
      <c r="AB38" s="62">
        <v>0</v>
      </c>
      <c r="AC38" s="62">
        <v>1372305.4757999999</v>
      </c>
      <c r="AD38" s="62">
        <v>0</v>
      </c>
      <c r="AE38" s="62">
        <v>0</v>
      </c>
      <c r="AF38" s="62">
        <v>1147.5408</v>
      </c>
      <c r="AG38" s="62">
        <v>0.21</v>
      </c>
      <c r="AH38" s="62">
        <v>5196900.0159999998</v>
      </c>
      <c r="AI38" s="62">
        <v>0</v>
      </c>
      <c r="AJ38" s="63">
        <f t="shared" si="0"/>
        <v>1452331472.671</v>
      </c>
      <c r="AM38" s="70"/>
    </row>
    <row r="39" spans="1:39" ht="20.100000000000001" customHeight="1">
      <c r="A39" s="59" t="s">
        <v>620</v>
      </c>
      <c r="B39" s="60" t="s">
        <v>714</v>
      </c>
      <c r="C39" s="61" t="s">
        <v>1298</v>
      </c>
      <c r="D39" s="62">
        <v>0</v>
      </c>
      <c r="E39" s="62">
        <v>0</v>
      </c>
      <c r="F39" s="62">
        <v>1171555450</v>
      </c>
      <c r="G39" s="62">
        <v>150</v>
      </c>
      <c r="H39" s="62">
        <v>0</v>
      </c>
      <c r="I39" s="62">
        <v>1938711.300000001</v>
      </c>
      <c r="J39" s="62">
        <v>106169882.32999998</v>
      </c>
      <c r="K39" s="62">
        <v>55137.21</v>
      </c>
      <c r="L39" s="62">
        <v>8826525.8600000013</v>
      </c>
      <c r="M39" s="62">
        <v>0</v>
      </c>
      <c r="N39" s="62">
        <v>1475809730.46</v>
      </c>
      <c r="O39" s="62">
        <v>2583.14</v>
      </c>
      <c r="P39" s="62">
        <v>5464097.1200000001</v>
      </c>
      <c r="Q39" s="62">
        <v>746128249.17999995</v>
      </c>
      <c r="R39" s="62">
        <v>711294533.33999991</v>
      </c>
      <c r="S39" s="62">
        <v>0</v>
      </c>
      <c r="T39" s="62">
        <v>24869026.280000005</v>
      </c>
      <c r="U39" s="62">
        <v>0</v>
      </c>
      <c r="V39" s="62">
        <v>0</v>
      </c>
      <c r="W39" s="62">
        <v>0</v>
      </c>
      <c r="X39" s="62">
        <v>1061.2420000000002</v>
      </c>
      <c r="Y39" s="62">
        <v>0</v>
      </c>
      <c r="Z39" s="62">
        <v>0</v>
      </c>
      <c r="AA39" s="62">
        <v>1471523841.8762</v>
      </c>
      <c r="AB39" s="62">
        <v>0</v>
      </c>
      <c r="AC39" s="62">
        <v>340076841.70179987</v>
      </c>
      <c r="AD39" s="62">
        <v>592589.02640000009</v>
      </c>
      <c r="AE39" s="62">
        <v>2025846461.620801</v>
      </c>
      <c r="AF39" s="62">
        <v>1669.4495999999999</v>
      </c>
      <c r="AG39" s="62">
        <v>0</v>
      </c>
      <c r="AH39" s="62">
        <v>0</v>
      </c>
      <c r="AI39" s="62">
        <v>0</v>
      </c>
      <c r="AJ39" s="63">
        <f t="shared" si="0"/>
        <v>8090156541.1367998</v>
      </c>
      <c r="AM39" s="70"/>
    </row>
    <row r="40" spans="1:39" ht="20.100000000000001" customHeight="1">
      <c r="A40" s="59" t="s">
        <v>622</v>
      </c>
      <c r="B40" s="60" t="s">
        <v>715</v>
      </c>
      <c r="C40" s="61" t="s">
        <v>1298</v>
      </c>
      <c r="D40" s="62">
        <v>0</v>
      </c>
      <c r="E40" s="62">
        <v>0</v>
      </c>
      <c r="F40" s="62">
        <v>31157396.57</v>
      </c>
      <c r="G40" s="62">
        <v>0</v>
      </c>
      <c r="H40" s="62">
        <v>0</v>
      </c>
      <c r="I40" s="62">
        <v>900</v>
      </c>
      <c r="J40" s="62">
        <v>19017287.059999999</v>
      </c>
      <c r="K40" s="62">
        <v>0</v>
      </c>
      <c r="L40" s="62">
        <v>51160.11</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3">
        <f t="shared" si="0"/>
        <v>50226743.739999995</v>
      </c>
      <c r="AM40" s="70"/>
    </row>
    <row r="41" spans="1:39" ht="20.100000000000001" customHeight="1">
      <c r="A41" s="59" t="s">
        <v>624</v>
      </c>
      <c r="B41" s="60" t="s">
        <v>716</v>
      </c>
      <c r="C41" s="61" t="s">
        <v>1298</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3">
        <f t="shared" si="0"/>
        <v>0</v>
      </c>
      <c r="AM41" s="70"/>
    </row>
    <row r="42" spans="1:39" ht="20.100000000000001" customHeight="1">
      <c r="A42" s="59">
        <v>108</v>
      </c>
      <c r="B42" s="60" t="s">
        <v>66</v>
      </c>
      <c r="C42" s="61" t="s">
        <v>1298</v>
      </c>
      <c r="D42" s="62">
        <v>0</v>
      </c>
      <c r="E42" s="62">
        <v>0</v>
      </c>
      <c r="F42" s="62">
        <v>5250</v>
      </c>
      <c r="G42" s="62">
        <v>16972.2</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3">
        <f t="shared" si="0"/>
        <v>22222.2</v>
      </c>
      <c r="AM42" s="70"/>
    </row>
    <row r="43" spans="1:39" ht="20.100000000000001" customHeight="1">
      <c r="A43" s="59">
        <v>109</v>
      </c>
      <c r="B43" s="60" t="s">
        <v>717</v>
      </c>
      <c r="C43" s="61" t="s">
        <v>1298</v>
      </c>
      <c r="D43" s="62">
        <v>0</v>
      </c>
      <c r="E43" s="62">
        <v>0</v>
      </c>
      <c r="F43" s="62">
        <v>712302.5</v>
      </c>
      <c r="G43" s="62">
        <v>2251.1999999999998</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0</v>
      </c>
      <c r="AG43" s="62">
        <v>0</v>
      </c>
      <c r="AH43" s="62">
        <v>0</v>
      </c>
      <c r="AI43" s="62">
        <v>0</v>
      </c>
      <c r="AJ43" s="63">
        <f t="shared" si="0"/>
        <v>714553.7</v>
      </c>
      <c r="AM43" s="70"/>
    </row>
    <row r="44" spans="1:39" ht="20.100000000000001" customHeight="1">
      <c r="A44" s="59">
        <v>111</v>
      </c>
      <c r="B44" s="60" t="s">
        <v>718</v>
      </c>
      <c r="C44" s="61" t="s">
        <v>1298</v>
      </c>
      <c r="D44" s="62">
        <v>0</v>
      </c>
      <c r="E44" s="62">
        <v>0</v>
      </c>
      <c r="F44" s="62">
        <v>0</v>
      </c>
      <c r="G44" s="62">
        <v>2290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3">
        <f t="shared" si="0"/>
        <v>2290</v>
      </c>
      <c r="AM44" s="70"/>
    </row>
    <row r="45" spans="1:39" ht="20.100000000000001" customHeight="1">
      <c r="A45" s="59">
        <v>112</v>
      </c>
      <c r="B45" s="60" t="s">
        <v>719</v>
      </c>
      <c r="C45" s="61" t="s">
        <v>1298</v>
      </c>
      <c r="D45" s="62">
        <v>0</v>
      </c>
      <c r="E45" s="62">
        <v>0</v>
      </c>
      <c r="F45" s="62">
        <v>0</v>
      </c>
      <c r="G45" s="62">
        <v>3084</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3">
        <f t="shared" si="0"/>
        <v>3084</v>
      </c>
      <c r="AM45" s="70"/>
    </row>
    <row r="46" spans="1:39" ht="20.100000000000001" customHeight="1">
      <c r="A46" s="59">
        <v>113</v>
      </c>
      <c r="B46" s="60" t="s">
        <v>720</v>
      </c>
      <c r="C46" s="61" t="s">
        <v>1298</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3">
        <f t="shared" si="0"/>
        <v>0</v>
      </c>
      <c r="AM46" s="70"/>
    </row>
    <row r="47" spans="1:39" ht="20.100000000000001" customHeight="1">
      <c r="A47" s="59">
        <v>115</v>
      </c>
      <c r="B47" s="60" t="s">
        <v>721</v>
      </c>
      <c r="C47" s="61" t="s">
        <v>1298</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3">
        <f t="shared" si="0"/>
        <v>0</v>
      </c>
      <c r="AM47" s="70"/>
    </row>
    <row r="48" spans="1:39" ht="20.100000000000001" customHeight="1">
      <c r="A48" s="59">
        <v>117</v>
      </c>
      <c r="B48" s="60" t="s">
        <v>722</v>
      </c>
      <c r="C48" s="61" t="s">
        <v>1298</v>
      </c>
      <c r="D48" s="62">
        <v>0</v>
      </c>
      <c r="E48" s="62">
        <v>0</v>
      </c>
      <c r="F48" s="62">
        <v>8208300.5700000003</v>
      </c>
      <c r="G48" s="62">
        <v>2245</v>
      </c>
      <c r="H48" s="62">
        <v>0</v>
      </c>
      <c r="I48" s="62">
        <v>13450</v>
      </c>
      <c r="J48" s="62">
        <v>8774.17</v>
      </c>
      <c r="K48" s="62">
        <v>8221.5</v>
      </c>
      <c r="L48" s="62">
        <v>0</v>
      </c>
      <c r="M48" s="62">
        <v>0</v>
      </c>
      <c r="N48" s="62">
        <v>160</v>
      </c>
      <c r="O48" s="62">
        <v>5994.31</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3">
        <f t="shared" si="0"/>
        <v>8247145.5499999998</v>
      </c>
      <c r="AM48" s="70"/>
    </row>
    <row r="49" spans="1:39" ht="20.100000000000001" customHeight="1">
      <c r="A49" s="59">
        <v>119</v>
      </c>
      <c r="B49" s="60" t="s">
        <v>723</v>
      </c>
      <c r="C49" s="61" t="s">
        <v>1298</v>
      </c>
      <c r="D49" s="62">
        <v>0</v>
      </c>
      <c r="E49" s="62">
        <v>0</v>
      </c>
      <c r="F49" s="62">
        <v>0</v>
      </c>
      <c r="G49" s="62">
        <v>0</v>
      </c>
      <c r="H49" s="62">
        <v>0</v>
      </c>
      <c r="I49" s="62">
        <v>2650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3">
        <f t="shared" si="0"/>
        <v>2650</v>
      </c>
      <c r="AM49" s="70"/>
    </row>
    <row r="50" spans="1:39" ht="20.100000000000001" customHeight="1">
      <c r="A50" s="59">
        <v>121</v>
      </c>
      <c r="B50" s="60" t="s">
        <v>724</v>
      </c>
      <c r="C50" s="61" t="s">
        <v>1298</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3">
        <f t="shared" si="0"/>
        <v>0</v>
      </c>
      <c r="AM50" s="70"/>
    </row>
    <row r="51" spans="1:39" ht="20.100000000000001" customHeight="1">
      <c r="A51" s="59">
        <v>124</v>
      </c>
      <c r="B51" s="60" t="s">
        <v>725</v>
      </c>
      <c r="C51" s="61" t="s">
        <v>1298</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3">
        <f t="shared" si="0"/>
        <v>0</v>
      </c>
      <c r="AM51" s="70"/>
    </row>
    <row r="52" spans="1:39" ht="20.100000000000001" customHeight="1">
      <c r="A52" s="59">
        <v>129</v>
      </c>
      <c r="B52" s="60" t="s">
        <v>726</v>
      </c>
      <c r="C52" s="61" t="s">
        <v>1298</v>
      </c>
      <c r="D52" s="62">
        <v>0</v>
      </c>
      <c r="E52" s="62">
        <v>0</v>
      </c>
      <c r="F52" s="62">
        <v>736893</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3">
        <f t="shared" si="0"/>
        <v>736893</v>
      </c>
      <c r="AM52" s="70"/>
    </row>
    <row r="53" spans="1:39" ht="20.100000000000001" customHeight="1">
      <c r="A53" s="59">
        <v>130</v>
      </c>
      <c r="B53" s="60" t="s">
        <v>727</v>
      </c>
      <c r="C53" s="61" t="s">
        <v>1298</v>
      </c>
      <c r="D53" s="62">
        <v>0</v>
      </c>
      <c r="E53" s="62">
        <v>0</v>
      </c>
      <c r="F53" s="62">
        <v>10278740.49</v>
      </c>
      <c r="G53" s="62">
        <v>3763163.37</v>
      </c>
      <c r="H53" s="62">
        <v>0</v>
      </c>
      <c r="I53" s="62">
        <v>0</v>
      </c>
      <c r="J53" s="62">
        <v>943635.19</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3">
        <f t="shared" si="0"/>
        <v>14985539.049999999</v>
      </c>
      <c r="AM53" s="70"/>
    </row>
    <row r="54" spans="1:39" ht="20.100000000000001" customHeight="1">
      <c r="A54" s="59">
        <v>132</v>
      </c>
      <c r="B54" s="60" t="s">
        <v>728</v>
      </c>
      <c r="C54" s="61" t="s">
        <v>1298</v>
      </c>
      <c r="D54" s="62">
        <v>0</v>
      </c>
      <c r="E54" s="62">
        <v>0</v>
      </c>
      <c r="F54" s="62">
        <v>17172</v>
      </c>
      <c r="G54" s="62">
        <v>27758.379999999997</v>
      </c>
      <c r="H54" s="62">
        <v>0</v>
      </c>
      <c r="I54" s="62">
        <v>5039.3</v>
      </c>
      <c r="J54" s="62">
        <v>16211058.77</v>
      </c>
      <c r="K54" s="62">
        <v>15705</v>
      </c>
      <c r="L54" s="62">
        <v>0</v>
      </c>
      <c r="M54" s="62">
        <v>0</v>
      </c>
      <c r="N54" s="62">
        <v>240784.32</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0</v>
      </c>
      <c r="AG54" s="62">
        <v>0</v>
      </c>
      <c r="AH54" s="62">
        <v>0</v>
      </c>
      <c r="AI54" s="62">
        <v>0</v>
      </c>
      <c r="AJ54" s="63">
        <f t="shared" si="0"/>
        <v>16517517.77</v>
      </c>
      <c r="AM54" s="70"/>
    </row>
    <row r="55" spans="1:39" ht="20.100000000000001" customHeight="1">
      <c r="A55" s="59">
        <v>133</v>
      </c>
      <c r="B55" s="60" t="s">
        <v>729</v>
      </c>
      <c r="C55" s="61" t="s">
        <v>1298</v>
      </c>
      <c r="D55" s="62">
        <v>0</v>
      </c>
      <c r="E55" s="62">
        <v>0</v>
      </c>
      <c r="F55" s="62">
        <v>1295675.3400000001</v>
      </c>
      <c r="G55" s="62">
        <v>146553</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3">
        <f t="shared" si="0"/>
        <v>1442228.34</v>
      </c>
      <c r="AM55" s="70"/>
    </row>
    <row r="56" spans="1:39" ht="20.100000000000001" customHeight="1">
      <c r="A56" s="59">
        <v>134</v>
      </c>
      <c r="B56" s="60" t="s">
        <v>730</v>
      </c>
      <c r="C56" s="61" t="s">
        <v>1298</v>
      </c>
      <c r="D56" s="62">
        <v>0</v>
      </c>
      <c r="E56" s="62">
        <v>480</v>
      </c>
      <c r="F56" s="62">
        <v>30989351.260000002</v>
      </c>
      <c r="G56" s="62">
        <v>1871.5</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3">
        <f t="shared" si="0"/>
        <v>30991702.760000002</v>
      </c>
      <c r="AM56" s="70"/>
    </row>
    <row r="57" spans="1:39" ht="20.100000000000001" customHeight="1">
      <c r="A57" s="73">
        <v>137</v>
      </c>
      <c r="B57" s="74" t="s">
        <v>731</v>
      </c>
      <c r="C57" s="75" t="s">
        <v>1298</v>
      </c>
      <c r="D57" s="76">
        <v>0</v>
      </c>
      <c r="E57" s="76">
        <v>0</v>
      </c>
      <c r="F57" s="76">
        <v>0</v>
      </c>
      <c r="G57" s="76">
        <v>0</v>
      </c>
      <c r="H57" s="76">
        <v>0</v>
      </c>
      <c r="I57" s="76">
        <v>50</v>
      </c>
      <c r="J57" s="76">
        <v>474595.31</v>
      </c>
      <c r="K57" s="76">
        <v>0</v>
      </c>
      <c r="L57" s="76">
        <v>0</v>
      </c>
      <c r="M57" s="76">
        <v>0</v>
      </c>
      <c r="N57" s="76">
        <v>0</v>
      </c>
      <c r="O57" s="76">
        <v>0</v>
      </c>
      <c r="P57" s="76">
        <v>0</v>
      </c>
      <c r="Q57" s="76">
        <v>0</v>
      </c>
      <c r="R57" s="76">
        <v>0</v>
      </c>
      <c r="S57" s="76">
        <v>0</v>
      </c>
      <c r="T57" s="76">
        <v>0</v>
      </c>
      <c r="U57" s="76">
        <v>0</v>
      </c>
      <c r="V57" s="76">
        <v>0</v>
      </c>
      <c r="W57" s="76">
        <v>0</v>
      </c>
      <c r="X57" s="76">
        <v>0</v>
      </c>
      <c r="Y57" s="76">
        <v>0</v>
      </c>
      <c r="Z57" s="76">
        <v>0</v>
      </c>
      <c r="AA57" s="76">
        <v>0</v>
      </c>
      <c r="AB57" s="76">
        <v>0</v>
      </c>
      <c r="AC57" s="76">
        <v>0</v>
      </c>
      <c r="AD57" s="76">
        <v>0</v>
      </c>
      <c r="AE57" s="76">
        <v>0</v>
      </c>
      <c r="AF57" s="76">
        <v>0</v>
      </c>
      <c r="AG57" s="76">
        <v>0</v>
      </c>
      <c r="AH57" s="76">
        <v>0</v>
      </c>
      <c r="AI57" s="76">
        <v>0</v>
      </c>
      <c r="AJ57" s="77">
        <f t="shared" si="0"/>
        <v>474645.31</v>
      </c>
      <c r="AM57" s="70"/>
    </row>
    <row r="58" spans="1:39" ht="20.100000000000001" customHeight="1">
      <c r="A58" s="73">
        <v>138</v>
      </c>
      <c r="B58" s="74" t="s">
        <v>732</v>
      </c>
      <c r="C58" s="75" t="s">
        <v>1298</v>
      </c>
      <c r="D58" s="76">
        <v>0</v>
      </c>
      <c r="E58" s="76">
        <v>0</v>
      </c>
      <c r="F58" s="76">
        <v>0</v>
      </c>
      <c r="G58" s="76">
        <v>0</v>
      </c>
      <c r="H58" s="76">
        <v>0</v>
      </c>
      <c r="I58" s="76">
        <v>0</v>
      </c>
      <c r="J58" s="76">
        <v>0</v>
      </c>
      <c r="K58" s="76">
        <v>0</v>
      </c>
      <c r="L58" s="76">
        <v>0</v>
      </c>
      <c r="M58" s="76">
        <v>0</v>
      </c>
      <c r="N58" s="76">
        <v>0</v>
      </c>
      <c r="O58" s="76">
        <v>0</v>
      </c>
      <c r="P58" s="76">
        <v>0</v>
      </c>
      <c r="Q58" s="76">
        <v>0</v>
      </c>
      <c r="R58" s="76">
        <v>0</v>
      </c>
      <c r="S58" s="76">
        <v>0</v>
      </c>
      <c r="T58" s="76">
        <v>0</v>
      </c>
      <c r="U58" s="76">
        <v>0</v>
      </c>
      <c r="V58" s="76">
        <v>0</v>
      </c>
      <c r="W58" s="76">
        <v>0</v>
      </c>
      <c r="X58" s="76">
        <v>0</v>
      </c>
      <c r="Y58" s="76">
        <v>0</v>
      </c>
      <c r="Z58" s="76">
        <v>0</v>
      </c>
      <c r="AA58" s="76">
        <v>0</v>
      </c>
      <c r="AB58" s="76">
        <v>0</v>
      </c>
      <c r="AC58" s="76">
        <v>0</v>
      </c>
      <c r="AD58" s="76">
        <v>0</v>
      </c>
      <c r="AE58" s="76">
        <v>0</v>
      </c>
      <c r="AF58" s="76">
        <v>0</v>
      </c>
      <c r="AG58" s="76">
        <v>0</v>
      </c>
      <c r="AH58" s="76">
        <v>0</v>
      </c>
      <c r="AI58" s="76">
        <v>0</v>
      </c>
      <c r="AJ58" s="77">
        <f t="shared" si="0"/>
        <v>0</v>
      </c>
      <c r="AM58" s="70"/>
    </row>
    <row r="59" spans="1:39" ht="20.100000000000001" customHeight="1">
      <c r="A59" s="73">
        <v>139</v>
      </c>
      <c r="B59" s="74" t="s">
        <v>733</v>
      </c>
      <c r="C59" s="75" t="s">
        <v>1298</v>
      </c>
      <c r="D59" s="76">
        <v>0</v>
      </c>
      <c r="E59" s="76">
        <v>0</v>
      </c>
      <c r="F59" s="76">
        <v>0</v>
      </c>
      <c r="G59" s="76">
        <v>20324.399999999998</v>
      </c>
      <c r="H59" s="76">
        <v>0</v>
      </c>
      <c r="I59" s="76">
        <v>0</v>
      </c>
      <c r="J59" s="76">
        <v>0</v>
      </c>
      <c r="K59" s="76">
        <v>0</v>
      </c>
      <c r="L59" s="76">
        <v>0</v>
      </c>
      <c r="M59" s="76">
        <v>0</v>
      </c>
      <c r="N59" s="76">
        <v>0</v>
      </c>
      <c r="O59" s="76">
        <v>0</v>
      </c>
      <c r="P59" s="76">
        <v>0</v>
      </c>
      <c r="Q59" s="76">
        <v>0</v>
      </c>
      <c r="R59" s="76">
        <v>0</v>
      </c>
      <c r="S59" s="76">
        <v>0</v>
      </c>
      <c r="T59" s="76">
        <v>0</v>
      </c>
      <c r="U59" s="76">
        <v>0</v>
      </c>
      <c r="V59" s="76">
        <v>0</v>
      </c>
      <c r="W59" s="76">
        <v>0</v>
      </c>
      <c r="X59" s="76">
        <v>0</v>
      </c>
      <c r="Y59" s="76">
        <v>0</v>
      </c>
      <c r="Z59" s="76">
        <v>0</v>
      </c>
      <c r="AA59" s="76">
        <v>0</v>
      </c>
      <c r="AB59" s="76">
        <v>0</v>
      </c>
      <c r="AC59" s="76">
        <v>0</v>
      </c>
      <c r="AD59" s="76">
        <v>0</v>
      </c>
      <c r="AE59" s="76">
        <v>0</v>
      </c>
      <c r="AF59" s="76">
        <v>0</v>
      </c>
      <c r="AG59" s="76">
        <v>0</v>
      </c>
      <c r="AH59" s="76">
        <v>0</v>
      </c>
      <c r="AI59" s="76">
        <v>0</v>
      </c>
      <c r="AJ59" s="77">
        <f t="shared" si="0"/>
        <v>20324.399999999998</v>
      </c>
      <c r="AM59" s="70"/>
    </row>
    <row r="60" spans="1:39" ht="20.100000000000001" customHeight="1">
      <c r="A60" s="73">
        <v>140</v>
      </c>
      <c r="B60" s="74" t="s">
        <v>734</v>
      </c>
      <c r="C60" s="75" t="s">
        <v>1298</v>
      </c>
      <c r="D60" s="76">
        <v>0</v>
      </c>
      <c r="E60" s="76">
        <v>0</v>
      </c>
      <c r="F60" s="76">
        <v>0</v>
      </c>
      <c r="G60" s="76">
        <v>1975.5500000000002</v>
      </c>
      <c r="H60" s="76">
        <v>0</v>
      </c>
      <c r="I60" s="76">
        <v>0</v>
      </c>
      <c r="J60" s="76">
        <v>0</v>
      </c>
      <c r="K60" s="76">
        <v>0</v>
      </c>
      <c r="L60" s="76">
        <v>0</v>
      </c>
      <c r="M60" s="76">
        <v>0</v>
      </c>
      <c r="N60" s="76">
        <v>0</v>
      </c>
      <c r="O60" s="76">
        <v>0</v>
      </c>
      <c r="P60" s="76">
        <v>0</v>
      </c>
      <c r="Q60" s="76">
        <v>0</v>
      </c>
      <c r="R60" s="76">
        <v>0</v>
      </c>
      <c r="S60" s="76">
        <v>0</v>
      </c>
      <c r="T60" s="76">
        <v>0</v>
      </c>
      <c r="U60" s="76">
        <v>0</v>
      </c>
      <c r="V60" s="76">
        <v>0</v>
      </c>
      <c r="W60" s="76">
        <v>0</v>
      </c>
      <c r="X60" s="76">
        <v>0</v>
      </c>
      <c r="Y60" s="76">
        <v>0</v>
      </c>
      <c r="Z60" s="76">
        <v>0</v>
      </c>
      <c r="AA60" s="76">
        <v>0</v>
      </c>
      <c r="AB60" s="76">
        <v>0</v>
      </c>
      <c r="AC60" s="76">
        <v>0</v>
      </c>
      <c r="AD60" s="76">
        <v>0</v>
      </c>
      <c r="AE60" s="76">
        <v>0</v>
      </c>
      <c r="AF60" s="76">
        <v>0</v>
      </c>
      <c r="AG60" s="76">
        <v>0</v>
      </c>
      <c r="AH60" s="76">
        <v>0</v>
      </c>
      <c r="AI60" s="76">
        <v>0</v>
      </c>
      <c r="AJ60" s="77">
        <f t="shared" si="0"/>
        <v>1975.5500000000002</v>
      </c>
      <c r="AM60" s="70"/>
    </row>
    <row r="61" spans="1:39" ht="20.100000000000001" customHeight="1">
      <c r="A61" s="73">
        <v>141</v>
      </c>
      <c r="B61" s="74" t="s">
        <v>735</v>
      </c>
      <c r="C61" s="75" t="s">
        <v>1298</v>
      </c>
      <c r="D61" s="76">
        <v>0</v>
      </c>
      <c r="E61" s="76">
        <v>0</v>
      </c>
      <c r="F61" s="76">
        <v>0</v>
      </c>
      <c r="G61" s="76">
        <v>0</v>
      </c>
      <c r="H61" s="76">
        <v>0</v>
      </c>
      <c r="I61" s="76">
        <v>0</v>
      </c>
      <c r="J61" s="76">
        <v>0</v>
      </c>
      <c r="K61" s="76">
        <v>0</v>
      </c>
      <c r="L61" s="76">
        <v>0</v>
      </c>
      <c r="M61" s="76">
        <v>0</v>
      </c>
      <c r="N61" s="76">
        <v>0</v>
      </c>
      <c r="O61" s="76">
        <v>0</v>
      </c>
      <c r="P61" s="76">
        <v>0</v>
      </c>
      <c r="Q61" s="76">
        <v>0</v>
      </c>
      <c r="R61" s="76">
        <v>0</v>
      </c>
      <c r="S61" s="76">
        <v>0</v>
      </c>
      <c r="T61" s="76">
        <v>0</v>
      </c>
      <c r="U61" s="76">
        <v>0</v>
      </c>
      <c r="V61" s="76">
        <v>0</v>
      </c>
      <c r="W61" s="76">
        <v>0</v>
      </c>
      <c r="X61" s="76">
        <v>0</v>
      </c>
      <c r="Y61" s="76">
        <v>0</v>
      </c>
      <c r="Z61" s="76">
        <v>0</v>
      </c>
      <c r="AA61" s="76">
        <v>0</v>
      </c>
      <c r="AB61" s="76">
        <v>0</v>
      </c>
      <c r="AC61" s="76">
        <v>0</v>
      </c>
      <c r="AD61" s="76">
        <v>0</v>
      </c>
      <c r="AE61" s="76">
        <v>0</v>
      </c>
      <c r="AF61" s="76">
        <v>0</v>
      </c>
      <c r="AG61" s="76">
        <v>0</v>
      </c>
      <c r="AH61" s="76">
        <v>0</v>
      </c>
      <c r="AI61" s="76">
        <v>0</v>
      </c>
      <c r="AJ61" s="77">
        <f t="shared" si="0"/>
        <v>0</v>
      </c>
      <c r="AM61" s="70"/>
    </row>
    <row r="62" spans="1:39" ht="20.100000000000001" customHeight="1">
      <c r="A62" s="73">
        <v>142</v>
      </c>
      <c r="B62" s="74" t="s">
        <v>736</v>
      </c>
      <c r="C62" s="75" t="s">
        <v>1298</v>
      </c>
      <c r="D62" s="76">
        <v>0</v>
      </c>
      <c r="E62" s="76">
        <v>0</v>
      </c>
      <c r="F62" s="76">
        <v>0</v>
      </c>
      <c r="G62" s="76">
        <v>0</v>
      </c>
      <c r="H62" s="76">
        <v>0</v>
      </c>
      <c r="I62" s="76">
        <v>0</v>
      </c>
      <c r="J62" s="76">
        <v>0</v>
      </c>
      <c r="K62" s="76">
        <v>0</v>
      </c>
      <c r="L62" s="76">
        <v>0</v>
      </c>
      <c r="M62" s="76">
        <v>0</v>
      </c>
      <c r="N62" s="76">
        <v>0</v>
      </c>
      <c r="O62" s="76">
        <v>0</v>
      </c>
      <c r="P62" s="76">
        <v>0</v>
      </c>
      <c r="Q62" s="76">
        <v>0</v>
      </c>
      <c r="R62" s="76">
        <v>0</v>
      </c>
      <c r="S62" s="76">
        <v>0</v>
      </c>
      <c r="T62" s="76">
        <v>0</v>
      </c>
      <c r="U62" s="76">
        <v>0</v>
      </c>
      <c r="V62" s="76">
        <v>0</v>
      </c>
      <c r="W62" s="76">
        <v>0</v>
      </c>
      <c r="X62" s="76">
        <v>0</v>
      </c>
      <c r="Y62" s="76">
        <v>0</v>
      </c>
      <c r="Z62" s="76">
        <v>0</v>
      </c>
      <c r="AA62" s="76">
        <v>0</v>
      </c>
      <c r="AB62" s="76">
        <v>0</v>
      </c>
      <c r="AC62" s="76">
        <v>0</v>
      </c>
      <c r="AD62" s="76">
        <v>0</v>
      </c>
      <c r="AE62" s="76">
        <v>0</v>
      </c>
      <c r="AF62" s="76">
        <v>0</v>
      </c>
      <c r="AG62" s="76">
        <v>0</v>
      </c>
      <c r="AH62" s="76">
        <v>0</v>
      </c>
      <c r="AI62" s="76">
        <v>0</v>
      </c>
      <c r="AJ62" s="77">
        <f t="shared" si="0"/>
        <v>0</v>
      </c>
      <c r="AM62" s="70"/>
    </row>
    <row r="63" spans="1:39" ht="20.100000000000001" customHeight="1">
      <c r="A63" s="73">
        <v>143</v>
      </c>
      <c r="B63" s="74" t="s">
        <v>87</v>
      </c>
      <c r="C63" s="75" t="s">
        <v>1298</v>
      </c>
      <c r="D63" s="76">
        <v>0</v>
      </c>
      <c r="E63" s="76">
        <v>0</v>
      </c>
      <c r="F63" s="76">
        <v>0</v>
      </c>
      <c r="G63" s="76">
        <v>0</v>
      </c>
      <c r="H63" s="76">
        <v>0</v>
      </c>
      <c r="I63" s="76">
        <v>0</v>
      </c>
      <c r="J63" s="76">
        <v>0</v>
      </c>
      <c r="K63" s="76">
        <v>0</v>
      </c>
      <c r="L63" s="76">
        <v>0</v>
      </c>
      <c r="M63" s="76">
        <v>0</v>
      </c>
      <c r="N63" s="76">
        <v>0</v>
      </c>
      <c r="O63" s="76">
        <v>0</v>
      </c>
      <c r="P63" s="76">
        <v>0</v>
      </c>
      <c r="Q63" s="76">
        <v>0</v>
      </c>
      <c r="R63" s="76">
        <v>0</v>
      </c>
      <c r="S63" s="76">
        <v>0</v>
      </c>
      <c r="T63" s="76">
        <v>0</v>
      </c>
      <c r="U63" s="76">
        <v>0</v>
      </c>
      <c r="V63" s="76">
        <v>0</v>
      </c>
      <c r="W63" s="76">
        <v>0</v>
      </c>
      <c r="X63" s="76">
        <v>0</v>
      </c>
      <c r="Y63" s="76">
        <v>0</v>
      </c>
      <c r="Z63" s="76">
        <v>0</v>
      </c>
      <c r="AA63" s="76">
        <v>0</v>
      </c>
      <c r="AB63" s="76">
        <v>0</v>
      </c>
      <c r="AC63" s="76">
        <v>0</v>
      </c>
      <c r="AD63" s="76">
        <v>0</v>
      </c>
      <c r="AE63" s="76">
        <v>0</v>
      </c>
      <c r="AF63" s="76">
        <v>0</v>
      </c>
      <c r="AG63" s="76">
        <v>0</v>
      </c>
      <c r="AH63" s="76">
        <v>0</v>
      </c>
      <c r="AI63" s="76">
        <v>0</v>
      </c>
      <c r="AJ63" s="77">
        <f t="shared" si="0"/>
        <v>0</v>
      </c>
      <c r="AM63" s="70"/>
    </row>
    <row r="64" spans="1:39" ht="20.100000000000001" customHeight="1">
      <c r="A64" s="73">
        <v>144</v>
      </c>
      <c r="B64" s="74" t="s">
        <v>737</v>
      </c>
      <c r="C64" s="75" t="s">
        <v>1298</v>
      </c>
      <c r="D64" s="76">
        <v>0</v>
      </c>
      <c r="E64" s="76">
        <v>0</v>
      </c>
      <c r="F64" s="76">
        <v>0</v>
      </c>
      <c r="G64" s="76">
        <v>5472.8</v>
      </c>
      <c r="H64" s="76">
        <v>0</v>
      </c>
      <c r="I64" s="76">
        <v>0</v>
      </c>
      <c r="J64" s="76">
        <v>0</v>
      </c>
      <c r="K64" s="76">
        <v>0</v>
      </c>
      <c r="L64" s="76">
        <v>0</v>
      </c>
      <c r="M64" s="76">
        <v>0</v>
      </c>
      <c r="N64" s="76">
        <v>0</v>
      </c>
      <c r="O64" s="76">
        <v>0</v>
      </c>
      <c r="P64" s="76">
        <v>0</v>
      </c>
      <c r="Q64" s="76">
        <v>0</v>
      </c>
      <c r="R64" s="76">
        <v>0</v>
      </c>
      <c r="S64" s="76">
        <v>0</v>
      </c>
      <c r="T64" s="76">
        <v>0</v>
      </c>
      <c r="U64" s="76">
        <v>0</v>
      </c>
      <c r="V64" s="76">
        <v>0</v>
      </c>
      <c r="W64" s="76">
        <v>0</v>
      </c>
      <c r="X64" s="76">
        <v>0</v>
      </c>
      <c r="Y64" s="76">
        <v>0</v>
      </c>
      <c r="Z64" s="76">
        <v>0</v>
      </c>
      <c r="AA64" s="76">
        <v>0</v>
      </c>
      <c r="AB64" s="76">
        <v>0</v>
      </c>
      <c r="AC64" s="76">
        <v>0</v>
      </c>
      <c r="AD64" s="76">
        <v>0</v>
      </c>
      <c r="AE64" s="76">
        <v>0</v>
      </c>
      <c r="AF64" s="76">
        <v>0</v>
      </c>
      <c r="AG64" s="76">
        <v>0</v>
      </c>
      <c r="AH64" s="76">
        <v>0</v>
      </c>
      <c r="AI64" s="76">
        <v>0</v>
      </c>
      <c r="AJ64" s="77">
        <f t="shared" si="0"/>
        <v>5472.8</v>
      </c>
      <c r="AM64" s="70"/>
    </row>
    <row r="65" spans="1:39" ht="20.100000000000001" customHeight="1">
      <c r="A65" s="73">
        <v>145</v>
      </c>
      <c r="B65" s="74" t="s">
        <v>89</v>
      </c>
      <c r="C65" s="75" t="s">
        <v>1298</v>
      </c>
      <c r="D65" s="76">
        <v>0</v>
      </c>
      <c r="E65" s="76">
        <v>0</v>
      </c>
      <c r="F65" s="76">
        <v>0</v>
      </c>
      <c r="G65" s="76">
        <v>0</v>
      </c>
      <c r="H65" s="76">
        <v>0</v>
      </c>
      <c r="I65" s="76">
        <v>0</v>
      </c>
      <c r="J65" s="76">
        <v>0</v>
      </c>
      <c r="K65" s="76">
        <v>0</v>
      </c>
      <c r="L65" s="76">
        <v>0</v>
      </c>
      <c r="M65" s="76">
        <v>0</v>
      </c>
      <c r="N65" s="76">
        <v>0</v>
      </c>
      <c r="O65" s="76">
        <v>0</v>
      </c>
      <c r="P65" s="76">
        <v>0</v>
      </c>
      <c r="Q65" s="76">
        <v>0</v>
      </c>
      <c r="R65" s="76">
        <v>0</v>
      </c>
      <c r="S65" s="76">
        <v>0</v>
      </c>
      <c r="T65" s="76">
        <v>0</v>
      </c>
      <c r="U65" s="76">
        <v>0</v>
      </c>
      <c r="V65" s="76">
        <v>0</v>
      </c>
      <c r="W65" s="76">
        <v>0</v>
      </c>
      <c r="X65" s="76">
        <v>0</v>
      </c>
      <c r="Y65" s="76">
        <v>0</v>
      </c>
      <c r="Z65" s="76">
        <v>0</v>
      </c>
      <c r="AA65" s="76">
        <v>0</v>
      </c>
      <c r="AB65" s="76">
        <v>0</v>
      </c>
      <c r="AC65" s="76">
        <v>0</v>
      </c>
      <c r="AD65" s="76">
        <v>0</v>
      </c>
      <c r="AE65" s="76">
        <v>0</v>
      </c>
      <c r="AF65" s="76">
        <v>0</v>
      </c>
      <c r="AG65" s="76">
        <v>0</v>
      </c>
      <c r="AH65" s="76">
        <v>0</v>
      </c>
      <c r="AI65" s="76">
        <v>0</v>
      </c>
      <c r="AJ65" s="77">
        <f t="shared" si="0"/>
        <v>0</v>
      </c>
      <c r="AM65" s="70"/>
    </row>
    <row r="66" spans="1:39" ht="20.100000000000001" customHeight="1">
      <c r="A66" s="73">
        <v>146</v>
      </c>
      <c r="B66" s="74" t="s">
        <v>90</v>
      </c>
      <c r="C66" s="75" t="s">
        <v>1298</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0</v>
      </c>
      <c r="V66" s="76">
        <v>0</v>
      </c>
      <c r="W66" s="76">
        <v>0</v>
      </c>
      <c r="X66" s="76">
        <v>0</v>
      </c>
      <c r="Y66" s="76">
        <v>0</v>
      </c>
      <c r="Z66" s="76">
        <v>0</v>
      </c>
      <c r="AA66" s="76">
        <v>0</v>
      </c>
      <c r="AB66" s="76">
        <v>0</v>
      </c>
      <c r="AC66" s="76">
        <v>0</v>
      </c>
      <c r="AD66" s="76">
        <v>0</v>
      </c>
      <c r="AE66" s="76">
        <v>0</v>
      </c>
      <c r="AF66" s="76">
        <v>0</v>
      </c>
      <c r="AG66" s="76">
        <v>0</v>
      </c>
      <c r="AH66" s="76">
        <v>0</v>
      </c>
      <c r="AI66" s="76">
        <v>0</v>
      </c>
      <c r="AJ66" s="77">
        <f t="shared" si="0"/>
        <v>0</v>
      </c>
      <c r="AM66" s="70"/>
    </row>
    <row r="67" spans="1:39" ht="20.100000000000001" customHeight="1">
      <c r="A67" s="73">
        <v>147</v>
      </c>
      <c r="B67" s="74" t="s">
        <v>738</v>
      </c>
      <c r="C67" s="75" t="s">
        <v>1298</v>
      </c>
      <c r="D67" s="76">
        <v>0</v>
      </c>
      <c r="E67" s="76">
        <v>0</v>
      </c>
      <c r="F67" s="76">
        <v>0</v>
      </c>
      <c r="G67" s="76">
        <v>0</v>
      </c>
      <c r="H67" s="76">
        <v>0</v>
      </c>
      <c r="I67" s="76">
        <v>0</v>
      </c>
      <c r="J67" s="76">
        <v>0</v>
      </c>
      <c r="K67" s="76">
        <v>0</v>
      </c>
      <c r="L67" s="76">
        <v>0</v>
      </c>
      <c r="M67" s="76">
        <v>0</v>
      </c>
      <c r="N67" s="76">
        <v>0</v>
      </c>
      <c r="O67" s="76">
        <v>0</v>
      </c>
      <c r="P67" s="76">
        <v>0</v>
      </c>
      <c r="Q67" s="76">
        <v>0</v>
      </c>
      <c r="R67" s="76">
        <v>0</v>
      </c>
      <c r="S67" s="76">
        <v>0</v>
      </c>
      <c r="T67" s="76">
        <v>0</v>
      </c>
      <c r="U67" s="76">
        <v>0</v>
      </c>
      <c r="V67" s="76">
        <v>0</v>
      </c>
      <c r="W67" s="76">
        <v>0</v>
      </c>
      <c r="X67" s="76">
        <v>0</v>
      </c>
      <c r="Y67" s="76">
        <v>0</v>
      </c>
      <c r="Z67" s="76">
        <v>0</v>
      </c>
      <c r="AA67" s="76">
        <v>0</v>
      </c>
      <c r="AB67" s="76">
        <v>0</v>
      </c>
      <c r="AC67" s="76">
        <v>0</v>
      </c>
      <c r="AD67" s="76">
        <v>0</v>
      </c>
      <c r="AE67" s="76">
        <v>0</v>
      </c>
      <c r="AF67" s="76">
        <v>0</v>
      </c>
      <c r="AG67" s="76">
        <v>0</v>
      </c>
      <c r="AH67" s="76">
        <v>0</v>
      </c>
      <c r="AI67" s="76">
        <v>0</v>
      </c>
      <c r="AJ67" s="77">
        <f t="shared" si="0"/>
        <v>0</v>
      </c>
      <c r="AM67" s="70"/>
    </row>
    <row r="68" spans="1:39" ht="20.100000000000001" customHeight="1">
      <c r="A68" s="73">
        <v>148</v>
      </c>
      <c r="B68" s="74" t="s">
        <v>739</v>
      </c>
      <c r="C68" s="75" t="s">
        <v>1298</v>
      </c>
      <c r="D68" s="76">
        <v>0</v>
      </c>
      <c r="E68" s="76">
        <v>0</v>
      </c>
      <c r="F68" s="76">
        <v>0</v>
      </c>
      <c r="G68" s="76">
        <v>0</v>
      </c>
      <c r="H68" s="76">
        <v>0</v>
      </c>
      <c r="I68" s="76">
        <v>0</v>
      </c>
      <c r="J68" s="76">
        <v>0</v>
      </c>
      <c r="K68" s="76">
        <v>0</v>
      </c>
      <c r="L68" s="76">
        <v>0</v>
      </c>
      <c r="M68" s="76">
        <v>0</v>
      </c>
      <c r="N68" s="76">
        <v>0</v>
      </c>
      <c r="O68" s="76">
        <v>0</v>
      </c>
      <c r="P68" s="76">
        <v>0</v>
      </c>
      <c r="Q68" s="76">
        <v>0</v>
      </c>
      <c r="R68" s="76">
        <v>0</v>
      </c>
      <c r="S68" s="76">
        <v>0</v>
      </c>
      <c r="T68" s="76">
        <v>0</v>
      </c>
      <c r="U68" s="76">
        <v>0</v>
      </c>
      <c r="V68" s="76">
        <v>0</v>
      </c>
      <c r="W68" s="76">
        <v>0</v>
      </c>
      <c r="X68" s="76">
        <v>0</v>
      </c>
      <c r="Y68" s="76">
        <v>0</v>
      </c>
      <c r="Z68" s="76">
        <v>0</v>
      </c>
      <c r="AA68" s="76">
        <v>0</v>
      </c>
      <c r="AB68" s="76">
        <v>0</v>
      </c>
      <c r="AC68" s="76">
        <v>0</v>
      </c>
      <c r="AD68" s="76">
        <v>0</v>
      </c>
      <c r="AE68" s="76">
        <v>0</v>
      </c>
      <c r="AF68" s="76">
        <v>0</v>
      </c>
      <c r="AG68" s="76">
        <v>0</v>
      </c>
      <c r="AH68" s="76">
        <v>0</v>
      </c>
      <c r="AI68" s="76">
        <v>0</v>
      </c>
      <c r="AJ68" s="77">
        <f t="shared" si="0"/>
        <v>0</v>
      </c>
      <c r="AM68" s="70"/>
    </row>
    <row r="69" spans="1:39" ht="20.100000000000001" customHeight="1">
      <c r="A69" s="59">
        <v>149</v>
      </c>
      <c r="B69" s="60" t="s">
        <v>740</v>
      </c>
      <c r="C69" s="61" t="s">
        <v>1298</v>
      </c>
      <c r="D69" s="62">
        <v>0</v>
      </c>
      <c r="E69" s="62">
        <v>0</v>
      </c>
      <c r="F69" s="62">
        <v>0</v>
      </c>
      <c r="G69" s="62">
        <v>83.52000000000001</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3">
        <f t="shared" si="0"/>
        <v>83.52000000000001</v>
      </c>
      <c r="AM69" s="70"/>
    </row>
    <row r="70" spans="1:39" ht="20.100000000000001" customHeight="1">
      <c r="A70" s="59">
        <v>150</v>
      </c>
      <c r="B70" s="60" t="s">
        <v>94</v>
      </c>
      <c r="C70" s="61" t="s">
        <v>1298</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3">
        <f t="shared" si="0"/>
        <v>0</v>
      </c>
      <c r="AM70" s="70"/>
    </row>
    <row r="71" spans="1:39" ht="20.100000000000001" customHeight="1">
      <c r="A71" s="59">
        <v>152</v>
      </c>
      <c r="B71" s="60" t="s">
        <v>741</v>
      </c>
      <c r="C71" s="61" t="s">
        <v>1298</v>
      </c>
      <c r="D71" s="62">
        <v>0</v>
      </c>
      <c r="E71" s="62">
        <v>0</v>
      </c>
      <c r="F71" s="62">
        <v>0</v>
      </c>
      <c r="G71" s="62">
        <v>16598.07</v>
      </c>
      <c r="H71" s="62">
        <v>0</v>
      </c>
      <c r="I71" s="62">
        <v>0</v>
      </c>
      <c r="J71" s="62">
        <v>0</v>
      </c>
      <c r="K71" s="62">
        <v>0</v>
      </c>
      <c r="L71" s="62">
        <v>0</v>
      </c>
      <c r="M71" s="62">
        <v>0</v>
      </c>
      <c r="N71" s="62">
        <v>0</v>
      </c>
      <c r="O71" s="62">
        <v>0</v>
      </c>
      <c r="P71" s="62">
        <v>601000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3">
        <f t="shared" si="0"/>
        <v>617598.06999999995</v>
      </c>
      <c r="AM71" s="70"/>
    </row>
    <row r="72" spans="1:39" ht="20.100000000000001" customHeight="1">
      <c r="A72" s="59">
        <v>153</v>
      </c>
      <c r="B72" s="60" t="s">
        <v>742</v>
      </c>
      <c r="C72" s="61" t="s">
        <v>1298</v>
      </c>
      <c r="D72" s="62">
        <v>0</v>
      </c>
      <c r="E72" s="62">
        <v>0</v>
      </c>
      <c r="F72" s="62">
        <v>0</v>
      </c>
      <c r="G72" s="62">
        <v>0</v>
      </c>
      <c r="H72" s="62">
        <v>0</v>
      </c>
      <c r="I72" s="62">
        <v>0</v>
      </c>
      <c r="J72" s="62">
        <v>0</v>
      </c>
      <c r="K72" s="62">
        <v>0</v>
      </c>
      <c r="L72" s="62">
        <v>0</v>
      </c>
      <c r="M72" s="62">
        <v>0</v>
      </c>
      <c r="N72" s="62">
        <v>0</v>
      </c>
      <c r="O72" s="62">
        <v>0</v>
      </c>
      <c r="P72" s="62">
        <v>245026.5</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3">
        <f t="shared" si="0"/>
        <v>245026.5</v>
      </c>
      <c r="AM72" s="70"/>
    </row>
    <row r="73" spans="1:39" ht="20.100000000000001" customHeight="1">
      <c r="A73" s="59">
        <v>154</v>
      </c>
      <c r="B73" s="60" t="s">
        <v>743</v>
      </c>
      <c r="C73" s="61" t="s">
        <v>1298</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3">
        <f t="shared" si="0"/>
        <v>0</v>
      </c>
      <c r="AM73" s="70"/>
    </row>
    <row r="74" spans="1:39" ht="20.100000000000001" customHeight="1">
      <c r="A74" s="59">
        <v>155</v>
      </c>
      <c r="B74" s="60" t="s">
        <v>744</v>
      </c>
      <c r="C74" s="61" t="s">
        <v>1298</v>
      </c>
      <c r="D74" s="62">
        <v>0</v>
      </c>
      <c r="E74" s="62">
        <v>0</v>
      </c>
      <c r="F74" s="62">
        <v>0</v>
      </c>
      <c r="G74" s="62">
        <v>4926.46</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0</v>
      </c>
      <c r="AG74" s="62">
        <v>0</v>
      </c>
      <c r="AH74" s="62">
        <v>0</v>
      </c>
      <c r="AI74" s="62">
        <v>0</v>
      </c>
      <c r="AJ74" s="63">
        <f t="shared" si="0"/>
        <v>4926.46</v>
      </c>
      <c r="AM74" s="70"/>
    </row>
    <row r="75" spans="1:39" ht="20.100000000000001" customHeight="1">
      <c r="A75" s="59">
        <v>156</v>
      </c>
      <c r="B75" s="60" t="s">
        <v>745</v>
      </c>
      <c r="C75" s="61" t="s">
        <v>1298</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3">
        <f t="shared" si="0"/>
        <v>0</v>
      </c>
      <c r="AM75" s="70"/>
    </row>
    <row r="76" spans="1:39" ht="20.100000000000001" customHeight="1">
      <c r="A76" s="59">
        <v>157</v>
      </c>
      <c r="B76" s="60" t="s">
        <v>746</v>
      </c>
      <c r="C76" s="61" t="s">
        <v>1298</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3">
        <f t="shared" si="0"/>
        <v>0</v>
      </c>
      <c r="AM76" s="70"/>
    </row>
    <row r="77" spans="1:39" ht="20.100000000000001" customHeight="1">
      <c r="A77" s="59">
        <v>159</v>
      </c>
      <c r="B77" s="60" t="s">
        <v>747</v>
      </c>
      <c r="C77" s="61" t="s">
        <v>1298</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3">
        <f t="shared" si="0"/>
        <v>0</v>
      </c>
      <c r="AM77" s="70"/>
    </row>
    <row r="78" spans="1:39" ht="20.100000000000001" customHeight="1">
      <c r="A78" s="59">
        <v>163</v>
      </c>
      <c r="B78" s="60" t="s">
        <v>748</v>
      </c>
      <c r="C78" s="61" t="s">
        <v>1298</v>
      </c>
      <c r="D78" s="62">
        <v>2074.7600000000002</v>
      </c>
      <c r="E78" s="62">
        <v>0</v>
      </c>
      <c r="F78" s="62">
        <v>1436591.39</v>
      </c>
      <c r="G78" s="62">
        <v>14581.65</v>
      </c>
      <c r="H78" s="62">
        <v>0</v>
      </c>
      <c r="I78" s="62">
        <v>0</v>
      </c>
      <c r="J78" s="62">
        <v>0</v>
      </c>
      <c r="K78" s="62">
        <v>527.32000000000005</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3">
        <f t="shared" ref="AJ78:AJ141" si="1">SUM(D78:AI78)</f>
        <v>1453775.1199999999</v>
      </c>
      <c r="AM78" s="70"/>
    </row>
    <row r="79" spans="1:39" ht="20.100000000000001" customHeight="1">
      <c r="A79" s="59">
        <v>169</v>
      </c>
      <c r="B79" s="60" t="s">
        <v>749</v>
      </c>
      <c r="C79" s="61" t="s">
        <v>1298</v>
      </c>
      <c r="D79" s="62">
        <v>0</v>
      </c>
      <c r="E79" s="62">
        <v>0</v>
      </c>
      <c r="F79" s="62">
        <v>0</v>
      </c>
      <c r="G79" s="62">
        <v>39485.479999999996</v>
      </c>
      <c r="H79" s="62">
        <v>0</v>
      </c>
      <c r="I79" s="62">
        <v>283.72000000000003</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3">
        <f t="shared" si="1"/>
        <v>39769.199999999997</v>
      </c>
      <c r="AM79" s="70"/>
    </row>
    <row r="80" spans="1:39" ht="20.100000000000001" customHeight="1">
      <c r="A80" s="59">
        <v>170</v>
      </c>
      <c r="B80" s="60" t="s">
        <v>750</v>
      </c>
      <c r="C80" s="61" t="s">
        <v>1298</v>
      </c>
      <c r="D80" s="62">
        <v>0</v>
      </c>
      <c r="E80" s="62">
        <v>0</v>
      </c>
      <c r="F80" s="62">
        <v>0</v>
      </c>
      <c r="G80" s="62">
        <v>1380</v>
      </c>
      <c r="H80" s="62">
        <v>0</v>
      </c>
      <c r="I80" s="62">
        <v>0</v>
      </c>
      <c r="J80" s="62">
        <v>0</v>
      </c>
      <c r="K80" s="62">
        <v>0</v>
      </c>
      <c r="L80" s="62">
        <v>0</v>
      </c>
      <c r="M80" s="62">
        <v>0</v>
      </c>
      <c r="N80" s="62">
        <v>0</v>
      </c>
      <c r="O80" s="62">
        <v>0</v>
      </c>
      <c r="P80" s="62">
        <v>0</v>
      </c>
      <c r="Q80" s="62">
        <v>0</v>
      </c>
      <c r="R80" s="62">
        <v>0</v>
      </c>
      <c r="S80" s="62">
        <v>0</v>
      </c>
      <c r="T80" s="62">
        <v>0</v>
      </c>
      <c r="U80" s="62">
        <v>0</v>
      </c>
      <c r="V80" s="62">
        <v>0</v>
      </c>
      <c r="W80" s="62">
        <v>0</v>
      </c>
      <c r="X80" s="62">
        <v>0</v>
      </c>
      <c r="Y80" s="62">
        <v>0</v>
      </c>
      <c r="Z80" s="62">
        <v>0</v>
      </c>
      <c r="AA80" s="62">
        <v>0</v>
      </c>
      <c r="AB80" s="62">
        <v>0</v>
      </c>
      <c r="AC80" s="62">
        <v>0</v>
      </c>
      <c r="AD80" s="62">
        <v>0</v>
      </c>
      <c r="AE80" s="62">
        <v>0</v>
      </c>
      <c r="AF80" s="62">
        <v>0</v>
      </c>
      <c r="AG80" s="62">
        <v>0</v>
      </c>
      <c r="AH80" s="62">
        <v>0</v>
      </c>
      <c r="AI80" s="62">
        <v>0</v>
      </c>
      <c r="AJ80" s="63">
        <f t="shared" si="1"/>
        <v>1380</v>
      </c>
      <c r="AM80" s="70"/>
    </row>
    <row r="81" spans="1:39" ht="20.100000000000001" customHeight="1">
      <c r="A81" s="59">
        <v>171</v>
      </c>
      <c r="B81" s="60" t="s">
        <v>751</v>
      </c>
      <c r="C81" s="61" t="s">
        <v>1298</v>
      </c>
      <c r="D81" s="62">
        <v>0</v>
      </c>
      <c r="E81" s="62">
        <v>0</v>
      </c>
      <c r="F81" s="62">
        <v>0</v>
      </c>
      <c r="G81" s="62">
        <v>0</v>
      </c>
      <c r="H81" s="62">
        <v>0</v>
      </c>
      <c r="I81" s="62">
        <v>0</v>
      </c>
      <c r="J81" s="62">
        <v>0</v>
      </c>
      <c r="K81" s="62">
        <v>0</v>
      </c>
      <c r="L81" s="62">
        <v>0</v>
      </c>
      <c r="M81" s="62">
        <v>0</v>
      </c>
      <c r="N81" s="62">
        <v>0</v>
      </c>
      <c r="O81" s="62">
        <v>0</v>
      </c>
      <c r="P81" s="62">
        <v>0</v>
      </c>
      <c r="Q81" s="62">
        <v>0</v>
      </c>
      <c r="R81" s="62">
        <v>0</v>
      </c>
      <c r="S81" s="62">
        <v>0</v>
      </c>
      <c r="T81" s="62">
        <v>0</v>
      </c>
      <c r="U81" s="62">
        <v>0</v>
      </c>
      <c r="V81" s="62">
        <v>0</v>
      </c>
      <c r="W81" s="62">
        <v>0</v>
      </c>
      <c r="X81" s="62">
        <v>0</v>
      </c>
      <c r="Y81" s="62">
        <v>0</v>
      </c>
      <c r="Z81" s="62">
        <v>0</v>
      </c>
      <c r="AA81" s="62">
        <v>0</v>
      </c>
      <c r="AB81" s="62">
        <v>0</v>
      </c>
      <c r="AC81" s="62">
        <v>0</v>
      </c>
      <c r="AD81" s="62">
        <v>0</v>
      </c>
      <c r="AE81" s="62">
        <v>0</v>
      </c>
      <c r="AF81" s="62">
        <v>0</v>
      </c>
      <c r="AG81" s="62">
        <v>0</v>
      </c>
      <c r="AH81" s="62">
        <v>0</v>
      </c>
      <c r="AI81" s="62">
        <v>0</v>
      </c>
      <c r="AJ81" s="63">
        <f t="shared" si="1"/>
        <v>0</v>
      </c>
      <c r="AM81" s="70"/>
    </row>
    <row r="82" spans="1:39" ht="20.100000000000001" customHeight="1">
      <c r="A82" s="59">
        <v>188</v>
      </c>
      <c r="B82" s="60" t="s">
        <v>752</v>
      </c>
      <c r="C82" s="61" t="s">
        <v>1298</v>
      </c>
      <c r="D82" s="62">
        <v>0</v>
      </c>
      <c r="E82" s="62">
        <v>0</v>
      </c>
      <c r="F82" s="62">
        <v>0</v>
      </c>
      <c r="G82" s="62">
        <v>0</v>
      </c>
      <c r="H82" s="62">
        <v>0</v>
      </c>
      <c r="I82" s="62">
        <v>0</v>
      </c>
      <c r="J82" s="62">
        <v>0</v>
      </c>
      <c r="K82" s="62">
        <v>0</v>
      </c>
      <c r="L82" s="62">
        <v>0</v>
      </c>
      <c r="M82" s="62">
        <v>0</v>
      </c>
      <c r="N82" s="62">
        <v>0</v>
      </c>
      <c r="O82" s="62">
        <v>0</v>
      </c>
      <c r="P82" s="62">
        <v>0</v>
      </c>
      <c r="Q82" s="62">
        <v>0</v>
      </c>
      <c r="R82" s="62">
        <v>0</v>
      </c>
      <c r="S82" s="62">
        <v>0</v>
      </c>
      <c r="T82" s="62">
        <v>0</v>
      </c>
      <c r="U82" s="62">
        <v>0</v>
      </c>
      <c r="V82" s="62">
        <v>0</v>
      </c>
      <c r="W82" s="62">
        <v>0</v>
      </c>
      <c r="X82" s="62">
        <v>0</v>
      </c>
      <c r="Y82" s="62">
        <v>0</v>
      </c>
      <c r="Z82" s="62">
        <v>0</v>
      </c>
      <c r="AA82" s="62">
        <v>0</v>
      </c>
      <c r="AB82" s="62">
        <v>0</v>
      </c>
      <c r="AC82" s="62">
        <v>0</v>
      </c>
      <c r="AD82" s="62">
        <v>0</v>
      </c>
      <c r="AE82" s="62">
        <v>0</v>
      </c>
      <c r="AF82" s="62">
        <v>0</v>
      </c>
      <c r="AG82" s="62">
        <v>0</v>
      </c>
      <c r="AH82" s="62">
        <v>0</v>
      </c>
      <c r="AI82" s="62">
        <v>0</v>
      </c>
      <c r="AJ82" s="63">
        <f t="shared" si="1"/>
        <v>0</v>
      </c>
      <c r="AM82" s="70"/>
    </row>
    <row r="83" spans="1:39" ht="20.100000000000001" customHeight="1">
      <c r="A83" s="59">
        <v>190</v>
      </c>
      <c r="B83" s="60" t="s">
        <v>107</v>
      </c>
      <c r="C83" s="61" t="s">
        <v>1298</v>
      </c>
      <c r="D83" s="62">
        <v>0</v>
      </c>
      <c r="E83" s="62">
        <v>0</v>
      </c>
      <c r="F83" s="62">
        <v>0</v>
      </c>
      <c r="G83" s="62">
        <v>11050.55</v>
      </c>
      <c r="H83" s="62">
        <v>0</v>
      </c>
      <c r="I83" s="62">
        <v>0</v>
      </c>
      <c r="J83" s="62">
        <v>0</v>
      </c>
      <c r="K83" s="62">
        <v>0</v>
      </c>
      <c r="L83" s="62">
        <v>0</v>
      </c>
      <c r="M83" s="62">
        <v>0</v>
      </c>
      <c r="N83" s="62">
        <v>0</v>
      </c>
      <c r="O83" s="62">
        <v>0</v>
      </c>
      <c r="P83" s="62">
        <v>0</v>
      </c>
      <c r="Q83" s="62">
        <v>0</v>
      </c>
      <c r="R83" s="62">
        <v>0</v>
      </c>
      <c r="S83" s="62">
        <v>0</v>
      </c>
      <c r="T83" s="62">
        <v>0</v>
      </c>
      <c r="U83" s="62">
        <v>0</v>
      </c>
      <c r="V83" s="62">
        <v>0</v>
      </c>
      <c r="W83" s="62">
        <v>0</v>
      </c>
      <c r="X83" s="62">
        <v>0</v>
      </c>
      <c r="Y83" s="62">
        <v>0</v>
      </c>
      <c r="Z83" s="62">
        <v>0</v>
      </c>
      <c r="AA83" s="62">
        <v>0</v>
      </c>
      <c r="AB83" s="62">
        <v>0</v>
      </c>
      <c r="AC83" s="62">
        <v>0</v>
      </c>
      <c r="AD83" s="62">
        <v>0</v>
      </c>
      <c r="AE83" s="62">
        <v>0</v>
      </c>
      <c r="AF83" s="62">
        <v>0</v>
      </c>
      <c r="AG83" s="62">
        <v>0</v>
      </c>
      <c r="AH83" s="62">
        <v>0</v>
      </c>
      <c r="AI83" s="62">
        <v>0</v>
      </c>
      <c r="AJ83" s="63">
        <f t="shared" si="1"/>
        <v>11050.55</v>
      </c>
      <c r="AM83" s="70"/>
    </row>
    <row r="84" spans="1:39" ht="20.100000000000001" customHeight="1">
      <c r="A84" s="59">
        <v>192</v>
      </c>
      <c r="B84" s="60" t="s">
        <v>753</v>
      </c>
      <c r="C84" s="61" t="s">
        <v>1298</v>
      </c>
      <c r="D84" s="62">
        <v>0</v>
      </c>
      <c r="E84" s="62">
        <v>0</v>
      </c>
      <c r="F84" s="62">
        <v>13017.6</v>
      </c>
      <c r="G84" s="62">
        <v>545.02</v>
      </c>
      <c r="H84" s="62">
        <v>0</v>
      </c>
      <c r="I84" s="62">
        <v>0</v>
      </c>
      <c r="J84" s="62">
        <v>0</v>
      </c>
      <c r="K84" s="62">
        <v>0</v>
      </c>
      <c r="L84" s="62">
        <v>0</v>
      </c>
      <c r="M84" s="62">
        <v>0</v>
      </c>
      <c r="N84" s="62">
        <v>0</v>
      </c>
      <c r="O84" s="62">
        <v>0</v>
      </c>
      <c r="P84" s="62">
        <v>0</v>
      </c>
      <c r="Q84" s="62">
        <v>0</v>
      </c>
      <c r="R84" s="62">
        <v>0</v>
      </c>
      <c r="S84" s="62">
        <v>0</v>
      </c>
      <c r="T84" s="62">
        <v>0</v>
      </c>
      <c r="U84" s="62">
        <v>0</v>
      </c>
      <c r="V84" s="62">
        <v>0</v>
      </c>
      <c r="W84" s="62">
        <v>0</v>
      </c>
      <c r="X84" s="62">
        <v>0</v>
      </c>
      <c r="Y84" s="62">
        <v>0</v>
      </c>
      <c r="Z84" s="62">
        <v>0</v>
      </c>
      <c r="AA84" s="62">
        <v>0</v>
      </c>
      <c r="AB84" s="62">
        <v>0</v>
      </c>
      <c r="AC84" s="62">
        <v>0</v>
      </c>
      <c r="AD84" s="62">
        <v>0</v>
      </c>
      <c r="AE84" s="62">
        <v>0</v>
      </c>
      <c r="AF84" s="62">
        <v>0</v>
      </c>
      <c r="AG84" s="62">
        <v>0</v>
      </c>
      <c r="AH84" s="62">
        <v>0</v>
      </c>
      <c r="AI84" s="62">
        <v>0</v>
      </c>
      <c r="AJ84" s="63">
        <f t="shared" si="1"/>
        <v>13562.62</v>
      </c>
      <c r="AM84" s="70"/>
    </row>
    <row r="85" spans="1:39" ht="20.100000000000001" customHeight="1">
      <c r="A85" s="59">
        <v>197</v>
      </c>
      <c r="B85" s="60" t="s">
        <v>754</v>
      </c>
      <c r="C85" s="61" t="s">
        <v>1298</v>
      </c>
      <c r="D85" s="62">
        <v>0</v>
      </c>
      <c r="E85" s="62">
        <v>0</v>
      </c>
      <c r="F85" s="62">
        <v>0</v>
      </c>
      <c r="G85" s="62">
        <v>0</v>
      </c>
      <c r="H85" s="62">
        <v>0</v>
      </c>
      <c r="I85" s="62">
        <v>0</v>
      </c>
      <c r="J85" s="62">
        <v>0</v>
      </c>
      <c r="K85" s="62">
        <v>0</v>
      </c>
      <c r="L85" s="62">
        <v>50310.5</v>
      </c>
      <c r="M85" s="62">
        <v>0</v>
      </c>
      <c r="N85" s="62">
        <v>0</v>
      </c>
      <c r="O85" s="62">
        <v>0</v>
      </c>
      <c r="P85" s="62">
        <v>0</v>
      </c>
      <c r="Q85" s="62">
        <v>0</v>
      </c>
      <c r="R85" s="62">
        <v>0</v>
      </c>
      <c r="S85" s="62">
        <v>0</v>
      </c>
      <c r="T85" s="62">
        <v>0</v>
      </c>
      <c r="U85" s="62">
        <v>0</v>
      </c>
      <c r="V85" s="62">
        <v>0</v>
      </c>
      <c r="W85" s="62">
        <v>0</v>
      </c>
      <c r="X85" s="62">
        <v>0</v>
      </c>
      <c r="Y85" s="62">
        <v>0</v>
      </c>
      <c r="Z85" s="62">
        <v>0</v>
      </c>
      <c r="AA85" s="62">
        <v>0</v>
      </c>
      <c r="AB85" s="62">
        <v>0</v>
      </c>
      <c r="AC85" s="62">
        <v>0</v>
      </c>
      <c r="AD85" s="62">
        <v>0</v>
      </c>
      <c r="AE85" s="62">
        <v>0</v>
      </c>
      <c r="AF85" s="62">
        <v>0</v>
      </c>
      <c r="AG85" s="62">
        <v>0</v>
      </c>
      <c r="AH85" s="62">
        <v>0</v>
      </c>
      <c r="AI85" s="62">
        <v>0</v>
      </c>
      <c r="AJ85" s="63">
        <f t="shared" si="1"/>
        <v>50310.5</v>
      </c>
      <c r="AM85" s="70"/>
    </row>
    <row r="86" spans="1:39" ht="20.100000000000001" customHeight="1">
      <c r="A86" s="59">
        <v>200</v>
      </c>
      <c r="B86" s="60" t="s">
        <v>755</v>
      </c>
      <c r="C86" s="61" t="s">
        <v>1298</v>
      </c>
      <c r="D86" s="62">
        <v>0</v>
      </c>
      <c r="E86" s="62">
        <v>0</v>
      </c>
      <c r="F86" s="62">
        <v>0</v>
      </c>
      <c r="G86" s="62">
        <v>0</v>
      </c>
      <c r="H86" s="62">
        <v>0</v>
      </c>
      <c r="I86" s="62">
        <v>0</v>
      </c>
      <c r="J86" s="62">
        <v>0</v>
      </c>
      <c r="K86" s="62">
        <v>0</v>
      </c>
      <c r="L86" s="62">
        <v>0</v>
      </c>
      <c r="M86" s="62">
        <v>0</v>
      </c>
      <c r="N86" s="62">
        <v>0</v>
      </c>
      <c r="O86" s="62">
        <v>0</v>
      </c>
      <c r="P86" s="62">
        <v>0</v>
      </c>
      <c r="Q86" s="62">
        <v>0</v>
      </c>
      <c r="R86" s="62">
        <v>0</v>
      </c>
      <c r="S86" s="62">
        <v>0</v>
      </c>
      <c r="T86" s="62">
        <v>0</v>
      </c>
      <c r="U86" s="62">
        <v>0</v>
      </c>
      <c r="V86" s="62">
        <v>0</v>
      </c>
      <c r="W86" s="62">
        <v>0</v>
      </c>
      <c r="X86" s="62">
        <v>0</v>
      </c>
      <c r="Y86" s="62">
        <v>0</v>
      </c>
      <c r="Z86" s="62">
        <v>0</v>
      </c>
      <c r="AA86" s="62">
        <v>0</v>
      </c>
      <c r="AB86" s="62">
        <v>0</v>
      </c>
      <c r="AC86" s="62">
        <v>0</v>
      </c>
      <c r="AD86" s="62">
        <v>0</v>
      </c>
      <c r="AE86" s="62">
        <v>0</v>
      </c>
      <c r="AF86" s="62">
        <v>0</v>
      </c>
      <c r="AG86" s="62">
        <v>0</v>
      </c>
      <c r="AH86" s="62">
        <v>0</v>
      </c>
      <c r="AI86" s="62">
        <v>0</v>
      </c>
      <c r="AJ86" s="63">
        <f t="shared" si="1"/>
        <v>0</v>
      </c>
      <c r="AM86" s="70"/>
    </row>
    <row r="87" spans="1:39" ht="20.100000000000001" customHeight="1">
      <c r="A87" s="59">
        <v>201</v>
      </c>
      <c r="B87" s="60" t="s">
        <v>756</v>
      </c>
      <c r="C87" s="61" t="s">
        <v>1298</v>
      </c>
      <c r="D87" s="62">
        <v>0</v>
      </c>
      <c r="E87" s="62">
        <v>0</v>
      </c>
      <c r="F87" s="62">
        <v>0</v>
      </c>
      <c r="G87" s="62">
        <v>120190.08</v>
      </c>
      <c r="H87" s="62">
        <v>0</v>
      </c>
      <c r="I87" s="62">
        <v>0</v>
      </c>
      <c r="J87" s="62">
        <v>0</v>
      </c>
      <c r="K87" s="62">
        <v>0</v>
      </c>
      <c r="L87" s="62">
        <v>0</v>
      </c>
      <c r="M87" s="62">
        <v>0</v>
      </c>
      <c r="N87" s="62">
        <v>0</v>
      </c>
      <c r="O87" s="62">
        <v>0</v>
      </c>
      <c r="P87" s="62">
        <v>0</v>
      </c>
      <c r="Q87" s="62">
        <v>0</v>
      </c>
      <c r="R87" s="62">
        <v>0</v>
      </c>
      <c r="S87" s="62">
        <v>0</v>
      </c>
      <c r="T87" s="62">
        <v>0</v>
      </c>
      <c r="U87" s="62">
        <v>0</v>
      </c>
      <c r="V87" s="62">
        <v>0</v>
      </c>
      <c r="W87" s="62">
        <v>0</v>
      </c>
      <c r="X87" s="62">
        <v>0</v>
      </c>
      <c r="Y87" s="62">
        <v>0</v>
      </c>
      <c r="Z87" s="62">
        <v>0</v>
      </c>
      <c r="AA87" s="62">
        <v>0</v>
      </c>
      <c r="AB87" s="62">
        <v>0</v>
      </c>
      <c r="AC87" s="62">
        <v>0</v>
      </c>
      <c r="AD87" s="62">
        <v>0</v>
      </c>
      <c r="AE87" s="62">
        <v>0</v>
      </c>
      <c r="AF87" s="62">
        <v>0</v>
      </c>
      <c r="AG87" s="62">
        <v>0</v>
      </c>
      <c r="AH87" s="62">
        <v>0</v>
      </c>
      <c r="AI87" s="62">
        <v>0</v>
      </c>
      <c r="AJ87" s="63">
        <f t="shared" si="1"/>
        <v>120190.08</v>
      </c>
      <c r="AM87" s="70"/>
    </row>
    <row r="88" spans="1:39" ht="20.100000000000001" customHeight="1">
      <c r="A88" s="59">
        <v>203</v>
      </c>
      <c r="B88" s="60" t="s">
        <v>757</v>
      </c>
      <c r="C88" s="61" t="s">
        <v>1298</v>
      </c>
      <c r="D88" s="62">
        <v>0</v>
      </c>
      <c r="E88" s="62">
        <v>0</v>
      </c>
      <c r="F88" s="62">
        <v>2338128.19</v>
      </c>
      <c r="G88" s="62">
        <v>264592.82</v>
      </c>
      <c r="H88" s="62">
        <v>0</v>
      </c>
      <c r="I88" s="62">
        <v>794.3</v>
      </c>
      <c r="J88" s="62">
        <v>0</v>
      </c>
      <c r="K88" s="62">
        <v>273.77</v>
      </c>
      <c r="L88" s="62">
        <v>0</v>
      </c>
      <c r="M88" s="62">
        <v>0</v>
      </c>
      <c r="N88" s="62">
        <v>733095.53</v>
      </c>
      <c r="O88" s="62">
        <v>0</v>
      </c>
      <c r="P88" s="62">
        <v>0</v>
      </c>
      <c r="Q88" s="62">
        <v>0</v>
      </c>
      <c r="R88" s="62">
        <v>0</v>
      </c>
      <c r="S88" s="62">
        <v>0</v>
      </c>
      <c r="T88" s="62">
        <v>0</v>
      </c>
      <c r="U88" s="62">
        <v>0</v>
      </c>
      <c r="V88" s="62">
        <v>0</v>
      </c>
      <c r="W88" s="62">
        <v>0</v>
      </c>
      <c r="X88" s="62">
        <v>0</v>
      </c>
      <c r="Y88" s="62">
        <v>0</v>
      </c>
      <c r="Z88" s="62">
        <v>0</v>
      </c>
      <c r="AA88" s="62">
        <v>0</v>
      </c>
      <c r="AB88" s="62">
        <v>0</v>
      </c>
      <c r="AC88" s="62">
        <v>0</v>
      </c>
      <c r="AD88" s="62">
        <v>0</v>
      </c>
      <c r="AE88" s="62">
        <v>0</v>
      </c>
      <c r="AF88" s="62">
        <v>0</v>
      </c>
      <c r="AG88" s="62">
        <v>0</v>
      </c>
      <c r="AH88" s="62">
        <v>0</v>
      </c>
      <c r="AI88" s="62">
        <v>0</v>
      </c>
      <c r="AJ88" s="63">
        <f t="shared" si="1"/>
        <v>3336884.6099999994</v>
      </c>
      <c r="AM88" s="70"/>
    </row>
    <row r="89" spans="1:39" ht="20.100000000000001" customHeight="1">
      <c r="A89" s="59">
        <v>206</v>
      </c>
      <c r="B89" s="60" t="s">
        <v>758</v>
      </c>
      <c r="C89" s="61" t="s">
        <v>1298</v>
      </c>
      <c r="D89" s="62">
        <v>3356500.5</v>
      </c>
      <c r="E89" s="62">
        <v>0</v>
      </c>
      <c r="F89" s="62">
        <v>0</v>
      </c>
      <c r="G89" s="62">
        <v>134113.53999999998</v>
      </c>
      <c r="H89" s="62">
        <v>0</v>
      </c>
      <c r="I89" s="62">
        <v>0</v>
      </c>
      <c r="J89" s="62">
        <v>0</v>
      </c>
      <c r="K89" s="62">
        <v>501.04</v>
      </c>
      <c r="L89" s="62">
        <v>0</v>
      </c>
      <c r="M89" s="62">
        <v>0</v>
      </c>
      <c r="N89" s="62">
        <v>0</v>
      </c>
      <c r="O89" s="62">
        <v>0</v>
      </c>
      <c r="P89" s="62">
        <v>0</v>
      </c>
      <c r="Q89" s="62">
        <v>0</v>
      </c>
      <c r="R89" s="62">
        <v>0</v>
      </c>
      <c r="S89" s="62">
        <v>0</v>
      </c>
      <c r="T89" s="62">
        <v>0</v>
      </c>
      <c r="U89" s="62">
        <v>0</v>
      </c>
      <c r="V89" s="62">
        <v>0</v>
      </c>
      <c r="W89" s="62">
        <v>0</v>
      </c>
      <c r="X89" s="62">
        <v>0</v>
      </c>
      <c r="Y89" s="62">
        <v>0</v>
      </c>
      <c r="Z89" s="62">
        <v>0</v>
      </c>
      <c r="AA89" s="62">
        <v>0</v>
      </c>
      <c r="AB89" s="62">
        <v>0</v>
      </c>
      <c r="AC89" s="62">
        <v>0</v>
      </c>
      <c r="AD89" s="62">
        <v>0</v>
      </c>
      <c r="AE89" s="62">
        <v>0</v>
      </c>
      <c r="AF89" s="62">
        <v>0</v>
      </c>
      <c r="AG89" s="62">
        <v>0</v>
      </c>
      <c r="AH89" s="62">
        <v>0</v>
      </c>
      <c r="AI89" s="62">
        <v>0</v>
      </c>
      <c r="AJ89" s="63">
        <f t="shared" si="1"/>
        <v>3491115.08</v>
      </c>
      <c r="AM89" s="70"/>
    </row>
    <row r="90" spans="1:39" ht="20.100000000000001" customHeight="1">
      <c r="A90" s="59">
        <v>209</v>
      </c>
      <c r="B90" s="60" t="s">
        <v>759</v>
      </c>
      <c r="C90" s="61" t="s">
        <v>1298</v>
      </c>
      <c r="D90" s="62">
        <v>0</v>
      </c>
      <c r="E90" s="62">
        <v>0</v>
      </c>
      <c r="F90" s="62">
        <v>0</v>
      </c>
      <c r="G90" s="62">
        <v>0</v>
      </c>
      <c r="H90" s="62">
        <v>0</v>
      </c>
      <c r="I90" s="62">
        <v>0</v>
      </c>
      <c r="J90" s="62">
        <v>0</v>
      </c>
      <c r="K90" s="62">
        <v>0</v>
      </c>
      <c r="L90" s="62">
        <v>0</v>
      </c>
      <c r="M90" s="62">
        <v>0</v>
      </c>
      <c r="N90" s="62">
        <v>0</v>
      </c>
      <c r="O90" s="62">
        <v>0</v>
      </c>
      <c r="P90" s="62">
        <v>0</v>
      </c>
      <c r="Q90" s="62">
        <v>0</v>
      </c>
      <c r="R90" s="62">
        <v>0</v>
      </c>
      <c r="S90" s="62">
        <v>0</v>
      </c>
      <c r="T90" s="62">
        <v>0</v>
      </c>
      <c r="U90" s="62">
        <v>0</v>
      </c>
      <c r="V90" s="62">
        <v>0</v>
      </c>
      <c r="W90" s="62">
        <v>0</v>
      </c>
      <c r="X90" s="62">
        <v>0</v>
      </c>
      <c r="Y90" s="62">
        <v>0</v>
      </c>
      <c r="Z90" s="62">
        <v>0</v>
      </c>
      <c r="AA90" s="62">
        <v>0</v>
      </c>
      <c r="AB90" s="62">
        <v>0</v>
      </c>
      <c r="AC90" s="62">
        <v>0</v>
      </c>
      <c r="AD90" s="62">
        <v>0</v>
      </c>
      <c r="AE90" s="62">
        <v>0</v>
      </c>
      <c r="AF90" s="62">
        <v>0</v>
      </c>
      <c r="AG90" s="62">
        <v>0</v>
      </c>
      <c r="AH90" s="62">
        <v>0</v>
      </c>
      <c r="AI90" s="62">
        <v>0</v>
      </c>
      <c r="AJ90" s="63">
        <f t="shared" si="1"/>
        <v>0</v>
      </c>
      <c r="AM90" s="70"/>
    </row>
    <row r="91" spans="1:39" ht="20.100000000000001" customHeight="1">
      <c r="A91" s="59">
        <v>210</v>
      </c>
      <c r="B91" s="60" t="s">
        <v>760</v>
      </c>
      <c r="C91" s="61" t="s">
        <v>1298</v>
      </c>
      <c r="D91" s="62">
        <v>0</v>
      </c>
      <c r="E91" s="62">
        <v>0</v>
      </c>
      <c r="F91" s="62">
        <v>0</v>
      </c>
      <c r="G91" s="62">
        <v>0</v>
      </c>
      <c r="H91" s="62">
        <v>0</v>
      </c>
      <c r="I91" s="62">
        <v>0</v>
      </c>
      <c r="J91" s="62">
        <v>0</v>
      </c>
      <c r="K91" s="62">
        <v>0</v>
      </c>
      <c r="L91" s="62">
        <v>0</v>
      </c>
      <c r="M91" s="62">
        <v>0</v>
      </c>
      <c r="N91" s="62">
        <v>0</v>
      </c>
      <c r="O91" s="62">
        <v>0</v>
      </c>
      <c r="P91" s="62">
        <v>0</v>
      </c>
      <c r="Q91" s="62">
        <v>0</v>
      </c>
      <c r="R91" s="62">
        <v>0</v>
      </c>
      <c r="S91" s="62">
        <v>0</v>
      </c>
      <c r="T91" s="62">
        <v>0</v>
      </c>
      <c r="U91" s="62">
        <v>0</v>
      </c>
      <c r="V91" s="62">
        <v>0</v>
      </c>
      <c r="W91" s="62">
        <v>0</v>
      </c>
      <c r="X91" s="62">
        <v>0</v>
      </c>
      <c r="Y91" s="62">
        <v>0</v>
      </c>
      <c r="Z91" s="62">
        <v>0</v>
      </c>
      <c r="AA91" s="62">
        <v>266236.60000000003</v>
      </c>
      <c r="AB91" s="62">
        <v>0</v>
      </c>
      <c r="AC91" s="62">
        <v>0</v>
      </c>
      <c r="AD91" s="62">
        <v>0</v>
      </c>
      <c r="AE91" s="62">
        <v>0</v>
      </c>
      <c r="AF91" s="62">
        <v>0</v>
      </c>
      <c r="AG91" s="62">
        <v>0</v>
      </c>
      <c r="AH91" s="62">
        <v>0</v>
      </c>
      <c r="AI91" s="62">
        <v>0</v>
      </c>
      <c r="AJ91" s="63">
        <f t="shared" si="1"/>
        <v>266236.60000000003</v>
      </c>
      <c r="AM91" s="70"/>
    </row>
    <row r="92" spans="1:39" ht="20.100000000000001" customHeight="1">
      <c r="A92" s="59">
        <v>212</v>
      </c>
      <c r="B92" s="60" t="s">
        <v>761</v>
      </c>
      <c r="C92" s="61" t="s">
        <v>1298</v>
      </c>
      <c r="D92" s="62">
        <v>0</v>
      </c>
      <c r="E92" s="62">
        <v>3595940</v>
      </c>
      <c r="F92" s="62">
        <v>0</v>
      </c>
      <c r="G92" s="62">
        <v>8063648.6000000006</v>
      </c>
      <c r="H92" s="62">
        <v>0</v>
      </c>
      <c r="I92" s="62">
        <v>0</v>
      </c>
      <c r="J92" s="62">
        <v>24666</v>
      </c>
      <c r="K92" s="62">
        <v>0</v>
      </c>
      <c r="L92" s="62">
        <v>0</v>
      </c>
      <c r="M92" s="62">
        <v>0</v>
      </c>
      <c r="N92" s="62">
        <v>0</v>
      </c>
      <c r="O92" s="62">
        <v>0</v>
      </c>
      <c r="P92" s="62">
        <v>0</v>
      </c>
      <c r="Q92" s="62">
        <v>0</v>
      </c>
      <c r="R92" s="62">
        <v>0</v>
      </c>
      <c r="S92" s="62">
        <v>0</v>
      </c>
      <c r="T92" s="62">
        <v>0</v>
      </c>
      <c r="U92" s="62">
        <v>0</v>
      </c>
      <c r="V92" s="62">
        <v>0</v>
      </c>
      <c r="W92" s="62">
        <v>0</v>
      </c>
      <c r="X92" s="62">
        <v>0</v>
      </c>
      <c r="Y92" s="62">
        <v>0</v>
      </c>
      <c r="Z92" s="62">
        <v>0</v>
      </c>
      <c r="AA92" s="62">
        <v>0</v>
      </c>
      <c r="AB92" s="62">
        <v>0</v>
      </c>
      <c r="AC92" s="62">
        <v>0</v>
      </c>
      <c r="AD92" s="62">
        <v>0</v>
      </c>
      <c r="AE92" s="62">
        <v>0</v>
      </c>
      <c r="AF92" s="62">
        <v>0</v>
      </c>
      <c r="AG92" s="62">
        <v>0</v>
      </c>
      <c r="AH92" s="62">
        <v>0</v>
      </c>
      <c r="AI92" s="62">
        <v>0</v>
      </c>
      <c r="AJ92" s="63">
        <f t="shared" si="1"/>
        <v>11684254.600000001</v>
      </c>
      <c r="AM92" s="70"/>
    </row>
    <row r="93" spans="1:39" ht="20.100000000000001" customHeight="1">
      <c r="A93" s="59">
        <v>213</v>
      </c>
      <c r="B93" s="60" t="s">
        <v>762</v>
      </c>
      <c r="C93" s="61" t="s">
        <v>1298</v>
      </c>
      <c r="D93" s="62">
        <v>0</v>
      </c>
      <c r="E93" s="62">
        <v>0</v>
      </c>
      <c r="F93" s="62">
        <v>0</v>
      </c>
      <c r="G93" s="62">
        <v>0</v>
      </c>
      <c r="H93" s="62">
        <v>0</v>
      </c>
      <c r="I93" s="62">
        <v>0</v>
      </c>
      <c r="J93" s="62">
        <v>0</v>
      </c>
      <c r="K93" s="62">
        <v>0</v>
      </c>
      <c r="L93" s="62">
        <v>0</v>
      </c>
      <c r="M93" s="62">
        <v>0</v>
      </c>
      <c r="N93" s="62">
        <v>0</v>
      </c>
      <c r="O93" s="62">
        <v>0</v>
      </c>
      <c r="P93" s="62">
        <v>0</v>
      </c>
      <c r="Q93" s="62">
        <v>0</v>
      </c>
      <c r="R93" s="62">
        <v>0</v>
      </c>
      <c r="S93" s="62">
        <v>0</v>
      </c>
      <c r="T93" s="62">
        <v>0</v>
      </c>
      <c r="U93" s="62">
        <v>0</v>
      </c>
      <c r="V93" s="62">
        <v>0</v>
      </c>
      <c r="W93" s="62">
        <v>0</v>
      </c>
      <c r="X93" s="62">
        <v>0</v>
      </c>
      <c r="Y93" s="62">
        <v>0</v>
      </c>
      <c r="Z93" s="62">
        <v>0</v>
      </c>
      <c r="AA93" s="62">
        <v>0</v>
      </c>
      <c r="AB93" s="62">
        <v>0</v>
      </c>
      <c r="AC93" s="62">
        <v>0</v>
      </c>
      <c r="AD93" s="62">
        <v>0</v>
      </c>
      <c r="AE93" s="62">
        <v>0</v>
      </c>
      <c r="AF93" s="62">
        <v>0</v>
      </c>
      <c r="AG93" s="62">
        <v>0</v>
      </c>
      <c r="AH93" s="62">
        <v>0</v>
      </c>
      <c r="AI93" s="62">
        <v>0</v>
      </c>
      <c r="AJ93" s="63">
        <f t="shared" si="1"/>
        <v>0</v>
      </c>
      <c r="AM93" s="70"/>
    </row>
    <row r="94" spans="1:39" ht="20.100000000000001" customHeight="1">
      <c r="A94" s="59">
        <v>221</v>
      </c>
      <c r="B94" s="60" t="s">
        <v>763</v>
      </c>
      <c r="C94" s="61" t="s">
        <v>1298</v>
      </c>
      <c r="D94" s="62">
        <v>0</v>
      </c>
      <c r="E94" s="62">
        <v>0</v>
      </c>
      <c r="F94" s="62">
        <v>0</v>
      </c>
      <c r="G94" s="62">
        <v>8125</v>
      </c>
      <c r="H94" s="62">
        <v>0</v>
      </c>
      <c r="I94" s="62">
        <v>0</v>
      </c>
      <c r="J94" s="62">
        <v>0</v>
      </c>
      <c r="K94" s="62">
        <v>0</v>
      </c>
      <c r="L94" s="62">
        <v>0</v>
      </c>
      <c r="M94" s="62">
        <v>0</v>
      </c>
      <c r="N94" s="62">
        <v>0</v>
      </c>
      <c r="O94" s="62">
        <v>0</v>
      </c>
      <c r="P94" s="62">
        <v>0</v>
      </c>
      <c r="Q94" s="62">
        <v>0</v>
      </c>
      <c r="R94" s="62">
        <v>0</v>
      </c>
      <c r="S94" s="62">
        <v>0</v>
      </c>
      <c r="T94" s="62">
        <v>0</v>
      </c>
      <c r="U94" s="62">
        <v>0</v>
      </c>
      <c r="V94" s="62">
        <v>0</v>
      </c>
      <c r="W94" s="62">
        <v>0</v>
      </c>
      <c r="X94" s="62">
        <v>0</v>
      </c>
      <c r="Y94" s="62">
        <v>0</v>
      </c>
      <c r="Z94" s="62">
        <v>0</v>
      </c>
      <c r="AA94" s="62">
        <v>0</v>
      </c>
      <c r="AB94" s="62">
        <v>0</v>
      </c>
      <c r="AC94" s="62">
        <v>0</v>
      </c>
      <c r="AD94" s="62">
        <v>0</v>
      </c>
      <c r="AE94" s="62">
        <v>0</v>
      </c>
      <c r="AF94" s="62">
        <v>0</v>
      </c>
      <c r="AG94" s="62">
        <v>0</v>
      </c>
      <c r="AH94" s="62">
        <v>0</v>
      </c>
      <c r="AI94" s="62">
        <v>0</v>
      </c>
      <c r="AJ94" s="63">
        <f t="shared" si="1"/>
        <v>8125</v>
      </c>
      <c r="AM94" s="70"/>
    </row>
    <row r="95" spans="1:39" ht="20.100000000000001" customHeight="1">
      <c r="A95" s="59">
        <v>222</v>
      </c>
      <c r="B95" s="60" t="s">
        <v>764</v>
      </c>
      <c r="C95" s="61" t="s">
        <v>1298</v>
      </c>
      <c r="D95" s="62">
        <v>0</v>
      </c>
      <c r="E95" s="62">
        <v>0</v>
      </c>
      <c r="F95" s="62">
        <v>14246717.699999999</v>
      </c>
      <c r="G95" s="62">
        <v>824274.99999999988</v>
      </c>
      <c r="H95" s="62">
        <v>0</v>
      </c>
      <c r="I95" s="62">
        <v>2423.11</v>
      </c>
      <c r="J95" s="62">
        <v>1600000</v>
      </c>
      <c r="K95" s="62">
        <v>274.94</v>
      </c>
      <c r="L95" s="62">
        <v>0</v>
      </c>
      <c r="M95" s="62">
        <v>2093.48</v>
      </c>
      <c r="N95" s="62">
        <v>0</v>
      </c>
      <c r="O95" s="62">
        <v>8.86</v>
      </c>
      <c r="P95" s="62">
        <v>0</v>
      </c>
      <c r="Q95" s="62">
        <v>0</v>
      </c>
      <c r="R95" s="62">
        <v>0</v>
      </c>
      <c r="S95" s="62">
        <v>0</v>
      </c>
      <c r="T95" s="62">
        <v>0</v>
      </c>
      <c r="U95" s="62">
        <v>0</v>
      </c>
      <c r="V95" s="62">
        <v>0</v>
      </c>
      <c r="W95" s="62">
        <v>0</v>
      </c>
      <c r="X95" s="62">
        <v>0</v>
      </c>
      <c r="Y95" s="62">
        <v>0</v>
      </c>
      <c r="Z95" s="62">
        <v>500.09400000000005</v>
      </c>
      <c r="AA95" s="62">
        <v>7404024.2738000005</v>
      </c>
      <c r="AB95" s="62">
        <v>0</v>
      </c>
      <c r="AC95" s="62">
        <v>0</v>
      </c>
      <c r="AD95" s="62">
        <v>0</v>
      </c>
      <c r="AE95" s="62">
        <v>0</v>
      </c>
      <c r="AF95" s="62">
        <v>0</v>
      </c>
      <c r="AG95" s="62">
        <v>0</v>
      </c>
      <c r="AH95" s="62">
        <v>0</v>
      </c>
      <c r="AI95" s="62">
        <v>2240172.0334000001</v>
      </c>
      <c r="AJ95" s="63">
        <f t="shared" si="1"/>
        <v>26320489.4912</v>
      </c>
      <c r="AM95" s="70"/>
    </row>
    <row r="96" spans="1:39" ht="20.100000000000001" customHeight="1">
      <c r="A96" s="59">
        <v>223</v>
      </c>
      <c r="B96" s="60" t="s">
        <v>765</v>
      </c>
      <c r="C96" s="61" t="s">
        <v>1298</v>
      </c>
      <c r="D96" s="62">
        <v>0</v>
      </c>
      <c r="E96" s="62">
        <v>0</v>
      </c>
      <c r="F96" s="62">
        <v>20980326.07</v>
      </c>
      <c r="G96" s="62">
        <v>35042.850000000006</v>
      </c>
      <c r="H96" s="62">
        <v>0</v>
      </c>
      <c r="I96" s="62">
        <v>0</v>
      </c>
      <c r="J96" s="62">
        <v>815702.33</v>
      </c>
      <c r="K96" s="62">
        <v>0</v>
      </c>
      <c r="L96" s="62">
        <v>0</v>
      </c>
      <c r="M96" s="62">
        <v>0</v>
      </c>
      <c r="N96" s="62">
        <v>0</v>
      </c>
      <c r="O96" s="62">
        <v>0</v>
      </c>
      <c r="P96" s="62">
        <v>0</v>
      </c>
      <c r="Q96" s="62">
        <v>0</v>
      </c>
      <c r="R96" s="62">
        <v>0</v>
      </c>
      <c r="S96" s="62">
        <v>0</v>
      </c>
      <c r="T96" s="62">
        <v>0</v>
      </c>
      <c r="U96" s="62">
        <v>0</v>
      </c>
      <c r="V96" s="62">
        <v>0</v>
      </c>
      <c r="W96" s="62">
        <v>0</v>
      </c>
      <c r="X96" s="62">
        <v>0</v>
      </c>
      <c r="Y96" s="62">
        <v>0</v>
      </c>
      <c r="Z96" s="62">
        <v>0</v>
      </c>
      <c r="AA96" s="62">
        <v>0</v>
      </c>
      <c r="AB96" s="62">
        <v>0</v>
      </c>
      <c r="AC96" s="62">
        <v>0</v>
      </c>
      <c r="AD96" s="62">
        <v>0</v>
      </c>
      <c r="AE96" s="62">
        <v>0</v>
      </c>
      <c r="AF96" s="62">
        <v>0</v>
      </c>
      <c r="AG96" s="62">
        <v>0</v>
      </c>
      <c r="AH96" s="62">
        <v>0</v>
      </c>
      <c r="AI96" s="62">
        <v>0</v>
      </c>
      <c r="AJ96" s="63">
        <f t="shared" si="1"/>
        <v>21831071.25</v>
      </c>
      <c r="AM96" s="70"/>
    </row>
    <row r="97" spans="1:39" ht="20.100000000000001" customHeight="1">
      <c r="A97" s="59">
        <v>224</v>
      </c>
      <c r="B97" s="60" t="s">
        <v>120</v>
      </c>
      <c r="C97" s="61" t="s">
        <v>1298</v>
      </c>
      <c r="D97" s="62">
        <v>0</v>
      </c>
      <c r="E97" s="62">
        <v>0</v>
      </c>
      <c r="F97" s="62">
        <v>18816.09</v>
      </c>
      <c r="G97" s="62">
        <v>24187517.139999993</v>
      </c>
      <c r="H97" s="62">
        <v>0</v>
      </c>
      <c r="I97" s="62">
        <v>444.59</v>
      </c>
      <c r="J97" s="62">
        <v>222</v>
      </c>
      <c r="K97" s="62">
        <v>315.62</v>
      </c>
      <c r="L97" s="62">
        <v>0</v>
      </c>
      <c r="M97" s="62">
        <v>0</v>
      </c>
      <c r="N97" s="62">
        <v>0</v>
      </c>
      <c r="O97" s="62">
        <v>0</v>
      </c>
      <c r="P97" s="62">
        <v>0</v>
      </c>
      <c r="Q97" s="62">
        <v>0</v>
      </c>
      <c r="R97" s="62">
        <v>0</v>
      </c>
      <c r="S97" s="62">
        <v>0</v>
      </c>
      <c r="T97" s="62">
        <v>0</v>
      </c>
      <c r="U97" s="62">
        <v>0</v>
      </c>
      <c r="V97" s="62">
        <v>0</v>
      </c>
      <c r="W97" s="62">
        <v>0</v>
      </c>
      <c r="X97" s="62">
        <v>0</v>
      </c>
      <c r="Y97" s="62">
        <v>0</v>
      </c>
      <c r="Z97" s="62">
        <v>0</v>
      </c>
      <c r="AA97" s="62">
        <v>0</v>
      </c>
      <c r="AB97" s="62">
        <v>0</v>
      </c>
      <c r="AC97" s="62">
        <v>0</v>
      </c>
      <c r="AD97" s="62">
        <v>0</v>
      </c>
      <c r="AE97" s="62">
        <v>0</v>
      </c>
      <c r="AF97" s="62">
        <v>0</v>
      </c>
      <c r="AG97" s="62">
        <v>0</v>
      </c>
      <c r="AH97" s="62">
        <v>0</v>
      </c>
      <c r="AI97" s="62">
        <v>0</v>
      </c>
      <c r="AJ97" s="63">
        <f t="shared" si="1"/>
        <v>24207315.439999994</v>
      </c>
      <c r="AM97" s="70"/>
    </row>
    <row r="98" spans="1:39" ht="20.100000000000001" customHeight="1">
      <c r="A98" s="59">
        <v>225</v>
      </c>
      <c r="B98" s="60" t="s">
        <v>766</v>
      </c>
      <c r="C98" s="61" t="s">
        <v>1298</v>
      </c>
      <c r="D98" s="62">
        <v>0</v>
      </c>
      <c r="E98" s="62">
        <v>0</v>
      </c>
      <c r="F98" s="62">
        <v>10124849.060000001</v>
      </c>
      <c r="G98" s="62">
        <v>88868.23000000004</v>
      </c>
      <c r="H98" s="62">
        <v>0</v>
      </c>
      <c r="I98" s="62">
        <v>0</v>
      </c>
      <c r="J98" s="62">
        <v>3219477.5</v>
      </c>
      <c r="K98" s="62">
        <v>0</v>
      </c>
      <c r="L98" s="62">
        <v>0</v>
      </c>
      <c r="M98" s="62">
        <v>0</v>
      </c>
      <c r="N98" s="62">
        <v>0</v>
      </c>
      <c r="O98" s="62">
        <v>0</v>
      </c>
      <c r="P98" s="62">
        <v>0</v>
      </c>
      <c r="Q98" s="62">
        <v>0</v>
      </c>
      <c r="R98" s="62">
        <v>0</v>
      </c>
      <c r="S98" s="62">
        <v>5693528.6500000004</v>
      </c>
      <c r="T98" s="62">
        <v>0</v>
      </c>
      <c r="U98" s="62">
        <v>0</v>
      </c>
      <c r="V98" s="62">
        <v>0</v>
      </c>
      <c r="W98" s="62">
        <v>0</v>
      </c>
      <c r="X98" s="62">
        <v>0</v>
      </c>
      <c r="Y98" s="62">
        <v>0</v>
      </c>
      <c r="Z98" s="62">
        <v>0</v>
      </c>
      <c r="AA98" s="62">
        <v>2744000</v>
      </c>
      <c r="AB98" s="62">
        <v>0</v>
      </c>
      <c r="AC98" s="62">
        <v>0</v>
      </c>
      <c r="AD98" s="62">
        <v>0</v>
      </c>
      <c r="AE98" s="62">
        <v>0</v>
      </c>
      <c r="AF98" s="62">
        <v>0</v>
      </c>
      <c r="AG98" s="62">
        <v>0</v>
      </c>
      <c r="AH98" s="62">
        <v>0</v>
      </c>
      <c r="AI98" s="62">
        <v>0</v>
      </c>
      <c r="AJ98" s="63">
        <f t="shared" si="1"/>
        <v>21870723.440000001</v>
      </c>
      <c r="AM98" s="70"/>
    </row>
    <row r="99" spans="1:39" ht="20.100000000000001" customHeight="1">
      <c r="A99" s="59">
        <v>226</v>
      </c>
      <c r="B99" s="60" t="s">
        <v>767</v>
      </c>
      <c r="C99" s="61" t="s">
        <v>1298</v>
      </c>
      <c r="D99" s="62">
        <v>0</v>
      </c>
      <c r="E99" s="62">
        <v>0</v>
      </c>
      <c r="F99" s="62">
        <v>9750</v>
      </c>
      <c r="G99" s="62">
        <v>9750</v>
      </c>
      <c r="H99" s="62">
        <v>0</v>
      </c>
      <c r="I99" s="62">
        <v>0</v>
      </c>
      <c r="J99" s="62">
        <v>0</v>
      </c>
      <c r="K99" s="62">
        <v>0</v>
      </c>
      <c r="L99" s="62">
        <v>0</v>
      </c>
      <c r="M99" s="62">
        <v>0</v>
      </c>
      <c r="N99" s="62">
        <v>0</v>
      </c>
      <c r="O99" s="62">
        <v>0</v>
      </c>
      <c r="P99" s="62">
        <v>0</v>
      </c>
      <c r="Q99" s="62">
        <v>0</v>
      </c>
      <c r="R99" s="62">
        <v>0</v>
      </c>
      <c r="S99" s="62">
        <v>0</v>
      </c>
      <c r="T99" s="62">
        <v>0</v>
      </c>
      <c r="U99" s="62">
        <v>0</v>
      </c>
      <c r="V99" s="62">
        <v>0</v>
      </c>
      <c r="W99" s="62">
        <v>0</v>
      </c>
      <c r="X99" s="62">
        <v>0</v>
      </c>
      <c r="Y99" s="62">
        <v>0</v>
      </c>
      <c r="Z99" s="62">
        <v>0</v>
      </c>
      <c r="AA99" s="62">
        <v>0</v>
      </c>
      <c r="AB99" s="62">
        <v>0</v>
      </c>
      <c r="AC99" s="62">
        <v>0</v>
      </c>
      <c r="AD99" s="62">
        <v>0</v>
      </c>
      <c r="AE99" s="62">
        <v>0</v>
      </c>
      <c r="AF99" s="62">
        <v>0</v>
      </c>
      <c r="AG99" s="62">
        <v>0</v>
      </c>
      <c r="AH99" s="62">
        <v>0</v>
      </c>
      <c r="AI99" s="62">
        <v>0</v>
      </c>
      <c r="AJ99" s="63">
        <f t="shared" si="1"/>
        <v>19500</v>
      </c>
      <c r="AM99" s="70"/>
    </row>
    <row r="100" spans="1:39" ht="20.100000000000001" customHeight="1">
      <c r="A100" s="59">
        <v>227</v>
      </c>
      <c r="B100" s="60" t="s">
        <v>768</v>
      </c>
      <c r="C100" s="61" t="s">
        <v>1298</v>
      </c>
      <c r="D100" s="62">
        <v>0</v>
      </c>
      <c r="E100" s="62">
        <v>0</v>
      </c>
      <c r="F100" s="62">
        <v>0</v>
      </c>
      <c r="G100" s="62">
        <v>0</v>
      </c>
      <c r="H100" s="62">
        <v>0</v>
      </c>
      <c r="I100" s="62">
        <v>0</v>
      </c>
      <c r="J100" s="62">
        <v>0</v>
      </c>
      <c r="K100" s="62">
        <v>0</v>
      </c>
      <c r="L100" s="62">
        <v>0</v>
      </c>
      <c r="M100" s="62">
        <v>0</v>
      </c>
      <c r="N100" s="62">
        <v>0</v>
      </c>
      <c r="O100" s="62">
        <v>0</v>
      </c>
      <c r="P100" s="62">
        <v>0</v>
      </c>
      <c r="Q100" s="62">
        <v>0</v>
      </c>
      <c r="R100" s="62">
        <v>0</v>
      </c>
      <c r="S100" s="62">
        <v>0</v>
      </c>
      <c r="T100" s="62">
        <v>13358.6</v>
      </c>
      <c r="U100" s="62">
        <v>0</v>
      </c>
      <c r="V100" s="62">
        <v>0</v>
      </c>
      <c r="W100" s="62">
        <v>0</v>
      </c>
      <c r="X100" s="62">
        <v>0</v>
      </c>
      <c r="Y100" s="62">
        <v>0</v>
      </c>
      <c r="Z100" s="62">
        <v>0</v>
      </c>
      <c r="AA100" s="62">
        <v>0</v>
      </c>
      <c r="AB100" s="62">
        <v>0</v>
      </c>
      <c r="AC100" s="62">
        <v>0</v>
      </c>
      <c r="AD100" s="62">
        <v>0</v>
      </c>
      <c r="AE100" s="62">
        <v>0</v>
      </c>
      <c r="AF100" s="62">
        <v>0</v>
      </c>
      <c r="AG100" s="62">
        <v>0</v>
      </c>
      <c r="AH100" s="62">
        <v>0</v>
      </c>
      <c r="AI100" s="62">
        <v>0</v>
      </c>
      <c r="AJ100" s="63">
        <f t="shared" si="1"/>
        <v>13358.6</v>
      </c>
      <c r="AM100" s="70"/>
    </row>
    <row r="101" spans="1:39" ht="20.100000000000001" customHeight="1">
      <c r="A101" s="59">
        <v>234</v>
      </c>
      <c r="B101" s="60" t="s">
        <v>124</v>
      </c>
      <c r="C101" s="61" t="s">
        <v>1298</v>
      </c>
      <c r="D101" s="62">
        <v>0</v>
      </c>
      <c r="E101" s="62">
        <v>0</v>
      </c>
      <c r="F101" s="62">
        <v>1052459.3400000001</v>
      </c>
      <c r="G101" s="62">
        <v>3413290.94</v>
      </c>
      <c r="H101" s="62">
        <v>0</v>
      </c>
      <c r="I101" s="62">
        <v>0</v>
      </c>
      <c r="J101" s="62">
        <v>1002</v>
      </c>
      <c r="K101" s="62">
        <v>0</v>
      </c>
      <c r="L101" s="62">
        <v>0</v>
      </c>
      <c r="M101" s="62">
        <v>0</v>
      </c>
      <c r="N101" s="62">
        <v>0</v>
      </c>
      <c r="O101" s="62">
        <v>0</v>
      </c>
      <c r="P101" s="62">
        <v>0</v>
      </c>
      <c r="Q101" s="62">
        <v>0</v>
      </c>
      <c r="R101" s="62">
        <v>0</v>
      </c>
      <c r="S101" s="62">
        <v>0</v>
      </c>
      <c r="T101" s="62">
        <v>0</v>
      </c>
      <c r="U101" s="62">
        <v>0</v>
      </c>
      <c r="V101" s="62">
        <v>0</v>
      </c>
      <c r="W101" s="62">
        <v>0</v>
      </c>
      <c r="X101" s="62">
        <v>0</v>
      </c>
      <c r="Y101" s="62">
        <v>0</v>
      </c>
      <c r="Z101" s="62">
        <v>0</v>
      </c>
      <c r="AA101" s="62">
        <v>0</v>
      </c>
      <c r="AB101" s="62">
        <v>0</v>
      </c>
      <c r="AC101" s="62">
        <v>0</v>
      </c>
      <c r="AD101" s="62">
        <v>0</v>
      </c>
      <c r="AE101" s="62">
        <v>0</v>
      </c>
      <c r="AF101" s="62">
        <v>0</v>
      </c>
      <c r="AG101" s="62">
        <v>0</v>
      </c>
      <c r="AH101" s="62">
        <v>0</v>
      </c>
      <c r="AI101" s="62">
        <v>0</v>
      </c>
      <c r="AJ101" s="63">
        <f t="shared" si="1"/>
        <v>4466752.28</v>
      </c>
      <c r="AM101" s="70"/>
    </row>
    <row r="102" spans="1:39" ht="20.100000000000001" customHeight="1">
      <c r="A102" s="59">
        <v>242</v>
      </c>
      <c r="B102" s="60" t="s">
        <v>769</v>
      </c>
      <c r="C102" s="61" t="s">
        <v>1298</v>
      </c>
      <c r="D102" s="62">
        <v>0</v>
      </c>
      <c r="E102" s="62">
        <v>0</v>
      </c>
      <c r="F102" s="62">
        <v>0</v>
      </c>
      <c r="G102" s="62">
        <v>0</v>
      </c>
      <c r="H102" s="62">
        <v>0</v>
      </c>
      <c r="I102" s="62">
        <v>0</v>
      </c>
      <c r="J102" s="62">
        <v>0</v>
      </c>
      <c r="K102" s="62">
        <v>0</v>
      </c>
      <c r="L102" s="62">
        <v>0</v>
      </c>
      <c r="M102" s="62">
        <v>0</v>
      </c>
      <c r="N102" s="62">
        <v>0</v>
      </c>
      <c r="O102" s="62">
        <v>0</v>
      </c>
      <c r="P102" s="62">
        <v>0</v>
      </c>
      <c r="Q102" s="62">
        <v>0</v>
      </c>
      <c r="R102" s="62">
        <v>0</v>
      </c>
      <c r="S102" s="62">
        <v>0</v>
      </c>
      <c r="T102" s="62">
        <v>0</v>
      </c>
      <c r="U102" s="62">
        <v>0</v>
      </c>
      <c r="V102" s="62">
        <v>0</v>
      </c>
      <c r="W102" s="62">
        <v>0</v>
      </c>
      <c r="X102" s="62">
        <v>0</v>
      </c>
      <c r="Y102" s="62">
        <v>0</v>
      </c>
      <c r="Z102" s="62">
        <v>0</v>
      </c>
      <c r="AA102" s="62">
        <v>0</v>
      </c>
      <c r="AB102" s="62">
        <v>0</v>
      </c>
      <c r="AC102" s="62">
        <v>0</v>
      </c>
      <c r="AD102" s="62">
        <v>0</v>
      </c>
      <c r="AE102" s="62">
        <v>0</v>
      </c>
      <c r="AF102" s="62">
        <v>0</v>
      </c>
      <c r="AG102" s="62">
        <v>0</v>
      </c>
      <c r="AH102" s="62">
        <v>0</v>
      </c>
      <c r="AI102" s="62">
        <v>0</v>
      </c>
      <c r="AJ102" s="63">
        <f t="shared" si="1"/>
        <v>0</v>
      </c>
      <c r="AM102" s="70"/>
    </row>
    <row r="103" spans="1:39" ht="20.100000000000001" customHeight="1">
      <c r="A103" s="59">
        <v>243</v>
      </c>
      <c r="B103" s="60" t="s">
        <v>770</v>
      </c>
      <c r="C103" s="61" t="s">
        <v>1298</v>
      </c>
      <c r="D103" s="62">
        <v>0</v>
      </c>
      <c r="E103" s="62">
        <v>0</v>
      </c>
      <c r="F103" s="62">
        <v>0</v>
      </c>
      <c r="G103" s="62">
        <v>0</v>
      </c>
      <c r="H103" s="62">
        <v>0</v>
      </c>
      <c r="I103" s="62">
        <v>0</v>
      </c>
      <c r="J103" s="62">
        <v>0</v>
      </c>
      <c r="K103" s="62">
        <v>0</v>
      </c>
      <c r="L103" s="62">
        <v>0</v>
      </c>
      <c r="M103" s="62">
        <v>0</v>
      </c>
      <c r="N103" s="62">
        <v>0</v>
      </c>
      <c r="O103" s="62">
        <v>0</v>
      </c>
      <c r="P103" s="62">
        <v>0</v>
      </c>
      <c r="Q103" s="62">
        <v>0</v>
      </c>
      <c r="R103" s="62">
        <v>0</v>
      </c>
      <c r="S103" s="62">
        <v>0</v>
      </c>
      <c r="T103" s="62">
        <v>0</v>
      </c>
      <c r="U103" s="62">
        <v>0</v>
      </c>
      <c r="V103" s="62">
        <v>0</v>
      </c>
      <c r="W103" s="62">
        <v>0</v>
      </c>
      <c r="X103" s="62">
        <v>0</v>
      </c>
      <c r="Y103" s="62">
        <v>0</v>
      </c>
      <c r="Z103" s="62">
        <v>0</v>
      </c>
      <c r="AA103" s="62">
        <v>0</v>
      </c>
      <c r="AB103" s="62">
        <v>0</v>
      </c>
      <c r="AC103" s="62">
        <v>0</v>
      </c>
      <c r="AD103" s="62">
        <v>0</v>
      </c>
      <c r="AE103" s="62">
        <v>0</v>
      </c>
      <c r="AF103" s="62">
        <v>0</v>
      </c>
      <c r="AG103" s="62">
        <v>0</v>
      </c>
      <c r="AH103" s="62">
        <v>0</v>
      </c>
      <c r="AI103" s="62">
        <v>0</v>
      </c>
      <c r="AJ103" s="63">
        <f t="shared" si="1"/>
        <v>0</v>
      </c>
      <c r="AM103" s="70"/>
    </row>
    <row r="104" spans="1:39" ht="20.100000000000001" customHeight="1">
      <c r="A104" s="59">
        <v>244</v>
      </c>
      <c r="B104" s="60" t="s">
        <v>771</v>
      </c>
      <c r="C104" s="61" t="s">
        <v>1298</v>
      </c>
      <c r="D104" s="62">
        <v>0</v>
      </c>
      <c r="E104" s="62">
        <v>0</v>
      </c>
      <c r="F104" s="62">
        <v>0</v>
      </c>
      <c r="G104" s="62">
        <v>0</v>
      </c>
      <c r="H104" s="62">
        <v>2401000</v>
      </c>
      <c r="I104" s="62">
        <v>3064</v>
      </c>
      <c r="J104" s="62">
        <v>0.13</v>
      </c>
      <c r="K104" s="62">
        <v>960.08999999999992</v>
      </c>
      <c r="L104" s="62">
        <v>0</v>
      </c>
      <c r="M104" s="62">
        <v>0</v>
      </c>
      <c r="N104" s="62">
        <v>0.01</v>
      </c>
      <c r="O104" s="62">
        <v>0</v>
      </c>
      <c r="P104" s="62">
        <v>0</v>
      </c>
      <c r="Q104" s="62">
        <v>0</v>
      </c>
      <c r="R104" s="62">
        <v>0</v>
      </c>
      <c r="S104" s="62">
        <v>0</v>
      </c>
      <c r="T104" s="62">
        <v>0</v>
      </c>
      <c r="U104" s="62">
        <v>0</v>
      </c>
      <c r="V104" s="62">
        <v>0</v>
      </c>
      <c r="W104" s="62">
        <v>0</v>
      </c>
      <c r="X104" s="62">
        <v>0</v>
      </c>
      <c r="Y104" s="62">
        <v>0</v>
      </c>
      <c r="Z104" s="62">
        <v>0</v>
      </c>
      <c r="AA104" s="62">
        <v>0</v>
      </c>
      <c r="AB104" s="62">
        <v>0</v>
      </c>
      <c r="AC104" s="62">
        <v>0</v>
      </c>
      <c r="AD104" s="62">
        <v>0</v>
      </c>
      <c r="AE104" s="62">
        <v>0</v>
      </c>
      <c r="AF104" s="62">
        <v>0</v>
      </c>
      <c r="AG104" s="62">
        <v>0</v>
      </c>
      <c r="AH104" s="62">
        <v>0</v>
      </c>
      <c r="AI104" s="62">
        <v>0</v>
      </c>
      <c r="AJ104" s="63">
        <f t="shared" si="1"/>
        <v>2405024.2299999995</v>
      </c>
      <c r="AM104" s="70"/>
    </row>
    <row r="105" spans="1:39" ht="20.100000000000001" customHeight="1">
      <c r="A105" s="59">
        <v>245</v>
      </c>
      <c r="B105" s="60" t="s">
        <v>772</v>
      </c>
      <c r="C105" s="61" t="s">
        <v>1298</v>
      </c>
      <c r="D105" s="62">
        <v>0</v>
      </c>
      <c r="E105" s="62">
        <v>0</v>
      </c>
      <c r="F105" s="62">
        <v>0</v>
      </c>
      <c r="G105" s="62">
        <v>964</v>
      </c>
      <c r="H105" s="62">
        <v>0</v>
      </c>
      <c r="I105" s="62">
        <v>0</v>
      </c>
      <c r="J105" s="62">
        <v>0</v>
      </c>
      <c r="K105" s="62">
        <v>0</v>
      </c>
      <c r="L105" s="62">
        <v>0</v>
      </c>
      <c r="M105" s="62">
        <v>0</v>
      </c>
      <c r="N105" s="62">
        <v>0</v>
      </c>
      <c r="O105" s="62">
        <v>0</v>
      </c>
      <c r="P105" s="62">
        <v>0</v>
      </c>
      <c r="Q105" s="62">
        <v>0</v>
      </c>
      <c r="R105" s="62">
        <v>0</v>
      </c>
      <c r="S105" s="62">
        <v>0</v>
      </c>
      <c r="T105" s="62">
        <v>0</v>
      </c>
      <c r="U105" s="62">
        <v>0</v>
      </c>
      <c r="V105" s="62">
        <v>0</v>
      </c>
      <c r="W105" s="62">
        <v>0</v>
      </c>
      <c r="X105" s="62">
        <v>0</v>
      </c>
      <c r="Y105" s="62">
        <v>0</v>
      </c>
      <c r="Z105" s="62">
        <v>0</v>
      </c>
      <c r="AA105" s="62">
        <v>0</v>
      </c>
      <c r="AB105" s="62">
        <v>0</v>
      </c>
      <c r="AC105" s="62">
        <v>0</v>
      </c>
      <c r="AD105" s="62">
        <v>0</v>
      </c>
      <c r="AE105" s="62">
        <v>0</v>
      </c>
      <c r="AF105" s="62">
        <v>0</v>
      </c>
      <c r="AG105" s="62">
        <v>0</v>
      </c>
      <c r="AH105" s="62">
        <v>0</v>
      </c>
      <c r="AI105" s="62">
        <v>0</v>
      </c>
      <c r="AJ105" s="63">
        <f t="shared" si="1"/>
        <v>964</v>
      </c>
      <c r="AM105" s="70"/>
    </row>
    <row r="106" spans="1:39" ht="20.100000000000001" customHeight="1">
      <c r="A106" s="59">
        <v>247</v>
      </c>
      <c r="B106" s="60" t="s">
        <v>773</v>
      </c>
      <c r="C106" s="61" t="s">
        <v>1298</v>
      </c>
      <c r="D106" s="62">
        <v>0</v>
      </c>
      <c r="E106" s="62">
        <v>0</v>
      </c>
      <c r="F106" s="62">
        <v>0</v>
      </c>
      <c r="G106" s="62">
        <v>0</v>
      </c>
      <c r="H106" s="62">
        <v>0</v>
      </c>
      <c r="I106" s="62">
        <v>0</v>
      </c>
      <c r="J106" s="62">
        <v>0</v>
      </c>
      <c r="K106" s="62">
        <v>0</v>
      </c>
      <c r="L106" s="62">
        <v>0</v>
      </c>
      <c r="M106" s="62">
        <v>0</v>
      </c>
      <c r="N106" s="62">
        <v>0</v>
      </c>
      <c r="O106" s="62">
        <v>0</v>
      </c>
      <c r="P106" s="62">
        <v>0</v>
      </c>
      <c r="Q106" s="62">
        <v>0</v>
      </c>
      <c r="R106" s="62">
        <v>0</v>
      </c>
      <c r="S106" s="62">
        <v>0</v>
      </c>
      <c r="T106" s="62">
        <v>0</v>
      </c>
      <c r="U106" s="62">
        <v>0</v>
      </c>
      <c r="V106" s="62">
        <v>0</v>
      </c>
      <c r="W106" s="62">
        <v>0</v>
      </c>
      <c r="X106" s="62">
        <v>0</v>
      </c>
      <c r="Y106" s="62">
        <v>0</v>
      </c>
      <c r="Z106" s="62">
        <v>0</v>
      </c>
      <c r="AA106" s="62">
        <v>0</v>
      </c>
      <c r="AB106" s="62">
        <v>0</v>
      </c>
      <c r="AC106" s="62">
        <v>0</v>
      </c>
      <c r="AD106" s="62">
        <v>0</v>
      </c>
      <c r="AE106" s="62">
        <v>0</v>
      </c>
      <c r="AF106" s="62">
        <v>0</v>
      </c>
      <c r="AG106" s="62">
        <v>0</v>
      </c>
      <c r="AH106" s="62">
        <v>0</v>
      </c>
      <c r="AI106" s="62">
        <v>0</v>
      </c>
      <c r="AJ106" s="63">
        <f t="shared" si="1"/>
        <v>0</v>
      </c>
      <c r="AM106" s="70"/>
    </row>
    <row r="107" spans="1:39" ht="20.100000000000001" customHeight="1">
      <c r="A107" s="59">
        <v>248</v>
      </c>
      <c r="B107" s="60" t="s">
        <v>774</v>
      </c>
      <c r="C107" s="61" t="s">
        <v>1298</v>
      </c>
      <c r="D107" s="62">
        <v>0</v>
      </c>
      <c r="E107" s="62">
        <v>0</v>
      </c>
      <c r="F107" s="62">
        <v>0</v>
      </c>
      <c r="G107" s="62">
        <v>0</v>
      </c>
      <c r="H107" s="62">
        <v>0</v>
      </c>
      <c r="I107" s="62">
        <v>0</v>
      </c>
      <c r="J107" s="62">
        <v>0</v>
      </c>
      <c r="K107" s="62">
        <v>0</v>
      </c>
      <c r="L107" s="62">
        <v>0</v>
      </c>
      <c r="M107" s="62">
        <v>0</v>
      </c>
      <c r="N107" s="62">
        <v>0</v>
      </c>
      <c r="O107" s="62">
        <v>0</v>
      </c>
      <c r="P107" s="62">
        <v>0</v>
      </c>
      <c r="Q107" s="62">
        <v>0</v>
      </c>
      <c r="R107" s="62">
        <v>0</v>
      </c>
      <c r="S107" s="62">
        <v>0</v>
      </c>
      <c r="T107" s="62">
        <v>0</v>
      </c>
      <c r="U107" s="62">
        <v>0</v>
      </c>
      <c r="V107" s="62">
        <v>0</v>
      </c>
      <c r="W107" s="62">
        <v>0</v>
      </c>
      <c r="X107" s="62">
        <v>0</v>
      </c>
      <c r="Y107" s="62">
        <v>0</v>
      </c>
      <c r="Z107" s="62">
        <v>0</v>
      </c>
      <c r="AA107" s="62">
        <v>0</v>
      </c>
      <c r="AB107" s="62">
        <v>0</v>
      </c>
      <c r="AC107" s="62">
        <v>0</v>
      </c>
      <c r="AD107" s="62">
        <v>0</v>
      </c>
      <c r="AE107" s="62">
        <v>0</v>
      </c>
      <c r="AF107" s="62">
        <v>0</v>
      </c>
      <c r="AG107" s="62">
        <v>0</v>
      </c>
      <c r="AH107" s="62">
        <v>0</v>
      </c>
      <c r="AI107" s="62">
        <v>0</v>
      </c>
      <c r="AJ107" s="63">
        <f t="shared" si="1"/>
        <v>0</v>
      </c>
      <c r="AM107" s="70"/>
    </row>
    <row r="108" spans="1:39" ht="20.100000000000001" customHeight="1">
      <c r="A108" s="59">
        <v>249</v>
      </c>
      <c r="B108" s="60" t="s">
        <v>775</v>
      </c>
      <c r="C108" s="61" t="s">
        <v>1298</v>
      </c>
      <c r="D108" s="62">
        <v>0</v>
      </c>
      <c r="E108" s="62">
        <v>0</v>
      </c>
      <c r="F108" s="62">
        <v>1384195.65</v>
      </c>
      <c r="G108" s="62">
        <v>5467.13</v>
      </c>
      <c r="H108" s="62">
        <v>0</v>
      </c>
      <c r="I108" s="62">
        <v>6011.23</v>
      </c>
      <c r="J108" s="62">
        <v>0</v>
      </c>
      <c r="K108" s="62">
        <v>0</v>
      </c>
      <c r="L108" s="62">
        <v>0</v>
      </c>
      <c r="M108" s="62">
        <v>0</v>
      </c>
      <c r="N108" s="62">
        <v>188.39999999999998</v>
      </c>
      <c r="O108" s="62">
        <v>0</v>
      </c>
      <c r="P108" s="62">
        <v>0</v>
      </c>
      <c r="Q108" s="62">
        <v>0</v>
      </c>
      <c r="R108" s="62">
        <v>0</v>
      </c>
      <c r="S108" s="62">
        <v>0</v>
      </c>
      <c r="T108" s="62">
        <v>0</v>
      </c>
      <c r="U108" s="62">
        <v>0</v>
      </c>
      <c r="V108" s="62">
        <v>0</v>
      </c>
      <c r="W108" s="62">
        <v>0</v>
      </c>
      <c r="X108" s="62">
        <v>0</v>
      </c>
      <c r="Y108" s="62">
        <v>0</v>
      </c>
      <c r="Z108" s="62">
        <v>0</v>
      </c>
      <c r="AA108" s="62">
        <v>0</v>
      </c>
      <c r="AB108" s="62">
        <v>0</v>
      </c>
      <c r="AC108" s="62">
        <v>0</v>
      </c>
      <c r="AD108" s="62">
        <v>0</v>
      </c>
      <c r="AE108" s="62">
        <v>0</v>
      </c>
      <c r="AF108" s="62">
        <v>0</v>
      </c>
      <c r="AG108" s="62">
        <v>0</v>
      </c>
      <c r="AH108" s="62">
        <v>0</v>
      </c>
      <c r="AI108" s="62">
        <v>0</v>
      </c>
      <c r="AJ108" s="63">
        <f t="shared" si="1"/>
        <v>1395862.4099999997</v>
      </c>
      <c r="AM108" s="70"/>
    </row>
    <row r="109" spans="1:39" ht="20.100000000000001" customHeight="1">
      <c r="A109" s="59">
        <v>250</v>
      </c>
      <c r="B109" s="60" t="s">
        <v>776</v>
      </c>
      <c r="C109" s="61" t="s">
        <v>1298</v>
      </c>
      <c r="D109" s="62">
        <v>0</v>
      </c>
      <c r="E109" s="62">
        <v>0</v>
      </c>
      <c r="F109" s="62">
        <v>0</v>
      </c>
      <c r="G109" s="62">
        <v>0</v>
      </c>
      <c r="H109" s="62">
        <v>0</v>
      </c>
      <c r="I109" s="62">
        <v>0</v>
      </c>
      <c r="J109" s="62">
        <v>0</v>
      </c>
      <c r="K109" s="62">
        <v>0</v>
      </c>
      <c r="L109" s="62">
        <v>0</v>
      </c>
      <c r="M109" s="62">
        <v>0</v>
      </c>
      <c r="N109" s="62">
        <v>0</v>
      </c>
      <c r="O109" s="62">
        <v>0</v>
      </c>
      <c r="P109" s="62">
        <v>0</v>
      </c>
      <c r="Q109" s="62">
        <v>0</v>
      </c>
      <c r="R109" s="62">
        <v>0</v>
      </c>
      <c r="S109" s="62">
        <v>0</v>
      </c>
      <c r="T109" s="62">
        <v>0</v>
      </c>
      <c r="U109" s="62">
        <v>0</v>
      </c>
      <c r="V109" s="62">
        <v>0</v>
      </c>
      <c r="W109" s="62">
        <v>0</v>
      </c>
      <c r="X109" s="62">
        <v>0</v>
      </c>
      <c r="Y109" s="62">
        <v>0</v>
      </c>
      <c r="Z109" s="62">
        <v>0</v>
      </c>
      <c r="AA109" s="62">
        <v>0</v>
      </c>
      <c r="AB109" s="62">
        <v>0</v>
      </c>
      <c r="AC109" s="62">
        <v>0</v>
      </c>
      <c r="AD109" s="62">
        <v>0</v>
      </c>
      <c r="AE109" s="62">
        <v>0</v>
      </c>
      <c r="AF109" s="62">
        <v>0</v>
      </c>
      <c r="AG109" s="62">
        <v>0</v>
      </c>
      <c r="AH109" s="62">
        <v>0</v>
      </c>
      <c r="AI109" s="62">
        <v>0</v>
      </c>
      <c r="AJ109" s="63">
        <f t="shared" si="1"/>
        <v>0</v>
      </c>
      <c r="AM109" s="70"/>
    </row>
    <row r="110" spans="1:39" ht="20.100000000000001" customHeight="1">
      <c r="A110" s="59">
        <v>251</v>
      </c>
      <c r="B110" s="60" t="s">
        <v>777</v>
      </c>
      <c r="C110" s="61" t="s">
        <v>1298</v>
      </c>
      <c r="D110" s="62">
        <v>0</v>
      </c>
      <c r="E110" s="62">
        <v>0</v>
      </c>
      <c r="F110" s="62">
        <v>0</v>
      </c>
      <c r="G110" s="62">
        <v>0</v>
      </c>
      <c r="H110" s="62">
        <v>0</v>
      </c>
      <c r="I110" s="62">
        <v>0</v>
      </c>
      <c r="J110" s="62">
        <v>0</v>
      </c>
      <c r="K110" s="62">
        <v>0</v>
      </c>
      <c r="L110" s="62">
        <v>0</v>
      </c>
      <c r="M110" s="62">
        <v>0</v>
      </c>
      <c r="N110" s="62">
        <v>0</v>
      </c>
      <c r="O110" s="62">
        <v>0</v>
      </c>
      <c r="P110" s="62">
        <v>0</v>
      </c>
      <c r="Q110" s="62">
        <v>0</v>
      </c>
      <c r="R110" s="62">
        <v>0</v>
      </c>
      <c r="S110" s="62">
        <v>0</v>
      </c>
      <c r="T110" s="62">
        <v>0</v>
      </c>
      <c r="U110" s="62">
        <v>0</v>
      </c>
      <c r="V110" s="62">
        <v>0</v>
      </c>
      <c r="W110" s="62">
        <v>0</v>
      </c>
      <c r="X110" s="62">
        <v>0</v>
      </c>
      <c r="Y110" s="62">
        <v>0</v>
      </c>
      <c r="Z110" s="62">
        <v>0</v>
      </c>
      <c r="AA110" s="62">
        <v>0</v>
      </c>
      <c r="AB110" s="62">
        <v>0</v>
      </c>
      <c r="AC110" s="62">
        <v>0</v>
      </c>
      <c r="AD110" s="62">
        <v>0</v>
      </c>
      <c r="AE110" s="62">
        <v>0</v>
      </c>
      <c r="AF110" s="62">
        <v>0</v>
      </c>
      <c r="AG110" s="62">
        <v>0</v>
      </c>
      <c r="AH110" s="62">
        <v>0</v>
      </c>
      <c r="AI110" s="62">
        <v>0</v>
      </c>
      <c r="AJ110" s="63">
        <f t="shared" si="1"/>
        <v>0</v>
      </c>
      <c r="AM110" s="70"/>
    </row>
    <row r="111" spans="1:39" ht="20.100000000000001" customHeight="1">
      <c r="A111" s="59">
        <v>253</v>
      </c>
      <c r="B111" s="60" t="s">
        <v>778</v>
      </c>
      <c r="C111" s="61" t="s">
        <v>1298</v>
      </c>
      <c r="D111" s="62">
        <v>26951.469999999998</v>
      </c>
      <c r="E111" s="62">
        <v>1308125.3700000001</v>
      </c>
      <c r="F111" s="62">
        <v>5232249.47</v>
      </c>
      <c r="G111" s="62">
        <v>22297591.920000002</v>
      </c>
      <c r="H111" s="62">
        <v>0</v>
      </c>
      <c r="I111" s="62">
        <v>0</v>
      </c>
      <c r="J111" s="62">
        <v>0</v>
      </c>
      <c r="K111" s="62">
        <v>0</v>
      </c>
      <c r="L111" s="62">
        <v>0</v>
      </c>
      <c r="M111" s="62">
        <v>0</v>
      </c>
      <c r="N111" s="62">
        <v>0</v>
      </c>
      <c r="O111" s="62">
        <v>0</v>
      </c>
      <c r="P111" s="62">
        <v>252000</v>
      </c>
      <c r="Q111" s="62">
        <v>0</v>
      </c>
      <c r="R111" s="62">
        <v>0</v>
      </c>
      <c r="S111" s="62">
        <v>0</v>
      </c>
      <c r="T111" s="62">
        <v>0</v>
      </c>
      <c r="U111" s="62">
        <v>0</v>
      </c>
      <c r="V111" s="62">
        <v>0</v>
      </c>
      <c r="W111" s="62">
        <v>0</v>
      </c>
      <c r="X111" s="62">
        <v>0</v>
      </c>
      <c r="Y111" s="62">
        <v>0</v>
      </c>
      <c r="Z111" s="62">
        <v>0</v>
      </c>
      <c r="AA111" s="62">
        <v>0</v>
      </c>
      <c r="AB111" s="62">
        <v>0</v>
      </c>
      <c r="AC111" s="62">
        <v>0</v>
      </c>
      <c r="AD111" s="62">
        <v>0</v>
      </c>
      <c r="AE111" s="62">
        <v>0</v>
      </c>
      <c r="AF111" s="62">
        <v>0</v>
      </c>
      <c r="AG111" s="62">
        <v>0</v>
      </c>
      <c r="AH111" s="62">
        <v>0</v>
      </c>
      <c r="AI111" s="62">
        <v>0</v>
      </c>
      <c r="AJ111" s="63">
        <f t="shared" si="1"/>
        <v>29116918.23</v>
      </c>
      <c r="AM111" s="70"/>
    </row>
    <row r="112" spans="1:39" ht="20.100000000000001" customHeight="1">
      <c r="A112" s="59">
        <v>254</v>
      </c>
      <c r="B112" s="60" t="s">
        <v>779</v>
      </c>
      <c r="C112" s="61" t="s">
        <v>1298</v>
      </c>
      <c r="D112" s="62">
        <v>0</v>
      </c>
      <c r="E112" s="62">
        <v>0</v>
      </c>
      <c r="F112" s="62">
        <v>0</v>
      </c>
      <c r="G112" s="62">
        <v>768307.35000000009</v>
      </c>
      <c r="H112" s="62">
        <v>0</v>
      </c>
      <c r="I112" s="62">
        <v>0</v>
      </c>
      <c r="J112" s="62">
        <v>0</v>
      </c>
      <c r="K112" s="62">
        <v>0</v>
      </c>
      <c r="L112" s="62">
        <v>0</v>
      </c>
      <c r="M112" s="62">
        <v>0</v>
      </c>
      <c r="N112" s="62">
        <v>0</v>
      </c>
      <c r="O112" s="62">
        <v>0</v>
      </c>
      <c r="P112" s="62">
        <v>0</v>
      </c>
      <c r="Q112" s="62">
        <v>0</v>
      </c>
      <c r="R112" s="62">
        <v>0</v>
      </c>
      <c r="S112" s="62">
        <v>0</v>
      </c>
      <c r="T112" s="62">
        <v>0</v>
      </c>
      <c r="U112" s="62">
        <v>0</v>
      </c>
      <c r="V112" s="62">
        <v>0</v>
      </c>
      <c r="W112" s="62">
        <v>0</v>
      </c>
      <c r="X112" s="62">
        <v>0</v>
      </c>
      <c r="Y112" s="62">
        <v>0</v>
      </c>
      <c r="Z112" s="62">
        <v>0</v>
      </c>
      <c r="AA112" s="62">
        <v>0</v>
      </c>
      <c r="AB112" s="62">
        <v>0</v>
      </c>
      <c r="AC112" s="62">
        <v>0</v>
      </c>
      <c r="AD112" s="62">
        <v>0</v>
      </c>
      <c r="AE112" s="62">
        <v>0</v>
      </c>
      <c r="AF112" s="62">
        <v>0</v>
      </c>
      <c r="AG112" s="62">
        <v>0</v>
      </c>
      <c r="AH112" s="62">
        <v>0</v>
      </c>
      <c r="AI112" s="62">
        <v>0</v>
      </c>
      <c r="AJ112" s="63">
        <f t="shared" si="1"/>
        <v>768307.35000000009</v>
      </c>
      <c r="AM112" s="70"/>
    </row>
    <row r="113" spans="1:39" ht="20.100000000000001" customHeight="1">
      <c r="A113" s="59">
        <v>265</v>
      </c>
      <c r="B113" s="60" t="s">
        <v>780</v>
      </c>
      <c r="C113" s="61" t="s">
        <v>1298</v>
      </c>
      <c r="D113" s="62">
        <v>0</v>
      </c>
      <c r="E113" s="62">
        <v>0</v>
      </c>
      <c r="F113" s="62">
        <v>0</v>
      </c>
      <c r="G113" s="62">
        <v>746</v>
      </c>
      <c r="H113" s="62">
        <v>0</v>
      </c>
      <c r="I113" s="62">
        <v>0</v>
      </c>
      <c r="J113" s="62">
        <v>0</v>
      </c>
      <c r="K113" s="62">
        <v>0</v>
      </c>
      <c r="L113" s="62">
        <v>0</v>
      </c>
      <c r="M113" s="62">
        <v>0</v>
      </c>
      <c r="N113" s="62">
        <v>0</v>
      </c>
      <c r="O113" s="62">
        <v>0</v>
      </c>
      <c r="P113" s="62">
        <v>0</v>
      </c>
      <c r="Q113" s="62">
        <v>0</v>
      </c>
      <c r="R113" s="62">
        <v>0</v>
      </c>
      <c r="S113" s="62">
        <v>0</v>
      </c>
      <c r="T113" s="62">
        <v>0</v>
      </c>
      <c r="U113" s="62">
        <v>0</v>
      </c>
      <c r="V113" s="62">
        <v>0</v>
      </c>
      <c r="W113" s="62">
        <v>0</v>
      </c>
      <c r="X113" s="62">
        <v>0</v>
      </c>
      <c r="Y113" s="62">
        <v>0</v>
      </c>
      <c r="Z113" s="62">
        <v>0</v>
      </c>
      <c r="AA113" s="62">
        <v>0</v>
      </c>
      <c r="AB113" s="62">
        <v>0</v>
      </c>
      <c r="AC113" s="62">
        <v>0</v>
      </c>
      <c r="AD113" s="62">
        <v>0</v>
      </c>
      <c r="AE113" s="62">
        <v>0</v>
      </c>
      <c r="AF113" s="62">
        <v>0</v>
      </c>
      <c r="AG113" s="62">
        <v>0</v>
      </c>
      <c r="AH113" s="62">
        <v>0</v>
      </c>
      <c r="AI113" s="62">
        <v>0</v>
      </c>
      <c r="AJ113" s="63">
        <f t="shared" si="1"/>
        <v>746</v>
      </c>
      <c r="AM113" s="70"/>
    </row>
    <row r="114" spans="1:39" ht="20.100000000000001" customHeight="1">
      <c r="A114" s="59">
        <v>266</v>
      </c>
      <c r="B114" s="60" t="s">
        <v>781</v>
      </c>
      <c r="C114" s="61" t="s">
        <v>1298</v>
      </c>
      <c r="D114" s="62">
        <v>0</v>
      </c>
      <c r="E114" s="62">
        <v>120</v>
      </c>
      <c r="F114" s="62">
        <v>1770800</v>
      </c>
      <c r="G114" s="62">
        <v>53122.9</v>
      </c>
      <c r="H114" s="62">
        <v>0</v>
      </c>
      <c r="I114" s="62">
        <v>0</v>
      </c>
      <c r="J114" s="62">
        <v>0</v>
      </c>
      <c r="K114" s="62">
        <v>0</v>
      </c>
      <c r="L114" s="62">
        <v>0</v>
      </c>
      <c r="M114" s="62">
        <v>0</v>
      </c>
      <c r="N114" s="62">
        <v>0</v>
      </c>
      <c r="O114" s="62">
        <v>0</v>
      </c>
      <c r="P114" s="62">
        <v>0</v>
      </c>
      <c r="Q114" s="62">
        <v>0</v>
      </c>
      <c r="R114" s="62">
        <v>0</v>
      </c>
      <c r="S114" s="62">
        <v>0</v>
      </c>
      <c r="T114" s="62">
        <v>0</v>
      </c>
      <c r="U114" s="62">
        <v>0</v>
      </c>
      <c r="V114" s="62">
        <v>0</v>
      </c>
      <c r="W114" s="62">
        <v>0</v>
      </c>
      <c r="X114" s="62">
        <v>0</v>
      </c>
      <c r="Y114" s="62">
        <v>0</v>
      </c>
      <c r="Z114" s="62">
        <v>0</v>
      </c>
      <c r="AA114" s="62">
        <v>0</v>
      </c>
      <c r="AB114" s="62">
        <v>0</v>
      </c>
      <c r="AC114" s="62">
        <v>0</v>
      </c>
      <c r="AD114" s="62">
        <v>0</v>
      </c>
      <c r="AE114" s="62">
        <v>0</v>
      </c>
      <c r="AF114" s="62">
        <v>0</v>
      </c>
      <c r="AG114" s="62">
        <v>0</v>
      </c>
      <c r="AH114" s="62">
        <v>0</v>
      </c>
      <c r="AI114" s="62">
        <v>0</v>
      </c>
      <c r="AJ114" s="63">
        <f t="shared" si="1"/>
        <v>1824042.9</v>
      </c>
      <c r="AM114" s="70"/>
    </row>
    <row r="115" spans="1:39" ht="20.100000000000001" customHeight="1">
      <c r="A115" s="59">
        <v>267</v>
      </c>
      <c r="B115" s="60" t="s">
        <v>782</v>
      </c>
      <c r="C115" s="61" t="s">
        <v>1298</v>
      </c>
      <c r="D115" s="62">
        <v>0</v>
      </c>
      <c r="E115" s="62">
        <v>0</v>
      </c>
      <c r="F115" s="62">
        <v>0</v>
      </c>
      <c r="G115" s="62">
        <v>0</v>
      </c>
      <c r="H115" s="62">
        <v>0</v>
      </c>
      <c r="I115" s="62">
        <v>0</v>
      </c>
      <c r="J115" s="62">
        <v>0</v>
      </c>
      <c r="K115" s="62">
        <v>0</v>
      </c>
      <c r="L115" s="62">
        <v>0</v>
      </c>
      <c r="M115" s="62">
        <v>0</v>
      </c>
      <c r="N115" s="62">
        <v>0</v>
      </c>
      <c r="O115" s="62">
        <v>0</v>
      </c>
      <c r="P115" s="62">
        <v>0</v>
      </c>
      <c r="Q115" s="62">
        <v>0</v>
      </c>
      <c r="R115" s="62">
        <v>0</v>
      </c>
      <c r="S115" s="62">
        <v>0</v>
      </c>
      <c r="T115" s="62">
        <v>0</v>
      </c>
      <c r="U115" s="62">
        <v>0</v>
      </c>
      <c r="V115" s="62">
        <v>0</v>
      </c>
      <c r="W115" s="62">
        <v>0</v>
      </c>
      <c r="X115" s="62">
        <v>0</v>
      </c>
      <c r="Y115" s="62">
        <v>0</v>
      </c>
      <c r="Z115" s="62">
        <v>0</v>
      </c>
      <c r="AA115" s="62">
        <v>0</v>
      </c>
      <c r="AB115" s="62">
        <v>0</v>
      </c>
      <c r="AC115" s="62">
        <v>0</v>
      </c>
      <c r="AD115" s="62">
        <v>0</v>
      </c>
      <c r="AE115" s="62">
        <v>0</v>
      </c>
      <c r="AF115" s="62">
        <v>0</v>
      </c>
      <c r="AG115" s="62">
        <v>0</v>
      </c>
      <c r="AH115" s="62">
        <v>0</v>
      </c>
      <c r="AI115" s="62">
        <v>0</v>
      </c>
      <c r="AJ115" s="63">
        <f t="shared" si="1"/>
        <v>0</v>
      </c>
      <c r="AM115" s="70"/>
    </row>
    <row r="116" spans="1:39" ht="20.100000000000001" customHeight="1">
      <c r="A116" s="59">
        <v>268</v>
      </c>
      <c r="B116" s="60" t="s">
        <v>783</v>
      </c>
      <c r="C116" s="61" t="s">
        <v>1298</v>
      </c>
      <c r="D116" s="62">
        <v>0</v>
      </c>
      <c r="E116" s="62">
        <v>0</v>
      </c>
      <c r="F116" s="62">
        <v>0</v>
      </c>
      <c r="G116" s="62">
        <v>0</v>
      </c>
      <c r="H116" s="62">
        <v>0</v>
      </c>
      <c r="I116" s="62">
        <v>0</v>
      </c>
      <c r="J116" s="62">
        <v>0</v>
      </c>
      <c r="K116" s="62">
        <v>0</v>
      </c>
      <c r="L116" s="62">
        <v>0</v>
      </c>
      <c r="M116" s="62">
        <v>0</v>
      </c>
      <c r="N116" s="62">
        <v>0</v>
      </c>
      <c r="O116" s="62">
        <v>0</v>
      </c>
      <c r="P116" s="62">
        <v>0</v>
      </c>
      <c r="Q116" s="62">
        <v>0</v>
      </c>
      <c r="R116" s="62">
        <v>0</v>
      </c>
      <c r="S116" s="62">
        <v>0</v>
      </c>
      <c r="T116" s="62">
        <v>0</v>
      </c>
      <c r="U116" s="62">
        <v>0</v>
      </c>
      <c r="V116" s="62">
        <v>0</v>
      </c>
      <c r="W116" s="62">
        <v>0</v>
      </c>
      <c r="X116" s="62">
        <v>0</v>
      </c>
      <c r="Y116" s="62">
        <v>0</v>
      </c>
      <c r="Z116" s="62">
        <v>0</v>
      </c>
      <c r="AA116" s="62">
        <v>0</v>
      </c>
      <c r="AB116" s="62">
        <v>0</v>
      </c>
      <c r="AC116" s="62">
        <v>0</v>
      </c>
      <c r="AD116" s="62">
        <v>0</v>
      </c>
      <c r="AE116" s="62">
        <v>0</v>
      </c>
      <c r="AF116" s="62">
        <v>0</v>
      </c>
      <c r="AG116" s="62">
        <v>0</v>
      </c>
      <c r="AH116" s="62">
        <v>0</v>
      </c>
      <c r="AI116" s="62">
        <v>0</v>
      </c>
      <c r="AJ116" s="63">
        <f t="shared" si="1"/>
        <v>0</v>
      </c>
      <c r="AM116" s="70"/>
    </row>
    <row r="117" spans="1:39" ht="20.100000000000001" customHeight="1">
      <c r="A117" s="59">
        <v>269</v>
      </c>
      <c r="B117" s="60" t="s">
        <v>784</v>
      </c>
      <c r="C117" s="61" t="s">
        <v>1298</v>
      </c>
      <c r="D117" s="62">
        <v>0</v>
      </c>
      <c r="E117" s="62">
        <v>240</v>
      </c>
      <c r="F117" s="62">
        <v>33269.46</v>
      </c>
      <c r="G117" s="62">
        <v>0</v>
      </c>
      <c r="H117" s="62">
        <v>0</v>
      </c>
      <c r="I117" s="62">
        <v>0</v>
      </c>
      <c r="J117" s="62">
        <v>0</v>
      </c>
      <c r="K117" s="62">
        <v>0</v>
      </c>
      <c r="L117" s="62">
        <v>0</v>
      </c>
      <c r="M117" s="62">
        <v>0</v>
      </c>
      <c r="N117" s="62">
        <v>0</v>
      </c>
      <c r="O117" s="62">
        <v>0</v>
      </c>
      <c r="P117" s="62">
        <v>0</v>
      </c>
      <c r="Q117" s="62">
        <v>0</v>
      </c>
      <c r="R117" s="62">
        <v>0</v>
      </c>
      <c r="S117" s="62">
        <v>0</v>
      </c>
      <c r="T117" s="62">
        <v>0</v>
      </c>
      <c r="U117" s="62">
        <v>0</v>
      </c>
      <c r="V117" s="62">
        <v>0</v>
      </c>
      <c r="W117" s="62">
        <v>0</v>
      </c>
      <c r="X117" s="62">
        <v>0</v>
      </c>
      <c r="Y117" s="62">
        <v>0</v>
      </c>
      <c r="Z117" s="62">
        <v>0</v>
      </c>
      <c r="AA117" s="62">
        <v>0</v>
      </c>
      <c r="AB117" s="62">
        <v>0</v>
      </c>
      <c r="AC117" s="62">
        <v>0</v>
      </c>
      <c r="AD117" s="62">
        <v>0</v>
      </c>
      <c r="AE117" s="62">
        <v>0</v>
      </c>
      <c r="AF117" s="62">
        <v>0</v>
      </c>
      <c r="AG117" s="62">
        <v>0</v>
      </c>
      <c r="AH117" s="62">
        <v>0</v>
      </c>
      <c r="AI117" s="62">
        <v>0</v>
      </c>
      <c r="AJ117" s="63">
        <f t="shared" si="1"/>
        <v>33509.46</v>
      </c>
      <c r="AM117" s="70"/>
    </row>
    <row r="118" spans="1:39" ht="20.100000000000001" customHeight="1">
      <c r="A118" s="59">
        <v>270</v>
      </c>
      <c r="B118" s="60" t="s">
        <v>785</v>
      </c>
      <c r="C118" s="61" t="s">
        <v>1298</v>
      </c>
      <c r="D118" s="62">
        <v>0</v>
      </c>
      <c r="E118" s="62">
        <v>0</v>
      </c>
      <c r="F118" s="62">
        <v>0</v>
      </c>
      <c r="G118" s="62">
        <v>0</v>
      </c>
      <c r="H118" s="62">
        <v>0</v>
      </c>
      <c r="I118" s="62">
        <v>0</v>
      </c>
      <c r="J118" s="62">
        <v>0</v>
      </c>
      <c r="K118" s="62">
        <v>0</v>
      </c>
      <c r="L118" s="62">
        <v>0</v>
      </c>
      <c r="M118" s="62">
        <v>0</v>
      </c>
      <c r="N118" s="62">
        <v>0</v>
      </c>
      <c r="O118" s="62">
        <v>0</v>
      </c>
      <c r="P118" s="62">
        <v>0</v>
      </c>
      <c r="Q118" s="62">
        <v>0</v>
      </c>
      <c r="R118" s="62">
        <v>0</v>
      </c>
      <c r="S118" s="62">
        <v>0</v>
      </c>
      <c r="T118" s="62">
        <v>0</v>
      </c>
      <c r="U118" s="62">
        <v>0</v>
      </c>
      <c r="V118" s="62">
        <v>0</v>
      </c>
      <c r="W118" s="62">
        <v>0</v>
      </c>
      <c r="X118" s="62">
        <v>0</v>
      </c>
      <c r="Y118" s="62">
        <v>0</v>
      </c>
      <c r="Z118" s="62">
        <v>0</v>
      </c>
      <c r="AA118" s="62">
        <v>0</v>
      </c>
      <c r="AB118" s="62">
        <v>0</v>
      </c>
      <c r="AC118" s="62">
        <v>0</v>
      </c>
      <c r="AD118" s="62">
        <v>0</v>
      </c>
      <c r="AE118" s="62">
        <v>0</v>
      </c>
      <c r="AF118" s="62">
        <v>0</v>
      </c>
      <c r="AG118" s="62">
        <v>0</v>
      </c>
      <c r="AH118" s="62">
        <v>0</v>
      </c>
      <c r="AI118" s="62">
        <v>0</v>
      </c>
      <c r="AJ118" s="63">
        <f t="shared" si="1"/>
        <v>0</v>
      </c>
      <c r="AM118" s="70"/>
    </row>
    <row r="119" spans="1:39" ht="20.100000000000001" customHeight="1">
      <c r="A119" s="59">
        <v>271</v>
      </c>
      <c r="B119" s="60" t="s">
        <v>786</v>
      </c>
      <c r="C119" s="61" t="s">
        <v>1298</v>
      </c>
      <c r="D119" s="62">
        <v>0</v>
      </c>
      <c r="E119" s="62">
        <v>0</v>
      </c>
      <c r="F119" s="62">
        <v>0</v>
      </c>
      <c r="G119" s="62">
        <v>9466.82</v>
      </c>
      <c r="H119" s="62">
        <v>0</v>
      </c>
      <c r="I119" s="62">
        <v>0</v>
      </c>
      <c r="J119" s="62">
        <v>0</v>
      </c>
      <c r="K119" s="62">
        <v>0</v>
      </c>
      <c r="L119" s="62">
        <v>0</v>
      </c>
      <c r="M119" s="62">
        <v>0</v>
      </c>
      <c r="N119" s="62">
        <v>0</v>
      </c>
      <c r="O119" s="62">
        <v>0</v>
      </c>
      <c r="P119" s="62">
        <v>0</v>
      </c>
      <c r="Q119" s="62">
        <v>0</v>
      </c>
      <c r="R119" s="62">
        <v>0</v>
      </c>
      <c r="S119" s="62">
        <v>0</v>
      </c>
      <c r="T119" s="62">
        <v>0</v>
      </c>
      <c r="U119" s="62">
        <v>0</v>
      </c>
      <c r="V119" s="62">
        <v>0</v>
      </c>
      <c r="W119" s="62">
        <v>0</v>
      </c>
      <c r="X119" s="62">
        <v>0</v>
      </c>
      <c r="Y119" s="62">
        <v>0</v>
      </c>
      <c r="Z119" s="62">
        <v>0</v>
      </c>
      <c r="AA119" s="62">
        <v>0</v>
      </c>
      <c r="AB119" s="62">
        <v>0</v>
      </c>
      <c r="AC119" s="62">
        <v>0</v>
      </c>
      <c r="AD119" s="62">
        <v>0</v>
      </c>
      <c r="AE119" s="62">
        <v>0</v>
      </c>
      <c r="AF119" s="62">
        <v>0</v>
      </c>
      <c r="AG119" s="62">
        <v>0</v>
      </c>
      <c r="AH119" s="62">
        <v>0</v>
      </c>
      <c r="AI119" s="62">
        <v>0</v>
      </c>
      <c r="AJ119" s="63">
        <f t="shared" si="1"/>
        <v>9466.82</v>
      </c>
      <c r="AM119" s="70"/>
    </row>
    <row r="120" spans="1:39" ht="20.100000000000001" customHeight="1">
      <c r="A120" s="59">
        <v>272</v>
      </c>
      <c r="B120" s="60" t="s">
        <v>787</v>
      </c>
      <c r="C120" s="61" t="s">
        <v>1298</v>
      </c>
      <c r="D120" s="62">
        <v>0</v>
      </c>
      <c r="E120" s="62">
        <v>240</v>
      </c>
      <c r="F120" s="62">
        <v>438484</v>
      </c>
      <c r="G120" s="62">
        <v>0</v>
      </c>
      <c r="H120" s="62">
        <v>0</v>
      </c>
      <c r="I120" s="62">
        <v>0</v>
      </c>
      <c r="J120" s="62">
        <v>0</v>
      </c>
      <c r="K120" s="62">
        <v>0</v>
      </c>
      <c r="L120" s="62">
        <v>0</v>
      </c>
      <c r="M120" s="62">
        <v>0</v>
      </c>
      <c r="N120" s="62">
        <v>0</v>
      </c>
      <c r="O120" s="62">
        <v>0</v>
      </c>
      <c r="P120" s="62">
        <v>0</v>
      </c>
      <c r="Q120" s="62">
        <v>0</v>
      </c>
      <c r="R120" s="62">
        <v>0</v>
      </c>
      <c r="S120" s="62">
        <v>0</v>
      </c>
      <c r="T120" s="62">
        <v>0</v>
      </c>
      <c r="U120" s="62">
        <v>0</v>
      </c>
      <c r="V120" s="62">
        <v>0</v>
      </c>
      <c r="W120" s="62">
        <v>0</v>
      </c>
      <c r="X120" s="62">
        <v>0</v>
      </c>
      <c r="Y120" s="62">
        <v>0</v>
      </c>
      <c r="Z120" s="62">
        <v>0</v>
      </c>
      <c r="AA120" s="62">
        <v>0</v>
      </c>
      <c r="AB120" s="62">
        <v>0</v>
      </c>
      <c r="AC120" s="62">
        <v>0</v>
      </c>
      <c r="AD120" s="62">
        <v>0</v>
      </c>
      <c r="AE120" s="62">
        <v>0</v>
      </c>
      <c r="AF120" s="62">
        <v>0</v>
      </c>
      <c r="AG120" s="62">
        <v>0</v>
      </c>
      <c r="AH120" s="62">
        <v>0</v>
      </c>
      <c r="AI120" s="62">
        <v>0</v>
      </c>
      <c r="AJ120" s="63">
        <f t="shared" si="1"/>
        <v>438724</v>
      </c>
      <c r="AM120" s="70"/>
    </row>
    <row r="121" spans="1:39" ht="20.100000000000001" customHeight="1">
      <c r="A121" s="59">
        <v>273</v>
      </c>
      <c r="B121" s="60" t="s">
        <v>788</v>
      </c>
      <c r="C121" s="61" t="s">
        <v>1298</v>
      </c>
      <c r="D121" s="62">
        <v>0</v>
      </c>
      <c r="E121" s="62">
        <v>240</v>
      </c>
      <c r="F121" s="62">
        <v>0</v>
      </c>
      <c r="G121" s="62">
        <v>0</v>
      </c>
      <c r="H121" s="62">
        <v>0</v>
      </c>
      <c r="I121" s="62">
        <v>0</v>
      </c>
      <c r="J121" s="62">
        <v>0</v>
      </c>
      <c r="K121" s="62">
        <v>0</v>
      </c>
      <c r="L121" s="62">
        <v>0</v>
      </c>
      <c r="M121" s="62">
        <v>0</v>
      </c>
      <c r="N121" s="62">
        <v>0</v>
      </c>
      <c r="O121" s="62">
        <v>0</v>
      </c>
      <c r="P121" s="62">
        <v>0</v>
      </c>
      <c r="Q121" s="62">
        <v>0</v>
      </c>
      <c r="R121" s="62">
        <v>0</v>
      </c>
      <c r="S121" s="62">
        <v>0</v>
      </c>
      <c r="T121" s="62">
        <v>0</v>
      </c>
      <c r="U121" s="62">
        <v>0</v>
      </c>
      <c r="V121" s="62">
        <v>0</v>
      </c>
      <c r="W121" s="62">
        <v>0</v>
      </c>
      <c r="X121" s="62">
        <v>0</v>
      </c>
      <c r="Y121" s="62">
        <v>0</v>
      </c>
      <c r="Z121" s="62">
        <v>0</v>
      </c>
      <c r="AA121" s="62">
        <v>0</v>
      </c>
      <c r="AB121" s="62">
        <v>0</v>
      </c>
      <c r="AC121" s="62">
        <v>0</v>
      </c>
      <c r="AD121" s="62">
        <v>0</v>
      </c>
      <c r="AE121" s="62">
        <v>0</v>
      </c>
      <c r="AF121" s="62">
        <v>0</v>
      </c>
      <c r="AG121" s="62">
        <v>0</v>
      </c>
      <c r="AH121" s="62">
        <v>0</v>
      </c>
      <c r="AI121" s="62">
        <v>0</v>
      </c>
      <c r="AJ121" s="63">
        <f t="shared" si="1"/>
        <v>240</v>
      </c>
      <c r="AM121" s="70"/>
    </row>
    <row r="122" spans="1:39" ht="20.100000000000001" customHeight="1">
      <c r="A122" s="59">
        <v>281</v>
      </c>
      <c r="B122" s="60" t="s">
        <v>789</v>
      </c>
      <c r="C122" s="61" t="s">
        <v>1298</v>
      </c>
      <c r="D122" s="62">
        <v>0</v>
      </c>
      <c r="E122" s="62">
        <v>0</v>
      </c>
      <c r="F122" s="62">
        <v>0</v>
      </c>
      <c r="G122" s="62">
        <v>0</v>
      </c>
      <c r="H122" s="62">
        <v>0</v>
      </c>
      <c r="I122" s="62">
        <v>0</v>
      </c>
      <c r="J122" s="62">
        <v>0</v>
      </c>
      <c r="K122" s="62">
        <v>0</v>
      </c>
      <c r="L122" s="62">
        <v>0</v>
      </c>
      <c r="M122" s="62">
        <v>0</v>
      </c>
      <c r="N122" s="62">
        <v>0</v>
      </c>
      <c r="O122" s="62">
        <v>0</v>
      </c>
      <c r="P122" s="62">
        <v>0</v>
      </c>
      <c r="Q122" s="62">
        <v>0</v>
      </c>
      <c r="R122" s="62">
        <v>0</v>
      </c>
      <c r="S122" s="62">
        <v>0</v>
      </c>
      <c r="T122" s="62">
        <v>0</v>
      </c>
      <c r="U122" s="62">
        <v>0</v>
      </c>
      <c r="V122" s="62">
        <v>0</v>
      </c>
      <c r="W122" s="62">
        <v>0</v>
      </c>
      <c r="X122" s="62">
        <v>0</v>
      </c>
      <c r="Y122" s="62">
        <v>0</v>
      </c>
      <c r="Z122" s="62">
        <v>0</v>
      </c>
      <c r="AA122" s="62">
        <v>0</v>
      </c>
      <c r="AB122" s="62">
        <v>0</v>
      </c>
      <c r="AC122" s="62">
        <v>0</v>
      </c>
      <c r="AD122" s="62">
        <v>0</v>
      </c>
      <c r="AE122" s="62">
        <v>0</v>
      </c>
      <c r="AF122" s="62">
        <v>0</v>
      </c>
      <c r="AG122" s="62">
        <v>0</v>
      </c>
      <c r="AH122" s="62">
        <v>0</v>
      </c>
      <c r="AI122" s="62">
        <v>0</v>
      </c>
      <c r="AJ122" s="63">
        <f t="shared" si="1"/>
        <v>0</v>
      </c>
      <c r="AM122" s="70"/>
    </row>
    <row r="123" spans="1:39" ht="20.100000000000001" customHeight="1">
      <c r="A123" s="59">
        <v>283</v>
      </c>
      <c r="B123" s="60" t="s">
        <v>146</v>
      </c>
      <c r="C123" s="64" t="s">
        <v>1298</v>
      </c>
      <c r="D123" s="62">
        <v>0</v>
      </c>
      <c r="E123" s="62">
        <v>0</v>
      </c>
      <c r="F123" s="62">
        <v>1603930.94</v>
      </c>
      <c r="G123" s="62">
        <v>1925687.8599999999</v>
      </c>
      <c r="H123" s="62">
        <v>0</v>
      </c>
      <c r="I123" s="62">
        <v>3177.26</v>
      </c>
      <c r="J123" s="62">
        <v>0</v>
      </c>
      <c r="K123" s="62">
        <v>2538.3500000000004</v>
      </c>
      <c r="L123" s="62">
        <v>0</v>
      </c>
      <c r="M123" s="62">
        <v>0</v>
      </c>
      <c r="N123" s="62">
        <v>77.53</v>
      </c>
      <c r="O123" s="62">
        <v>1543.81</v>
      </c>
      <c r="P123" s="62">
        <v>0</v>
      </c>
      <c r="Q123" s="62">
        <v>0</v>
      </c>
      <c r="R123" s="62">
        <v>0</v>
      </c>
      <c r="S123" s="62">
        <v>0</v>
      </c>
      <c r="T123" s="62">
        <v>0</v>
      </c>
      <c r="U123" s="62">
        <v>0</v>
      </c>
      <c r="V123" s="62">
        <v>0</v>
      </c>
      <c r="W123" s="62">
        <v>0</v>
      </c>
      <c r="X123" s="62">
        <v>0</v>
      </c>
      <c r="Y123" s="62">
        <v>0</v>
      </c>
      <c r="Z123" s="62">
        <v>0</v>
      </c>
      <c r="AA123" s="62">
        <v>0</v>
      </c>
      <c r="AB123" s="62">
        <v>0</v>
      </c>
      <c r="AC123" s="62">
        <v>0</v>
      </c>
      <c r="AD123" s="62">
        <v>0</v>
      </c>
      <c r="AE123" s="62">
        <v>0</v>
      </c>
      <c r="AF123" s="62">
        <v>0</v>
      </c>
      <c r="AG123" s="62">
        <v>0</v>
      </c>
      <c r="AH123" s="62">
        <v>0</v>
      </c>
      <c r="AI123" s="62">
        <v>0</v>
      </c>
      <c r="AJ123" s="63">
        <f t="shared" si="1"/>
        <v>3536955.7499999995</v>
      </c>
      <c r="AM123" s="70"/>
    </row>
    <row r="124" spans="1:39" ht="20.100000000000001" customHeight="1">
      <c r="A124" s="59">
        <v>287</v>
      </c>
      <c r="B124" s="60" t="s">
        <v>790</v>
      </c>
      <c r="C124" s="61" t="s">
        <v>1298</v>
      </c>
      <c r="D124" s="62">
        <v>0</v>
      </c>
      <c r="E124" s="62">
        <v>991539.33</v>
      </c>
      <c r="F124" s="62">
        <v>4472940.08</v>
      </c>
      <c r="G124" s="62">
        <v>531880.36</v>
      </c>
      <c r="H124" s="62">
        <v>0</v>
      </c>
      <c r="I124" s="62">
        <v>9637.57</v>
      </c>
      <c r="J124" s="62">
        <v>746828.28</v>
      </c>
      <c r="K124" s="62">
        <v>0</v>
      </c>
      <c r="L124" s="62">
        <v>0</v>
      </c>
      <c r="M124" s="62">
        <v>0</v>
      </c>
      <c r="N124" s="62">
        <v>0</v>
      </c>
      <c r="O124" s="62">
        <v>0</v>
      </c>
      <c r="P124" s="62">
        <v>0</v>
      </c>
      <c r="Q124" s="62">
        <v>0</v>
      </c>
      <c r="R124" s="62">
        <v>0</v>
      </c>
      <c r="S124" s="62">
        <v>0</v>
      </c>
      <c r="T124" s="62">
        <v>0</v>
      </c>
      <c r="U124" s="62">
        <v>0</v>
      </c>
      <c r="V124" s="62">
        <v>0</v>
      </c>
      <c r="W124" s="62">
        <v>0</v>
      </c>
      <c r="X124" s="62">
        <v>0</v>
      </c>
      <c r="Y124" s="62">
        <v>0</v>
      </c>
      <c r="Z124" s="62">
        <v>0</v>
      </c>
      <c r="AA124" s="62">
        <v>178889414.87480003</v>
      </c>
      <c r="AB124" s="62">
        <v>0</v>
      </c>
      <c r="AC124" s="62">
        <v>0</v>
      </c>
      <c r="AD124" s="62">
        <v>0</v>
      </c>
      <c r="AE124" s="62">
        <v>0</v>
      </c>
      <c r="AF124" s="62">
        <v>0</v>
      </c>
      <c r="AG124" s="62">
        <v>0</v>
      </c>
      <c r="AH124" s="62">
        <v>0</v>
      </c>
      <c r="AI124" s="62">
        <v>0</v>
      </c>
      <c r="AJ124" s="63">
        <f t="shared" si="1"/>
        <v>185642240.49480003</v>
      </c>
      <c r="AM124" s="70"/>
    </row>
    <row r="125" spans="1:39" ht="20.100000000000001" customHeight="1">
      <c r="A125" s="59">
        <v>288</v>
      </c>
      <c r="B125" s="60" t="s">
        <v>791</v>
      </c>
      <c r="C125" s="61" t="s">
        <v>1298</v>
      </c>
      <c r="D125" s="62">
        <v>0</v>
      </c>
      <c r="E125" s="62">
        <v>0</v>
      </c>
      <c r="F125" s="62">
        <v>0</v>
      </c>
      <c r="G125" s="62">
        <v>459.19</v>
      </c>
      <c r="H125" s="62">
        <v>0</v>
      </c>
      <c r="I125" s="62">
        <v>0</v>
      </c>
      <c r="J125" s="62">
        <v>0</v>
      </c>
      <c r="K125" s="62">
        <v>0</v>
      </c>
      <c r="L125" s="62">
        <v>0</v>
      </c>
      <c r="M125" s="62">
        <v>0</v>
      </c>
      <c r="N125" s="62">
        <v>0</v>
      </c>
      <c r="O125" s="62">
        <v>0</v>
      </c>
      <c r="P125" s="62">
        <v>0</v>
      </c>
      <c r="Q125" s="62">
        <v>0</v>
      </c>
      <c r="R125" s="62">
        <v>0</v>
      </c>
      <c r="S125" s="62">
        <v>0</v>
      </c>
      <c r="T125" s="62">
        <v>0</v>
      </c>
      <c r="U125" s="62">
        <v>0</v>
      </c>
      <c r="V125" s="62">
        <v>0</v>
      </c>
      <c r="W125" s="62">
        <v>0</v>
      </c>
      <c r="X125" s="62">
        <v>0</v>
      </c>
      <c r="Y125" s="62">
        <v>0</v>
      </c>
      <c r="Z125" s="62">
        <v>0</v>
      </c>
      <c r="AA125" s="62">
        <v>0</v>
      </c>
      <c r="AB125" s="62">
        <v>0</v>
      </c>
      <c r="AC125" s="62">
        <v>0</v>
      </c>
      <c r="AD125" s="62">
        <v>0</v>
      </c>
      <c r="AE125" s="62">
        <v>0</v>
      </c>
      <c r="AF125" s="62">
        <v>0</v>
      </c>
      <c r="AG125" s="62">
        <v>0</v>
      </c>
      <c r="AH125" s="62">
        <v>0</v>
      </c>
      <c r="AI125" s="62">
        <v>0</v>
      </c>
      <c r="AJ125" s="63">
        <f t="shared" si="1"/>
        <v>459.19</v>
      </c>
      <c r="AM125" s="70"/>
    </row>
    <row r="126" spans="1:39" ht="20.100000000000001" customHeight="1">
      <c r="A126" s="59">
        <v>289</v>
      </c>
      <c r="B126" s="60" t="s">
        <v>792</v>
      </c>
      <c r="C126" s="61" t="s">
        <v>1298</v>
      </c>
      <c r="D126" s="62">
        <v>0</v>
      </c>
      <c r="E126" s="62">
        <v>0</v>
      </c>
      <c r="F126" s="62">
        <v>0</v>
      </c>
      <c r="G126" s="62">
        <v>0</v>
      </c>
      <c r="H126" s="62">
        <v>0</v>
      </c>
      <c r="I126" s="62">
        <v>0</v>
      </c>
      <c r="J126" s="62">
        <v>0</v>
      </c>
      <c r="K126" s="62">
        <v>0</v>
      </c>
      <c r="L126" s="62">
        <v>0</v>
      </c>
      <c r="M126" s="62">
        <v>0</v>
      </c>
      <c r="N126" s="62">
        <v>0</v>
      </c>
      <c r="O126" s="62">
        <v>0</v>
      </c>
      <c r="P126" s="62">
        <v>0</v>
      </c>
      <c r="Q126" s="62">
        <v>0</v>
      </c>
      <c r="R126" s="62">
        <v>0</v>
      </c>
      <c r="S126" s="62">
        <v>0</v>
      </c>
      <c r="T126" s="62">
        <v>0</v>
      </c>
      <c r="U126" s="62">
        <v>0</v>
      </c>
      <c r="V126" s="62">
        <v>0</v>
      </c>
      <c r="W126" s="62">
        <v>0</v>
      </c>
      <c r="X126" s="62">
        <v>0</v>
      </c>
      <c r="Y126" s="62">
        <v>0</v>
      </c>
      <c r="Z126" s="62">
        <v>0</v>
      </c>
      <c r="AA126" s="62">
        <v>0</v>
      </c>
      <c r="AB126" s="62">
        <v>0</v>
      </c>
      <c r="AC126" s="62">
        <v>0</v>
      </c>
      <c r="AD126" s="62">
        <v>0</v>
      </c>
      <c r="AE126" s="62">
        <v>0</v>
      </c>
      <c r="AF126" s="62">
        <v>0</v>
      </c>
      <c r="AG126" s="62">
        <v>0</v>
      </c>
      <c r="AH126" s="62">
        <v>0</v>
      </c>
      <c r="AI126" s="62">
        <v>0</v>
      </c>
      <c r="AJ126" s="63">
        <f t="shared" si="1"/>
        <v>0</v>
      </c>
      <c r="AM126" s="70"/>
    </row>
    <row r="127" spans="1:39" ht="20.100000000000001" customHeight="1">
      <c r="A127" s="59">
        <v>290</v>
      </c>
      <c r="B127" s="60" t="s">
        <v>793</v>
      </c>
      <c r="C127" s="61" t="s">
        <v>1298</v>
      </c>
      <c r="D127" s="62">
        <v>0</v>
      </c>
      <c r="E127" s="62">
        <v>72071.399999999994</v>
      </c>
      <c r="F127" s="62">
        <v>0</v>
      </c>
      <c r="G127" s="62">
        <v>65742470.610000007</v>
      </c>
      <c r="H127" s="62">
        <v>0</v>
      </c>
      <c r="I127" s="62">
        <v>0</v>
      </c>
      <c r="J127" s="62">
        <v>0</v>
      </c>
      <c r="K127" s="62">
        <v>0</v>
      </c>
      <c r="L127" s="62">
        <v>0</v>
      </c>
      <c r="M127" s="62">
        <v>0</v>
      </c>
      <c r="N127" s="62">
        <v>0</v>
      </c>
      <c r="O127" s="62">
        <v>0</v>
      </c>
      <c r="P127" s="62">
        <v>0</v>
      </c>
      <c r="Q127" s="62">
        <v>0</v>
      </c>
      <c r="R127" s="62">
        <v>0</v>
      </c>
      <c r="S127" s="62">
        <v>0</v>
      </c>
      <c r="T127" s="62">
        <v>75</v>
      </c>
      <c r="U127" s="62">
        <v>0</v>
      </c>
      <c r="V127" s="62">
        <v>0</v>
      </c>
      <c r="W127" s="62">
        <v>0</v>
      </c>
      <c r="X127" s="62">
        <v>0</v>
      </c>
      <c r="Y127" s="62">
        <v>0</v>
      </c>
      <c r="Z127" s="62">
        <v>0</v>
      </c>
      <c r="AA127" s="62">
        <v>0</v>
      </c>
      <c r="AB127" s="62">
        <v>0</v>
      </c>
      <c r="AC127" s="62">
        <v>0</v>
      </c>
      <c r="AD127" s="62">
        <v>0</v>
      </c>
      <c r="AE127" s="62">
        <v>0</v>
      </c>
      <c r="AF127" s="62">
        <v>0</v>
      </c>
      <c r="AG127" s="62">
        <v>0</v>
      </c>
      <c r="AH127" s="62">
        <v>0</v>
      </c>
      <c r="AI127" s="62">
        <v>0</v>
      </c>
      <c r="AJ127" s="63">
        <f t="shared" si="1"/>
        <v>65814617.010000005</v>
      </c>
      <c r="AM127" s="70"/>
    </row>
    <row r="128" spans="1:39" ht="20.100000000000001" customHeight="1">
      <c r="A128" s="59">
        <v>291</v>
      </c>
      <c r="B128" s="60" t="s">
        <v>794</v>
      </c>
      <c r="C128" s="61" t="s">
        <v>1298</v>
      </c>
      <c r="D128" s="62">
        <v>0</v>
      </c>
      <c r="E128" s="62">
        <v>0</v>
      </c>
      <c r="F128" s="62">
        <v>62735210.460000001</v>
      </c>
      <c r="G128" s="62">
        <v>167347062.88999993</v>
      </c>
      <c r="H128" s="62">
        <v>0</v>
      </c>
      <c r="I128" s="62">
        <v>11313.26</v>
      </c>
      <c r="J128" s="62">
        <v>41525052.979999997</v>
      </c>
      <c r="K128" s="62">
        <v>68870</v>
      </c>
      <c r="L128" s="62">
        <v>0</v>
      </c>
      <c r="M128" s="62">
        <v>0</v>
      </c>
      <c r="N128" s="62">
        <v>115830.35</v>
      </c>
      <c r="O128" s="62">
        <v>0</v>
      </c>
      <c r="P128" s="62">
        <v>28610643.039999999</v>
      </c>
      <c r="Q128" s="62">
        <v>0</v>
      </c>
      <c r="R128" s="62">
        <v>0</v>
      </c>
      <c r="S128" s="62">
        <v>0</v>
      </c>
      <c r="T128" s="62">
        <v>0</v>
      </c>
      <c r="U128" s="62">
        <v>0</v>
      </c>
      <c r="V128" s="62">
        <v>37730</v>
      </c>
      <c r="W128" s="62">
        <v>0</v>
      </c>
      <c r="X128" s="62">
        <v>422662.23019999999</v>
      </c>
      <c r="Y128" s="62">
        <v>0</v>
      </c>
      <c r="Z128" s="62">
        <v>50.009399999999999</v>
      </c>
      <c r="AA128" s="62">
        <v>924619738.77279997</v>
      </c>
      <c r="AB128" s="62">
        <v>0</v>
      </c>
      <c r="AC128" s="62">
        <v>0</v>
      </c>
      <c r="AD128" s="62">
        <v>36392.711600000002</v>
      </c>
      <c r="AE128" s="62">
        <v>0</v>
      </c>
      <c r="AF128" s="62">
        <v>0</v>
      </c>
      <c r="AG128" s="62">
        <v>0</v>
      </c>
      <c r="AH128" s="62">
        <v>0</v>
      </c>
      <c r="AI128" s="62">
        <v>0</v>
      </c>
      <c r="AJ128" s="63">
        <f t="shared" si="1"/>
        <v>1225530556.704</v>
      </c>
      <c r="AM128" s="70"/>
    </row>
    <row r="129" spans="1:39" ht="20.100000000000001" customHeight="1">
      <c r="A129" s="59">
        <v>292</v>
      </c>
      <c r="B129" s="60" t="s">
        <v>152</v>
      </c>
      <c r="C129" s="61" t="s">
        <v>1298</v>
      </c>
      <c r="D129" s="62">
        <v>1633.44</v>
      </c>
      <c r="E129" s="62">
        <v>480</v>
      </c>
      <c r="F129" s="62">
        <v>1046775.29</v>
      </c>
      <c r="G129" s="62">
        <v>13712.220000000001</v>
      </c>
      <c r="H129" s="62">
        <v>0</v>
      </c>
      <c r="I129" s="62">
        <v>0</v>
      </c>
      <c r="J129" s="62">
        <v>0</v>
      </c>
      <c r="K129" s="62">
        <v>0</v>
      </c>
      <c r="L129" s="62">
        <v>0</v>
      </c>
      <c r="M129" s="62">
        <v>0</v>
      </c>
      <c r="N129" s="62">
        <v>0</v>
      </c>
      <c r="O129" s="62">
        <v>0</v>
      </c>
      <c r="P129" s="62">
        <v>0</v>
      </c>
      <c r="Q129" s="62">
        <v>0</v>
      </c>
      <c r="R129" s="62">
        <v>0</v>
      </c>
      <c r="S129" s="62">
        <v>0</v>
      </c>
      <c r="T129" s="62">
        <v>0</v>
      </c>
      <c r="U129" s="62">
        <v>0</v>
      </c>
      <c r="V129" s="62">
        <v>0</v>
      </c>
      <c r="W129" s="62">
        <v>0</v>
      </c>
      <c r="X129" s="62">
        <v>0</v>
      </c>
      <c r="Y129" s="62">
        <v>0</v>
      </c>
      <c r="Z129" s="62">
        <v>0</v>
      </c>
      <c r="AA129" s="62">
        <v>0</v>
      </c>
      <c r="AB129" s="62">
        <v>0</v>
      </c>
      <c r="AC129" s="62">
        <v>0</v>
      </c>
      <c r="AD129" s="62">
        <v>0</v>
      </c>
      <c r="AE129" s="62">
        <v>0</v>
      </c>
      <c r="AF129" s="62">
        <v>0</v>
      </c>
      <c r="AG129" s="62">
        <v>0</v>
      </c>
      <c r="AH129" s="62">
        <v>0</v>
      </c>
      <c r="AI129" s="62">
        <v>0</v>
      </c>
      <c r="AJ129" s="63">
        <f t="shared" si="1"/>
        <v>1062600.95</v>
      </c>
      <c r="AM129" s="70"/>
    </row>
    <row r="130" spans="1:39" ht="20.100000000000001" customHeight="1">
      <c r="A130" s="59">
        <v>293</v>
      </c>
      <c r="B130" s="60" t="s">
        <v>795</v>
      </c>
      <c r="C130" s="61" t="s">
        <v>1298</v>
      </c>
      <c r="D130" s="62">
        <v>0</v>
      </c>
      <c r="E130" s="62">
        <v>0</v>
      </c>
      <c r="F130" s="62">
        <v>126770.02</v>
      </c>
      <c r="G130" s="62">
        <v>546</v>
      </c>
      <c r="H130" s="62">
        <v>0</v>
      </c>
      <c r="I130" s="62">
        <v>50</v>
      </c>
      <c r="J130" s="62">
        <v>741909</v>
      </c>
      <c r="K130" s="62">
        <v>0</v>
      </c>
      <c r="L130" s="62">
        <v>0</v>
      </c>
      <c r="M130" s="62">
        <v>0</v>
      </c>
      <c r="N130" s="62">
        <v>0</v>
      </c>
      <c r="O130" s="62">
        <v>0</v>
      </c>
      <c r="P130" s="62">
        <v>0</v>
      </c>
      <c r="Q130" s="62">
        <v>0</v>
      </c>
      <c r="R130" s="62">
        <v>0</v>
      </c>
      <c r="S130" s="62">
        <v>0</v>
      </c>
      <c r="T130" s="62">
        <v>0</v>
      </c>
      <c r="U130" s="62">
        <v>0</v>
      </c>
      <c r="V130" s="62">
        <v>0</v>
      </c>
      <c r="W130" s="62">
        <v>0</v>
      </c>
      <c r="X130" s="62">
        <v>0</v>
      </c>
      <c r="Y130" s="62">
        <v>0</v>
      </c>
      <c r="Z130" s="62">
        <v>0</v>
      </c>
      <c r="AA130" s="62">
        <v>0</v>
      </c>
      <c r="AB130" s="62">
        <v>0</v>
      </c>
      <c r="AC130" s="62">
        <v>0</v>
      </c>
      <c r="AD130" s="62">
        <v>0</v>
      </c>
      <c r="AE130" s="62">
        <v>0</v>
      </c>
      <c r="AF130" s="62">
        <v>0</v>
      </c>
      <c r="AG130" s="62">
        <v>0</v>
      </c>
      <c r="AH130" s="62">
        <v>0</v>
      </c>
      <c r="AI130" s="62">
        <v>0</v>
      </c>
      <c r="AJ130" s="63">
        <f t="shared" si="1"/>
        <v>869275.02</v>
      </c>
      <c r="AM130" s="70"/>
    </row>
    <row r="131" spans="1:39" ht="20.100000000000001" customHeight="1">
      <c r="A131" s="73">
        <v>294</v>
      </c>
      <c r="B131" s="74" t="s">
        <v>154</v>
      </c>
      <c r="C131" s="75" t="s">
        <v>1298</v>
      </c>
      <c r="D131" s="76">
        <v>0</v>
      </c>
      <c r="E131" s="76">
        <v>0</v>
      </c>
      <c r="F131" s="76">
        <v>0</v>
      </c>
      <c r="G131" s="76">
        <v>0</v>
      </c>
      <c r="H131" s="76">
        <v>0</v>
      </c>
      <c r="I131" s="76">
        <v>0</v>
      </c>
      <c r="J131" s="76">
        <v>0</v>
      </c>
      <c r="K131" s="76">
        <v>0</v>
      </c>
      <c r="L131" s="76">
        <v>0</v>
      </c>
      <c r="M131" s="76">
        <v>0</v>
      </c>
      <c r="N131" s="76">
        <v>0</v>
      </c>
      <c r="O131" s="76">
        <v>0</v>
      </c>
      <c r="P131" s="76">
        <v>0</v>
      </c>
      <c r="Q131" s="76">
        <v>0</v>
      </c>
      <c r="R131" s="76">
        <v>0</v>
      </c>
      <c r="S131" s="76">
        <v>0</v>
      </c>
      <c r="T131" s="76">
        <v>0</v>
      </c>
      <c r="U131" s="76">
        <v>0</v>
      </c>
      <c r="V131" s="76">
        <v>0</v>
      </c>
      <c r="W131" s="76">
        <v>0</v>
      </c>
      <c r="X131" s="76">
        <v>0</v>
      </c>
      <c r="Y131" s="76">
        <v>0</v>
      </c>
      <c r="Z131" s="76">
        <v>0</v>
      </c>
      <c r="AA131" s="76">
        <v>0</v>
      </c>
      <c r="AB131" s="76">
        <v>0</v>
      </c>
      <c r="AC131" s="76">
        <v>0</v>
      </c>
      <c r="AD131" s="76">
        <v>0</v>
      </c>
      <c r="AE131" s="76">
        <v>0</v>
      </c>
      <c r="AF131" s="76">
        <v>0</v>
      </c>
      <c r="AG131" s="76">
        <v>0</v>
      </c>
      <c r="AH131" s="76">
        <v>0</v>
      </c>
      <c r="AI131" s="76">
        <v>0</v>
      </c>
      <c r="AJ131" s="77">
        <f t="shared" si="1"/>
        <v>0</v>
      </c>
      <c r="AM131" s="70"/>
    </row>
    <row r="132" spans="1:39" ht="20.100000000000001" customHeight="1">
      <c r="A132" s="73">
        <v>295</v>
      </c>
      <c r="B132" s="74" t="s">
        <v>155</v>
      </c>
      <c r="C132" s="75" t="s">
        <v>1298</v>
      </c>
      <c r="D132" s="76">
        <v>0</v>
      </c>
      <c r="E132" s="76">
        <v>0</v>
      </c>
      <c r="F132" s="76">
        <v>0</v>
      </c>
      <c r="G132" s="76">
        <v>0</v>
      </c>
      <c r="H132" s="76">
        <v>0</v>
      </c>
      <c r="I132" s="76">
        <v>0</v>
      </c>
      <c r="J132" s="76">
        <v>0</v>
      </c>
      <c r="K132" s="76">
        <v>0</v>
      </c>
      <c r="L132" s="76">
        <v>0</v>
      </c>
      <c r="M132" s="76">
        <v>0</v>
      </c>
      <c r="N132" s="76">
        <v>0</v>
      </c>
      <c r="O132" s="76">
        <v>0</v>
      </c>
      <c r="P132" s="76">
        <v>0</v>
      </c>
      <c r="Q132" s="76">
        <v>0</v>
      </c>
      <c r="R132" s="76">
        <v>0</v>
      </c>
      <c r="S132" s="76">
        <v>0</v>
      </c>
      <c r="T132" s="76">
        <v>0</v>
      </c>
      <c r="U132" s="76">
        <v>0</v>
      </c>
      <c r="V132" s="76">
        <v>0</v>
      </c>
      <c r="W132" s="76">
        <v>0</v>
      </c>
      <c r="X132" s="76">
        <v>0</v>
      </c>
      <c r="Y132" s="76">
        <v>0</v>
      </c>
      <c r="Z132" s="76">
        <v>0</v>
      </c>
      <c r="AA132" s="76">
        <v>0</v>
      </c>
      <c r="AB132" s="76">
        <v>0</v>
      </c>
      <c r="AC132" s="76">
        <v>0</v>
      </c>
      <c r="AD132" s="76">
        <v>0</v>
      </c>
      <c r="AE132" s="76">
        <v>0</v>
      </c>
      <c r="AF132" s="76">
        <v>0</v>
      </c>
      <c r="AG132" s="76">
        <v>0</v>
      </c>
      <c r="AH132" s="76">
        <v>0</v>
      </c>
      <c r="AI132" s="76">
        <v>0</v>
      </c>
      <c r="AJ132" s="77">
        <f t="shared" si="1"/>
        <v>0</v>
      </c>
      <c r="AM132" s="70"/>
    </row>
    <row r="133" spans="1:39" ht="20.100000000000001" customHeight="1">
      <c r="A133" s="73">
        <v>296</v>
      </c>
      <c r="B133" s="74" t="s">
        <v>156</v>
      </c>
      <c r="C133" s="75" t="s">
        <v>1298</v>
      </c>
      <c r="D133" s="76">
        <v>0</v>
      </c>
      <c r="E133" s="76">
        <v>0</v>
      </c>
      <c r="F133" s="76">
        <v>0</v>
      </c>
      <c r="G133" s="76">
        <v>0</v>
      </c>
      <c r="H133" s="76">
        <v>0</v>
      </c>
      <c r="I133" s="76">
        <v>0</v>
      </c>
      <c r="J133" s="76">
        <v>0</v>
      </c>
      <c r="K133" s="76">
        <v>0</v>
      </c>
      <c r="L133" s="76">
        <v>0</v>
      </c>
      <c r="M133" s="76">
        <v>0</v>
      </c>
      <c r="N133" s="76">
        <v>0</v>
      </c>
      <c r="O133" s="76">
        <v>0</v>
      </c>
      <c r="P133" s="76">
        <v>0</v>
      </c>
      <c r="Q133" s="76">
        <v>0</v>
      </c>
      <c r="R133" s="76">
        <v>0</v>
      </c>
      <c r="S133" s="76">
        <v>0</v>
      </c>
      <c r="T133" s="76">
        <v>0</v>
      </c>
      <c r="U133" s="76">
        <v>0</v>
      </c>
      <c r="V133" s="76">
        <v>0</v>
      </c>
      <c r="W133" s="76">
        <v>0</v>
      </c>
      <c r="X133" s="76">
        <v>0</v>
      </c>
      <c r="Y133" s="76">
        <v>0</v>
      </c>
      <c r="Z133" s="76">
        <v>0</v>
      </c>
      <c r="AA133" s="76">
        <v>0</v>
      </c>
      <c r="AB133" s="76">
        <v>0</v>
      </c>
      <c r="AC133" s="76">
        <v>0</v>
      </c>
      <c r="AD133" s="76">
        <v>0</v>
      </c>
      <c r="AE133" s="76">
        <v>0</v>
      </c>
      <c r="AF133" s="76">
        <v>0</v>
      </c>
      <c r="AG133" s="76">
        <v>0</v>
      </c>
      <c r="AH133" s="76">
        <v>0</v>
      </c>
      <c r="AI133" s="76">
        <v>0</v>
      </c>
      <c r="AJ133" s="77">
        <f t="shared" si="1"/>
        <v>0</v>
      </c>
      <c r="AM133" s="70"/>
    </row>
    <row r="134" spans="1:39" ht="20.100000000000001" customHeight="1">
      <c r="A134" s="59">
        <v>297</v>
      </c>
      <c r="B134" s="60" t="s">
        <v>796</v>
      </c>
      <c r="C134" s="61" t="s">
        <v>1298</v>
      </c>
      <c r="D134" s="62">
        <v>0</v>
      </c>
      <c r="E134" s="62">
        <v>0</v>
      </c>
      <c r="F134" s="62">
        <v>0</v>
      </c>
      <c r="G134" s="62">
        <v>0</v>
      </c>
      <c r="H134" s="62">
        <v>0</v>
      </c>
      <c r="I134" s="62">
        <v>0</v>
      </c>
      <c r="J134" s="62">
        <v>0</v>
      </c>
      <c r="K134" s="62">
        <v>0</v>
      </c>
      <c r="L134" s="62">
        <v>0</v>
      </c>
      <c r="M134" s="62">
        <v>0</v>
      </c>
      <c r="N134" s="62">
        <v>0</v>
      </c>
      <c r="O134" s="62">
        <v>0</v>
      </c>
      <c r="P134" s="62">
        <v>0</v>
      </c>
      <c r="Q134" s="62">
        <v>0</v>
      </c>
      <c r="R134" s="62">
        <v>0</v>
      </c>
      <c r="S134" s="62">
        <v>0</v>
      </c>
      <c r="T134" s="62">
        <v>0</v>
      </c>
      <c r="U134" s="62">
        <v>0</v>
      </c>
      <c r="V134" s="62">
        <v>0</v>
      </c>
      <c r="W134" s="62">
        <v>0</v>
      </c>
      <c r="X134" s="62">
        <v>0</v>
      </c>
      <c r="Y134" s="62">
        <v>0</v>
      </c>
      <c r="Z134" s="62">
        <v>0</v>
      </c>
      <c r="AA134" s="62">
        <v>0</v>
      </c>
      <c r="AB134" s="62">
        <v>0</v>
      </c>
      <c r="AC134" s="62">
        <v>0</v>
      </c>
      <c r="AD134" s="62">
        <v>0</v>
      </c>
      <c r="AE134" s="62">
        <v>0</v>
      </c>
      <c r="AF134" s="62">
        <v>0</v>
      </c>
      <c r="AG134" s="62">
        <v>0</v>
      </c>
      <c r="AH134" s="62">
        <v>0</v>
      </c>
      <c r="AI134" s="62">
        <v>0</v>
      </c>
      <c r="AJ134" s="63">
        <f t="shared" si="1"/>
        <v>0</v>
      </c>
      <c r="AM134" s="70"/>
    </row>
    <row r="135" spans="1:39" ht="20.100000000000001" customHeight="1">
      <c r="A135" s="59">
        <v>298</v>
      </c>
      <c r="B135" s="60" t="s">
        <v>797</v>
      </c>
      <c r="C135" s="61" t="s">
        <v>1298</v>
      </c>
      <c r="D135" s="62">
        <v>0</v>
      </c>
      <c r="E135" s="62">
        <v>0</v>
      </c>
      <c r="F135" s="62">
        <v>0</v>
      </c>
      <c r="G135" s="62">
        <v>0</v>
      </c>
      <c r="H135" s="62">
        <v>0</v>
      </c>
      <c r="I135" s="62">
        <v>0</v>
      </c>
      <c r="J135" s="62">
        <v>0</v>
      </c>
      <c r="K135" s="62">
        <v>0</v>
      </c>
      <c r="L135" s="62">
        <v>0</v>
      </c>
      <c r="M135" s="62">
        <v>0</v>
      </c>
      <c r="N135" s="62">
        <v>0</v>
      </c>
      <c r="O135" s="62">
        <v>0</v>
      </c>
      <c r="P135" s="62">
        <v>0</v>
      </c>
      <c r="Q135" s="62">
        <v>0</v>
      </c>
      <c r="R135" s="62">
        <v>0</v>
      </c>
      <c r="S135" s="62">
        <v>0</v>
      </c>
      <c r="T135" s="62">
        <v>0</v>
      </c>
      <c r="U135" s="62">
        <v>0</v>
      </c>
      <c r="V135" s="62">
        <v>0</v>
      </c>
      <c r="W135" s="62">
        <v>0</v>
      </c>
      <c r="X135" s="62">
        <v>0</v>
      </c>
      <c r="Y135" s="62">
        <v>0</v>
      </c>
      <c r="Z135" s="62">
        <v>0</v>
      </c>
      <c r="AA135" s="62">
        <v>0</v>
      </c>
      <c r="AB135" s="62">
        <v>0</v>
      </c>
      <c r="AC135" s="62">
        <v>0</v>
      </c>
      <c r="AD135" s="62">
        <v>0</v>
      </c>
      <c r="AE135" s="62">
        <v>0</v>
      </c>
      <c r="AF135" s="62">
        <v>0</v>
      </c>
      <c r="AG135" s="62">
        <v>0</v>
      </c>
      <c r="AH135" s="62">
        <v>0</v>
      </c>
      <c r="AI135" s="62">
        <v>0</v>
      </c>
      <c r="AJ135" s="63">
        <f t="shared" si="1"/>
        <v>0</v>
      </c>
      <c r="AM135" s="70"/>
    </row>
    <row r="136" spans="1:39" ht="20.100000000000001" customHeight="1">
      <c r="A136" s="59">
        <v>299</v>
      </c>
      <c r="B136" s="60" t="s">
        <v>798</v>
      </c>
      <c r="C136" s="61" t="s">
        <v>1298</v>
      </c>
      <c r="D136" s="62">
        <v>0</v>
      </c>
      <c r="E136" s="62">
        <v>0</v>
      </c>
      <c r="F136" s="62">
        <v>0</v>
      </c>
      <c r="G136" s="62">
        <v>0</v>
      </c>
      <c r="H136" s="62">
        <v>0</v>
      </c>
      <c r="I136" s="62">
        <v>0</v>
      </c>
      <c r="J136" s="62">
        <v>575000</v>
      </c>
      <c r="K136" s="62">
        <v>0</v>
      </c>
      <c r="L136" s="62">
        <v>0</v>
      </c>
      <c r="M136" s="62">
        <v>0</v>
      </c>
      <c r="N136" s="62">
        <v>0</v>
      </c>
      <c r="O136" s="62">
        <v>0</v>
      </c>
      <c r="P136" s="62">
        <v>0</v>
      </c>
      <c r="Q136" s="62">
        <v>0</v>
      </c>
      <c r="R136" s="62">
        <v>0</v>
      </c>
      <c r="S136" s="62">
        <v>0</v>
      </c>
      <c r="T136" s="62">
        <v>575000</v>
      </c>
      <c r="U136" s="62">
        <v>0</v>
      </c>
      <c r="V136" s="62">
        <v>0</v>
      </c>
      <c r="W136" s="62">
        <v>0</v>
      </c>
      <c r="X136" s="62">
        <v>0</v>
      </c>
      <c r="Y136" s="62">
        <v>0</v>
      </c>
      <c r="Z136" s="62">
        <v>0</v>
      </c>
      <c r="AA136" s="62">
        <v>0</v>
      </c>
      <c r="AB136" s="62">
        <v>0</v>
      </c>
      <c r="AC136" s="62">
        <v>0</v>
      </c>
      <c r="AD136" s="62">
        <v>0</v>
      </c>
      <c r="AE136" s="62">
        <v>0</v>
      </c>
      <c r="AF136" s="62">
        <v>0</v>
      </c>
      <c r="AG136" s="62">
        <v>0</v>
      </c>
      <c r="AH136" s="62">
        <v>0</v>
      </c>
      <c r="AI136" s="62">
        <v>0</v>
      </c>
      <c r="AJ136" s="63">
        <f t="shared" si="1"/>
        <v>1150000</v>
      </c>
      <c r="AM136" s="70"/>
    </row>
    <row r="137" spans="1:39" ht="20.100000000000001" customHeight="1">
      <c r="A137" s="59">
        <v>300</v>
      </c>
      <c r="B137" s="60" t="s">
        <v>799</v>
      </c>
      <c r="C137" s="61" t="s">
        <v>1298</v>
      </c>
      <c r="D137" s="62">
        <v>0</v>
      </c>
      <c r="E137" s="62">
        <v>0</v>
      </c>
      <c r="F137" s="62">
        <v>0</v>
      </c>
      <c r="G137" s="62">
        <v>966.67000000000007</v>
      </c>
      <c r="H137" s="62">
        <v>0</v>
      </c>
      <c r="I137" s="62">
        <v>0</v>
      </c>
      <c r="J137" s="62">
        <v>0</v>
      </c>
      <c r="K137" s="62">
        <v>0</v>
      </c>
      <c r="L137" s="62">
        <v>0</v>
      </c>
      <c r="M137" s="62">
        <v>0</v>
      </c>
      <c r="N137" s="62">
        <v>0</v>
      </c>
      <c r="O137" s="62">
        <v>0</v>
      </c>
      <c r="P137" s="62">
        <v>0</v>
      </c>
      <c r="Q137" s="62">
        <v>0</v>
      </c>
      <c r="R137" s="62">
        <v>0</v>
      </c>
      <c r="S137" s="62">
        <v>0</v>
      </c>
      <c r="T137" s="62">
        <v>0</v>
      </c>
      <c r="U137" s="62">
        <v>0</v>
      </c>
      <c r="V137" s="62">
        <v>0</v>
      </c>
      <c r="W137" s="62">
        <v>0</v>
      </c>
      <c r="X137" s="62">
        <v>0</v>
      </c>
      <c r="Y137" s="62">
        <v>0</v>
      </c>
      <c r="Z137" s="62">
        <v>0</v>
      </c>
      <c r="AA137" s="62">
        <v>0</v>
      </c>
      <c r="AB137" s="62">
        <v>0</v>
      </c>
      <c r="AC137" s="62">
        <v>0</v>
      </c>
      <c r="AD137" s="62">
        <v>0</v>
      </c>
      <c r="AE137" s="62">
        <v>0</v>
      </c>
      <c r="AF137" s="62">
        <v>0</v>
      </c>
      <c r="AG137" s="62">
        <v>0</v>
      </c>
      <c r="AH137" s="62">
        <v>0</v>
      </c>
      <c r="AI137" s="62">
        <v>0</v>
      </c>
      <c r="AJ137" s="63">
        <f t="shared" si="1"/>
        <v>966.67000000000007</v>
      </c>
      <c r="AM137" s="70"/>
    </row>
    <row r="138" spans="1:39" ht="20.100000000000001" customHeight="1">
      <c r="A138" s="59">
        <v>301</v>
      </c>
      <c r="B138" s="60" t="s">
        <v>800</v>
      </c>
      <c r="C138" s="61" t="s">
        <v>1298</v>
      </c>
      <c r="D138" s="62">
        <v>0</v>
      </c>
      <c r="E138" s="62">
        <v>0</v>
      </c>
      <c r="F138" s="62">
        <v>0</v>
      </c>
      <c r="G138" s="62">
        <v>0</v>
      </c>
      <c r="H138" s="62">
        <v>0</v>
      </c>
      <c r="I138" s="62">
        <v>0</v>
      </c>
      <c r="J138" s="62">
        <v>1585000</v>
      </c>
      <c r="K138" s="62">
        <v>0</v>
      </c>
      <c r="L138" s="62">
        <v>0</v>
      </c>
      <c r="M138" s="62">
        <v>0</v>
      </c>
      <c r="N138" s="62">
        <v>0</v>
      </c>
      <c r="O138" s="62">
        <v>0</v>
      </c>
      <c r="P138" s="62">
        <v>0</v>
      </c>
      <c r="Q138" s="62">
        <v>0</v>
      </c>
      <c r="R138" s="62">
        <v>0</v>
      </c>
      <c r="S138" s="62">
        <v>0</v>
      </c>
      <c r="T138" s="62">
        <v>0</v>
      </c>
      <c r="U138" s="62">
        <v>0</v>
      </c>
      <c r="V138" s="62">
        <v>0</v>
      </c>
      <c r="W138" s="62">
        <v>0</v>
      </c>
      <c r="X138" s="62">
        <v>0</v>
      </c>
      <c r="Y138" s="62">
        <v>0</v>
      </c>
      <c r="Z138" s="62">
        <v>0</v>
      </c>
      <c r="AA138" s="62">
        <v>0</v>
      </c>
      <c r="AB138" s="62">
        <v>0</v>
      </c>
      <c r="AC138" s="62">
        <v>0</v>
      </c>
      <c r="AD138" s="62">
        <v>0</v>
      </c>
      <c r="AE138" s="62">
        <v>0</v>
      </c>
      <c r="AF138" s="62">
        <v>0</v>
      </c>
      <c r="AG138" s="62">
        <v>0</v>
      </c>
      <c r="AH138" s="62">
        <v>0</v>
      </c>
      <c r="AI138" s="62">
        <v>0</v>
      </c>
      <c r="AJ138" s="63">
        <f t="shared" si="1"/>
        <v>1585000</v>
      </c>
      <c r="AM138" s="70"/>
    </row>
    <row r="139" spans="1:39" ht="20.100000000000001" customHeight="1">
      <c r="A139" s="59">
        <v>302</v>
      </c>
      <c r="B139" s="60" t="s">
        <v>801</v>
      </c>
      <c r="C139" s="61" t="s">
        <v>1298</v>
      </c>
      <c r="D139" s="62">
        <v>1462.32</v>
      </c>
      <c r="E139" s="62">
        <v>0</v>
      </c>
      <c r="F139" s="62">
        <v>0</v>
      </c>
      <c r="G139" s="62">
        <v>0</v>
      </c>
      <c r="H139" s="62">
        <v>0</v>
      </c>
      <c r="I139" s="62">
        <v>0</v>
      </c>
      <c r="J139" s="62">
        <v>1500260</v>
      </c>
      <c r="K139" s="62">
        <v>0</v>
      </c>
      <c r="L139" s="62">
        <v>0</v>
      </c>
      <c r="M139" s="62">
        <v>0</v>
      </c>
      <c r="N139" s="62">
        <v>0</v>
      </c>
      <c r="O139" s="62">
        <v>0</v>
      </c>
      <c r="P139" s="62">
        <v>0</v>
      </c>
      <c r="Q139" s="62">
        <v>0</v>
      </c>
      <c r="R139" s="62">
        <v>0</v>
      </c>
      <c r="S139" s="62">
        <v>0</v>
      </c>
      <c r="T139" s="62">
        <v>0</v>
      </c>
      <c r="U139" s="62">
        <v>0</v>
      </c>
      <c r="V139" s="62">
        <v>0</v>
      </c>
      <c r="W139" s="62">
        <v>0</v>
      </c>
      <c r="X139" s="62">
        <v>0</v>
      </c>
      <c r="Y139" s="62">
        <v>0</v>
      </c>
      <c r="Z139" s="62">
        <v>0</v>
      </c>
      <c r="AA139" s="62">
        <v>0</v>
      </c>
      <c r="AB139" s="62">
        <v>0</v>
      </c>
      <c r="AC139" s="62">
        <v>0</v>
      </c>
      <c r="AD139" s="62">
        <v>0</v>
      </c>
      <c r="AE139" s="62">
        <v>0</v>
      </c>
      <c r="AF139" s="62">
        <v>0</v>
      </c>
      <c r="AG139" s="62">
        <v>0</v>
      </c>
      <c r="AH139" s="62">
        <v>0</v>
      </c>
      <c r="AI139" s="62">
        <v>0</v>
      </c>
      <c r="AJ139" s="63">
        <f t="shared" si="1"/>
        <v>1501722.32</v>
      </c>
      <c r="AM139" s="70"/>
    </row>
    <row r="140" spans="1:39" ht="20.100000000000001" customHeight="1">
      <c r="A140" s="59">
        <v>303</v>
      </c>
      <c r="B140" s="60" t="s">
        <v>802</v>
      </c>
      <c r="C140" s="61" t="s">
        <v>1298</v>
      </c>
      <c r="D140" s="62">
        <v>1374000</v>
      </c>
      <c r="E140" s="62">
        <v>280</v>
      </c>
      <c r="F140" s="62">
        <v>0</v>
      </c>
      <c r="G140" s="62">
        <v>0</v>
      </c>
      <c r="H140" s="62">
        <v>0</v>
      </c>
      <c r="I140" s="62">
        <v>0</v>
      </c>
      <c r="J140" s="62">
        <v>0</v>
      </c>
      <c r="K140" s="62">
        <v>0</v>
      </c>
      <c r="L140" s="62">
        <v>0</v>
      </c>
      <c r="M140" s="62">
        <v>0</v>
      </c>
      <c r="N140" s="62">
        <v>0</v>
      </c>
      <c r="O140" s="62">
        <v>0</v>
      </c>
      <c r="P140" s="62">
        <v>0</v>
      </c>
      <c r="Q140" s="62">
        <v>0</v>
      </c>
      <c r="R140" s="62">
        <v>0</v>
      </c>
      <c r="S140" s="62">
        <v>0</v>
      </c>
      <c r="T140" s="62">
        <v>0</v>
      </c>
      <c r="U140" s="62">
        <v>0</v>
      </c>
      <c r="V140" s="62">
        <v>0</v>
      </c>
      <c r="W140" s="62">
        <v>0</v>
      </c>
      <c r="X140" s="62">
        <v>0</v>
      </c>
      <c r="Y140" s="62">
        <v>0</v>
      </c>
      <c r="Z140" s="62">
        <v>0</v>
      </c>
      <c r="AA140" s="62">
        <v>0</v>
      </c>
      <c r="AB140" s="62">
        <v>0</v>
      </c>
      <c r="AC140" s="62">
        <v>0</v>
      </c>
      <c r="AD140" s="62">
        <v>0</v>
      </c>
      <c r="AE140" s="62">
        <v>0</v>
      </c>
      <c r="AF140" s="62">
        <v>0</v>
      </c>
      <c r="AG140" s="62">
        <v>0</v>
      </c>
      <c r="AH140" s="62">
        <v>0</v>
      </c>
      <c r="AI140" s="62">
        <v>0</v>
      </c>
      <c r="AJ140" s="63">
        <f t="shared" si="1"/>
        <v>1374280</v>
      </c>
      <c r="AM140" s="70"/>
    </row>
    <row r="141" spans="1:39" ht="20.100000000000001" customHeight="1">
      <c r="A141" s="59">
        <v>304</v>
      </c>
      <c r="B141" s="60" t="s">
        <v>803</v>
      </c>
      <c r="C141" s="61" t="s">
        <v>1298</v>
      </c>
      <c r="D141" s="62">
        <v>0</v>
      </c>
      <c r="E141" s="62">
        <v>0</v>
      </c>
      <c r="F141" s="62">
        <v>0</v>
      </c>
      <c r="G141" s="62">
        <v>0</v>
      </c>
      <c r="H141" s="62">
        <v>0</v>
      </c>
      <c r="I141" s="62">
        <v>0</v>
      </c>
      <c r="J141" s="62">
        <v>0</v>
      </c>
      <c r="K141" s="62">
        <v>0</v>
      </c>
      <c r="L141" s="62">
        <v>0</v>
      </c>
      <c r="M141" s="62">
        <v>0</v>
      </c>
      <c r="N141" s="62">
        <v>0</v>
      </c>
      <c r="O141" s="62">
        <v>0</v>
      </c>
      <c r="P141" s="62">
        <v>0</v>
      </c>
      <c r="Q141" s="62">
        <v>0</v>
      </c>
      <c r="R141" s="62">
        <v>0</v>
      </c>
      <c r="S141" s="62">
        <v>0</v>
      </c>
      <c r="T141" s="62">
        <v>0</v>
      </c>
      <c r="U141" s="62">
        <v>0</v>
      </c>
      <c r="V141" s="62">
        <v>0</v>
      </c>
      <c r="W141" s="62">
        <v>0</v>
      </c>
      <c r="X141" s="62">
        <v>0</v>
      </c>
      <c r="Y141" s="62">
        <v>0</v>
      </c>
      <c r="Z141" s="62">
        <v>0</v>
      </c>
      <c r="AA141" s="62">
        <v>0</v>
      </c>
      <c r="AB141" s="62">
        <v>0</v>
      </c>
      <c r="AC141" s="62">
        <v>0</v>
      </c>
      <c r="AD141" s="62">
        <v>0</v>
      </c>
      <c r="AE141" s="62">
        <v>0</v>
      </c>
      <c r="AF141" s="62">
        <v>0</v>
      </c>
      <c r="AG141" s="62">
        <v>0</v>
      </c>
      <c r="AH141" s="62">
        <v>0</v>
      </c>
      <c r="AI141" s="62">
        <v>0</v>
      </c>
      <c r="AJ141" s="63">
        <f t="shared" si="1"/>
        <v>0</v>
      </c>
      <c r="AM141" s="70"/>
    </row>
    <row r="142" spans="1:39" ht="20.100000000000001" customHeight="1">
      <c r="A142" s="59">
        <v>305</v>
      </c>
      <c r="B142" s="60" t="s">
        <v>804</v>
      </c>
      <c r="C142" s="61" t="s">
        <v>1298</v>
      </c>
      <c r="D142" s="62">
        <v>0</v>
      </c>
      <c r="E142" s="62">
        <v>0</v>
      </c>
      <c r="F142" s="62">
        <v>0</v>
      </c>
      <c r="G142" s="62">
        <v>0</v>
      </c>
      <c r="H142" s="62">
        <v>0</v>
      </c>
      <c r="I142" s="62">
        <v>0</v>
      </c>
      <c r="J142" s="62">
        <v>0</v>
      </c>
      <c r="K142" s="62">
        <v>0</v>
      </c>
      <c r="L142" s="62">
        <v>0</v>
      </c>
      <c r="M142" s="62">
        <v>0</v>
      </c>
      <c r="N142" s="62">
        <v>0</v>
      </c>
      <c r="O142" s="62">
        <v>0</v>
      </c>
      <c r="P142" s="62">
        <v>0</v>
      </c>
      <c r="Q142" s="62">
        <v>0</v>
      </c>
      <c r="R142" s="62">
        <v>0</v>
      </c>
      <c r="S142" s="62">
        <v>0</v>
      </c>
      <c r="T142" s="62">
        <v>0</v>
      </c>
      <c r="U142" s="62">
        <v>0</v>
      </c>
      <c r="V142" s="62">
        <v>0</v>
      </c>
      <c r="W142" s="62">
        <v>0</v>
      </c>
      <c r="X142" s="62">
        <v>0</v>
      </c>
      <c r="Y142" s="62">
        <v>0</v>
      </c>
      <c r="Z142" s="62">
        <v>0</v>
      </c>
      <c r="AA142" s="62">
        <v>0</v>
      </c>
      <c r="AB142" s="62">
        <v>0</v>
      </c>
      <c r="AC142" s="62">
        <v>0</v>
      </c>
      <c r="AD142" s="62">
        <v>0</v>
      </c>
      <c r="AE142" s="62">
        <v>0</v>
      </c>
      <c r="AF142" s="62">
        <v>0</v>
      </c>
      <c r="AG142" s="62">
        <v>0</v>
      </c>
      <c r="AH142" s="62">
        <v>0</v>
      </c>
      <c r="AI142" s="62">
        <v>0</v>
      </c>
      <c r="AJ142" s="63">
        <f t="shared" ref="AJ142:AJ205" si="2">SUM(D142:AI142)</f>
        <v>0</v>
      </c>
      <c r="AM142" s="70"/>
    </row>
    <row r="143" spans="1:39" ht="20.100000000000001" customHeight="1">
      <c r="A143" s="59">
        <v>306</v>
      </c>
      <c r="B143" s="60" t="s">
        <v>805</v>
      </c>
      <c r="C143" s="61" t="s">
        <v>1298</v>
      </c>
      <c r="D143" s="62">
        <v>0</v>
      </c>
      <c r="E143" s="62">
        <v>0</v>
      </c>
      <c r="F143" s="62">
        <v>0</v>
      </c>
      <c r="G143" s="62">
        <v>0</v>
      </c>
      <c r="H143" s="62">
        <v>0</v>
      </c>
      <c r="I143" s="62">
        <v>0</v>
      </c>
      <c r="J143" s="62">
        <v>0</v>
      </c>
      <c r="K143" s="62">
        <v>0</v>
      </c>
      <c r="L143" s="62">
        <v>0</v>
      </c>
      <c r="M143" s="62">
        <v>0</v>
      </c>
      <c r="N143" s="62">
        <v>0</v>
      </c>
      <c r="O143" s="62">
        <v>0</v>
      </c>
      <c r="P143" s="62">
        <v>0</v>
      </c>
      <c r="Q143" s="62">
        <v>0</v>
      </c>
      <c r="R143" s="62">
        <v>0</v>
      </c>
      <c r="S143" s="62">
        <v>0</v>
      </c>
      <c r="T143" s="62">
        <v>0</v>
      </c>
      <c r="U143" s="62">
        <v>0</v>
      </c>
      <c r="V143" s="62">
        <v>0</v>
      </c>
      <c r="W143" s="62">
        <v>0</v>
      </c>
      <c r="X143" s="62">
        <v>0</v>
      </c>
      <c r="Y143" s="62">
        <v>0</v>
      </c>
      <c r="Z143" s="62">
        <v>0</v>
      </c>
      <c r="AA143" s="62">
        <v>0</v>
      </c>
      <c r="AB143" s="62">
        <v>0</v>
      </c>
      <c r="AC143" s="62">
        <v>0</v>
      </c>
      <c r="AD143" s="62">
        <v>0</v>
      </c>
      <c r="AE143" s="62">
        <v>0</v>
      </c>
      <c r="AF143" s="62">
        <v>0</v>
      </c>
      <c r="AG143" s="62">
        <v>0</v>
      </c>
      <c r="AH143" s="62">
        <v>0</v>
      </c>
      <c r="AI143" s="62">
        <v>0</v>
      </c>
      <c r="AJ143" s="63">
        <f t="shared" si="2"/>
        <v>0</v>
      </c>
      <c r="AM143" s="70"/>
    </row>
    <row r="144" spans="1:39" ht="20.100000000000001" customHeight="1">
      <c r="A144" s="59">
        <v>309</v>
      </c>
      <c r="B144" s="60" t="s">
        <v>806</v>
      </c>
      <c r="C144" s="61" t="s">
        <v>1298</v>
      </c>
      <c r="D144" s="62">
        <v>0</v>
      </c>
      <c r="E144" s="62">
        <v>0</v>
      </c>
      <c r="F144" s="62">
        <v>0</v>
      </c>
      <c r="G144" s="62">
        <v>17883.86</v>
      </c>
      <c r="H144" s="62">
        <v>0</v>
      </c>
      <c r="I144" s="62">
        <v>0</v>
      </c>
      <c r="J144" s="62">
        <v>0</v>
      </c>
      <c r="K144" s="62">
        <v>0</v>
      </c>
      <c r="L144" s="62">
        <v>0</v>
      </c>
      <c r="M144" s="62">
        <v>0</v>
      </c>
      <c r="N144" s="62">
        <v>0</v>
      </c>
      <c r="O144" s="62">
        <v>0</v>
      </c>
      <c r="P144" s="62">
        <v>0</v>
      </c>
      <c r="Q144" s="62">
        <v>0</v>
      </c>
      <c r="R144" s="62">
        <v>0</v>
      </c>
      <c r="S144" s="62">
        <v>0</v>
      </c>
      <c r="T144" s="62">
        <v>0</v>
      </c>
      <c r="U144" s="62">
        <v>0</v>
      </c>
      <c r="V144" s="62">
        <v>0</v>
      </c>
      <c r="W144" s="62">
        <v>0</v>
      </c>
      <c r="X144" s="62">
        <v>0</v>
      </c>
      <c r="Y144" s="62">
        <v>0</v>
      </c>
      <c r="Z144" s="62">
        <v>0</v>
      </c>
      <c r="AA144" s="62">
        <v>0</v>
      </c>
      <c r="AB144" s="62">
        <v>0</v>
      </c>
      <c r="AC144" s="62">
        <v>0</v>
      </c>
      <c r="AD144" s="62">
        <v>0</v>
      </c>
      <c r="AE144" s="62">
        <v>0</v>
      </c>
      <c r="AF144" s="62">
        <v>0</v>
      </c>
      <c r="AG144" s="62">
        <v>0</v>
      </c>
      <c r="AH144" s="62">
        <v>0</v>
      </c>
      <c r="AI144" s="62">
        <v>0</v>
      </c>
      <c r="AJ144" s="63">
        <f t="shared" si="2"/>
        <v>17883.86</v>
      </c>
      <c r="AM144" s="70"/>
    </row>
    <row r="145" spans="1:39" ht="20.100000000000001" customHeight="1">
      <c r="A145" s="59">
        <v>310</v>
      </c>
      <c r="B145" s="60" t="s">
        <v>807</v>
      </c>
      <c r="C145" s="61" t="s">
        <v>1298</v>
      </c>
      <c r="D145" s="62">
        <v>0</v>
      </c>
      <c r="E145" s="62">
        <v>0</v>
      </c>
      <c r="F145" s="62">
        <v>404219261.04000002</v>
      </c>
      <c r="G145" s="62">
        <v>3618202.31</v>
      </c>
      <c r="H145" s="62">
        <v>0</v>
      </c>
      <c r="I145" s="62">
        <v>3391.01</v>
      </c>
      <c r="J145" s="62">
        <v>8418113.629999999</v>
      </c>
      <c r="K145" s="62">
        <v>272.06</v>
      </c>
      <c r="L145" s="62">
        <v>0</v>
      </c>
      <c r="M145" s="62">
        <v>9189.0300000000007</v>
      </c>
      <c r="N145" s="62">
        <v>343</v>
      </c>
      <c r="O145" s="62">
        <v>0</v>
      </c>
      <c r="P145" s="62">
        <v>0</v>
      </c>
      <c r="Q145" s="62">
        <v>0</v>
      </c>
      <c r="R145" s="62">
        <v>0</v>
      </c>
      <c r="S145" s="62">
        <v>0</v>
      </c>
      <c r="T145" s="62">
        <v>0</v>
      </c>
      <c r="U145" s="62">
        <v>0</v>
      </c>
      <c r="V145" s="62">
        <v>0</v>
      </c>
      <c r="W145" s="62">
        <v>0</v>
      </c>
      <c r="X145" s="62">
        <v>0</v>
      </c>
      <c r="Y145" s="62">
        <v>0</v>
      </c>
      <c r="Z145" s="62">
        <v>0</v>
      </c>
      <c r="AA145" s="62">
        <v>0</v>
      </c>
      <c r="AB145" s="62">
        <v>0</v>
      </c>
      <c r="AC145" s="62">
        <v>0</v>
      </c>
      <c r="AD145" s="62">
        <v>0</v>
      </c>
      <c r="AE145" s="62">
        <v>0</v>
      </c>
      <c r="AF145" s="62">
        <v>0</v>
      </c>
      <c r="AG145" s="62">
        <v>0</v>
      </c>
      <c r="AH145" s="62">
        <v>0</v>
      </c>
      <c r="AI145" s="62">
        <v>0</v>
      </c>
      <c r="AJ145" s="63">
        <f t="shared" si="2"/>
        <v>416268772.07999998</v>
      </c>
      <c r="AM145" s="70"/>
    </row>
    <row r="146" spans="1:39" ht="20.100000000000001" customHeight="1">
      <c r="A146" s="59">
        <v>311</v>
      </c>
      <c r="B146" s="60" t="s">
        <v>808</v>
      </c>
      <c r="C146" s="61" t="s">
        <v>1298</v>
      </c>
      <c r="D146" s="62">
        <v>0</v>
      </c>
      <c r="E146" s="62">
        <v>0</v>
      </c>
      <c r="F146" s="62">
        <v>0</v>
      </c>
      <c r="G146" s="62">
        <v>18790.5</v>
      </c>
      <c r="H146" s="62">
        <v>0</v>
      </c>
      <c r="I146" s="62">
        <v>0</v>
      </c>
      <c r="J146" s="62">
        <v>0</v>
      </c>
      <c r="K146" s="62">
        <v>0</v>
      </c>
      <c r="L146" s="62">
        <v>0</v>
      </c>
      <c r="M146" s="62">
        <v>0</v>
      </c>
      <c r="N146" s="62">
        <v>0</v>
      </c>
      <c r="O146" s="62">
        <v>0</v>
      </c>
      <c r="P146" s="62">
        <v>183480</v>
      </c>
      <c r="Q146" s="62">
        <v>0</v>
      </c>
      <c r="R146" s="62">
        <v>0</v>
      </c>
      <c r="S146" s="62">
        <v>0</v>
      </c>
      <c r="T146" s="62">
        <v>0</v>
      </c>
      <c r="U146" s="62">
        <v>0</v>
      </c>
      <c r="V146" s="62">
        <v>0</v>
      </c>
      <c r="W146" s="62">
        <v>0</v>
      </c>
      <c r="X146" s="62">
        <v>0</v>
      </c>
      <c r="Y146" s="62">
        <v>0</v>
      </c>
      <c r="Z146" s="62">
        <v>0</v>
      </c>
      <c r="AA146" s="62">
        <v>0</v>
      </c>
      <c r="AB146" s="62">
        <v>0</v>
      </c>
      <c r="AC146" s="62">
        <v>0</v>
      </c>
      <c r="AD146" s="62">
        <v>0</v>
      </c>
      <c r="AE146" s="62">
        <v>0</v>
      </c>
      <c r="AF146" s="62">
        <v>0</v>
      </c>
      <c r="AG146" s="62">
        <v>0</v>
      </c>
      <c r="AH146" s="62">
        <v>0</v>
      </c>
      <c r="AI146" s="62">
        <v>0</v>
      </c>
      <c r="AJ146" s="63">
        <f t="shared" si="2"/>
        <v>202270.5</v>
      </c>
      <c r="AM146" s="70"/>
    </row>
    <row r="147" spans="1:39" ht="20.100000000000001" customHeight="1">
      <c r="A147" s="59">
        <v>312</v>
      </c>
      <c r="B147" s="60" t="s">
        <v>809</v>
      </c>
      <c r="C147" s="61" t="s">
        <v>1298</v>
      </c>
      <c r="D147" s="62">
        <v>0</v>
      </c>
      <c r="E147" s="62">
        <v>0</v>
      </c>
      <c r="F147" s="62">
        <v>64790735.799999997</v>
      </c>
      <c r="G147" s="62">
        <v>24049.26</v>
      </c>
      <c r="H147" s="62">
        <v>0</v>
      </c>
      <c r="I147" s="62">
        <v>0</v>
      </c>
      <c r="J147" s="62">
        <v>400010</v>
      </c>
      <c r="K147" s="62">
        <v>0</v>
      </c>
      <c r="L147" s="62">
        <v>0</v>
      </c>
      <c r="M147" s="62">
        <v>0</v>
      </c>
      <c r="N147" s="62">
        <v>0</v>
      </c>
      <c r="O147" s="62">
        <v>0</v>
      </c>
      <c r="P147" s="62">
        <v>0</v>
      </c>
      <c r="Q147" s="62">
        <v>0</v>
      </c>
      <c r="R147" s="62">
        <v>0</v>
      </c>
      <c r="S147" s="62">
        <v>0</v>
      </c>
      <c r="T147" s="62">
        <v>0</v>
      </c>
      <c r="U147" s="62">
        <v>0</v>
      </c>
      <c r="V147" s="62">
        <v>0</v>
      </c>
      <c r="W147" s="62">
        <v>0</v>
      </c>
      <c r="X147" s="62">
        <v>0</v>
      </c>
      <c r="Y147" s="62">
        <v>0</v>
      </c>
      <c r="Z147" s="62">
        <v>0</v>
      </c>
      <c r="AA147" s="62">
        <v>0</v>
      </c>
      <c r="AB147" s="62">
        <v>0</v>
      </c>
      <c r="AC147" s="62">
        <v>0</v>
      </c>
      <c r="AD147" s="62">
        <v>0</v>
      </c>
      <c r="AE147" s="62">
        <v>0</v>
      </c>
      <c r="AF147" s="62">
        <v>0</v>
      </c>
      <c r="AG147" s="62">
        <v>0</v>
      </c>
      <c r="AH147" s="62">
        <v>0</v>
      </c>
      <c r="AI147" s="62">
        <v>0</v>
      </c>
      <c r="AJ147" s="63">
        <f t="shared" si="2"/>
        <v>65214795.059999995</v>
      </c>
      <c r="AM147" s="70"/>
    </row>
    <row r="148" spans="1:39" ht="20.100000000000001" customHeight="1">
      <c r="A148" s="59">
        <v>313</v>
      </c>
      <c r="B148" s="60" t="s">
        <v>810</v>
      </c>
      <c r="C148" s="61" t="s">
        <v>1298</v>
      </c>
      <c r="D148" s="62">
        <v>0</v>
      </c>
      <c r="E148" s="62">
        <v>0</v>
      </c>
      <c r="F148" s="62">
        <v>0</v>
      </c>
      <c r="G148" s="62">
        <v>69596.42</v>
      </c>
      <c r="H148" s="62">
        <v>0</v>
      </c>
      <c r="I148" s="62">
        <v>0</v>
      </c>
      <c r="J148" s="62">
        <v>0</v>
      </c>
      <c r="K148" s="62">
        <v>0</v>
      </c>
      <c r="L148" s="62">
        <v>0</v>
      </c>
      <c r="M148" s="62">
        <v>0</v>
      </c>
      <c r="N148" s="62">
        <v>0</v>
      </c>
      <c r="O148" s="62">
        <v>0</v>
      </c>
      <c r="P148" s="62">
        <v>0</v>
      </c>
      <c r="Q148" s="62">
        <v>0</v>
      </c>
      <c r="R148" s="62">
        <v>0</v>
      </c>
      <c r="S148" s="62">
        <v>0</v>
      </c>
      <c r="T148" s="62">
        <v>0</v>
      </c>
      <c r="U148" s="62">
        <v>0</v>
      </c>
      <c r="V148" s="62">
        <v>0</v>
      </c>
      <c r="W148" s="62">
        <v>0</v>
      </c>
      <c r="X148" s="62">
        <v>0</v>
      </c>
      <c r="Y148" s="62">
        <v>0</v>
      </c>
      <c r="Z148" s="62">
        <v>0</v>
      </c>
      <c r="AA148" s="62">
        <v>0</v>
      </c>
      <c r="AB148" s="62">
        <v>0</v>
      </c>
      <c r="AC148" s="62">
        <v>0</v>
      </c>
      <c r="AD148" s="62">
        <v>0</v>
      </c>
      <c r="AE148" s="62">
        <v>0</v>
      </c>
      <c r="AF148" s="62">
        <v>0</v>
      </c>
      <c r="AG148" s="62">
        <v>0</v>
      </c>
      <c r="AH148" s="62">
        <v>0</v>
      </c>
      <c r="AI148" s="62">
        <v>0</v>
      </c>
      <c r="AJ148" s="63">
        <f t="shared" si="2"/>
        <v>69596.42</v>
      </c>
      <c r="AM148" s="70"/>
    </row>
    <row r="149" spans="1:39" ht="20.100000000000001" customHeight="1">
      <c r="A149" s="59">
        <v>314</v>
      </c>
      <c r="B149" s="60" t="s">
        <v>811</v>
      </c>
      <c r="C149" s="61" t="s">
        <v>1298</v>
      </c>
      <c r="D149" s="62">
        <v>0</v>
      </c>
      <c r="E149" s="62">
        <v>0</v>
      </c>
      <c r="F149" s="62">
        <v>0</v>
      </c>
      <c r="G149" s="62">
        <v>0</v>
      </c>
      <c r="H149" s="62">
        <v>0</v>
      </c>
      <c r="I149" s="62">
        <v>280.98</v>
      </c>
      <c r="J149" s="62">
        <v>0</v>
      </c>
      <c r="K149" s="62">
        <v>275.49</v>
      </c>
      <c r="L149" s="62">
        <v>0</v>
      </c>
      <c r="M149" s="62">
        <v>0</v>
      </c>
      <c r="N149" s="62">
        <v>0</v>
      </c>
      <c r="O149" s="62">
        <v>0</v>
      </c>
      <c r="P149" s="62">
        <v>0</v>
      </c>
      <c r="Q149" s="62">
        <v>0</v>
      </c>
      <c r="R149" s="62">
        <v>0</v>
      </c>
      <c r="S149" s="62">
        <v>0</v>
      </c>
      <c r="T149" s="62">
        <v>0</v>
      </c>
      <c r="U149" s="62">
        <v>0</v>
      </c>
      <c r="V149" s="62">
        <v>0</v>
      </c>
      <c r="W149" s="62">
        <v>0</v>
      </c>
      <c r="X149" s="62">
        <v>0</v>
      </c>
      <c r="Y149" s="62">
        <v>0</v>
      </c>
      <c r="Z149" s="62">
        <v>0</v>
      </c>
      <c r="AA149" s="62">
        <v>0</v>
      </c>
      <c r="AB149" s="62">
        <v>0</v>
      </c>
      <c r="AC149" s="62">
        <v>0</v>
      </c>
      <c r="AD149" s="62">
        <v>0</v>
      </c>
      <c r="AE149" s="62">
        <v>0</v>
      </c>
      <c r="AF149" s="62">
        <v>0</v>
      </c>
      <c r="AG149" s="62">
        <v>0</v>
      </c>
      <c r="AH149" s="62">
        <v>0</v>
      </c>
      <c r="AI149" s="62">
        <v>0</v>
      </c>
      <c r="AJ149" s="63">
        <f t="shared" si="2"/>
        <v>556.47</v>
      </c>
      <c r="AM149" s="70"/>
    </row>
    <row r="150" spans="1:39" ht="20.100000000000001" customHeight="1">
      <c r="A150" s="59">
        <v>315</v>
      </c>
      <c r="B150" s="60" t="s">
        <v>812</v>
      </c>
      <c r="C150" s="61" t="s">
        <v>1298</v>
      </c>
      <c r="D150" s="62">
        <v>3754.3</v>
      </c>
      <c r="E150" s="62">
        <v>0</v>
      </c>
      <c r="F150" s="62">
        <v>0</v>
      </c>
      <c r="G150" s="62">
        <v>19331.91</v>
      </c>
      <c r="H150" s="62">
        <v>0</v>
      </c>
      <c r="I150" s="62">
        <v>0</v>
      </c>
      <c r="J150" s="62">
        <v>1789.33</v>
      </c>
      <c r="K150" s="62">
        <v>0</v>
      </c>
      <c r="L150" s="62">
        <v>0</v>
      </c>
      <c r="M150" s="62">
        <v>0</v>
      </c>
      <c r="N150" s="62">
        <v>0</v>
      </c>
      <c r="O150" s="62">
        <v>0</v>
      </c>
      <c r="P150" s="62">
        <v>0</v>
      </c>
      <c r="Q150" s="62">
        <v>0</v>
      </c>
      <c r="R150" s="62">
        <v>0</v>
      </c>
      <c r="S150" s="62">
        <v>0</v>
      </c>
      <c r="T150" s="62">
        <v>0</v>
      </c>
      <c r="U150" s="62">
        <v>0</v>
      </c>
      <c r="V150" s="62">
        <v>0</v>
      </c>
      <c r="W150" s="62">
        <v>0</v>
      </c>
      <c r="X150" s="62">
        <v>0</v>
      </c>
      <c r="Y150" s="62">
        <v>0</v>
      </c>
      <c r="Z150" s="62">
        <v>0</v>
      </c>
      <c r="AA150" s="62">
        <v>0</v>
      </c>
      <c r="AB150" s="62">
        <v>0</v>
      </c>
      <c r="AC150" s="62">
        <v>0</v>
      </c>
      <c r="AD150" s="62">
        <v>0</v>
      </c>
      <c r="AE150" s="62">
        <v>0</v>
      </c>
      <c r="AF150" s="62">
        <v>0</v>
      </c>
      <c r="AG150" s="62">
        <v>0</v>
      </c>
      <c r="AH150" s="62">
        <v>0</v>
      </c>
      <c r="AI150" s="62">
        <v>0</v>
      </c>
      <c r="AJ150" s="63">
        <f t="shared" si="2"/>
        <v>24875.54</v>
      </c>
      <c r="AM150" s="70"/>
    </row>
    <row r="151" spans="1:39" ht="20.100000000000001" customHeight="1">
      <c r="A151" s="59">
        <v>324</v>
      </c>
      <c r="B151" s="60" t="s">
        <v>813</v>
      </c>
      <c r="C151" s="61" t="s">
        <v>1298</v>
      </c>
      <c r="D151" s="62">
        <v>0</v>
      </c>
      <c r="E151" s="62">
        <v>0</v>
      </c>
      <c r="F151" s="62">
        <v>0</v>
      </c>
      <c r="G151" s="62">
        <v>0</v>
      </c>
      <c r="H151" s="62">
        <v>0</v>
      </c>
      <c r="I151" s="62">
        <v>0</v>
      </c>
      <c r="J151" s="62">
        <v>0</v>
      </c>
      <c r="K151" s="62">
        <v>0</v>
      </c>
      <c r="L151" s="62">
        <v>0</v>
      </c>
      <c r="M151" s="62">
        <v>0</v>
      </c>
      <c r="N151" s="62">
        <v>0</v>
      </c>
      <c r="O151" s="62">
        <v>0</v>
      </c>
      <c r="P151" s="62">
        <v>0</v>
      </c>
      <c r="Q151" s="62">
        <v>0</v>
      </c>
      <c r="R151" s="62">
        <v>0</v>
      </c>
      <c r="S151" s="62">
        <v>0</v>
      </c>
      <c r="T151" s="62">
        <v>0</v>
      </c>
      <c r="U151" s="62">
        <v>0</v>
      </c>
      <c r="V151" s="62">
        <v>0</v>
      </c>
      <c r="W151" s="62">
        <v>0</v>
      </c>
      <c r="X151" s="62">
        <v>0</v>
      </c>
      <c r="Y151" s="62">
        <v>0</v>
      </c>
      <c r="Z151" s="62">
        <v>0</v>
      </c>
      <c r="AA151" s="62">
        <v>0</v>
      </c>
      <c r="AB151" s="62">
        <v>0</v>
      </c>
      <c r="AC151" s="62">
        <v>0</v>
      </c>
      <c r="AD151" s="62">
        <v>0</v>
      </c>
      <c r="AE151" s="62">
        <v>0</v>
      </c>
      <c r="AF151" s="62">
        <v>0</v>
      </c>
      <c r="AG151" s="62">
        <v>0</v>
      </c>
      <c r="AH151" s="62">
        <v>0</v>
      </c>
      <c r="AI151" s="62">
        <v>0</v>
      </c>
      <c r="AJ151" s="63">
        <f t="shared" si="2"/>
        <v>0</v>
      </c>
      <c r="AM151" s="70"/>
    </row>
    <row r="152" spans="1:39" ht="20.100000000000001" customHeight="1">
      <c r="A152" s="59">
        <v>340</v>
      </c>
      <c r="B152" s="60" t="s">
        <v>814</v>
      </c>
      <c r="C152" s="61" t="s">
        <v>1298</v>
      </c>
      <c r="D152" s="62">
        <v>0</v>
      </c>
      <c r="E152" s="62">
        <v>1200</v>
      </c>
      <c r="F152" s="62">
        <v>0</v>
      </c>
      <c r="G152" s="62">
        <v>147645.36999999997</v>
      </c>
      <c r="H152" s="62">
        <v>0</v>
      </c>
      <c r="I152" s="62">
        <v>7160.12</v>
      </c>
      <c r="J152" s="62">
        <v>1036465.2200000003</v>
      </c>
      <c r="K152" s="62">
        <v>8206.19</v>
      </c>
      <c r="L152" s="62">
        <v>0</v>
      </c>
      <c r="M152" s="62">
        <v>0</v>
      </c>
      <c r="N152" s="62">
        <v>37201.15</v>
      </c>
      <c r="O152" s="62">
        <v>0</v>
      </c>
      <c r="P152" s="62">
        <v>190075.09999999998</v>
      </c>
      <c r="Q152" s="62">
        <v>0</v>
      </c>
      <c r="R152" s="62">
        <v>0</v>
      </c>
      <c r="S152" s="62">
        <v>0</v>
      </c>
      <c r="T152" s="62">
        <v>56658</v>
      </c>
      <c r="U152" s="62">
        <v>0</v>
      </c>
      <c r="V152" s="62">
        <v>0</v>
      </c>
      <c r="W152" s="62">
        <v>0</v>
      </c>
      <c r="X152" s="62">
        <v>0</v>
      </c>
      <c r="Y152" s="62">
        <v>0</v>
      </c>
      <c r="Z152" s="62">
        <v>0</v>
      </c>
      <c r="AA152" s="62">
        <v>0</v>
      </c>
      <c r="AB152" s="62">
        <v>0</v>
      </c>
      <c r="AC152" s="62">
        <v>0</v>
      </c>
      <c r="AD152" s="62">
        <v>0</v>
      </c>
      <c r="AE152" s="62">
        <v>0</v>
      </c>
      <c r="AF152" s="62">
        <v>0</v>
      </c>
      <c r="AG152" s="62">
        <v>0</v>
      </c>
      <c r="AH152" s="62">
        <v>0</v>
      </c>
      <c r="AI152" s="62">
        <v>0</v>
      </c>
      <c r="AJ152" s="63">
        <f t="shared" si="2"/>
        <v>1484611.15</v>
      </c>
      <c r="AM152" s="70"/>
    </row>
    <row r="153" spans="1:39" ht="20.100000000000001" customHeight="1">
      <c r="A153" s="59">
        <v>341</v>
      </c>
      <c r="B153" s="60" t="s">
        <v>815</v>
      </c>
      <c r="C153" s="61" t="s">
        <v>1298</v>
      </c>
      <c r="D153" s="62">
        <v>0</v>
      </c>
      <c r="E153" s="62">
        <v>0</v>
      </c>
      <c r="F153" s="62">
        <v>0</v>
      </c>
      <c r="G153" s="62">
        <v>0</v>
      </c>
      <c r="H153" s="62">
        <v>0</v>
      </c>
      <c r="I153" s="62">
        <v>0</v>
      </c>
      <c r="J153" s="62">
        <v>0</v>
      </c>
      <c r="K153" s="62">
        <v>0</v>
      </c>
      <c r="L153" s="62">
        <v>0</v>
      </c>
      <c r="M153" s="62">
        <v>0</v>
      </c>
      <c r="N153" s="62">
        <v>0</v>
      </c>
      <c r="O153" s="62">
        <v>0</v>
      </c>
      <c r="P153" s="62">
        <v>0</v>
      </c>
      <c r="Q153" s="62">
        <v>0</v>
      </c>
      <c r="R153" s="62">
        <v>0</v>
      </c>
      <c r="S153" s="62">
        <v>0</v>
      </c>
      <c r="T153" s="62">
        <v>0</v>
      </c>
      <c r="U153" s="62">
        <v>0</v>
      </c>
      <c r="V153" s="62">
        <v>0</v>
      </c>
      <c r="W153" s="62">
        <v>0</v>
      </c>
      <c r="X153" s="62">
        <v>0</v>
      </c>
      <c r="Y153" s="62">
        <v>0</v>
      </c>
      <c r="Z153" s="62">
        <v>0</v>
      </c>
      <c r="AA153" s="62">
        <v>0</v>
      </c>
      <c r="AB153" s="62">
        <v>0</v>
      </c>
      <c r="AC153" s="62">
        <v>0</v>
      </c>
      <c r="AD153" s="62">
        <v>0</v>
      </c>
      <c r="AE153" s="62">
        <v>0</v>
      </c>
      <c r="AF153" s="62">
        <v>0</v>
      </c>
      <c r="AG153" s="62">
        <v>0</v>
      </c>
      <c r="AH153" s="62">
        <v>0</v>
      </c>
      <c r="AI153" s="62">
        <v>0</v>
      </c>
      <c r="AJ153" s="63">
        <f t="shared" si="2"/>
        <v>0</v>
      </c>
      <c r="AM153" s="70"/>
    </row>
    <row r="154" spans="1:39" ht="20.100000000000001" customHeight="1">
      <c r="A154" s="59">
        <v>342</v>
      </c>
      <c r="B154" s="60" t="s">
        <v>816</v>
      </c>
      <c r="C154" s="61" t="s">
        <v>1298</v>
      </c>
      <c r="D154" s="62">
        <v>28164.6</v>
      </c>
      <c r="E154" s="62">
        <v>0</v>
      </c>
      <c r="F154" s="62">
        <v>0</v>
      </c>
      <c r="G154" s="62">
        <v>219936.75</v>
      </c>
      <c r="H154" s="62">
        <v>0</v>
      </c>
      <c r="I154" s="62">
        <v>0</v>
      </c>
      <c r="J154" s="62">
        <v>10172036.829999998</v>
      </c>
      <c r="K154" s="62">
        <v>0</v>
      </c>
      <c r="L154" s="62">
        <v>0</v>
      </c>
      <c r="M154" s="62">
        <v>0</v>
      </c>
      <c r="N154" s="62">
        <v>0</v>
      </c>
      <c r="O154" s="62">
        <v>0</v>
      </c>
      <c r="P154" s="62">
        <v>0</v>
      </c>
      <c r="Q154" s="62">
        <v>0</v>
      </c>
      <c r="R154" s="62">
        <v>0</v>
      </c>
      <c r="S154" s="62">
        <v>0</v>
      </c>
      <c r="T154" s="62">
        <v>0</v>
      </c>
      <c r="U154" s="62">
        <v>0</v>
      </c>
      <c r="V154" s="62">
        <v>0</v>
      </c>
      <c r="W154" s="62">
        <v>0</v>
      </c>
      <c r="X154" s="62">
        <v>0</v>
      </c>
      <c r="Y154" s="62">
        <v>0</v>
      </c>
      <c r="Z154" s="62">
        <v>0</v>
      </c>
      <c r="AA154" s="62">
        <v>0</v>
      </c>
      <c r="AB154" s="62">
        <v>0</v>
      </c>
      <c r="AC154" s="62">
        <v>0</v>
      </c>
      <c r="AD154" s="62">
        <v>0</v>
      </c>
      <c r="AE154" s="62">
        <v>0</v>
      </c>
      <c r="AF154" s="62">
        <v>0</v>
      </c>
      <c r="AG154" s="62">
        <v>0</v>
      </c>
      <c r="AH154" s="62">
        <v>0</v>
      </c>
      <c r="AI154" s="62">
        <v>0</v>
      </c>
      <c r="AJ154" s="63">
        <f t="shared" si="2"/>
        <v>10420138.179999998</v>
      </c>
      <c r="AM154" s="70"/>
    </row>
    <row r="155" spans="1:39" ht="20.100000000000001" customHeight="1">
      <c r="A155" s="59">
        <v>343</v>
      </c>
      <c r="B155" s="60" t="s">
        <v>817</v>
      </c>
      <c r="C155" s="61" t="s">
        <v>1298</v>
      </c>
      <c r="D155" s="62">
        <v>0</v>
      </c>
      <c r="E155" s="62">
        <v>0</v>
      </c>
      <c r="F155" s="62">
        <v>150</v>
      </c>
      <c r="G155" s="62">
        <v>0</v>
      </c>
      <c r="H155" s="62">
        <v>0</v>
      </c>
      <c r="I155" s="62">
        <v>0</v>
      </c>
      <c r="J155" s="62">
        <v>0</v>
      </c>
      <c r="K155" s="62">
        <v>0</v>
      </c>
      <c r="L155" s="62">
        <v>0</v>
      </c>
      <c r="M155" s="62">
        <v>0</v>
      </c>
      <c r="N155" s="62">
        <v>0</v>
      </c>
      <c r="O155" s="62">
        <v>0</v>
      </c>
      <c r="P155" s="62">
        <v>0</v>
      </c>
      <c r="Q155" s="62">
        <v>0</v>
      </c>
      <c r="R155" s="62">
        <v>0</v>
      </c>
      <c r="S155" s="62">
        <v>0</v>
      </c>
      <c r="T155" s="62">
        <v>0</v>
      </c>
      <c r="U155" s="62">
        <v>0</v>
      </c>
      <c r="V155" s="62">
        <v>0</v>
      </c>
      <c r="W155" s="62">
        <v>0</v>
      </c>
      <c r="X155" s="62">
        <v>0</v>
      </c>
      <c r="Y155" s="62">
        <v>0</v>
      </c>
      <c r="Z155" s="62">
        <v>0</v>
      </c>
      <c r="AA155" s="62">
        <v>0</v>
      </c>
      <c r="AB155" s="62">
        <v>0</v>
      </c>
      <c r="AC155" s="62">
        <v>0</v>
      </c>
      <c r="AD155" s="62">
        <v>0</v>
      </c>
      <c r="AE155" s="62">
        <v>0</v>
      </c>
      <c r="AF155" s="62">
        <v>0</v>
      </c>
      <c r="AG155" s="62">
        <v>0</v>
      </c>
      <c r="AH155" s="62">
        <v>0</v>
      </c>
      <c r="AI155" s="62">
        <v>0</v>
      </c>
      <c r="AJ155" s="63">
        <f t="shared" si="2"/>
        <v>150</v>
      </c>
      <c r="AM155" s="70"/>
    </row>
    <row r="156" spans="1:39" ht="20.100000000000001" customHeight="1">
      <c r="A156" s="59">
        <v>344</v>
      </c>
      <c r="B156" s="60" t="s">
        <v>818</v>
      </c>
      <c r="C156" s="61" t="s">
        <v>1298</v>
      </c>
      <c r="D156" s="62">
        <v>0</v>
      </c>
      <c r="E156" s="62">
        <v>0</v>
      </c>
      <c r="F156" s="62">
        <v>0</v>
      </c>
      <c r="G156" s="62">
        <v>5106.6000000000004</v>
      </c>
      <c r="H156" s="62">
        <v>0</v>
      </c>
      <c r="I156" s="62">
        <v>0</v>
      </c>
      <c r="J156" s="62">
        <v>0</v>
      </c>
      <c r="K156" s="62">
        <v>0</v>
      </c>
      <c r="L156" s="62">
        <v>0</v>
      </c>
      <c r="M156" s="62">
        <v>0</v>
      </c>
      <c r="N156" s="62">
        <v>0</v>
      </c>
      <c r="O156" s="62">
        <v>0</v>
      </c>
      <c r="P156" s="62">
        <v>548983</v>
      </c>
      <c r="Q156" s="62">
        <v>0</v>
      </c>
      <c r="R156" s="62">
        <v>0</v>
      </c>
      <c r="S156" s="62">
        <v>0</v>
      </c>
      <c r="T156" s="62">
        <v>0</v>
      </c>
      <c r="U156" s="62">
        <v>0</v>
      </c>
      <c r="V156" s="62">
        <v>0</v>
      </c>
      <c r="W156" s="62">
        <v>0</v>
      </c>
      <c r="X156" s="62">
        <v>0</v>
      </c>
      <c r="Y156" s="62">
        <v>0</v>
      </c>
      <c r="Z156" s="62">
        <v>0</v>
      </c>
      <c r="AA156" s="62">
        <v>0</v>
      </c>
      <c r="AB156" s="62">
        <v>0</v>
      </c>
      <c r="AC156" s="62">
        <v>0</v>
      </c>
      <c r="AD156" s="62">
        <v>0</v>
      </c>
      <c r="AE156" s="62">
        <v>0</v>
      </c>
      <c r="AF156" s="62">
        <v>0</v>
      </c>
      <c r="AG156" s="62">
        <v>0</v>
      </c>
      <c r="AH156" s="62">
        <v>0</v>
      </c>
      <c r="AI156" s="62">
        <v>0</v>
      </c>
      <c r="AJ156" s="63">
        <f t="shared" si="2"/>
        <v>554089.6</v>
      </c>
      <c r="AM156" s="70"/>
    </row>
    <row r="157" spans="1:39" ht="20.100000000000001" customHeight="1">
      <c r="A157" s="59">
        <v>345</v>
      </c>
      <c r="B157" s="60" t="s">
        <v>819</v>
      </c>
      <c r="C157" s="61" t="s">
        <v>1298</v>
      </c>
      <c r="D157" s="62">
        <v>0</v>
      </c>
      <c r="E157" s="62">
        <v>0</v>
      </c>
      <c r="F157" s="62">
        <v>0</v>
      </c>
      <c r="G157" s="62">
        <v>0</v>
      </c>
      <c r="H157" s="62">
        <v>0</v>
      </c>
      <c r="I157" s="62">
        <v>0</v>
      </c>
      <c r="J157" s="62">
        <v>0</v>
      </c>
      <c r="K157" s="62">
        <v>0</v>
      </c>
      <c r="L157" s="62">
        <v>0</v>
      </c>
      <c r="M157" s="62">
        <v>0</v>
      </c>
      <c r="N157" s="62">
        <v>0</v>
      </c>
      <c r="O157" s="62">
        <v>0</v>
      </c>
      <c r="P157" s="62">
        <v>0</v>
      </c>
      <c r="Q157" s="62">
        <v>0</v>
      </c>
      <c r="R157" s="62">
        <v>0</v>
      </c>
      <c r="S157" s="62">
        <v>0</v>
      </c>
      <c r="T157" s="62">
        <v>0</v>
      </c>
      <c r="U157" s="62">
        <v>0</v>
      </c>
      <c r="V157" s="62">
        <v>0</v>
      </c>
      <c r="W157" s="62">
        <v>0</v>
      </c>
      <c r="X157" s="62">
        <v>0</v>
      </c>
      <c r="Y157" s="62">
        <v>0</v>
      </c>
      <c r="Z157" s="62">
        <v>0</v>
      </c>
      <c r="AA157" s="62">
        <v>0</v>
      </c>
      <c r="AB157" s="62">
        <v>0</v>
      </c>
      <c r="AC157" s="62">
        <v>0</v>
      </c>
      <c r="AD157" s="62">
        <v>0</v>
      </c>
      <c r="AE157" s="62">
        <v>0</v>
      </c>
      <c r="AF157" s="62">
        <v>0</v>
      </c>
      <c r="AG157" s="62">
        <v>0</v>
      </c>
      <c r="AH157" s="62">
        <v>0</v>
      </c>
      <c r="AI157" s="62">
        <v>0</v>
      </c>
      <c r="AJ157" s="63">
        <f t="shared" si="2"/>
        <v>0</v>
      </c>
      <c r="AM157" s="70"/>
    </row>
    <row r="158" spans="1:39" ht="20.100000000000001" customHeight="1">
      <c r="A158" s="59">
        <v>346</v>
      </c>
      <c r="B158" s="60" t="s">
        <v>820</v>
      </c>
      <c r="C158" s="61" t="s">
        <v>1298</v>
      </c>
      <c r="D158" s="62">
        <v>0</v>
      </c>
      <c r="E158" s="62">
        <v>0</v>
      </c>
      <c r="F158" s="62">
        <v>0</v>
      </c>
      <c r="G158" s="62">
        <v>18687.3</v>
      </c>
      <c r="H158" s="62">
        <v>0</v>
      </c>
      <c r="I158" s="62">
        <v>0</v>
      </c>
      <c r="J158" s="62">
        <v>0</v>
      </c>
      <c r="K158" s="62">
        <v>270</v>
      </c>
      <c r="L158" s="62">
        <v>0</v>
      </c>
      <c r="M158" s="62">
        <v>0</v>
      </c>
      <c r="N158" s="62">
        <v>0</v>
      </c>
      <c r="O158" s="62">
        <v>0</v>
      </c>
      <c r="P158" s="62">
        <v>0</v>
      </c>
      <c r="Q158" s="62">
        <v>0</v>
      </c>
      <c r="R158" s="62">
        <v>0</v>
      </c>
      <c r="S158" s="62">
        <v>0</v>
      </c>
      <c r="T158" s="62">
        <v>0</v>
      </c>
      <c r="U158" s="62">
        <v>0</v>
      </c>
      <c r="V158" s="62">
        <v>0</v>
      </c>
      <c r="W158" s="62">
        <v>0</v>
      </c>
      <c r="X158" s="62">
        <v>0</v>
      </c>
      <c r="Y158" s="62">
        <v>0</v>
      </c>
      <c r="Z158" s="62">
        <v>0</v>
      </c>
      <c r="AA158" s="62">
        <v>0</v>
      </c>
      <c r="AB158" s="62">
        <v>0</v>
      </c>
      <c r="AC158" s="62">
        <v>0</v>
      </c>
      <c r="AD158" s="62">
        <v>0</v>
      </c>
      <c r="AE158" s="62">
        <v>0</v>
      </c>
      <c r="AF158" s="62">
        <v>0</v>
      </c>
      <c r="AG158" s="62">
        <v>0</v>
      </c>
      <c r="AH158" s="62">
        <v>0</v>
      </c>
      <c r="AI158" s="62">
        <v>0</v>
      </c>
      <c r="AJ158" s="63">
        <f t="shared" si="2"/>
        <v>18957.3</v>
      </c>
      <c r="AM158" s="70"/>
    </row>
    <row r="159" spans="1:39" ht="20.100000000000001" customHeight="1">
      <c r="A159" s="59">
        <v>347</v>
      </c>
      <c r="B159" s="60" t="s">
        <v>821</v>
      </c>
      <c r="C159" s="61" t="s">
        <v>1298</v>
      </c>
      <c r="D159" s="62">
        <v>0</v>
      </c>
      <c r="E159" s="62">
        <v>240</v>
      </c>
      <c r="F159" s="62">
        <v>0</v>
      </c>
      <c r="G159" s="62">
        <v>0</v>
      </c>
      <c r="H159" s="62">
        <v>0</v>
      </c>
      <c r="I159" s="62">
        <v>0</v>
      </c>
      <c r="J159" s="62">
        <v>0</v>
      </c>
      <c r="K159" s="62">
        <v>0</v>
      </c>
      <c r="L159" s="62">
        <v>0</v>
      </c>
      <c r="M159" s="62">
        <v>0</v>
      </c>
      <c r="N159" s="62">
        <v>0</v>
      </c>
      <c r="O159" s="62">
        <v>0</v>
      </c>
      <c r="P159" s="62">
        <v>0</v>
      </c>
      <c r="Q159" s="62">
        <v>0</v>
      </c>
      <c r="R159" s="62">
        <v>0</v>
      </c>
      <c r="S159" s="62">
        <v>0</v>
      </c>
      <c r="T159" s="62">
        <v>0</v>
      </c>
      <c r="U159" s="62">
        <v>0</v>
      </c>
      <c r="V159" s="62">
        <v>0</v>
      </c>
      <c r="W159" s="62">
        <v>0</v>
      </c>
      <c r="X159" s="62">
        <v>0</v>
      </c>
      <c r="Y159" s="62">
        <v>0</v>
      </c>
      <c r="Z159" s="62">
        <v>0</v>
      </c>
      <c r="AA159" s="62">
        <v>0</v>
      </c>
      <c r="AB159" s="62">
        <v>0</v>
      </c>
      <c r="AC159" s="62">
        <v>0</v>
      </c>
      <c r="AD159" s="62">
        <v>0</v>
      </c>
      <c r="AE159" s="62">
        <v>0</v>
      </c>
      <c r="AF159" s="62">
        <v>0</v>
      </c>
      <c r="AG159" s="62">
        <v>0</v>
      </c>
      <c r="AH159" s="62">
        <v>0</v>
      </c>
      <c r="AI159" s="62">
        <v>0</v>
      </c>
      <c r="AJ159" s="63">
        <f t="shared" si="2"/>
        <v>240</v>
      </c>
      <c r="AM159" s="70"/>
    </row>
    <row r="160" spans="1:39" ht="20.100000000000001" customHeight="1">
      <c r="A160" s="59">
        <v>348</v>
      </c>
      <c r="B160" s="60" t="s">
        <v>822</v>
      </c>
      <c r="C160" s="61" t="s">
        <v>1298</v>
      </c>
      <c r="D160" s="62">
        <v>0</v>
      </c>
      <c r="E160" s="62">
        <v>0</v>
      </c>
      <c r="F160" s="62">
        <v>0</v>
      </c>
      <c r="G160" s="62">
        <v>2312.2800000000002</v>
      </c>
      <c r="H160" s="62">
        <v>0</v>
      </c>
      <c r="I160" s="62">
        <v>0</v>
      </c>
      <c r="J160" s="62">
        <v>0</v>
      </c>
      <c r="K160" s="62">
        <v>0</v>
      </c>
      <c r="L160" s="62">
        <v>0</v>
      </c>
      <c r="M160" s="62">
        <v>0</v>
      </c>
      <c r="N160" s="62">
        <v>0</v>
      </c>
      <c r="O160" s="62">
        <v>0</v>
      </c>
      <c r="P160" s="62">
        <v>0</v>
      </c>
      <c r="Q160" s="62">
        <v>0</v>
      </c>
      <c r="R160" s="62">
        <v>0</v>
      </c>
      <c r="S160" s="62">
        <v>0</v>
      </c>
      <c r="T160" s="62">
        <v>0</v>
      </c>
      <c r="U160" s="62">
        <v>0</v>
      </c>
      <c r="V160" s="62">
        <v>0</v>
      </c>
      <c r="W160" s="62">
        <v>0</v>
      </c>
      <c r="X160" s="62">
        <v>0</v>
      </c>
      <c r="Y160" s="62">
        <v>0</v>
      </c>
      <c r="Z160" s="62">
        <v>0</v>
      </c>
      <c r="AA160" s="62">
        <v>0</v>
      </c>
      <c r="AB160" s="62">
        <v>0</v>
      </c>
      <c r="AC160" s="62">
        <v>0</v>
      </c>
      <c r="AD160" s="62">
        <v>0</v>
      </c>
      <c r="AE160" s="62">
        <v>0</v>
      </c>
      <c r="AF160" s="62">
        <v>0</v>
      </c>
      <c r="AG160" s="62">
        <v>0</v>
      </c>
      <c r="AH160" s="62">
        <v>0</v>
      </c>
      <c r="AI160" s="62">
        <v>0</v>
      </c>
      <c r="AJ160" s="63">
        <f t="shared" si="2"/>
        <v>2312.2800000000002</v>
      </c>
      <c r="AM160" s="70"/>
    </row>
    <row r="161" spans="1:39" ht="20.100000000000001" customHeight="1">
      <c r="A161" s="59">
        <v>349</v>
      </c>
      <c r="B161" s="60" t="s">
        <v>823</v>
      </c>
      <c r="C161" s="61" t="s">
        <v>1298</v>
      </c>
      <c r="D161" s="62">
        <v>0</v>
      </c>
      <c r="E161" s="62">
        <v>0</v>
      </c>
      <c r="F161" s="62">
        <v>0</v>
      </c>
      <c r="G161" s="62">
        <v>0</v>
      </c>
      <c r="H161" s="62">
        <v>0</v>
      </c>
      <c r="I161" s="62">
        <v>0</v>
      </c>
      <c r="J161" s="62">
        <v>0</v>
      </c>
      <c r="K161" s="62">
        <v>0</v>
      </c>
      <c r="L161" s="62">
        <v>0</v>
      </c>
      <c r="M161" s="62">
        <v>0</v>
      </c>
      <c r="N161" s="62">
        <v>0</v>
      </c>
      <c r="O161" s="62">
        <v>0</v>
      </c>
      <c r="P161" s="62">
        <v>0</v>
      </c>
      <c r="Q161" s="62">
        <v>0</v>
      </c>
      <c r="R161" s="62">
        <v>0</v>
      </c>
      <c r="S161" s="62">
        <v>0</v>
      </c>
      <c r="T161" s="62">
        <v>0</v>
      </c>
      <c r="U161" s="62">
        <v>0</v>
      </c>
      <c r="V161" s="62">
        <v>0</v>
      </c>
      <c r="W161" s="62">
        <v>0</v>
      </c>
      <c r="X161" s="62">
        <v>0</v>
      </c>
      <c r="Y161" s="62">
        <v>0</v>
      </c>
      <c r="Z161" s="62">
        <v>0</v>
      </c>
      <c r="AA161" s="62">
        <v>0</v>
      </c>
      <c r="AB161" s="62">
        <v>0</v>
      </c>
      <c r="AC161" s="62">
        <v>0</v>
      </c>
      <c r="AD161" s="62">
        <v>0</v>
      </c>
      <c r="AE161" s="62">
        <v>0</v>
      </c>
      <c r="AF161" s="62">
        <v>0</v>
      </c>
      <c r="AG161" s="62">
        <v>0</v>
      </c>
      <c r="AH161" s="62">
        <v>0</v>
      </c>
      <c r="AI161" s="62">
        <v>0</v>
      </c>
      <c r="AJ161" s="63">
        <f t="shared" si="2"/>
        <v>0</v>
      </c>
      <c r="AM161" s="70"/>
    </row>
    <row r="162" spans="1:39" ht="20.100000000000001" customHeight="1">
      <c r="A162" s="59">
        <v>371</v>
      </c>
      <c r="B162" s="60" t="s">
        <v>824</v>
      </c>
      <c r="C162" s="61" t="s">
        <v>1298</v>
      </c>
      <c r="D162" s="62">
        <v>0</v>
      </c>
      <c r="E162" s="62">
        <v>0</v>
      </c>
      <c r="F162" s="62">
        <v>0</v>
      </c>
      <c r="G162" s="62">
        <v>0</v>
      </c>
      <c r="H162" s="62">
        <v>0</v>
      </c>
      <c r="I162" s="62">
        <v>0</v>
      </c>
      <c r="J162" s="62">
        <v>0</v>
      </c>
      <c r="K162" s="62">
        <v>0</v>
      </c>
      <c r="L162" s="62">
        <v>0</v>
      </c>
      <c r="M162" s="62">
        <v>0</v>
      </c>
      <c r="N162" s="62">
        <v>0</v>
      </c>
      <c r="O162" s="62">
        <v>0</v>
      </c>
      <c r="P162" s="62">
        <v>0</v>
      </c>
      <c r="Q162" s="62">
        <v>0</v>
      </c>
      <c r="R162" s="62">
        <v>0</v>
      </c>
      <c r="S162" s="62">
        <v>0</v>
      </c>
      <c r="T162" s="62">
        <v>0</v>
      </c>
      <c r="U162" s="62">
        <v>0</v>
      </c>
      <c r="V162" s="62">
        <v>0</v>
      </c>
      <c r="W162" s="62">
        <v>0</v>
      </c>
      <c r="X162" s="62">
        <v>0</v>
      </c>
      <c r="Y162" s="62">
        <v>0</v>
      </c>
      <c r="Z162" s="62">
        <v>0</v>
      </c>
      <c r="AA162" s="62">
        <v>0</v>
      </c>
      <c r="AB162" s="62">
        <v>0</v>
      </c>
      <c r="AC162" s="62">
        <v>0</v>
      </c>
      <c r="AD162" s="62">
        <v>0</v>
      </c>
      <c r="AE162" s="62">
        <v>0</v>
      </c>
      <c r="AF162" s="62">
        <v>0</v>
      </c>
      <c r="AG162" s="62">
        <v>0</v>
      </c>
      <c r="AH162" s="62">
        <v>0</v>
      </c>
      <c r="AI162" s="62">
        <v>0</v>
      </c>
      <c r="AJ162" s="63">
        <f t="shared" si="2"/>
        <v>0</v>
      </c>
      <c r="AM162" s="70"/>
    </row>
    <row r="163" spans="1:39" ht="20.100000000000001" customHeight="1">
      <c r="A163" s="59">
        <v>372</v>
      </c>
      <c r="B163" s="60" t="s">
        <v>1268</v>
      </c>
      <c r="C163" s="61" t="s">
        <v>1298</v>
      </c>
      <c r="D163" s="62">
        <v>227878.78999999998</v>
      </c>
      <c r="E163" s="62">
        <v>0</v>
      </c>
      <c r="F163" s="62">
        <v>0</v>
      </c>
      <c r="G163" s="62">
        <v>651.1</v>
      </c>
      <c r="H163" s="62">
        <v>0</v>
      </c>
      <c r="I163" s="62">
        <v>0</v>
      </c>
      <c r="J163" s="62">
        <v>0</v>
      </c>
      <c r="K163" s="62">
        <v>0</v>
      </c>
      <c r="L163" s="62">
        <v>0</v>
      </c>
      <c r="M163" s="62">
        <v>0</v>
      </c>
      <c r="N163" s="62">
        <v>0</v>
      </c>
      <c r="O163" s="62">
        <v>0</v>
      </c>
      <c r="P163" s="62">
        <v>0</v>
      </c>
      <c r="Q163" s="62">
        <v>0</v>
      </c>
      <c r="R163" s="62">
        <v>0</v>
      </c>
      <c r="S163" s="62">
        <v>0</v>
      </c>
      <c r="T163" s="62">
        <v>1288039.6100000001</v>
      </c>
      <c r="U163" s="62">
        <v>0</v>
      </c>
      <c r="V163" s="62">
        <v>0</v>
      </c>
      <c r="W163" s="62">
        <v>0</v>
      </c>
      <c r="X163" s="62">
        <v>0</v>
      </c>
      <c r="Y163" s="62">
        <v>0</v>
      </c>
      <c r="Z163" s="62">
        <v>0</v>
      </c>
      <c r="AA163" s="62">
        <v>0</v>
      </c>
      <c r="AB163" s="62">
        <v>0</v>
      </c>
      <c r="AC163" s="62">
        <v>0</v>
      </c>
      <c r="AD163" s="62">
        <v>0</v>
      </c>
      <c r="AE163" s="62">
        <v>0</v>
      </c>
      <c r="AF163" s="62">
        <v>0</v>
      </c>
      <c r="AG163" s="62">
        <v>0</v>
      </c>
      <c r="AH163" s="62">
        <v>0</v>
      </c>
      <c r="AI163" s="62">
        <v>0</v>
      </c>
      <c r="AJ163" s="63">
        <f t="shared" si="2"/>
        <v>1516569.5</v>
      </c>
      <c r="AM163" s="70"/>
    </row>
    <row r="164" spans="1:39" ht="20.100000000000001" customHeight="1">
      <c r="A164" s="59">
        <v>373</v>
      </c>
      <c r="B164" s="60" t="s">
        <v>1269</v>
      </c>
      <c r="C164" s="61" t="s">
        <v>1298</v>
      </c>
      <c r="D164" s="62">
        <v>0</v>
      </c>
      <c r="E164" s="62">
        <v>0</v>
      </c>
      <c r="F164" s="62">
        <v>0</v>
      </c>
      <c r="G164" s="62">
        <v>17112.400000000001</v>
      </c>
      <c r="H164" s="62">
        <v>0</v>
      </c>
      <c r="I164" s="62">
        <v>0</v>
      </c>
      <c r="J164" s="62">
        <v>0</v>
      </c>
      <c r="K164" s="62">
        <v>0</v>
      </c>
      <c r="L164" s="62">
        <v>0</v>
      </c>
      <c r="M164" s="62">
        <v>0</v>
      </c>
      <c r="N164" s="62">
        <v>0</v>
      </c>
      <c r="O164" s="62">
        <v>0</v>
      </c>
      <c r="P164" s="62">
        <v>0</v>
      </c>
      <c r="Q164" s="62">
        <v>0</v>
      </c>
      <c r="R164" s="62">
        <v>0</v>
      </c>
      <c r="S164" s="62">
        <v>0</v>
      </c>
      <c r="T164" s="62">
        <v>0</v>
      </c>
      <c r="U164" s="62">
        <v>0</v>
      </c>
      <c r="V164" s="62">
        <v>0</v>
      </c>
      <c r="W164" s="62">
        <v>0</v>
      </c>
      <c r="X164" s="62">
        <v>0</v>
      </c>
      <c r="Y164" s="62">
        <v>0</v>
      </c>
      <c r="Z164" s="62">
        <v>0</v>
      </c>
      <c r="AA164" s="62">
        <v>0</v>
      </c>
      <c r="AB164" s="62">
        <v>0</v>
      </c>
      <c r="AC164" s="62">
        <v>0</v>
      </c>
      <c r="AD164" s="62">
        <v>0</v>
      </c>
      <c r="AE164" s="62">
        <v>0</v>
      </c>
      <c r="AF164" s="62">
        <v>0</v>
      </c>
      <c r="AG164" s="62">
        <v>0</v>
      </c>
      <c r="AH164" s="62">
        <v>0</v>
      </c>
      <c r="AI164" s="62">
        <v>0</v>
      </c>
      <c r="AJ164" s="63">
        <f t="shared" si="2"/>
        <v>17112.400000000001</v>
      </c>
      <c r="AM164" s="70"/>
    </row>
    <row r="165" spans="1:39" ht="20.100000000000001" customHeight="1">
      <c r="A165" s="59">
        <v>374</v>
      </c>
      <c r="B165" s="60" t="s">
        <v>1270</v>
      </c>
      <c r="C165" s="61" t="s">
        <v>1298</v>
      </c>
      <c r="D165" s="62">
        <v>0</v>
      </c>
      <c r="E165" s="62">
        <v>0</v>
      </c>
      <c r="F165" s="62">
        <v>0</v>
      </c>
      <c r="G165" s="62">
        <v>0</v>
      </c>
      <c r="H165" s="62">
        <v>0</v>
      </c>
      <c r="I165" s="62">
        <v>0</v>
      </c>
      <c r="J165" s="62">
        <v>0</v>
      </c>
      <c r="K165" s="62">
        <v>0</v>
      </c>
      <c r="L165" s="62">
        <v>0</v>
      </c>
      <c r="M165" s="62">
        <v>0</v>
      </c>
      <c r="N165" s="62">
        <v>0</v>
      </c>
      <c r="O165" s="62">
        <v>0</v>
      </c>
      <c r="P165" s="62">
        <v>0</v>
      </c>
      <c r="Q165" s="62">
        <v>0</v>
      </c>
      <c r="R165" s="62">
        <v>0</v>
      </c>
      <c r="S165" s="62">
        <v>0</v>
      </c>
      <c r="T165" s="62">
        <v>0</v>
      </c>
      <c r="U165" s="62">
        <v>0</v>
      </c>
      <c r="V165" s="62">
        <v>0</v>
      </c>
      <c r="W165" s="62">
        <v>0</v>
      </c>
      <c r="X165" s="62">
        <v>0</v>
      </c>
      <c r="Y165" s="62">
        <v>0</v>
      </c>
      <c r="Z165" s="62">
        <v>0</v>
      </c>
      <c r="AA165" s="62">
        <v>0</v>
      </c>
      <c r="AB165" s="62">
        <v>0</v>
      </c>
      <c r="AC165" s="62">
        <v>0</v>
      </c>
      <c r="AD165" s="62">
        <v>0</v>
      </c>
      <c r="AE165" s="62">
        <v>0</v>
      </c>
      <c r="AF165" s="62">
        <v>0</v>
      </c>
      <c r="AG165" s="62">
        <v>0</v>
      </c>
      <c r="AH165" s="62">
        <v>0</v>
      </c>
      <c r="AI165" s="62">
        <v>0</v>
      </c>
      <c r="AJ165" s="63">
        <f t="shared" si="2"/>
        <v>0</v>
      </c>
      <c r="AM165" s="70"/>
    </row>
    <row r="166" spans="1:39" ht="20.100000000000001" customHeight="1">
      <c r="A166" s="59">
        <v>375</v>
      </c>
      <c r="B166" s="60" t="s">
        <v>1271</v>
      </c>
      <c r="C166" s="61" t="s">
        <v>1298</v>
      </c>
      <c r="D166" s="62">
        <v>0</v>
      </c>
      <c r="E166" s="62">
        <v>0</v>
      </c>
      <c r="F166" s="62">
        <v>0</v>
      </c>
      <c r="G166" s="62">
        <v>0</v>
      </c>
      <c r="H166" s="62">
        <v>0</v>
      </c>
      <c r="I166" s="62">
        <v>0</v>
      </c>
      <c r="J166" s="62">
        <v>0</v>
      </c>
      <c r="K166" s="62">
        <v>0</v>
      </c>
      <c r="L166" s="62">
        <v>0</v>
      </c>
      <c r="M166" s="62">
        <v>0</v>
      </c>
      <c r="N166" s="62">
        <v>0</v>
      </c>
      <c r="O166" s="62">
        <v>0</v>
      </c>
      <c r="P166" s="62">
        <v>0</v>
      </c>
      <c r="Q166" s="62">
        <v>0</v>
      </c>
      <c r="R166" s="62">
        <v>0</v>
      </c>
      <c r="S166" s="62">
        <v>0</v>
      </c>
      <c r="T166" s="62">
        <v>0</v>
      </c>
      <c r="U166" s="62">
        <v>0</v>
      </c>
      <c r="V166" s="62">
        <v>0</v>
      </c>
      <c r="W166" s="62">
        <v>0</v>
      </c>
      <c r="X166" s="62">
        <v>0</v>
      </c>
      <c r="Y166" s="62">
        <v>0</v>
      </c>
      <c r="Z166" s="62">
        <v>0</v>
      </c>
      <c r="AA166" s="62">
        <v>0</v>
      </c>
      <c r="AB166" s="62">
        <v>0</v>
      </c>
      <c r="AC166" s="62">
        <v>0</v>
      </c>
      <c r="AD166" s="62">
        <v>0</v>
      </c>
      <c r="AE166" s="62">
        <v>0</v>
      </c>
      <c r="AF166" s="62">
        <v>0</v>
      </c>
      <c r="AG166" s="62">
        <v>0</v>
      </c>
      <c r="AH166" s="62">
        <v>0</v>
      </c>
      <c r="AI166" s="62">
        <v>0</v>
      </c>
      <c r="AJ166" s="63">
        <f t="shared" si="2"/>
        <v>0</v>
      </c>
      <c r="AM166" s="70"/>
    </row>
    <row r="167" spans="1:39" ht="20.100000000000001" customHeight="1">
      <c r="A167" s="59">
        <v>376</v>
      </c>
      <c r="B167" s="60" t="s">
        <v>1272</v>
      </c>
      <c r="C167" s="61" t="s">
        <v>1298</v>
      </c>
      <c r="D167" s="62">
        <v>0</v>
      </c>
      <c r="E167" s="62">
        <v>0</v>
      </c>
      <c r="F167" s="62">
        <v>0</v>
      </c>
      <c r="G167" s="62">
        <v>0</v>
      </c>
      <c r="H167" s="62">
        <v>0</v>
      </c>
      <c r="I167" s="62">
        <v>0</v>
      </c>
      <c r="J167" s="62">
        <v>0</v>
      </c>
      <c r="K167" s="62">
        <v>1059.24</v>
      </c>
      <c r="L167" s="62">
        <v>0</v>
      </c>
      <c r="M167" s="62">
        <v>0</v>
      </c>
      <c r="N167" s="62">
        <v>0</v>
      </c>
      <c r="O167" s="62">
        <v>0</v>
      </c>
      <c r="P167" s="62">
        <v>0</v>
      </c>
      <c r="Q167" s="62">
        <v>0</v>
      </c>
      <c r="R167" s="62">
        <v>0</v>
      </c>
      <c r="S167" s="62">
        <v>0</v>
      </c>
      <c r="T167" s="62">
        <v>0</v>
      </c>
      <c r="U167" s="62">
        <v>0</v>
      </c>
      <c r="V167" s="62">
        <v>0</v>
      </c>
      <c r="W167" s="62">
        <v>0</v>
      </c>
      <c r="X167" s="62">
        <v>0</v>
      </c>
      <c r="Y167" s="62">
        <v>0</v>
      </c>
      <c r="Z167" s="62">
        <v>0</v>
      </c>
      <c r="AA167" s="62">
        <v>0</v>
      </c>
      <c r="AB167" s="62">
        <v>0</v>
      </c>
      <c r="AC167" s="62">
        <v>0</v>
      </c>
      <c r="AD167" s="62">
        <v>0</v>
      </c>
      <c r="AE167" s="62">
        <v>0</v>
      </c>
      <c r="AF167" s="62">
        <v>0</v>
      </c>
      <c r="AG167" s="62">
        <v>0</v>
      </c>
      <c r="AH167" s="62">
        <v>0</v>
      </c>
      <c r="AI167" s="62">
        <v>0</v>
      </c>
      <c r="AJ167" s="63">
        <f t="shared" si="2"/>
        <v>1059.24</v>
      </c>
      <c r="AM167" s="70"/>
    </row>
    <row r="168" spans="1:39" ht="20.100000000000001" customHeight="1">
      <c r="A168" s="59">
        <v>377</v>
      </c>
      <c r="B168" s="60" t="s">
        <v>1273</v>
      </c>
      <c r="C168" s="61" t="s">
        <v>1298</v>
      </c>
      <c r="D168" s="62">
        <v>0</v>
      </c>
      <c r="E168" s="62">
        <v>0</v>
      </c>
      <c r="F168" s="62">
        <v>0</v>
      </c>
      <c r="G168" s="62">
        <v>0</v>
      </c>
      <c r="H168" s="62">
        <v>0</v>
      </c>
      <c r="I168" s="62">
        <v>0</v>
      </c>
      <c r="J168" s="62">
        <v>0</v>
      </c>
      <c r="K168" s="62">
        <v>0</v>
      </c>
      <c r="L168" s="62">
        <v>0</v>
      </c>
      <c r="M168" s="62">
        <v>0</v>
      </c>
      <c r="N168" s="62">
        <v>0</v>
      </c>
      <c r="O168" s="62">
        <v>0</v>
      </c>
      <c r="P168" s="62">
        <v>0</v>
      </c>
      <c r="Q168" s="62">
        <v>0</v>
      </c>
      <c r="R168" s="62">
        <v>0</v>
      </c>
      <c r="S168" s="62">
        <v>0</v>
      </c>
      <c r="T168" s="62">
        <v>0</v>
      </c>
      <c r="U168" s="62">
        <v>0</v>
      </c>
      <c r="V168" s="62">
        <v>0</v>
      </c>
      <c r="W168" s="62">
        <v>0</v>
      </c>
      <c r="X168" s="62">
        <v>0</v>
      </c>
      <c r="Y168" s="62">
        <v>0</v>
      </c>
      <c r="Z168" s="62">
        <v>0</v>
      </c>
      <c r="AA168" s="62">
        <v>0</v>
      </c>
      <c r="AB168" s="62">
        <v>0</v>
      </c>
      <c r="AC168" s="62">
        <v>0</v>
      </c>
      <c r="AD168" s="62">
        <v>0</v>
      </c>
      <c r="AE168" s="62">
        <v>0</v>
      </c>
      <c r="AF168" s="62">
        <v>0</v>
      </c>
      <c r="AG168" s="62">
        <v>0</v>
      </c>
      <c r="AH168" s="62">
        <v>0</v>
      </c>
      <c r="AI168" s="62">
        <v>0</v>
      </c>
      <c r="AJ168" s="63">
        <f t="shared" si="2"/>
        <v>0</v>
      </c>
      <c r="AM168" s="70"/>
    </row>
    <row r="169" spans="1:39" ht="20.100000000000001" customHeight="1">
      <c r="A169" s="59">
        <v>378</v>
      </c>
      <c r="B169" s="60" t="s">
        <v>1274</v>
      </c>
      <c r="C169" s="61" t="s">
        <v>1298</v>
      </c>
      <c r="D169" s="62">
        <v>25331265.689999998</v>
      </c>
      <c r="E169" s="62">
        <v>0</v>
      </c>
      <c r="F169" s="62">
        <v>0</v>
      </c>
      <c r="G169" s="62">
        <v>8402.75</v>
      </c>
      <c r="H169" s="62">
        <v>0</v>
      </c>
      <c r="I169" s="62">
        <v>0</v>
      </c>
      <c r="J169" s="62">
        <v>0</v>
      </c>
      <c r="K169" s="62">
        <v>0</v>
      </c>
      <c r="L169" s="62">
        <v>0</v>
      </c>
      <c r="M169" s="62">
        <v>0</v>
      </c>
      <c r="N169" s="62">
        <v>0</v>
      </c>
      <c r="O169" s="62">
        <v>0</v>
      </c>
      <c r="P169" s="62">
        <v>0</v>
      </c>
      <c r="Q169" s="62">
        <v>0</v>
      </c>
      <c r="R169" s="62">
        <v>0</v>
      </c>
      <c r="S169" s="62">
        <v>0</v>
      </c>
      <c r="T169" s="62">
        <v>75</v>
      </c>
      <c r="U169" s="62">
        <v>0</v>
      </c>
      <c r="V169" s="62">
        <v>0</v>
      </c>
      <c r="W169" s="62">
        <v>0</v>
      </c>
      <c r="X169" s="62">
        <v>0</v>
      </c>
      <c r="Y169" s="62">
        <v>0</v>
      </c>
      <c r="Z169" s="62">
        <v>0</v>
      </c>
      <c r="AA169" s="62">
        <v>0</v>
      </c>
      <c r="AB169" s="62">
        <v>0</v>
      </c>
      <c r="AC169" s="62">
        <v>0</v>
      </c>
      <c r="AD169" s="62">
        <v>0</v>
      </c>
      <c r="AE169" s="62">
        <v>0</v>
      </c>
      <c r="AF169" s="62">
        <v>0</v>
      </c>
      <c r="AG169" s="62">
        <v>0</v>
      </c>
      <c r="AH169" s="62">
        <v>0</v>
      </c>
      <c r="AI169" s="62">
        <v>0</v>
      </c>
      <c r="AJ169" s="63">
        <f t="shared" si="2"/>
        <v>25339743.439999998</v>
      </c>
      <c r="AM169" s="70"/>
    </row>
    <row r="170" spans="1:39" ht="20.100000000000001" customHeight="1">
      <c r="A170" s="73">
        <v>411</v>
      </c>
      <c r="B170" s="74" t="s">
        <v>825</v>
      </c>
      <c r="C170" s="75" t="s">
        <v>1298</v>
      </c>
      <c r="D170" s="76">
        <v>0</v>
      </c>
      <c r="E170" s="76">
        <v>0</v>
      </c>
      <c r="F170" s="76">
        <v>0</v>
      </c>
      <c r="G170" s="76">
        <v>0</v>
      </c>
      <c r="H170" s="76">
        <v>0</v>
      </c>
      <c r="I170" s="76">
        <v>0</v>
      </c>
      <c r="J170" s="76">
        <v>0</v>
      </c>
      <c r="K170" s="76">
        <v>0</v>
      </c>
      <c r="L170" s="76">
        <v>0</v>
      </c>
      <c r="M170" s="76">
        <v>0</v>
      </c>
      <c r="N170" s="76">
        <v>0</v>
      </c>
      <c r="O170" s="76">
        <v>0</v>
      </c>
      <c r="P170" s="76">
        <v>0</v>
      </c>
      <c r="Q170" s="76">
        <v>0</v>
      </c>
      <c r="R170" s="76">
        <v>0</v>
      </c>
      <c r="S170" s="76">
        <v>0</v>
      </c>
      <c r="T170" s="76">
        <v>0</v>
      </c>
      <c r="U170" s="76">
        <v>0</v>
      </c>
      <c r="V170" s="76">
        <v>0</v>
      </c>
      <c r="W170" s="76">
        <v>0</v>
      </c>
      <c r="X170" s="76">
        <v>0</v>
      </c>
      <c r="Y170" s="76">
        <v>0</v>
      </c>
      <c r="Z170" s="76">
        <v>0</v>
      </c>
      <c r="AA170" s="76">
        <v>0</v>
      </c>
      <c r="AB170" s="76">
        <v>0</v>
      </c>
      <c r="AC170" s="76">
        <v>0</v>
      </c>
      <c r="AD170" s="76">
        <v>0</v>
      </c>
      <c r="AE170" s="76">
        <v>0</v>
      </c>
      <c r="AF170" s="76">
        <v>0</v>
      </c>
      <c r="AG170" s="76">
        <v>0</v>
      </c>
      <c r="AH170" s="76">
        <v>0</v>
      </c>
      <c r="AI170" s="76">
        <v>0</v>
      </c>
      <c r="AJ170" s="77">
        <f t="shared" si="2"/>
        <v>0</v>
      </c>
      <c r="AM170" s="70"/>
    </row>
    <row r="171" spans="1:39" ht="20.100000000000001" customHeight="1">
      <c r="A171" s="73">
        <v>417</v>
      </c>
      <c r="B171" s="74" t="s">
        <v>826</v>
      </c>
      <c r="C171" s="75" t="s">
        <v>1298</v>
      </c>
      <c r="D171" s="76">
        <v>0</v>
      </c>
      <c r="E171" s="76">
        <v>0</v>
      </c>
      <c r="F171" s="76">
        <v>0</v>
      </c>
      <c r="G171" s="76">
        <v>7328695.0699999994</v>
      </c>
      <c r="H171" s="76">
        <v>0</v>
      </c>
      <c r="I171" s="76">
        <v>0</v>
      </c>
      <c r="J171" s="76">
        <v>0</v>
      </c>
      <c r="K171" s="76">
        <v>0</v>
      </c>
      <c r="L171" s="76">
        <v>0</v>
      </c>
      <c r="M171" s="76">
        <v>0</v>
      </c>
      <c r="N171" s="76">
        <v>0</v>
      </c>
      <c r="O171" s="76">
        <v>0</v>
      </c>
      <c r="P171" s="76">
        <v>0</v>
      </c>
      <c r="Q171" s="76">
        <v>0</v>
      </c>
      <c r="R171" s="76">
        <v>0</v>
      </c>
      <c r="S171" s="76">
        <v>0</v>
      </c>
      <c r="T171" s="76">
        <v>0</v>
      </c>
      <c r="U171" s="76">
        <v>0</v>
      </c>
      <c r="V171" s="76">
        <v>0</v>
      </c>
      <c r="W171" s="76">
        <v>0</v>
      </c>
      <c r="X171" s="76">
        <v>0</v>
      </c>
      <c r="Y171" s="76">
        <v>0</v>
      </c>
      <c r="Z171" s="76">
        <v>0</v>
      </c>
      <c r="AA171" s="76">
        <v>0</v>
      </c>
      <c r="AB171" s="76">
        <v>0</v>
      </c>
      <c r="AC171" s="76">
        <v>0</v>
      </c>
      <c r="AD171" s="76">
        <v>0</v>
      </c>
      <c r="AE171" s="76">
        <v>0</v>
      </c>
      <c r="AF171" s="76">
        <v>0</v>
      </c>
      <c r="AG171" s="76">
        <v>0</v>
      </c>
      <c r="AH171" s="76">
        <v>0</v>
      </c>
      <c r="AI171" s="76">
        <v>0</v>
      </c>
      <c r="AJ171" s="77">
        <f t="shared" si="2"/>
        <v>7328695.0699999994</v>
      </c>
      <c r="AM171" s="70"/>
    </row>
    <row r="172" spans="1:39" ht="20.100000000000001" customHeight="1">
      <c r="A172" s="73">
        <v>418</v>
      </c>
      <c r="B172" s="74" t="s">
        <v>827</v>
      </c>
      <c r="C172" s="75" t="s">
        <v>1298</v>
      </c>
      <c r="D172" s="76">
        <v>0</v>
      </c>
      <c r="E172" s="76">
        <v>0</v>
      </c>
      <c r="F172" s="76">
        <v>0</v>
      </c>
      <c r="G172" s="76">
        <v>277103.32</v>
      </c>
      <c r="H172" s="76">
        <v>0</v>
      </c>
      <c r="I172" s="76">
        <v>0</v>
      </c>
      <c r="J172" s="76">
        <v>0</v>
      </c>
      <c r="K172" s="76">
        <v>0</v>
      </c>
      <c r="L172" s="76">
        <v>0</v>
      </c>
      <c r="M172" s="76">
        <v>0</v>
      </c>
      <c r="N172" s="76">
        <v>0</v>
      </c>
      <c r="O172" s="76">
        <v>0</v>
      </c>
      <c r="P172" s="76">
        <v>0</v>
      </c>
      <c r="Q172" s="76">
        <v>0</v>
      </c>
      <c r="R172" s="76">
        <v>0</v>
      </c>
      <c r="S172" s="76">
        <v>0</v>
      </c>
      <c r="T172" s="76">
        <v>0</v>
      </c>
      <c r="U172" s="76">
        <v>0</v>
      </c>
      <c r="V172" s="76">
        <v>0</v>
      </c>
      <c r="W172" s="76">
        <v>0</v>
      </c>
      <c r="X172" s="76">
        <v>0</v>
      </c>
      <c r="Y172" s="76">
        <v>0</v>
      </c>
      <c r="Z172" s="76">
        <v>0</v>
      </c>
      <c r="AA172" s="76">
        <v>0</v>
      </c>
      <c r="AB172" s="76">
        <v>0</v>
      </c>
      <c r="AC172" s="76">
        <v>0</v>
      </c>
      <c r="AD172" s="76">
        <v>0</v>
      </c>
      <c r="AE172" s="76">
        <v>0</v>
      </c>
      <c r="AF172" s="76">
        <v>0</v>
      </c>
      <c r="AG172" s="76">
        <v>0</v>
      </c>
      <c r="AH172" s="76">
        <v>0</v>
      </c>
      <c r="AI172" s="76">
        <v>0</v>
      </c>
      <c r="AJ172" s="77">
        <f t="shared" si="2"/>
        <v>277103.32</v>
      </c>
      <c r="AM172" s="70"/>
    </row>
    <row r="173" spans="1:39" ht="20.100000000000001" customHeight="1">
      <c r="A173" s="73">
        <v>422</v>
      </c>
      <c r="B173" s="74" t="s">
        <v>828</v>
      </c>
      <c r="C173" s="75" t="s">
        <v>1298</v>
      </c>
      <c r="D173" s="76">
        <v>0</v>
      </c>
      <c r="E173" s="76">
        <v>0</v>
      </c>
      <c r="F173" s="76">
        <v>0</v>
      </c>
      <c r="G173" s="76">
        <v>12932.460000000001</v>
      </c>
      <c r="H173" s="76">
        <v>0</v>
      </c>
      <c r="I173" s="76">
        <v>0</v>
      </c>
      <c r="J173" s="76">
        <v>0</v>
      </c>
      <c r="K173" s="76">
        <v>0</v>
      </c>
      <c r="L173" s="76">
        <v>0</v>
      </c>
      <c r="M173" s="76">
        <v>0</v>
      </c>
      <c r="N173" s="76">
        <v>0</v>
      </c>
      <c r="O173" s="76">
        <v>0</v>
      </c>
      <c r="P173" s="76">
        <v>0</v>
      </c>
      <c r="Q173" s="76">
        <v>0</v>
      </c>
      <c r="R173" s="76">
        <v>0</v>
      </c>
      <c r="S173" s="76">
        <v>0</v>
      </c>
      <c r="T173" s="76">
        <v>0</v>
      </c>
      <c r="U173" s="76">
        <v>0</v>
      </c>
      <c r="V173" s="76">
        <v>0</v>
      </c>
      <c r="W173" s="76">
        <v>0</v>
      </c>
      <c r="X173" s="76">
        <v>0</v>
      </c>
      <c r="Y173" s="76">
        <v>0</v>
      </c>
      <c r="Z173" s="76">
        <v>0</v>
      </c>
      <c r="AA173" s="76">
        <v>0</v>
      </c>
      <c r="AB173" s="76">
        <v>0</v>
      </c>
      <c r="AC173" s="76">
        <v>0</v>
      </c>
      <c r="AD173" s="76">
        <v>0</v>
      </c>
      <c r="AE173" s="76">
        <v>0</v>
      </c>
      <c r="AF173" s="76">
        <v>0</v>
      </c>
      <c r="AG173" s="76">
        <v>0</v>
      </c>
      <c r="AH173" s="76">
        <v>0</v>
      </c>
      <c r="AI173" s="76">
        <v>0</v>
      </c>
      <c r="AJ173" s="77">
        <f t="shared" si="2"/>
        <v>12932.460000000001</v>
      </c>
      <c r="AM173" s="70"/>
    </row>
    <row r="174" spans="1:39" ht="20.100000000000001" customHeight="1">
      <c r="A174" s="73">
        <v>423</v>
      </c>
      <c r="B174" s="74" t="s">
        <v>829</v>
      </c>
      <c r="C174" s="75" t="s">
        <v>1298</v>
      </c>
      <c r="D174" s="76">
        <v>0</v>
      </c>
      <c r="E174" s="76">
        <v>0</v>
      </c>
      <c r="F174" s="76">
        <v>0</v>
      </c>
      <c r="G174" s="76">
        <v>460003.45000000007</v>
      </c>
      <c r="H174" s="76">
        <v>0</v>
      </c>
      <c r="I174" s="76">
        <v>0</v>
      </c>
      <c r="J174" s="76">
        <v>0</v>
      </c>
      <c r="K174" s="76">
        <v>0</v>
      </c>
      <c r="L174" s="76">
        <v>0</v>
      </c>
      <c r="M174" s="76">
        <v>0</v>
      </c>
      <c r="N174" s="76">
        <v>0</v>
      </c>
      <c r="O174" s="76">
        <v>0</v>
      </c>
      <c r="P174" s="76">
        <v>0</v>
      </c>
      <c r="Q174" s="76">
        <v>0</v>
      </c>
      <c r="R174" s="76">
        <v>0</v>
      </c>
      <c r="S174" s="76">
        <v>0</v>
      </c>
      <c r="T174" s="76">
        <v>0</v>
      </c>
      <c r="U174" s="76">
        <v>0</v>
      </c>
      <c r="V174" s="76">
        <v>0</v>
      </c>
      <c r="W174" s="76">
        <v>0</v>
      </c>
      <c r="X174" s="76">
        <v>0</v>
      </c>
      <c r="Y174" s="76">
        <v>0</v>
      </c>
      <c r="Z174" s="76">
        <v>0</v>
      </c>
      <c r="AA174" s="76">
        <v>0</v>
      </c>
      <c r="AB174" s="76">
        <v>0</v>
      </c>
      <c r="AC174" s="76">
        <v>0</v>
      </c>
      <c r="AD174" s="76">
        <v>0</v>
      </c>
      <c r="AE174" s="76">
        <v>0</v>
      </c>
      <c r="AF174" s="76">
        <v>0</v>
      </c>
      <c r="AG174" s="76">
        <v>0</v>
      </c>
      <c r="AH174" s="76">
        <v>0</v>
      </c>
      <c r="AI174" s="76">
        <v>0</v>
      </c>
      <c r="AJ174" s="77">
        <f t="shared" si="2"/>
        <v>460003.45000000007</v>
      </c>
      <c r="AM174" s="70"/>
    </row>
    <row r="175" spans="1:39" ht="20.100000000000001" customHeight="1">
      <c r="A175" s="73">
        <v>424</v>
      </c>
      <c r="B175" s="74" t="s">
        <v>830</v>
      </c>
      <c r="C175" s="75" t="s">
        <v>1298</v>
      </c>
      <c r="D175" s="76">
        <v>0</v>
      </c>
      <c r="E175" s="76">
        <v>0</v>
      </c>
      <c r="F175" s="76">
        <v>0</v>
      </c>
      <c r="G175" s="76">
        <v>104932.36000000002</v>
      </c>
      <c r="H175" s="76">
        <v>0</v>
      </c>
      <c r="I175" s="76">
        <v>0</v>
      </c>
      <c r="J175" s="76">
        <v>0</v>
      </c>
      <c r="K175" s="76">
        <v>0</v>
      </c>
      <c r="L175" s="76">
        <v>0</v>
      </c>
      <c r="M175" s="76">
        <v>0</v>
      </c>
      <c r="N175" s="76">
        <v>0</v>
      </c>
      <c r="O175" s="76">
        <v>0</v>
      </c>
      <c r="P175" s="76">
        <v>0</v>
      </c>
      <c r="Q175" s="76">
        <v>0</v>
      </c>
      <c r="R175" s="76">
        <v>0</v>
      </c>
      <c r="S175" s="76">
        <v>0</v>
      </c>
      <c r="T175" s="76">
        <v>0</v>
      </c>
      <c r="U175" s="76">
        <v>0</v>
      </c>
      <c r="V175" s="76">
        <v>0</v>
      </c>
      <c r="W175" s="76">
        <v>0</v>
      </c>
      <c r="X175" s="76">
        <v>0</v>
      </c>
      <c r="Y175" s="76">
        <v>0</v>
      </c>
      <c r="Z175" s="76">
        <v>0</v>
      </c>
      <c r="AA175" s="76">
        <v>0</v>
      </c>
      <c r="AB175" s="76">
        <v>0</v>
      </c>
      <c r="AC175" s="76">
        <v>0</v>
      </c>
      <c r="AD175" s="76">
        <v>0</v>
      </c>
      <c r="AE175" s="76">
        <v>0</v>
      </c>
      <c r="AF175" s="76">
        <v>0</v>
      </c>
      <c r="AG175" s="76">
        <v>0</v>
      </c>
      <c r="AH175" s="76">
        <v>0</v>
      </c>
      <c r="AI175" s="76">
        <v>0</v>
      </c>
      <c r="AJ175" s="77">
        <f t="shared" si="2"/>
        <v>104932.36000000002</v>
      </c>
      <c r="AM175" s="70"/>
    </row>
    <row r="176" spans="1:39" ht="20.100000000000001" customHeight="1">
      <c r="A176" s="73">
        <v>425</v>
      </c>
      <c r="B176" s="74" t="s">
        <v>831</v>
      </c>
      <c r="C176" s="75" t="s">
        <v>1298</v>
      </c>
      <c r="D176" s="76">
        <v>0</v>
      </c>
      <c r="E176" s="76">
        <v>0</v>
      </c>
      <c r="F176" s="76">
        <v>0</v>
      </c>
      <c r="G176" s="76">
        <v>0</v>
      </c>
      <c r="H176" s="76">
        <v>0</v>
      </c>
      <c r="I176" s="76">
        <v>0</v>
      </c>
      <c r="J176" s="76">
        <v>0</v>
      </c>
      <c r="K176" s="76">
        <v>0</v>
      </c>
      <c r="L176" s="76">
        <v>0</v>
      </c>
      <c r="M176" s="76">
        <v>0</v>
      </c>
      <c r="N176" s="76">
        <v>0</v>
      </c>
      <c r="O176" s="76">
        <v>0</v>
      </c>
      <c r="P176" s="76">
        <v>0</v>
      </c>
      <c r="Q176" s="76">
        <v>0</v>
      </c>
      <c r="R176" s="76">
        <v>0</v>
      </c>
      <c r="S176" s="76">
        <v>0</v>
      </c>
      <c r="T176" s="76">
        <v>0</v>
      </c>
      <c r="U176" s="76">
        <v>0</v>
      </c>
      <c r="V176" s="76">
        <v>0</v>
      </c>
      <c r="W176" s="76">
        <v>0</v>
      </c>
      <c r="X176" s="76">
        <v>0</v>
      </c>
      <c r="Y176" s="76">
        <v>0</v>
      </c>
      <c r="Z176" s="76">
        <v>0</v>
      </c>
      <c r="AA176" s="76">
        <v>0</v>
      </c>
      <c r="AB176" s="76">
        <v>0</v>
      </c>
      <c r="AC176" s="76">
        <v>0</v>
      </c>
      <c r="AD176" s="76">
        <v>0</v>
      </c>
      <c r="AE176" s="76">
        <v>0</v>
      </c>
      <c r="AF176" s="76">
        <v>0</v>
      </c>
      <c r="AG176" s="76">
        <v>0</v>
      </c>
      <c r="AH176" s="76">
        <v>0</v>
      </c>
      <c r="AI176" s="76">
        <v>0</v>
      </c>
      <c r="AJ176" s="77">
        <f t="shared" si="2"/>
        <v>0</v>
      </c>
      <c r="AM176" s="70"/>
    </row>
    <row r="177" spans="1:39" ht="20.100000000000001" customHeight="1">
      <c r="A177" s="73">
        <v>426</v>
      </c>
      <c r="B177" s="74" t="s">
        <v>832</v>
      </c>
      <c r="C177" s="75" t="s">
        <v>1298</v>
      </c>
      <c r="D177" s="76">
        <v>0</v>
      </c>
      <c r="E177" s="76">
        <v>0</v>
      </c>
      <c r="F177" s="76">
        <v>0</v>
      </c>
      <c r="G177" s="76">
        <v>0</v>
      </c>
      <c r="H177" s="76">
        <v>0</v>
      </c>
      <c r="I177" s="76">
        <v>0</v>
      </c>
      <c r="J177" s="76">
        <v>0</v>
      </c>
      <c r="K177" s="76">
        <v>0</v>
      </c>
      <c r="L177" s="76">
        <v>0</v>
      </c>
      <c r="M177" s="76">
        <v>0</v>
      </c>
      <c r="N177" s="76">
        <v>0</v>
      </c>
      <c r="O177" s="76">
        <v>0</v>
      </c>
      <c r="P177" s="76">
        <v>0</v>
      </c>
      <c r="Q177" s="76">
        <v>0</v>
      </c>
      <c r="R177" s="76">
        <v>0</v>
      </c>
      <c r="S177" s="76">
        <v>0</v>
      </c>
      <c r="T177" s="76">
        <v>0</v>
      </c>
      <c r="U177" s="76">
        <v>0</v>
      </c>
      <c r="V177" s="76">
        <v>0</v>
      </c>
      <c r="W177" s="76">
        <v>0</v>
      </c>
      <c r="X177" s="76">
        <v>0</v>
      </c>
      <c r="Y177" s="76">
        <v>0</v>
      </c>
      <c r="Z177" s="76">
        <v>0</v>
      </c>
      <c r="AA177" s="76">
        <v>0</v>
      </c>
      <c r="AB177" s="76">
        <v>0</v>
      </c>
      <c r="AC177" s="76">
        <v>0</v>
      </c>
      <c r="AD177" s="76">
        <v>0</v>
      </c>
      <c r="AE177" s="76">
        <v>0</v>
      </c>
      <c r="AF177" s="76">
        <v>0</v>
      </c>
      <c r="AG177" s="76">
        <v>0</v>
      </c>
      <c r="AH177" s="76">
        <v>0</v>
      </c>
      <c r="AI177" s="76">
        <v>0</v>
      </c>
      <c r="AJ177" s="77">
        <f t="shared" si="2"/>
        <v>0</v>
      </c>
      <c r="AM177" s="70"/>
    </row>
    <row r="178" spans="1:39" ht="20.100000000000001" customHeight="1">
      <c r="A178" s="73">
        <v>427</v>
      </c>
      <c r="B178" s="74" t="s">
        <v>833</v>
      </c>
      <c r="C178" s="75" t="s">
        <v>1298</v>
      </c>
      <c r="D178" s="76">
        <v>0</v>
      </c>
      <c r="E178" s="76">
        <v>0</v>
      </c>
      <c r="F178" s="76">
        <v>0</v>
      </c>
      <c r="G178" s="76">
        <v>0</v>
      </c>
      <c r="H178" s="76">
        <v>0</v>
      </c>
      <c r="I178" s="76">
        <v>0</v>
      </c>
      <c r="J178" s="76">
        <v>0</v>
      </c>
      <c r="K178" s="76">
        <v>0</v>
      </c>
      <c r="L178" s="76">
        <v>0</v>
      </c>
      <c r="M178" s="76">
        <v>0</v>
      </c>
      <c r="N178" s="76">
        <v>0</v>
      </c>
      <c r="O178" s="76">
        <v>0</v>
      </c>
      <c r="P178" s="76">
        <v>0</v>
      </c>
      <c r="Q178" s="76">
        <v>0</v>
      </c>
      <c r="R178" s="76">
        <v>0</v>
      </c>
      <c r="S178" s="76">
        <v>0</v>
      </c>
      <c r="T178" s="76">
        <v>0</v>
      </c>
      <c r="U178" s="76">
        <v>0</v>
      </c>
      <c r="V178" s="76">
        <v>0</v>
      </c>
      <c r="W178" s="76">
        <v>0</v>
      </c>
      <c r="X178" s="76">
        <v>0</v>
      </c>
      <c r="Y178" s="76">
        <v>0</v>
      </c>
      <c r="Z178" s="76">
        <v>0</v>
      </c>
      <c r="AA178" s="76">
        <v>0</v>
      </c>
      <c r="AB178" s="76">
        <v>0</v>
      </c>
      <c r="AC178" s="76">
        <v>0</v>
      </c>
      <c r="AD178" s="76">
        <v>0</v>
      </c>
      <c r="AE178" s="76">
        <v>0</v>
      </c>
      <c r="AF178" s="76">
        <v>0</v>
      </c>
      <c r="AG178" s="76">
        <v>0</v>
      </c>
      <c r="AH178" s="76">
        <v>0</v>
      </c>
      <c r="AI178" s="76">
        <v>0</v>
      </c>
      <c r="AJ178" s="77">
        <f t="shared" si="2"/>
        <v>0</v>
      </c>
      <c r="AM178" s="70"/>
    </row>
    <row r="179" spans="1:39" ht="20.100000000000001" customHeight="1">
      <c r="A179" s="73">
        <v>428</v>
      </c>
      <c r="B179" s="74" t="s">
        <v>834</v>
      </c>
      <c r="C179" s="75" t="s">
        <v>1298</v>
      </c>
      <c r="D179" s="76">
        <v>0</v>
      </c>
      <c r="E179" s="76">
        <v>0</v>
      </c>
      <c r="F179" s="76">
        <v>0</v>
      </c>
      <c r="G179" s="76">
        <v>0</v>
      </c>
      <c r="H179" s="76">
        <v>0</v>
      </c>
      <c r="I179" s="76">
        <v>0</v>
      </c>
      <c r="J179" s="76">
        <v>0</v>
      </c>
      <c r="K179" s="76">
        <v>0</v>
      </c>
      <c r="L179" s="76">
        <v>0</v>
      </c>
      <c r="M179" s="76">
        <v>0</v>
      </c>
      <c r="N179" s="76">
        <v>0</v>
      </c>
      <c r="O179" s="76">
        <v>0</v>
      </c>
      <c r="P179" s="76">
        <v>0</v>
      </c>
      <c r="Q179" s="76">
        <v>0</v>
      </c>
      <c r="R179" s="76">
        <v>0</v>
      </c>
      <c r="S179" s="76">
        <v>0</v>
      </c>
      <c r="T179" s="76">
        <v>0</v>
      </c>
      <c r="U179" s="76">
        <v>0</v>
      </c>
      <c r="V179" s="76">
        <v>0</v>
      </c>
      <c r="W179" s="76">
        <v>0</v>
      </c>
      <c r="X179" s="76">
        <v>0</v>
      </c>
      <c r="Y179" s="76">
        <v>0</v>
      </c>
      <c r="Z179" s="76">
        <v>0</v>
      </c>
      <c r="AA179" s="76">
        <v>0</v>
      </c>
      <c r="AB179" s="76">
        <v>0</v>
      </c>
      <c r="AC179" s="76">
        <v>0</v>
      </c>
      <c r="AD179" s="76">
        <v>0</v>
      </c>
      <c r="AE179" s="76">
        <v>0</v>
      </c>
      <c r="AF179" s="76">
        <v>0</v>
      </c>
      <c r="AG179" s="76">
        <v>0</v>
      </c>
      <c r="AH179" s="76">
        <v>0</v>
      </c>
      <c r="AI179" s="76">
        <v>0</v>
      </c>
      <c r="AJ179" s="77">
        <f t="shared" si="2"/>
        <v>0</v>
      </c>
      <c r="AM179" s="70"/>
    </row>
    <row r="180" spans="1:39" ht="20.100000000000001" customHeight="1">
      <c r="A180" s="73">
        <v>429</v>
      </c>
      <c r="B180" s="74" t="s">
        <v>835</v>
      </c>
      <c r="C180" s="75" t="s">
        <v>1298</v>
      </c>
      <c r="D180" s="76">
        <v>0</v>
      </c>
      <c r="E180" s="76">
        <v>0</v>
      </c>
      <c r="F180" s="76">
        <v>0</v>
      </c>
      <c r="G180" s="76">
        <v>0</v>
      </c>
      <c r="H180" s="76">
        <v>0</v>
      </c>
      <c r="I180" s="76">
        <v>0</v>
      </c>
      <c r="J180" s="76">
        <v>0</v>
      </c>
      <c r="K180" s="76">
        <v>0</v>
      </c>
      <c r="L180" s="76">
        <v>0</v>
      </c>
      <c r="M180" s="76">
        <v>0</v>
      </c>
      <c r="N180" s="76">
        <v>0</v>
      </c>
      <c r="O180" s="76">
        <v>0</v>
      </c>
      <c r="P180" s="76">
        <v>0</v>
      </c>
      <c r="Q180" s="76">
        <v>0</v>
      </c>
      <c r="R180" s="76">
        <v>0</v>
      </c>
      <c r="S180" s="76">
        <v>0</v>
      </c>
      <c r="T180" s="76">
        <v>0</v>
      </c>
      <c r="U180" s="76">
        <v>0</v>
      </c>
      <c r="V180" s="76">
        <v>0</v>
      </c>
      <c r="W180" s="76">
        <v>0</v>
      </c>
      <c r="X180" s="76">
        <v>0</v>
      </c>
      <c r="Y180" s="76">
        <v>0</v>
      </c>
      <c r="Z180" s="76">
        <v>0</v>
      </c>
      <c r="AA180" s="76">
        <v>0</v>
      </c>
      <c r="AB180" s="76">
        <v>0</v>
      </c>
      <c r="AC180" s="76">
        <v>0</v>
      </c>
      <c r="AD180" s="76">
        <v>0</v>
      </c>
      <c r="AE180" s="76">
        <v>0</v>
      </c>
      <c r="AF180" s="76">
        <v>0</v>
      </c>
      <c r="AG180" s="76">
        <v>0</v>
      </c>
      <c r="AH180" s="76">
        <v>0</v>
      </c>
      <c r="AI180" s="76">
        <v>0</v>
      </c>
      <c r="AJ180" s="77">
        <f t="shared" si="2"/>
        <v>0</v>
      </c>
      <c r="AM180" s="70"/>
    </row>
    <row r="181" spans="1:39" ht="20.100000000000001" customHeight="1">
      <c r="A181" s="73">
        <v>432</v>
      </c>
      <c r="B181" s="74" t="s">
        <v>836</v>
      </c>
      <c r="C181" s="75" t="s">
        <v>1298</v>
      </c>
      <c r="D181" s="76">
        <v>0</v>
      </c>
      <c r="E181" s="76">
        <v>0</v>
      </c>
      <c r="F181" s="76">
        <v>0</v>
      </c>
      <c r="G181" s="76">
        <v>0</v>
      </c>
      <c r="H181" s="76">
        <v>0</v>
      </c>
      <c r="I181" s="76">
        <v>0</v>
      </c>
      <c r="J181" s="76">
        <v>0</v>
      </c>
      <c r="K181" s="76">
        <v>0</v>
      </c>
      <c r="L181" s="76">
        <v>0</v>
      </c>
      <c r="M181" s="76">
        <v>0</v>
      </c>
      <c r="N181" s="76">
        <v>0</v>
      </c>
      <c r="O181" s="76">
        <v>0</v>
      </c>
      <c r="P181" s="76">
        <v>0</v>
      </c>
      <c r="Q181" s="76">
        <v>0</v>
      </c>
      <c r="R181" s="76">
        <v>0</v>
      </c>
      <c r="S181" s="76">
        <v>0</v>
      </c>
      <c r="T181" s="76">
        <v>0</v>
      </c>
      <c r="U181" s="76">
        <v>0</v>
      </c>
      <c r="V181" s="76">
        <v>0</v>
      </c>
      <c r="W181" s="76">
        <v>0</v>
      </c>
      <c r="X181" s="76">
        <v>0</v>
      </c>
      <c r="Y181" s="76">
        <v>0</v>
      </c>
      <c r="Z181" s="76">
        <v>0</v>
      </c>
      <c r="AA181" s="76">
        <v>0</v>
      </c>
      <c r="AB181" s="76">
        <v>0</v>
      </c>
      <c r="AC181" s="76">
        <v>0</v>
      </c>
      <c r="AD181" s="76">
        <v>0</v>
      </c>
      <c r="AE181" s="76">
        <v>0</v>
      </c>
      <c r="AF181" s="76">
        <v>0</v>
      </c>
      <c r="AG181" s="76">
        <v>0</v>
      </c>
      <c r="AH181" s="76">
        <v>0</v>
      </c>
      <c r="AI181" s="76">
        <v>0</v>
      </c>
      <c r="AJ181" s="77">
        <f t="shared" si="2"/>
        <v>0</v>
      </c>
      <c r="AM181" s="70"/>
    </row>
    <row r="182" spans="1:39" ht="20.100000000000001" customHeight="1">
      <c r="A182" s="73">
        <v>433</v>
      </c>
      <c r="B182" s="74" t="s">
        <v>837</v>
      </c>
      <c r="C182" s="75" t="s">
        <v>1298</v>
      </c>
      <c r="D182" s="76">
        <v>0</v>
      </c>
      <c r="E182" s="76">
        <v>0</v>
      </c>
      <c r="F182" s="76">
        <v>0</v>
      </c>
      <c r="G182" s="76">
        <v>0</v>
      </c>
      <c r="H182" s="76">
        <v>0</v>
      </c>
      <c r="I182" s="76">
        <v>0</v>
      </c>
      <c r="J182" s="76">
        <v>0</v>
      </c>
      <c r="K182" s="76">
        <v>0</v>
      </c>
      <c r="L182" s="76">
        <v>0</v>
      </c>
      <c r="M182" s="76">
        <v>0</v>
      </c>
      <c r="N182" s="76">
        <v>0</v>
      </c>
      <c r="O182" s="76">
        <v>0</v>
      </c>
      <c r="P182" s="76">
        <v>0</v>
      </c>
      <c r="Q182" s="76">
        <v>0</v>
      </c>
      <c r="R182" s="76">
        <v>0</v>
      </c>
      <c r="S182" s="76">
        <v>0</v>
      </c>
      <c r="T182" s="76">
        <v>0</v>
      </c>
      <c r="U182" s="76">
        <v>0</v>
      </c>
      <c r="V182" s="76">
        <v>0</v>
      </c>
      <c r="W182" s="76">
        <v>0</v>
      </c>
      <c r="X182" s="76">
        <v>0</v>
      </c>
      <c r="Y182" s="76">
        <v>0</v>
      </c>
      <c r="Z182" s="76">
        <v>0</v>
      </c>
      <c r="AA182" s="76">
        <v>0</v>
      </c>
      <c r="AB182" s="76">
        <v>0</v>
      </c>
      <c r="AC182" s="76">
        <v>0</v>
      </c>
      <c r="AD182" s="76">
        <v>0</v>
      </c>
      <c r="AE182" s="76">
        <v>0</v>
      </c>
      <c r="AF182" s="76">
        <v>0</v>
      </c>
      <c r="AG182" s="76">
        <v>0</v>
      </c>
      <c r="AH182" s="76">
        <v>0</v>
      </c>
      <c r="AI182" s="76">
        <v>0</v>
      </c>
      <c r="AJ182" s="77">
        <f t="shared" si="2"/>
        <v>0</v>
      </c>
      <c r="AM182" s="70"/>
    </row>
    <row r="183" spans="1:39" ht="20.100000000000001" customHeight="1">
      <c r="A183" s="73">
        <v>434</v>
      </c>
      <c r="B183" s="74" t="s">
        <v>838</v>
      </c>
      <c r="C183" s="78" t="s">
        <v>1298</v>
      </c>
      <c r="D183" s="76">
        <v>0</v>
      </c>
      <c r="E183" s="76">
        <v>0</v>
      </c>
      <c r="F183" s="76">
        <v>0</v>
      </c>
      <c r="G183" s="76">
        <v>0</v>
      </c>
      <c r="H183" s="76">
        <v>0</v>
      </c>
      <c r="I183" s="76">
        <v>0</v>
      </c>
      <c r="J183" s="76">
        <v>0</v>
      </c>
      <c r="K183" s="76">
        <v>0</v>
      </c>
      <c r="L183" s="76">
        <v>0</v>
      </c>
      <c r="M183" s="76">
        <v>0</v>
      </c>
      <c r="N183" s="76">
        <v>0</v>
      </c>
      <c r="O183" s="76">
        <v>0</v>
      </c>
      <c r="P183" s="76">
        <v>0</v>
      </c>
      <c r="Q183" s="76">
        <v>0</v>
      </c>
      <c r="R183" s="76">
        <v>0</v>
      </c>
      <c r="S183" s="76">
        <v>0</v>
      </c>
      <c r="T183" s="76">
        <v>0</v>
      </c>
      <c r="U183" s="76">
        <v>0</v>
      </c>
      <c r="V183" s="76">
        <v>0</v>
      </c>
      <c r="W183" s="76">
        <v>0</v>
      </c>
      <c r="X183" s="76">
        <v>0</v>
      </c>
      <c r="Y183" s="76">
        <v>0</v>
      </c>
      <c r="Z183" s="76">
        <v>0</v>
      </c>
      <c r="AA183" s="76">
        <v>0</v>
      </c>
      <c r="AB183" s="76">
        <v>0</v>
      </c>
      <c r="AC183" s="76">
        <v>0</v>
      </c>
      <c r="AD183" s="76">
        <v>0</v>
      </c>
      <c r="AE183" s="76">
        <v>0</v>
      </c>
      <c r="AF183" s="76">
        <v>0</v>
      </c>
      <c r="AG183" s="76">
        <v>0</v>
      </c>
      <c r="AH183" s="76">
        <v>0</v>
      </c>
      <c r="AI183" s="76">
        <v>0</v>
      </c>
      <c r="AJ183" s="77">
        <f t="shared" si="2"/>
        <v>0</v>
      </c>
      <c r="AM183" s="70"/>
    </row>
    <row r="184" spans="1:39" ht="20.100000000000001" customHeight="1">
      <c r="A184" s="73">
        <v>435</v>
      </c>
      <c r="B184" s="74" t="s">
        <v>839</v>
      </c>
      <c r="C184" s="78" t="s">
        <v>1298</v>
      </c>
      <c r="D184" s="76">
        <v>0</v>
      </c>
      <c r="E184" s="76">
        <v>0</v>
      </c>
      <c r="F184" s="76">
        <v>0</v>
      </c>
      <c r="G184" s="76">
        <v>0</v>
      </c>
      <c r="H184" s="76">
        <v>0</v>
      </c>
      <c r="I184" s="76">
        <v>0</v>
      </c>
      <c r="J184" s="76">
        <v>0</v>
      </c>
      <c r="K184" s="76">
        <v>0</v>
      </c>
      <c r="L184" s="76">
        <v>0</v>
      </c>
      <c r="M184" s="76">
        <v>0</v>
      </c>
      <c r="N184" s="76">
        <v>0</v>
      </c>
      <c r="O184" s="76">
        <v>0</v>
      </c>
      <c r="P184" s="76">
        <v>0</v>
      </c>
      <c r="Q184" s="76">
        <v>0</v>
      </c>
      <c r="R184" s="76">
        <v>0</v>
      </c>
      <c r="S184" s="76">
        <v>0</v>
      </c>
      <c r="T184" s="76">
        <v>0</v>
      </c>
      <c r="U184" s="76">
        <v>0</v>
      </c>
      <c r="V184" s="76">
        <v>0</v>
      </c>
      <c r="W184" s="76">
        <v>0</v>
      </c>
      <c r="X184" s="76">
        <v>0</v>
      </c>
      <c r="Y184" s="76">
        <v>0</v>
      </c>
      <c r="Z184" s="76">
        <v>0</v>
      </c>
      <c r="AA184" s="76">
        <v>0</v>
      </c>
      <c r="AB184" s="76">
        <v>0</v>
      </c>
      <c r="AC184" s="76">
        <v>0</v>
      </c>
      <c r="AD184" s="76">
        <v>0</v>
      </c>
      <c r="AE184" s="76">
        <v>0</v>
      </c>
      <c r="AF184" s="76">
        <v>0</v>
      </c>
      <c r="AG184" s="76">
        <v>0</v>
      </c>
      <c r="AH184" s="76">
        <v>0</v>
      </c>
      <c r="AI184" s="76">
        <v>0</v>
      </c>
      <c r="AJ184" s="77">
        <f t="shared" si="2"/>
        <v>0</v>
      </c>
      <c r="AM184" s="70"/>
    </row>
    <row r="185" spans="1:39" ht="20.100000000000001" customHeight="1">
      <c r="A185" s="59">
        <v>512</v>
      </c>
      <c r="B185" s="60" t="s">
        <v>840</v>
      </c>
      <c r="C185" s="61" t="s">
        <v>1298</v>
      </c>
      <c r="D185" s="62">
        <v>0</v>
      </c>
      <c r="E185" s="62">
        <v>0</v>
      </c>
      <c r="F185" s="62">
        <v>0</v>
      </c>
      <c r="G185" s="62">
        <v>5033.96</v>
      </c>
      <c r="H185" s="62">
        <v>0</v>
      </c>
      <c r="I185" s="62">
        <v>6183.8</v>
      </c>
      <c r="J185" s="62">
        <v>5570985.9200000009</v>
      </c>
      <c r="K185" s="62">
        <v>0</v>
      </c>
      <c r="L185" s="62">
        <v>0</v>
      </c>
      <c r="M185" s="62">
        <v>0</v>
      </c>
      <c r="N185" s="62">
        <v>0</v>
      </c>
      <c r="O185" s="62">
        <v>0</v>
      </c>
      <c r="P185" s="62">
        <v>0</v>
      </c>
      <c r="Q185" s="62">
        <v>0</v>
      </c>
      <c r="R185" s="62">
        <v>0</v>
      </c>
      <c r="S185" s="62">
        <v>0</v>
      </c>
      <c r="T185" s="62">
        <v>0</v>
      </c>
      <c r="U185" s="62">
        <v>0</v>
      </c>
      <c r="V185" s="62">
        <v>0</v>
      </c>
      <c r="W185" s="62">
        <v>0</v>
      </c>
      <c r="X185" s="62">
        <v>0</v>
      </c>
      <c r="Y185" s="62">
        <v>0</v>
      </c>
      <c r="Z185" s="62">
        <v>50.009399999999999</v>
      </c>
      <c r="AA185" s="62">
        <v>3430000</v>
      </c>
      <c r="AB185" s="62">
        <v>0</v>
      </c>
      <c r="AC185" s="62">
        <v>0</v>
      </c>
      <c r="AD185" s="62">
        <v>0</v>
      </c>
      <c r="AE185" s="62">
        <v>0</v>
      </c>
      <c r="AF185" s="62">
        <v>0</v>
      </c>
      <c r="AG185" s="62">
        <v>0</v>
      </c>
      <c r="AH185" s="62">
        <v>0</v>
      </c>
      <c r="AI185" s="62">
        <v>0</v>
      </c>
      <c r="AJ185" s="63">
        <f t="shared" si="2"/>
        <v>9012253.6894000005</v>
      </c>
      <c r="AM185" s="70"/>
    </row>
    <row r="186" spans="1:39" ht="20.100000000000001" customHeight="1">
      <c r="A186" s="59">
        <v>513</v>
      </c>
      <c r="B186" s="60" t="s">
        <v>201</v>
      </c>
      <c r="C186" s="61" t="s">
        <v>1298</v>
      </c>
      <c r="D186" s="62">
        <v>0</v>
      </c>
      <c r="E186" s="62">
        <v>0</v>
      </c>
      <c r="F186" s="62">
        <v>131.72</v>
      </c>
      <c r="G186" s="62">
        <v>4455856.8099999996</v>
      </c>
      <c r="H186" s="62">
        <v>19479656</v>
      </c>
      <c r="I186" s="62">
        <v>874896.00000000047</v>
      </c>
      <c r="J186" s="62">
        <v>615441536.15999997</v>
      </c>
      <c r="K186" s="62">
        <v>1663270.4900000002</v>
      </c>
      <c r="L186" s="62">
        <v>0</v>
      </c>
      <c r="M186" s="62">
        <v>0</v>
      </c>
      <c r="N186" s="62">
        <v>13113189.220000001</v>
      </c>
      <c r="O186" s="62">
        <v>0</v>
      </c>
      <c r="P186" s="62">
        <v>231768000</v>
      </c>
      <c r="Q186" s="62">
        <v>0</v>
      </c>
      <c r="R186" s="62">
        <v>0</v>
      </c>
      <c r="S186" s="62">
        <v>0</v>
      </c>
      <c r="T186" s="62">
        <v>2140610.4600000004</v>
      </c>
      <c r="U186" s="62">
        <v>0</v>
      </c>
      <c r="V186" s="62">
        <v>0</v>
      </c>
      <c r="W186" s="62">
        <v>0</v>
      </c>
      <c r="X186" s="62">
        <v>0</v>
      </c>
      <c r="Y186" s="62">
        <v>0</v>
      </c>
      <c r="Z186" s="62">
        <v>0</v>
      </c>
      <c r="AA186" s="62">
        <v>0</v>
      </c>
      <c r="AB186" s="62">
        <v>0</v>
      </c>
      <c r="AC186" s="62">
        <v>0</v>
      </c>
      <c r="AD186" s="62">
        <v>0</v>
      </c>
      <c r="AE186" s="62">
        <v>0</v>
      </c>
      <c r="AF186" s="62">
        <v>0</v>
      </c>
      <c r="AG186" s="62">
        <v>0</v>
      </c>
      <c r="AH186" s="62">
        <v>0</v>
      </c>
      <c r="AI186" s="62">
        <v>0</v>
      </c>
      <c r="AJ186" s="63">
        <f t="shared" si="2"/>
        <v>888937146.86000001</v>
      </c>
      <c r="AM186" s="70"/>
    </row>
    <row r="187" spans="1:39" ht="20.100000000000001" customHeight="1">
      <c r="A187" s="59">
        <v>514</v>
      </c>
      <c r="B187" s="60" t="s">
        <v>841</v>
      </c>
      <c r="C187" s="61" t="s">
        <v>1298</v>
      </c>
      <c r="D187" s="62">
        <v>0</v>
      </c>
      <c r="E187" s="62">
        <v>0</v>
      </c>
      <c r="F187" s="62">
        <v>9876472.6099999994</v>
      </c>
      <c r="G187" s="62">
        <v>0</v>
      </c>
      <c r="H187" s="62">
        <v>0</v>
      </c>
      <c r="I187" s="62">
        <v>0</v>
      </c>
      <c r="J187" s="62">
        <v>0</v>
      </c>
      <c r="K187" s="62">
        <v>0</v>
      </c>
      <c r="L187" s="62">
        <v>0</v>
      </c>
      <c r="M187" s="62">
        <v>0</v>
      </c>
      <c r="N187" s="62">
        <v>0</v>
      </c>
      <c r="O187" s="62">
        <v>0</v>
      </c>
      <c r="P187" s="62">
        <v>0</v>
      </c>
      <c r="Q187" s="62">
        <v>0</v>
      </c>
      <c r="R187" s="62">
        <v>0</v>
      </c>
      <c r="S187" s="62">
        <v>0</v>
      </c>
      <c r="T187" s="62">
        <v>5000000</v>
      </c>
      <c r="U187" s="62">
        <v>0</v>
      </c>
      <c r="V187" s="62">
        <v>0</v>
      </c>
      <c r="W187" s="62">
        <v>0</v>
      </c>
      <c r="X187" s="62">
        <v>280.02520000000004</v>
      </c>
      <c r="Y187" s="62">
        <v>0</v>
      </c>
      <c r="Z187" s="62">
        <v>250.047</v>
      </c>
      <c r="AA187" s="62">
        <v>3782647.8354000002</v>
      </c>
      <c r="AB187" s="62">
        <v>0</v>
      </c>
      <c r="AC187" s="62">
        <v>2477598.6913999999</v>
      </c>
      <c r="AD187" s="62">
        <v>3154413.22</v>
      </c>
      <c r="AE187" s="62">
        <v>0</v>
      </c>
      <c r="AF187" s="62">
        <v>0</v>
      </c>
      <c r="AG187" s="62">
        <v>0</v>
      </c>
      <c r="AH187" s="62">
        <v>0</v>
      </c>
      <c r="AI187" s="62">
        <v>0</v>
      </c>
      <c r="AJ187" s="63">
        <f t="shared" si="2"/>
        <v>24291662.428999998</v>
      </c>
      <c r="AM187" s="70"/>
    </row>
    <row r="188" spans="1:39" ht="20.100000000000001" customHeight="1">
      <c r="A188" s="59">
        <v>517</v>
      </c>
      <c r="B188" s="60" t="s">
        <v>842</v>
      </c>
      <c r="C188" s="61" t="s">
        <v>1298</v>
      </c>
      <c r="D188" s="62">
        <v>0</v>
      </c>
      <c r="E188" s="62">
        <v>0</v>
      </c>
      <c r="F188" s="62">
        <v>0</v>
      </c>
      <c r="G188" s="62">
        <v>0</v>
      </c>
      <c r="H188" s="62">
        <v>0</v>
      </c>
      <c r="I188" s="62">
        <v>0</v>
      </c>
      <c r="J188" s="62">
        <v>0</v>
      </c>
      <c r="K188" s="62">
        <v>0</v>
      </c>
      <c r="L188" s="62">
        <v>0</v>
      </c>
      <c r="M188" s="62">
        <v>0</v>
      </c>
      <c r="N188" s="62">
        <v>0</v>
      </c>
      <c r="O188" s="62">
        <v>0</v>
      </c>
      <c r="P188" s="62">
        <v>0</v>
      </c>
      <c r="Q188" s="62">
        <v>0</v>
      </c>
      <c r="R188" s="62">
        <v>0</v>
      </c>
      <c r="S188" s="62">
        <v>0</v>
      </c>
      <c r="T188" s="62">
        <v>4000000</v>
      </c>
      <c r="U188" s="62">
        <v>0</v>
      </c>
      <c r="V188" s="62">
        <v>0</v>
      </c>
      <c r="W188" s="62">
        <v>0</v>
      </c>
      <c r="X188" s="62">
        <v>0</v>
      </c>
      <c r="Y188" s="62">
        <v>0</v>
      </c>
      <c r="Z188" s="62">
        <v>0</v>
      </c>
      <c r="AA188" s="62">
        <v>0</v>
      </c>
      <c r="AB188" s="62">
        <v>0</v>
      </c>
      <c r="AC188" s="62">
        <v>0</v>
      </c>
      <c r="AD188" s="62">
        <v>0</v>
      </c>
      <c r="AE188" s="62">
        <v>0</v>
      </c>
      <c r="AF188" s="62">
        <v>0</v>
      </c>
      <c r="AG188" s="62">
        <v>0</v>
      </c>
      <c r="AH188" s="62">
        <v>0</v>
      </c>
      <c r="AI188" s="62">
        <v>0</v>
      </c>
      <c r="AJ188" s="63">
        <f t="shared" si="2"/>
        <v>4000000</v>
      </c>
      <c r="AM188" s="70"/>
    </row>
    <row r="189" spans="1:39" ht="20.100000000000001" customHeight="1">
      <c r="A189" s="59">
        <v>520</v>
      </c>
      <c r="B189" s="60" t="s">
        <v>843</v>
      </c>
      <c r="C189" s="61" t="s">
        <v>1298</v>
      </c>
      <c r="D189" s="62">
        <v>0</v>
      </c>
      <c r="E189" s="62">
        <v>0</v>
      </c>
      <c r="F189" s="62">
        <v>0</v>
      </c>
      <c r="G189" s="62">
        <v>0</v>
      </c>
      <c r="H189" s="62">
        <v>0</v>
      </c>
      <c r="I189" s="62">
        <v>0</v>
      </c>
      <c r="J189" s="62">
        <v>0</v>
      </c>
      <c r="K189" s="62">
        <v>0</v>
      </c>
      <c r="L189" s="62">
        <v>0</v>
      </c>
      <c r="M189" s="62">
        <v>0</v>
      </c>
      <c r="N189" s="62">
        <v>0</v>
      </c>
      <c r="O189" s="62">
        <v>0</v>
      </c>
      <c r="P189" s="62">
        <v>0</v>
      </c>
      <c r="Q189" s="62">
        <v>0</v>
      </c>
      <c r="R189" s="62">
        <v>0</v>
      </c>
      <c r="S189" s="62">
        <v>0</v>
      </c>
      <c r="T189" s="62">
        <v>0</v>
      </c>
      <c r="U189" s="62">
        <v>0</v>
      </c>
      <c r="V189" s="62">
        <v>0</v>
      </c>
      <c r="W189" s="62">
        <v>0</v>
      </c>
      <c r="X189" s="62">
        <v>0</v>
      </c>
      <c r="Y189" s="62">
        <v>0</v>
      </c>
      <c r="Z189" s="62">
        <v>0</v>
      </c>
      <c r="AA189" s="62">
        <v>0</v>
      </c>
      <c r="AB189" s="62">
        <v>0</v>
      </c>
      <c r="AC189" s="62">
        <v>0</v>
      </c>
      <c r="AD189" s="62">
        <v>0</v>
      </c>
      <c r="AE189" s="62">
        <v>0</v>
      </c>
      <c r="AF189" s="62">
        <v>0</v>
      </c>
      <c r="AG189" s="62">
        <v>0</v>
      </c>
      <c r="AH189" s="62">
        <v>0</v>
      </c>
      <c r="AI189" s="62">
        <v>0</v>
      </c>
      <c r="AJ189" s="63">
        <f t="shared" si="2"/>
        <v>0</v>
      </c>
      <c r="AM189" s="70"/>
    </row>
    <row r="190" spans="1:39" ht="20.100000000000001" customHeight="1">
      <c r="A190" s="59">
        <v>522</v>
      </c>
      <c r="B190" s="60" t="s">
        <v>844</v>
      </c>
      <c r="C190" s="61" t="s">
        <v>1298</v>
      </c>
      <c r="D190" s="62">
        <v>0</v>
      </c>
      <c r="E190" s="62">
        <v>0</v>
      </c>
      <c r="F190" s="62">
        <v>5401871.3899999997</v>
      </c>
      <c r="G190" s="62">
        <v>0</v>
      </c>
      <c r="H190" s="62">
        <v>0</v>
      </c>
      <c r="I190" s="62">
        <v>0</v>
      </c>
      <c r="J190" s="62">
        <v>0</v>
      </c>
      <c r="K190" s="62">
        <v>0</v>
      </c>
      <c r="L190" s="62">
        <v>0</v>
      </c>
      <c r="M190" s="62">
        <v>0</v>
      </c>
      <c r="N190" s="62">
        <v>0</v>
      </c>
      <c r="O190" s="62">
        <v>0</v>
      </c>
      <c r="P190" s="62">
        <v>0</v>
      </c>
      <c r="Q190" s="62">
        <v>0</v>
      </c>
      <c r="R190" s="62">
        <v>0</v>
      </c>
      <c r="S190" s="62">
        <v>0</v>
      </c>
      <c r="T190" s="62">
        <v>0</v>
      </c>
      <c r="U190" s="62">
        <v>0</v>
      </c>
      <c r="V190" s="62">
        <v>0</v>
      </c>
      <c r="W190" s="62">
        <v>0</v>
      </c>
      <c r="X190" s="62">
        <v>0</v>
      </c>
      <c r="Y190" s="62">
        <v>0</v>
      </c>
      <c r="Z190" s="62">
        <v>0</v>
      </c>
      <c r="AA190" s="62">
        <v>0</v>
      </c>
      <c r="AB190" s="62">
        <v>0</v>
      </c>
      <c r="AC190" s="62">
        <v>0</v>
      </c>
      <c r="AD190" s="62">
        <v>0</v>
      </c>
      <c r="AE190" s="62">
        <v>0</v>
      </c>
      <c r="AF190" s="62">
        <v>0</v>
      </c>
      <c r="AG190" s="62">
        <v>0</v>
      </c>
      <c r="AH190" s="62">
        <v>0</v>
      </c>
      <c r="AI190" s="62">
        <v>0</v>
      </c>
      <c r="AJ190" s="63">
        <f t="shared" si="2"/>
        <v>5401871.3899999997</v>
      </c>
      <c r="AM190" s="70"/>
    </row>
    <row r="191" spans="1:39" ht="20.100000000000001" customHeight="1">
      <c r="A191" s="59">
        <v>523</v>
      </c>
      <c r="B191" s="60" t="s">
        <v>845</v>
      </c>
      <c r="C191" s="61" t="s">
        <v>1298</v>
      </c>
      <c r="D191" s="62">
        <v>0</v>
      </c>
      <c r="E191" s="62">
        <v>3840</v>
      </c>
      <c r="F191" s="62">
        <v>0</v>
      </c>
      <c r="G191" s="62">
        <v>1333668.2799999993</v>
      </c>
      <c r="H191" s="62">
        <v>0</v>
      </c>
      <c r="I191" s="62">
        <v>0</v>
      </c>
      <c r="J191" s="62">
        <v>0</v>
      </c>
      <c r="K191" s="62">
        <v>0</v>
      </c>
      <c r="L191" s="62">
        <v>0</v>
      </c>
      <c r="M191" s="62">
        <v>0</v>
      </c>
      <c r="N191" s="62">
        <v>0</v>
      </c>
      <c r="O191" s="62">
        <v>0</v>
      </c>
      <c r="P191" s="62">
        <v>0</v>
      </c>
      <c r="Q191" s="62">
        <v>0</v>
      </c>
      <c r="R191" s="62">
        <v>0</v>
      </c>
      <c r="S191" s="62">
        <v>0</v>
      </c>
      <c r="T191" s="62">
        <v>0</v>
      </c>
      <c r="U191" s="62">
        <v>0</v>
      </c>
      <c r="V191" s="62">
        <v>0</v>
      </c>
      <c r="W191" s="62">
        <v>0</v>
      </c>
      <c r="X191" s="62">
        <v>0</v>
      </c>
      <c r="Y191" s="62">
        <v>0</v>
      </c>
      <c r="Z191" s="62">
        <v>0</v>
      </c>
      <c r="AA191" s="62">
        <v>0</v>
      </c>
      <c r="AB191" s="62">
        <v>0</v>
      </c>
      <c r="AC191" s="62">
        <v>0</v>
      </c>
      <c r="AD191" s="62">
        <v>0</v>
      </c>
      <c r="AE191" s="62">
        <v>0</v>
      </c>
      <c r="AF191" s="62">
        <v>0</v>
      </c>
      <c r="AG191" s="62">
        <v>0</v>
      </c>
      <c r="AH191" s="62">
        <v>0</v>
      </c>
      <c r="AI191" s="62">
        <v>0</v>
      </c>
      <c r="AJ191" s="63">
        <f t="shared" si="2"/>
        <v>1337508.2799999993</v>
      </c>
      <c r="AM191" s="70"/>
    </row>
    <row r="192" spans="1:39" ht="20.100000000000001" customHeight="1">
      <c r="A192" s="59">
        <v>525</v>
      </c>
      <c r="B192" s="60" t="s">
        <v>206</v>
      </c>
      <c r="C192" s="61" t="s">
        <v>1298</v>
      </c>
      <c r="D192" s="62">
        <v>0</v>
      </c>
      <c r="E192" s="62">
        <v>0</v>
      </c>
      <c r="F192" s="62">
        <v>516712.68</v>
      </c>
      <c r="G192" s="62">
        <v>1905027.3900000001</v>
      </c>
      <c r="H192" s="62">
        <v>0</v>
      </c>
      <c r="I192" s="62">
        <v>0</v>
      </c>
      <c r="J192" s="62">
        <v>0</v>
      </c>
      <c r="K192" s="62">
        <v>0</v>
      </c>
      <c r="L192" s="62">
        <v>0</v>
      </c>
      <c r="M192" s="62">
        <v>0</v>
      </c>
      <c r="N192" s="62">
        <v>0</v>
      </c>
      <c r="O192" s="62">
        <v>0</v>
      </c>
      <c r="P192" s="62">
        <v>0</v>
      </c>
      <c r="Q192" s="62">
        <v>0</v>
      </c>
      <c r="R192" s="62">
        <v>0</v>
      </c>
      <c r="S192" s="62">
        <v>0</v>
      </c>
      <c r="T192" s="62">
        <v>0</v>
      </c>
      <c r="U192" s="62">
        <v>0</v>
      </c>
      <c r="V192" s="62">
        <v>0</v>
      </c>
      <c r="W192" s="62">
        <v>0</v>
      </c>
      <c r="X192" s="62">
        <v>0</v>
      </c>
      <c r="Y192" s="62">
        <v>0</v>
      </c>
      <c r="Z192" s="62">
        <v>0</v>
      </c>
      <c r="AA192" s="62">
        <v>0</v>
      </c>
      <c r="AB192" s="62">
        <v>0</v>
      </c>
      <c r="AC192" s="62">
        <v>0</v>
      </c>
      <c r="AD192" s="62">
        <v>0</v>
      </c>
      <c r="AE192" s="62">
        <v>0</v>
      </c>
      <c r="AF192" s="62">
        <v>0</v>
      </c>
      <c r="AG192" s="62">
        <v>0</v>
      </c>
      <c r="AH192" s="62">
        <v>0</v>
      </c>
      <c r="AI192" s="62">
        <v>0</v>
      </c>
      <c r="AJ192" s="63">
        <f t="shared" si="2"/>
        <v>2421740.0700000003</v>
      </c>
      <c r="AM192" s="70"/>
    </row>
    <row r="193" spans="1:39" ht="20.100000000000001" customHeight="1">
      <c r="A193" s="59">
        <v>526</v>
      </c>
      <c r="B193" s="60" t="s">
        <v>846</v>
      </c>
      <c r="C193" s="61" t="s">
        <v>1298</v>
      </c>
      <c r="D193" s="62">
        <v>0</v>
      </c>
      <c r="E193" s="62">
        <v>0</v>
      </c>
      <c r="F193" s="62">
        <v>146130</v>
      </c>
      <c r="G193" s="62">
        <v>2774380.4299999997</v>
      </c>
      <c r="H193" s="62">
        <v>0</v>
      </c>
      <c r="I193" s="62">
        <v>5915.02</v>
      </c>
      <c r="J193" s="62">
        <v>92803.23</v>
      </c>
      <c r="K193" s="62">
        <v>2719.04</v>
      </c>
      <c r="L193" s="62">
        <v>0</v>
      </c>
      <c r="M193" s="62">
        <v>0</v>
      </c>
      <c r="N193" s="62">
        <v>12510.53</v>
      </c>
      <c r="O193" s="62">
        <v>0</v>
      </c>
      <c r="P193" s="62">
        <v>0</v>
      </c>
      <c r="Q193" s="62">
        <v>0</v>
      </c>
      <c r="R193" s="62">
        <v>0</v>
      </c>
      <c r="S193" s="62">
        <v>0</v>
      </c>
      <c r="T193" s="62">
        <v>0</v>
      </c>
      <c r="U193" s="62">
        <v>0</v>
      </c>
      <c r="V193" s="62">
        <v>0</v>
      </c>
      <c r="W193" s="62">
        <v>0</v>
      </c>
      <c r="X193" s="62">
        <v>0</v>
      </c>
      <c r="Y193" s="62">
        <v>0</v>
      </c>
      <c r="Z193" s="62">
        <v>0</v>
      </c>
      <c r="AA193" s="62">
        <v>0</v>
      </c>
      <c r="AB193" s="62">
        <v>0</v>
      </c>
      <c r="AC193" s="62">
        <v>0</v>
      </c>
      <c r="AD193" s="62">
        <v>0</v>
      </c>
      <c r="AE193" s="62">
        <v>0</v>
      </c>
      <c r="AF193" s="62">
        <v>0</v>
      </c>
      <c r="AG193" s="62">
        <v>0</v>
      </c>
      <c r="AH193" s="62">
        <v>0</v>
      </c>
      <c r="AI193" s="62">
        <v>0</v>
      </c>
      <c r="AJ193" s="63">
        <f t="shared" si="2"/>
        <v>3034458.2499999995</v>
      </c>
      <c r="AM193" s="70"/>
    </row>
    <row r="194" spans="1:39" ht="20.100000000000001" customHeight="1">
      <c r="A194" s="59">
        <v>548</v>
      </c>
      <c r="B194" s="60" t="s">
        <v>847</v>
      </c>
      <c r="C194" s="61" t="s">
        <v>1298</v>
      </c>
      <c r="D194" s="62">
        <v>0</v>
      </c>
      <c r="E194" s="62">
        <v>0</v>
      </c>
      <c r="F194" s="62">
        <v>0</v>
      </c>
      <c r="G194" s="62">
        <v>0</v>
      </c>
      <c r="H194" s="62">
        <v>0</v>
      </c>
      <c r="I194" s="62">
        <v>0</v>
      </c>
      <c r="J194" s="62">
        <v>0</v>
      </c>
      <c r="K194" s="62">
        <v>0</v>
      </c>
      <c r="L194" s="62">
        <v>0</v>
      </c>
      <c r="M194" s="62">
        <v>0</v>
      </c>
      <c r="N194" s="62">
        <v>0</v>
      </c>
      <c r="O194" s="62">
        <v>0</v>
      </c>
      <c r="P194" s="62">
        <v>0</v>
      </c>
      <c r="Q194" s="62">
        <v>0</v>
      </c>
      <c r="R194" s="62">
        <v>0</v>
      </c>
      <c r="S194" s="62">
        <v>0</v>
      </c>
      <c r="T194" s="62">
        <v>0</v>
      </c>
      <c r="U194" s="62">
        <v>0</v>
      </c>
      <c r="V194" s="62">
        <v>0</v>
      </c>
      <c r="W194" s="62">
        <v>0</v>
      </c>
      <c r="X194" s="62">
        <v>0</v>
      </c>
      <c r="Y194" s="62">
        <v>0</v>
      </c>
      <c r="Z194" s="62">
        <v>0</v>
      </c>
      <c r="AA194" s="62">
        <v>0</v>
      </c>
      <c r="AB194" s="62">
        <v>0</v>
      </c>
      <c r="AC194" s="62">
        <v>0</v>
      </c>
      <c r="AD194" s="62">
        <v>0</v>
      </c>
      <c r="AE194" s="62">
        <v>0</v>
      </c>
      <c r="AF194" s="62">
        <v>0</v>
      </c>
      <c r="AG194" s="62">
        <v>0</v>
      </c>
      <c r="AH194" s="62">
        <v>0</v>
      </c>
      <c r="AI194" s="62">
        <v>0</v>
      </c>
      <c r="AJ194" s="63">
        <f t="shared" si="2"/>
        <v>0</v>
      </c>
      <c r="AM194" s="70"/>
    </row>
    <row r="195" spans="1:39" ht="20.100000000000001" customHeight="1">
      <c r="A195" s="59">
        <v>551</v>
      </c>
      <c r="B195" s="60" t="s">
        <v>209</v>
      </c>
      <c r="C195" s="61" t="s">
        <v>1298</v>
      </c>
      <c r="D195" s="62">
        <v>0</v>
      </c>
      <c r="E195" s="62">
        <v>0</v>
      </c>
      <c r="F195" s="62">
        <v>0</v>
      </c>
      <c r="G195" s="62">
        <v>0</v>
      </c>
      <c r="H195" s="62">
        <v>0</v>
      </c>
      <c r="I195" s="62">
        <v>0</v>
      </c>
      <c r="J195" s="62">
        <v>0</v>
      </c>
      <c r="K195" s="62">
        <v>0</v>
      </c>
      <c r="L195" s="62">
        <v>0</v>
      </c>
      <c r="M195" s="62">
        <v>0</v>
      </c>
      <c r="N195" s="62">
        <v>0</v>
      </c>
      <c r="O195" s="62">
        <v>0</v>
      </c>
      <c r="P195" s="62">
        <v>0</v>
      </c>
      <c r="Q195" s="62">
        <v>0</v>
      </c>
      <c r="R195" s="62">
        <v>0</v>
      </c>
      <c r="S195" s="62">
        <v>0</v>
      </c>
      <c r="T195" s="62">
        <v>0</v>
      </c>
      <c r="U195" s="62">
        <v>0</v>
      </c>
      <c r="V195" s="62">
        <v>0</v>
      </c>
      <c r="W195" s="62">
        <v>0</v>
      </c>
      <c r="X195" s="62">
        <v>0</v>
      </c>
      <c r="Y195" s="62">
        <v>0</v>
      </c>
      <c r="Z195" s="62">
        <v>0</v>
      </c>
      <c r="AA195" s="62">
        <v>0</v>
      </c>
      <c r="AB195" s="62">
        <v>0</v>
      </c>
      <c r="AC195" s="62">
        <v>0</v>
      </c>
      <c r="AD195" s="62">
        <v>0</v>
      </c>
      <c r="AE195" s="62">
        <v>0</v>
      </c>
      <c r="AF195" s="62">
        <v>0</v>
      </c>
      <c r="AG195" s="62">
        <v>0</v>
      </c>
      <c r="AH195" s="62">
        <v>0</v>
      </c>
      <c r="AI195" s="62">
        <v>0</v>
      </c>
      <c r="AJ195" s="63">
        <f t="shared" si="2"/>
        <v>0</v>
      </c>
      <c r="AM195" s="70"/>
    </row>
    <row r="196" spans="1:39" ht="20.100000000000001" customHeight="1">
      <c r="A196" s="59">
        <v>572</v>
      </c>
      <c r="B196" s="60" t="s">
        <v>848</v>
      </c>
      <c r="C196" s="61" t="s">
        <v>1298</v>
      </c>
      <c r="D196" s="62">
        <v>0</v>
      </c>
      <c r="E196" s="62">
        <v>0</v>
      </c>
      <c r="F196" s="62">
        <v>3174687.23</v>
      </c>
      <c r="G196" s="62">
        <v>156975.11999999997</v>
      </c>
      <c r="H196" s="62">
        <v>0</v>
      </c>
      <c r="I196" s="62">
        <v>100851.84</v>
      </c>
      <c r="J196" s="62">
        <v>0</v>
      </c>
      <c r="K196" s="62">
        <v>0</v>
      </c>
      <c r="L196" s="62">
        <v>42668.39</v>
      </c>
      <c r="M196" s="62">
        <v>0</v>
      </c>
      <c r="N196" s="62">
        <v>0</v>
      </c>
      <c r="O196" s="62">
        <v>0</v>
      </c>
      <c r="P196" s="62">
        <v>0</v>
      </c>
      <c r="Q196" s="62">
        <v>0</v>
      </c>
      <c r="R196" s="62">
        <v>0</v>
      </c>
      <c r="S196" s="62">
        <v>0</v>
      </c>
      <c r="T196" s="62">
        <v>0</v>
      </c>
      <c r="U196" s="62">
        <v>0</v>
      </c>
      <c r="V196" s="62">
        <v>0</v>
      </c>
      <c r="W196" s="62">
        <v>0</v>
      </c>
      <c r="X196" s="62">
        <v>0</v>
      </c>
      <c r="Y196" s="62">
        <v>0</v>
      </c>
      <c r="Z196" s="62">
        <v>0</v>
      </c>
      <c r="AA196" s="62">
        <v>0</v>
      </c>
      <c r="AB196" s="62">
        <v>0</v>
      </c>
      <c r="AC196" s="62">
        <v>0</v>
      </c>
      <c r="AD196" s="62">
        <v>0</v>
      </c>
      <c r="AE196" s="62">
        <v>0</v>
      </c>
      <c r="AF196" s="62">
        <v>0</v>
      </c>
      <c r="AG196" s="62">
        <v>0</v>
      </c>
      <c r="AH196" s="62">
        <v>0</v>
      </c>
      <c r="AI196" s="62">
        <v>0</v>
      </c>
      <c r="AJ196" s="63">
        <f t="shared" si="2"/>
        <v>3475182.58</v>
      </c>
      <c r="AM196" s="70"/>
    </row>
    <row r="197" spans="1:39" ht="20.100000000000001" customHeight="1">
      <c r="A197" s="59">
        <v>573</v>
      </c>
      <c r="B197" s="60" t="s">
        <v>849</v>
      </c>
      <c r="C197" s="61" t="s">
        <v>1298</v>
      </c>
      <c r="D197" s="62">
        <v>0</v>
      </c>
      <c r="E197" s="62">
        <v>0</v>
      </c>
      <c r="F197" s="62">
        <v>0</v>
      </c>
      <c r="G197" s="62">
        <v>0</v>
      </c>
      <c r="H197" s="62">
        <v>0</v>
      </c>
      <c r="I197" s="62">
        <v>0</v>
      </c>
      <c r="J197" s="62">
        <v>0</v>
      </c>
      <c r="K197" s="62">
        <v>0</v>
      </c>
      <c r="L197" s="62">
        <v>0</v>
      </c>
      <c r="M197" s="62">
        <v>0</v>
      </c>
      <c r="N197" s="62">
        <v>0</v>
      </c>
      <c r="O197" s="62">
        <v>0</v>
      </c>
      <c r="P197" s="62">
        <v>0</v>
      </c>
      <c r="Q197" s="62">
        <v>0</v>
      </c>
      <c r="R197" s="62">
        <v>0</v>
      </c>
      <c r="S197" s="62">
        <v>0</v>
      </c>
      <c r="T197" s="62">
        <v>0</v>
      </c>
      <c r="U197" s="62">
        <v>0</v>
      </c>
      <c r="V197" s="62">
        <v>0</v>
      </c>
      <c r="W197" s="62">
        <v>0</v>
      </c>
      <c r="X197" s="62">
        <v>0</v>
      </c>
      <c r="Y197" s="62">
        <v>0</v>
      </c>
      <c r="Z197" s="62">
        <v>0</v>
      </c>
      <c r="AA197" s="62">
        <v>0</v>
      </c>
      <c r="AB197" s="62">
        <v>0</v>
      </c>
      <c r="AC197" s="62">
        <v>0</v>
      </c>
      <c r="AD197" s="62">
        <v>0</v>
      </c>
      <c r="AE197" s="62">
        <v>0</v>
      </c>
      <c r="AF197" s="62">
        <v>0</v>
      </c>
      <c r="AG197" s="62">
        <v>0</v>
      </c>
      <c r="AH197" s="62">
        <v>0</v>
      </c>
      <c r="AI197" s="62">
        <v>0</v>
      </c>
      <c r="AJ197" s="63">
        <f t="shared" si="2"/>
        <v>0</v>
      </c>
      <c r="AM197" s="70"/>
    </row>
    <row r="198" spans="1:39" ht="20.100000000000001" customHeight="1">
      <c r="A198" s="59">
        <v>574</v>
      </c>
      <c r="B198" s="60" t="s">
        <v>850</v>
      </c>
      <c r="C198" s="61" t="s">
        <v>1298</v>
      </c>
      <c r="D198" s="62">
        <v>1656</v>
      </c>
      <c r="E198" s="62">
        <v>1000000</v>
      </c>
      <c r="F198" s="62">
        <v>0</v>
      </c>
      <c r="G198" s="62">
        <v>3607060.2899999996</v>
      </c>
      <c r="H198" s="62">
        <v>0</v>
      </c>
      <c r="I198" s="62">
        <v>50</v>
      </c>
      <c r="J198" s="62">
        <v>18300000</v>
      </c>
      <c r="K198" s="62">
        <v>0</v>
      </c>
      <c r="L198" s="62">
        <v>0</v>
      </c>
      <c r="M198" s="62">
        <v>0</v>
      </c>
      <c r="N198" s="62">
        <v>168585.60000000001</v>
      </c>
      <c r="O198" s="62">
        <v>0</v>
      </c>
      <c r="P198" s="62">
        <v>0</v>
      </c>
      <c r="Q198" s="62">
        <v>0</v>
      </c>
      <c r="R198" s="62">
        <v>0</v>
      </c>
      <c r="S198" s="62">
        <v>0</v>
      </c>
      <c r="T198" s="62">
        <v>0</v>
      </c>
      <c r="U198" s="62">
        <v>0</v>
      </c>
      <c r="V198" s="62">
        <v>0</v>
      </c>
      <c r="W198" s="62">
        <v>0</v>
      </c>
      <c r="X198" s="62">
        <v>0</v>
      </c>
      <c r="Y198" s="62">
        <v>0</v>
      </c>
      <c r="Z198" s="62">
        <v>0</v>
      </c>
      <c r="AA198" s="62">
        <v>0</v>
      </c>
      <c r="AB198" s="62">
        <v>0</v>
      </c>
      <c r="AC198" s="62">
        <v>0</v>
      </c>
      <c r="AD198" s="62">
        <v>0</v>
      </c>
      <c r="AE198" s="62">
        <v>0</v>
      </c>
      <c r="AF198" s="62">
        <v>0</v>
      </c>
      <c r="AG198" s="62">
        <v>0</v>
      </c>
      <c r="AH198" s="62">
        <v>0</v>
      </c>
      <c r="AI198" s="62">
        <v>0</v>
      </c>
      <c r="AJ198" s="63">
        <f t="shared" si="2"/>
        <v>23077351.890000001</v>
      </c>
      <c r="AM198" s="70"/>
    </row>
    <row r="199" spans="1:39" ht="20.100000000000001" customHeight="1">
      <c r="A199" s="59">
        <v>575</v>
      </c>
      <c r="B199" s="60" t="s">
        <v>851</v>
      </c>
      <c r="C199" s="64" t="s">
        <v>1298</v>
      </c>
      <c r="D199" s="62">
        <v>0</v>
      </c>
      <c r="E199" s="62">
        <v>0</v>
      </c>
      <c r="F199" s="62">
        <v>0</v>
      </c>
      <c r="G199" s="62">
        <v>0</v>
      </c>
      <c r="H199" s="62">
        <v>0</v>
      </c>
      <c r="I199" s="62">
        <v>0</v>
      </c>
      <c r="J199" s="62">
        <v>0</v>
      </c>
      <c r="K199" s="62">
        <v>0</v>
      </c>
      <c r="L199" s="62">
        <v>0</v>
      </c>
      <c r="M199" s="62">
        <v>0</v>
      </c>
      <c r="N199" s="62">
        <v>0</v>
      </c>
      <c r="O199" s="62">
        <v>0</v>
      </c>
      <c r="P199" s="62">
        <v>0</v>
      </c>
      <c r="Q199" s="62">
        <v>0</v>
      </c>
      <c r="R199" s="62">
        <v>0</v>
      </c>
      <c r="S199" s="62">
        <v>0</v>
      </c>
      <c r="T199" s="62">
        <v>0</v>
      </c>
      <c r="U199" s="62">
        <v>0</v>
      </c>
      <c r="V199" s="62">
        <v>0</v>
      </c>
      <c r="W199" s="62">
        <v>0</v>
      </c>
      <c r="X199" s="62">
        <v>0</v>
      </c>
      <c r="Y199" s="62">
        <v>0</v>
      </c>
      <c r="Z199" s="62">
        <v>0</v>
      </c>
      <c r="AA199" s="62">
        <v>0</v>
      </c>
      <c r="AB199" s="62">
        <v>0</v>
      </c>
      <c r="AC199" s="62">
        <v>0</v>
      </c>
      <c r="AD199" s="62">
        <v>0</v>
      </c>
      <c r="AE199" s="62">
        <v>0</v>
      </c>
      <c r="AF199" s="62">
        <v>0</v>
      </c>
      <c r="AG199" s="62">
        <v>0</v>
      </c>
      <c r="AH199" s="62">
        <v>0</v>
      </c>
      <c r="AI199" s="62">
        <v>0</v>
      </c>
      <c r="AJ199" s="63">
        <f t="shared" si="2"/>
        <v>0</v>
      </c>
      <c r="AM199" s="70"/>
    </row>
    <row r="200" spans="1:39" ht="20.100000000000001" customHeight="1">
      <c r="A200" s="59">
        <v>576</v>
      </c>
      <c r="B200" s="60" t="s">
        <v>852</v>
      </c>
      <c r="C200" s="64" t="s">
        <v>1298</v>
      </c>
      <c r="D200" s="62">
        <v>3000000</v>
      </c>
      <c r="E200" s="62">
        <v>0</v>
      </c>
      <c r="F200" s="62">
        <v>16876</v>
      </c>
      <c r="G200" s="62">
        <v>51421.599999999999</v>
      </c>
      <c r="H200" s="62">
        <v>0</v>
      </c>
      <c r="I200" s="62">
        <v>3828.53</v>
      </c>
      <c r="J200" s="62">
        <v>0</v>
      </c>
      <c r="K200" s="62">
        <v>1876.9299999999998</v>
      </c>
      <c r="L200" s="62">
        <v>0</v>
      </c>
      <c r="M200" s="62">
        <v>0</v>
      </c>
      <c r="N200" s="62">
        <v>208.82000000000002</v>
      </c>
      <c r="O200" s="62">
        <v>0</v>
      </c>
      <c r="P200" s="62">
        <v>0</v>
      </c>
      <c r="Q200" s="62">
        <v>0</v>
      </c>
      <c r="R200" s="62">
        <v>0</v>
      </c>
      <c r="S200" s="62">
        <v>0</v>
      </c>
      <c r="T200" s="62">
        <v>0</v>
      </c>
      <c r="U200" s="62">
        <v>0</v>
      </c>
      <c r="V200" s="62">
        <v>0</v>
      </c>
      <c r="W200" s="62">
        <v>0</v>
      </c>
      <c r="X200" s="62">
        <v>0</v>
      </c>
      <c r="Y200" s="62">
        <v>0</v>
      </c>
      <c r="Z200" s="62">
        <v>0</v>
      </c>
      <c r="AA200" s="62">
        <v>0</v>
      </c>
      <c r="AB200" s="62">
        <v>0</v>
      </c>
      <c r="AC200" s="62">
        <v>0</v>
      </c>
      <c r="AD200" s="62">
        <v>0</v>
      </c>
      <c r="AE200" s="62">
        <v>0</v>
      </c>
      <c r="AF200" s="62">
        <v>0</v>
      </c>
      <c r="AG200" s="62">
        <v>0</v>
      </c>
      <c r="AH200" s="62">
        <v>0</v>
      </c>
      <c r="AI200" s="62">
        <v>0</v>
      </c>
      <c r="AJ200" s="63">
        <f t="shared" si="2"/>
        <v>3074211.88</v>
      </c>
      <c r="AM200" s="70"/>
    </row>
    <row r="201" spans="1:39" ht="20.100000000000001" customHeight="1">
      <c r="A201" s="59">
        <v>578</v>
      </c>
      <c r="B201" s="60" t="s">
        <v>853</v>
      </c>
      <c r="C201" s="61" t="s">
        <v>1298</v>
      </c>
      <c r="D201" s="62">
        <v>0</v>
      </c>
      <c r="E201" s="62">
        <v>0</v>
      </c>
      <c r="F201" s="62">
        <v>0</v>
      </c>
      <c r="G201" s="62">
        <v>48569.88</v>
      </c>
      <c r="H201" s="62">
        <v>0</v>
      </c>
      <c r="I201" s="62">
        <v>50</v>
      </c>
      <c r="J201" s="62">
        <v>0</v>
      </c>
      <c r="K201" s="62">
        <v>4371.7800000000007</v>
      </c>
      <c r="L201" s="62">
        <v>0</v>
      </c>
      <c r="M201" s="62">
        <v>0</v>
      </c>
      <c r="N201" s="62">
        <v>0</v>
      </c>
      <c r="O201" s="62">
        <v>0</v>
      </c>
      <c r="P201" s="62">
        <v>0</v>
      </c>
      <c r="Q201" s="62">
        <v>0</v>
      </c>
      <c r="R201" s="62">
        <v>0</v>
      </c>
      <c r="S201" s="62">
        <v>0</v>
      </c>
      <c r="T201" s="62">
        <v>0</v>
      </c>
      <c r="U201" s="62">
        <v>0</v>
      </c>
      <c r="V201" s="62">
        <v>0</v>
      </c>
      <c r="W201" s="62">
        <v>0</v>
      </c>
      <c r="X201" s="62">
        <v>0</v>
      </c>
      <c r="Y201" s="62">
        <v>0</v>
      </c>
      <c r="Z201" s="62">
        <v>0</v>
      </c>
      <c r="AA201" s="62">
        <v>0</v>
      </c>
      <c r="AB201" s="62">
        <v>0</v>
      </c>
      <c r="AC201" s="62">
        <v>0</v>
      </c>
      <c r="AD201" s="62">
        <v>0</v>
      </c>
      <c r="AE201" s="62">
        <v>0</v>
      </c>
      <c r="AF201" s="62">
        <v>0</v>
      </c>
      <c r="AG201" s="62">
        <v>0</v>
      </c>
      <c r="AH201" s="62">
        <v>0</v>
      </c>
      <c r="AI201" s="62">
        <v>0</v>
      </c>
      <c r="AJ201" s="63">
        <f t="shared" si="2"/>
        <v>52991.659999999996</v>
      </c>
      <c r="AM201" s="70"/>
    </row>
    <row r="202" spans="1:39" ht="20.100000000000001" customHeight="1">
      <c r="A202" s="59">
        <v>579</v>
      </c>
      <c r="B202" s="60" t="s">
        <v>854</v>
      </c>
      <c r="C202" s="64" t="s">
        <v>1298</v>
      </c>
      <c r="D202" s="62">
        <v>0</v>
      </c>
      <c r="E202" s="62">
        <v>0</v>
      </c>
      <c r="F202" s="62">
        <v>0</v>
      </c>
      <c r="G202" s="62">
        <v>0</v>
      </c>
      <c r="H202" s="62">
        <v>0</v>
      </c>
      <c r="I202" s="62">
        <v>0</v>
      </c>
      <c r="J202" s="62">
        <v>0</v>
      </c>
      <c r="K202" s="62">
        <v>0</v>
      </c>
      <c r="L202" s="62">
        <v>0</v>
      </c>
      <c r="M202" s="62">
        <v>0</v>
      </c>
      <c r="N202" s="62">
        <v>0</v>
      </c>
      <c r="O202" s="62">
        <v>0</v>
      </c>
      <c r="P202" s="62">
        <v>0</v>
      </c>
      <c r="Q202" s="62">
        <v>0</v>
      </c>
      <c r="R202" s="62">
        <v>0</v>
      </c>
      <c r="S202" s="62">
        <v>0</v>
      </c>
      <c r="T202" s="62">
        <v>0</v>
      </c>
      <c r="U202" s="62">
        <v>0</v>
      </c>
      <c r="V202" s="62">
        <v>0</v>
      </c>
      <c r="W202" s="62">
        <v>0</v>
      </c>
      <c r="X202" s="62">
        <v>0</v>
      </c>
      <c r="Y202" s="62">
        <v>0</v>
      </c>
      <c r="Z202" s="62">
        <v>0</v>
      </c>
      <c r="AA202" s="62">
        <v>0</v>
      </c>
      <c r="AB202" s="62">
        <v>0</v>
      </c>
      <c r="AC202" s="62">
        <v>0</v>
      </c>
      <c r="AD202" s="62">
        <v>0</v>
      </c>
      <c r="AE202" s="62">
        <v>0</v>
      </c>
      <c r="AF202" s="62">
        <v>0</v>
      </c>
      <c r="AG202" s="62">
        <v>0</v>
      </c>
      <c r="AH202" s="62">
        <v>0</v>
      </c>
      <c r="AI202" s="62">
        <v>0</v>
      </c>
      <c r="AJ202" s="63">
        <f t="shared" si="2"/>
        <v>0</v>
      </c>
      <c r="AM202" s="70"/>
    </row>
    <row r="203" spans="1:39" ht="20.100000000000001" customHeight="1">
      <c r="A203" s="59">
        <v>580</v>
      </c>
      <c r="B203" s="60" t="s">
        <v>217</v>
      </c>
      <c r="C203" s="61" t="s">
        <v>1298</v>
      </c>
      <c r="D203" s="62">
        <v>211969.49</v>
      </c>
      <c r="E203" s="62">
        <v>0</v>
      </c>
      <c r="F203" s="62">
        <v>54460.59</v>
      </c>
      <c r="G203" s="62">
        <v>422030.38000000006</v>
      </c>
      <c r="H203" s="62">
        <v>0</v>
      </c>
      <c r="I203" s="62">
        <v>0</v>
      </c>
      <c r="J203" s="62">
        <v>77112.070000000007</v>
      </c>
      <c r="K203" s="62">
        <v>0</v>
      </c>
      <c r="L203" s="62">
        <v>0</v>
      </c>
      <c r="M203" s="62">
        <v>0</v>
      </c>
      <c r="N203" s="62">
        <v>0</v>
      </c>
      <c r="O203" s="62">
        <v>0</v>
      </c>
      <c r="P203" s="62">
        <v>0</v>
      </c>
      <c r="Q203" s="62">
        <v>0</v>
      </c>
      <c r="R203" s="62">
        <v>0</v>
      </c>
      <c r="S203" s="62">
        <v>0</v>
      </c>
      <c r="T203" s="62">
        <v>0</v>
      </c>
      <c r="U203" s="62">
        <v>0</v>
      </c>
      <c r="V203" s="62">
        <v>0</v>
      </c>
      <c r="W203" s="62">
        <v>0</v>
      </c>
      <c r="X203" s="62">
        <v>0</v>
      </c>
      <c r="Y203" s="62">
        <v>0</v>
      </c>
      <c r="Z203" s="62">
        <v>0</v>
      </c>
      <c r="AA203" s="62">
        <v>0</v>
      </c>
      <c r="AB203" s="62">
        <v>0</v>
      </c>
      <c r="AC203" s="62">
        <v>0</v>
      </c>
      <c r="AD203" s="62">
        <v>0</v>
      </c>
      <c r="AE203" s="62">
        <v>0</v>
      </c>
      <c r="AF203" s="62">
        <v>0</v>
      </c>
      <c r="AG203" s="62">
        <v>0</v>
      </c>
      <c r="AH203" s="62">
        <v>0</v>
      </c>
      <c r="AI203" s="62">
        <v>0</v>
      </c>
      <c r="AJ203" s="63">
        <f t="shared" si="2"/>
        <v>765572.53</v>
      </c>
      <c r="AM203" s="70"/>
    </row>
    <row r="204" spans="1:39" ht="20.100000000000001" customHeight="1">
      <c r="A204" s="59">
        <v>581</v>
      </c>
      <c r="B204" s="60" t="s">
        <v>855</v>
      </c>
      <c r="C204" s="61" t="s">
        <v>1298</v>
      </c>
      <c r="D204" s="62">
        <v>0</v>
      </c>
      <c r="E204" s="62">
        <v>0</v>
      </c>
      <c r="F204" s="62">
        <v>0</v>
      </c>
      <c r="G204" s="62">
        <v>0</v>
      </c>
      <c r="H204" s="62">
        <v>0</v>
      </c>
      <c r="I204" s="62">
        <v>0</v>
      </c>
      <c r="J204" s="62">
        <v>0</v>
      </c>
      <c r="K204" s="62">
        <v>0</v>
      </c>
      <c r="L204" s="62">
        <v>0</v>
      </c>
      <c r="M204" s="62">
        <v>0</v>
      </c>
      <c r="N204" s="62">
        <v>0</v>
      </c>
      <c r="O204" s="62">
        <v>0</v>
      </c>
      <c r="P204" s="62">
        <v>0</v>
      </c>
      <c r="Q204" s="62">
        <v>0</v>
      </c>
      <c r="R204" s="62">
        <v>0</v>
      </c>
      <c r="S204" s="62">
        <v>0</v>
      </c>
      <c r="T204" s="62">
        <v>0</v>
      </c>
      <c r="U204" s="62">
        <v>0</v>
      </c>
      <c r="V204" s="62">
        <v>0</v>
      </c>
      <c r="W204" s="62">
        <v>0</v>
      </c>
      <c r="X204" s="62">
        <v>0</v>
      </c>
      <c r="Y204" s="62">
        <v>0</v>
      </c>
      <c r="Z204" s="62">
        <v>0</v>
      </c>
      <c r="AA204" s="62">
        <v>0</v>
      </c>
      <c r="AB204" s="62">
        <v>0</v>
      </c>
      <c r="AC204" s="62">
        <v>0</v>
      </c>
      <c r="AD204" s="62">
        <v>0</v>
      </c>
      <c r="AE204" s="62">
        <v>0</v>
      </c>
      <c r="AF204" s="62">
        <v>0</v>
      </c>
      <c r="AG204" s="62">
        <v>0</v>
      </c>
      <c r="AH204" s="62">
        <v>0</v>
      </c>
      <c r="AI204" s="62">
        <v>0</v>
      </c>
      <c r="AJ204" s="63">
        <f t="shared" si="2"/>
        <v>0</v>
      </c>
      <c r="AM204" s="70"/>
    </row>
    <row r="205" spans="1:39" ht="20.100000000000001" customHeight="1">
      <c r="A205" s="59">
        <v>582</v>
      </c>
      <c r="B205" s="60" t="s">
        <v>856</v>
      </c>
      <c r="C205" s="61" t="s">
        <v>1298</v>
      </c>
      <c r="D205" s="62">
        <v>0</v>
      </c>
      <c r="E205" s="62">
        <v>2001656</v>
      </c>
      <c r="F205" s="62">
        <v>16017659.92</v>
      </c>
      <c r="G205" s="62">
        <v>50279.69</v>
      </c>
      <c r="H205" s="62">
        <v>0</v>
      </c>
      <c r="I205" s="62">
        <v>0</v>
      </c>
      <c r="J205" s="62">
        <v>0</v>
      </c>
      <c r="K205" s="62">
        <v>0</v>
      </c>
      <c r="L205" s="62">
        <v>0</v>
      </c>
      <c r="M205" s="62">
        <v>0</v>
      </c>
      <c r="N205" s="62">
        <v>0</v>
      </c>
      <c r="O205" s="62">
        <v>0</v>
      </c>
      <c r="P205" s="62">
        <v>0</v>
      </c>
      <c r="Q205" s="62">
        <v>0</v>
      </c>
      <c r="R205" s="62">
        <v>0</v>
      </c>
      <c r="S205" s="62">
        <v>0</v>
      </c>
      <c r="T205" s="62">
        <v>0</v>
      </c>
      <c r="U205" s="62">
        <v>0</v>
      </c>
      <c r="V205" s="62">
        <v>0</v>
      </c>
      <c r="W205" s="62">
        <v>0</v>
      </c>
      <c r="X205" s="62">
        <v>0</v>
      </c>
      <c r="Y205" s="62">
        <v>0</v>
      </c>
      <c r="Z205" s="62">
        <v>0</v>
      </c>
      <c r="AA205" s="62">
        <v>0</v>
      </c>
      <c r="AB205" s="62">
        <v>0</v>
      </c>
      <c r="AC205" s="62">
        <v>0</v>
      </c>
      <c r="AD205" s="62">
        <v>0</v>
      </c>
      <c r="AE205" s="62">
        <v>0</v>
      </c>
      <c r="AF205" s="62">
        <v>0</v>
      </c>
      <c r="AG205" s="62">
        <v>0</v>
      </c>
      <c r="AH205" s="62">
        <v>0</v>
      </c>
      <c r="AI205" s="62">
        <v>0</v>
      </c>
      <c r="AJ205" s="63">
        <f t="shared" si="2"/>
        <v>18069595.610000003</v>
      </c>
      <c r="AM205" s="70"/>
    </row>
    <row r="206" spans="1:39" ht="20.100000000000001" customHeight="1">
      <c r="A206" s="59">
        <v>584</v>
      </c>
      <c r="B206" s="60" t="s">
        <v>857</v>
      </c>
      <c r="C206" s="61" t="s">
        <v>1298</v>
      </c>
      <c r="D206" s="62">
        <v>0</v>
      </c>
      <c r="E206" s="62">
        <v>0</v>
      </c>
      <c r="F206" s="62">
        <v>0</v>
      </c>
      <c r="G206" s="62">
        <v>0</v>
      </c>
      <c r="H206" s="62">
        <v>0</v>
      </c>
      <c r="I206" s="62">
        <v>0</v>
      </c>
      <c r="J206" s="62">
        <v>0</v>
      </c>
      <c r="K206" s="62">
        <v>0</v>
      </c>
      <c r="L206" s="62">
        <v>0</v>
      </c>
      <c r="M206" s="62">
        <v>0</v>
      </c>
      <c r="N206" s="62">
        <v>0</v>
      </c>
      <c r="O206" s="62">
        <v>0</v>
      </c>
      <c r="P206" s="62">
        <v>0</v>
      </c>
      <c r="Q206" s="62">
        <v>0</v>
      </c>
      <c r="R206" s="62">
        <v>0</v>
      </c>
      <c r="S206" s="62">
        <v>0</v>
      </c>
      <c r="T206" s="62">
        <v>0</v>
      </c>
      <c r="U206" s="62">
        <v>0</v>
      </c>
      <c r="V206" s="62">
        <v>0</v>
      </c>
      <c r="W206" s="62">
        <v>0</v>
      </c>
      <c r="X206" s="62">
        <v>0</v>
      </c>
      <c r="Y206" s="62">
        <v>0</v>
      </c>
      <c r="Z206" s="62">
        <v>0</v>
      </c>
      <c r="AA206" s="62">
        <v>0</v>
      </c>
      <c r="AB206" s="62">
        <v>0</v>
      </c>
      <c r="AC206" s="62">
        <v>0</v>
      </c>
      <c r="AD206" s="62">
        <v>0</v>
      </c>
      <c r="AE206" s="62">
        <v>0</v>
      </c>
      <c r="AF206" s="62">
        <v>0</v>
      </c>
      <c r="AG206" s="62">
        <v>0</v>
      </c>
      <c r="AH206" s="62">
        <v>0</v>
      </c>
      <c r="AI206" s="62">
        <v>0</v>
      </c>
      <c r="AJ206" s="63">
        <f t="shared" ref="AJ206:AJ269" si="3">SUM(D206:AI206)</f>
        <v>0</v>
      </c>
      <c r="AM206" s="70"/>
    </row>
    <row r="207" spans="1:39" ht="20.100000000000001" customHeight="1">
      <c r="A207" s="59">
        <v>585</v>
      </c>
      <c r="B207" s="60" t="s">
        <v>221</v>
      </c>
      <c r="C207" s="61" t="s">
        <v>1298</v>
      </c>
      <c r="D207" s="62">
        <v>0</v>
      </c>
      <c r="E207" s="62">
        <v>10183187</v>
      </c>
      <c r="F207" s="62">
        <v>0</v>
      </c>
      <c r="G207" s="62">
        <v>22</v>
      </c>
      <c r="H207" s="62">
        <v>0</v>
      </c>
      <c r="I207" s="62">
        <v>0</v>
      </c>
      <c r="J207" s="62">
        <v>0</v>
      </c>
      <c r="K207" s="62">
        <v>0</v>
      </c>
      <c r="L207" s="62">
        <v>0</v>
      </c>
      <c r="M207" s="62">
        <v>0</v>
      </c>
      <c r="N207" s="62">
        <v>0</v>
      </c>
      <c r="O207" s="62">
        <v>0</v>
      </c>
      <c r="P207" s="62">
        <v>0</v>
      </c>
      <c r="Q207" s="62">
        <v>0</v>
      </c>
      <c r="R207" s="62">
        <v>0</v>
      </c>
      <c r="S207" s="62">
        <v>0</v>
      </c>
      <c r="T207" s="62">
        <v>7500</v>
      </c>
      <c r="U207" s="62">
        <v>0</v>
      </c>
      <c r="V207" s="62">
        <v>0</v>
      </c>
      <c r="W207" s="62">
        <v>0</v>
      </c>
      <c r="X207" s="62">
        <v>0</v>
      </c>
      <c r="Y207" s="62">
        <v>0</v>
      </c>
      <c r="Z207" s="62">
        <v>0</v>
      </c>
      <c r="AA207" s="62">
        <v>170127.7942</v>
      </c>
      <c r="AB207" s="62">
        <v>0</v>
      </c>
      <c r="AC207" s="62">
        <v>0</v>
      </c>
      <c r="AD207" s="62">
        <v>0</v>
      </c>
      <c r="AE207" s="62">
        <v>0</v>
      </c>
      <c r="AF207" s="62">
        <v>0</v>
      </c>
      <c r="AG207" s="62">
        <v>0</v>
      </c>
      <c r="AH207" s="62">
        <v>0</v>
      </c>
      <c r="AI207" s="62">
        <v>0</v>
      </c>
      <c r="AJ207" s="63">
        <f t="shared" si="3"/>
        <v>10360836.794199999</v>
      </c>
      <c r="AM207" s="70"/>
    </row>
    <row r="208" spans="1:39" ht="20.100000000000001" customHeight="1">
      <c r="A208" s="59">
        <v>586</v>
      </c>
      <c r="B208" s="60" t="s">
        <v>222</v>
      </c>
      <c r="C208" s="64" t="s">
        <v>1298</v>
      </c>
      <c r="D208" s="62">
        <v>0</v>
      </c>
      <c r="E208" s="62">
        <v>0</v>
      </c>
      <c r="F208" s="62">
        <v>74443.98</v>
      </c>
      <c r="G208" s="62">
        <v>25005.5</v>
      </c>
      <c r="H208" s="62">
        <v>0</v>
      </c>
      <c r="I208" s="62">
        <v>53016.200000000012</v>
      </c>
      <c r="J208" s="62">
        <v>0</v>
      </c>
      <c r="K208" s="62">
        <v>0</v>
      </c>
      <c r="L208" s="62">
        <v>0</v>
      </c>
      <c r="M208" s="62">
        <v>0</v>
      </c>
      <c r="N208" s="62">
        <v>0</v>
      </c>
      <c r="O208" s="62">
        <v>0</v>
      </c>
      <c r="P208" s="62">
        <v>0</v>
      </c>
      <c r="Q208" s="62">
        <v>0</v>
      </c>
      <c r="R208" s="62">
        <v>0</v>
      </c>
      <c r="S208" s="62">
        <v>0</v>
      </c>
      <c r="T208" s="62">
        <v>0</v>
      </c>
      <c r="U208" s="62">
        <v>0</v>
      </c>
      <c r="V208" s="62">
        <v>0</v>
      </c>
      <c r="W208" s="62">
        <v>0</v>
      </c>
      <c r="X208" s="62">
        <v>0</v>
      </c>
      <c r="Y208" s="62">
        <v>0</v>
      </c>
      <c r="Z208" s="62">
        <v>0</v>
      </c>
      <c r="AA208" s="62">
        <v>0</v>
      </c>
      <c r="AB208" s="62">
        <v>0</v>
      </c>
      <c r="AC208" s="62">
        <v>0</v>
      </c>
      <c r="AD208" s="62">
        <v>0</v>
      </c>
      <c r="AE208" s="62">
        <v>0</v>
      </c>
      <c r="AF208" s="62">
        <v>0</v>
      </c>
      <c r="AG208" s="62">
        <v>0</v>
      </c>
      <c r="AH208" s="62">
        <v>0</v>
      </c>
      <c r="AI208" s="62">
        <v>0</v>
      </c>
      <c r="AJ208" s="63">
        <f t="shared" si="3"/>
        <v>152465.68</v>
      </c>
      <c r="AM208" s="70"/>
    </row>
    <row r="209" spans="1:39" ht="20.100000000000001" customHeight="1">
      <c r="A209" s="59">
        <v>587</v>
      </c>
      <c r="B209" s="60" t="s">
        <v>858</v>
      </c>
      <c r="C209" s="61" t="s">
        <v>1298</v>
      </c>
      <c r="D209" s="62">
        <v>0</v>
      </c>
      <c r="E209" s="62">
        <v>0</v>
      </c>
      <c r="F209" s="62">
        <v>9347175</v>
      </c>
      <c r="G209" s="62">
        <v>1848932.4500000002</v>
      </c>
      <c r="H209" s="62">
        <v>0</v>
      </c>
      <c r="I209" s="62">
        <v>0</v>
      </c>
      <c r="J209" s="62">
        <v>16417009</v>
      </c>
      <c r="K209" s="62">
        <v>0</v>
      </c>
      <c r="L209" s="62">
        <v>0</v>
      </c>
      <c r="M209" s="62">
        <v>0</v>
      </c>
      <c r="N209" s="62">
        <v>0</v>
      </c>
      <c r="O209" s="62">
        <v>0</v>
      </c>
      <c r="P209" s="62">
        <v>0</v>
      </c>
      <c r="Q209" s="62">
        <v>0</v>
      </c>
      <c r="R209" s="62">
        <v>0</v>
      </c>
      <c r="S209" s="62">
        <v>0</v>
      </c>
      <c r="T209" s="62">
        <v>0</v>
      </c>
      <c r="U209" s="62">
        <v>0</v>
      </c>
      <c r="V209" s="62">
        <v>0</v>
      </c>
      <c r="W209" s="62">
        <v>0</v>
      </c>
      <c r="X209" s="62">
        <v>0</v>
      </c>
      <c r="Y209" s="62">
        <v>0</v>
      </c>
      <c r="Z209" s="62">
        <v>0</v>
      </c>
      <c r="AA209" s="62">
        <v>0</v>
      </c>
      <c r="AB209" s="62">
        <v>0</v>
      </c>
      <c r="AC209" s="62">
        <v>0</v>
      </c>
      <c r="AD209" s="62">
        <v>0</v>
      </c>
      <c r="AE209" s="62">
        <v>0</v>
      </c>
      <c r="AF209" s="62">
        <v>0</v>
      </c>
      <c r="AG209" s="62">
        <v>0</v>
      </c>
      <c r="AH209" s="62">
        <v>0</v>
      </c>
      <c r="AI209" s="62">
        <v>0</v>
      </c>
      <c r="AJ209" s="63">
        <f t="shared" si="3"/>
        <v>27613116.449999999</v>
      </c>
      <c r="AM209" s="70"/>
    </row>
    <row r="210" spans="1:39" ht="20.100000000000001" customHeight="1">
      <c r="A210" s="59">
        <v>588</v>
      </c>
      <c r="B210" s="60" t="s">
        <v>223</v>
      </c>
      <c r="C210" s="64" t="s">
        <v>1298</v>
      </c>
      <c r="D210" s="62">
        <v>0</v>
      </c>
      <c r="E210" s="62">
        <v>0</v>
      </c>
      <c r="F210" s="62">
        <v>0</v>
      </c>
      <c r="G210" s="62">
        <v>0</v>
      </c>
      <c r="H210" s="62">
        <v>0</v>
      </c>
      <c r="I210" s="62">
        <v>0</v>
      </c>
      <c r="J210" s="62">
        <v>0</v>
      </c>
      <c r="K210" s="62">
        <v>0</v>
      </c>
      <c r="L210" s="62">
        <v>0</v>
      </c>
      <c r="M210" s="62">
        <v>0</v>
      </c>
      <c r="N210" s="62">
        <v>0</v>
      </c>
      <c r="O210" s="62">
        <v>0</v>
      </c>
      <c r="P210" s="62">
        <v>0</v>
      </c>
      <c r="Q210" s="62">
        <v>0</v>
      </c>
      <c r="R210" s="62">
        <v>0</v>
      </c>
      <c r="S210" s="62">
        <v>0</v>
      </c>
      <c r="T210" s="62">
        <v>0</v>
      </c>
      <c r="U210" s="62">
        <v>2744000</v>
      </c>
      <c r="V210" s="62">
        <v>0</v>
      </c>
      <c r="W210" s="62">
        <v>0</v>
      </c>
      <c r="X210" s="62">
        <v>0</v>
      </c>
      <c r="Y210" s="62">
        <v>0</v>
      </c>
      <c r="Z210" s="62">
        <v>0</v>
      </c>
      <c r="AA210" s="62">
        <v>0</v>
      </c>
      <c r="AB210" s="62">
        <v>0</v>
      </c>
      <c r="AC210" s="62">
        <v>0</v>
      </c>
      <c r="AD210" s="62">
        <v>0</v>
      </c>
      <c r="AE210" s="62">
        <v>0</v>
      </c>
      <c r="AF210" s="62">
        <v>0</v>
      </c>
      <c r="AG210" s="62">
        <v>0</v>
      </c>
      <c r="AH210" s="62">
        <v>0</v>
      </c>
      <c r="AI210" s="62">
        <v>0</v>
      </c>
      <c r="AJ210" s="63">
        <f t="shared" si="3"/>
        <v>2744000</v>
      </c>
      <c r="AM210" s="70"/>
    </row>
    <row r="211" spans="1:39" ht="20.100000000000001" customHeight="1">
      <c r="A211" s="59">
        <v>589</v>
      </c>
      <c r="B211" s="60" t="s">
        <v>859</v>
      </c>
      <c r="C211" s="64" t="s">
        <v>1298</v>
      </c>
      <c r="D211" s="62">
        <v>0</v>
      </c>
      <c r="E211" s="62">
        <v>0</v>
      </c>
      <c r="F211" s="62">
        <v>0</v>
      </c>
      <c r="G211" s="62">
        <v>0</v>
      </c>
      <c r="H211" s="62">
        <v>0</v>
      </c>
      <c r="I211" s="62">
        <v>0</v>
      </c>
      <c r="J211" s="62">
        <v>0</v>
      </c>
      <c r="K211" s="62">
        <v>0</v>
      </c>
      <c r="L211" s="62">
        <v>0</v>
      </c>
      <c r="M211" s="62">
        <v>0</v>
      </c>
      <c r="N211" s="62">
        <v>0</v>
      </c>
      <c r="O211" s="62">
        <v>0</v>
      </c>
      <c r="P211" s="62">
        <v>0</v>
      </c>
      <c r="Q211" s="62">
        <v>0</v>
      </c>
      <c r="R211" s="62">
        <v>0</v>
      </c>
      <c r="S211" s="62">
        <v>0</v>
      </c>
      <c r="T211" s="62">
        <v>0</v>
      </c>
      <c r="U211" s="62">
        <v>0</v>
      </c>
      <c r="V211" s="62">
        <v>0</v>
      </c>
      <c r="W211" s="62">
        <v>0</v>
      </c>
      <c r="X211" s="62">
        <v>0</v>
      </c>
      <c r="Y211" s="62">
        <v>0</v>
      </c>
      <c r="Z211" s="62">
        <v>0</v>
      </c>
      <c r="AA211" s="62">
        <v>0</v>
      </c>
      <c r="AB211" s="62">
        <v>0</v>
      </c>
      <c r="AC211" s="62">
        <v>0</v>
      </c>
      <c r="AD211" s="62">
        <v>0</v>
      </c>
      <c r="AE211" s="62">
        <v>0</v>
      </c>
      <c r="AF211" s="62">
        <v>0</v>
      </c>
      <c r="AG211" s="62">
        <v>0</v>
      </c>
      <c r="AH211" s="62">
        <v>0</v>
      </c>
      <c r="AI211" s="62">
        <v>0</v>
      </c>
      <c r="AJ211" s="63">
        <f t="shared" si="3"/>
        <v>0</v>
      </c>
      <c r="AM211" s="70"/>
    </row>
    <row r="212" spans="1:39" ht="20.100000000000001" customHeight="1">
      <c r="A212" s="59">
        <v>590</v>
      </c>
      <c r="B212" s="60" t="s">
        <v>860</v>
      </c>
      <c r="C212" s="61" t="s">
        <v>1298</v>
      </c>
      <c r="D212" s="62">
        <v>0</v>
      </c>
      <c r="E212" s="62">
        <v>0</v>
      </c>
      <c r="F212" s="62">
        <v>19917298.059999999</v>
      </c>
      <c r="G212" s="62">
        <v>9099.1600000000017</v>
      </c>
      <c r="H212" s="62">
        <v>0</v>
      </c>
      <c r="I212" s="62">
        <v>22674.67</v>
      </c>
      <c r="J212" s="62">
        <v>0</v>
      </c>
      <c r="K212" s="62">
        <v>0</v>
      </c>
      <c r="L212" s="62">
        <v>0</v>
      </c>
      <c r="M212" s="62">
        <v>0</v>
      </c>
      <c r="N212" s="62">
        <v>44809.34</v>
      </c>
      <c r="O212" s="62">
        <v>0</v>
      </c>
      <c r="P212" s="62">
        <v>0</v>
      </c>
      <c r="Q212" s="62">
        <v>0</v>
      </c>
      <c r="R212" s="62">
        <v>0</v>
      </c>
      <c r="S212" s="62">
        <v>0</v>
      </c>
      <c r="T212" s="62">
        <v>0</v>
      </c>
      <c r="U212" s="62">
        <v>0</v>
      </c>
      <c r="V212" s="62">
        <v>0</v>
      </c>
      <c r="W212" s="62">
        <v>0</v>
      </c>
      <c r="X212" s="62">
        <v>33431.866999999998</v>
      </c>
      <c r="Y212" s="62">
        <v>0</v>
      </c>
      <c r="Z212" s="62">
        <v>0</v>
      </c>
      <c r="AA212" s="62">
        <v>0</v>
      </c>
      <c r="AB212" s="62">
        <v>0</v>
      </c>
      <c r="AC212" s="62">
        <v>0</v>
      </c>
      <c r="AD212" s="62">
        <v>0</v>
      </c>
      <c r="AE212" s="62">
        <v>0</v>
      </c>
      <c r="AF212" s="62">
        <v>0</v>
      </c>
      <c r="AG212" s="62">
        <v>0</v>
      </c>
      <c r="AH212" s="62">
        <v>0</v>
      </c>
      <c r="AI212" s="62">
        <v>0</v>
      </c>
      <c r="AJ212" s="63">
        <f t="shared" si="3"/>
        <v>20027313.096999999</v>
      </c>
      <c r="AM212" s="70"/>
    </row>
    <row r="213" spans="1:39" ht="20.100000000000001" customHeight="1">
      <c r="A213" s="59">
        <v>591</v>
      </c>
      <c r="B213" s="60" t="s">
        <v>861</v>
      </c>
      <c r="C213" s="61" t="s">
        <v>1298</v>
      </c>
      <c r="D213" s="62">
        <v>0</v>
      </c>
      <c r="E213" s="62">
        <v>0</v>
      </c>
      <c r="F213" s="62">
        <v>63874671.130000003</v>
      </c>
      <c r="G213" s="62">
        <v>4210429.17</v>
      </c>
      <c r="H213" s="62">
        <v>0</v>
      </c>
      <c r="I213" s="62">
        <v>0</v>
      </c>
      <c r="J213" s="62">
        <v>0</v>
      </c>
      <c r="K213" s="62">
        <v>17624.09</v>
      </c>
      <c r="L213" s="62">
        <v>0</v>
      </c>
      <c r="M213" s="62">
        <v>0</v>
      </c>
      <c r="N213" s="62">
        <v>0</v>
      </c>
      <c r="O213" s="62">
        <v>0</v>
      </c>
      <c r="P213" s="62">
        <v>0</v>
      </c>
      <c r="Q213" s="62">
        <v>0</v>
      </c>
      <c r="R213" s="62">
        <v>0</v>
      </c>
      <c r="S213" s="62">
        <v>0</v>
      </c>
      <c r="T213" s="62">
        <v>16952</v>
      </c>
      <c r="U213" s="62">
        <v>0</v>
      </c>
      <c r="V213" s="62">
        <v>0</v>
      </c>
      <c r="W213" s="62">
        <v>0</v>
      </c>
      <c r="X213" s="62">
        <v>0</v>
      </c>
      <c r="Y213" s="62">
        <v>0</v>
      </c>
      <c r="Z213" s="62">
        <v>0</v>
      </c>
      <c r="AA213" s="62">
        <v>0</v>
      </c>
      <c r="AB213" s="62">
        <v>0</v>
      </c>
      <c r="AC213" s="62">
        <v>0</v>
      </c>
      <c r="AD213" s="62">
        <v>0</v>
      </c>
      <c r="AE213" s="62">
        <v>0</v>
      </c>
      <c r="AF213" s="62">
        <v>0</v>
      </c>
      <c r="AG213" s="62">
        <v>0</v>
      </c>
      <c r="AH213" s="62">
        <v>0</v>
      </c>
      <c r="AI213" s="62">
        <v>0</v>
      </c>
      <c r="AJ213" s="63">
        <f t="shared" si="3"/>
        <v>68119676.390000001</v>
      </c>
      <c r="AM213" s="70"/>
    </row>
    <row r="214" spans="1:39" ht="20.100000000000001" customHeight="1">
      <c r="A214" s="59">
        <v>592</v>
      </c>
      <c r="B214" s="60" t="s">
        <v>862</v>
      </c>
      <c r="C214" s="61" t="s">
        <v>1298</v>
      </c>
      <c r="D214" s="62">
        <v>0</v>
      </c>
      <c r="E214" s="62">
        <v>0</v>
      </c>
      <c r="F214" s="62">
        <v>32650543.579999998</v>
      </c>
      <c r="G214" s="62">
        <v>1201.45</v>
      </c>
      <c r="H214" s="62">
        <v>0</v>
      </c>
      <c r="I214" s="62">
        <v>2680.12</v>
      </c>
      <c r="J214" s="62">
        <v>1100</v>
      </c>
      <c r="K214" s="62">
        <v>0</v>
      </c>
      <c r="L214" s="62">
        <v>0</v>
      </c>
      <c r="M214" s="62">
        <v>0</v>
      </c>
      <c r="N214" s="62">
        <v>0</v>
      </c>
      <c r="O214" s="62">
        <v>0</v>
      </c>
      <c r="P214" s="62">
        <v>0</v>
      </c>
      <c r="Q214" s="62">
        <v>0</v>
      </c>
      <c r="R214" s="62">
        <v>0</v>
      </c>
      <c r="S214" s="62">
        <v>0</v>
      </c>
      <c r="T214" s="62">
        <v>0</v>
      </c>
      <c r="U214" s="62">
        <v>0</v>
      </c>
      <c r="V214" s="62">
        <v>0</v>
      </c>
      <c r="W214" s="62">
        <v>0</v>
      </c>
      <c r="X214" s="62">
        <v>74623.285799999998</v>
      </c>
      <c r="Y214" s="62">
        <v>0</v>
      </c>
      <c r="Z214" s="62">
        <v>0</v>
      </c>
      <c r="AA214" s="62">
        <v>0</v>
      </c>
      <c r="AB214" s="62">
        <v>0</v>
      </c>
      <c r="AC214" s="62">
        <v>0</v>
      </c>
      <c r="AD214" s="62">
        <v>0</v>
      </c>
      <c r="AE214" s="62">
        <v>0</v>
      </c>
      <c r="AF214" s="62">
        <v>0</v>
      </c>
      <c r="AG214" s="62">
        <v>0</v>
      </c>
      <c r="AH214" s="62">
        <v>0</v>
      </c>
      <c r="AI214" s="62">
        <v>0</v>
      </c>
      <c r="AJ214" s="63">
        <f t="shared" si="3"/>
        <v>32730148.435799997</v>
      </c>
      <c r="AM214" s="70"/>
    </row>
    <row r="215" spans="1:39" ht="20.100000000000001" customHeight="1">
      <c r="A215" s="59">
        <v>593</v>
      </c>
      <c r="B215" s="60" t="s">
        <v>863</v>
      </c>
      <c r="C215" s="61" t="s">
        <v>1298</v>
      </c>
      <c r="D215" s="62">
        <v>0</v>
      </c>
      <c r="E215" s="62">
        <v>0</v>
      </c>
      <c r="F215" s="62">
        <v>0</v>
      </c>
      <c r="G215" s="62">
        <v>0</v>
      </c>
      <c r="H215" s="62">
        <v>0</v>
      </c>
      <c r="I215" s="62">
        <v>0</v>
      </c>
      <c r="J215" s="62">
        <v>0</v>
      </c>
      <c r="K215" s="62">
        <v>0</v>
      </c>
      <c r="L215" s="62">
        <v>0</v>
      </c>
      <c r="M215" s="62">
        <v>0</v>
      </c>
      <c r="N215" s="62">
        <v>0</v>
      </c>
      <c r="O215" s="62">
        <v>0</v>
      </c>
      <c r="P215" s="62">
        <v>0</v>
      </c>
      <c r="Q215" s="62">
        <v>0</v>
      </c>
      <c r="R215" s="62">
        <v>0</v>
      </c>
      <c r="S215" s="62">
        <v>0</v>
      </c>
      <c r="T215" s="62">
        <v>0</v>
      </c>
      <c r="U215" s="62">
        <v>0</v>
      </c>
      <c r="V215" s="62">
        <v>0</v>
      </c>
      <c r="W215" s="62">
        <v>0</v>
      </c>
      <c r="X215" s="62">
        <v>0</v>
      </c>
      <c r="Y215" s="62">
        <v>0</v>
      </c>
      <c r="Z215" s="62">
        <v>0</v>
      </c>
      <c r="AA215" s="62">
        <v>0</v>
      </c>
      <c r="AB215" s="62">
        <v>0</v>
      </c>
      <c r="AC215" s="62">
        <v>0</v>
      </c>
      <c r="AD215" s="62">
        <v>0</v>
      </c>
      <c r="AE215" s="62">
        <v>0</v>
      </c>
      <c r="AF215" s="62">
        <v>0</v>
      </c>
      <c r="AG215" s="62">
        <v>0</v>
      </c>
      <c r="AH215" s="62">
        <v>0</v>
      </c>
      <c r="AI215" s="62">
        <v>0</v>
      </c>
      <c r="AJ215" s="63">
        <f t="shared" si="3"/>
        <v>0</v>
      </c>
      <c r="AM215" s="70"/>
    </row>
    <row r="216" spans="1:39" ht="20.100000000000001" customHeight="1">
      <c r="A216" s="59">
        <v>594</v>
      </c>
      <c r="B216" s="60" t="s">
        <v>113</v>
      </c>
      <c r="C216" s="61" t="s">
        <v>1298</v>
      </c>
      <c r="D216" s="62">
        <v>0</v>
      </c>
      <c r="E216" s="62">
        <v>0</v>
      </c>
      <c r="F216" s="62">
        <v>1829086.3</v>
      </c>
      <c r="G216" s="62">
        <v>47409.69</v>
      </c>
      <c r="H216" s="62">
        <v>0</v>
      </c>
      <c r="I216" s="62">
        <v>0</v>
      </c>
      <c r="J216" s="62">
        <v>0.02</v>
      </c>
      <c r="K216" s="62">
        <v>16142.749999999998</v>
      </c>
      <c r="L216" s="62">
        <v>0</v>
      </c>
      <c r="M216" s="62">
        <v>0</v>
      </c>
      <c r="N216" s="62">
        <v>0.05</v>
      </c>
      <c r="O216" s="62">
        <v>0</v>
      </c>
      <c r="P216" s="62">
        <v>0</v>
      </c>
      <c r="Q216" s="62">
        <v>0</v>
      </c>
      <c r="R216" s="62">
        <v>0</v>
      </c>
      <c r="S216" s="62">
        <v>0</v>
      </c>
      <c r="T216" s="62">
        <v>0</v>
      </c>
      <c r="U216" s="62">
        <v>0</v>
      </c>
      <c r="V216" s="62">
        <v>0</v>
      </c>
      <c r="W216" s="62">
        <v>0</v>
      </c>
      <c r="X216" s="62">
        <v>0</v>
      </c>
      <c r="Y216" s="62">
        <v>0</v>
      </c>
      <c r="Z216" s="62">
        <v>0</v>
      </c>
      <c r="AA216" s="62">
        <v>0</v>
      </c>
      <c r="AB216" s="62">
        <v>0</v>
      </c>
      <c r="AC216" s="62">
        <v>0</v>
      </c>
      <c r="AD216" s="62">
        <v>0</v>
      </c>
      <c r="AE216" s="62">
        <v>0</v>
      </c>
      <c r="AF216" s="62">
        <v>0</v>
      </c>
      <c r="AG216" s="62">
        <v>0</v>
      </c>
      <c r="AH216" s="62">
        <v>0</v>
      </c>
      <c r="AI216" s="62">
        <v>0</v>
      </c>
      <c r="AJ216" s="63">
        <f t="shared" si="3"/>
        <v>1892638.81</v>
      </c>
      <c r="AM216" s="70"/>
    </row>
    <row r="217" spans="1:39" ht="20.100000000000001" customHeight="1">
      <c r="A217" s="59">
        <v>595</v>
      </c>
      <c r="B217" s="60" t="s">
        <v>1275</v>
      </c>
      <c r="C217" s="61" t="s">
        <v>1298</v>
      </c>
      <c r="D217" s="62">
        <v>0</v>
      </c>
      <c r="E217" s="62">
        <v>0</v>
      </c>
      <c r="F217" s="62">
        <v>1475128.67</v>
      </c>
      <c r="G217" s="62">
        <v>0</v>
      </c>
      <c r="H217" s="62">
        <v>0</v>
      </c>
      <c r="I217" s="62">
        <v>0</v>
      </c>
      <c r="J217" s="62">
        <v>0</v>
      </c>
      <c r="K217" s="62">
        <v>0</v>
      </c>
      <c r="L217" s="62">
        <v>0</v>
      </c>
      <c r="M217" s="62">
        <v>0</v>
      </c>
      <c r="N217" s="62">
        <v>0</v>
      </c>
      <c r="O217" s="62">
        <v>0</v>
      </c>
      <c r="P217" s="62">
        <v>0</v>
      </c>
      <c r="Q217" s="62">
        <v>0</v>
      </c>
      <c r="R217" s="62">
        <v>0</v>
      </c>
      <c r="S217" s="62">
        <v>0</v>
      </c>
      <c r="T217" s="62">
        <v>0</v>
      </c>
      <c r="U217" s="62">
        <v>0</v>
      </c>
      <c r="V217" s="62">
        <v>0</v>
      </c>
      <c r="W217" s="62">
        <v>0</v>
      </c>
      <c r="X217" s="62">
        <v>0</v>
      </c>
      <c r="Y217" s="62">
        <v>0</v>
      </c>
      <c r="Z217" s="62">
        <v>0</v>
      </c>
      <c r="AA217" s="62">
        <v>0</v>
      </c>
      <c r="AB217" s="62">
        <v>0</v>
      </c>
      <c r="AC217" s="62">
        <v>0</v>
      </c>
      <c r="AD217" s="62">
        <v>0</v>
      </c>
      <c r="AE217" s="62">
        <v>0</v>
      </c>
      <c r="AF217" s="62">
        <v>0</v>
      </c>
      <c r="AG217" s="62">
        <v>0</v>
      </c>
      <c r="AH217" s="62">
        <v>0</v>
      </c>
      <c r="AI217" s="62">
        <v>0</v>
      </c>
      <c r="AJ217" s="63">
        <f t="shared" si="3"/>
        <v>1475128.67</v>
      </c>
      <c r="AM217" s="70"/>
    </row>
    <row r="218" spans="1:39" ht="20.100000000000001" customHeight="1">
      <c r="A218" s="59">
        <v>620</v>
      </c>
      <c r="B218" s="60" t="s">
        <v>864</v>
      </c>
      <c r="C218" s="61" t="s">
        <v>1298</v>
      </c>
      <c r="D218" s="62">
        <v>0</v>
      </c>
      <c r="E218" s="62">
        <v>0</v>
      </c>
      <c r="F218" s="62">
        <v>0</v>
      </c>
      <c r="G218" s="62">
        <v>0</v>
      </c>
      <c r="H218" s="62">
        <v>0</v>
      </c>
      <c r="I218" s="62">
        <v>0</v>
      </c>
      <c r="J218" s="62">
        <v>0</v>
      </c>
      <c r="K218" s="62">
        <v>0</v>
      </c>
      <c r="L218" s="62">
        <v>0</v>
      </c>
      <c r="M218" s="62">
        <v>0</v>
      </c>
      <c r="N218" s="62">
        <v>0</v>
      </c>
      <c r="O218" s="62">
        <v>0</v>
      </c>
      <c r="P218" s="62">
        <v>0</v>
      </c>
      <c r="Q218" s="62">
        <v>0</v>
      </c>
      <c r="R218" s="62">
        <v>0</v>
      </c>
      <c r="S218" s="62">
        <v>0</v>
      </c>
      <c r="T218" s="62">
        <v>0</v>
      </c>
      <c r="U218" s="62">
        <v>0</v>
      </c>
      <c r="V218" s="62">
        <v>0</v>
      </c>
      <c r="W218" s="62">
        <v>0</v>
      </c>
      <c r="X218" s="62">
        <v>0</v>
      </c>
      <c r="Y218" s="62">
        <v>0</v>
      </c>
      <c r="Z218" s="62">
        <v>0</v>
      </c>
      <c r="AA218" s="62">
        <v>0</v>
      </c>
      <c r="AB218" s="62">
        <v>0</v>
      </c>
      <c r="AC218" s="62">
        <v>0</v>
      </c>
      <c r="AD218" s="62">
        <v>0</v>
      </c>
      <c r="AE218" s="62">
        <v>0</v>
      </c>
      <c r="AF218" s="62">
        <v>0</v>
      </c>
      <c r="AG218" s="62">
        <v>0</v>
      </c>
      <c r="AH218" s="62">
        <v>0</v>
      </c>
      <c r="AI218" s="62">
        <v>0</v>
      </c>
      <c r="AJ218" s="63">
        <f t="shared" si="3"/>
        <v>0</v>
      </c>
      <c r="AM218" s="70"/>
    </row>
    <row r="219" spans="1:39" ht="20.100000000000001" customHeight="1">
      <c r="A219" s="59">
        <v>633</v>
      </c>
      <c r="B219" s="60" t="s">
        <v>230</v>
      </c>
      <c r="C219" s="61" t="s">
        <v>1298</v>
      </c>
      <c r="D219" s="62">
        <v>0</v>
      </c>
      <c r="E219" s="62">
        <v>0</v>
      </c>
      <c r="F219" s="62">
        <v>0</v>
      </c>
      <c r="G219" s="62">
        <v>0</v>
      </c>
      <c r="H219" s="62">
        <v>0</v>
      </c>
      <c r="I219" s="62">
        <v>0</v>
      </c>
      <c r="J219" s="62">
        <v>0</v>
      </c>
      <c r="K219" s="62">
        <v>0</v>
      </c>
      <c r="L219" s="62">
        <v>0</v>
      </c>
      <c r="M219" s="62">
        <v>0</v>
      </c>
      <c r="N219" s="62">
        <v>0</v>
      </c>
      <c r="O219" s="62">
        <v>0</v>
      </c>
      <c r="P219" s="62">
        <v>0</v>
      </c>
      <c r="Q219" s="62">
        <v>0</v>
      </c>
      <c r="R219" s="62">
        <v>0</v>
      </c>
      <c r="S219" s="62">
        <v>0</v>
      </c>
      <c r="T219" s="62">
        <v>0</v>
      </c>
      <c r="U219" s="62">
        <v>0</v>
      </c>
      <c r="V219" s="62">
        <v>0</v>
      </c>
      <c r="W219" s="62">
        <v>0</v>
      </c>
      <c r="X219" s="62">
        <v>0</v>
      </c>
      <c r="Y219" s="62">
        <v>0</v>
      </c>
      <c r="Z219" s="62">
        <v>0</v>
      </c>
      <c r="AA219" s="62">
        <v>0</v>
      </c>
      <c r="AB219" s="62">
        <v>0</v>
      </c>
      <c r="AC219" s="62">
        <v>0</v>
      </c>
      <c r="AD219" s="62">
        <v>0</v>
      </c>
      <c r="AE219" s="62">
        <v>0</v>
      </c>
      <c r="AF219" s="62">
        <v>0</v>
      </c>
      <c r="AG219" s="62">
        <v>0</v>
      </c>
      <c r="AH219" s="62">
        <v>0</v>
      </c>
      <c r="AI219" s="62">
        <v>0</v>
      </c>
      <c r="AJ219" s="63">
        <f t="shared" si="3"/>
        <v>0</v>
      </c>
      <c r="AM219" s="70"/>
    </row>
    <row r="220" spans="1:39" ht="20.100000000000001" customHeight="1">
      <c r="A220" s="59">
        <v>634</v>
      </c>
      <c r="B220" s="60" t="s">
        <v>865</v>
      </c>
      <c r="C220" s="61" t="s">
        <v>1298</v>
      </c>
      <c r="D220" s="62">
        <v>0</v>
      </c>
      <c r="E220" s="62">
        <v>0</v>
      </c>
      <c r="F220" s="62">
        <v>0</v>
      </c>
      <c r="G220" s="62">
        <v>0</v>
      </c>
      <c r="H220" s="62">
        <v>0</v>
      </c>
      <c r="I220" s="62">
        <v>0</v>
      </c>
      <c r="J220" s="62">
        <v>0</v>
      </c>
      <c r="K220" s="62">
        <v>0</v>
      </c>
      <c r="L220" s="62">
        <v>0</v>
      </c>
      <c r="M220" s="62">
        <v>0</v>
      </c>
      <c r="N220" s="62">
        <v>0</v>
      </c>
      <c r="O220" s="62">
        <v>0</v>
      </c>
      <c r="P220" s="62">
        <v>0</v>
      </c>
      <c r="Q220" s="62">
        <v>0</v>
      </c>
      <c r="R220" s="62">
        <v>0</v>
      </c>
      <c r="S220" s="62">
        <v>0</v>
      </c>
      <c r="T220" s="62">
        <v>0</v>
      </c>
      <c r="U220" s="62">
        <v>0</v>
      </c>
      <c r="V220" s="62">
        <v>0</v>
      </c>
      <c r="W220" s="62">
        <v>0</v>
      </c>
      <c r="X220" s="62">
        <v>0</v>
      </c>
      <c r="Y220" s="62">
        <v>0</v>
      </c>
      <c r="Z220" s="62">
        <v>0</v>
      </c>
      <c r="AA220" s="62">
        <v>0</v>
      </c>
      <c r="AB220" s="62">
        <v>0</v>
      </c>
      <c r="AC220" s="62">
        <v>0</v>
      </c>
      <c r="AD220" s="62">
        <v>0</v>
      </c>
      <c r="AE220" s="62">
        <v>0</v>
      </c>
      <c r="AF220" s="62">
        <v>0</v>
      </c>
      <c r="AG220" s="62">
        <v>0</v>
      </c>
      <c r="AH220" s="62">
        <v>0</v>
      </c>
      <c r="AI220" s="62">
        <v>0</v>
      </c>
      <c r="AJ220" s="63">
        <f t="shared" si="3"/>
        <v>0</v>
      </c>
      <c r="AM220" s="70"/>
    </row>
    <row r="221" spans="1:39" ht="20.100000000000001" customHeight="1">
      <c r="A221" s="59">
        <v>650</v>
      </c>
      <c r="B221" s="60" t="s">
        <v>232</v>
      </c>
      <c r="C221" s="64" t="s">
        <v>1298</v>
      </c>
      <c r="D221" s="62">
        <v>0</v>
      </c>
      <c r="E221" s="62">
        <v>0</v>
      </c>
      <c r="F221" s="62">
        <v>0</v>
      </c>
      <c r="G221" s="62">
        <v>82663.259999999995</v>
      </c>
      <c r="H221" s="62">
        <v>0</v>
      </c>
      <c r="I221" s="62">
        <v>0</v>
      </c>
      <c r="J221" s="62">
        <v>0</v>
      </c>
      <c r="K221" s="62">
        <v>0</v>
      </c>
      <c r="L221" s="62">
        <v>0</v>
      </c>
      <c r="M221" s="62">
        <v>0</v>
      </c>
      <c r="N221" s="62">
        <v>0</v>
      </c>
      <c r="O221" s="62">
        <v>0</v>
      </c>
      <c r="P221" s="62">
        <v>0</v>
      </c>
      <c r="Q221" s="62">
        <v>0</v>
      </c>
      <c r="R221" s="62">
        <v>0</v>
      </c>
      <c r="S221" s="62">
        <v>0</v>
      </c>
      <c r="T221" s="62">
        <v>0</v>
      </c>
      <c r="U221" s="62">
        <v>0</v>
      </c>
      <c r="V221" s="62">
        <v>0</v>
      </c>
      <c r="W221" s="62">
        <v>0</v>
      </c>
      <c r="X221" s="62">
        <v>0</v>
      </c>
      <c r="Y221" s="62">
        <v>0</v>
      </c>
      <c r="Z221" s="62">
        <v>0</v>
      </c>
      <c r="AA221" s="62">
        <v>0</v>
      </c>
      <c r="AB221" s="62">
        <v>0</v>
      </c>
      <c r="AC221" s="62">
        <v>0</v>
      </c>
      <c r="AD221" s="62">
        <v>0</v>
      </c>
      <c r="AE221" s="62">
        <v>0</v>
      </c>
      <c r="AF221" s="62">
        <v>0</v>
      </c>
      <c r="AG221" s="62">
        <v>0</v>
      </c>
      <c r="AH221" s="62">
        <v>0</v>
      </c>
      <c r="AI221" s="62">
        <v>0</v>
      </c>
      <c r="AJ221" s="63">
        <f t="shared" si="3"/>
        <v>82663.259999999995</v>
      </c>
      <c r="AM221" s="70"/>
    </row>
    <row r="222" spans="1:39" ht="20.100000000000001" customHeight="1">
      <c r="A222" s="59">
        <v>660</v>
      </c>
      <c r="B222" s="60" t="s">
        <v>233</v>
      </c>
      <c r="C222" s="61" t="s">
        <v>1298</v>
      </c>
      <c r="D222" s="62">
        <v>1910.85</v>
      </c>
      <c r="E222" s="62">
        <v>0</v>
      </c>
      <c r="F222" s="62">
        <v>31967223.109999999</v>
      </c>
      <c r="G222" s="62">
        <v>270337.27</v>
      </c>
      <c r="H222" s="62">
        <v>0</v>
      </c>
      <c r="I222" s="62">
        <v>0</v>
      </c>
      <c r="J222" s="62">
        <v>2076466.99</v>
      </c>
      <c r="K222" s="62">
        <v>711.72</v>
      </c>
      <c r="L222" s="62">
        <v>0</v>
      </c>
      <c r="M222" s="62">
        <v>0</v>
      </c>
      <c r="N222" s="62">
        <v>0</v>
      </c>
      <c r="O222" s="62">
        <v>0</v>
      </c>
      <c r="P222" s="62">
        <v>0</v>
      </c>
      <c r="Q222" s="62">
        <v>0</v>
      </c>
      <c r="R222" s="62">
        <v>0</v>
      </c>
      <c r="S222" s="62">
        <v>0</v>
      </c>
      <c r="T222" s="62">
        <v>0</v>
      </c>
      <c r="U222" s="62">
        <v>0</v>
      </c>
      <c r="V222" s="62">
        <v>0</v>
      </c>
      <c r="W222" s="62">
        <v>0</v>
      </c>
      <c r="X222" s="62">
        <v>0</v>
      </c>
      <c r="Y222" s="62">
        <v>0</v>
      </c>
      <c r="Z222" s="62">
        <v>0</v>
      </c>
      <c r="AA222" s="62">
        <v>0</v>
      </c>
      <c r="AB222" s="62">
        <v>0</v>
      </c>
      <c r="AC222" s="62">
        <v>0</v>
      </c>
      <c r="AD222" s="62">
        <v>0</v>
      </c>
      <c r="AE222" s="62">
        <v>0</v>
      </c>
      <c r="AF222" s="62">
        <v>0</v>
      </c>
      <c r="AG222" s="62">
        <v>0</v>
      </c>
      <c r="AH222" s="62">
        <v>0</v>
      </c>
      <c r="AI222" s="62">
        <v>0</v>
      </c>
      <c r="AJ222" s="63">
        <f t="shared" si="3"/>
        <v>34316649.939999998</v>
      </c>
      <c r="AM222" s="70"/>
    </row>
    <row r="223" spans="1:39" ht="20.100000000000001" customHeight="1">
      <c r="A223" s="59">
        <v>661</v>
      </c>
      <c r="B223" s="60" t="s">
        <v>234</v>
      </c>
      <c r="C223" s="61" t="s">
        <v>1298</v>
      </c>
      <c r="D223" s="62">
        <v>0</v>
      </c>
      <c r="E223" s="62">
        <v>0</v>
      </c>
      <c r="F223" s="62">
        <v>6321</v>
      </c>
      <c r="G223" s="62">
        <v>22285.15</v>
      </c>
      <c r="H223" s="62">
        <v>0</v>
      </c>
      <c r="I223" s="62">
        <v>0</v>
      </c>
      <c r="J223" s="62">
        <v>0</v>
      </c>
      <c r="K223" s="62">
        <v>0</v>
      </c>
      <c r="L223" s="62">
        <v>0</v>
      </c>
      <c r="M223" s="62">
        <v>0</v>
      </c>
      <c r="N223" s="62">
        <v>0</v>
      </c>
      <c r="O223" s="62">
        <v>0</v>
      </c>
      <c r="P223" s="62">
        <v>0</v>
      </c>
      <c r="Q223" s="62">
        <v>0</v>
      </c>
      <c r="R223" s="62">
        <v>0</v>
      </c>
      <c r="S223" s="62">
        <v>0</v>
      </c>
      <c r="T223" s="62">
        <v>0</v>
      </c>
      <c r="U223" s="62">
        <v>0</v>
      </c>
      <c r="V223" s="62">
        <v>0</v>
      </c>
      <c r="W223" s="62">
        <v>0</v>
      </c>
      <c r="X223" s="62">
        <v>0</v>
      </c>
      <c r="Y223" s="62">
        <v>0</v>
      </c>
      <c r="Z223" s="62">
        <v>0</v>
      </c>
      <c r="AA223" s="62">
        <v>0</v>
      </c>
      <c r="AB223" s="62">
        <v>0</v>
      </c>
      <c r="AC223" s="62">
        <v>0</v>
      </c>
      <c r="AD223" s="62">
        <v>0</v>
      </c>
      <c r="AE223" s="62">
        <v>0</v>
      </c>
      <c r="AF223" s="62">
        <v>0</v>
      </c>
      <c r="AG223" s="62">
        <v>0</v>
      </c>
      <c r="AH223" s="62">
        <v>0</v>
      </c>
      <c r="AI223" s="62">
        <v>0</v>
      </c>
      <c r="AJ223" s="63">
        <f t="shared" si="3"/>
        <v>28606.15</v>
      </c>
      <c r="AM223" s="70"/>
    </row>
    <row r="224" spans="1:39" ht="20.100000000000001" customHeight="1">
      <c r="A224" s="59">
        <v>670</v>
      </c>
      <c r="B224" s="60" t="s">
        <v>235</v>
      </c>
      <c r="C224" s="61" t="s">
        <v>1298</v>
      </c>
      <c r="D224" s="62">
        <v>0</v>
      </c>
      <c r="E224" s="62">
        <v>0</v>
      </c>
      <c r="F224" s="62">
        <v>18509206.550000001</v>
      </c>
      <c r="G224" s="62">
        <v>858465.74</v>
      </c>
      <c r="H224" s="62">
        <v>0</v>
      </c>
      <c r="I224" s="62">
        <v>68815.710000000006</v>
      </c>
      <c r="J224" s="62">
        <v>6758188.0100000007</v>
      </c>
      <c r="K224" s="62">
        <v>100</v>
      </c>
      <c r="L224" s="62">
        <v>0</v>
      </c>
      <c r="M224" s="62">
        <v>0</v>
      </c>
      <c r="N224" s="62">
        <v>3091.01</v>
      </c>
      <c r="O224" s="62">
        <v>0</v>
      </c>
      <c r="P224" s="62">
        <v>0</v>
      </c>
      <c r="Q224" s="62">
        <v>0</v>
      </c>
      <c r="R224" s="62">
        <v>0</v>
      </c>
      <c r="S224" s="62">
        <v>0</v>
      </c>
      <c r="T224" s="62">
        <v>0</v>
      </c>
      <c r="U224" s="62">
        <v>0</v>
      </c>
      <c r="V224" s="62">
        <v>0</v>
      </c>
      <c r="W224" s="62">
        <v>0</v>
      </c>
      <c r="X224" s="62">
        <v>0</v>
      </c>
      <c r="Y224" s="62">
        <v>0</v>
      </c>
      <c r="Z224" s="62">
        <v>0</v>
      </c>
      <c r="AA224" s="62">
        <v>0</v>
      </c>
      <c r="AB224" s="62">
        <v>0</v>
      </c>
      <c r="AC224" s="62">
        <v>0</v>
      </c>
      <c r="AD224" s="62">
        <v>0</v>
      </c>
      <c r="AE224" s="62">
        <v>0</v>
      </c>
      <c r="AF224" s="62">
        <v>0</v>
      </c>
      <c r="AG224" s="62">
        <v>0</v>
      </c>
      <c r="AH224" s="62">
        <v>0</v>
      </c>
      <c r="AI224" s="62">
        <v>0</v>
      </c>
      <c r="AJ224" s="63">
        <f t="shared" si="3"/>
        <v>26197867.020000003</v>
      </c>
      <c r="AM224" s="70"/>
    </row>
    <row r="225" spans="1:39" ht="20.100000000000001" customHeight="1">
      <c r="A225" s="59">
        <v>680</v>
      </c>
      <c r="B225" s="60" t="s">
        <v>866</v>
      </c>
      <c r="C225" s="61" t="s">
        <v>1298</v>
      </c>
      <c r="D225" s="62">
        <v>0</v>
      </c>
      <c r="E225" s="62">
        <v>0</v>
      </c>
      <c r="F225" s="62">
        <v>0</v>
      </c>
      <c r="G225" s="62">
        <v>71359.510000000009</v>
      </c>
      <c r="H225" s="62">
        <v>0</v>
      </c>
      <c r="I225" s="62">
        <v>585.28</v>
      </c>
      <c r="J225" s="62">
        <v>0</v>
      </c>
      <c r="K225" s="62">
        <v>0</v>
      </c>
      <c r="L225" s="62">
        <v>0</v>
      </c>
      <c r="M225" s="62">
        <v>0</v>
      </c>
      <c r="N225" s="62">
        <v>52.98</v>
      </c>
      <c r="O225" s="62">
        <v>0</v>
      </c>
      <c r="P225" s="62">
        <v>0</v>
      </c>
      <c r="Q225" s="62">
        <v>0</v>
      </c>
      <c r="R225" s="62">
        <v>0</v>
      </c>
      <c r="S225" s="62">
        <v>0</v>
      </c>
      <c r="T225" s="62">
        <v>0</v>
      </c>
      <c r="U225" s="62">
        <v>0</v>
      </c>
      <c r="V225" s="62">
        <v>0</v>
      </c>
      <c r="W225" s="62">
        <v>0</v>
      </c>
      <c r="X225" s="62">
        <v>0</v>
      </c>
      <c r="Y225" s="62">
        <v>0</v>
      </c>
      <c r="Z225" s="62">
        <v>0</v>
      </c>
      <c r="AA225" s="62">
        <v>0</v>
      </c>
      <c r="AB225" s="62">
        <v>0</v>
      </c>
      <c r="AC225" s="62">
        <v>0</v>
      </c>
      <c r="AD225" s="62">
        <v>0</v>
      </c>
      <c r="AE225" s="62">
        <v>0</v>
      </c>
      <c r="AF225" s="62">
        <v>0</v>
      </c>
      <c r="AG225" s="62">
        <v>0</v>
      </c>
      <c r="AH225" s="62">
        <v>0</v>
      </c>
      <c r="AI225" s="62">
        <v>0</v>
      </c>
      <c r="AJ225" s="63">
        <f t="shared" si="3"/>
        <v>71997.77</v>
      </c>
      <c r="AM225" s="70"/>
    </row>
    <row r="226" spans="1:39" ht="20.100000000000001" customHeight="1">
      <c r="A226" s="59">
        <v>681</v>
      </c>
      <c r="B226" s="60" t="s">
        <v>237</v>
      </c>
      <c r="C226" s="61" t="s">
        <v>1298</v>
      </c>
      <c r="D226" s="62">
        <v>0</v>
      </c>
      <c r="E226" s="62">
        <v>0</v>
      </c>
      <c r="F226" s="62">
        <v>0</v>
      </c>
      <c r="G226" s="62">
        <v>0</v>
      </c>
      <c r="H226" s="62">
        <v>0</v>
      </c>
      <c r="I226" s="62">
        <v>0</v>
      </c>
      <c r="J226" s="62">
        <v>0</v>
      </c>
      <c r="K226" s="62">
        <v>0</v>
      </c>
      <c r="L226" s="62">
        <v>0</v>
      </c>
      <c r="M226" s="62">
        <v>0</v>
      </c>
      <c r="N226" s="62">
        <v>0</v>
      </c>
      <c r="O226" s="62">
        <v>0</v>
      </c>
      <c r="P226" s="62">
        <v>0</v>
      </c>
      <c r="Q226" s="62">
        <v>0</v>
      </c>
      <c r="R226" s="62">
        <v>0</v>
      </c>
      <c r="S226" s="62">
        <v>0</v>
      </c>
      <c r="T226" s="62">
        <v>0</v>
      </c>
      <c r="U226" s="62">
        <v>0</v>
      </c>
      <c r="V226" s="62">
        <v>0</v>
      </c>
      <c r="W226" s="62">
        <v>0</v>
      </c>
      <c r="X226" s="62">
        <v>0</v>
      </c>
      <c r="Y226" s="62">
        <v>0</v>
      </c>
      <c r="Z226" s="62">
        <v>0</v>
      </c>
      <c r="AA226" s="62">
        <v>0</v>
      </c>
      <c r="AB226" s="62">
        <v>0</v>
      </c>
      <c r="AC226" s="62">
        <v>0</v>
      </c>
      <c r="AD226" s="62">
        <v>0</v>
      </c>
      <c r="AE226" s="62">
        <v>0</v>
      </c>
      <c r="AF226" s="62">
        <v>0</v>
      </c>
      <c r="AG226" s="62">
        <v>0</v>
      </c>
      <c r="AH226" s="62">
        <v>0</v>
      </c>
      <c r="AI226" s="62">
        <v>0</v>
      </c>
      <c r="AJ226" s="63">
        <f t="shared" si="3"/>
        <v>0</v>
      </c>
      <c r="AM226" s="70"/>
    </row>
    <row r="227" spans="1:39" ht="20.100000000000001" customHeight="1">
      <c r="A227" s="59">
        <v>682</v>
      </c>
      <c r="B227" s="60" t="s">
        <v>867</v>
      </c>
      <c r="C227" s="61" t="s">
        <v>1298</v>
      </c>
      <c r="D227" s="62">
        <v>0</v>
      </c>
      <c r="E227" s="62">
        <v>0</v>
      </c>
      <c r="F227" s="62">
        <v>0</v>
      </c>
      <c r="G227" s="62">
        <v>41296.1</v>
      </c>
      <c r="H227" s="62">
        <v>0</v>
      </c>
      <c r="I227" s="62">
        <v>50</v>
      </c>
      <c r="J227" s="62">
        <v>3087000</v>
      </c>
      <c r="K227" s="62">
        <v>0</v>
      </c>
      <c r="L227" s="62">
        <v>0</v>
      </c>
      <c r="M227" s="62">
        <v>0</v>
      </c>
      <c r="N227" s="62">
        <v>0</v>
      </c>
      <c r="O227" s="62">
        <v>0</v>
      </c>
      <c r="P227" s="62">
        <v>0</v>
      </c>
      <c r="Q227" s="62">
        <v>0</v>
      </c>
      <c r="R227" s="62">
        <v>0</v>
      </c>
      <c r="S227" s="62">
        <v>0</v>
      </c>
      <c r="T227" s="62">
        <v>0</v>
      </c>
      <c r="U227" s="62">
        <v>0</v>
      </c>
      <c r="V227" s="62">
        <v>0</v>
      </c>
      <c r="W227" s="62">
        <v>0</v>
      </c>
      <c r="X227" s="62">
        <v>0</v>
      </c>
      <c r="Y227" s="62">
        <v>0</v>
      </c>
      <c r="Z227" s="62">
        <v>0</v>
      </c>
      <c r="AA227" s="62">
        <v>0</v>
      </c>
      <c r="AB227" s="62">
        <v>0</v>
      </c>
      <c r="AC227" s="62">
        <v>0</v>
      </c>
      <c r="AD227" s="62">
        <v>0</v>
      </c>
      <c r="AE227" s="62">
        <v>0</v>
      </c>
      <c r="AF227" s="62">
        <v>0</v>
      </c>
      <c r="AG227" s="62">
        <v>0</v>
      </c>
      <c r="AH227" s="62">
        <v>0</v>
      </c>
      <c r="AI227" s="62">
        <v>0</v>
      </c>
      <c r="AJ227" s="63">
        <f t="shared" si="3"/>
        <v>3128346.1</v>
      </c>
      <c r="AM227" s="70"/>
    </row>
    <row r="228" spans="1:39" ht="20.100000000000001" customHeight="1">
      <c r="A228" s="59">
        <v>683</v>
      </c>
      <c r="B228" s="60" t="s">
        <v>868</v>
      </c>
      <c r="C228" s="61" t="s">
        <v>1298</v>
      </c>
      <c r="D228" s="62">
        <v>0</v>
      </c>
      <c r="E228" s="62">
        <v>0</v>
      </c>
      <c r="F228" s="62">
        <v>0</v>
      </c>
      <c r="G228" s="62">
        <v>0</v>
      </c>
      <c r="H228" s="62">
        <v>0</v>
      </c>
      <c r="I228" s="62">
        <v>100</v>
      </c>
      <c r="J228" s="62">
        <v>1366935.61</v>
      </c>
      <c r="K228" s="62">
        <v>16001.220000000001</v>
      </c>
      <c r="L228" s="62">
        <v>0</v>
      </c>
      <c r="M228" s="62">
        <v>0</v>
      </c>
      <c r="N228" s="62">
        <v>47541.39</v>
      </c>
      <c r="O228" s="62">
        <v>0</v>
      </c>
      <c r="P228" s="62">
        <v>0</v>
      </c>
      <c r="Q228" s="62">
        <v>0</v>
      </c>
      <c r="R228" s="62">
        <v>0</v>
      </c>
      <c r="S228" s="62">
        <v>0</v>
      </c>
      <c r="T228" s="62">
        <v>0</v>
      </c>
      <c r="U228" s="62">
        <v>0</v>
      </c>
      <c r="V228" s="62">
        <v>0</v>
      </c>
      <c r="W228" s="62">
        <v>0</v>
      </c>
      <c r="X228" s="62">
        <v>0</v>
      </c>
      <c r="Y228" s="62">
        <v>0</v>
      </c>
      <c r="Z228" s="62">
        <v>0</v>
      </c>
      <c r="AA228" s="62">
        <v>0</v>
      </c>
      <c r="AB228" s="62">
        <v>0</v>
      </c>
      <c r="AC228" s="62">
        <v>0</v>
      </c>
      <c r="AD228" s="62">
        <v>0</v>
      </c>
      <c r="AE228" s="62">
        <v>0</v>
      </c>
      <c r="AF228" s="62">
        <v>0</v>
      </c>
      <c r="AG228" s="62">
        <v>0</v>
      </c>
      <c r="AH228" s="62">
        <v>0</v>
      </c>
      <c r="AI228" s="62">
        <v>0</v>
      </c>
      <c r="AJ228" s="63">
        <f t="shared" si="3"/>
        <v>1430578.22</v>
      </c>
      <c r="AM228" s="70"/>
    </row>
    <row r="229" spans="1:39" ht="20.100000000000001" customHeight="1">
      <c r="A229" s="59">
        <v>716</v>
      </c>
      <c r="B229" s="60" t="s">
        <v>869</v>
      </c>
      <c r="C229" s="64" t="s">
        <v>1298</v>
      </c>
      <c r="D229" s="62">
        <v>0</v>
      </c>
      <c r="E229" s="62">
        <v>0</v>
      </c>
      <c r="F229" s="62">
        <v>0</v>
      </c>
      <c r="G229" s="62">
        <v>0</v>
      </c>
      <c r="H229" s="62">
        <v>0</v>
      </c>
      <c r="I229" s="62">
        <v>0</v>
      </c>
      <c r="J229" s="62">
        <v>0</v>
      </c>
      <c r="K229" s="62">
        <v>0</v>
      </c>
      <c r="L229" s="62">
        <v>0</v>
      </c>
      <c r="M229" s="62">
        <v>0</v>
      </c>
      <c r="N229" s="62">
        <v>0</v>
      </c>
      <c r="O229" s="62">
        <v>0</v>
      </c>
      <c r="P229" s="62">
        <v>0</v>
      </c>
      <c r="Q229" s="62">
        <v>0</v>
      </c>
      <c r="R229" s="62">
        <v>0</v>
      </c>
      <c r="S229" s="62">
        <v>0</v>
      </c>
      <c r="T229" s="62">
        <v>0</v>
      </c>
      <c r="U229" s="62">
        <v>0</v>
      </c>
      <c r="V229" s="62">
        <v>0</v>
      </c>
      <c r="W229" s="62">
        <v>0</v>
      </c>
      <c r="X229" s="62">
        <v>0</v>
      </c>
      <c r="Y229" s="62">
        <v>0</v>
      </c>
      <c r="Z229" s="62">
        <v>0</v>
      </c>
      <c r="AA229" s="62">
        <v>0</v>
      </c>
      <c r="AB229" s="62">
        <v>0</v>
      </c>
      <c r="AC229" s="62">
        <v>0</v>
      </c>
      <c r="AD229" s="62">
        <v>0</v>
      </c>
      <c r="AE229" s="62">
        <v>0</v>
      </c>
      <c r="AF229" s="62">
        <v>0</v>
      </c>
      <c r="AG229" s="62">
        <v>0</v>
      </c>
      <c r="AH229" s="62">
        <v>0</v>
      </c>
      <c r="AI229" s="62">
        <v>0</v>
      </c>
      <c r="AJ229" s="63">
        <f t="shared" si="3"/>
        <v>0</v>
      </c>
      <c r="AM229" s="70"/>
    </row>
    <row r="230" spans="1:39" ht="20.100000000000001" customHeight="1">
      <c r="A230" s="59">
        <v>718</v>
      </c>
      <c r="B230" s="60" t="s">
        <v>241</v>
      </c>
      <c r="C230" s="61" t="s">
        <v>1298</v>
      </c>
      <c r="D230" s="62">
        <v>0</v>
      </c>
      <c r="E230" s="62">
        <v>0</v>
      </c>
      <c r="F230" s="62">
        <v>0</v>
      </c>
      <c r="G230" s="62">
        <v>0</v>
      </c>
      <c r="H230" s="62">
        <v>0</v>
      </c>
      <c r="I230" s="62">
        <v>0</v>
      </c>
      <c r="J230" s="62">
        <v>0</v>
      </c>
      <c r="K230" s="62">
        <v>0</v>
      </c>
      <c r="L230" s="62">
        <v>0</v>
      </c>
      <c r="M230" s="62">
        <v>0</v>
      </c>
      <c r="N230" s="62">
        <v>0</v>
      </c>
      <c r="O230" s="62">
        <v>0</v>
      </c>
      <c r="P230" s="62">
        <v>0</v>
      </c>
      <c r="Q230" s="62">
        <v>0</v>
      </c>
      <c r="R230" s="62">
        <v>0</v>
      </c>
      <c r="S230" s="62">
        <v>0</v>
      </c>
      <c r="T230" s="62">
        <v>0</v>
      </c>
      <c r="U230" s="62">
        <v>0</v>
      </c>
      <c r="V230" s="62">
        <v>0</v>
      </c>
      <c r="W230" s="62">
        <v>0</v>
      </c>
      <c r="X230" s="62">
        <v>0</v>
      </c>
      <c r="Y230" s="62">
        <v>0</v>
      </c>
      <c r="Z230" s="62">
        <v>0</v>
      </c>
      <c r="AA230" s="62">
        <v>0</v>
      </c>
      <c r="AB230" s="62">
        <v>0</v>
      </c>
      <c r="AC230" s="62">
        <v>0</v>
      </c>
      <c r="AD230" s="62">
        <v>0</v>
      </c>
      <c r="AE230" s="62">
        <v>0</v>
      </c>
      <c r="AF230" s="62">
        <v>0</v>
      </c>
      <c r="AG230" s="62">
        <v>0</v>
      </c>
      <c r="AH230" s="62">
        <v>0</v>
      </c>
      <c r="AI230" s="62">
        <v>0</v>
      </c>
      <c r="AJ230" s="63">
        <f t="shared" si="3"/>
        <v>0</v>
      </c>
      <c r="AM230" s="70"/>
    </row>
    <row r="231" spans="1:39" ht="20.100000000000001" customHeight="1">
      <c r="A231" s="59">
        <v>761</v>
      </c>
      <c r="B231" s="60" t="s">
        <v>870</v>
      </c>
      <c r="C231" s="61" t="s">
        <v>1298</v>
      </c>
      <c r="D231" s="62">
        <v>0</v>
      </c>
      <c r="E231" s="62">
        <v>0</v>
      </c>
      <c r="F231" s="62">
        <v>0</v>
      </c>
      <c r="G231" s="62">
        <v>0</v>
      </c>
      <c r="H231" s="62">
        <v>0</v>
      </c>
      <c r="I231" s="62">
        <v>0</v>
      </c>
      <c r="J231" s="62">
        <v>0</v>
      </c>
      <c r="K231" s="62">
        <v>0</v>
      </c>
      <c r="L231" s="62">
        <v>0</v>
      </c>
      <c r="M231" s="62">
        <v>0</v>
      </c>
      <c r="N231" s="62">
        <v>0</v>
      </c>
      <c r="O231" s="62">
        <v>0</v>
      </c>
      <c r="P231" s="62">
        <v>0</v>
      </c>
      <c r="Q231" s="62">
        <v>0</v>
      </c>
      <c r="R231" s="62">
        <v>0</v>
      </c>
      <c r="S231" s="62">
        <v>0</v>
      </c>
      <c r="T231" s="62">
        <v>0</v>
      </c>
      <c r="U231" s="62">
        <v>0</v>
      </c>
      <c r="V231" s="62">
        <v>0</v>
      </c>
      <c r="W231" s="62">
        <v>0</v>
      </c>
      <c r="X231" s="62">
        <v>0</v>
      </c>
      <c r="Y231" s="62">
        <v>0</v>
      </c>
      <c r="Z231" s="62">
        <v>0</v>
      </c>
      <c r="AA231" s="62">
        <v>0</v>
      </c>
      <c r="AB231" s="62">
        <v>0</v>
      </c>
      <c r="AC231" s="62">
        <v>0</v>
      </c>
      <c r="AD231" s="62">
        <v>0</v>
      </c>
      <c r="AE231" s="62">
        <v>0</v>
      </c>
      <c r="AF231" s="62">
        <v>0</v>
      </c>
      <c r="AG231" s="62">
        <v>0</v>
      </c>
      <c r="AH231" s="62">
        <v>0</v>
      </c>
      <c r="AI231" s="62">
        <v>0</v>
      </c>
      <c r="AJ231" s="63">
        <f t="shared" si="3"/>
        <v>0</v>
      </c>
      <c r="AM231" s="70"/>
    </row>
    <row r="232" spans="1:39" ht="20.100000000000001" customHeight="1">
      <c r="A232" s="59">
        <v>781</v>
      </c>
      <c r="B232" s="60" t="s">
        <v>871</v>
      </c>
      <c r="C232" s="61" t="s">
        <v>1298</v>
      </c>
      <c r="D232" s="62">
        <v>0</v>
      </c>
      <c r="E232" s="62">
        <v>0</v>
      </c>
      <c r="F232" s="62">
        <v>0</v>
      </c>
      <c r="G232" s="62">
        <v>0</v>
      </c>
      <c r="H232" s="62">
        <v>0</v>
      </c>
      <c r="I232" s="62">
        <v>0</v>
      </c>
      <c r="J232" s="62">
        <v>0</v>
      </c>
      <c r="K232" s="62">
        <v>0</v>
      </c>
      <c r="L232" s="62">
        <v>0</v>
      </c>
      <c r="M232" s="62">
        <v>0</v>
      </c>
      <c r="N232" s="62">
        <v>0</v>
      </c>
      <c r="O232" s="62">
        <v>0</v>
      </c>
      <c r="P232" s="62">
        <v>0</v>
      </c>
      <c r="Q232" s="62">
        <v>0</v>
      </c>
      <c r="R232" s="62">
        <v>0</v>
      </c>
      <c r="S232" s="62">
        <v>0</v>
      </c>
      <c r="T232" s="62">
        <v>0</v>
      </c>
      <c r="U232" s="62">
        <v>0</v>
      </c>
      <c r="V232" s="62">
        <v>0</v>
      </c>
      <c r="W232" s="62">
        <v>0</v>
      </c>
      <c r="X232" s="62">
        <v>0</v>
      </c>
      <c r="Y232" s="62">
        <v>0</v>
      </c>
      <c r="Z232" s="62">
        <v>0</v>
      </c>
      <c r="AA232" s="62">
        <v>0</v>
      </c>
      <c r="AB232" s="62">
        <v>0</v>
      </c>
      <c r="AC232" s="62">
        <v>0</v>
      </c>
      <c r="AD232" s="62">
        <v>0</v>
      </c>
      <c r="AE232" s="62">
        <v>0</v>
      </c>
      <c r="AF232" s="62">
        <v>0</v>
      </c>
      <c r="AG232" s="62">
        <v>0</v>
      </c>
      <c r="AH232" s="62">
        <v>0</v>
      </c>
      <c r="AI232" s="62">
        <v>0</v>
      </c>
      <c r="AJ232" s="63">
        <f t="shared" si="3"/>
        <v>0</v>
      </c>
      <c r="AM232" s="70"/>
    </row>
    <row r="233" spans="1:39" ht="20.100000000000001" customHeight="1">
      <c r="A233" s="59">
        <v>802</v>
      </c>
      <c r="B233" s="60" t="s">
        <v>872</v>
      </c>
      <c r="C233" s="61" t="s">
        <v>1298</v>
      </c>
      <c r="D233" s="62">
        <v>0</v>
      </c>
      <c r="E233" s="62">
        <v>0</v>
      </c>
      <c r="F233" s="62">
        <v>0</v>
      </c>
      <c r="G233" s="62">
        <v>0</v>
      </c>
      <c r="H233" s="62">
        <v>0</v>
      </c>
      <c r="I233" s="62">
        <v>0</v>
      </c>
      <c r="J233" s="62">
        <v>0</v>
      </c>
      <c r="K233" s="62">
        <v>0</v>
      </c>
      <c r="L233" s="62">
        <v>0</v>
      </c>
      <c r="M233" s="62">
        <v>0</v>
      </c>
      <c r="N233" s="62">
        <v>0</v>
      </c>
      <c r="O233" s="62">
        <v>0</v>
      </c>
      <c r="P233" s="62">
        <v>0</v>
      </c>
      <c r="Q233" s="62">
        <v>0</v>
      </c>
      <c r="R233" s="62">
        <v>0</v>
      </c>
      <c r="S233" s="62">
        <v>0</v>
      </c>
      <c r="T233" s="62">
        <v>0</v>
      </c>
      <c r="U233" s="62">
        <v>0</v>
      </c>
      <c r="V233" s="62">
        <v>0</v>
      </c>
      <c r="W233" s="62">
        <v>0</v>
      </c>
      <c r="X233" s="62">
        <v>0</v>
      </c>
      <c r="Y233" s="62">
        <v>0</v>
      </c>
      <c r="Z233" s="62">
        <v>0</v>
      </c>
      <c r="AA233" s="62">
        <v>0</v>
      </c>
      <c r="AB233" s="62">
        <v>0</v>
      </c>
      <c r="AC233" s="62">
        <v>0</v>
      </c>
      <c r="AD233" s="62">
        <v>0</v>
      </c>
      <c r="AE233" s="62">
        <v>0</v>
      </c>
      <c r="AF233" s="62">
        <v>0</v>
      </c>
      <c r="AG233" s="62">
        <v>0</v>
      </c>
      <c r="AH233" s="62">
        <v>0</v>
      </c>
      <c r="AI233" s="62">
        <v>0</v>
      </c>
      <c r="AJ233" s="63">
        <f t="shared" si="3"/>
        <v>0</v>
      </c>
      <c r="AM233" s="70"/>
    </row>
    <row r="234" spans="1:39" ht="20.100000000000001" customHeight="1">
      <c r="A234" s="59">
        <v>821</v>
      </c>
      <c r="B234" s="60" t="s">
        <v>873</v>
      </c>
      <c r="C234" s="61" t="s">
        <v>1298</v>
      </c>
      <c r="D234" s="62">
        <v>0</v>
      </c>
      <c r="E234" s="62">
        <v>0</v>
      </c>
      <c r="F234" s="62">
        <v>0</v>
      </c>
      <c r="G234" s="62">
        <v>0</v>
      </c>
      <c r="H234" s="62">
        <v>0</v>
      </c>
      <c r="I234" s="62">
        <v>0</v>
      </c>
      <c r="J234" s="62">
        <v>0</v>
      </c>
      <c r="K234" s="62">
        <v>0</v>
      </c>
      <c r="L234" s="62">
        <v>0</v>
      </c>
      <c r="M234" s="62">
        <v>0</v>
      </c>
      <c r="N234" s="62">
        <v>0</v>
      </c>
      <c r="O234" s="62">
        <v>0</v>
      </c>
      <c r="P234" s="62">
        <v>0</v>
      </c>
      <c r="Q234" s="62">
        <v>0</v>
      </c>
      <c r="R234" s="62">
        <v>0</v>
      </c>
      <c r="S234" s="62">
        <v>0</v>
      </c>
      <c r="T234" s="62">
        <v>0</v>
      </c>
      <c r="U234" s="62">
        <v>0</v>
      </c>
      <c r="V234" s="62">
        <v>0</v>
      </c>
      <c r="W234" s="62">
        <v>0</v>
      </c>
      <c r="X234" s="62">
        <v>0</v>
      </c>
      <c r="Y234" s="62">
        <v>0</v>
      </c>
      <c r="Z234" s="62">
        <v>0</v>
      </c>
      <c r="AA234" s="62">
        <v>0</v>
      </c>
      <c r="AB234" s="62">
        <v>0</v>
      </c>
      <c r="AC234" s="62">
        <v>0</v>
      </c>
      <c r="AD234" s="62">
        <v>0</v>
      </c>
      <c r="AE234" s="62">
        <v>0</v>
      </c>
      <c r="AF234" s="62">
        <v>0</v>
      </c>
      <c r="AG234" s="62">
        <v>0</v>
      </c>
      <c r="AH234" s="62">
        <v>0</v>
      </c>
      <c r="AI234" s="62">
        <v>0</v>
      </c>
      <c r="AJ234" s="63">
        <f t="shared" si="3"/>
        <v>0</v>
      </c>
      <c r="AM234" s="70"/>
    </row>
    <row r="235" spans="1:39" ht="20.100000000000001" customHeight="1">
      <c r="A235" s="59">
        <v>831</v>
      </c>
      <c r="B235" s="60" t="s">
        <v>874</v>
      </c>
      <c r="C235" s="61" t="s">
        <v>1298</v>
      </c>
      <c r="D235" s="62">
        <v>0</v>
      </c>
      <c r="E235" s="62">
        <v>0</v>
      </c>
      <c r="F235" s="62">
        <v>0</v>
      </c>
      <c r="G235" s="62">
        <v>0</v>
      </c>
      <c r="H235" s="62">
        <v>0</v>
      </c>
      <c r="I235" s="62">
        <v>0</v>
      </c>
      <c r="J235" s="62">
        <v>0</v>
      </c>
      <c r="K235" s="62">
        <v>0</v>
      </c>
      <c r="L235" s="62">
        <v>0</v>
      </c>
      <c r="M235" s="62">
        <v>0</v>
      </c>
      <c r="N235" s="62">
        <v>0</v>
      </c>
      <c r="O235" s="62">
        <v>0</v>
      </c>
      <c r="P235" s="62">
        <v>0</v>
      </c>
      <c r="Q235" s="62">
        <v>0</v>
      </c>
      <c r="R235" s="62">
        <v>0</v>
      </c>
      <c r="S235" s="62">
        <v>0</v>
      </c>
      <c r="T235" s="62">
        <v>0</v>
      </c>
      <c r="U235" s="62">
        <v>0</v>
      </c>
      <c r="V235" s="62">
        <v>0</v>
      </c>
      <c r="W235" s="62">
        <v>0</v>
      </c>
      <c r="X235" s="62">
        <v>0</v>
      </c>
      <c r="Y235" s="62">
        <v>0</v>
      </c>
      <c r="Z235" s="62">
        <v>0</v>
      </c>
      <c r="AA235" s="62">
        <v>0</v>
      </c>
      <c r="AB235" s="62">
        <v>0</v>
      </c>
      <c r="AC235" s="62">
        <v>0</v>
      </c>
      <c r="AD235" s="62">
        <v>0</v>
      </c>
      <c r="AE235" s="62">
        <v>0</v>
      </c>
      <c r="AF235" s="62">
        <v>0</v>
      </c>
      <c r="AG235" s="62">
        <v>0</v>
      </c>
      <c r="AH235" s="62">
        <v>0</v>
      </c>
      <c r="AI235" s="62">
        <v>0</v>
      </c>
      <c r="AJ235" s="63">
        <f t="shared" si="3"/>
        <v>0</v>
      </c>
      <c r="AM235" s="70"/>
    </row>
    <row r="236" spans="1:39" ht="20.100000000000001" customHeight="1">
      <c r="A236" s="59">
        <v>862</v>
      </c>
      <c r="B236" s="60" t="s">
        <v>875</v>
      </c>
      <c r="C236" s="61" t="s">
        <v>1298</v>
      </c>
      <c r="D236" s="62">
        <v>0</v>
      </c>
      <c r="E236" s="62">
        <v>0</v>
      </c>
      <c r="F236" s="62">
        <v>0</v>
      </c>
      <c r="G236" s="62">
        <v>0</v>
      </c>
      <c r="H236" s="62">
        <v>0</v>
      </c>
      <c r="I236" s="62">
        <v>6205.32</v>
      </c>
      <c r="J236" s="62">
        <v>624956.73</v>
      </c>
      <c r="K236" s="62">
        <v>0</v>
      </c>
      <c r="L236" s="62">
        <v>0</v>
      </c>
      <c r="M236" s="62">
        <v>0</v>
      </c>
      <c r="N236" s="62">
        <v>2530018.94</v>
      </c>
      <c r="O236" s="62">
        <v>0</v>
      </c>
      <c r="P236" s="62">
        <v>0</v>
      </c>
      <c r="Q236" s="62">
        <v>0</v>
      </c>
      <c r="R236" s="62">
        <v>0</v>
      </c>
      <c r="S236" s="62">
        <v>0</v>
      </c>
      <c r="T236" s="62">
        <v>505491.91</v>
      </c>
      <c r="U236" s="62">
        <v>0</v>
      </c>
      <c r="V236" s="62">
        <v>0</v>
      </c>
      <c r="W236" s="62">
        <v>0</v>
      </c>
      <c r="X236" s="62">
        <v>0</v>
      </c>
      <c r="Y236" s="62">
        <v>0</v>
      </c>
      <c r="Z236" s="62">
        <v>0</v>
      </c>
      <c r="AA236" s="62">
        <v>0</v>
      </c>
      <c r="AB236" s="62">
        <v>0</v>
      </c>
      <c r="AC236" s="62">
        <v>0</v>
      </c>
      <c r="AD236" s="62">
        <v>0</v>
      </c>
      <c r="AE236" s="62">
        <v>0</v>
      </c>
      <c r="AF236" s="62">
        <v>0</v>
      </c>
      <c r="AG236" s="62">
        <v>0</v>
      </c>
      <c r="AH236" s="62">
        <v>0</v>
      </c>
      <c r="AI236" s="62">
        <v>0</v>
      </c>
      <c r="AJ236" s="63">
        <f t="shared" si="3"/>
        <v>3666672.9</v>
      </c>
      <c r="AM236" s="70"/>
    </row>
    <row r="237" spans="1:39" ht="20.100000000000001" customHeight="1">
      <c r="A237" s="59">
        <v>865</v>
      </c>
      <c r="B237" s="60" t="s">
        <v>876</v>
      </c>
      <c r="C237" s="61" t="s">
        <v>1298</v>
      </c>
      <c r="D237" s="62">
        <v>0</v>
      </c>
      <c r="E237" s="62">
        <v>0</v>
      </c>
      <c r="F237" s="62">
        <v>0</v>
      </c>
      <c r="G237" s="62">
        <v>0</v>
      </c>
      <c r="H237" s="62">
        <v>0</v>
      </c>
      <c r="I237" s="62">
        <v>0</v>
      </c>
      <c r="J237" s="62">
        <v>0</v>
      </c>
      <c r="K237" s="62">
        <v>0</v>
      </c>
      <c r="L237" s="62">
        <v>0</v>
      </c>
      <c r="M237" s="62">
        <v>0</v>
      </c>
      <c r="N237" s="62">
        <v>0</v>
      </c>
      <c r="O237" s="62">
        <v>0</v>
      </c>
      <c r="P237" s="62">
        <v>0</v>
      </c>
      <c r="Q237" s="62">
        <v>0</v>
      </c>
      <c r="R237" s="62">
        <v>0</v>
      </c>
      <c r="S237" s="62">
        <v>0</v>
      </c>
      <c r="T237" s="62">
        <v>0</v>
      </c>
      <c r="U237" s="62">
        <v>0</v>
      </c>
      <c r="V237" s="62">
        <v>0</v>
      </c>
      <c r="W237" s="62">
        <v>0</v>
      </c>
      <c r="X237" s="62">
        <v>0</v>
      </c>
      <c r="Y237" s="62">
        <v>0</v>
      </c>
      <c r="Z237" s="62">
        <v>0</v>
      </c>
      <c r="AA237" s="62">
        <v>0</v>
      </c>
      <c r="AB237" s="62">
        <v>0</v>
      </c>
      <c r="AC237" s="62">
        <v>0</v>
      </c>
      <c r="AD237" s="62">
        <v>0</v>
      </c>
      <c r="AE237" s="62">
        <v>0</v>
      </c>
      <c r="AF237" s="62">
        <v>0</v>
      </c>
      <c r="AG237" s="62">
        <v>0</v>
      </c>
      <c r="AH237" s="62">
        <v>0</v>
      </c>
      <c r="AI237" s="62">
        <v>0</v>
      </c>
      <c r="AJ237" s="63">
        <f t="shared" si="3"/>
        <v>0</v>
      </c>
      <c r="AM237" s="70"/>
    </row>
    <row r="238" spans="1:39" ht="20.100000000000001" customHeight="1">
      <c r="A238" s="59">
        <v>866</v>
      </c>
      <c r="B238" s="60" t="s">
        <v>877</v>
      </c>
      <c r="C238" s="61" t="s">
        <v>1298</v>
      </c>
      <c r="D238" s="62">
        <v>0</v>
      </c>
      <c r="E238" s="62">
        <v>0</v>
      </c>
      <c r="F238" s="62">
        <v>0</v>
      </c>
      <c r="G238" s="62">
        <v>0</v>
      </c>
      <c r="H238" s="62">
        <v>0</v>
      </c>
      <c r="I238" s="62">
        <v>0</v>
      </c>
      <c r="J238" s="62">
        <v>0</v>
      </c>
      <c r="K238" s="62">
        <v>0</v>
      </c>
      <c r="L238" s="62">
        <v>0</v>
      </c>
      <c r="M238" s="62">
        <v>0</v>
      </c>
      <c r="N238" s="62">
        <v>0</v>
      </c>
      <c r="O238" s="62">
        <v>0</v>
      </c>
      <c r="P238" s="62">
        <v>0</v>
      </c>
      <c r="Q238" s="62">
        <v>0</v>
      </c>
      <c r="R238" s="62">
        <v>0</v>
      </c>
      <c r="S238" s="62">
        <v>0</v>
      </c>
      <c r="T238" s="62">
        <v>0</v>
      </c>
      <c r="U238" s="62">
        <v>0</v>
      </c>
      <c r="V238" s="62">
        <v>0</v>
      </c>
      <c r="W238" s="62">
        <v>0</v>
      </c>
      <c r="X238" s="62">
        <v>0</v>
      </c>
      <c r="Y238" s="62">
        <v>0</v>
      </c>
      <c r="Z238" s="62">
        <v>0</v>
      </c>
      <c r="AA238" s="62">
        <v>0</v>
      </c>
      <c r="AB238" s="62">
        <v>0</v>
      </c>
      <c r="AC238" s="62">
        <v>0</v>
      </c>
      <c r="AD238" s="62">
        <v>0</v>
      </c>
      <c r="AE238" s="62">
        <v>0</v>
      </c>
      <c r="AF238" s="62">
        <v>0</v>
      </c>
      <c r="AG238" s="62">
        <v>0</v>
      </c>
      <c r="AH238" s="62">
        <v>0</v>
      </c>
      <c r="AI238" s="62">
        <v>0</v>
      </c>
      <c r="AJ238" s="63">
        <f t="shared" si="3"/>
        <v>0</v>
      </c>
      <c r="AM238" s="70"/>
    </row>
    <row r="239" spans="1:39" ht="20.100000000000001" customHeight="1">
      <c r="A239" s="59">
        <v>867</v>
      </c>
      <c r="B239" s="60" t="s">
        <v>878</v>
      </c>
      <c r="C239" s="61" t="s">
        <v>1298</v>
      </c>
      <c r="D239" s="62">
        <v>0</v>
      </c>
      <c r="E239" s="62">
        <v>240</v>
      </c>
      <c r="F239" s="62">
        <v>595061.77</v>
      </c>
      <c r="G239" s="62">
        <v>198</v>
      </c>
      <c r="H239" s="62">
        <v>0</v>
      </c>
      <c r="I239" s="62">
        <v>0</v>
      </c>
      <c r="J239" s="62">
        <v>0</v>
      </c>
      <c r="K239" s="62">
        <v>0</v>
      </c>
      <c r="L239" s="62">
        <v>0</v>
      </c>
      <c r="M239" s="62">
        <v>0</v>
      </c>
      <c r="N239" s="62">
        <v>0</v>
      </c>
      <c r="O239" s="62">
        <v>0</v>
      </c>
      <c r="P239" s="62">
        <v>0</v>
      </c>
      <c r="Q239" s="62">
        <v>0</v>
      </c>
      <c r="R239" s="62">
        <v>0</v>
      </c>
      <c r="S239" s="62">
        <v>0</v>
      </c>
      <c r="T239" s="62">
        <v>0</v>
      </c>
      <c r="U239" s="62">
        <v>0</v>
      </c>
      <c r="V239" s="62">
        <v>0</v>
      </c>
      <c r="W239" s="62">
        <v>0</v>
      </c>
      <c r="X239" s="62">
        <v>0</v>
      </c>
      <c r="Y239" s="62">
        <v>0</v>
      </c>
      <c r="Z239" s="62">
        <v>0</v>
      </c>
      <c r="AA239" s="62">
        <v>0</v>
      </c>
      <c r="AB239" s="62">
        <v>0</v>
      </c>
      <c r="AC239" s="62">
        <v>0</v>
      </c>
      <c r="AD239" s="62">
        <v>0</v>
      </c>
      <c r="AE239" s="62">
        <v>0</v>
      </c>
      <c r="AF239" s="62">
        <v>0</v>
      </c>
      <c r="AG239" s="62">
        <v>0</v>
      </c>
      <c r="AH239" s="62">
        <v>0</v>
      </c>
      <c r="AI239" s="62">
        <v>0</v>
      </c>
      <c r="AJ239" s="63">
        <f t="shared" si="3"/>
        <v>595499.77</v>
      </c>
      <c r="AM239" s="70"/>
    </row>
    <row r="240" spans="1:39" ht="20.100000000000001" hidden="1" customHeight="1" outlineLevel="2">
      <c r="A240" s="73">
        <v>901</v>
      </c>
      <c r="B240" s="74" t="s">
        <v>879</v>
      </c>
      <c r="C240" s="75" t="s">
        <v>1298</v>
      </c>
      <c r="D240" s="76">
        <v>0</v>
      </c>
      <c r="E240" s="76">
        <v>0</v>
      </c>
      <c r="F240" s="76">
        <v>0</v>
      </c>
      <c r="G240" s="76">
        <v>0</v>
      </c>
      <c r="H240" s="76">
        <v>0</v>
      </c>
      <c r="I240" s="76">
        <v>0</v>
      </c>
      <c r="J240" s="76">
        <v>0</v>
      </c>
      <c r="K240" s="76">
        <v>0</v>
      </c>
      <c r="L240" s="76">
        <v>0</v>
      </c>
      <c r="M240" s="76">
        <v>0</v>
      </c>
      <c r="N240" s="76">
        <v>0</v>
      </c>
      <c r="O240" s="76">
        <v>0</v>
      </c>
      <c r="P240" s="76">
        <v>0</v>
      </c>
      <c r="Q240" s="76">
        <v>0</v>
      </c>
      <c r="R240" s="76">
        <v>0</v>
      </c>
      <c r="S240" s="76">
        <v>0</v>
      </c>
      <c r="T240" s="76">
        <v>0</v>
      </c>
      <c r="U240" s="76">
        <v>0</v>
      </c>
      <c r="V240" s="76">
        <v>0</v>
      </c>
      <c r="W240" s="76">
        <v>0</v>
      </c>
      <c r="X240" s="76">
        <v>0</v>
      </c>
      <c r="Y240" s="76">
        <v>0</v>
      </c>
      <c r="Z240" s="76">
        <v>0</v>
      </c>
      <c r="AA240" s="76">
        <v>0</v>
      </c>
      <c r="AB240" s="76">
        <v>0</v>
      </c>
      <c r="AC240" s="76">
        <v>0</v>
      </c>
      <c r="AD240" s="76">
        <v>0</v>
      </c>
      <c r="AE240" s="76">
        <v>0</v>
      </c>
      <c r="AF240" s="76">
        <v>0</v>
      </c>
      <c r="AG240" s="76">
        <v>0</v>
      </c>
      <c r="AH240" s="76">
        <v>0</v>
      </c>
      <c r="AI240" s="76">
        <v>0</v>
      </c>
      <c r="AJ240" s="77">
        <f t="shared" si="3"/>
        <v>0</v>
      </c>
      <c r="AM240" s="70"/>
    </row>
    <row r="241" spans="1:39" ht="20.100000000000001" hidden="1" customHeight="1" outlineLevel="2">
      <c r="A241" s="73">
        <v>902</v>
      </c>
      <c r="B241" s="74" t="s">
        <v>880</v>
      </c>
      <c r="C241" s="75" t="s">
        <v>1298</v>
      </c>
      <c r="D241" s="76">
        <v>0</v>
      </c>
      <c r="E241" s="76">
        <v>0</v>
      </c>
      <c r="F241" s="76">
        <v>0</v>
      </c>
      <c r="G241" s="76">
        <v>19649.7</v>
      </c>
      <c r="H241" s="76">
        <v>0</v>
      </c>
      <c r="I241" s="76">
        <v>0</v>
      </c>
      <c r="J241" s="76">
        <v>0</v>
      </c>
      <c r="K241" s="76">
        <v>0</v>
      </c>
      <c r="L241" s="76">
        <v>0</v>
      </c>
      <c r="M241" s="76">
        <v>0</v>
      </c>
      <c r="N241" s="76">
        <v>0</v>
      </c>
      <c r="O241" s="76">
        <v>0</v>
      </c>
      <c r="P241" s="76">
        <v>0</v>
      </c>
      <c r="Q241" s="76">
        <v>0</v>
      </c>
      <c r="R241" s="76">
        <v>0</v>
      </c>
      <c r="S241" s="76">
        <v>0</v>
      </c>
      <c r="T241" s="76">
        <v>0</v>
      </c>
      <c r="U241" s="76">
        <v>0</v>
      </c>
      <c r="V241" s="76">
        <v>0</v>
      </c>
      <c r="W241" s="76">
        <v>0</v>
      </c>
      <c r="X241" s="76">
        <v>0</v>
      </c>
      <c r="Y241" s="76">
        <v>0</v>
      </c>
      <c r="Z241" s="76">
        <v>0</v>
      </c>
      <c r="AA241" s="76">
        <v>0</v>
      </c>
      <c r="AB241" s="76">
        <v>0</v>
      </c>
      <c r="AC241" s="76">
        <v>0</v>
      </c>
      <c r="AD241" s="76">
        <v>0</v>
      </c>
      <c r="AE241" s="76">
        <v>0</v>
      </c>
      <c r="AF241" s="76">
        <v>0</v>
      </c>
      <c r="AG241" s="76">
        <v>0</v>
      </c>
      <c r="AH241" s="76">
        <v>0</v>
      </c>
      <c r="AI241" s="76">
        <v>0</v>
      </c>
      <c r="AJ241" s="77">
        <f t="shared" si="3"/>
        <v>19649.7</v>
      </c>
      <c r="AM241" s="70"/>
    </row>
    <row r="242" spans="1:39" ht="20.100000000000001" hidden="1" customHeight="1" outlineLevel="2">
      <c r="A242" s="73">
        <v>903</v>
      </c>
      <c r="B242" s="74" t="s">
        <v>881</v>
      </c>
      <c r="C242" s="75" t="s">
        <v>1298</v>
      </c>
      <c r="D242" s="76">
        <v>0</v>
      </c>
      <c r="E242" s="76">
        <v>0</v>
      </c>
      <c r="F242" s="76">
        <v>0</v>
      </c>
      <c r="G242" s="76">
        <v>101463.52999999998</v>
      </c>
      <c r="H242" s="76">
        <v>0</v>
      </c>
      <c r="I242" s="76">
        <v>0</v>
      </c>
      <c r="J242" s="76">
        <v>0</v>
      </c>
      <c r="K242" s="76">
        <v>0</v>
      </c>
      <c r="L242" s="76">
        <v>0</v>
      </c>
      <c r="M242" s="76">
        <v>0</v>
      </c>
      <c r="N242" s="76">
        <v>0</v>
      </c>
      <c r="O242" s="76">
        <v>0</v>
      </c>
      <c r="P242" s="76">
        <v>0</v>
      </c>
      <c r="Q242" s="76">
        <v>0</v>
      </c>
      <c r="R242" s="76">
        <v>0</v>
      </c>
      <c r="S242" s="76">
        <v>0</v>
      </c>
      <c r="T242" s="76">
        <v>0</v>
      </c>
      <c r="U242" s="76">
        <v>0</v>
      </c>
      <c r="V242" s="76">
        <v>0</v>
      </c>
      <c r="W242" s="76">
        <v>0</v>
      </c>
      <c r="X242" s="76">
        <v>0</v>
      </c>
      <c r="Y242" s="76">
        <v>0</v>
      </c>
      <c r="Z242" s="76">
        <v>0</v>
      </c>
      <c r="AA242" s="76">
        <v>0</v>
      </c>
      <c r="AB242" s="76">
        <v>0</v>
      </c>
      <c r="AC242" s="76">
        <v>0</v>
      </c>
      <c r="AD242" s="76">
        <v>0</v>
      </c>
      <c r="AE242" s="76">
        <v>0</v>
      </c>
      <c r="AF242" s="76">
        <v>0</v>
      </c>
      <c r="AG242" s="76">
        <v>0</v>
      </c>
      <c r="AH242" s="76">
        <v>0</v>
      </c>
      <c r="AI242" s="76">
        <v>0</v>
      </c>
      <c r="AJ242" s="77">
        <f t="shared" si="3"/>
        <v>101463.52999999998</v>
      </c>
      <c r="AM242" s="70"/>
    </row>
    <row r="243" spans="1:39" ht="20.100000000000001" hidden="1" customHeight="1" outlineLevel="2">
      <c r="A243" s="73">
        <v>904</v>
      </c>
      <c r="B243" s="74" t="s">
        <v>882</v>
      </c>
      <c r="C243" s="75" t="s">
        <v>1298</v>
      </c>
      <c r="D243" s="76">
        <v>0</v>
      </c>
      <c r="E243" s="76">
        <v>0</v>
      </c>
      <c r="F243" s="76">
        <v>0</v>
      </c>
      <c r="G243" s="76">
        <v>0</v>
      </c>
      <c r="H243" s="76">
        <v>0</v>
      </c>
      <c r="I243" s="76">
        <v>0</v>
      </c>
      <c r="J243" s="76">
        <v>0</v>
      </c>
      <c r="K243" s="76">
        <v>0</v>
      </c>
      <c r="L243" s="76">
        <v>0</v>
      </c>
      <c r="M243" s="76">
        <v>0</v>
      </c>
      <c r="N243" s="76">
        <v>0</v>
      </c>
      <c r="O243" s="76">
        <v>0</v>
      </c>
      <c r="P243" s="76">
        <v>0</v>
      </c>
      <c r="Q243" s="76">
        <v>0</v>
      </c>
      <c r="R243" s="76">
        <v>0</v>
      </c>
      <c r="S243" s="76">
        <v>0</v>
      </c>
      <c r="T243" s="76">
        <v>0</v>
      </c>
      <c r="U243" s="76">
        <v>0</v>
      </c>
      <c r="V243" s="76">
        <v>0</v>
      </c>
      <c r="W243" s="76">
        <v>0</v>
      </c>
      <c r="X243" s="76">
        <v>0</v>
      </c>
      <c r="Y243" s="76">
        <v>0</v>
      </c>
      <c r="Z243" s="76">
        <v>0</v>
      </c>
      <c r="AA243" s="76">
        <v>0</v>
      </c>
      <c r="AB243" s="76">
        <v>0</v>
      </c>
      <c r="AC243" s="76">
        <v>0</v>
      </c>
      <c r="AD243" s="76">
        <v>0</v>
      </c>
      <c r="AE243" s="76">
        <v>0</v>
      </c>
      <c r="AF243" s="76">
        <v>0</v>
      </c>
      <c r="AG243" s="76">
        <v>0</v>
      </c>
      <c r="AH243" s="76">
        <v>0</v>
      </c>
      <c r="AI243" s="76">
        <v>0</v>
      </c>
      <c r="AJ243" s="77">
        <f t="shared" si="3"/>
        <v>0</v>
      </c>
      <c r="AM243" s="70"/>
    </row>
    <row r="244" spans="1:39" ht="20.100000000000001" hidden="1" customHeight="1" outlineLevel="2">
      <c r="A244" s="73">
        <v>905</v>
      </c>
      <c r="B244" s="74" t="s">
        <v>883</v>
      </c>
      <c r="C244" s="75" t="s">
        <v>1298</v>
      </c>
      <c r="D244" s="76">
        <v>0</v>
      </c>
      <c r="E244" s="76">
        <v>0</v>
      </c>
      <c r="F244" s="76">
        <v>0</v>
      </c>
      <c r="G244" s="76">
        <v>0</v>
      </c>
      <c r="H244" s="76">
        <v>0</v>
      </c>
      <c r="I244" s="76">
        <v>0</v>
      </c>
      <c r="J244" s="76">
        <v>0</v>
      </c>
      <c r="K244" s="76">
        <v>0</v>
      </c>
      <c r="L244" s="76">
        <v>0</v>
      </c>
      <c r="M244" s="76">
        <v>0</v>
      </c>
      <c r="N244" s="76">
        <v>0</v>
      </c>
      <c r="O244" s="76">
        <v>0</v>
      </c>
      <c r="P244" s="76">
        <v>0</v>
      </c>
      <c r="Q244" s="76">
        <v>0</v>
      </c>
      <c r="R244" s="76">
        <v>0</v>
      </c>
      <c r="S244" s="76">
        <v>0</v>
      </c>
      <c r="T244" s="76">
        <v>0</v>
      </c>
      <c r="U244" s="76">
        <v>0</v>
      </c>
      <c r="V244" s="76">
        <v>0</v>
      </c>
      <c r="W244" s="76">
        <v>0</v>
      </c>
      <c r="X244" s="76">
        <v>0</v>
      </c>
      <c r="Y244" s="76">
        <v>0</v>
      </c>
      <c r="Z244" s="76">
        <v>0</v>
      </c>
      <c r="AA244" s="76">
        <v>0</v>
      </c>
      <c r="AB244" s="76">
        <v>0</v>
      </c>
      <c r="AC244" s="76">
        <v>0</v>
      </c>
      <c r="AD244" s="76">
        <v>0</v>
      </c>
      <c r="AE244" s="76">
        <v>0</v>
      </c>
      <c r="AF244" s="76">
        <v>0</v>
      </c>
      <c r="AG244" s="76">
        <v>0</v>
      </c>
      <c r="AH244" s="76">
        <v>0</v>
      </c>
      <c r="AI244" s="76">
        <v>0</v>
      </c>
      <c r="AJ244" s="77">
        <f t="shared" si="3"/>
        <v>0</v>
      </c>
      <c r="AM244" s="70"/>
    </row>
    <row r="245" spans="1:39" ht="20.100000000000001" hidden="1" customHeight="1" outlineLevel="2">
      <c r="A245" s="73">
        <v>906</v>
      </c>
      <c r="B245" s="74" t="s">
        <v>884</v>
      </c>
      <c r="C245" s="75" t="s">
        <v>1298</v>
      </c>
      <c r="D245" s="76">
        <v>0</v>
      </c>
      <c r="E245" s="76">
        <v>0</v>
      </c>
      <c r="F245" s="76">
        <v>0</v>
      </c>
      <c r="G245" s="76">
        <v>0</v>
      </c>
      <c r="H245" s="76">
        <v>0</v>
      </c>
      <c r="I245" s="76">
        <v>0</v>
      </c>
      <c r="J245" s="76">
        <v>0</v>
      </c>
      <c r="K245" s="76">
        <v>0</v>
      </c>
      <c r="L245" s="76">
        <v>0</v>
      </c>
      <c r="M245" s="76">
        <v>0</v>
      </c>
      <c r="N245" s="76">
        <v>0</v>
      </c>
      <c r="O245" s="76">
        <v>0</v>
      </c>
      <c r="P245" s="76">
        <v>0</v>
      </c>
      <c r="Q245" s="76">
        <v>0</v>
      </c>
      <c r="R245" s="76">
        <v>0</v>
      </c>
      <c r="S245" s="76">
        <v>0</v>
      </c>
      <c r="T245" s="76">
        <v>0</v>
      </c>
      <c r="U245" s="76">
        <v>0</v>
      </c>
      <c r="V245" s="76">
        <v>0</v>
      </c>
      <c r="W245" s="76">
        <v>0</v>
      </c>
      <c r="X245" s="76">
        <v>0</v>
      </c>
      <c r="Y245" s="76">
        <v>0</v>
      </c>
      <c r="Z245" s="76">
        <v>0</v>
      </c>
      <c r="AA245" s="76">
        <v>0</v>
      </c>
      <c r="AB245" s="76">
        <v>0</v>
      </c>
      <c r="AC245" s="76">
        <v>0</v>
      </c>
      <c r="AD245" s="76">
        <v>0</v>
      </c>
      <c r="AE245" s="76">
        <v>0</v>
      </c>
      <c r="AF245" s="76">
        <v>0</v>
      </c>
      <c r="AG245" s="76">
        <v>0</v>
      </c>
      <c r="AH245" s="76">
        <v>0</v>
      </c>
      <c r="AI245" s="76">
        <v>0</v>
      </c>
      <c r="AJ245" s="77">
        <f t="shared" si="3"/>
        <v>0</v>
      </c>
      <c r="AM245" s="70"/>
    </row>
    <row r="246" spans="1:39" ht="20.100000000000001" hidden="1" customHeight="1" outlineLevel="2">
      <c r="A246" s="73">
        <v>907</v>
      </c>
      <c r="B246" s="74" t="s">
        <v>885</v>
      </c>
      <c r="C246" s="75" t="s">
        <v>1298</v>
      </c>
      <c r="D246" s="76">
        <v>0</v>
      </c>
      <c r="E246" s="76">
        <v>0</v>
      </c>
      <c r="F246" s="76">
        <v>0</v>
      </c>
      <c r="G246" s="76">
        <v>0</v>
      </c>
      <c r="H246" s="76">
        <v>0</v>
      </c>
      <c r="I246" s="76">
        <v>0</v>
      </c>
      <c r="J246" s="76">
        <v>0</v>
      </c>
      <c r="K246" s="76">
        <v>0</v>
      </c>
      <c r="L246" s="76">
        <v>0</v>
      </c>
      <c r="M246" s="76">
        <v>0</v>
      </c>
      <c r="N246" s="76">
        <v>0</v>
      </c>
      <c r="O246" s="76">
        <v>0</v>
      </c>
      <c r="P246" s="76">
        <v>0</v>
      </c>
      <c r="Q246" s="76">
        <v>0</v>
      </c>
      <c r="R246" s="76">
        <v>0</v>
      </c>
      <c r="S246" s="76">
        <v>0</v>
      </c>
      <c r="T246" s="76">
        <v>0</v>
      </c>
      <c r="U246" s="76">
        <v>0</v>
      </c>
      <c r="V246" s="76">
        <v>0</v>
      </c>
      <c r="W246" s="76">
        <v>0</v>
      </c>
      <c r="X246" s="76">
        <v>0</v>
      </c>
      <c r="Y246" s="76">
        <v>0</v>
      </c>
      <c r="Z246" s="76">
        <v>0</v>
      </c>
      <c r="AA246" s="76">
        <v>0</v>
      </c>
      <c r="AB246" s="76">
        <v>0</v>
      </c>
      <c r="AC246" s="76">
        <v>0</v>
      </c>
      <c r="AD246" s="76">
        <v>0</v>
      </c>
      <c r="AE246" s="76">
        <v>0</v>
      </c>
      <c r="AF246" s="76">
        <v>0</v>
      </c>
      <c r="AG246" s="76">
        <v>0</v>
      </c>
      <c r="AH246" s="76">
        <v>0</v>
      </c>
      <c r="AI246" s="76">
        <v>0</v>
      </c>
      <c r="AJ246" s="77">
        <f t="shared" si="3"/>
        <v>0</v>
      </c>
      <c r="AM246" s="70"/>
    </row>
    <row r="247" spans="1:39" ht="20.100000000000001" hidden="1" customHeight="1" outlineLevel="2">
      <c r="A247" s="73">
        <v>908</v>
      </c>
      <c r="B247" s="74" t="s">
        <v>886</v>
      </c>
      <c r="C247" s="75" t="s">
        <v>1298</v>
      </c>
      <c r="D247" s="76">
        <v>0</v>
      </c>
      <c r="E247" s="76">
        <v>0</v>
      </c>
      <c r="F247" s="76">
        <v>0</v>
      </c>
      <c r="G247" s="76">
        <v>0</v>
      </c>
      <c r="H247" s="76">
        <v>0</v>
      </c>
      <c r="I247" s="76">
        <v>0</v>
      </c>
      <c r="J247" s="76">
        <v>0</v>
      </c>
      <c r="K247" s="76">
        <v>0</v>
      </c>
      <c r="L247" s="76">
        <v>0</v>
      </c>
      <c r="M247" s="76">
        <v>0</v>
      </c>
      <c r="N247" s="76">
        <v>0</v>
      </c>
      <c r="O247" s="76">
        <v>0</v>
      </c>
      <c r="P247" s="76">
        <v>0</v>
      </c>
      <c r="Q247" s="76">
        <v>0</v>
      </c>
      <c r="R247" s="76">
        <v>0</v>
      </c>
      <c r="S247" s="76">
        <v>0</v>
      </c>
      <c r="T247" s="76">
        <v>0</v>
      </c>
      <c r="U247" s="76">
        <v>0</v>
      </c>
      <c r="V247" s="76">
        <v>0</v>
      </c>
      <c r="W247" s="76">
        <v>0</v>
      </c>
      <c r="X247" s="76">
        <v>0</v>
      </c>
      <c r="Y247" s="76">
        <v>0</v>
      </c>
      <c r="Z247" s="76">
        <v>0</v>
      </c>
      <c r="AA247" s="76">
        <v>0</v>
      </c>
      <c r="AB247" s="76">
        <v>0</v>
      </c>
      <c r="AC247" s="76">
        <v>0</v>
      </c>
      <c r="AD247" s="76">
        <v>0</v>
      </c>
      <c r="AE247" s="76">
        <v>0</v>
      </c>
      <c r="AF247" s="76">
        <v>0</v>
      </c>
      <c r="AG247" s="76">
        <v>0</v>
      </c>
      <c r="AH247" s="76">
        <v>0</v>
      </c>
      <c r="AI247" s="76">
        <v>0</v>
      </c>
      <c r="AJ247" s="77">
        <f t="shared" si="3"/>
        <v>0</v>
      </c>
      <c r="AM247" s="70"/>
    </row>
    <row r="248" spans="1:39" ht="20.100000000000001" hidden="1" customHeight="1" outlineLevel="2">
      <c r="A248" s="73">
        <v>909</v>
      </c>
      <c r="B248" s="74" t="s">
        <v>887</v>
      </c>
      <c r="C248" s="75" t="s">
        <v>1298</v>
      </c>
      <c r="D248" s="76">
        <v>0</v>
      </c>
      <c r="E248" s="76">
        <v>0</v>
      </c>
      <c r="F248" s="76">
        <v>0</v>
      </c>
      <c r="G248" s="76">
        <v>0</v>
      </c>
      <c r="H248" s="76">
        <v>0</v>
      </c>
      <c r="I248" s="76">
        <v>0</v>
      </c>
      <c r="J248" s="76">
        <v>0</v>
      </c>
      <c r="K248" s="76">
        <v>0</v>
      </c>
      <c r="L248" s="76">
        <v>0</v>
      </c>
      <c r="M248" s="76">
        <v>0</v>
      </c>
      <c r="N248" s="76">
        <v>0</v>
      </c>
      <c r="O248" s="76">
        <v>0</v>
      </c>
      <c r="P248" s="76">
        <v>0</v>
      </c>
      <c r="Q248" s="76">
        <v>0</v>
      </c>
      <c r="R248" s="76">
        <v>0</v>
      </c>
      <c r="S248" s="76">
        <v>0</v>
      </c>
      <c r="T248" s="76">
        <v>0</v>
      </c>
      <c r="U248" s="76">
        <v>0</v>
      </c>
      <c r="V248" s="76">
        <v>0</v>
      </c>
      <c r="W248" s="76">
        <v>0</v>
      </c>
      <c r="X248" s="76">
        <v>0</v>
      </c>
      <c r="Y248" s="76">
        <v>0</v>
      </c>
      <c r="Z248" s="76">
        <v>0</v>
      </c>
      <c r="AA248" s="76">
        <v>0</v>
      </c>
      <c r="AB248" s="76">
        <v>0</v>
      </c>
      <c r="AC248" s="76">
        <v>0</v>
      </c>
      <c r="AD248" s="76">
        <v>0</v>
      </c>
      <c r="AE248" s="76">
        <v>0</v>
      </c>
      <c r="AF248" s="76">
        <v>0</v>
      </c>
      <c r="AG248" s="76">
        <v>0</v>
      </c>
      <c r="AH248" s="76">
        <v>0</v>
      </c>
      <c r="AI248" s="76">
        <v>0</v>
      </c>
      <c r="AJ248" s="77">
        <f t="shared" si="3"/>
        <v>0</v>
      </c>
      <c r="AM248" s="70"/>
    </row>
    <row r="249" spans="1:39" ht="20.100000000000001" hidden="1" customHeight="1" outlineLevel="2">
      <c r="A249" s="73">
        <v>950</v>
      </c>
      <c r="B249" s="74" t="s">
        <v>260</v>
      </c>
      <c r="C249" s="75" t="s">
        <v>1298</v>
      </c>
      <c r="D249" s="76">
        <v>0</v>
      </c>
      <c r="E249" s="76">
        <v>0</v>
      </c>
      <c r="F249" s="76">
        <v>0</v>
      </c>
      <c r="G249" s="76">
        <v>0</v>
      </c>
      <c r="H249" s="76">
        <v>0</v>
      </c>
      <c r="I249" s="76">
        <v>0</v>
      </c>
      <c r="J249" s="76">
        <v>0</v>
      </c>
      <c r="K249" s="76">
        <v>0</v>
      </c>
      <c r="L249" s="76">
        <v>0</v>
      </c>
      <c r="M249" s="76">
        <v>0</v>
      </c>
      <c r="N249" s="76">
        <v>0</v>
      </c>
      <c r="O249" s="76">
        <v>0</v>
      </c>
      <c r="P249" s="76">
        <v>0</v>
      </c>
      <c r="Q249" s="76">
        <v>0</v>
      </c>
      <c r="R249" s="76">
        <v>0</v>
      </c>
      <c r="S249" s="76">
        <v>0</v>
      </c>
      <c r="T249" s="76">
        <v>0</v>
      </c>
      <c r="U249" s="76">
        <v>0</v>
      </c>
      <c r="V249" s="76">
        <v>0</v>
      </c>
      <c r="W249" s="76">
        <v>0</v>
      </c>
      <c r="X249" s="76">
        <v>0</v>
      </c>
      <c r="Y249" s="76">
        <v>0</v>
      </c>
      <c r="Z249" s="76">
        <v>0</v>
      </c>
      <c r="AA249" s="76">
        <v>0</v>
      </c>
      <c r="AB249" s="76">
        <v>0</v>
      </c>
      <c r="AC249" s="76">
        <v>0</v>
      </c>
      <c r="AD249" s="76">
        <v>0</v>
      </c>
      <c r="AE249" s="76">
        <v>0</v>
      </c>
      <c r="AF249" s="76">
        <v>0</v>
      </c>
      <c r="AG249" s="76">
        <v>0</v>
      </c>
      <c r="AH249" s="76">
        <v>0</v>
      </c>
      <c r="AI249" s="76">
        <v>0</v>
      </c>
      <c r="AJ249" s="77">
        <f t="shared" si="3"/>
        <v>0</v>
      </c>
      <c r="AM249" s="70"/>
    </row>
    <row r="250" spans="1:39" ht="20.100000000000001" hidden="1" customHeight="1" outlineLevel="2">
      <c r="A250" s="73">
        <v>951</v>
      </c>
      <c r="B250" s="74" t="s">
        <v>888</v>
      </c>
      <c r="C250" s="75" t="s">
        <v>1298</v>
      </c>
      <c r="D250" s="76">
        <v>0</v>
      </c>
      <c r="E250" s="76">
        <v>0</v>
      </c>
      <c r="F250" s="76">
        <v>0</v>
      </c>
      <c r="G250" s="76">
        <v>0</v>
      </c>
      <c r="H250" s="76">
        <v>0</v>
      </c>
      <c r="I250" s="76">
        <v>0</v>
      </c>
      <c r="J250" s="76">
        <v>0</v>
      </c>
      <c r="K250" s="76">
        <v>0</v>
      </c>
      <c r="L250" s="76">
        <v>0</v>
      </c>
      <c r="M250" s="76">
        <v>0</v>
      </c>
      <c r="N250" s="76">
        <v>0</v>
      </c>
      <c r="O250" s="76">
        <v>0</v>
      </c>
      <c r="P250" s="76">
        <v>0</v>
      </c>
      <c r="Q250" s="76">
        <v>0</v>
      </c>
      <c r="R250" s="76">
        <v>0</v>
      </c>
      <c r="S250" s="76">
        <v>0</v>
      </c>
      <c r="T250" s="76">
        <v>0</v>
      </c>
      <c r="U250" s="76">
        <v>0</v>
      </c>
      <c r="V250" s="76">
        <v>0</v>
      </c>
      <c r="W250" s="76">
        <v>0</v>
      </c>
      <c r="X250" s="76">
        <v>0</v>
      </c>
      <c r="Y250" s="76">
        <v>0</v>
      </c>
      <c r="Z250" s="76">
        <v>0</v>
      </c>
      <c r="AA250" s="76">
        <v>0</v>
      </c>
      <c r="AB250" s="76">
        <v>0</v>
      </c>
      <c r="AC250" s="76">
        <v>0</v>
      </c>
      <c r="AD250" s="76">
        <v>0</v>
      </c>
      <c r="AE250" s="76">
        <v>0</v>
      </c>
      <c r="AF250" s="76">
        <v>0</v>
      </c>
      <c r="AG250" s="76">
        <v>0</v>
      </c>
      <c r="AH250" s="76">
        <v>0</v>
      </c>
      <c r="AI250" s="76">
        <v>0</v>
      </c>
      <c r="AJ250" s="77">
        <f t="shared" si="3"/>
        <v>0</v>
      </c>
      <c r="AM250" s="70"/>
    </row>
    <row r="251" spans="1:39" ht="20.100000000000001" hidden="1" customHeight="1" outlineLevel="2">
      <c r="A251" s="73">
        <v>999</v>
      </c>
      <c r="B251" s="74" t="s">
        <v>262</v>
      </c>
      <c r="C251" s="75" t="s">
        <v>1298</v>
      </c>
      <c r="D251" s="76">
        <v>0</v>
      </c>
      <c r="E251" s="76">
        <v>0</v>
      </c>
      <c r="F251" s="76">
        <v>0</v>
      </c>
      <c r="G251" s="76">
        <v>0</v>
      </c>
      <c r="H251" s="76">
        <v>0</v>
      </c>
      <c r="I251" s="76">
        <v>0</v>
      </c>
      <c r="J251" s="76">
        <v>0</v>
      </c>
      <c r="K251" s="76">
        <v>0</v>
      </c>
      <c r="L251" s="76">
        <v>0</v>
      </c>
      <c r="M251" s="76">
        <v>0</v>
      </c>
      <c r="N251" s="76">
        <v>0</v>
      </c>
      <c r="O251" s="76">
        <v>0</v>
      </c>
      <c r="P251" s="76">
        <v>0</v>
      </c>
      <c r="Q251" s="76">
        <v>0</v>
      </c>
      <c r="R251" s="76">
        <v>0</v>
      </c>
      <c r="S251" s="76">
        <v>0</v>
      </c>
      <c r="T251" s="76">
        <v>0</v>
      </c>
      <c r="U251" s="76">
        <v>0</v>
      </c>
      <c r="V251" s="76">
        <v>0</v>
      </c>
      <c r="W251" s="76">
        <v>0</v>
      </c>
      <c r="X251" s="76">
        <v>0</v>
      </c>
      <c r="Y251" s="76">
        <v>0</v>
      </c>
      <c r="Z251" s="76">
        <v>0</v>
      </c>
      <c r="AA251" s="76">
        <v>0</v>
      </c>
      <c r="AB251" s="76">
        <v>0</v>
      </c>
      <c r="AC251" s="76">
        <v>0</v>
      </c>
      <c r="AD251" s="76">
        <v>0</v>
      </c>
      <c r="AE251" s="76">
        <v>0</v>
      </c>
      <c r="AF251" s="76">
        <v>0</v>
      </c>
      <c r="AG251" s="76">
        <v>0</v>
      </c>
      <c r="AH251" s="76">
        <v>0</v>
      </c>
      <c r="AI251" s="76">
        <v>0</v>
      </c>
      <c r="AJ251" s="77">
        <f t="shared" si="3"/>
        <v>0</v>
      </c>
      <c r="AM251" s="70"/>
    </row>
    <row r="252" spans="1:39" ht="20.100000000000001" hidden="1" customHeight="1" outlineLevel="2">
      <c r="A252" s="73">
        <v>1101</v>
      </c>
      <c r="B252" s="74" t="s">
        <v>889</v>
      </c>
      <c r="C252" s="75" t="s">
        <v>1298</v>
      </c>
      <c r="D252" s="76">
        <v>0</v>
      </c>
      <c r="E252" s="76">
        <v>0</v>
      </c>
      <c r="F252" s="76">
        <v>0</v>
      </c>
      <c r="G252" s="76">
        <v>0</v>
      </c>
      <c r="H252" s="76">
        <v>0</v>
      </c>
      <c r="I252" s="76">
        <v>0</v>
      </c>
      <c r="J252" s="76">
        <v>0</v>
      </c>
      <c r="K252" s="76">
        <v>0</v>
      </c>
      <c r="L252" s="76">
        <v>0</v>
      </c>
      <c r="M252" s="76">
        <v>0</v>
      </c>
      <c r="N252" s="76">
        <v>0</v>
      </c>
      <c r="O252" s="76">
        <v>0</v>
      </c>
      <c r="P252" s="76">
        <v>0</v>
      </c>
      <c r="Q252" s="76">
        <v>0</v>
      </c>
      <c r="R252" s="76">
        <v>0</v>
      </c>
      <c r="S252" s="76">
        <v>0</v>
      </c>
      <c r="T252" s="76">
        <v>0</v>
      </c>
      <c r="U252" s="76">
        <v>0</v>
      </c>
      <c r="V252" s="76">
        <v>0</v>
      </c>
      <c r="W252" s="76">
        <v>0</v>
      </c>
      <c r="X252" s="76">
        <v>0</v>
      </c>
      <c r="Y252" s="76">
        <v>0</v>
      </c>
      <c r="Z252" s="76">
        <v>0</v>
      </c>
      <c r="AA252" s="76">
        <v>0</v>
      </c>
      <c r="AB252" s="76">
        <v>0</v>
      </c>
      <c r="AC252" s="76">
        <v>0</v>
      </c>
      <c r="AD252" s="76">
        <v>0</v>
      </c>
      <c r="AE252" s="76">
        <v>0</v>
      </c>
      <c r="AF252" s="76">
        <v>0</v>
      </c>
      <c r="AG252" s="76">
        <v>0</v>
      </c>
      <c r="AH252" s="76">
        <v>0</v>
      </c>
      <c r="AI252" s="76">
        <v>0</v>
      </c>
      <c r="AJ252" s="77">
        <f t="shared" si="3"/>
        <v>0</v>
      </c>
      <c r="AM252" s="70"/>
    </row>
    <row r="253" spans="1:39" ht="20.100000000000001" hidden="1" customHeight="1" outlineLevel="2">
      <c r="A253" s="73">
        <v>1102</v>
      </c>
      <c r="B253" s="74" t="s">
        <v>890</v>
      </c>
      <c r="C253" s="75" t="s">
        <v>1298</v>
      </c>
      <c r="D253" s="76">
        <v>0</v>
      </c>
      <c r="E253" s="76">
        <v>0</v>
      </c>
      <c r="F253" s="76">
        <v>0</v>
      </c>
      <c r="G253" s="76">
        <v>0</v>
      </c>
      <c r="H253" s="76">
        <v>0</v>
      </c>
      <c r="I253" s="76">
        <v>0</v>
      </c>
      <c r="J253" s="76">
        <v>0</v>
      </c>
      <c r="K253" s="76">
        <v>0</v>
      </c>
      <c r="L253" s="76">
        <v>0</v>
      </c>
      <c r="M253" s="76">
        <v>0</v>
      </c>
      <c r="N253" s="76">
        <v>0</v>
      </c>
      <c r="O253" s="76">
        <v>0</v>
      </c>
      <c r="P253" s="76">
        <v>0</v>
      </c>
      <c r="Q253" s="76">
        <v>0</v>
      </c>
      <c r="R253" s="76">
        <v>0</v>
      </c>
      <c r="S253" s="76">
        <v>0</v>
      </c>
      <c r="T253" s="76">
        <v>0</v>
      </c>
      <c r="U253" s="76">
        <v>0</v>
      </c>
      <c r="V253" s="76">
        <v>0</v>
      </c>
      <c r="W253" s="76">
        <v>0</v>
      </c>
      <c r="X253" s="76">
        <v>0</v>
      </c>
      <c r="Y253" s="76">
        <v>0</v>
      </c>
      <c r="Z253" s="76">
        <v>0</v>
      </c>
      <c r="AA253" s="76">
        <v>0</v>
      </c>
      <c r="AB253" s="76">
        <v>0</v>
      </c>
      <c r="AC253" s="76">
        <v>0</v>
      </c>
      <c r="AD253" s="76">
        <v>0</v>
      </c>
      <c r="AE253" s="76">
        <v>0</v>
      </c>
      <c r="AF253" s="76">
        <v>0</v>
      </c>
      <c r="AG253" s="76">
        <v>0</v>
      </c>
      <c r="AH253" s="76">
        <v>0</v>
      </c>
      <c r="AI253" s="76">
        <v>0</v>
      </c>
      <c r="AJ253" s="77">
        <f t="shared" si="3"/>
        <v>0</v>
      </c>
      <c r="AM253" s="70"/>
    </row>
    <row r="254" spans="1:39" ht="20.100000000000001" hidden="1" customHeight="1" outlineLevel="2">
      <c r="A254" s="73">
        <v>1103</v>
      </c>
      <c r="B254" s="74" t="s">
        <v>891</v>
      </c>
      <c r="C254" s="75" t="s">
        <v>1298</v>
      </c>
      <c r="D254" s="76">
        <v>0</v>
      </c>
      <c r="E254" s="76">
        <v>0</v>
      </c>
      <c r="F254" s="76">
        <v>0</v>
      </c>
      <c r="G254" s="76">
        <v>0</v>
      </c>
      <c r="H254" s="76">
        <v>0</v>
      </c>
      <c r="I254" s="76">
        <v>0</v>
      </c>
      <c r="J254" s="76">
        <v>0</v>
      </c>
      <c r="K254" s="76">
        <v>0</v>
      </c>
      <c r="L254" s="76">
        <v>0</v>
      </c>
      <c r="M254" s="76">
        <v>0</v>
      </c>
      <c r="N254" s="76">
        <v>0</v>
      </c>
      <c r="O254" s="76">
        <v>0</v>
      </c>
      <c r="P254" s="76">
        <v>0</v>
      </c>
      <c r="Q254" s="76">
        <v>0</v>
      </c>
      <c r="R254" s="76">
        <v>0</v>
      </c>
      <c r="S254" s="76">
        <v>0</v>
      </c>
      <c r="T254" s="76">
        <v>0</v>
      </c>
      <c r="U254" s="76">
        <v>0</v>
      </c>
      <c r="V254" s="76">
        <v>0</v>
      </c>
      <c r="W254" s="76">
        <v>0</v>
      </c>
      <c r="X254" s="76">
        <v>0</v>
      </c>
      <c r="Y254" s="76">
        <v>0</v>
      </c>
      <c r="Z254" s="76">
        <v>0</v>
      </c>
      <c r="AA254" s="76">
        <v>0</v>
      </c>
      <c r="AB254" s="76">
        <v>0</v>
      </c>
      <c r="AC254" s="76">
        <v>0</v>
      </c>
      <c r="AD254" s="76">
        <v>0</v>
      </c>
      <c r="AE254" s="76">
        <v>0</v>
      </c>
      <c r="AF254" s="76">
        <v>0</v>
      </c>
      <c r="AG254" s="76">
        <v>0</v>
      </c>
      <c r="AH254" s="76">
        <v>0</v>
      </c>
      <c r="AI254" s="76">
        <v>0</v>
      </c>
      <c r="AJ254" s="77">
        <f t="shared" si="3"/>
        <v>0</v>
      </c>
      <c r="AM254" s="70"/>
    </row>
    <row r="255" spans="1:39" ht="20.100000000000001" hidden="1" customHeight="1" outlineLevel="2">
      <c r="A255" s="73">
        <v>1104</v>
      </c>
      <c r="B255" s="74" t="s">
        <v>892</v>
      </c>
      <c r="C255" s="75" t="s">
        <v>1298</v>
      </c>
      <c r="D255" s="76">
        <v>0</v>
      </c>
      <c r="E255" s="76">
        <v>0</v>
      </c>
      <c r="F255" s="76">
        <v>0</v>
      </c>
      <c r="G255" s="76">
        <v>0</v>
      </c>
      <c r="H255" s="76">
        <v>0</v>
      </c>
      <c r="I255" s="76">
        <v>0</v>
      </c>
      <c r="J255" s="76">
        <v>0</v>
      </c>
      <c r="K255" s="76">
        <v>0</v>
      </c>
      <c r="L255" s="76">
        <v>0</v>
      </c>
      <c r="M255" s="76">
        <v>0</v>
      </c>
      <c r="N255" s="76">
        <v>0</v>
      </c>
      <c r="O255" s="76">
        <v>0</v>
      </c>
      <c r="P255" s="76">
        <v>0</v>
      </c>
      <c r="Q255" s="76">
        <v>0</v>
      </c>
      <c r="R255" s="76">
        <v>0</v>
      </c>
      <c r="S255" s="76">
        <v>0</v>
      </c>
      <c r="T255" s="76">
        <v>0</v>
      </c>
      <c r="U255" s="76">
        <v>0</v>
      </c>
      <c r="V255" s="76">
        <v>0</v>
      </c>
      <c r="W255" s="76">
        <v>0</v>
      </c>
      <c r="X255" s="76">
        <v>0</v>
      </c>
      <c r="Y255" s="76">
        <v>0</v>
      </c>
      <c r="Z255" s="76">
        <v>0</v>
      </c>
      <c r="AA255" s="76">
        <v>0</v>
      </c>
      <c r="AB255" s="76">
        <v>0</v>
      </c>
      <c r="AC255" s="76">
        <v>0</v>
      </c>
      <c r="AD255" s="76">
        <v>0</v>
      </c>
      <c r="AE255" s="76">
        <v>0</v>
      </c>
      <c r="AF255" s="76">
        <v>0</v>
      </c>
      <c r="AG255" s="76">
        <v>0</v>
      </c>
      <c r="AH255" s="76">
        <v>0</v>
      </c>
      <c r="AI255" s="76">
        <v>0</v>
      </c>
      <c r="AJ255" s="77">
        <f t="shared" si="3"/>
        <v>0</v>
      </c>
      <c r="AM255" s="70"/>
    </row>
    <row r="256" spans="1:39" ht="20.100000000000001" hidden="1" customHeight="1" outlineLevel="2">
      <c r="A256" s="73">
        <v>1105</v>
      </c>
      <c r="B256" s="74" t="s">
        <v>893</v>
      </c>
      <c r="C256" s="75" t="s">
        <v>1298</v>
      </c>
      <c r="D256" s="76">
        <v>0</v>
      </c>
      <c r="E256" s="76">
        <v>0</v>
      </c>
      <c r="F256" s="76">
        <v>0</v>
      </c>
      <c r="G256" s="76">
        <v>0</v>
      </c>
      <c r="H256" s="76">
        <v>0</v>
      </c>
      <c r="I256" s="76">
        <v>0</v>
      </c>
      <c r="J256" s="76">
        <v>0</v>
      </c>
      <c r="K256" s="76">
        <v>0</v>
      </c>
      <c r="L256" s="76">
        <v>0</v>
      </c>
      <c r="M256" s="76">
        <v>0</v>
      </c>
      <c r="N256" s="76">
        <v>0</v>
      </c>
      <c r="O256" s="76">
        <v>0</v>
      </c>
      <c r="P256" s="76">
        <v>0</v>
      </c>
      <c r="Q256" s="76">
        <v>0</v>
      </c>
      <c r="R256" s="76">
        <v>0</v>
      </c>
      <c r="S256" s="76">
        <v>0</v>
      </c>
      <c r="T256" s="76">
        <v>0</v>
      </c>
      <c r="U256" s="76">
        <v>0</v>
      </c>
      <c r="V256" s="76">
        <v>0</v>
      </c>
      <c r="W256" s="76">
        <v>0</v>
      </c>
      <c r="X256" s="76">
        <v>0</v>
      </c>
      <c r="Y256" s="76">
        <v>0</v>
      </c>
      <c r="Z256" s="76">
        <v>0</v>
      </c>
      <c r="AA256" s="76">
        <v>0</v>
      </c>
      <c r="AB256" s="76">
        <v>0</v>
      </c>
      <c r="AC256" s="76">
        <v>0</v>
      </c>
      <c r="AD256" s="76">
        <v>0</v>
      </c>
      <c r="AE256" s="76">
        <v>0</v>
      </c>
      <c r="AF256" s="76">
        <v>0</v>
      </c>
      <c r="AG256" s="76">
        <v>0</v>
      </c>
      <c r="AH256" s="76">
        <v>0</v>
      </c>
      <c r="AI256" s="76">
        <v>0</v>
      </c>
      <c r="AJ256" s="77">
        <f t="shared" si="3"/>
        <v>0</v>
      </c>
      <c r="AM256" s="70"/>
    </row>
    <row r="257" spans="1:39" ht="20.100000000000001" hidden="1" customHeight="1" outlineLevel="2">
      <c r="A257" s="73">
        <v>1106</v>
      </c>
      <c r="B257" s="74" t="s">
        <v>894</v>
      </c>
      <c r="C257" s="75" t="s">
        <v>1298</v>
      </c>
      <c r="D257" s="76">
        <v>0</v>
      </c>
      <c r="E257" s="76">
        <v>0</v>
      </c>
      <c r="F257" s="76">
        <v>0</v>
      </c>
      <c r="G257" s="76">
        <v>0</v>
      </c>
      <c r="H257" s="76">
        <v>0</v>
      </c>
      <c r="I257" s="76">
        <v>0</v>
      </c>
      <c r="J257" s="76">
        <v>0</v>
      </c>
      <c r="K257" s="76">
        <v>0</v>
      </c>
      <c r="L257" s="76">
        <v>0</v>
      </c>
      <c r="M257" s="76">
        <v>0</v>
      </c>
      <c r="N257" s="76">
        <v>0</v>
      </c>
      <c r="O257" s="76">
        <v>0</v>
      </c>
      <c r="P257" s="76">
        <v>0</v>
      </c>
      <c r="Q257" s="76">
        <v>0</v>
      </c>
      <c r="R257" s="76">
        <v>0</v>
      </c>
      <c r="S257" s="76">
        <v>0</v>
      </c>
      <c r="T257" s="76">
        <v>0</v>
      </c>
      <c r="U257" s="76">
        <v>0</v>
      </c>
      <c r="V257" s="76">
        <v>0</v>
      </c>
      <c r="W257" s="76">
        <v>0</v>
      </c>
      <c r="X257" s="76">
        <v>0</v>
      </c>
      <c r="Y257" s="76">
        <v>0</v>
      </c>
      <c r="Z257" s="76">
        <v>0</v>
      </c>
      <c r="AA257" s="76">
        <v>0</v>
      </c>
      <c r="AB257" s="76">
        <v>0</v>
      </c>
      <c r="AC257" s="76">
        <v>0</v>
      </c>
      <c r="AD257" s="76">
        <v>0</v>
      </c>
      <c r="AE257" s="76">
        <v>0</v>
      </c>
      <c r="AF257" s="76">
        <v>0</v>
      </c>
      <c r="AG257" s="76">
        <v>0</v>
      </c>
      <c r="AH257" s="76">
        <v>0</v>
      </c>
      <c r="AI257" s="76">
        <v>0</v>
      </c>
      <c r="AJ257" s="77">
        <f t="shared" si="3"/>
        <v>0</v>
      </c>
      <c r="AM257" s="70"/>
    </row>
    <row r="258" spans="1:39" ht="20.100000000000001" hidden="1" customHeight="1" outlineLevel="2">
      <c r="A258" s="73">
        <v>1107</v>
      </c>
      <c r="B258" s="74" t="s">
        <v>895</v>
      </c>
      <c r="C258" s="75" t="s">
        <v>1298</v>
      </c>
      <c r="D258" s="76">
        <v>0</v>
      </c>
      <c r="E258" s="76">
        <v>0</v>
      </c>
      <c r="F258" s="76">
        <v>0</v>
      </c>
      <c r="G258" s="76">
        <v>0</v>
      </c>
      <c r="H258" s="76">
        <v>0</v>
      </c>
      <c r="I258" s="76">
        <v>0</v>
      </c>
      <c r="J258" s="76">
        <v>0</v>
      </c>
      <c r="K258" s="76">
        <v>0</v>
      </c>
      <c r="L258" s="76">
        <v>0</v>
      </c>
      <c r="M258" s="76">
        <v>0</v>
      </c>
      <c r="N258" s="76">
        <v>0</v>
      </c>
      <c r="O258" s="76">
        <v>0</v>
      </c>
      <c r="P258" s="76">
        <v>0</v>
      </c>
      <c r="Q258" s="76">
        <v>0</v>
      </c>
      <c r="R258" s="76">
        <v>0</v>
      </c>
      <c r="S258" s="76">
        <v>0</v>
      </c>
      <c r="T258" s="76">
        <v>0</v>
      </c>
      <c r="U258" s="76">
        <v>0</v>
      </c>
      <c r="V258" s="76">
        <v>0</v>
      </c>
      <c r="W258" s="76">
        <v>0</v>
      </c>
      <c r="X258" s="76">
        <v>0</v>
      </c>
      <c r="Y258" s="76">
        <v>0</v>
      </c>
      <c r="Z258" s="76">
        <v>0</v>
      </c>
      <c r="AA258" s="76">
        <v>0</v>
      </c>
      <c r="AB258" s="76">
        <v>0</v>
      </c>
      <c r="AC258" s="76">
        <v>0</v>
      </c>
      <c r="AD258" s="76">
        <v>0</v>
      </c>
      <c r="AE258" s="76">
        <v>0</v>
      </c>
      <c r="AF258" s="76">
        <v>0</v>
      </c>
      <c r="AG258" s="76">
        <v>0</v>
      </c>
      <c r="AH258" s="76">
        <v>0</v>
      </c>
      <c r="AI258" s="76">
        <v>0</v>
      </c>
      <c r="AJ258" s="77">
        <f t="shared" si="3"/>
        <v>0</v>
      </c>
      <c r="AM258" s="70"/>
    </row>
    <row r="259" spans="1:39" ht="20.100000000000001" hidden="1" customHeight="1" outlineLevel="2">
      <c r="A259" s="73">
        <v>1108</v>
      </c>
      <c r="B259" s="74" t="s">
        <v>896</v>
      </c>
      <c r="C259" s="75" t="s">
        <v>1298</v>
      </c>
      <c r="D259" s="76">
        <v>0</v>
      </c>
      <c r="E259" s="76">
        <v>0</v>
      </c>
      <c r="F259" s="76">
        <v>0</v>
      </c>
      <c r="G259" s="76">
        <v>0</v>
      </c>
      <c r="H259" s="76">
        <v>0</v>
      </c>
      <c r="I259" s="76">
        <v>0</v>
      </c>
      <c r="J259" s="76">
        <v>0</v>
      </c>
      <c r="K259" s="76">
        <v>0</v>
      </c>
      <c r="L259" s="76">
        <v>0</v>
      </c>
      <c r="M259" s="76">
        <v>0</v>
      </c>
      <c r="N259" s="76">
        <v>0</v>
      </c>
      <c r="O259" s="76">
        <v>0</v>
      </c>
      <c r="P259" s="76">
        <v>0</v>
      </c>
      <c r="Q259" s="76">
        <v>0</v>
      </c>
      <c r="R259" s="76">
        <v>0</v>
      </c>
      <c r="S259" s="76">
        <v>0</v>
      </c>
      <c r="T259" s="76">
        <v>0</v>
      </c>
      <c r="U259" s="76">
        <v>0</v>
      </c>
      <c r="V259" s="76">
        <v>0</v>
      </c>
      <c r="W259" s="76">
        <v>0</v>
      </c>
      <c r="X259" s="76">
        <v>0</v>
      </c>
      <c r="Y259" s="76">
        <v>0</v>
      </c>
      <c r="Z259" s="76">
        <v>0</v>
      </c>
      <c r="AA259" s="76">
        <v>0</v>
      </c>
      <c r="AB259" s="76">
        <v>0</v>
      </c>
      <c r="AC259" s="76">
        <v>0</v>
      </c>
      <c r="AD259" s="76">
        <v>0</v>
      </c>
      <c r="AE259" s="76">
        <v>0</v>
      </c>
      <c r="AF259" s="76">
        <v>0</v>
      </c>
      <c r="AG259" s="76">
        <v>0</v>
      </c>
      <c r="AH259" s="76">
        <v>0</v>
      </c>
      <c r="AI259" s="76">
        <v>0</v>
      </c>
      <c r="AJ259" s="77">
        <f t="shared" si="3"/>
        <v>0</v>
      </c>
      <c r="AM259" s="70"/>
    </row>
    <row r="260" spans="1:39" ht="20.100000000000001" hidden="1" customHeight="1" outlineLevel="2">
      <c r="A260" s="73">
        <v>1109</v>
      </c>
      <c r="B260" s="74" t="s">
        <v>897</v>
      </c>
      <c r="C260" s="75" t="s">
        <v>1298</v>
      </c>
      <c r="D260" s="76">
        <v>0</v>
      </c>
      <c r="E260" s="76">
        <v>0</v>
      </c>
      <c r="F260" s="76">
        <v>0</v>
      </c>
      <c r="G260" s="76">
        <v>0</v>
      </c>
      <c r="H260" s="76">
        <v>0</v>
      </c>
      <c r="I260" s="76">
        <v>0</v>
      </c>
      <c r="J260" s="76">
        <v>0</v>
      </c>
      <c r="K260" s="76">
        <v>0</v>
      </c>
      <c r="L260" s="76">
        <v>0</v>
      </c>
      <c r="M260" s="76">
        <v>0</v>
      </c>
      <c r="N260" s="76">
        <v>0</v>
      </c>
      <c r="O260" s="76">
        <v>0</v>
      </c>
      <c r="P260" s="76">
        <v>0</v>
      </c>
      <c r="Q260" s="76">
        <v>0</v>
      </c>
      <c r="R260" s="76">
        <v>0</v>
      </c>
      <c r="S260" s="76">
        <v>0</v>
      </c>
      <c r="T260" s="76">
        <v>0</v>
      </c>
      <c r="U260" s="76">
        <v>0</v>
      </c>
      <c r="V260" s="76">
        <v>0</v>
      </c>
      <c r="W260" s="76">
        <v>0</v>
      </c>
      <c r="X260" s="76">
        <v>0</v>
      </c>
      <c r="Y260" s="76">
        <v>0</v>
      </c>
      <c r="Z260" s="76">
        <v>0</v>
      </c>
      <c r="AA260" s="76">
        <v>0</v>
      </c>
      <c r="AB260" s="76">
        <v>0</v>
      </c>
      <c r="AC260" s="76">
        <v>0</v>
      </c>
      <c r="AD260" s="76">
        <v>0</v>
      </c>
      <c r="AE260" s="76">
        <v>0</v>
      </c>
      <c r="AF260" s="76">
        <v>0</v>
      </c>
      <c r="AG260" s="76">
        <v>0</v>
      </c>
      <c r="AH260" s="76">
        <v>0</v>
      </c>
      <c r="AI260" s="76">
        <v>0</v>
      </c>
      <c r="AJ260" s="77">
        <f t="shared" si="3"/>
        <v>0</v>
      </c>
      <c r="AM260" s="70"/>
    </row>
    <row r="261" spans="1:39" ht="20.100000000000001" hidden="1" customHeight="1" outlineLevel="2">
      <c r="A261" s="73">
        <v>1110</v>
      </c>
      <c r="B261" s="74" t="s">
        <v>898</v>
      </c>
      <c r="C261" s="75" t="s">
        <v>1298</v>
      </c>
      <c r="D261" s="76">
        <v>0</v>
      </c>
      <c r="E261" s="76">
        <v>0</v>
      </c>
      <c r="F261" s="76">
        <v>0</v>
      </c>
      <c r="G261" s="76">
        <v>0</v>
      </c>
      <c r="H261" s="76">
        <v>0</v>
      </c>
      <c r="I261" s="76">
        <v>0</v>
      </c>
      <c r="J261" s="76">
        <v>0</v>
      </c>
      <c r="K261" s="76">
        <v>0</v>
      </c>
      <c r="L261" s="76">
        <v>0</v>
      </c>
      <c r="M261" s="76">
        <v>0</v>
      </c>
      <c r="N261" s="76">
        <v>0</v>
      </c>
      <c r="O261" s="76">
        <v>0</v>
      </c>
      <c r="P261" s="76">
        <v>0</v>
      </c>
      <c r="Q261" s="76">
        <v>0</v>
      </c>
      <c r="R261" s="76">
        <v>0</v>
      </c>
      <c r="S261" s="76">
        <v>0</v>
      </c>
      <c r="T261" s="76">
        <v>0</v>
      </c>
      <c r="U261" s="76">
        <v>0</v>
      </c>
      <c r="V261" s="76">
        <v>0</v>
      </c>
      <c r="W261" s="76">
        <v>0</v>
      </c>
      <c r="X261" s="76">
        <v>0</v>
      </c>
      <c r="Y261" s="76">
        <v>0</v>
      </c>
      <c r="Z261" s="76">
        <v>0</v>
      </c>
      <c r="AA261" s="76">
        <v>0</v>
      </c>
      <c r="AB261" s="76">
        <v>0</v>
      </c>
      <c r="AC261" s="76">
        <v>0</v>
      </c>
      <c r="AD261" s="76">
        <v>0</v>
      </c>
      <c r="AE261" s="76">
        <v>0</v>
      </c>
      <c r="AF261" s="76">
        <v>0</v>
      </c>
      <c r="AG261" s="76">
        <v>0</v>
      </c>
      <c r="AH261" s="76">
        <v>0</v>
      </c>
      <c r="AI261" s="76">
        <v>0</v>
      </c>
      <c r="AJ261" s="77">
        <f t="shared" si="3"/>
        <v>0</v>
      </c>
      <c r="AM261" s="70"/>
    </row>
    <row r="262" spans="1:39" ht="20.100000000000001" hidden="1" customHeight="1" outlineLevel="2">
      <c r="A262" s="73">
        <v>1111</v>
      </c>
      <c r="B262" s="74" t="s">
        <v>899</v>
      </c>
      <c r="C262" s="75" t="s">
        <v>1298</v>
      </c>
      <c r="D262" s="76">
        <v>0</v>
      </c>
      <c r="E262" s="76">
        <v>0</v>
      </c>
      <c r="F262" s="76">
        <v>0</v>
      </c>
      <c r="G262" s="76">
        <v>0</v>
      </c>
      <c r="H262" s="76">
        <v>0</v>
      </c>
      <c r="I262" s="76">
        <v>0</v>
      </c>
      <c r="J262" s="76">
        <v>0</v>
      </c>
      <c r="K262" s="76">
        <v>0</v>
      </c>
      <c r="L262" s="76">
        <v>0</v>
      </c>
      <c r="M262" s="76">
        <v>0</v>
      </c>
      <c r="N262" s="76">
        <v>0</v>
      </c>
      <c r="O262" s="76">
        <v>0</v>
      </c>
      <c r="P262" s="76">
        <v>0</v>
      </c>
      <c r="Q262" s="76">
        <v>0</v>
      </c>
      <c r="R262" s="76">
        <v>0</v>
      </c>
      <c r="S262" s="76">
        <v>0</v>
      </c>
      <c r="T262" s="76">
        <v>0</v>
      </c>
      <c r="U262" s="76">
        <v>0</v>
      </c>
      <c r="V262" s="76">
        <v>0</v>
      </c>
      <c r="W262" s="76">
        <v>0</v>
      </c>
      <c r="X262" s="76">
        <v>0</v>
      </c>
      <c r="Y262" s="76">
        <v>0</v>
      </c>
      <c r="Z262" s="76">
        <v>0</v>
      </c>
      <c r="AA262" s="76">
        <v>0</v>
      </c>
      <c r="AB262" s="76">
        <v>0</v>
      </c>
      <c r="AC262" s="76">
        <v>0</v>
      </c>
      <c r="AD262" s="76">
        <v>0</v>
      </c>
      <c r="AE262" s="76">
        <v>0</v>
      </c>
      <c r="AF262" s="76">
        <v>0</v>
      </c>
      <c r="AG262" s="76">
        <v>0</v>
      </c>
      <c r="AH262" s="76">
        <v>0</v>
      </c>
      <c r="AI262" s="76">
        <v>0</v>
      </c>
      <c r="AJ262" s="77">
        <f t="shared" si="3"/>
        <v>0</v>
      </c>
      <c r="AM262" s="70"/>
    </row>
    <row r="263" spans="1:39" ht="20.100000000000001" hidden="1" customHeight="1" outlineLevel="2">
      <c r="A263" s="73">
        <v>1112</v>
      </c>
      <c r="B263" s="74" t="s">
        <v>900</v>
      </c>
      <c r="C263" s="75" t="s">
        <v>1298</v>
      </c>
      <c r="D263" s="76">
        <v>0</v>
      </c>
      <c r="E263" s="76">
        <v>0</v>
      </c>
      <c r="F263" s="76">
        <v>0</v>
      </c>
      <c r="G263" s="76">
        <v>0</v>
      </c>
      <c r="H263" s="76">
        <v>0</v>
      </c>
      <c r="I263" s="76">
        <v>0</v>
      </c>
      <c r="J263" s="76">
        <v>0</v>
      </c>
      <c r="K263" s="76">
        <v>0</v>
      </c>
      <c r="L263" s="76">
        <v>0</v>
      </c>
      <c r="M263" s="76">
        <v>0</v>
      </c>
      <c r="N263" s="76">
        <v>0</v>
      </c>
      <c r="O263" s="76">
        <v>0</v>
      </c>
      <c r="P263" s="76">
        <v>0</v>
      </c>
      <c r="Q263" s="76">
        <v>0</v>
      </c>
      <c r="R263" s="76">
        <v>0</v>
      </c>
      <c r="S263" s="76">
        <v>0</v>
      </c>
      <c r="T263" s="76">
        <v>0</v>
      </c>
      <c r="U263" s="76">
        <v>0</v>
      </c>
      <c r="V263" s="76">
        <v>0</v>
      </c>
      <c r="W263" s="76">
        <v>0</v>
      </c>
      <c r="X263" s="76">
        <v>0</v>
      </c>
      <c r="Y263" s="76">
        <v>0</v>
      </c>
      <c r="Z263" s="76">
        <v>0</v>
      </c>
      <c r="AA263" s="76">
        <v>0</v>
      </c>
      <c r="AB263" s="76">
        <v>0</v>
      </c>
      <c r="AC263" s="76">
        <v>0</v>
      </c>
      <c r="AD263" s="76">
        <v>0</v>
      </c>
      <c r="AE263" s="76">
        <v>0</v>
      </c>
      <c r="AF263" s="76">
        <v>0</v>
      </c>
      <c r="AG263" s="76">
        <v>0</v>
      </c>
      <c r="AH263" s="76">
        <v>0</v>
      </c>
      <c r="AI263" s="76">
        <v>0</v>
      </c>
      <c r="AJ263" s="77">
        <f t="shared" si="3"/>
        <v>0</v>
      </c>
      <c r="AM263" s="70"/>
    </row>
    <row r="264" spans="1:39" ht="20.100000000000001" hidden="1" customHeight="1" outlineLevel="2">
      <c r="A264" s="73">
        <v>1113</v>
      </c>
      <c r="B264" s="74" t="s">
        <v>901</v>
      </c>
      <c r="C264" s="75" t="s">
        <v>1298</v>
      </c>
      <c r="D264" s="76">
        <v>0</v>
      </c>
      <c r="E264" s="76">
        <v>0</v>
      </c>
      <c r="F264" s="76">
        <v>0</v>
      </c>
      <c r="G264" s="76">
        <v>0</v>
      </c>
      <c r="H264" s="76">
        <v>0</v>
      </c>
      <c r="I264" s="76">
        <v>0</v>
      </c>
      <c r="J264" s="76">
        <v>0</v>
      </c>
      <c r="K264" s="76">
        <v>0</v>
      </c>
      <c r="L264" s="76">
        <v>0</v>
      </c>
      <c r="M264" s="76">
        <v>0</v>
      </c>
      <c r="N264" s="76">
        <v>0</v>
      </c>
      <c r="O264" s="76">
        <v>0</v>
      </c>
      <c r="P264" s="76">
        <v>0</v>
      </c>
      <c r="Q264" s="76">
        <v>0</v>
      </c>
      <c r="R264" s="76">
        <v>0</v>
      </c>
      <c r="S264" s="76">
        <v>0</v>
      </c>
      <c r="T264" s="76">
        <v>0</v>
      </c>
      <c r="U264" s="76">
        <v>0</v>
      </c>
      <c r="V264" s="76">
        <v>0</v>
      </c>
      <c r="W264" s="76">
        <v>0</v>
      </c>
      <c r="X264" s="76">
        <v>0</v>
      </c>
      <c r="Y264" s="76">
        <v>0</v>
      </c>
      <c r="Z264" s="76">
        <v>0</v>
      </c>
      <c r="AA264" s="76">
        <v>0</v>
      </c>
      <c r="AB264" s="76">
        <v>0</v>
      </c>
      <c r="AC264" s="76">
        <v>0</v>
      </c>
      <c r="AD264" s="76">
        <v>0</v>
      </c>
      <c r="AE264" s="76">
        <v>0</v>
      </c>
      <c r="AF264" s="76">
        <v>0</v>
      </c>
      <c r="AG264" s="76">
        <v>0</v>
      </c>
      <c r="AH264" s="76">
        <v>0</v>
      </c>
      <c r="AI264" s="76">
        <v>0</v>
      </c>
      <c r="AJ264" s="77">
        <f t="shared" si="3"/>
        <v>0</v>
      </c>
      <c r="AM264" s="70"/>
    </row>
    <row r="265" spans="1:39" ht="20.100000000000001" hidden="1" customHeight="1" outlineLevel="2">
      <c r="A265" s="73">
        <v>1114</v>
      </c>
      <c r="B265" s="74" t="s">
        <v>902</v>
      </c>
      <c r="C265" s="75" t="s">
        <v>1298</v>
      </c>
      <c r="D265" s="76">
        <v>0</v>
      </c>
      <c r="E265" s="76">
        <v>0</v>
      </c>
      <c r="F265" s="76">
        <v>0</v>
      </c>
      <c r="G265" s="76">
        <v>0</v>
      </c>
      <c r="H265" s="76">
        <v>0</v>
      </c>
      <c r="I265" s="76">
        <v>0</v>
      </c>
      <c r="J265" s="76">
        <v>0</v>
      </c>
      <c r="K265" s="76">
        <v>0</v>
      </c>
      <c r="L265" s="76">
        <v>0</v>
      </c>
      <c r="M265" s="76">
        <v>0</v>
      </c>
      <c r="N265" s="76">
        <v>0</v>
      </c>
      <c r="O265" s="76">
        <v>0</v>
      </c>
      <c r="P265" s="76">
        <v>0</v>
      </c>
      <c r="Q265" s="76">
        <v>0</v>
      </c>
      <c r="R265" s="76">
        <v>0</v>
      </c>
      <c r="S265" s="76">
        <v>0</v>
      </c>
      <c r="T265" s="76">
        <v>0</v>
      </c>
      <c r="U265" s="76">
        <v>0</v>
      </c>
      <c r="V265" s="76">
        <v>0</v>
      </c>
      <c r="W265" s="76">
        <v>0</v>
      </c>
      <c r="X265" s="76">
        <v>0</v>
      </c>
      <c r="Y265" s="76">
        <v>0</v>
      </c>
      <c r="Z265" s="76">
        <v>0</v>
      </c>
      <c r="AA265" s="76">
        <v>0</v>
      </c>
      <c r="AB265" s="76">
        <v>0</v>
      </c>
      <c r="AC265" s="76">
        <v>0</v>
      </c>
      <c r="AD265" s="76">
        <v>0</v>
      </c>
      <c r="AE265" s="76">
        <v>0</v>
      </c>
      <c r="AF265" s="76">
        <v>0</v>
      </c>
      <c r="AG265" s="76">
        <v>0</v>
      </c>
      <c r="AH265" s="76">
        <v>0</v>
      </c>
      <c r="AI265" s="76">
        <v>0</v>
      </c>
      <c r="AJ265" s="77">
        <f t="shared" si="3"/>
        <v>0</v>
      </c>
      <c r="AM265" s="70"/>
    </row>
    <row r="266" spans="1:39" ht="20.100000000000001" hidden="1" customHeight="1" outlineLevel="2">
      <c r="A266" s="73">
        <v>1115</v>
      </c>
      <c r="B266" s="74" t="s">
        <v>903</v>
      </c>
      <c r="C266" s="75" t="s">
        <v>1298</v>
      </c>
      <c r="D266" s="76">
        <v>0</v>
      </c>
      <c r="E266" s="76">
        <v>0</v>
      </c>
      <c r="F266" s="76">
        <v>0</v>
      </c>
      <c r="G266" s="76">
        <v>0</v>
      </c>
      <c r="H266" s="76">
        <v>0</v>
      </c>
      <c r="I266" s="76">
        <v>0</v>
      </c>
      <c r="J266" s="76">
        <v>0</v>
      </c>
      <c r="K266" s="76">
        <v>0</v>
      </c>
      <c r="L266" s="76">
        <v>0</v>
      </c>
      <c r="M266" s="76">
        <v>0</v>
      </c>
      <c r="N266" s="76">
        <v>0</v>
      </c>
      <c r="O266" s="76">
        <v>0</v>
      </c>
      <c r="P266" s="76">
        <v>0</v>
      </c>
      <c r="Q266" s="76">
        <v>0</v>
      </c>
      <c r="R266" s="76">
        <v>0</v>
      </c>
      <c r="S266" s="76">
        <v>0</v>
      </c>
      <c r="T266" s="76">
        <v>0</v>
      </c>
      <c r="U266" s="76">
        <v>0</v>
      </c>
      <c r="V266" s="76">
        <v>0</v>
      </c>
      <c r="W266" s="76">
        <v>0</v>
      </c>
      <c r="X266" s="76">
        <v>0</v>
      </c>
      <c r="Y266" s="76">
        <v>0</v>
      </c>
      <c r="Z266" s="76">
        <v>0</v>
      </c>
      <c r="AA266" s="76">
        <v>0</v>
      </c>
      <c r="AB266" s="76">
        <v>0</v>
      </c>
      <c r="AC266" s="76">
        <v>0</v>
      </c>
      <c r="AD266" s="76">
        <v>0</v>
      </c>
      <c r="AE266" s="76">
        <v>0</v>
      </c>
      <c r="AF266" s="76">
        <v>0</v>
      </c>
      <c r="AG266" s="76">
        <v>0</v>
      </c>
      <c r="AH266" s="76">
        <v>0</v>
      </c>
      <c r="AI266" s="76">
        <v>0</v>
      </c>
      <c r="AJ266" s="77">
        <f t="shared" si="3"/>
        <v>0</v>
      </c>
      <c r="AM266" s="70"/>
    </row>
    <row r="267" spans="1:39" ht="20.100000000000001" hidden="1" customHeight="1" outlineLevel="2">
      <c r="A267" s="73">
        <v>1116</v>
      </c>
      <c r="B267" s="74" t="s">
        <v>904</v>
      </c>
      <c r="C267" s="75" t="s">
        <v>1298</v>
      </c>
      <c r="D267" s="76">
        <v>0</v>
      </c>
      <c r="E267" s="76">
        <v>0</v>
      </c>
      <c r="F267" s="76">
        <v>0</v>
      </c>
      <c r="G267" s="76">
        <v>0</v>
      </c>
      <c r="H267" s="76">
        <v>0</v>
      </c>
      <c r="I267" s="76">
        <v>0</v>
      </c>
      <c r="J267" s="76">
        <v>0</v>
      </c>
      <c r="K267" s="76">
        <v>0</v>
      </c>
      <c r="L267" s="76">
        <v>0</v>
      </c>
      <c r="M267" s="76">
        <v>0</v>
      </c>
      <c r="N267" s="76">
        <v>0</v>
      </c>
      <c r="O267" s="76">
        <v>0</v>
      </c>
      <c r="P267" s="76">
        <v>0</v>
      </c>
      <c r="Q267" s="76">
        <v>0</v>
      </c>
      <c r="R267" s="76">
        <v>0</v>
      </c>
      <c r="S267" s="76">
        <v>0</v>
      </c>
      <c r="T267" s="76">
        <v>0</v>
      </c>
      <c r="U267" s="76">
        <v>0</v>
      </c>
      <c r="V267" s="76">
        <v>0</v>
      </c>
      <c r="W267" s="76">
        <v>0</v>
      </c>
      <c r="X267" s="76">
        <v>0</v>
      </c>
      <c r="Y267" s="76">
        <v>0</v>
      </c>
      <c r="Z267" s="76">
        <v>0</v>
      </c>
      <c r="AA267" s="76">
        <v>0</v>
      </c>
      <c r="AB267" s="76">
        <v>0</v>
      </c>
      <c r="AC267" s="76">
        <v>0</v>
      </c>
      <c r="AD267" s="76">
        <v>0</v>
      </c>
      <c r="AE267" s="76">
        <v>0</v>
      </c>
      <c r="AF267" s="76">
        <v>0</v>
      </c>
      <c r="AG267" s="76">
        <v>0</v>
      </c>
      <c r="AH267" s="76">
        <v>0</v>
      </c>
      <c r="AI267" s="76">
        <v>0</v>
      </c>
      <c r="AJ267" s="77">
        <f t="shared" si="3"/>
        <v>0</v>
      </c>
      <c r="AM267" s="70"/>
    </row>
    <row r="268" spans="1:39" ht="20.100000000000001" hidden="1" customHeight="1" outlineLevel="2">
      <c r="A268" s="73">
        <v>1117</v>
      </c>
      <c r="B268" s="74" t="s">
        <v>905</v>
      </c>
      <c r="C268" s="75" t="s">
        <v>1298</v>
      </c>
      <c r="D268" s="76">
        <v>0</v>
      </c>
      <c r="E268" s="76">
        <v>0</v>
      </c>
      <c r="F268" s="76">
        <v>0</v>
      </c>
      <c r="G268" s="76">
        <v>0</v>
      </c>
      <c r="H268" s="76">
        <v>0</v>
      </c>
      <c r="I268" s="76">
        <v>0</v>
      </c>
      <c r="J268" s="76">
        <v>0</v>
      </c>
      <c r="K268" s="76">
        <v>0</v>
      </c>
      <c r="L268" s="76">
        <v>0</v>
      </c>
      <c r="M268" s="76">
        <v>0</v>
      </c>
      <c r="N268" s="76">
        <v>0</v>
      </c>
      <c r="O268" s="76">
        <v>0</v>
      </c>
      <c r="P268" s="76">
        <v>0</v>
      </c>
      <c r="Q268" s="76">
        <v>0</v>
      </c>
      <c r="R268" s="76">
        <v>0</v>
      </c>
      <c r="S268" s="76">
        <v>0</v>
      </c>
      <c r="T268" s="76">
        <v>0</v>
      </c>
      <c r="U268" s="76">
        <v>0</v>
      </c>
      <c r="V268" s="76">
        <v>0</v>
      </c>
      <c r="W268" s="76">
        <v>0</v>
      </c>
      <c r="X268" s="76">
        <v>0</v>
      </c>
      <c r="Y268" s="76">
        <v>0</v>
      </c>
      <c r="Z268" s="76">
        <v>0</v>
      </c>
      <c r="AA268" s="76">
        <v>0</v>
      </c>
      <c r="AB268" s="76">
        <v>0</v>
      </c>
      <c r="AC268" s="76">
        <v>0</v>
      </c>
      <c r="AD268" s="76">
        <v>0</v>
      </c>
      <c r="AE268" s="76">
        <v>0</v>
      </c>
      <c r="AF268" s="76">
        <v>0</v>
      </c>
      <c r="AG268" s="76">
        <v>0</v>
      </c>
      <c r="AH268" s="76">
        <v>0</v>
      </c>
      <c r="AI268" s="76">
        <v>0</v>
      </c>
      <c r="AJ268" s="77">
        <f t="shared" si="3"/>
        <v>0</v>
      </c>
      <c r="AM268" s="70"/>
    </row>
    <row r="269" spans="1:39" ht="20.100000000000001" hidden="1" customHeight="1" outlineLevel="2">
      <c r="A269" s="73">
        <v>1118</v>
      </c>
      <c r="B269" s="74" t="s">
        <v>906</v>
      </c>
      <c r="C269" s="75" t="s">
        <v>1298</v>
      </c>
      <c r="D269" s="76">
        <v>0</v>
      </c>
      <c r="E269" s="76">
        <v>0</v>
      </c>
      <c r="F269" s="76">
        <v>0</v>
      </c>
      <c r="G269" s="76">
        <v>0</v>
      </c>
      <c r="H269" s="76">
        <v>0</v>
      </c>
      <c r="I269" s="76">
        <v>0</v>
      </c>
      <c r="J269" s="76">
        <v>0</v>
      </c>
      <c r="K269" s="76">
        <v>0</v>
      </c>
      <c r="L269" s="76">
        <v>0</v>
      </c>
      <c r="M269" s="76">
        <v>0</v>
      </c>
      <c r="N269" s="76">
        <v>0</v>
      </c>
      <c r="O269" s="76">
        <v>0</v>
      </c>
      <c r="P269" s="76">
        <v>0</v>
      </c>
      <c r="Q269" s="76">
        <v>0</v>
      </c>
      <c r="R269" s="76">
        <v>0</v>
      </c>
      <c r="S269" s="76">
        <v>0</v>
      </c>
      <c r="T269" s="76">
        <v>0</v>
      </c>
      <c r="U269" s="76">
        <v>0</v>
      </c>
      <c r="V269" s="76">
        <v>0</v>
      </c>
      <c r="W269" s="76">
        <v>0</v>
      </c>
      <c r="X269" s="76">
        <v>0</v>
      </c>
      <c r="Y269" s="76">
        <v>0</v>
      </c>
      <c r="Z269" s="76">
        <v>0</v>
      </c>
      <c r="AA269" s="76">
        <v>0</v>
      </c>
      <c r="AB269" s="76">
        <v>0</v>
      </c>
      <c r="AC269" s="76">
        <v>0</v>
      </c>
      <c r="AD269" s="76">
        <v>0</v>
      </c>
      <c r="AE269" s="76">
        <v>0</v>
      </c>
      <c r="AF269" s="76">
        <v>0</v>
      </c>
      <c r="AG269" s="76">
        <v>0</v>
      </c>
      <c r="AH269" s="76">
        <v>0</v>
      </c>
      <c r="AI269" s="76">
        <v>0</v>
      </c>
      <c r="AJ269" s="77">
        <f t="shared" si="3"/>
        <v>0</v>
      </c>
      <c r="AM269" s="70"/>
    </row>
    <row r="270" spans="1:39" ht="20.100000000000001" hidden="1" customHeight="1" outlineLevel="2">
      <c r="A270" s="73">
        <v>1119</v>
      </c>
      <c r="B270" s="74" t="s">
        <v>907</v>
      </c>
      <c r="C270" s="75" t="s">
        <v>1298</v>
      </c>
      <c r="D270" s="76">
        <v>0</v>
      </c>
      <c r="E270" s="76">
        <v>0</v>
      </c>
      <c r="F270" s="76">
        <v>0</v>
      </c>
      <c r="G270" s="76">
        <v>0</v>
      </c>
      <c r="H270" s="76">
        <v>0</v>
      </c>
      <c r="I270" s="76">
        <v>0</v>
      </c>
      <c r="J270" s="76">
        <v>0</v>
      </c>
      <c r="K270" s="76">
        <v>0</v>
      </c>
      <c r="L270" s="76">
        <v>0</v>
      </c>
      <c r="M270" s="76">
        <v>0</v>
      </c>
      <c r="N270" s="76">
        <v>0</v>
      </c>
      <c r="O270" s="76">
        <v>0</v>
      </c>
      <c r="P270" s="76">
        <v>0</v>
      </c>
      <c r="Q270" s="76">
        <v>0</v>
      </c>
      <c r="R270" s="76">
        <v>0</v>
      </c>
      <c r="S270" s="76">
        <v>0</v>
      </c>
      <c r="T270" s="76">
        <v>0</v>
      </c>
      <c r="U270" s="76">
        <v>0</v>
      </c>
      <c r="V270" s="76">
        <v>0</v>
      </c>
      <c r="W270" s="76">
        <v>0</v>
      </c>
      <c r="X270" s="76">
        <v>0</v>
      </c>
      <c r="Y270" s="76">
        <v>0</v>
      </c>
      <c r="Z270" s="76">
        <v>0</v>
      </c>
      <c r="AA270" s="76">
        <v>0</v>
      </c>
      <c r="AB270" s="76">
        <v>0</v>
      </c>
      <c r="AC270" s="76">
        <v>0</v>
      </c>
      <c r="AD270" s="76">
        <v>0</v>
      </c>
      <c r="AE270" s="76">
        <v>0</v>
      </c>
      <c r="AF270" s="76">
        <v>0</v>
      </c>
      <c r="AG270" s="76">
        <v>0</v>
      </c>
      <c r="AH270" s="76">
        <v>0</v>
      </c>
      <c r="AI270" s="76">
        <v>0</v>
      </c>
      <c r="AJ270" s="77">
        <f t="shared" ref="AJ270:AJ333" si="4">SUM(D270:AI270)</f>
        <v>0</v>
      </c>
      <c r="AM270" s="70"/>
    </row>
    <row r="271" spans="1:39" ht="20.100000000000001" hidden="1" customHeight="1" outlineLevel="2">
      <c r="A271" s="73">
        <v>1120</v>
      </c>
      <c r="B271" s="74" t="s">
        <v>908</v>
      </c>
      <c r="C271" s="75" t="s">
        <v>1298</v>
      </c>
      <c r="D271" s="76">
        <v>0</v>
      </c>
      <c r="E271" s="76">
        <v>0</v>
      </c>
      <c r="F271" s="76">
        <v>0</v>
      </c>
      <c r="G271" s="76">
        <v>0</v>
      </c>
      <c r="H271" s="76">
        <v>0</v>
      </c>
      <c r="I271" s="76">
        <v>0</v>
      </c>
      <c r="J271" s="76">
        <v>0</v>
      </c>
      <c r="K271" s="76">
        <v>0</v>
      </c>
      <c r="L271" s="76">
        <v>0</v>
      </c>
      <c r="M271" s="76">
        <v>0</v>
      </c>
      <c r="N271" s="76">
        <v>0</v>
      </c>
      <c r="O271" s="76">
        <v>0</v>
      </c>
      <c r="P271" s="76">
        <v>0</v>
      </c>
      <c r="Q271" s="76">
        <v>0</v>
      </c>
      <c r="R271" s="76">
        <v>0</v>
      </c>
      <c r="S271" s="76">
        <v>0</v>
      </c>
      <c r="T271" s="76">
        <v>0</v>
      </c>
      <c r="U271" s="76">
        <v>0</v>
      </c>
      <c r="V271" s="76">
        <v>0</v>
      </c>
      <c r="W271" s="76">
        <v>0</v>
      </c>
      <c r="X271" s="76">
        <v>0</v>
      </c>
      <c r="Y271" s="76">
        <v>0</v>
      </c>
      <c r="Z271" s="76">
        <v>0</v>
      </c>
      <c r="AA271" s="76">
        <v>0</v>
      </c>
      <c r="AB271" s="76">
        <v>0</v>
      </c>
      <c r="AC271" s="76">
        <v>0</v>
      </c>
      <c r="AD271" s="76">
        <v>0</v>
      </c>
      <c r="AE271" s="76">
        <v>0</v>
      </c>
      <c r="AF271" s="76">
        <v>0</v>
      </c>
      <c r="AG271" s="76">
        <v>0</v>
      </c>
      <c r="AH271" s="76">
        <v>0</v>
      </c>
      <c r="AI271" s="76">
        <v>0</v>
      </c>
      <c r="AJ271" s="77">
        <f t="shared" si="4"/>
        <v>0</v>
      </c>
      <c r="AM271" s="70"/>
    </row>
    <row r="272" spans="1:39" ht="20.100000000000001" hidden="1" customHeight="1" outlineLevel="2">
      <c r="A272" s="73">
        <v>1121</v>
      </c>
      <c r="B272" s="74" t="s">
        <v>909</v>
      </c>
      <c r="C272" s="75" t="s">
        <v>1298</v>
      </c>
      <c r="D272" s="76">
        <v>0</v>
      </c>
      <c r="E272" s="76">
        <v>0</v>
      </c>
      <c r="F272" s="76">
        <v>0</v>
      </c>
      <c r="G272" s="76">
        <v>0</v>
      </c>
      <c r="H272" s="76">
        <v>0</v>
      </c>
      <c r="I272" s="76">
        <v>0</v>
      </c>
      <c r="J272" s="76">
        <v>0</v>
      </c>
      <c r="K272" s="76">
        <v>0</v>
      </c>
      <c r="L272" s="76">
        <v>0</v>
      </c>
      <c r="M272" s="76">
        <v>0</v>
      </c>
      <c r="N272" s="76">
        <v>0</v>
      </c>
      <c r="O272" s="76">
        <v>0</v>
      </c>
      <c r="P272" s="76">
        <v>0</v>
      </c>
      <c r="Q272" s="76">
        <v>0</v>
      </c>
      <c r="R272" s="76">
        <v>0</v>
      </c>
      <c r="S272" s="76">
        <v>0</v>
      </c>
      <c r="T272" s="76">
        <v>0</v>
      </c>
      <c r="U272" s="76">
        <v>0</v>
      </c>
      <c r="V272" s="76">
        <v>0</v>
      </c>
      <c r="W272" s="76">
        <v>0</v>
      </c>
      <c r="X272" s="76">
        <v>0</v>
      </c>
      <c r="Y272" s="76">
        <v>0</v>
      </c>
      <c r="Z272" s="76">
        <v>0</v>
      </c>
      <c r="AA272" s="76">
        <v>0</v>
      </c>
      <c r="AB272" s="76">
        <v>0</v>
      </c>
      <c r="AC272" s="76">
        <v>0</v>
      </c>
      <c r="AD272" s="76">
        <v>0</v>
      </c>
      <c r="AE272" s="76">
        <v>0</v>
      </c>
      <c r="AF272" s="76">
        <v>0</v>
      </c>
      <c r="AG272" s="76">
        <v>0</v>
      </c>
      <c r="AH272" s="76">
        <v>0</v>
      </c>
      <c r="AI272" s="76">
        <v>0</v>
      </c>
      <c r="AJ272" s="77">
        <f t="shared" si="4"/>
        <v>0</v>
      </c>
      <c r="AM272" s="70"/>
    </row>
    <row r="273" spans="1:39" ht="20.100000000000001" hidden="1" customHeight="1" outlineLevel="2">
      <c r="A273" s="73">
        <v>1122</v>
      </c>
      <c r="B273" s="74" t="s">
        <v>910</v>
      </c>
      <c r="C273" s="75" t="s">
        <v>1298</v>
      </c>
      <c r="D273" s="76">
        <v>0</v>
      </c>
      <c r="E273" s="76">
        <v>0</v>
      </c>
      <c r="F273" s="76">
        <v>0</v>
      </c>
      <c r="G273" s="76">
        <v>0</v>
      </c>
      <c r="H273" s="76">
        <v>0</v>
      </c>
      <c r="I273" s="76">
        <v>0</v>
      </c>
      <c r="J273" s="76">
        <v>0</v>
      </c>
      <c r="K273" s="76">
        <v>0</v>
      </c>
      <c r="L273" s="76">
        <v>0</v>
      </c>
      <c r="M273" s="76">
        <v>0</v>
      </c>
      <c r="N273" s="76">
        <v>0</v>
      </c>
      <c r="O273" s="76">
        <v>0</v>
      </c>
      <c r="P273" s="76">
        <v>0</v>
      </c>
      <c r="Q273" s="76">
        <v>0</v>
      </c>
      <c r="R273" s="76">
        <v>0</v>
      </c>
      <c r="S273" s="76">
        <v>0</v>
      </c>
      <c r="T273" s="76">
        <v>0</v>
      </c>
      <c r="U273" s="76">
        <v>0</v>
      </c>
      <c r="V273" s="76">
        <v>0</v>
      </c>
      <c r="W273" s="76">
        <v>0</v>
      </c>
      <c r="X273" s="76">
        <v>0</v>
      </c>
      <c r="Y273" s="76">
        <v>0</v>
      </c>
      <c r="Z273" s="76">
        <v>0</v>
      </c>
      <c r="AA273" s="76">
        <v>0</v>
      </c>
      <c r="AB273" s="76">
        <v>0</v>
      </c>
      <c r="AC273" s="76">
        <v>0</v>
      </c>
      <c r="AD273" s="76">
        <v>0</v>
      </c>
      <c r="AE273" s="76">
        <v>0</v>
      </c>
      <c r="AF273" s="76">
        <v>0</v>
      </c>
      <c r="AG273" s="76">
        <v>0</v>
      </c>
      <c r="AH273" s="76">
        <v>0</v>
      </c>
      <c r="AI273" s="76">
        <v>0</v>
      </c>
      <c r="AJ273" s="77">
        <f t="shared" si="4"/>
        <v>0</v>
      </c>
      <c r="AM273" s="70"/>
    </row>
    <row r="274" spans="1:39" ht="20.100000000000001" hidden="1" customHeight="1" outlineLevel="2">
      <c r="A274" s="73">
        <v>1123</v>
      </c>
      <c r="B274" s="74" t="s">
        <v>911</v>
      </c>
      <c r="C274" s="75" t="s">
        <v>1298</v>
      </c>
      <c r="D274" s="76">
        <v>0</v>
      </c>
      <c r="E274" s="76">
        <v>0</v>
      </c>
      <c r="F274" s="76">
        <v>0</v>
      </c>
      <c r="G274" s="76">
        <v>0</v>
      </c>
      <c r="H274" s="76">
        <v>0</v>
      </c>
      <c r="I274" s="76">
        <v>0</v>
      </c>
      <c r="J274" s="76">
        <v>0</v>
      </c>
      <c r="K274" s="76">
        <v>0</v>
      </c>
      <c r="L274" s="76">
        <v>0</v>
      </c>
      <c r="M274" s="76">
        <v>0</v>
      </c>
      <c r="N274" s="76">
        <v>0</v>
      </c>
      <c r="O274" s="76">
        <v>0</v>
      </c>
      <c r="P274" s="76">
        <v>0</v>
      </c>
      <c r="Q274" s="76">
        <v>0</v>
      </c>
      <c r="R274" s="76">
        <v>0</v>
      </c>
      <c r="S274" s="76">
        <v>0</v>
      </c>
      <c r="T274" s="76">
        <v>0</v>
      </c>
      <c r="U274" s="76">
        <v>0</v>
      </c>
      <c r="V274" s="76">
        <v>0</v>
      </c>
      <c r="W274" s="76">
        <v>0</v>
      </c>
      <c r="X274" s="76">
        <v>0</v>
      </c>
      <c r="Y274" s="76">
        <v>0</v>
      </c>
      <c r="Z274" s="76">
        <v>0</v>
      </c>
      <c r="AA274" s="76">
        <v>0</v>
      </c>
      <c r="AB274" s="76">
        <v>0</v>
      </c>
      <c r="AC274" s="76">
        <v>0</v>
      </c>
      <c r="AD274" s="76">
        <v>0</v>
      </c>
      <c r="AE274" s="76">
        <v>0</v>
      </c>
      <c r="AF274" s="76">
        <v>0</v>
      </c>
      <c r="AG274" s="76">
        <v>0</v>
      </c>
      <c r="AH274" s="76">
        <v>0</v>
      </c>
      <c r="AI274" s="76">
        <v>0</v>
      </c>
      <c r="AJ274" s="77">
        <f t="shared" si="4"/>
        <v>0</v>
      </c>
      <c r="AM274" s="70"/>
    </row>
    <row r="275" spans="1:39" ht="20.100000000000001" hidden="1" customHeight="1" outlineLevel="2">
      <c r="A275" s="73">
        <v>1124</v>
      </c>
      <c r="B275" s="74" t="s">
        <v>912</v>
      </c>
      <c r="C275" s="75" t="s">
        <v>1298</v>
      </c>
      <c r="D275" s="76">
        <v>0</v>
      </c>
      <c r="E275" s="76">
        <v>0</v>
      </c>
      <c r="F275" s="76">
        <v>0</v>
      </c>
      <c r="G275" s="76">
        <v>0</v>
      </c>
      <c r="H275" s="76">
        <v>0</v>
      </c>
      <c r="I275" s="76">
        <v>0</v>
      </c>
      <c r="J275" s="76">
        <v>0</v>
      </c>
      <c r="K275" s="76">
        <v>0</v>
      </c>
      <c r="L275" s="76">
        <v>0</v>
      </c>
      <c r="M275" s="76">
        <v>0</v>
      </c>
      <c r="N275" s="76">
        <v>0</v>
      </c>
      <c r="O275" s="76">
        <v>0</v>
      </c>
      <c r="P275" s="76">
        <v>0</v>
      </c>
      <c r="Q275" s="76">
        <v>0</v>
      </c>
      <c r="R275" s="76">
        <v>0</v>
      </c>
      <c r="S275" s="76">
        <v>0</v>
      </c>
      <c r="T275" s="76">
        <v>0</v>
      </c>
      <c r="U275" s="76">
        <v>0</v>
      </c>
      <c r="V275" s="76">
        <v>0</v>
      </c>
      <c r="W275" s="76">
        <v>0</v>
      </c>
      <c r="X275" s="76">
        <v>0</v>
      </c>
      <c r="Y275" s="76">
        <v>0</v>
      </c>
      <c r="Z275" s="76">
        <v>0</v>
      </c>
      <c r="AA275" s="76">
        <v>0</v>
      </c>
      <c r="AB275" s="76">
        <v>0</v>
      </c>
      <c r="AC275" s="76">
        <v>0</v>
      </c>
      <c r="AD275" s="76">
        <v>0</v>
      </c>
      <c r="AE275" s="76">
        <v>0</v>
      </c>
      <c r="AF275" s="76">
        <v>0</v>
      </c>
      <c r="AG275" s="76">
        <v>0</v>
      </c>
      <c r="AH275" s="76">
        <v>0</v>
      </c>
      <c r="AI275" s="76">
        <v>0</v>
      </c>
      <c r="AJ275" s="77">
        <f t="shared" si="4"/>
        <v>0</v>
      </c>
      <c r="AM275" s="70"/>
    </row>
    <row r="276" spans="1:39" ht="20.100000000000001" hidden="1" customHeight="1" outlineLevel="2">
      <c r="A276" s="73">
        <v>1125</v>
      </c>
      <c r="B276" s="74" t="s">
        <v>913</v>
      </c>
      <c r="C276" s="75" t="s">
        <v>1298</v>
      </c>
      <c r="D276" s="76">
        <v>0</v>
      </c>
      <c r="E276" s="76">
        <v>0</v>
      </c>
      <c r="F276" s="76">
        <v>0</v>
      </c>
      <c r="G276" s="76">
        <v>0</v>
      </c>
      <c r="H276" s="76">
        <v>0</v>
      </c>
      <c r="I276" s="76">
        <v>0</v>
      </c>
      <c r="J276" s="76">
        <v>0</v>
      </c>
      <c r="K276" s="76">
        <v>0</v>
      </c>
      <c r="L276" s="76">
        <v>0</v>
      </c>
      <c r="M276" s="76">
        <v>0</v>
      </c>
      <c r="N276" s="76">
        <v>0</v>
      </c>
      <c r="O276" s="76">
        <v>0</v>
      </c>
      <c r="P276" s="76">
        <v>0</v>
      </c>
      <c r="Q276" s="76">
        <v>0</v>
      </c>
      <c r="R276" s="76">
        <v>0</v>
      </c>
      <c r="S276" s="76">
        <v>0</v>
      </c>
      <c r="T276" s="76">
        <v>0</v>
      </c>
      <c r="U276" s="76">
        <v>0</v>
      </c>
      <c r="V276" s="76">
        <v>0</v>
      </c>
      <c r="W276" s="76">
        <v>0</v>
      </c>
      <c r="X276" s="76">
        <v>0</v>
      </c>
      <c r="Y276" s="76">
        <v>0</v>
      </c>
      <c r="Z276" s="76">
        <v>0</v>
      </c>
      <c r="AA276" s="76">
        <v>0</v>
      </c>
      <c r="AB276" s="76">
        <v>0</v>
      </c>
      <c r="AC276" s="76">
        <v>0</v>
      </c>
      <c r="AD276" s="76">
        <v>0</v>
      </c>
      <c r="AE276" s="76">
        <v>0</v>
      </c>
      <c r="AF276" s="76">
        <v>0</v>
      </c>
      <c r="AG276" s="76">
        <v>0</v>
      </c>
      <c r="AH276" s="76">
        <v>0</v>
      </c>
      <c r="AI276" s="76">
        <v>0</v>
      </c>
      <c r="AJ276" s="77">
        <f t="shared" si="4"/>
        <v>0</v>
      </c>
      <c r="AM276" s="70"/>
    </row>
    <row r="277" spans="1:39" ht="20.100000000000001" hidden="1" customHeight="1" outlineLevel="2">
      <c r="A277" s="73">
        <v>1126</v>
      </c>
      <c r="B277" s="74" t="s">
        <v>914</v>
      </c>
      <c r="C277" s="75" t="s">
        <v>1298</v>
      </c>
      <c r="D277" s="76">
        <v>0</v>
      </c>
      <c r="E277" s="76">
        <v>0</v>
      </c>
      <c r="F277" s="76">
        <v>0</v>
      </c>
      <c r="G277" s="76">
        <v>0</v>
      </c>
      <c r="H277" s="76">
        <v>0</v>
      </c>
      <c r="I277" s="76">
        <v>0</v>
      </c>
      <c r="J277" s="76">
        <v>0</v>
      </c>
      <c r="K277" s="76">
        <v>0</v>
      </c>
      <c r="L277" s="76">
        <v>0</v>
      </c>
      <c r="M277" s="76">
        <v>0</v>
      </c>
      <c r="N277" s="76">
        <v>0</v>
      </c>
      <c r="O277" s="76">
        <v>0</v>
      </c>
      <c r="P277" s="76">
        <v>0</v>
      </c>
      <c r="Q277" s="76">
        <v>0</v>
      </c>
      <c r="R277" s="76">
        <v>0</v>
      </c>
      <c r="S277" s="76">
        <v>0</v>
      </c>
      <c r="T277" s="76">
        <v>0</v>
      </c>
      <c r="U277" s="76">
        <v>0</v>
      </c>
      <c r="V277" s="76">
        <v>0</v>
      </c>
      <c r="W277" s="76">
        <v>0</v>
      </c>
      <c r="X277" s="76">
        <v>0</v>
      </c>
      <c r="Y277" s="76">
        <v>0</v>
      </c>
      <c r="Z277" s="76">
        <v>0</v>
      </c>
      <c r="AA277" s="76">
        <v>0</v>
      </c>
      <c r="AB277" s="76">
        <v>0</v>
      </c>
      <c r="AC277" s="76">
        <v>0</v>
      </c>
      <c r="AD277" s="76">
        <v>0</v>
      </c>
      <c r="AE277" s="76">
        <v>0</v>
      </c>
      <c r="AF277" s="76">
        <v>0</v>
      </c>
      <c r="AG277" s="76">
        <v>0</v>
      </c>
      <c r="AH277" s="76">
        <v>0</v>
      </c>
      <c r="AI277" s="76">
        <v>0</v>
      </c>
      <c r="AJ277" s="77">
        <f t="shared" si="4"/>
        <v>0</v>
      </c>
      <c r="AM277" s="70"/>
    </row>
    <row r="278" spans="1:39" ht="20.100000000000001" hidden="1" customHeight="1" outlineLevel="2">
      <c r="A278" s="73">
        <v>1127</v>
      </c>
      <c r="B278" s="74" t="s">
        <v>915</v>
      </c>
      <c r="C278" s="75" t="s">
        <v>1298</v>
      </c>
      <c r="D278" s="76">
        <v>0</v>
      </c>
      <c r="E278" s="76">
        <v>0</v>
      </c>
      <c r="F278" s="76">
        <v>0</v>
      </c>
      <c r="G278" s="76">
        <v>0</v>
      </c>
      <c r="H278" s="76">
        <v>0</v>
      </c>
      <c r="I278" s="76">
        <v>0</v>
      </c>
      <c r="J278" s="76">
        <v>0</v>
      </c>
      <c r="K278" s="76">
        <v>0</v>
      </c>
      <c r="L278" s="76">
        <v>0</v>
      </c>
      <c r="M278" s="76">
        <v>0</v>
      </c>
      <c r="N278" s="76">
        <v>0</v>
      </c>
      <c r="O278" s="76">
        <v>0</v>
      </c>
      <c r="P278" s="76">
        <v>0</v>
      </c>
      <c r="Q278" s="76">
        <v>0</v>
      </c>
      <c r="R278" s="76">
        <v>0</v>
      </c>
      <c r="S278" s="76">
        <v>0</v>
      </c>
      <c r="T278" s="76">
        <v>0</v>
      </c>
      <c r="U278" s="76">
        <v>0</v>
      </c>
      <c r="V278" s="76">
        <v>0</v>
      </c>
      <c r="W278" s="76">
        <v>0</v>
      </c>
      <c r="X278" s="76">
        <v>0</v>
      </c>
      <c r="Y278" s="76">
        <v>0</v>
      </c>
      <c r="Z278" s="76">
        <v>0</v>
      </c>
      <c r="AA278" s="76">
        <v>0</v>
      </c>
      <c r="AB278" s="76">
        <v>0</v>
      </c>
      <c r="AC278" s="76">
        <v>0</v>
      </c>
      <c r="AD278" s="76">
        <v>0</v>
      </c>
      <c r="AE278" s="76">
        <v>0</v>
      </c>
      <c r="AF278" s="76">
        <v>0</v>
      </c>
      <c r="AG278" s="76">
        <v>0</v>
      </c>
      <c r="AH278" s="76">
        <v>0</v>
      </c>
      <c r="AI278" s="76">
        <v>0</v>
      </c>
      <c r="AJ278" s="77">
        <f t="shared" si="4"/>
        <v>0</v>
      </c>
      <c r="AM278" s="70"/>
    </row>
    <row r="279" spans="1:39" ht="20.100000000000001" hidden="1" customHeight="1" outlineLevel="2">
      <c r="A279" s="73">
        <v>1128</v>
      </c>
      <c r="B279" s="74" t="s">
        <v>916</v>
      </c>
      <c r="C279" s="75" t="s">
        <v>1298</v>
      </c>
      <c r="D279" s="76">
        <v>0</v>
      </c>
      <c r="E279" s="76">
        <v>0</v>
      </c>
      <c r="F279" s="76">
        <v>0</v>
      </c>
      <c r="G279" s="76">
        <v>0</v>
      </c>
      <c r="H279" s="76">
        <v>0</v>
      </c>
      <c r="I279" s="76">
        <v>0</v>
      </c>
      <c r="J279" s="76">
        <v>0</v>
      </c>
      <c r="K279" s="76">
        <v>0</v>
      </c>
      <c r="L279" s="76">
        <v>0</v>
      </c>
      <c r="M279" s="76">
        <v>0</v>
      </c>
      <c r="N279" s="76">
        <v>0</v>
      </c>
      <c r="O279" s="76">
        <v>0</v>
      </c>
      <c r="P279" s="76">
        <v>0</v>
      </c>
      <c r="Q279" s="76">
        <v>0</v>
      </c>
      <c r="R279" s="76">
        <v>0</v>
      </c>
      <c r="S279" s="76">
        <v>0</v>
      </c>
      <c r="T279" s="76">
        <v>0</v>
      </c>
      <c r="U279" s="76">
        <v>0</v>
      </c>
      <c r="V279" s="76">
        <v>0</v>
      </c>
      <c r="W279" s="76">
        <v>0</v>
      </c>
      <c r="X279" s="76">
        <v>0</v>
      </c>
      <c r="Y279" s="76">
        <v>0</v>
      </c>
      <c r="Z279" s="76">
        <v>0</v>
      </c>
      <c r="AA279" s="76">
        <v>0</v>
      </c>
      <c r="AB279" s="76">
        <v>0</v>
      </c>
      <c r="AC279" s="76">
        <v>0</v>
      </c>
      <c r="AD279" s="76">
        <v>0</v>
      </c>
      <c r="AE279" s="76">
        <v>0</v>
      </c>
      <c r="AF279" s="76">
        <v>0</v>
      </c>
      <c r="AG279" s="76">
        <v>0</v>
      </c>
      <c r="AH279" s="76">
        <v>0</v>
      </c>
      <c r="AI279" s="76">
        <v>0</v>
      </c>
      <c r="AJ279" s="77">
        <f t="shared" si="4"/>
        <v>0</v>
      </c>
      <c r="AM279" s="70"/>
    </row>
    <row r="280" spans="1:39" ht="20.100000000000001" hidden="1" customHeight="1" outlineLevel="2">
      <c r="A280" s="73">
        <v>1129</v>
      </c>
      <c r="B280" s="74" t="s">
        <v>917</v>
      </c>
      <c r="C280" s="75" t="s">
        <v>1298</v>
      </c>
      <c r="D280" s="76">
        <v>0</v>
      </c>
      <c r="E280" s="76">
        <v>0</v>
      </c>
      <c r="F280" s="76">
        <v>0</v>
      </c>
      <c r="G280" s="76">
        <v>0</v>
      </c>
      <c r="H280" s="76">
        <v>0</v>
      </c>
      <c r="I280" s="76">
        <v>0</v>
      </c>
      <c r="J280" s="76">
        <v>0</v>
      </c>
      <c r="K280" s="76">
        <v>0</v>
      </c>
      <c r="L280" s="76">
        <v>0</v>
      </c>
      <c r="M280" s="76">
        <v>0</v>
      </c>
      <c r="N280" s="76">
        <v>0</v>
      </c>
      <c r="O280" s="76">
        <v>0</v>
      </c>
      <c r="P280" s="76">
        <v>0</v>
      </c>
      <c r="Q280" s="76">
        <v>0</v>
      </c>
      <c r="R280" s="76">
        <v>0</v>
      </c>
      <c r="S280" s="76">
        <v>0</v>
      </c>
      <c r="T280" s="76">
        <v>0</v>
      </c>
      <c r="U280" s="76">
        <v>0</v>
      </c>
      <c r="V280" s="76">
        <v>0</v>
      </c>
      <c r="W280" s="76">
        <v>0</v>
      </c>
      <c r="X280" s="76">
        <v>0</v>
      </c>
      <c r="Y280" s="76">
        <v>0</v>
      </c>
      <c r="Z280" s="76">
        <v>0</v>
      </c>
      <c r="AA280" s="76">
        <v>0</v>
      </c>
      <c r="AB280" s="76">
        <v>0</v>
      </c>
      <c r="AC280" s="76">
        <v>0</v>
      </c>
      <c r="AD280" s="76">
        <v>0</v>
      </c>
      <c r="AE280" s="76">
        <v>0</v>
      </c>
      <c r="AF280" s="76">
        <v>0</v>
      </c>
      <c r="AG280" s="76">
        <v>0</v>
      </c>
      <c r="AH280" s="76">
        <v>0</v>
      </c>
      <c r="AI280" s="76">
        <v>0</v>
      </c>
      <c r="AJ280" s="77">
        <f t="shared" si="4"/>
        <v>0</v>
      </c>
      <c r="AM280" s="70"/>
    </row>
    <row r="281" spans="1:39" ht="20.100000000000001" hidden="1" customHeight="1" outlineLevel="2">
      <c r="A281" s="73">
        <v>1201</v>
      </c>
      <c r="B281" s="74" t="s">
        <v>918</v>
      </c>
      <c r="C281" s="75" t="s">
        <v>1298</v>
      </c>
      <c r="D281" s="76">
        <v>0</v>
      </c>
      <c r="E281" s="76">
        <v>0</v>
      </c>
      <c r="F281" s="76">
        <v>0</v>
      </c>
      <c r="G281" s="76">
        <v>8868.86</v>
      </c>
      <c r="H281" s="76">
        <v>0</v>
      </c>
      <c r="I281" s="76">
        <v>0</v>
      </c>
      <c r="J281" s="76">
        <v>0</v>
      </c>
      <c r="K281" s="76">
        <v>0</v>
      </c>
      <c r="L281" s="76">
        <v>0</v>
      </c>
      <c r="M281" s="76">
        <v>0</v>
      </c>
      <c r="N281" s="76">
        <v>0</v>
      </c>
      <c r="O281" s="76">
        <v>0</v>
      </c>
      <c r="P281" s="76">
        <v>0</v>
      </c>
      <c r="Q281" s="76">
        <v>0</v>
      </c>
      <c r="R281" s="76">
        <v>0</v>
      </c>
      <c r="S281" s="76">
        <v>0</v>
      </c>
      <c r="T281" s="76">
        <v>0</v>
      </c>
      <c r="U281" s="76">
        <v>0</v>
      </c>
      <c r="V281" s="76">
        <v>0</v>
      </c>
      <c r="W281" s="76">
        <v>0</v>
      </c>
      <c r="X281" s="76">
        <v>0</v>
      </c>
      <c r="Y281" s="76">
        <v>0</v>
      </c>
      <c r="Z281" s="76">
        <v>0</v>
      </c>
      <c r="AA281" s="76">
        <v>0</v>
      </c>
      <c r="AB281" s="76">
        <v>0</v>
      </c>
      <c r="AC281" s="76">
        <v>0</v>
      </c>
      <c r="AD281" s="76">
        <v>0</v>
      </c>
      <c r="AE281" s="76">
        <v>0</v>
      </c>
      <c r="AF281" s="76">
        <v>0</v>
      </c>
      <c r="AG281" s="76">
        <v>0</v>
      </c>
      <c r="AH281" s="76">
        <v>0</v>
      </c>
      <c r="AI281" s="76">
        <v>0</v>
      </c>
      <c r="AJ281" s="77">
        <f t="shared" si="4"/>
        <v>8868.86</v>
      </c>
      <c r="AM281" s="70"/>
    </row>
    <row r="282" spans="1:39" ht="20.100000000000001" hidden="1" customHeight="1" outlineLevel="2">
      <c r="A282" s="73">
        <v>1202</v>
      </c>
      <c r="B282" s="74" t="s">
        <v>919</v>
      </c>
      <c r="C282" s="75" t="s">
        <v>1298</v>
      </c>
      <c r="D282" s="76">
        <v>0</v>
      </c>
      <c r="E282" s="76">
        <v>0</v>
      </c>
      <c r="F282" s="76">
        <v>0</v>
      </c>
      <c r="G282" s="76">
        <v>0</v>
      </c>
      <c r="H282" s="76">
        <v>0</v>
      </c>
      <c r="I282" s="76">
        <v>0</v>
      </c>
      <c r="J282" s="76">
        <v>0</v>
      </c>
      <c r="K282" s="76">
        <v>0</v>
      </c>
      <c r="L282" s="76">
        <v>0</v>
      </c>
      <c r="M282" s="76">
        <v>0</v>
      </c>
      <c r="N282" s="76">
        <v>0</v>
      </c>
      <c r="O282" s="76">
        <v>0</v>
      </c>
      <c r="P282" s="76">
        <v>0</v>
      </c>
      <c r="Q282" s="76">
        <v>0</v>
      </c>
      <c r="R282" s="76">
        <v>0</v>
      </c>
      <c r="S282" s="76">
        <v>0</v>
      </c>
      <c r="T282" s="76">
        <v>0</v>
      </c>
      <c r="U282" s="76">
        <v>0</v>
      </c>
      <c r="V282" s="76">
        <v>0</v>
      </c>
      <c r="W282" s="76">
        <v>0</v>
      </c>
      <c r="X282" s="76">
        <v>0</v>
      </c>
      <c r="Y282" s="76">
        <v>0</v>
      </c>
      <c r="Z282" s="76">
        <v>0</v>
      </c>
      <c r="AA282" s="76">
        <v>0</v>
      </c>
      <c r="AB282" s="76">
        <v>0</v>
      </c>
      <c r="AC282" s="76">
        <v>0</v>
      </c>
      <c r="AD282" s="76">
        <v>0</v>
      </c>
      <c r="AE282" s="76">
        <v>0</v>
      </c>
      <c r="AF282" s="76">
        <v>0</v>
      </c>
      <c r="AG282" s="76">
        <v>0</v>
      </c>
      <c r="AH282" s="76">
        <v>0</v>
      </c>
      <c r="AI282" s="76">
        <v>0</v>
      </c>
      <c r="AJ282" s="77">
        <f t="shared" si="4"/>
        <v>0</v>
      </c>
      <c r="AM282" s="70"/>
    </row>
    <row r="283" spans="1:39" ht="20.100000000000001" hidden="1" customHeight="1" outlineLevel="2">
      <c r="A283" s="73">
        <v>1203</v>
      </c>
      <c r="B283" s="74" t="s">
        <v>920</v>
      </c>
      <c r="C283" s="75" t="s">
        <v>1298</v>
      </c>
      <c r="D283" s="76">
        <v>0</v>
      </c>
      <c r="E283" s="76">
        <v>0</v>
      </c>
      <c r="F283" s="76">
        <v>0</v>
      </c>
      <c r="G283" s="76">
        <v>0</v>
      </c>
      <c r="H283" s="76">
        <v>0</v>
      </c>
      <c r="I283" s="76">
        <v>0</v>
      </c>
      <c r="J283" s="76">
        <v>0</v>
      </c>
      <c r="K283" s="76">
        <v>0</v>
      </c>
      <c r="L283" s="76">
        <v>0</v>
      </c>
      <c r="M283" s="76">
        <v>0</v>
      </c>
      <c r="N283" s="76">
        <v>0</v>
      </c>
      <c r="O283" s="76">
        <v>0</v>
      </c>
      <c r="P283" s="76">
        <v>0</v>
      </c>
      <c r="Q283" s="76">
        <v>0</v>
      </c>
      <c r="R283" s="76">
        <v>0</v>
      </c>
      <c r="S283" s="76">
        <v>0</v>
      </c>
      <c r="T283" s="76">
        <v>0</v>
      </c>
      <c r="U283" s="76">
        <v>0</v>
      </c>
      <c r="V283" s="76">
        <v>0</v>
      </c>
      <c r="W283" s="76">
        <v>0</v>
      </c>
      <c r="X283" s="76">
        <v>0</v>
      </c>
      <c r="Y283" s="76">
        <v>0</v>
      </c>
      <c r="Z283" s="76">
        <v>0</v>
      </c>
      <c r="AA283" s="76">
        <v>0</v>
      </c>
      <c r="AB283" s="76">
        <v>0</v>
      </c>
      <c r="AC283" s="76">
        <v>0</v>
      </c>
      <c r="AD283" s="76">
        <v>0</v>
      </c>
      <c r="AE283" s="76">
        <v>0</v>
      </c>
      <c r="AF283" s="76">
        <v>0</v>
      </c>
      <c r="AG283" s="76">
        <v>0</v>
      </c>
      <c r="AH283" s="76">
        <v>0</v>
      </c>
      <c r="AI283" s="76">
        <v>0</v>
      </c>
      <c r="AJ283" s="77">
        <f t="shared" si="4"/>
        <v>0</v>
      </c>
      <c r="AM283" s="70"/>
    </row>
    <row r="284" spans="1:39" ht="20.100000000000001" hidden="1" customHeight="1" outlineLevel="2">
      <c r="A284" s="73">
        <v>1204</v>
      </c>
      <c r="B284" s="74" t="s">
        <v>921</v>
      </c>
      <c r="C284" s="75" t="s">
        <v>1298</v>
      </c>
      <c r="D284" s="76">
        <v>0</v>
      </c>
      <c r="E284" s="76">
        <v>0</v>
      </c>
      <c r="F284" s="76">
        <v>0</v>
      </c>
      <c r="G284" s="76">
        <v>0</v>
      </c>
      <c r="H284" s="76">
        <v>0</v>
      </c>
      <c r="I284" s="76">
        <v>0</v>
      </c>
      <c r="J284" s="76">
        <v>0</v>
      </c>
      <c r="K284" s="76">
        <v>0</v>
      </c>
      <c r="L284" s="76">
        <v>0</v>
      </c>
      <c r="M284" s="76">
        <v>0</v>
      </c>
      <c r="N284" s="76">
        <v>0</v>
      </c>
      <c r="O284" s="76">
        <v>0</v>
      </c>
      <c r="P284" s="76">
        <v>0</v>
      </c>
      <c r="Q284" s="76">
        <v>0</v>
      </c>
      <c r="R284" s="76">
        <v>0</v>
      </c>
      <c r="S284" s="76">
        <v>0</v>
      </c>
      <c r="T284" s="76">
        <v>0</v>
      </c>
      <c r="U284" s="76">
        <v>0</v>
      </c>
      <c r="V284" s="76">
        <v>0</v>
      </c>
      <c r="W284" s="76">
        <v>0</v>
      </c>
      <c r="X284" s="76">
        <v>0</v>
      </c>
      <c r="Y284" s="76">
        <v>0</v>
      </c>
      <c r="Z284" s="76">
        <v>0</v>
      </c>
      <c r="AA284" s="76">
        <v>0</v>
      </c>
      <c r="AB284" s="76">
        <v>0</v>
      </c>
      <c r="AC284" s="76">
        <v>0</v>
      </c>
      <c r="AD284" s="76">
        <v>0</v>
      </c>
      <c r="AE284" s="76">
        <v>0</v>
      </c>
      <c r="AF284" s="76">
        <v>0</v>
      </c>
      <c r="AG284" s="76">
        <v>0</v>
      </c>
      <c r="AH284" s="76">
        <v>0</v>
      </c>
      <c r="AI284" s="76">
        <v>0</v>
      </c>
      <c r="AJ284" s="77">
        <f t="shared" si="4"/>
        <v>0</v>
      </c>
      <c r="AM284" s="70"/>
    </row>
    <row r="285" spans="1:39" ht="20.100000000000001" hidden="1" customHeight="1" outlineLevel="2">
      <c r="A285" s="73">
        <v>1205</v>
      </c>
      <c r="B285" s="74" t="s">
        <v>922</v>
      </c>
      <c r="C285" s="75" t="s">
        <v>1298</v>
      </c>
      <c r="D285" s="76">
        <v>0</v>
      </c>
      <c r="E285" s="76">
        <v>0</v>
      </c>
      <c r="F285" s="76">
        <v>0</v>
      </c>
      <c r="G285" s="76">
        <v>0</v>
      </c>
      <c r="H285" s="76">
        <v>0</v>
      </c>
      <c r="I285" s="76">
        <v>0</v>
      </c>
      <c r="J285" s="76">
        <v>0</v>
      </c>
      <c r="K285" s="76">
        <v>0</v>
      </c>
      <c r="L285" s="76">
        <v>0</v>
      </c>
      <c r="M285" s="76">
        <v>0</v>
      </c>
      <c r="N285" s="76">
        <v>0</v>
      </c>
      <c r="O285" s="76">
        <v>0</v>
      </c>
      <c r="P285" s="76">
        <v>0</v>
      </c>
      <c r="Q285" s="76">
        <v>0</v>
      </c>
      <c r="R285" s="76">
        <v>0</v>
      </c>
      <c r="S285" s="76">
        <v>0</v>
      </c>
      <c r="T285" s="76">
        <v>0</v>
      </c>
      <c r="U285" s="76">
        <v>0</v>
      </c>
      <c r="V285" s="76">
        <v>0</v>
      </c>
      <c r="W285" s="76">
        <v>0</v>
      </c>
      <c r="X285" s="76">
        <v>0</v>
      </c>
      <c r="Y285" s="76">
        <v>0</v>
      </c>
      <c r="Z285" s="76">
        <v>0</v>
      </c>
      <c r="AA285" s="76">
        <v>0</v>
      </c>
      <c r="AB285" s="76">
        <v>0</v>
      </c>
      <c r="AC285" s="76">
        <v>0</v>
      </c>
      <c r="AD285" s="76">
        <v>0</v>
      </c>
      <c r="AE285" s="76">
        <v>0</v>
      </c>
      <c r="AF285" s="76">
        <v>0</v>
      </c>
      <c r="AG285" s="76">
        <v>0</v>
      </c>
      <c r="AH285" s="76">
        <v>0</v>
      </c>
      <c r="AI285" s="76">
        <v>0</v>
      </c>
      <c r="AJ285" s="77">
        <f t="shared" si="4"/>
        <v>0</v>
      </c>
      <c r="AM285" s="70"/>
    </row>
    <row r="286" spans="1:39" ht="20.100000000000001" hidden="1" customHeight="1" outlineLevel="2">
      <c r="A286" s="73">
        <v>1206</v>
      </c>
      <c r="B286" s="74" t="s">
        <v>923</v>
      </c>
      <c r="C286" s="75" t="s">
        <v>1298</v>
      </c>
      <c r="D286" s="76">
        <v>0</v>
      </c>
      <c r="E286" s="76">
        <v>0</v>
      </c>
      <c r="F286" s="76">
        <v>0</v>
      </c>
      <c r="G286" s="76">
        <v>0</v>
      </c>
      <c r="H286" s="76">
        <v>0</v>
      </c>
      <c r="I286" s="76">
        <v>0</v>
      </c>
      <c r="J286" s="76">
        <v>0</v>
      </c>
      <c r="K286" s="76">
        <v>0</v>
      </c>
      <c r="L286" s="76">
        <v>0</v>
      </c>
      <c r="M286" s="76">
        <v>0</v>
      </c>
      <c r="N286" s="76">
        <v>0</v>
      </c>
      <c r="O286" s="76">
        <v>0</v>
      </c>
      <c r="P286" s="76">
        <v>0</v>
      </c>
      <c r="Q286" s="76">
        <v>0</v>
      </c>
      <c r="R286" s="76">
        <v>0</v>
      </c>
      <c r="S286" s="76">
        <v>0</v>
      </c>
      <c r="T286" s="76">
        <v>0</v>
      </c>
      <c r="U286" s="76">
        <v>0</v>
      </c>
      <c r="V286" s="76">
        <v>0</v>
      </c>
      <c r="W286" s="76">
        <v>0</v>
      </c>
      <c r="X286" s="76">
        <v>0</v>
      </c>
      <c r="Y286" s="76">
        <v>0</v>
      </c>
      <c r="Z286" s="76">
        <v>0</v>
      </c>
      <c r="AA286" s="76">
        <v>0</v>
      </c>
      <c r="AB286" s="76">
        <v>0</v>
      </c>
      <c r="AC286" s="76">
        <v>0</v>
      </c>
      <c r="AD286" s="76">
        <v>0</v>
      </c>
      <c r="AE286" s="76">
        <v>0</v>
      </c>
      <c r="AF286" s="76">
        <v>0</v>
      </c>
      <c r="AG286" s="76">
        <v>0</v>
      </c>
      <c r="AH286" s="76">
        <v>0</v>
      </c>
      <c r="AI286" s="76">
        <v>0</v>
      </c>
      <c r="AJ286" s="77">
        <f t="shared" si="4"/>
        <v>0</v>
      </c>
      <c r="AM286" s="70"/>
    </row>
    <row r="287" spans="1:39" ht="20.100000000000001" hidden="1" customHeight="1" outlineLevel="2">
      <c r="A287" s="73">
        <v>1207</v>
      </c>
      <c r="B287" s="74" t="s">
        <v>924</v>
      </c>
      <c r="C287" s="75" t="s">
        <v>1298</v>
      </c>
      <c r="D287" s="76">
        <v>0</v>
      </c>
      <c r="E287" s="76">
        <v>0</v>
      </c>
      <c r="F287" s="76">
        <v>0</v>
      </c>
      <c r="G287" s="76">
        <v>0</v>
      </c>
      <c r="H287" s="76">
        <v>0</v>
      </c>
      <c r="I287" s="76">
        <v>0</v>
      </c>
      <c r="J287" s="76">
        <v>0</v>
      </c>
      <c r="K287" s="76">
        <v>0</v>
      </c>
      <c r="L287" s="76">
        <v>0</v>
      </c>
      <c r="M287" s="76">
        <v>0</v>
      </c>
      <c r="N287" s="76">
        <v>0</v>
      </c>
      <c r="O287" s="76">
        <v>0</v>
      </c>
      <c r="P287" s="76">
        <v>0</v>
      </c>
      <c r="Q287" s="76">
        <v>0</v>
      </c>
      <c r="R287" s="76">
        <v>0</v>
      </c>
      <c r="S287" s="76">
        <v>0</v>
      </c>
      <c r="T287" s="76">
        <v>0</v>
      </c>
      <c r="U287" s="76">
        <v>0</v>
      </c>
      <c r="V287" s="76">
        <v>0</v>
      </c>
      <c r="W287" s="76">
        <v>0</v>
      </c>
      <c r="X287" s="76">
        <v>0</v>
      </c>
      <c r="Y287" s="76">
        <v>0</v>
      </c>
      <c r="Z287" s="76">
        <v>0</v>
      </c>
      <c r="AA287" s="76">
        <v>0</v>
      </c>
      <c r="AB287" s="76">
        <v>0</v>
      </c>
      <c r="AC287" s="76">
        <v>0</v>
      </c>
      <c r="AD287" s="76">
        <v>0</v>
      </c>
      <c r="AE287" s="76">
        <v>0</v>
      </c>
      <c r="AF287" s="76">
        <v>0</v>
      </c>
      <c r="AG287" s="76">
        <v>0</v>
      </c>
      <c r="AH287" s="76">
        <v>0</v>
      </c>
      <c r="AI287" s="76">
        <v>0</v>
      </c>
      <c r="AJ287" s="77">
        <f t="shared" si="4"/>
        <v>0</v>
      </c>
      <c r="AM287" s="70"/>
    </row>
    <row r="288" spans="1:39" ht="20.100000000000001" hidden="1" customHeight="1" outlineLevel="2">
      <c r="A288" s="73">
        <v>1208</v>
      </c>
      <c r="B288" s="74" t="s">
        <v>925</v>
      </c>
      <c r="C288" s="75" t="s">
        <v>1298</v>
      </c>
      <c r="D288" s="76">
        <v>0</v>
      </c>
      <c r="E288" s="76">
        <v>0</v>
      </c>
      <c r="F288" s="76">
        <v>0</v>
      </c>
      <c r="G288" s="76">
        <v>0</v>
      </c>
      <c r="H288" s="76">
        <v>0</v>
      </c>
      <c r="I288" s="76">
        <v>0</v>
      </c>
      <c r="J288" s="76">
        <v>0</v>
      </c>
      <c r="K288" s="76">
        <v>0</v>
      </c>
      <c r="L288" s="76">
        <v>0</v>
      </c>
      <c r="M288" s="76">
        <v>0</v>
      </c>
      <c r="N288" s="76">
        <v>0</v>
      </c>
      <c r="O288" s="76">
        <v>0</v>
      </c>
      <c r="P288" s="76">
        <v>0</v>
      </c>
      <c r="Q288" s="76">
        <v>0</v>
      </c>
      <c r="R288" s="76">
        <v>0</v>
      </c>
      <c r="S288" s="76">
        <v>0</v>
      </c>
      <c r="T288" s="76">
        <v>0</v>
      </c>
      <c r="U288" s="76">
        <v>0</v>
      </c>
      <c r="V288" s="76">
        <v>0</v>
      </c>
      <c r="W288" s="76">
        <v>0</v>
      </c>
      <c r="X288" s="76">
        <v>0</v>
      </c>
      <c r="Y288" s="76">
        <v>0</v>
      </c>
      <c r="Z288" s="76">
        <v>0</v>
      </c>
      <c r="AA288" s="76">
        <v>0</v>
      </c>
      <c r="AB288" s="76">
        <v>0</v>
      </c>
      <c r="AC288" s="76">
        <v>0</v>
      </c>
      <c r="AD288" s="76">
        <v>0</v>
      </c>
      <c r="AE288" s="76">
        <v>0</v>
      </c>
      <c r="AF288" s="76">
        <v>0</v>
      </c>
      <c r="AG288" s="76">
        <v>0</v>
      </c>
      <c r="AH288" s="76">
        <v>0</v>
      </c>
      <c r="AI288" s="76">
        <v>0</v>
      </c>
      <c r="AJ288" s="77">
        <f t="shared" si="4"/>
        <v>0</v>
      </c>
      <c r="AM288" s="70"/>
    </row>
    <row r="289" spans="1:39" ht="20.100000000000001" hidden="1" customHeight="1" outlineLevel="2">
      <c r="A289" s="73">
        <v>1209</v>
      </c>
      <c r="B289" s="74" t="s">
        <v>926</v>
      </c>
      <c r="C289" s="75" t="s">
        <v>1298</v>
      </c>
      <c r="D289" s="76">
        <v>0</v>
      </c>
      <c r="E289" s="76">
        <v>0</v>
      </c>
      <c r="F289" s="76">
        <v>0</v>
      </c>
      <c r="G289" s="76">
        <v>0</v>
      </c>
      <c r="H289" s="76">
        <v>0</v>
      </c>
      <c r="I289" s="76">
        <v>0</v>
      </c>
      <c r="J289" s="76">
        <v>0</v>
      </c>
      <c r="K289" s="76">
        <v>0</v>
      </c>
      <c r="L289" s="76">
        <v>0</v>
      </c>
      <c r="M289" s="76">
        <v>0</v>
      </c>
      <c r="N289" s="76">
        <v>0</v>
      </c>
      <c r="O289" s="76">
        <v>0</v>
      </c>
      <c r="P289" s="76">
        <v>0</v>
      </c>
      <c r="Q289" s="76">
        <v>0</v>
      </c>
      <c r="R289" s="76">
        <v>0</v>
      </c>
      <c r="S289" s="76">
        <v>0</v>
      </c>
      <c r="T289" s="76">
        <v>0</v>
      </c>
      <c r="U289" s="76">
        <v>0</v>
      </c>
      <c r="V289" s="76">
        <v>0</v>
      </c>
      <c r="W289" s="76">
        <v>0</v>
      </c>
      <c r="X289" s="76">
        <v>0</v>
      </c>
      <c r="Y289" s="76">
        <v>0</v>
      </c>
      <c r="Z289" s="76">
        <v>0</v>
      </c>
      <c r="AA289" s="76">
        <v>0</v>
      </c>
      <c r="AB289" s="76">
        <v>0</v>
      </c>
      <c r="AC289" s="76">
        <v>0</v>
      </c>
      <c r="AD289" s="76">
        <v>0</v>
      </c>
      <c r="AE289" s="76">
        <v>0</v>
      </c>
      <c r="AF289" s="76">
        <v>0</v>
      </c>
      <c r="AG289" s="76">
        <v>0</v>
      </c>
      <c r="AH289" s="76">
        <v>0</v>
      </c>
      <c r="AI289" s="76">
        <v>0</v>
      </c>
      <c r="AJ289" s="77">
        <f t="shared" si="4"/>
        <v>0</v>
      </c>
      <c r="AM289" s="70"/>
    </row>
    <row r="290" spans="1:39" ht="20.100000000000001" hidden="1" customHeight="1" outlineLevel="2">
      <c r="A290" s="73">
        <v>1210</v>
      </c>
      <c r="B290" s="74" t="s">
        <v>927</v>
      </c>
      <c r="C290" s="75" t="s">
        <v>1298</v>
      </c>
      <c r="D290" s="76">
        <v>0</v>
      </c>
      <c r="E290" s="76">
        <v>0</v>
      </c>
      <c r="F290" s="76">
        <v>0</v>
      </c>
      <c r="G290" s="76">
        <v>1659939.22</v>
      </c>
      <c r="H290" s="76">
        <v>0</v>
      </c>
      <c r="I290" s="76">
        <v>0</v>
      </c>
      <c r="J290" s="76">
        <v>0</v>
      </c>
      <c r="K290" s="76">
        <v>0</v>
      </c>
      <c r="L290" s="76">
        <v>0</v>
      </c>
      <c r="M290" s="76">
        <v>0</v>
      </c>
      <c r="N290" s="76">
        <v>0</v>
      </c>
      <c r="O290" s="76">
        <v>0</v>
      </c>
      <c r="P290" s="76">
        <v>0</v>
      </c>
      <c r="Q290" s="76">
        <v>0</v>
      </c>
      <c r="R290" s="76">
        <v>0</v>
      </c>
      <c r="S290" s="76">
        <v>0</v>
      </c>
      <c r="T290" s="76">
        <v>0</v>
      </c>
      <c r="U290" s="76">
        <v>0</v>
      </c>
      <c r="V290" s="76">
        <v>0</v>
      </c>
      <c r="W290" s="76">
        <v>0</v>
      </c>
      <c r="X290" s="76">
        <v>0</v>
      </c>
      <c r="Y290" s="76">
        <v>0</v>
      </c>
      <c r="Z290" s="76">
        <v>0</v>
      </c>
      <c r="AA290" s="76">
        <v>0</v>
      </c>
      <c r="AB290" s="76">
        <v>0</v>
      </c>
      <c r="AC290" s="76">
        <v>0</v>
      </c>
      <c r="AD290" s="76">
        <v>0</v>
      </c>
      <c r="AE290" s="76">
        <v>0</v>
      </c>
      <c r="AF290" s="76">
        <v>0</v>
      </c>
      <c r="AG290" s="76">
        <v>0</v>
      </c>
      <c r="AH290" s="76">
        <v>0</v>
      </c>
      <c r="AI290" s="76">
        <v>0</v>
      </c>
      <c r="AJ290" s="77">
        <f t="shared" si="4"/>
        <v>1659939.22</v>
      </c>
      <c r="AM290" s="70"/>
    </row>
    <row r="291" spans="1:39" ht="20.100000000000001" hidden="1" customHeight="1" outlineLevel="2">
      <c r="A291" s="73">
        <v>1211</v>
      </c>
      <c r="B291" s="74" t="s">
        <v>928</v>
      </c>
      <c r="C291" s="75" t="s">
        <v>1298</v>
      </c>
      <c r="D291" s="76">
        <v>0</v>
      </c>
      <c r="E291" s="76">
        <v>0</v>
      </c>
      <c r="F291" s="76">
        <v>0</v>
      </c>
      <c r="G291" s="76">
        <v>0</v>
      </c>
      <c r="H291" s="76">
        <v>0</v>
      </c>
      <c r="I291" s="76">
        <v>0</v>
      </c>
      <c r="J291" s="76">
        <v>0</v>
      </c>
      <c r="K291" s="76">
        <v>0</v>
      </c>
      <c r="L291" s="76">
        <v>0</v>
      </c>
      <c r="M291" s="76">
        <v>0</v>
      </c>
      <c r="N291" s="76">
        <v>0</v>
      </c>
      <c r="O291" s="76">
        <v>0</v>
      </c>
      <c r="P291" s="76">
        <v>0</v>
      </c>
      <c r="Q291" s="76">
        <v>0</v>
      </c>
      <c r="R291" s="76">
        <v>0</v>
      </c>
      <c r="S291" s="76">
        <v>0</v>
      </c>
      <c r="T291" s="76">
        <v>0</v>
      </c>
      <c r="U291" s="76">
        <v>0</v>
      </c>
      <c r="V291" s="76">
        <v>0</v>
      </c>
      <c r="W291" s="76">
        <v>0</v>
      </c>
      <c r="X291" s="76">
        <v>0</v>
      </c>
      <c r="Y291" s="76">
        <v>0</v>
      </c>
      <c r="Z291" s="76">
        <v>0</v>
      </c>
      <c r="AA291" s="76">
        <v>0</v>
      </c>
      <c r="AB291" s="76">
        <v>0</v>
      </c>
      <c r="AC291" s="76">
        <v>0</v>
      </c>
      <c r="AD291" s="76">
        <v>0</v>
      </c>
      <c r="AE291" s="76">
        <v>0</v>
      </c>
      <c r="AF291" s="76">
        <v>0</v>
      </c>
      <c r="AG291" s="76">
        <v>0</v>
      </c>
      <c r="AH291" s="76">
        <v>0</v>
      </c>
      <c r="AI291" s="76">
        <v>0</v>
      </c>
      <c r="AJ291" s="77">
        <f t="shared" si="4"/>
        <v>0</v>
      </c>
      <c r="AM291" s="70"/>
    </row>
    <row r="292" spans="1:39" ht="20.100000000000001" hidden="1" customHeight="1" outlineLevel="2">
      <c r="A292" s="73">
        <v>1212</v>
      </c>
      <c r="B292" s="74" t="s">
        <v>929</v>
      </c>
      <c r="C292" s="75" t="s">
        <v>1298</v>
      </c>
      <c r="D292" s="76">
        <v>0</v>
      </c>
      <c r="E292" s="76">
        <v>0</v>
      </c>
      <c r="F292" s="76">
        <v>0</v>
      </c>
      <c r="G292" s="76">
        <v>0</v>
      </c>
      <c r="H292" s="76">
        <v>0</v>
      </c>
      <c r="I292" s="76">
        <v>0</v>
      </c>
      <c r="J292" s="76">
        <v>0</v>
      </c>
      <c r="K292" s="76">
        <v>0</v>
      </c>
      <c r="L292" s="76">
        <v>0</v>
      </c>
      <c r="M292" s="76">
        <v>0</v>
      </c>
      <c r="N292" s="76">
        <v>0</v>
      </c>
      <c r="O292" s="76">
        <v>0</v>
      </c>
      <c r="P292" s="76">
        <v>0</v>
      </c>
      <c r="Q292" s="76">
        <v>0</v>
      </c>
      <c r="R292" s="76">
        <v>0</v>
      </c>
      <c r="S292" s="76">
        <v>0</v>
      </c>
      <c r="T292" s="76">
        <v>0</v>
      </c>
      <c r="U292" s="76">
        <v>0</v>
      </c>
      <c r="V292" s="76">
        <v>0</v>
      </c>
      <c r="W292" s="76">
        <v>0</v>
      </c>
      <c r="X292" s="76">
        <v>0</v>
      </c>
      <c r="Y292" s="76">
        <v>0</v>
      </c>
      <c r="Z292" s="76">
        <v>0</v>
      </c>
      <c r="AA292" s="76">
        <v>0</v>
      </c>
      <c r="AB292" s="76">
        <v>0</v>
      </c>
      <c r="AC292" s="76">
        <v>0</v>
      </c>
      <c r="AD292" s="76">
        <v>0</v>
      </c>
      <c r="AE292" s="76">
        <v>0</v>
      </c>
      <c r="AF292" s="76">
        <v>0</v>
      </c>
      <c r="AG292" s="76">
        <v>0</v>
      </c>
      <c r="AH292" s="76">
        <v>0</v>
      </c>
      <c r="AI292" s="76">
        <v>0</v>
      </c>
      <c r="AJ292" s="77">
        <f t="shared" si="4"/>
        <v>0</v>
      </c>
      <c r="AM292" s="70"/>
    </row>
    <row r="293" spans="1:39" ht="20.100000000000001" hidden="1" customHeight="1" outlineLevel="2">
      <c r="A293" s="73">
        <v>1213</v>
      </c>
      <c r="B293" s="74" t="s">
        <v>930</v>
      </c>
      <c r="C293" s="75" t="s">
        <v>1298</v>
      </c>
      <c r="D293" s="76">
        <v>0</v>
      </c>
      <c r="E293" s="76">
        <v>0</v>
      </c>
      <c r="F293" s="76">
        <v>0</v>
      </c>
      <c r="G293" s="76">
        <v>0</v>
      </c>
      <c r="H293" s="76">
        <v>0</v>
      </c>
      <c r="I293" s="76">
        <v>0</v>
      </c>
      <c r="J293" s="76">
        <v>0</v>
      </c>
      <c r="K293" s="76">
        <v>0</v>
      </c>
      <c r="L293" s="76">
        <v>0</v>
      </c>
      <c r="M293" s="76">
        <v>0</v>
      </c>
      <c r="N293" s="76">
        <v>0</v>
      </c>
      <c r="O293" s="76">
        <v>0</v>
      </c>
      <c r="P293" s="76">
        <v>0</v>
      </c>
      <c r="Q293" s="76">
        <v>0</v>
      </c>
      <c r="R293" s="76">
        <v>0</v>
      </c>
      <c r="S293" s="76">
        <v>0</v>
      </c>
      <c r="T293" s="76">
        <v>0</v>
      </c>
      <c r="U293" s="76">
        <v>0</v>
      </c>
      <c r="V293" s="76">
        <v>0</v>
      </c>
      <c r="W293" s="76">
        <v>0</v>
      </c>
      <c r="X293" s="76">
        <v>0</v>
      </c>
      <c r="Y293" s="76">
        <v>0</v>
      </c>
      <c r="Z293" s="76">
        <v>0</v>
      </c>
      <c r="AA293" s="76">
        <v>0</v>
      </c>
      <c r="AB293" s="76">
        <v>0</v>
      </c>
      <c r="AC293" s="76">
        <v>0</v>
      </c>
      <c r="AD293" s="76">
        <v>0</v>
      </c>
      <c r="AE293" s="76">
        <v>0</v>
      </c>
      <c r="AF293" s="76">
        <v>0</v>
      </c>
      <c r="AG293" s="76">
        <v>0</v>
      </c>
      <c r="AH293" s="76">
        <v>0</v>
      </c>
      <c r="AI293" s="76">
        <v>0</v>
      </c>
      <c r="AJ293" s="77">
        <f t="shared" si="4"/>
        <v>0</v>
      </c>
      <c r="AM293" s="70"/>
    </row>
    <row r="294" spans="1:39" ht="20.100000000000001" hidden="1" customHeight="1" outlineLevel="2">
      <c r="A294" s="73">
        <v>1214</v>
      </c>
      <c r="B294" s="74" t="s">
        <v>931</v>
      </c>
      <c r="C294" s="75" t="s">
        <v>1298</v>
      </c>
      <c r="D294" s="76">
        <v>0</v>
      </c>
      <c r="E294" s="76">
        <v>0</v>
      </c>
      <c r="F294" s="76">
        <v>0</v>
      </c>
      <c r="G294" s="76">
        <v>0</v>
      </c>
      <c r="H294" s="76">
        <v>0</v>
      </c>
      <c r="I294" s="76">
        <v>0</v>
      </c>
      <c r="J294" s="76">
        <v>0</v>
      </c>
      <c r="K294" s="76">
        <v>0</v>
      </c>
      <c r="L294" s="76">
        <v>0</v>
      </c>
      <c r="M294" s="76">
        <v>0</v>
      </c>
      <c r="N294" s="76">
        <v>0</v>
      </c>
      <c r="O294" s="76">
        <v>0</v>
      </c>
      <c r="P294" s="76">
        <v>0</v>
      </c>
      <c r="Q294" s="76">
        <v>0</v>
      </c>
      <c r="R294" s="76">
        <v>0</v>
      </c>
      <c r="S294" s="76">
        <v>0</v>
      </c>
      <c r="T294" s="76">
        <v>0</v>
      </c>
      <c r="U294" s="76">
        <v>0</v>
      </c>
      <c r="V294" s="76">
        <v>0</v>
      </c>
      <c r="W294" s="76">
        <v>0</v>
      </c>
      <c r="X294" s="76">
        <v>0</v>
      </c>
      <c r="Y294" s="76">
        <v>0</v>
      </c>
      <c r="Z294" s="76">
        <v>0</v>
      </c>
      <c r="AA294" s="76">
        <v>0</v>
      </c>
      <c r="AB294" s="76">
        <v>0</v>
      </c>
      <c r="AC294" s="76">
        <v>0</v>
      </c>
      <c r="AD294" s="76">
        <v>0</v>
      </c>
      <c r="AE294" s="76">
        <v>0</v>
      </c>
      <c r="AF294" s="76">
        <v>0</v>
      </c>
      <c r="AG294" s="76">
        <v>0</v>
      </c>
      <c r="AH294" s="76">
        <v>0</v>
      </c>
      <c r="AI294" s="76">
        <v>0</v>
      </c>
      <c r="AJ294" s="77">
        <f t="shared" si="4"/>
        <v>0</v>
      </c>
      <c r="AM294" s="70"/>
    </row>
    <row r="295" spans="1:39" ht="20.100000000000001" hidden="1" customHeight="1" outlineLevel="2">
      <c r="A295" s="73">
        <v>1215</v>
      </c>
      <c r="B295" s="74" t="s">
        <v>932</v>
      </c>
      <c r="C295" s="75" t="s">
        <v>1298</v>
      </c>
      <c r="D295" s="76">
        <v>0</v>
      </c>
      <c r="E295" s="76">
        <v>0</v>
      </c>
      <c r="F295" s="76">
        <v>0</v>
      </c>
      <c r="G295" s="76">
        <v>0</v>
      </c>
      <c r="H295" s="76">
        <v>0</v>
      </c>
      <c r="I295" s="76">
        <v>0</v>
      </c>
      <c r="J295" s="76">
        <v>0</v>
      </c>
      <c r="K295" s="76">
        <v>0</v>
      </c>
      <c r="L295" s="76">
        <v>0</v>
      </c>
      <c r="M295" s="76">
        <v>0</v>
      </c>
      <c r="N295" s="76">
        <v>0</v>
      </c>
      <c r="O295" s="76">
        <v>0</v>
      </c>
      <c r="P295" s="76">
        <v>0</v>
      </c>
      <c r="Q295" s="76">
        <v>0</v>
      </c>
      <c r="R295" s="76">
        <v>0</v>
      </c>
      <c r="S295" s="76">
        <v>0</v>
      </c>
      <c r="T295" s="76">
        <v>0</v>
      </c>
      <c r="U295" s="76">
        <v>0</v>
      </c>
      <c r="V295" s="76">
        <v>0</v>
      </c>
      <c r="W295" s="76">
        <v>0</v>
      </c>
      <c r="X295" s="76">
        <v>0</v>
      </c>
      <c r="Y295" s="76">
        <v>0</v>
      </c>
      <c r="Z295" s="76">
        <v>0</v>
      </c>
      <c r="AA295" s="76">
        <v>0</v>
      </c>
      <c r="AB295" s="76">
        <v>0</v>
      </c>
      <c r="AC295" s="76">
        <v>0</v>
      </c>
      <c r="AD295" s="76">
        <v>0</v>
      </c>
      <c r="AE295" s="76">
        <v>0</v>
      </c>
      <c r="AF295" s="76">
        <v>0</v>
      </c>
      <c r="AG295" s="76">
        <v>0</v>
      </c>
      <c r="AH295" s="76">
        <v>0</v>
      </c>
      <c r="AI295" s="76">
        <v>0</v>
      </c>
      <c r="AJ295" s="77">
        <f t="shared" si="4"/>
        <v>0</v>
      </c>
      <c r="AM295" s="70"/>
    </row>
    <row r="296" spans="1:39" ht="20.100000000000001" hidden="1" customHeight="1" outlineLevel="2">
      <c r="A296" s="73">
        <v>1216</v>
      </c>
      <c r="B296" s="74" t="s">
        <v>933</v>
      </c>
      <c r="C296" s="75" t="s">
        <v>1298</v>
      </c>
      <c r="D296" s="76">
        <v>0</v>
      </c>
      <c r="E296" s="76">
        <v>0</v>
      </c>
      <c r="F296" s="76">
        <v>0</v>
      </c>
      <c r="G296" s="76">
        <v>0</v>
      </c>
      <c r="H296" s="76">
        <v>0</v>
      </c>
      <c r="I296" s="76">
        <v>0</v>
      </c>
      <c r="J296" s="76">
        <v>0</v>
      </c>
      <c r="K296" s="76">
        <v>0</v>
      </c>
      <c r="L296" s="76">
        <v>0</v>
      </c>
      <c r="M296" s="76">
        <v>0</v>
      </c>
      <c r="N296" s="76">
        <v>0</v>
      </c>
      <c r="O296" s="76">
        <v>0</v>
      </c>
      <c r="P296" s="76">
        <v>0</v>
      </c>
      <c r="Q296" s="76">
        <v>0</v>
      </c>
      <c r="R296" s="76">
        <v>0</v>
      </c>
      <c r="S296" s="76">
        <v>0</v>
      </c>
      <c r="T296" s="76">
        <v>0</v>
      </c>
      <c r="U296" s="76">
        <v>0</v>
      </c>
      <c r="V296" s="76">
        <v>0</v>
      </c>
      <c r="W296" s="76">
        <v>0</v>
      </c>
      <c r="X296" s="76">
        <v>0</v>
      </c>
      <c r="Y296" s="76">
        <v>0</v>
      </c>
      <c r="Z296" s="76">
        <v>0</v>
      </c>
      <c r="AA296" s="76">
        <v>0</v>
      </c>
      <c r="AB296" s="76">
        <v>0</v>
      </c>
      <c r="AC296" s="76">
        <v>0</v>
      </c>
      <c r="AD296" s="76">
        <v>0</v>
      </c>
      <c r="AE296" s="76">
        <v>0</v>
      </c>
      <c r="AF296" s="76">
        <v>0</v>
      </c>
      <c r="AG296" s="76">
        <v>0</v>
      </c>
      <c r="AH296" s="76">
        <v>0</v>
      </c>
      <c r="AI296" s="76">
        <v>0</v>
      </c>
      <c r="AJ296" s="77">
        <f t="shared" si="4"/>
        <v>0</v>
      </c>
      <c r="AM296" s="70"/>
    </row>
    <row r="297" spans="1:39" ht="20.100000000000001" hidden="1" customHeight="1" outlineLevel="2">
      <c r="A297" s="73">
        <v>1217</v>
      </c>
      <c r="B297" s="74" t="s">
        <v>934</v>
      </c>
      <c r="C297" s="75" t="s">
        <v>1298</v>
      </c>
      <c r="D297" s="76">
        <v>0</v>
      </c>
      <c r="E297" s="76">
        <v>0</v>
      </c>
      <c r="F297" s="76">
        <v>0</v>
      </c>
      <c r="G297" s="76">
        <v>0</v>
      </c>
      <c r="H297" s="76">
        <v>0</v>
      </c>
      <c r="I297" s="76">
        <v>0</v>
      </c>
      <c r="J297" s="76">
        <v>0</v>
      </c>
      <c r="K297" s="76">
        <v>0</v>
      </c>
      <c r="L297" s="76">
        <v>0</v>
      </c>
      <c r="M297" s="76">
        <v>0</v>
      </c>
      <c r="N297" s="76">
        <v>0</v>
      </c>
      <c r="O297" s="76">
        <v>0</v>
      </c>
      <c r="P297" s="76">
        <v>0</v>
      </c>
      <c r="Q297" s="76">
        <v>0</v>
      </c>
      <c r="R297" s="76">
        <v>0</v>
      </c>
      <c r="S297" s="76">
        <v>0</v>
      </c>
      <c r="T297" s="76">
        <v>0</v>
      </c>
      <c r="U297" s="76">
        <v>0</v>
      </c>
      <c r="V297" s="76">
        <v>0</v>
      </c>
      <c r="W297" s="76">
        <v>0</v>
      </c>
      <c r="X297" s="76">
        <v>0</v>
      </c>
      <c r="Y297" s="76">
        <v>0</v>
      </c>
      <c r="Z297" s="76">
        <v>0</v>
      </c>
      <c r="AA297" s="76">
        <v>0</v>
      </c>
      <c r="AB297" s="76">
        <v>0</v>
      </c>
      <c r="AC297" s="76">
        <v>0</v>
      </c>
      <c r="AD297" s="76">
        <v>0</v>
      </c>
      <c r="AE297" s="76">
        <v>0</v>
      </c>
      <c r="AF297" s="76">
        <v>0</v>
      </c>
      <c r="AG297" s="76">
        <v>0</v>
      </c>
      <c r="AH297" s="76">
        <v>0</v>
      </c>
      <c r="AI297" s="76">
        <v>0</v>
      </c>
      <c r="AJ297" s="77">
        <f t="shared" si="4"/>
        <v>0</v>
      </c>
      <c r="AM297" s="70"/>
    </row>
    <row r="298" spans="1:39" ht="20.100000000000001" hidden="1" customHeight="1" outlineLevel="2">
      <c r="A298" s="73">
        <v>1218</v>
      </c>
      <c r="B298" s="74" t="s">
        <v>935</v>
      </c>
      <c r="C298" s="75" t="s">
        <v>1298</v>
      </c>
      <c r="D298" s="76">
        <v>0</v>
      </c>
      <c r="E298" s="76">
        <v>0</v>
      </c>
      <c r="F298" s="76">
        <v>0</v>
      </c>
      <c r="G298" s="76">
        <v>0</v>
      </c>
      <c r="H298" s="76">
        <v>0</v>
      </c>
      <c r="I298" s="76">
        <v>0</v>
      </c>
      <c r="J298" s="76">
        <v>0</v>
      </c>
      <c r="K298" s="76">
        <v>0</v>
      </c>
      <c r="L298" s="76">
        <v>0</v>
      </c>
      <c r="M298" s="76">
        <v>0</v>
      </c>
      <c r="N298" s="76">
        <v>0</v>
      </c>
      <c r="O298" s="76">
        <v>0</v>
      </c>
      <c r="P298" s="76">
        <v>0</v>
      </c>
      <c r="Q298" s="76">
        <v>0</v>
      </c>
      <c r="R298" s="76">
        <v>0</v>
      </c>
      <c r="S298" s="76">
        <v>0</v>
      </c>
      <c r="T298" s="76">
        <v>0</v>
      </c>
      <c r="U298" s="76">
        <v>0</v>
      </c>
      <c r="V298" s="76">
        <v>0</v>
      </c>
      <c r="W298" s="76">
        <v>0</v>
      </c>
      <c r="X298" s="76">
        <v>0</v>
      </c>
      <c r="Y298" s="76">
        <v>0</v>
      </c>
      <c r="Z298" s="76">
        <v>0</v>
      </c>
      <c r="AA298" s="76">
        <v>0</v>
      </c>
      <c r="AB298" s="76">
        <v>0</v>
      </c>
      <c r="AC298" s="76">
        <v>0</v>
      </c>
      <c r="AD298" s="76">
        <v>0</v>
      </c>
      <c r="AE298" s="76">
        <v>0</v>
      </c>
      <c r="AF298" s="76">
        <v>0</v>
      </c>
      <c r="AG298" s="76">
        <v>0</v>
      </c>
      <c r="AH298" s="76">
        <v>0</v>
      </c>
      <c r="AI298" s="76">
        <v>0</v>
      </c>
      <c r="AJ298" s="77">
        <f t="shared" si="4"/>
        <v>0</v>
      </c>
      <c r="AM298" s="70"/>
    </row>
    <row r="299" spans="1:39" ht="20.100000000000001" hidden="1" customHeight="1" outlineLevel="2">
      <c r="A299" s="73">
        <v>1219</v>
      </c>
      <c r="B299" s="74" t="s">
        <v>936</v>
      </c>
      <c r="C299" s="75" t="s">
        <v>1298</v>
      </c>
      <c r="D299" s="76">
        <v>0</v>
      </c>
      <c r="E299" s="76">
        <v>0</v>
      </c>
      <c r="F299" s="76">
        <v>0</v>
      </c>
      <c r="G299" s="76">
        <v>0</v>
      </c>
      <c r="H299" s="76">
        <v>0</v>
      </c>
      <c r="I299" s="76">
        <v>0</v>
      </c>
      <c r="J299" s="76">
        <v>0</v>
      </c>
      <c r="K299" s="76">
        <v>0</v>
      </c>
      <c r="L299" s="76">
        <v>0</v>
      </c>
      <c r="M299" s="76">
        <v>0</v>
      </c>
      <c r="N299" s="76">
        <v>0</v>
      </c>
      <c r="O299" s="76">
        <v>0</v>
      </c>
      <c r="P299" s="76">
        <v>0</v>
      </c>
      <c r="Q299" s="76">
        <v>0</v>
      </c>
      <c r="R299" s="76">
        <v>0</v>
      </c>
      <c r="S299" s="76">
        <v>0</v>
      </c>
      <c r="T299" s="76">
        <v>0</v>
      </c>
      <c r="U299" s="76">
        <v>0</v>
      </c>
      <c r="V299" s="76">
        <v>0</v>
      </c>
      <c r="W299" s="76">
        <v>0</v>
      </c>
      <c r="X299" s="76">
        <v>0</v>
      </c>
      <c r="Y299" s="76">
        <v>0</v>
      </c>
      <c r="Z299" s="76">
        <v>0</v>
      </c>
      <c r="AA299" s="76">
        <v>0</v>
      </c>
      <c r="AB299" s="76">
        <v>0</v>
      </c>
      <c r="AC299" s="76">
        <v>0</v>
      </c>
      <c r="AD299" s="76">
        <v>0</v>
      </c>
      <c r="AE299" s="76">
        <v>0</v>
      </c>
      <c r="AF299" s="76">
        <v>0</v>
      </c>
      <c r="AG299" s="76">
        <v>0</v>
      </c>
      <c r="AH299" s="76">
        <v>0</v>
      </c>
      <c r="AI299" s="76">
        <v>0</v>
      </c>
      <c r="AJ299" s="77">
        <f t="shared" si="4"/>
        <v>0</v>
      </c>
      <c r="AM299" s="70"/>
    </row>
    <row r="300" spans="1:39" ht="20.100000000000001" hidden="1" customHeight="1" outlineLevel="2">
      <c r="A300" s="73">
        <v>1220</v>
      </c>
      <c r="B300" s="74" t="s">
        <v>937</v>
      </c>
      <c r="C300" s="75" t="s">
        <v>1298</v>
      </c>
      <c r="D300" s="76">
        <v>0</v>
      </c>
      <c r="E300" s="76">
        <v>0</v>
      </c>
      <c r="F300" s="76">
        <v>0</v>
      </c>
      <c r="G300" s="76">
        <v>0</v>
      </c>
      <c r="H300" s="76">
        <v>0</v>
      </c>
      <c r="I300" s="76">
        <v>0</v>
      </c>
      <c r="J300" s="76">
        <v>0</v>
      </c>
      <c r="K300" s="76">
        <v>0</v>
      </c>
      <c r="L300" s="76">
        <v>0</v>
      </c>
      <c r="M300" s="76">
        <v>0</v>
      </c>
      <c r="N300" s="76">
        <v>0</v>
      </c>
      <c r="O300" s="76">
        <v>0</v>
      </c>
      <c r="P300" s="76">
        <v>0</v>
      </c>
      <c r="Q300" s="76">
        <v>0</v>
      </c>
      <c r="R300" s="76">
        <v>0</v>
      </c>
      <c r="S300" s="76">
        <v>0</v>
      </c>
      <c r="T300" s="76">
        <v>0</v>
      </c>
      <c r="U300" s="76">
        <v>0</v>
      </c>
      <c r="V300" s="76">
        <v>0</v>
      </c>
      <c r="W300" s="76">
        <v>0</v>
      </c>
      <c r="X300" s="76">
        <v>0</v>
      </c>
      <c r="Y300" s="76">
        <v>0</v>
      </c>
      <c r="Z300" s="76">
        <v>0</v>
      </c>
      <c r="AA300" s="76">
        <v>0</v>
      </c>
      <c r="AB300" s="76">
        <v>0</v>
      </c>
      <c r="AC300" s="76">
        <v>0</v>
      </c>
      <c r="AD300" s="76">
        <v>0</v>
      </c>
      <c r="AE300" s="76">
        <v>0</v>
      </c>
      <c r="AF300" s="76">
        <v>0</v>
      </c>
      <c r="AG300" s="76">
        <v>0</v>
      </c>
      <c r="AH300" s="76">
        <v>0</v>
      </c>
      <c r="AI300" s="76">
        <v>0</v>
      </c>
      <c r="AJ300" s="77">
        <f t="shared" si="4"/>
        <v>0</v>
      </c>
      <c r="AM300" s="70"/>
    </row>
    <row r="301" spans="1:39" ht="20.100000000000001" hidden="1" customHeight="1" outlineLevel="2">
      <c r="A301" s="73">
        <v>1221</v>
      </c>
      <c r="B301" s="74" t="s">
        <v>938</v>
      </c>
      <c r="C301" s="75" t="s">
        <v>1298</v>
      </c>
      <c r="D301" s="76">
        <v>0</v>
      </c>
      <c r="E301" s="76">
        <v>0</v>
      </c>
      <c r="F301" s="76">
        <v>0</v>
      </c>
      <c r="G301" s="76">
        <v>0</v>
      </c>
      <c r="H301" s="76">
        <v>0</v>
      </c>
      <c r="I301" s="76">
        <v>0</v>
      </c>
      <c r="J301" s="76">
        <v>0</v>
      </c>
      <c r="K301" s="76">
        <v>0</v>
      </c>
      <c r="L301" s="76">
        <v>0</v>
      </c>
      <c r="M301" s="76">
        <v>0</v>
      </c>
      <c r="N301" s="76">
        <v>0</v>
      </c>
      <c r="O301" s="76">
        <v>0</v>
      </c>
      <c r="P301" s="76">
        <v>0</v>
      </c>
      <c r="Q301" s="76">
        <v>0</v>
      </c>
      <c r="R301" s="76">
        <v>0</v>
      </c>
      <c r="S301" s="76">
        <v>0</v>
      </c>
      <c r="T301" s="76">
        <v>0</v>
      </c>
      <c r="U301" s="76">
        <v>0</v>
      </c>
      <c r="V301" s="76">
        <v>0</v>
      </c>
      <c r="W301" s="76">
        <v>0</v>
      </c>
      <c r="X301" s="76">
        <v>0</v>
      </c>
      <c r="Y301" s="76">
        <v>0</v>
      </c>
      <c r="Z301" s="76">
        <v>0</v>
      </c>
      <c r="AA301" s="76">
        <v>0</v>
      </c>
      <c r="AB301" s="76">
        <v>0</v>
      </c>
      <c r="AC301" s="76">
        <v>0</v>
      </c>
      <c r="AD301" s="76">
        <v>0</v>
      </c>
      <c r="AE301" s="76">
        <v>0</v>
      </c>
      <c r="AF301" s="76">
        <v>0</v>
      </c>
      <c r="AG301" s="76">
        <v>0</v>
      </c>
      <c r="AH301" s="76">
        <v>0</v>
      </c>
      <c r="AI301" s="76">
        <v>0</v>
      </c>
      <c r="AJ301" s="77">
        <f t="shared" si="4"/>
        <v>0</v>
      </c>
      <c r="AM301" s="70"/>
    </row>
    <row r="302" spans="1:39" ht="20.100000000000001" hidden="1" customHeight="1" outlineLevel="2">
      <c r="A302" s="73">
        <v>1222</v>
      </c>
      <c r="B302" s="74" t="s">
        <v>939</v>
      </c>
      <c r="C302" s="75" t="s">
        <v>1298</v>
      </c>
      <c r="D302" s="76">
        <v>0</v>
      </c>
      <c r="E302" s="76">
        <v>0</v>
      </c>
      <c r="F302" s="76">
        <v>0</v>
      </c>
      <c r="G302" s="76">
        <v>0</v>
      </c>
      <c r="H302" s="76">
        <v>0</v>
      </c>
      <c r="I302" s="76">
        <v>0</v>
      </c>
      <c r="J302" s="76">
        <v>0</v>
      </c>
      <c r="K302" s="76">
        <v>0</v>
      </c>
      <c r="L302" s="76">
        <v>0</v>
      </c>
      <c r="M302" s="76">
        <v>0</v>
      </c>
      <c r="N302" s="76">
        <v>0</v>
      </c>
      <c r="O302" s="76">
        <v>0</v>
      </c>
      <c r="P302" s="76">
        <v>0</v>
      </c>
      <c r="Q302" s="76">
        <v>0</v>
      </c>
      <c r="R302" s="76">
        <v>0</v>
      </c>
      <c r="S302" s="76">
        <v>0</v>
      </c>
      <c r="T302" s="76">
        <v>0</v>
      </c>
      <c r="U302" s="76">
        <v>0</v>
      </c>
      <c r="V302" s="76">
        <v>0</v>
      </c>
      <c r="W302" s="76">
        <v>0</v>
      </c>
      <c r="X302" s="76">
        <v>0</v>
      </c>
      <c r="Y302" s="76">
        <v>0</v>
      </c>
      <c r="Z302" s="76">
        <v>0</v>
      </c>
      <c r="AA302" s="76">
        <v>0</v>
      </c>
      <c r="AB302" s="76">
        <v>0</v>
      </c>
      <c r="AC302" s="76">
        <v>0</v>
      </c>
      <c r="AD302" s="76">
        <v>0</v>
      </c>
      <c r="AE302" s="76">
        <v>0</v>
      </c>
      <c r="AF302" s="76">
        <v>0</v>
      </c>
      <c r="AG302" s="76">
        <v>0</v>
      </c>
      <c r="AH302" s="76">
        <v>0</v>
      </c>
      <c r="AI302" s="76">
        <v>0</v>
      </c>
      <c r="AJ302" s="77">
        <f t="shared" si="4"/>
        <v>0</v>
      </c>
      <c r="AM302" s="70"/>
    </row>
    <row r="303" spans="1:39" ht="20.100000000000001" hidden="1" customHeight="1" outlineLevel="2">
      <c r="A303" s="73">
        <v>1223</v>
      </c>
      <c r="B303" s="74" t="s">
        <v>940</v>
      </c>
      <c r="C303" s="75" t="s">
        <v>1298</v>
      </c>
      <c r="D303" s="76">
        <v>0</v>
      </c>
      <c r="E303" s="76">
        <v>0</v>
      </c>
      <c r="F303" s="76">
        <v>0</v>
      </c>
      <c r="G303" s="76">
        <v>0</v>
      </c>
      <c r="H303" s="76">
        <v>0</v>
      </c>
      <c r="I303" s="76">
        <v>0</v>
      </c>
      <c r="J303" s="76">
        <v>0</v>
      </c>
      <c r="K303" s="76">
        <v>0</v>
      </c>
      <c r="L303" s="76">
        <v>0</v>
      </c>
      <c r="M303" s="76">
        <v>0</v>
      </c>
      <c r="N303" s="76">
        <v>0</v>
      </c>
      <c r="O303" s="76">
        <v>0</v>
      </c>
      <c r="P303" s="76">
        <v>0</v>
      </c>
      <c r="Q303" s="76">
        <v>0</v>
      </c>
      <c r="R303" s="76">
        <v>0</v>
      </c>
      <c r="S303" s="76">
        <v>0</v>
      </c>
      <c r="T303" s="76">
        <v>0</v>
      </c>
      <c r="U303" s="76">
        <v>0</v>
      </c>
      <c r="V303" s="76">
        <v>0</v>
      </c>
      <c r="W303" s="76">
        <v>0</v>
      </c>
      <c r="X303" s="76">
        <v>0</v>
      </c>
      <c r="Y303" s="76">
        <v>0</v>
      </c>
      <c r="Z303" s="76">
        <v>0</v>
      </c>
      <c r="AA303" s="76">
        <v>0</v>
      </c>
      <c r="AB303" s="76">
        <v>0</v>
      </c>
      <c r="AC303" s="76">
        <v>0</v>
      </c>
      <c r="AD303" s="76">
        <v>0</v>
      </c>
      <c r="AE303" s="76">
        <v>0</v>
      </c>
      <c r="AF303" s="76">
        <v>0</v>
      </c>
      <c r="AG303" s="76">
        <v>0</v>
      </c>
      <c r="AH303" s="76">
        <v>0</v>
      </c>
      <c r="AI303" s="76">
        <v>0</v>
      </c>
      <c r="AJ303" s="77">
        <f t="shared" si="4"/>
        <v>0</v>
      </c>
      <c r="AM303" s="70"/>
    </row>
    <row r="304" spans="1:39" ht="20.100000000000001" hidden="1" customHeight="1" outlineLevel="2">
      <c r="A304" s="73">
        <v>1224</v>
      </c>
      <c r="B304" s="74" t="s">
        <v>941</v>
      </c>
      <c r="C304" s="75" t="s">
        <v>1298</v>
      </c>
      <c r="D304" s="76">
        <v>0</v>
      </c>
      <c r="E304" s="76">
        <v>0</v>
      </c>
      <c r="F304" s="76">
        <v>0</v>
      </c>
      <c r="G304" s="76">
        <v>0</v>
      </c>
      <c r="H304" s="76">
        <v>0</v>
      </c>
      <c r="I304" s="76">
        <v>0</v>
      </c>
      <c r="J304" s="76">
        <v>0</v>
      </c>
      <c r="K304" s="76">
        <v>0</v>
      </c>
      <c r="L304" s="76">
        <v>0</v>
      </c>
      <c r="M304" s="76">
        <v>0</v>
      </c>
      <c r="N304" s="76">
        <v>0</v>
      </c>
      <c r="O304" s="76">
        <v>0</v>
      </c>
      <c r="P304" s="76">
        <v>0</v>
      </c>
      <c r="Q304" s="76">
        <v>0</v>
      </c>
      <c r="R304" s="76">
        <v>0</v>
      </c>
      <c r="S304" s="76">
        <v>0</v>
      </c>
      <c r="T304" s="76">
        <v>0</v>
      </c>
      <c r="U304" s="76">
        <v>0</v>
      </c>
      <c r="V304" s="76">
        <v>0</v>
      </c>
      <c r="W304" s="76">
        <v>0</v>
      </c>
      <c r="X304" s="76">
        <v>0</v>
      </c>
      <c r="Y304" s="76">
        <v>0</v>
      </c>
      <c r="Z304" s="76">
        <v>0</v>
      </c>
      <c r="AA304" s="76">
        <v>0</v>
      </c>
      <c r="AB304" s="76">
        <v>0</v>
      </c>
      <c r="AC304" s="76">
        <v>0</v>
      </c>
      <c r="AD304" s="76">
        <v>0</v>
      </c>
      <c r="AE304" s="76">
        <v>0</v>
      </c>
      <c r="AF304" s="76">
        <v>0</v>
      </c>
      <c r="AG304" s="76">
        <v>0</v>
      </c>
      <c r="AH304" s="76">
        <v>0</v>
      </c>
      <c r="AI304" s="76">
        <v>0</v>
      </c>
      <c r="AJ304" s="77">
        <f t="shared" si="4"/>
        <v>0</v>
      </c>
      <c r="AM304" s="70"/>
    </row>
    <row r="305" spans="1:39" ht="20.100000000000001" hidden="1" customHeight="1" outlineLevel="2">
      <c r="A305" s="73">
        <v>1225</v>
      </c>
      <c r="B305" s="74" t="s">
        <v>942</v>
      </c>
      <c r="C305" s="75" t="s">
        <v>1298</v>
      </c>
      <c r="D305" s="76">
        <v>0</v>
      </c>
      <c r="E305" s="76">
        <v>0</v>
      </c>
      <c r="F305" s="76">
        <v>0</v>
      </c>
      <c r="G305" s="76">
        <v>0</v>
      </c>
      <c r="H305" s="76">
        <v>0</v>
      </c>
      <c r="I305" s="76">
        <v>0</v>
      </c>
      <c r="J305" s="76">
        <v>0</v>
      </c>
      <c r="K305" s="76">
        <v>0</v>
      </c>
      <c r="L305" s="76">
        <v>0</v>
      </c>
      <c r="M305" s="76">
        <v>0</v>
      </c>
      <c r="N305" s="76">
        <v>0</v>
      </c>
      <c r="O305" s="76">
        <v>0</v>
      </c>
      <c r="P305" s="76">
        <v>0</v>
      </c>
      <c r="Q305" s="76">
        <v>0</v>
      </c>
      <c r="R305" s="76">
        <v>0</v>
      </c>
      <c r="S305" s="76">
        <v>0</v>
      </c>
      <c r="T305" s="76">
        <v>0</v>
      </c>
      <c r="U305" s="76">
        <v>0</v>
      </c>
      <c r="V305" s="76">
        <v>0</v>
      </c>
      <c r="W305" s="76">
        <v>0</v>
      </c>
      <c r="X305" s="76">
        <v>0</v>
      </c>
      <c r="Y305" s="76">
        <v>0</v>
      </c>
      <c r="Z305" s="76">
        <v>0</v>
      </c>
      <c r="AA305" s="76">
        <v>0</v>
      </c>
      <c r="AB305" s="76">
        <v>0</v>
      </c>
      <c r="AC305" s="76">
        <v>0</v>
      </c>
      <c r="AD305" s="76">
        <v>0</v>
      </c>
      <c r="AE305" s="76">
        <v>0</v>
      </c>
      <c r="AF305" s="76">
        <v>0</v>
      </c>
      <c r="AG305" s="76">
        <v>0</v>
      </c>
      <c r="AH305" s="76">
        <v>0</v>
      </c>
      <c r="AI305" s="76">
        <v>0</v>
      </c>
      <c r="AJ305" s="77">
        <f t="shared" si="4"/>
        <v>0</v>
      </c>
      <c r="AM305" s="70"/>
    </row>
    <row r="306" spans="1:39" ht="20.100000000000001" hidden="1" customHeight="1" outlineLevel="2">
      <c r="A306" s="73">
        <v>1226</v>
      </c>
      <c r="B306" s="74" t="s">
        <v>943</v>
      </c>
      <c r="C306" s="75" t="s">
        <v>1298</v>
      </c>
      <c r="D306" s="76">
        <v>0</v>
      </c>
      <c r="E306" s="76">
        <v>0</v>
      </c>
      <c r="F306" s="76">
        <v>0</v>
      </c>
      <c r="G306" s="76">
        <v>0</v>
      </c>
      <c r="H306" s="76">
        <v>0</v>
      </c>
      <c r="I306" s="76">
        <v>0</v>
      </c>
      <c r="J306" s="76">
        <v>0</v>
      </c>
      <c r="K306" s="76">
        <v>0</v>
      </c>
      <c r="L306" s="76">
        <v>0</v>
      </c>
      <c r="M306" s="76">
        <v>0</v>
      </c>
      <c r="N306" s="76">
        <v>0</v>
      </c>
      <c r="O306" s="76">
        <v>0</v>
      </c>
      <c r="P306" s="76">
        <v>0</v>
      </c>
      <c r="Q306" s="76">
        <v>0</v>
      </c>
      <c r="R306" s="76">
        <v>0</v>
      </c>
      <c r="S306" s="76">
        <v>0</v>
      </c>
      <c r="T306" s="76">
        <v>0</v>
      </c>
      <c r="U306" s="76">
        <v>0</v>
      </c>
      <c r="V306" s="76">
        <v>0</v>
      </c>
      <c r="W306" s="76">
        <v>0</v>
      </c>
      <c r="X306" s="76">
        <v>0</v>
      </c>
      <c r="Y306" s="76">
        <v>0</v>
      </c>
      <c r="Z306" s="76">
        <v>0</v>
      </c>
      <c r="AA306" s="76">
        <v>0</v>
      </c>
      <c r="AB306" s="76">
        <v>0</v>
      </c>
      <c r="AC306" s="76">
        <v>0</v>
      </c>
      <c r="AD306" s="76">
        <v>0</v>
      </c>
      <c r="AE306" s="76">
        <v>0</v>
      </c>
      <c r="AF306" s="76">
        <v>0</v>
      </c>
      <c r="AG306" s="76">
        <v>0</v>
      </c>
      <c r="AH306" s="76">
        <v>0</v>
      </c>
      <c r="AI306" s="76">
        <v>0</v>
      </c>
      <c r="AJ306" s="77">
        <f t="shared" si="4"/>
        <v>0</v>
      </c>
      <c r="AM306" s="70"/>
    </row>
    <row r="307" spans="1:39" ht="20.100000000000001" hidden="1" customHeight="1" outlineLevel="2">
      <c r="A307" s="73">
        <v>1227</v>
      </c>
      <c r="B307" s="74" t="s">
        <v>944</v>
      </c>
      <c r="C307" s="75" t="s">
        <v>1298</v>
      </c>
      <c r="D307" s="76">
        <v>0</v>
      </c>
      <c r="E307" s="76">
        <v>0</v>
      </c>
      <c r="F307" s="76">
        <v>0</v>
      </c>
      <c r="G307" s="76">
        <v>0</v>
      </c>
      <c r="H307" s="76">
        <v>0</v>
      </c>
      <c r="I307" s="76">
        <v>0</v>
      </c>
      <c r="J307" s="76">
        <v>0</v>
      </c>
      <c r="K307" s="76">
        <v>0</v>
      </c>
      <c r="L307" s="76">
        <v>0</v>
      </c>
      <c r="M307" s="76">
        <v>0</v>
      </c>
      <c r="N307" s="76">
        <v>0</v>
      </c>
      <c r="O307" s="76">
        <v>0</v>
      </c>
      <c r="P307" s="76">
        <v>0</v>
      </c>
      <c r="Q307" s="76">
        <v>0</v>
      </c>
      <c r="R307" s="76">
        <v>0</v>
      </c>
      <c r="S307" s="76">
        <v>0</v>
      </c>
      <c r="T307" s="76">
        <v>0</v>
      </c>
      <c r="U307" s="76">
        <v>0</v>
      </c>
      <c r="V307" s="76">
        <v>0</v>
      </c>
      <c r="W307" s="76">
        <v>0</v>
      </c>
      <c r="X307" s="76">
        <v>0</v>
      </c>
      <c r="Y307" s="76">
        <v>0</v>
      </c>
      <c r="Z307" s="76">
        <v>0</v>
      </c>
      <c r="AA307" s="76">
        <v>0</v>
      </c>
      <c r="AB307" s="76">
        <v>0</v>
      </c>
      <c r="AC307" s="76">
        <v>0</v>
      </c>
      <c r="AD307" s="76">
        <v>0</v>
      </c>
      <c r="AE307" s="76">
        <v>0</v>
      </c>
      <c r="AF307" s="76">
        <v>0</v>
      </c>
      <c r="AG307" s="76">
        <v>0</v>
      </c>
      <c r="AH307" s="76">
        <v>0</v>
      </c>
      <c r="AI307" s="76">
        <v>0</v>
      </c>
      <c r="AJ307" s="77">
        <f t="shared" si="4"/>
        <v>0</v>
      </c>
      <c r="AM307" s="70"/>
    </row>
    <row r="308" spans="1:39" ht="20.100000000000001" hidden="1" customHeight="1" outlineLevel="2">
      <c r="A308" s="73">
        <v>1228</v>
      </c>
      <c r="B308" s="74" t="s">
        <v>945</v>
      </c>
      <c r="C308" s="75" t="s">
        <v>1298</v>
      </c>
      <c r="D308" s="76">
        <v>0</v>
      </c>
      <c r="E308" s="76">
        <v>0</v>
      </c>
      <c r="F308" s="76">
        <v>0</v>
      </c>
      <c r="G308" s="76">
        <v>0</v>
      </c>
      <c r="H308" s="76">
        <v>0</v>
      </c>
      <c r="I308" s="76">
        <v>0</v>
      </c>
      <c r="J308" s="76">
        <v>0</v>
      </c>
      <c r="K308" s="76">
        <v>0</v>
      </c>
      <c r="L308" s="76">
        <v>0</v>
      </c>
      <c r="M308" s="76">
        <v>0</v>
      </c>
      <c r="N308" s="76">
        <v>0</v>
      </c>
      <c r="O308" s="76">
        <v>0</v>
      </c>
      <c r="P308" s="76">
        <v>0</v>
      </c>
      <c r="Q308" s="76">
        <v>0</v>
      </c>
      <c r="R308" s="76">
        <v>0</v>
      </c>
      <c r="S308" s="76">
        <v>0</v>
      </c>
      <c r="T308" s="76">
        <v>0</v>
      </c>
      <c r="U308" s="76">
        <v>0</v>
      </c>
      <c r="V308" s="76">
        <v>0</v>
      </c>
      <c r="W308" s="76">
        <v>0</v>
      </c>
      <c r="X308" s="76">
        <v>0</v>
      </c>
      <c r="Y308" s="76">
        <v>0</v>
      </c>
      <c r="Z308" s="76">
        <v>0</v>
      </c>
      <c r="AA308" s="76">
        <v>0</v>
      </c>
      <c r="AB308" s="76">
        <v>0</v>
      </c>
      <c r="AC308" s="76">
        <v>0</v>
      </c>
      <c r="AD308" s="76">
        <v>0</v>
      </c>
      <c r="AE308" s="76">
        <v>0</v>
      </c>
      <c r="AF308" s="76">
        <v>0</v>
      </c>
      <c r="AG308" s="76">
        <v>0</v>
      </c>
      <c r="AH308" s="76">
        <v>0</v>
      </c>
      <c r="AI308" s="76">
        <v>0</v>
      </c>
      <c r="AJ308" s="77">
        <f t="shared" si="4"/>
        <v>0</v>
      </c>
      <c r="AM308" s="70"/>
    </row>
    <row r="309" spans="1:39" ht="20.100000000000001" hidden="1" customHeight="1" outlineLevel="2">
      <c r="A309" s="73">
        <v>1229</v>
      </c>
      <c r="B309" s="74" t="s">
        <v>946</v>
      </c>
      <c r="C309" s="75" t="s">
        <v>1298</v>
      </c>
      <c r="D309" s="76">
        <v>0</v>
      </c>
      <c r="E309" s="76">
        <v>0</v>
      </c>
      <c r="F309" s="76">
        <v>0</v>
      </c>
      <c r="G309" s="76">
        <v>0</v>
      </c>
      <c r="H309" s="76">
        <v>0</v>
      </c>
      <c r="I309" s="76">
        <v>0</v>
      </c>
      <c r="J309" s="76">
        <v>0</v>
      </c>
      <c r="K309" s="76">
        <v>0</v>
      </c>
      <c r="L309" s="76">
        <v>0</v>
      </c>
      <c r="M309" s="76">
        <v>0</v>
      </c>
      <c r="N309" s="76">
        <v>0</v>
      </c>
      <c r="O309" s="76">
        <v>0</v>
      </c>
      <c r="P309" s="76">
        <v>0</v>
      </c>
      <c r="Q309" s="76">
        <v>0</v>
      </c>
      <c r="R309" s="76">
        <v>0</v>
      </c>
      <c r="S309" s="76">
        <v>0</v>
      </c>
      <c r="T309" s="76">
        <v>0</v>
      </c>
      <c r="U309" s="76">
        <v>0</v>
      </c>
      <c r="V309" s="76">
        <v>0</v>
      </c>
      <c r="W309" s="76">
        <v>0</v>
      </c>
      <c r="X309" s="76">
        <v>0</v>
      </c>
      <c r="Y309" s="76">
        <v>0</v>
      </c>
      <c r="Z309" s="76">
        <v>0</v>
      </c>
      <c r="AA309" s="76">
        <v>0</v>
      </c>
      <c r="AB309" s="76">
        <v>0</v>
      </c>
      <c r="AC309" s="76">
        <v>0</v>
      </c>
      <c r="AD309" s="76">
        <v>0</v>
      </c>
      <c r="AE309" s="76">
        <v>0</v>
      </c>
      <c r="AF309" s="76">
        <v>0</v>
      </c>
      <c r="AG309" s="76">
        <v>0</v>
      </c>
      <c r="AH309" s="76">
        <v>0</v>
      </c>
      <c r="AI309" s="76">
        <v>0</v>
      </c>
      <c r="AJ309" s="77">
        <f t="shared" si="4"/>
        <v>0</v>
      </c>
      <c r="AM309" s="70"/>
    </row>
    <row r="310" spans="1:39" ht="20.100000000000001" hidden="1" customHeight="1" outlineLevel="2">
      <c r="A310" s="73">
        <v>1230</v>
      </c>
      <c r="B310" s="74" t="s">
        <v>947</v>
      </c>
      <c r="C310" s="75" t="s">
        <v>1298</v>
      </c>
      <c r="D310" s="76">
        <v>0</v>
      </c>
      <c r="E310" s="76">
        <v>0</v>
      </c>
      <c r="F310" s="76">
        <v>0</v>
      </c>
      <c r="G310" s="76">
        <v>0</v>
      </c>
      <c r="H310" s="76">
        <v>0</v>
      </c>
      <c r="I310" s="76">
        <v>0</v>
      </c>
      <c r="J310" s="76">
        <v>0</v>
      </c>
      <c r="K310" s="76">
        <v>0</v>
      </c>
      <c r="L310" s="76">
        <v>0</v>
      </c>
      <c r="M310" s="76">
        <v>0</v>
      </c>
      <c r="N310" s="76">
        <v>0</v>
      </c>
      <c r="O310" s="76">
        <v>0</v>
      </c>
      <c r="P310" s="76">
        <v>0</v>
      </c>
      <c r="Q310" s="76">
        <v>0</v>
      </c>
      <c r="R310" s="76">
        <v>0</v>
      </c>
      <c r="S310" s="76">
        <v>0</v>
      </c>
      <c r="T310" s="76">
        <v>0</v>
      </c>
      <c r="U310" s="76">
        <v>0</v>
      </c>
      <c r="V310" s="76">
        <v>0</v>
      </c>
      <c r="W310" s="76">
        <v>0</v>
      </c>
      <c r="X310" s="76">
        <v>0</v>
      </c>
      <c r="Y310" s="76">
        <v>0</v>
      </c>
      <c r="Z310" s="76">
        <v>0</v>
      </c>
      <c r="AA310" s="76">
        <v>0</v>
      </c>
      <c r="AB310" s="76">
        <v>0</v>
      </c>
      <c r="AC310" s="76">
        <v>0</v>
      </c>
      <c r="AD310" s="76">
        <v>0</v>
      </c>
      <c r="AE310" s="76">
        <v>0</v>
      </c>
      <c r="AF310" s="76">
        <v>0</v>
      </c>
      <c r="AG310" s="76">
        <v>0</v>
      </c>
      <c r="AH310" s="76">
        <v>0</v>
      </c>
      <c r="AI310" s="76">
        <v>0</v>
      </c>
      <c r="AJ310" s="77">
        <f t="shared" si="4"/>
        <v>0</v>
      </c>
      <c r="AM310" s="70"/>
    </row>
    <row r="311" spans="1:39" ht="20.100000000000001" hidden="1" customHeight="1" outlineLevel="2">
      <c r="A311" s="73">
        <v>1231</v>
      </c>
      <c r="B311" s="74" t="s">
        <v>948</v>
      </c>
      <c r="C311" s="75" t="s">
        <v>1298</v>
      </c>
      <c r="D311" s="76">
        <v>0</v>
      </c>
      <c r="E311" s="76">
        <v>0</v>
      </c>
      <c r="F311" s="76">
        <v>0</v>
      </c>
      <c r="G311" s="76">
        <v>0</v>
      </c>
      <c r="H311" s="76">
        <v>0</v>
      </c>
      <c r="I311" s="76">
        <v>0</v>
      </c>
      <c r="J311" s="76">
        <v>0</v>
      </c>
      <c r="K311" s="76">
        <v>0</v>
      </c>
      <c r="L311" s="76">
        <v>0</v>
      </c>
      <c r="M311" s="76">
        <v>0</v>
      </c>
      <c r="N311" s="76">
        <v>0</v>
      </c>
      <c r="O311" s="76">
        <v>0</v>
      </c>
      <c r="P311" s="76">
        <v>0</v>
      </c>
      <c r="Q311" s="76">
        <v>0</v>
      </c>
      <c r="R311" s="76">
        <v>0</v>
      </c>
      <c r="S311" s="76">
        <v>0</v>
      </c>
      <c r="T311" s="76">
        <v>0</v>
      </c>
      <c r="U311" s="76">
        <v>0</v>
      </c>
      <c r="V311" s="76">
        <v>0</v>
      </c>
      <c r="W311" s="76">
        <v>0</v>
      </c>
      <c r="X311" s="76">
        <v>0</v>
      </c>
      <c r="Y311" s="76">
        <v>0</v>
      </c>
      <c r="Z311" s="76">
        <v>0</v>
      </c>
      <c r="AA311" s="76">
        <v>0</v>
      </c>
      <c r="AB311" s="76">
        <v>0</v>
      </c>
      <c r="AC311" s="76">
        <v>0</v>
      </c>
      <c r="AD311" s="76">
        <v>0</v>
      </c>
      <c r="AE311" s="76">
        <v>0</v>
      </c>
      <c r="AF311" s="76">
        <v>0</v>
      </c>
      <c r="AG311" s="76">
        <v>0</v>
      </c>
      <c r="AH311" s="76">
        <v>0</v>
      </c>
      <c r="AI311" s="76">
        <v>0</v>
      </c>
      <c r="AJ311" s="77">
        <f t="shared" si="4"/>
        <v>0</v>
      </c>
      <c r="AM311" s="70"/>
    </row>
    <row r="312" spans="1:39" ht="20.100000000000001" hidden="1" customHeight="1" outlineLevel="2">
      <c r="A312" s="73">
        <v>1232</v>
      </c>
      <c r="B312" s="74" t="s">
        <v>949</v>
      </c>
      <c r="C312" s="75" t="s">
        <v>1298</v>
      </c>
      <c r="D312" s="76">
        <v>0</v>
      </c>
      <c r="E312" s="76">
        <v>0</v>
      </c>
      <c r="F312" s="76">
        <v>0</v>
      </c>
      <c r="G312" s="76">
        <v>0</v>
      </c>
      <c r="H312" s="76">
        <v>0</v>
      </c>
      <c r="I312" s="76">
        <v>0</v>
      </c>
      <c r="J312" s="76">
        <v>0</v>
      </c>
      <c r="K312" s="76">
        <v>0</v>
      </c>
      <c r="L312" s="76">
        <v>0</v>
      </c>
      <c r="M312" s="76">
        <v>0</v>
      </c>
      <c r="N312" s="76">
        <v>0</v>
      </c>
      <c r="O312" s="76">
        <v>0</v>
      </c>
      <c r="P312" s="76">
        <v>0</v>
      </c>
      <c r="Q312" s="76">
        <v>0</v>
      </c>
      <c r="R312" s="76">
        <v>0</v>
      </c>
      <c r="S312" s="76">
        <v>0</v>
      </c>
      <c r="T312" s="76">
        <v>0</v>
      </c>
      <c r="U312" s="76">
        <v>0</v>
      </c>
      <c r="V312" s="76">
        <v>0</v>
      </c>
      <c r="W312" s="76">
        <v>0</v>
      </c>
      <c r="X312" s="76">
        <v>0</v>
      </c>
      <c r="Y312" s="76">
        <v>0</v>
      </c>
      <c r="Z312" s="76">
        <v>0</v>
      </c>
      <c r="AA312" s="76">
        <v>0</v>
      </c>
      <c r="AB312" s="76">
        <v>0</v>
      </c>
      <c r="AC312" s="76">
        <v>0</v>
      </c>
      <c r="AD312" s="76">
        <v>0</v>
      </c>
      <c r="AE312" s="76">
        <v>0</v>
      </c>
      <c r="AF312" s="76">
        <v>0</v>
      </c>
      <c r="AG312" s="76">
        <v>0</v>
      </c>
      <c r="AH312" s="76">
        <v>0</v>
      </c>
      <c r="AI312" s="76">
        <v>0</v>
      </c>
      <c r="AJ312" s="77">
        <f t="shared" si="4"/>
        <v>0</v>
      </c>
      <c r="AM312" s="70"/>
    </row>
    <row r="313" spans="1:39" ht="20.100000000000001" hidden="1" customHeight="1" outlineLevel="2">
      <c r="A313" s="73">
        <v>1233</v>
      </c>
      <c r="B313" s="74" t="s">
        <v>950</v>
      </c>
      <c r="C313" s="75" t="s">
        <v>1298</v>
      </c>
      <c r="D313" s="76">
        <v>0</v>
      </c>
      <c r="E313" s="76">
        <v>0</v>
      </c>
      <c r="F313" s="76">
        <v>0</v>
      </c>
      <c r="G313" s="76">
        <v>0</v>
      </c>
      <c r="H313" s="76">
        <v>0</v>
      </c>
      <c r="I313" s="76">
        <v>0</v>
      </c>
      <c r="J313" s="76">
        <v>0</v>
      </c>
      <c r="K313" s="76">
        <v>0</v>
      </c>
      <c r="L313" s="76">
        <v>0</v>
      </c>
      <c r="M313" s="76">
        <v>0</v>
      </c>
      <c r="N313" s="76">
        <v>0</v>
      </c>
      <c r="O313" s="76">
        <v>0</v>
      </c>
      <c r="P313" s="76">
        <v>0</v>
      </c>
      <c r="Q313" s="76">
        <v>0</v>
      </c>
      <c r="R313" s="76">
        <v>0</v>
      </c>
      <c r="S313" s="76">
        <v>0</v>
      </c>
      <c r="T313" s="76">
        <v>0</v>
      </c>
      <c r="U313" s="76">
        <v>0</v>
      </c>
      <c r="V313" s="76">
        <v>0</v>
      </c>
      <c r="W313" s="76">
        <v>0</v>
      </c>
      <c r="X313" s="76">
        <v>0</v>
      </c>
      <c r="Y313" s="76">
        <v>0</v>
      </c>
      <c r="Z313" s="76">
        <v>0</v>
      </c>
      <c r="AA313" s="76">
        <v>0</v>
      </c>
      <c r="AB313" s="76">
        <v>0</v>
      </c>
      <c r="AC313" s="76">
        <v>0</v>
      </c>
      <c r="AD313" s="76">
        <v>0</v>
      </c>
      <c r="AE313" s="76">
        <v>0</v>
      </c>
      <c r="AF313" s="76">
        <v>0</v>
      </c>
      <c r="AG313" s="76">
        <v>0</v>
      </c>
      <c r="AH313" s="76">
        <v>0</v>
      </c>
      <c r="AI313" s="76">
        <v>0</v>
      </c>
      <c r="AJ313" s="77">
        <f t="shared" si="4"/>
        <v>0</v>
      </c>
      <c r="AM313" s="70"/>
    </row>
    <row r="314" spans="1:39" ht="20.100000000000001" hidden="1" customHeight="1" outlineLevel="2">
      <c r="A314" s="73">
        <v>1234</v>
      </c>
      <c r="B314" s="74" t="s">
        <v>951</v>
      </c>
      <c r="C314" s="75" t="s">
        <v>1298</v>
      </c>
      <c r="D314" s="76">
        <v>0</v>
      </c>
      <c r="E314" s="76">
        <v>0</v>
      </c>
      <c r="F314" s="76">
        <v>0</v>
      </c>
      <c r="G314" s="76">
        <v>0</v>
      </c>
      <c r="H314" s="76">
        <v>0</v>
      </c>
      <c r="I314" s="76">
        <v>0</v>
      </c>
      <c r="J314" s="76">
        <v>0</v>
      </c>
      <c r="K314" s="76">
        <v>0</v>
      </c>
      <c r="L314" s="76">
        <v>0</v>
      </c>
      <c r="M314" s="76">
        <v>0</v>
      </c>
      <c r="N314" s="76">
        <v>0</v>
      </c>
      <c r="O314" s="76">
        <v>0</v>
      </c>
      <c r="P314" s="76">
        <v>0</v>
      </c>
      <c r="Q314" s="76">
        <v>0</v>
      </c>
      <c r="R314" s="76">
        <v>0</v>
      </c>
      <c r="S314" s="76">
        <v>0</v>
      </c>
      <c r="T314" s="76">
        <v>0</v>
      </c>
      <c r="U314" s="76">
        <v>0</v>
      </c>
      <c r="V314" s="76">
        <v>0</v>
      </c>
      <c r="W314" s="76">
        <v>0</v>
      </c>
      <c r="X314" s="76">
        <v>0</v>
      </c>
      <c r="Y314" s="76">
        <v>0</v>
      </c>
      <c r="Z314" s="76">
        <v>0</v>
      </c>
      <c r="AA314" s="76">
        <v>0</v>
      </c>
      <c r="AB314" s="76">
        <v>0</v>
      </c>
      <c r="AC314" s="76">
        <v>0</v>
      </c>
      <c r="AD314" s="76">
        <v>0</v>
      </c>
      <c r="AE314" s="76">
        <v>0</v>
      </c>
      <c r="AF314" s="76">
        <v>0</v>
      </c>
      <c r="AG314" s="76">
        <v>0</v>
      </c>
      <c r="AH314" s="76">
        <v>0</v>
      </c>
      <c r="AI314" s="76">
        <v>0</v>
      </c>
      <c r="AJ314" s="77">
        <f t="shared" si="4"/>
        <v>0</v>
      </c>
      <c r="AM314" s="70"/>
    </row>
    <row r="315" spans="1:39" ht="20.100000000000001" hidden="1" customHeight="1" outlineLevel="2">
      <c r="A315" s="73">
        <v>1235</v>
      </c>
      <c r="B315" s="74" t="s">
        <v>952</v>
      </c>
      <c r="C315" s="75" t="s">
        <v>1298</v>
      </c>
      <c r="D315" s="76">
        <v>0</v>
      </c>
      <c r="E315" s="76">
        <v>0</v>
      </c>
      <c r="F315" s="76">
        <v>0</v>
      </c>
      <c r="G315" s="76">
        <v>0</v>
      </c>
      <c r="H315" s="76">
        <v>0</v>
      </c>
      <c r="I315" s="76">
        <v>0</v>
      </c>
      <c r="J315" s="76">
        <v>0</v>
      </c>
      <c r="K315" s="76">
        <v>0</v>
      </c>
      <c r="L315" s="76">
        <v>0</v>
      </c>
      <c r="M315" s="76">
        <v>0</v>
      </c>
      <c r="N315" s="76">
        <v>0</v>
      </c>
      <c r="O315" s="76">
        <v>0</v>
      </c>
      <c r="P315" s="76">
        <v>0</v>
      </c>
      <c r="Q315" s="76">
        <v>0</v>
      </c>
      <c r="R315" s="76">
        <v>0</v>
      </c>
      <c r="S315" s="76">
        <v>0</v>
      </c>
      <c r="T315" s="76">
        <v>0</v>
      </c>
      <c r="U315" s="76">
        <v>0</v>
      </c>
      <c r="V315" s="76">
        <v>0</v>
      </c>
      <c r="W315" s="76">
        <v>0</v>
      </c>
      <c r="X315" s="76">
        <v>0</v>
      </c>
      <c r="Y315" s="76">
        <v>0</v>
      </c>
      <c r="Z315" s="76">
        <v>0</v>
      </c>
      <c r="AA315" s="76">
        <v>0</v>
      </c>
      <c r="AB315" s="76">
        <v>0</v>
      </c>
      <c r="AC315" s="76">
        <v>0</v>
      </c>
      <c r="AD315" s="76">
        <v>0</v>
      </c>
      <c r="AE315" s="76">
        <v>0</v>
      </c>
      <c r="AF315" s="76">
        <v>0</v>
      </c>
      <c r="AG315" s="76">
        <v>0</v>
      </c>
      <c r="AH315" s="76">
        <v>0</v>
      </c>
      <c r="AI315" s="76">
        <v>0</v>
      </c>
      <c r="AJ315" s="77">
        <f t="shared" si="4"/>
        <v>0</v>
      </c>
      <c r="AM315" s="70"/>
    </row>
    <row r="316" spans="1:39" ht="20.100000000000001" hidden="1" customHeight="1" outlineLevel="2">
      <c r="A316" s="73">
        <v>1236</v>
      </c>
      <c r="B316" s="74" t="s">
        <v>953</v>
      </c>
      <c r="C316" s="75" t="s">
        <v>1298</v>
      </c>
      <c r="D316" s="76">
        <v>0</v>
      </c>
      <c r="E316" s="76">
        <v>0</v>
      </c>
      <c r="F316" s="76">
        <v>0</v>
      </c>
      <c r="G316" s="76">
        <v>0</v>
      </c>
      <c r="H316" s="76">
        <v>0</v>
      </c>
      <c r="I316" s="76">
        <v>0</v>
      </c>
      <c r="J316" s="76">
        <v>0</v>
      </c>
      <c r="K316" s="76">
        <v>0</v>
      </c>
      <c r="L316" s="76">
        <v>0</v>
      </c>
      <c r="M316" s="76">
        <v>0</v>
      </c>
      <c r="N316" s="76">
        <v>0</v>
      </c>
      <c r="O316" s="76">
        <v>0</v>
      </c>
      <c r="P316" s="76">
        <v>0</v>
      </c>
      <c r="Q316" s="76">
        <v>0</v>
      </c>
      <c r="R316" s="76">
        <v>0</v>
      </c>
      <c r="S316" s="76">
        <v>0</v>
      </c>
      <c r="T316" s="76">
        <v>0</v>
      </c>
      <c r="U316" s="76">
        <v>0</v>
      </c>
      <c r="V316" s="76">
        <v>0</v>
      </c>
      <c r="W316" s="76">
        <v>0</v>
      </c>
      <c r="X316" s="76">
        <v>0</v>
      </c>
      <c r="Y316" s="76">
        <v>0</v>
      </c>
      <c r="Z316" s="76">
        <v>0</v>
      </c>
      <c r="AA316" s="76">
        <v>0</v>
      </c>
      <c r="AB316" s="76">
        <v>0</v>
      </c>
      <c r="AC316" s="76">
        <v>0</v>
      </c>
      <c r="AD316" s="76">
        <v>0</v>
      </c>
      <c r="AE316" s="76">
        <v>0</v>
      </c>
      <c r="AF316" s="76">
        <v>0</v>
      </c>
      <c r="AG316" s="76">
        <v>0</v>
      </c>
      <c r="AH316" s="76">
        <v>0</v>
      </c>
      <c r="AI316" s="76">
        <v>0</v>
      </c>
      <c r="AJ316" s="77">
        <f t="shared" si="4"/>
        <v>0</v>
      </c>
      <c r="AM316" s="70"/>
    </row>
    <row r="317" spans="1:39" ht="20.100000000000001" hidden="1" customHeight="1" outlineLevel="2">
      <c r="A317" s="73">
        <v>1237</v>
      </c>
      <c r="B317" s="74" t="s">
        <v>954</v>
      </c>
      <c r="C317" s="75" t="s">
        <v>1298</v>
      </c>
      <c r="D317" s="76">
        <v>0</v>
      </c>
      <c r="E317" s="76">
        <v>0</v>
      </c>
      <c r="F317" s="76">
        <v>0</v>
      </c>
      <c r="G317" s="76">
        <v>0</v>
      </c>
      <c r="H317" s="76">
        <v>0</v>
      </c>
      <c r="I317" s="76">
        <v>0</v>
      </c>
      <c r="J317" s="76">
        <v>0</v>
      </c>
      <c r="K317" s="76">
        <v>0</v>
      </c>
      <c r="L317" s="76">
        <v>0</v>
      </c>
      <c r="M317" s="76">
        <v>0</v>
      </c>
      <c r="N317" s="76">
        <v>0</v>
      </c>
      <c r="O317" s="76">
        <v>0</v>
      </c>
      <c r="P317" s="76">
        <v>0</v>
      </c>
      <c r="Q317" s="76">
        <v>0</v>
      </c>
      <c r="R317" s="76">
        <v>0</v>
      </c>
      <c r="S317" s="76">
        <v>0</v>
      </c>
      <c r="T317" s="76">
        <v>0</v>
      </c>
      <c r="U317" s="76">
        <v>0</v>
      </c>
      <c r="V317" s="76">
        <v>0</v>
      </c>
      <c r="W317" s="76">
        <v>0</v>
      </c>
      <c r="X317" s="76">
        <v>0</v>
      </c>
      <c r="Y317" s="76">
        <v>0</v>
      </c>
      <c r="Z317" s="76">
        <v>0</v>
      </c>
      <c r="AA317" s="76">
        <v>0</v>
      </c>
      <c r="AB317" s="76">
        <v>0</v>
      </c>
      <c r="AC317" s="76">
        <v>0</v>
      </c>
      <c r="AD317" s="76">
        <v>0</v>
      </c>
      <c r="AE317" s="76">
        <v>0</v>
      </c>
      <c r="AF317" s="76">
        <v>0</v>
      </c>
      <c r="AG317" s="76">
        <v>0</v>
      </c>
      <c r="AH317" s="76">
        <v>0</v>
      </c>
      <c r="AI317" s="76">
        <v>0</v>
      </c>
      <c r="AJ317" s="77">
        <f t="shared" si="4"/>
        <v>0</v>
      </c>
      <c r="AM317" s="70"/>
    </row>
    <row r="318" spans="1:39" ht="20.100000000000001" hidden="1" customHeight="1" outlineLevel="2">
      <c r="A318" s="73">
        <v>1238</v>
      </c>
      <c r="B318" s="74" t="s">
        <v>955</v>
      </c>
      <c r="C318" s="75" t="s">
        <v>1298</v>
      </c>
      <c r="D318" s="76">
        <v>0</v>
      </c>
      <c r="E318" s="76">
        <v>0</v>
      </c>
      <c r="F318" s="76">
        <v>0</v>
      </c>
      <c r="G318" s="76">
        <v>0</v>
      </c>
      <c r="H318" s="76">
        <v>0</v>
      </c>
      <c r="I318" s="76">
        <v>0</v>
      </c>
      <c r="J318" s="76">
        <v>0</v>
      </c>
      <c r="K318" s="76">
        <v>0</v>
      </c>
      <c r="L318" s="76">
        <v>0</v>
      </c>
      <c r="M318" s="76">
        <v>0</v>
      </c>
      <c r="N318" s="76">
        <v>0</v>
      </c>
      <c r="O318" s="76">
        <v>0</v>
      </c>
      <c r="P318" s="76">
        <v>0</v>
      </c>
      <c r="Q318" s="76">
        <v>0</v>
      </c>
      <c r="R318" s="76">
        <v>0</v>
      </c>
      <c r="S318" s="76">
        <v>0</v>
      </c>
      <c r="T318" s="76">
        <v>0</v>
      </c>
      <c r="U318" s="76">
        <v>0</v>
      </c>
      <c r="V318" s="76">
        <v>0</v>
      </c>
      <c r="W318" s="76">
        <v>0</v>
      </c>
      <c r="X318" s="76">
        <v>0</v>
      </c>
      <c r="Y318" s="76">
        <v>0</v>
      </c>
      <c r="Z318" s="76">
        <v>0</v>
      </c>
      <c r="AA318" s="76">
        <v>0</v>
      </c>
      <c r="AB318" s="76">
        <v>0</v>
      </c>
      <c r="AC318" s="76">
        <v>0</v>
      </c>
      <c r="AD318" s="76">
        <v>0</v>
      </c>
      <c r="AE318" s="76">
        <v>0</v>
      </c>
      <c r="AF318" s="76">
        <v>0</v>
      </c>
      <c r="AG318" s="76">
        <v>0</v>
      </c>
      <c r="AH318" s="76">
        <v>0</v>
      </c>
      <c r="AI318" s="76">
        <v>0</v>
      </c>
      <c r="AJ318" s="77">
        <f t="shared" si="4"/>
        <v>0</v>
      </c>
      <c r="AM318" s="70"/>
    </row>
    <row r="319" spans="1:39" ht="20.100000000000001" hidden="1" customHeight="1" outlineLevel="2">
      <c r="A319" s="73">
        <v>1239</v>
      </c>
      <c r="B319" s="74" t="s">
        <v>956</v>
      </c>
      <c r="C319" s="75" t="s">
        <v>1298</v>
      </c>
      <c r="D319" s="76">
        <v>0</v>
      </c>
      <c r="E319" s="76">
        <v>0</v>
      </c>
      <c r="F319" s="76">
        <v>0</v>
      </c>
      <c r="G319" s="76">
        <v>0</v>
      </c>
      <c r="H319" s="76">
        <v>0</v>
      </c>
      <c r="I319" s="76">
        <v>0</v>
      </c>
      <c r="J319" s="76">
        <v>0</v>
      </c>
      <c r="K319" s="76">
        <v>0</v>
      </c>
      <c r="L319" s="76">
        <v>0</v>
      </c>
      <c r="M319" s="76">
        <v>0</v>
      </c>
      <c r="N319" s="76">
        <v>0</v>
      </c>
      <c r="O319" s="76">
        <v>0</v>
      </c>
      <c r="P319" s="76">
        <v>0</v>
      </c>
      <c r="Q319" s="76">
        <v>0</v>
      </c>
      <c r="R319" s="76">
        <v>0</v>
      </c>
      <c r="S319" s="76">
        <v>0</v>
      </c>
      <c r="T319" s="76">
        <v>0</v>
      </c>
      <c r="U319" s="76">
        <v>0</v>
      </c>
      <c r="V319" s="76">
        <v>0</v>
      </c>
      <c r="W319" s="76">
        <v>0</v>
      </c>
      <c r="X319" s="76">
        <v>0</v>
      </c>
      <c r="Y319" s="76">
        <v>0</v>
      </c>
      <c r="Z319" s="76">
        <v>0</v>
      </c>
      <c r="AA319" s="76">
        <v>0</v>
      </c>
      <c r="AB319" s="76">
        <v>0</v>
      </c>
      <c r="AC319" s="76">
        <v>0</v>
      </c>
      <c r="AD319" s="76">
        <v>0</v>
      </c>
      <c r="AE319" s="76">
        <v>0</v>
      </c>
      <c r="AF319" s="76">
        <v>0</v>
      </c>
      <c r="AG319" s="76">
        <v>0</v>
      </c>
      <c r="AH319" s="76">
        <v>0</v>
      </c>
      <c r="AI319" s="76">
        <v>0</v>
      </c>
      <c r="AJ319" s="77">
        <f t="shared" si="4"/>
        <v>0</v>
      </c>
      <c r="AM319" s="70"/>
    </row>
    <row r="320" spans="1:39" ht="20.100000000000001" hidden="1" customHeight="1" outlineLevel="2">
      <c r="A320" s="73">
        <v>1240</v>
      </c>
      <c r="B320" s="74" t="s">
        <v>957</v>
      </c>
      <c r="C320" s="75" t="s">
        <v>1298</v>
      </c>
      <c r="D320" s="76">
        <v>0</v>
      </c>
      <c r="E320" s="76">
        <v>0</v>
      </c>
      <c r="F320" s="76">
        <v>0</v>
      </c>
      <c r="G320" s="76">
        <v>0</v>
      </c>
      <c r="H320" s="76">
        <v>0</v>
      </c>
      <c r="I320" s="76">
        <v>0</v>
      </c>
      <c r="J320" s="76">
        <v>0</v>
      </c>
      <c r="K320" s="76">
        <v>0</v>
      </c>
      <c r="L320" s="76">
        <v>0</v>
      </c>
      <c r="M320" s="76">
        <v>0</v>
      </c>
      <c r="N320" s="76">
        <v>0</v>
      </c>
      <c r="O320" s="76">
        <v>0</v>
      </c>
      <c r="P320" s="76">
        <v>0</v>
      </c>
      <c r="Q320" s="76">
        <v>0</v>
      </c>
      <c r="R320" s="76">
        <v>0</v>
      </c>
      <c r="S320" s="76">
        <v>0</v>
      </c>
      <c r="T320" s="76">
        <v>0</v>
      </c>
      <c r="U320" s="76">
        <v>0</v>
      </c>
      <c r="V320" s="76">
        <v>0</v>
      </c>
      <c r="W320" s="76">
        <v>0</v>
      </c>
      <c r="X320" s="76">
        <v>0</v>
      </c>
      <c r="Y320" s="76">
        <v>0</v>
      </c>
      <c r="Z320" s="76">
        <v>0</v>
      </c>
      <c r="AA320" s="76">
        <v>0</v>
      </c>
      <c r="AB320" s="76">
        <v>0</v>
      </c>
      <c r="AC320" s="76">
        <v>0</v>
      </c>
      <c r="AD320" s="76">
        <v>0</v>
      </c>
      <c r="AE320" s="76">
        <v>0</v>
      </c>
      <c r="AF320" s="76">
        <v>0</v>
      </c>
      <c r="AG320" s="76">
        <v>0</v>
      </c>
      <c r="AH320" s="76">
        <v>0</v>
      </c>
      <c r="AI320" s="76">
        <v>0</v>
      </c>
      <c r="AJ320" s="77">
        <f t="shared" si="4"/>
        <v>0</v>
      </c>
      <c r="AM320" s="70"/>
    </row>
    <row r="321" spans="1:39" ht="20.100000000000001" hidden="1" customHeight="1" outlineLevel="2">
      <c r="A321" s="73">
        <v>1241</v>
      </c>
      <c r="B321" s="74" t="s">
        <v>958</v>
      </c>
      <c r="C321" s="75" t="s">
        <v>1298</v>
      </c>
      <c r="D321" s="76">
        <v>0</v>
      </c>
      <c r="E321" s="76">
        <v>0</v>
      </c>
      <c r="F321" s="76">
        <v>0</v>
      </c>
      <c r="G321" s="76">
        <v>0</v>
      </c>
      <c r="H321" s="76">
        <v>0</v>
      </c>
      <c r="I321" s="76">
        <v>0</v>
      </c>
      <c r="J321" s="76">
        <v>0</v>
      </c>
      <c r="K321" s="76">
        <v>0</v>
      </c>
      <c r="L321" s="76">
        <v>0</v>
      </c>
      <c r="M321" s="76">
        <v>0</v>
      </c>
      <c r="N321" s="76">
        <v>0</v>
      </c>
      <c r="O321" s="76">
        <v>0</v>
      </c>
      <c r="P321" s="76">
        <v>0</v>
      </c>
      <c r="Q321" s="76">
        <v>0</v>
      </c>
      <c r="R321" s="76">
        <v>0</v>
      </c>
      <c r="S321" s="76">
        <v>0</v>
      </c>
      <c r="T321" s="76">
        <v>0</v>
      </c>
      <c r="U321" s="76">
        <v>0</v>
      </c>
      <c r="V321" s="76">
        <v>0</v>
      </c>
      <c r="W321" s="76">
        <v>0</v>
      </c>
      <c r="X321" s="76">
        <v>0</v>
      </c>
      <c r="Y321" s="76">
        <v>0</v>
      </c>
      <c r="Z321" s="76">
        <v>0</v>
      </c>
      <c r="AA321" s="76">
        <v>0</v>
      </c>
      <c r="AB321" s="76">
        <v>0</v>
      </c>
      <c r="AC321" s="76">
        <v>0</v>
      </c>
      <c r="AD321" s="76">
        <v>0</v>
      </c>
      <c r="AE321" s="76">
        <v>0</v>
      </c>
      <c r="AF321" s="76">
        <v>0</v>
      </c>
      <c r="AG321" s="76">
        <v>0</v>
      </c>
      <c r="AH321" s="76">
        <v>0</v>
      </c>
      <c r="AI321" s="76">
        <v>0</v>
      </c>
      <c r="AJ321" s="77">
        <f t="shared" si="4"/>
        <v>0</v>
      </c>
      <c r="AM321" s="70"/>
    </row>
    <row r="322" spans="1:39" ht="20.100000000000001" hidden="1" customHeight="1" outlineLevel="2">
      <c r="A322" s="73">
        <v>1242</v>
      </c>
      <c r="B322" s="74" t="s">
        <v>959</v>
      </c>
      <c r="C322" s="75" t="s">
        <v>1298</v>
      </c>
      <c r="D322" s="76">
        <v>0</v>
      </c>
      <c r="E322" s="76">
        <v>0</v>
      </c>
      <c r="F322" s="76">
        <v>0</v>
      </c>
      <c r="G322" s="76">
        <v>0</v>
      </c>
      <c r="H322" s="76">
        <v>0</v>
      </c>
      <c r="I322" s="76">
        <v>0</v>
      </c>
      <c r="J322" s="76">
        <v>0</v>
      </c>
      <c r="K322" s="76">
        <v>0</v>
      </c>
      <c r="L322" s="76">
        <v>0</v>
      </c>
      <c r="M322" s="76">
        <v>0</v>
      </c>
      <c r="N322" s="76">
        <v>0</v>
      </c>
      <c r="O322" s="76">
        <v>0</v>
      </c>
      <c r="P322" s="76">
        <v>0</v>
      </c>
      <c r="Q322" s="76">
        <v>0</v>
      </c>
      <c r="R322" s="76">
        <v>0</v>
      </c>
      <c r="S322" s="76">
        <v>0</v>
      </c>
      <c r="T322" s="76">
        <v>0</v>
      </c>
      <c r="U322" s="76">
        <v>0</v>
      </c>
      <c r="V322" s="76">
        <v>0</v>
      </c>
      <c r="W322" s="76">
        <v>0</v>
      </c>
      <c r="X322" s="76">
        <v>0</v>
      </c>
      <c r="Y322" s="76">
        <v>0</v>
      </c>
      <c r="Z322" s="76">
        <v>0</v>
      </c>
      <c r="AA322" s="76">
        <v>0</v>
      </c>
      <c r="AB322" s="76">
        <v>0</v>
      </c>
      <c r="AC322" s="76">
        <v>0</v>
      </c>
      <c r="AD322" s="76">
        <v>0</v>
      </c>
      <c r="AE322" s="76">
        <v>0</v>
      </c>
      <c r="AF322" s="76">
        <v>0</v>
      </c>
      <c r="AG322" s="76">
        <v>0</v>
      </c>
      <c r="AH322" s="76">
        <v>0</v>
      </c>
      <c r="AI322" s="76">
        <v>0</v>
      </c>
      <c r="AJ322" s="77">
        <f t="shared" si="4"/>
        <v>0</v>
      </c>
      <c r="AM322" s="70"/>
    </row>
    <row r="323" spans="1:39" ht="20.100000000000001" hidden="1" customHeight="1" outlineLevel="2">
      <c r="A323" s="73">
        <v>1243</v>
      </c>
      <c r="B323" s="74" t="s">
        <v>960</v>
      </c>
      <c r="C323" s="75" t="s">
        <v>1298</v>
      </c>
      <c r="D323" s="76">
        <v>0</v>
      </c>
      <c r="E323" s="76">
        <v>0</v>
      </c>
      <c r="F323" s="76">
        <v>0</v>
      </c>
      <c r="G323" s="76">
        <v>0</v>
      </c>
      <c r="H323" s="76">
        <v>0</v>
      </c>
      <c r="I323" s="76">
        <v>0</v>
      </c>
      <c r="J323" s="76">
        <v>0</v>
      </c>
      <c r="K323" s="76">
        <v>0</v>
      </c>
      <c r="L323" s="76">
        <v>0</v>
      </c>
      <c r="M323" s="76">
        <v>0</v>
      </c>
      <c r="N323" s="76">
        <v>0</v>
      </c>
      <c r="O323" s="76">
        <v>0</v>
      </c>
      <c r="P323" s="76">
        <v>0</v>
      </c>
      <c r="Q323" s="76">
        <v>0</v>
      </c>
      <c r="R323" s="76">
        <v>0</v>
      </c>
      <c r="S323" s="76">
        <v>0</v>
      </c>
      <c r="T323" s="76">
        <v>0</v>
      </c>
      <c r="U323" s="76">
        <v>0</v>
      </c>
      <c r="V323" s="76">
        <v>0</v>
      </c>
      <c r="W323" s="76">
        <v>0</v>
      </c>
      <c r="X323" s="76">
        <v>0</v>
      </c>
      <c r="Y323" s="76">
        <v>0</v>
      </c>
      <c r="Z323" s="76">
        <v>0</v>
      </c>
      <c r="AA323" s="76">
        <v>0</v>
      </c>
      <c r="AB323" s="76">
        <v>0</v>
      </c>
      <c r="AC323" s="76">
        <v>0</v>
      </c>
      <c r="AD323" s="76">
        <v>0</v>
      </c>
      <c r="AE323" s="76">
        <v>0</v>
      </c>
      <c r="AF323" s="76">
        <v>0</v>
      </c>
      <c r="AG323" s="76">
        <v>0</v>
      </c>
      <c r="AH323" s="76">
        <v>0</v>
      </c>
      <c r="AI323" s="76">
        <v>0</v>
      </c>
      <c r="AJ323" s="77">
        <f t="shared" si="4"/>
        <v>0</v>
      </c>
      <c r="AM323" s="70"/>
    </row>
    <row r="324" spans="1:39" ht="20.100000000000001" hidden="1" customHeight="1" outlineLevel="2">
      <c r="A324" s="73">
        <v>1244</v>
      </c>
      <c r="B324" s="74" t="s">
        <v>961</v>
      </c>
      <c r="C324" s="75" t="s">
        <v>1298</v>
      </c>
      <c r="D324" s="76">
        <v>0</v>
      </c>
      <c r="E324" s="76">
        <v>0</v>
      </c>
      <c r="F324" s="76">
        <v>0</v>
      </c>
      <c r="G324" s="76">
        <v>0</v>
      </c>
      <c r="H324" s="76">
        <v>0</v>
      </c>
      <c r="I324" s="76">
        <v>0</v>
      </c>
      <c r="J324" s="76">
        <v>0</v>
      </c>
      <c r="K324" s="76">
        <v>0</v>
      </c>
      <c r="L324" s="76">
        <v>0</v>
      </c>
      <c r="M324" s="76">
        <v>0</v>
      </c>
      <c r="N324" s="76">
        <v>0</v>
      </c>
      <c r="O324" s="76">
        <v>0</v>
      </c>
      <c r="P324" s="76">
        <v>0</v>
      </c>
      <c r="Q324" s="76">
        <v>0</v>
      </c>
      <c r="R324" s="76">
        <v>0</v>
      </c>
      <c r="S324" s="76">
        <v>0</v>
      </c>
      <c r="T324" s="76">
        <v>0</v>
      </c>
      <c r="U324" s="76">
        <v>0</v>
      </c>
      <c r="V324" s="76">
        <v>0</v>
      </c>
      <c r="W324" s="76">
        <v>0</v>
      </c>
      <c r="X324" s="76">
        <v>0</v>
      </c>
      <c r="Y324" s="76">
        <v>0</v>
      </c>
      <c r="Z324" s="76">
        <v>0</v>
      </c>
      <c r="AA324" s="76">
        <v>0</v>
      </c>
      <c r="AB324" s="76">
        <v>0</v>
      </c>
      <c r="AC324" s="76">
        <v>0</v>
      </c>
      <c r="AD324" s="76">
        <v>0</v>
      </c>
      <c r="AE324" s="76">
        <v>0</v>
      </c>
      <c r="AF324" s="76">
        <v>0</v>
      </c>
      <c r="AG324" s="76">
        <v>0</v>
      </c>
      <c r="AH324" s="76">
        <v>0</v>
      </c>
      <c r="AI324" s="76">
        <v>0</v>
      </c>
      <c r="AJ324" s="77">
        <f t="shared" si="4"/>
        <v>0</v>
      </c>
      <c r="AM324" s="70"/>
    </row>
    <row r="325" spans="1:39" ht="20.100000000000001" hidden="1" customHeight="1" outlineLevel="2">
      <c r="A325" s="73">
        <v>1245</v>
      </c>
      <c r="B325" s="74" t="s">
        <v>962</v>
      </c>
      <c r="C325" s="75" t="s">
        <v>1298</v>
      </c>
      <c r="D325" s="76">
        <v>0</v>
      </c>
      <c r="E325" s="76">
        <v>0</v>
      </c>
      <c r="F325" s="76">
        <v>0</v>
      </c>
      <c r="G325" s="76">
        <v>0</v>
      </c>
      <c r="H325" s="76">
        <v>0</v>
      </c>
      <c r="I325" s="76">
        <v>0</v>
      </c>
      <c r="J325" s="76">
        <v>0</v>
      </c>
      <c r="K325" s="76">
        <v>0</v>
      </c>
      <c r="L325" s="76">
        <v>0</v>
      </c>
      <c r="M325" s="76">
        <v>0</v>
      </c>
      <c r="N325" s="76">
        <v>0</v>
      </c>
      <c r="O325" s="76">
        <v>0</v>
      </c>
      <c r="P325" s="76">
        <v>0</v>
      </c>
      <c r="Q325" s="76">
        <v>0</v>
      </c>
      <c r="R325" s="76">
        <v>0</v>
      </c>
      <c r="S325" s="76">
        <v>0</v>
      </c>
      <c r="T325" s="76">
        <v>0</v>
      </c>
      <c r="U325" s="76">
        <v>0</v>
      </c>
      <c r="V325" s="76">
        <v>0</v>
      </c>
      <c r="W325" s="76">
        <v>0</v>
      </c>
      <c r="X325" s="76">
        <v>0</v>
      </c>
      <c r="Y325" s="76">
        <v>0</v>
      </c>
      <c r="Z325" s="76">
        <v>0</v>
      </c>
      <c r="AA325" s="76">
        <v>0</v>
      </c>
      <c r="AB325" s="76">
        <v>0</v>
      </c>
      <c r="AC325" s="76">
        <v>0</v>
      </c>
      <c r="AD325" s="76">
        <v>0</v>
      </c>
      <c r="AE325" s="76">
        <v>0</v>
      </c>
      <c r="AF325" s="76">
        <v>0</v>
      </c>
      <c r="AG325" s="76">
        <v>0</v>
      </c>
      <c r="AH325" s="76">
        <v>0</v>
      </c>
      <c r="AI325" s="76">
        <v>0</v>
      </c>
      <c r="AJ325" s="77">
        <f t="shared" si="4"/>
        <v>0</v>
      </c>
      <c r="AM325" s="70"/>
    </row>
    <row r="326" spans="1:39" ht="20.100000000000001" hidden="1" customHeight="1" outlineLevel="2">
      <c r="A326" s="73">
        <v>1246</v>
      </c>
      <c r="B326" s="74" t="s">
        <v>963</v>
      </c>
      <c r="C326" s="75" t="s">
        <v>1298</v>
      </c>
      <c r="D326" s="76">
        <v>0</v>
      </c>
      <c r="E326" s="76">
        <v>0</v>
      </c>
      <c r="F326" s="76">
        <v>0</v>
      </c>
      <c r="G326" s="76">
        <v>0</v>
      </c>
      <c r="H326" s="76">
        <v>0</v>
      </c>
      <c r="I326" s="76">
        <v>0</v>
      </c>
      <c r="J326" s="76">
        <v>0</v>
      </c>
      <c r="K326" s="76">
        <v>0</v>
      </c>
      <c r="L326" s="76">
        <v>0</v>
      </c>
      <c r="M326" s="76">
        <v>0</v>
      </c>
      <c r="N326" s="76">
        <v>0</v>
      </c>
      <c r="O326" s="76">
        <v>0</v>
      </c>
      <c r="P326" s="76">
        <v>0</v>
      </c>
      <c r="Q326" s="76">
        <v>0</v>
      </c>
      <c r="R326" s="76">
        <v>0</v>
      </c>
      <c r="S326" s="76">
        <v>0</v>
      </c>
      <c r="T326" s="76">
        <v>0</v>
      </c>
      <c r="U326" s="76">
        <v>0</v>
      </c>
      <c r="V326" s="76">
        <v>0</v>
      </c>
      <c r="W326" s="76">
        <v>0</v>
      </c>
      <c r="X326" s="76">
        <v>0</v>
      </c>
      <c r="Y326" s="76">
        <v>0</v>
      </c>
      <c r="Z326" s="76">
        <v>0</v>
      </c>
      <c r="AA326" s="76">
        <v>0</v>
      </c>
      <c r="AB326" s="76">
        <v>0</v>
      </c>
      <c r="AC326" s="76">
        <v>0</v>
      </c>
      <c r="AD326" s="76">
        <v>0</v>
      </c>
      <c r="AE326" s="76">
        <v>0</v>
      </c>
      <c r="AF326" s="76">
        <v>0</v>
      </c>
      <c r="AG326" s="76">
        <v>0</v>
      </c>
      <c r="AH326" s="76">
        <v>0</v>
      </c>
      <c r="AI326" s="76">
        <v>0</v>
      </c>
      <c r="AJ326" s="77">
        <f t="shared" si="4"/>
        <v>0</v>
      </c>
      <c r="AM326" s="70"/>
    </row>
    <row r="327" spans="1:39" ht="20.100000000000001" hidden="1" customHeight="1" outlineLevel="2">
      <c r="A327" s="73">
        <v>1247</v>
      </c>
      <c r="B327" s="74" t="s">
        <v>964</v>
      </c>
      <c r="C327" s="75" t="s">
        <v>1298</v>
      </c>
      <c r="D327" s="76">
        <v>0</v>
      </c>
      <c r="E327" s="76">
        <v>0</v>
      </c>
      <c r="F327" s="76">
        <v>0</v>
      </c>
      <c r="G327" s="76">
        <v>0</v>
      </c>
      <c r="H327" s="76">
        <v>0</v>
      </c>
      <c r="I327" s="76">
        <v>0</v>
      </c>
      <c r="J327" s="76">
        <v>0</v>
      </c>
      <c r="K327" s="76">
        <v>0</v>
      </c>
      <c r="L327" s="76">
        <v>0</v>
      </c>
      <c r="M327" s="76">
        <v>0</v>
      </c>
      <c r="N327" s="76">
        <v>0</v>
      </c>
      <c r="O327" s="76">
        <v>0</v>
      </c>
      <c r="P327" s="76">
        <v>0</v>
      </c>
      <c r="Q327" s="76">
        <v>0</v>
      </c>
      <c r="R327" s="76">
        <v>0</v>
      </c>
      <c r="S327" s="76">
        <v>0</v>
      </c>
      <c r="T327" s="76">
        <v>0</v>
      </c>
      <c r="U327" s="76">
        <v>0</v>
      </c>
      <c r="V327" s="76">
        <v>0</v>
      </c>
      <c r="W327" s="76">
        <v>0</v>
      </c>
      <c r="X327" s="76">
        <v>0</v>
      </c>
      <c r="Y327" s="76">
        <v>0</v>
      </c>
      <c r="Z327" s="76">
        <v>0</v>
      </c>
      <c r="AA327" s="76">
        <v>0</v>
      </c>
      <c r="AB327" s="76">
        <v>0</v>
      </c>
      <c r="AC327" s="76">
        <v>0</v>
      </c>
      <c r="AD327" s="76">
        <v>0</v>
      </c>
      <c r="AE327" s="76">
        <v>0</v>
      </c>
      <c r="AF327" s="76">
        <v>0</v>
      </c>
      <c r="AG327" s="76">
        <v>0</v>
      </c>
      <c r="AH327" s="76">
        <v>0</v>
      </c>
      <c r="AI327" s="76">
        <v>0</v>
      </c>
      <c r="AJ327" s="77">
        <f t="shared" si="4"/>
        <v>0</v>
      </c>
      <c r="AM327" s="70"/>
    </row>
    <row r="328" spans="1:39" ht="20.100000000000001" hidden="1" customHeight="1" outlineLevel="2">
      <c r="A328" s="73">
        <v>1248</v>
      </c>
      <c r="B328" s="74" t="s">
        <v>965</v>
      </c>
      <c r="C328" s="75" t="s">
        <v>1298</v>
      </c>
      <c r="D328" s="76">
        <v>0</v>
      </c>
      <c r="E328" s="76">
        <v>0</v>
      </c>
      <c r="F328" s="76">
        <v>0</v>
      </c>
      <c r="G328" s="76">
        <v>0</v>
      </c>
      <c r="H328" s="76">
        <v>0</v>
      </c>
      <c r="I328" s="76">
        <v>0</v>
      </c>
      <c r="J328" s="76">
        <v>0</v>
      </c>
      <c r="K328" s="76">
        <v>0</v>
      </c>
      <c r="L328" s="76">
        <v>0</v>
      </c>
      <c r="M328" s="76">
        <v>0</v>
      </c>
      <c r="N328" s="76">
        <v>0</v>
      </c>
      <c r="O328" s="76">
        <v>0</v>
      </c>
      <c r="P328" s="76">
        <v>0</v>
      </c>
      <c r="Q328" s="76">
        <v>0</v>
      </c>
      <c r="R328" s="76">
        <v>0</v>
      </c>
      <c r="S328" s="76">
        <v>0</v>
      </c>
      <c r="T328" s="76">
        <v>0</v>
      </c>
      <c r="U328" s="76">
        <v>0</v>
      </c>
      <c r="V328" s="76">
        <v>0</v>
      </c>
      <c r="W328" s="76">
        <v>0</v>
      </c>
      <c r="X328" s="76">
        <v>0</v>
      </c>
      <c r="Y328" s="76">
        <v>0</v>
      </c>
      <c r="Z328" s="76">
        <v>0</v>
      </c>
      <c r="AA328" s="76">
        <v>0</v>
      </c>
      <c r="AB328" s="76">
        <v>0</v>
      </c>
      <c r="AC328" s="76">
        <v>0</v>
      </c>
      <c r="AD328" s="76">
        <v>0</v>
      </c>
      <c r="AE328" s="76">
        <v>0</v>
      </c>
      <c r="AF328" s="76">
        <v>0</v>
      </c>
      <c r="AG328" s="76">
        <v>0</v>
      </c>
      <c r="AH328" s="76">
        <v>0</v>
      </c>
      <c r="AI328" s="76">
        <v>0</v>
      </c>
      <c r="AJ328" s="77">
        <f t="shared" si="4"/>
        <v>0</v>
      </c>
      <c r="AM328" s="70"/>
    </row>
    <row r="329" spans="1:39" ht="20.100000000000001" hidden="1" customHeight="1" outlineLevel="2">
      <c r="A329" s="73">
        <v>1249</v>
      </c>
      <c r="B329" s="74" t="s">
        <v>966</v>
      </c>
      <c r="C329" s="75" t="s">
        <v>1298</v>
      </c>
      <c r="D329" s="76">
        <v>0</v>
      </c>
      <c r="E329" s="76">
        <v>0</v>
      </c>
      <c r="F329" s="76">
        <v>0</v>
      </c>
      <c r="G329" s="76">
        <v>0</v>
      </c>
      <c r="H329" s="76">
        <v>0</v>
      </c>
      <c r="I329" s="76">
        <v>0</v>
      </c>
      <c r="J329" s="76">
        <v>0</v>
      </c>
      <c r="K329" s="76">
        <v>0</v>
      </c>
      <c r="L329" s="76">
        <v>0</v>
      </c>
      <c r="M329" s="76">
        <v>0</v>
      </c>
      <c r="N329" s="76">
        <v>0</v>
      </c>
      <c r="O329" s="76">
        <v>0</v>
      </c>
      <c r="P329" s="76">
        <v>0</v>
      </c>
      <c r="Q329" s="76">
        <v>0</v>
      </c>
      <c r="R329" s="76">
        <v>0</v>
      </c>
      <c r="S329" s="76">
        <v>0</v>
      </c>
      <c r="T329" s="76">
        <v>0</v>
      </c>
      <c r="U329" s="76">
        <v>0</v>
      </c>
      <c r="V329" s="76">
        <v>0</v>
      </c>
      <c r="W329" s="76">
        <v>0</v>
      </c>
      <c r="X329" s="76">
        <v>0</v>
      </c>
      <c r="Y329" s="76">
        <v>0</v>
      </c>
      <c r="Z329" s="76">
        <v>0</v>
      </c>
      <c r="AA329" s="76">
        <v>0</v>
      </c>
      <c r="AB329" s="76">
        <v>0</v>
      </c>
      <c r="AC329" s="76">
        <v>0</v>
      </c>
      <c r="AD329" s="76">
        <v>0</v>
      </c>
      <c r="AE329" s="76">
        <v>0</v>
      </c>
      <c r="AF329" s="76">
        <v>0</v>
      </c>
      <c r="AG329" s="76">
        <v>0</v>
      </c>
      <c r="AH329" s="76">
        <v>0</v>
      </c>
      <c r="AI329" s="76">
        <v>0</v>
      </c>
      <c r="AJ329" s="77">
        <f t="shared" si="4"/>
        <v>0</v>
      </c>
      <c r="AM329" s="70"/>
    </row>
    <row r="330" spans="1:39" ht="20.100000000000001" hidden="1" customHeight="1" outlineLevel="2">
      <c r="A330" s="73">
        <v>1250</v>
      </c>
      <c r="B330" s="74" t="s">
        <v>967</v>
      </c>
      <c r="C330" s="75" t="s">
        <v>1298</v>
      </c>
      <c r="D330" s="76">
        <v>0</v>
      </c>
      <c r="E330" s="76">
        <v>0</v>
      </c>
      <c r="F330" s="76">
        <v>0</v>
      </c>
      <c r="G330" s="76">
        <v>0</v>
      </c>
      <c r="H330" s="76">
        <v>0</v>
      </c>
      <c r="I330" s="76">
        <v>0</v>
      </c>
      <c r="J330" s="76">
        <v>0</v>
      </c>
      <c r="K330" s="76">
        <v>0</v>
      </c>
      <c r="L330" s="76">
        <v>0</v>
      </c>
      <c r="M330" s="76">
        <v>0</v>
      </c>
      <c r="N330" s="76">
        <v>0</v>
      </c>
      <c r="O330" s="76">
        <v>0</v>
      </c>
      <c r="P330" s="76">
        <v>0</v>
      </c>
      <c r="Q330" s="76">
        <v>0</v>
      </c>
      <c r="R330" s="76">
        <v>0</v>
      </c>
      <c r="S330" s="76">
        <v>0</v>
      </c>
      <c r="T330" s="76">
        <v>0</v>
      </c>
      <c r="U330" s="76">
        <v>0</v>
      </c>
      <c r="V330" s="76">
        <v>0</v>
      </c>
      <c r="W330" s="76">
        <v>0</v>
      </c>
      <c r="X330" s="76">
        <v>0</v>
      </c>
      <c r="Y330" s="76">
        <v>0</v>
      </c>
      <c r="Z330" s="76">
        <v>0</v>
      </c>
      <c r="AA330" s="76">
        <v>0</v>
      </c>
      <c r="AB330" s="76">
        <v>0</v>
      </c>
      <c r="AC330" s="76">
        <v>0</v>
      </c>
      <c r="AD330" s="76">
        <v>0</v>
      </c>
      <c r="AE330" s="76">
        <v>0</v>
      </c>
      <c r="AF330" s="76">
        <v>0</v>
      </c>
      <c r="AG330" s="76">
        <v>0</v>
      </c>
      <c r="AH330" s="76">
        <v>0</v>
      </c>
      <c r="AI330" s="76">
        <v>0</v>
      </c>
      <c r="AJ330" s="77">
        <f t="shared" si="4"/>
        <v>0</v>
      </c>
      <c r="AM330" s="70"/>
    </row>
    <row r="331" spans="1:39" ht="20.100000000000001" hidden="1" customHeight="1" outlineLevel="2">
      <c r="A331" s="73">
        <v>1251</v>
      </c>
      <c r="B331" s="74" t="s">
        <v>968</v>
      </c>
      <c r="C331" s="75" t="s">
        <v>1298</v>
      </c>
      <c r="D331" s="76">
        <v>0</v>
      </c>
      <c r="E331" s="76">
        <v>0</v>
      </c>
      <c r="F331" s="76">
        <v>0</v>
      </c>
      <c r="G331" s="76">
        <v>0</v>
      </c>
      <c r="H331" s="76">
        <v>0</v>
      </c>
      <c r="I331" s="76">
        <v>0</v>
      </c>
      <c r="J331" s="76">
        <v>0</v>
      </c>
      <c r="K331" s="76">
        <v>0</v>
      </c>
      <c r="L331" s="76">
        <v>0</v>
      </c>
      <c r="M331" s="76">
        <v>0</v>
      </c>
      <c r="N331" s="76">
        <v>0</v>
      </c>
      <c r="O331" s="76">
        <v>0</v>
      </c>
      <c r="P331" s="76">
        <v>0</v>
      </c>
      <c r="Q331" s="76">
        <v>0</v>
      </c>
      <c r="R331" s="76">
        <v>0</v>
      </c>
      <c r="S331" s="76">
        <v>0</v>
      </c>
      <c r="T331" s="76">
        <v>0</v>
      </c>
      <c r="U331" s="76">
        <v>0</v>
      </c>
      <c r="V331" s="76">
        <v>0</v>
      </c>
      <c r="W331" s="76">
        <v>0</v>
      </c>
      <c r="X331" s="76">
        <v>0</v>
      </c>
      <c r="Y331" s="76">
        <v>0</v>
      </c>
      <c r="Z331" s="76">
        <v>0</v>
      </c>
      <c r="AA331" s="76">
        <v>0</v>
      </c>
      <c r="AB331" s="76">
        <v>0</v>
      </c>
      <c r="AC331" s="76">
        <v>0</v>
      </c>
      <c r="AD331" s="76">
        <v>0</v>
      </c>
      <c r="AE331" s="76">
        <v>0</v>
      </c>
      <c r="AF331" s="76">
        <v>0</v>
      </c>
      <c r="AG331" s="76">
        <v>0</v>
      </c>
      <c r="AH331" s="76">
        <v>0</v>
      </c>
      <c r="AI331" s="76">
        <v>0</v>
      </c>
      <c r="AJ331" s="77">
        <f t="shared" si="4"/>
        <v>0</v>
      </c>
      <c r="AM331" s="70"/>
    </row>
    <row r="332" spans="1:39" ht="20.100000000000001" hidden="1" customHeight="1" outlineLevel="2">
      <c r="A332" s="73">
        <v>1252</v>
      </c>
      <c r="B332" s="74" t="s">
        <v>969</v>
      </c>
      <c r="C332" s="75" t="s">
        <v>1298</v>
      </c>
      <c r="D332" s="76">
        <v>0</v>
      </c>
      <c r="E332" s="76">
        <v>0</v>
      </c>
      <c r="F332" s="76">
        <v>0</v>
      </c>
      <c r="G332" s="76">
        <v>0</v>
      </c>
      <c r="H332" s="76">
        <v>0</v>
      </c>
      <c r="I332" s="76">
        <v>0</v>
      </c>
      <c r="J332" s="76">
        <v>0</v>
      </c>
      <c r="K332" s="76">
        <v>0</v>
      </c>
      <c r="L332" s="76">
        <v>0</v>
      </c>
      <c r="M332" s="76">
        <v>0</v>
      </c>
      <c r="N332" s="76">
        <v>0</v>
      </c>
      <c r="O332" s="76">
        <v>0</v>
      </c>
      <c r="P332" s="76">
        <v>0</v>
      </c>
      <c r="Q332" s="76">
        <v>0</v>
      </c>
      <c r="R332" s="76">
        <v>0</v>
      </c>
      <c r="S332" s="76">
        <v>0</v>
      </c>
      <c r="T332" s="76">
        <v>0</v>
      </c>
      <c r="U332" s="76">
        <v>0</v>
      </c>
      <c r="V332" s="76">
        <v>0</v>
      </c>
      <c r="W332" s="76">
        <v>0</v>
      </c>
      <c r="X332" s="76">
        <v>0</v>
      </c>
      <c r="Y332" s="76">
        <v>0</v>
      </c>
      <c r="Z332" s="76">
        <v>0</v>
      </c>
      <c r="AA332" s="76">
        <v>0</v>
      </c>
      <c r="AB332" s="76">
        <v>0</v>
      </c>
      <c r="AC332" s="76">
        <v>0</v>
      </c>
      <c r="AD332" s="76">
        <v>0</v>
      </c>
      <c r="AE332" s="76">
        <v>0</v>
      </c>
      <c r="AF332" s="76">
        <v>0</v>
      </c>
      <c r="AG332" s="76">
        <v>0</v>
      </c>
      <c r="AH332" s="76">
        <v>0</v>
      </c>
      <c r="AI332" s="76">
        <v>0</v>
      </c>
      <c r="AJ332" s="77">
        <f t="shared" si="4"/>
        <v>0</v>
      </c>
      <c r="AM332" s="70"/>
    </row>
    <row r="333" spans="1:39" ht="20.100000000000001" hidden="1" customHeight="1" outlineLevel="2">
      <c r="A333" s="73">
        <v>1253</v>
      </c>
      <c r="B333" s="74" t="s">
        <v>970</v>
      </c>
      <c r="C333" s="75" t="s">
        <v>1298</v>
      </c>
      <c r="D333" s="76">
        <v>0</v>
      </c>
      <c r="E333" s="76">
        <v>0</v>
      </c>
      <c r="F333" s="76">
        <v>0</v>
      </c>
      <c r="G333" s="76">
        <v>0</v>
      </c>
      <c r="H333" s="76">
        <v>0</v>
      </c>
      <c r="I333" s="76">
        <v>0</v>
      </c>
      <c r="J333" s="76">
        <v>0</v>
      </c>
      <c r="K333" s="76">
        <v>0</v>
      </c>
      <c r="L333" s="76">
        <v>0</v>
      </c>
      <c r="M333" s="76">
        <v>0</v>
      </c>
      <c r="N333" s="76">
        <v>0</v>
      </c>
      <c r="O333" s="76">
        <v>0</v>
      </c>
      <c r="P333" s="76">
        <v>0</v>
      </c>
      <c r="Q333" s="76">
        <v>0</v>
      </c>
      <c r="R333" s="76">
        <v>0</v>
      </c>
      <c r="S333" s="76">
        <v>0</v>
      </c>
      <c r="T333" s="76">
        <v>0</v>
      </c>
      <c r="U333" s="76">
        <v>0</v>
      </c>
      <c r="V333" s="76">
        <v>0</v>
      </c>
      <c r="W333" s="76">
        <v>0</v>
      </c>
      <c r="X333" s="76">
        <v>0</v>
      </c>
      <c r="Y333" s="76">
        <v>0</v>
      </c>
      <c r="Z333" s="76">
        <v>0</v>
      </c>
      <c r="AA333" s="76">
        <v>0</v>
      </c>
      <c r="AB333" s="76">
        <v>0</v>
      </c>
      <c r="AC333" s="76">
        <v>0</v>
      </c>
      <c r="AD333" s="76">
        <v>0</v>
      </c>
      <c r="AE333" s="76">
        <v>0</v>
      </c>
      <c r="AF333" s="76">
        <v>0</v>
      </c>
      <c r="AG333" s="76">
        <v>0</v>
      </c>
      <c r="AH333" s="76">
        <v>0</v>
      </c>
      <c r="AI333" s="76">
        <v>0</v>
      </c>
      <c r="AJ333" s="77">
        <f t="shared" si="4"/>
        <v>0</v>
      </c>
      <c r="AM333" s="70"/>
    </row>
    <row r="334" spans="1:39" ht="20.100000000000001" hidden="1" customHeight="1" outlineLevel="2">
      <c r="A334" s="73">
        <v>1254</v>
      </c>
      <c r="B334" s="74" t="s">
        <v>971</v>
      </c>
      <c r="C334" s="75" t="s">
        <v>1298</v>
      </c>
      <c r="D334" s="76">
        <v>0</v>
      </c>
      <c r="E334" s="76">
        <v>0</v>
      </c>
      <c r="F334" s="76">
        <v>0</v>
      </c>
      <c r="G334" s="76">
        <v>0</v>
      </c>
      <c r="H334" s="76">
        <v>0</v>
      </c>
      <c r="I334" s="76">
        <v>0</v>
      </c>
      <c r="J334" s="76">
        <v>0</v>
      </c>
      <c r="K334" s="76">
        <v>0</v>
      </c>
      <c r="L334" s="76">
        <v>0</v>
      </c>
      <c r="M334" s="76">
        <v>0</v>
      </c>
      <c r="N334" s="76">
        <v>0</v>
      </c>
      <c r="O334" s="76">
        <v>0</v>
      </c>
      <c r="P334" s="76">
        <v>0</v>
      </c>
      <c r="Q334" s="76">
        <v>0</v>
      </c>
      <c r="R334" s="76">
        <v>0</v>
      </c>
      <c r="S334" s="76">
        <v>0</v>
      </c>
      <c r="T334" s="76">
        <v>0</v>
      </c>
      <c r="U334" s="76">
        <v>0</v>
      </c>
      <c r="V334" s="76">
        <v>0</v>
      </c>
      <c r="W334" s="76">
        <v>0</v>
      </c>
      <c r="X334" s="76">
        <v>0</v>
      </c>
      <c r="Y334" s="76">
        <v>0</v>
      </c>
      <c r="Z334" s="76">
        <v>0</v>
      </c>
      <c r="AA334" s="76">
        <v>0</v>
      </c>
      <c r="AB334" s="76">
        <v>0</v>
      </c>
      <c r="AC334" s="76">
        <v>0</v>
      </c>
      <c r="AD334" s="76">
        <v>0</v>
      </c>
      <c r="AE334" s="76">
        <v>0</v>
      </c>
      <c r="AF334" s="76">
        <v>0</v>
      </c>
      <c r="AG334" s="76">
        <v>0</v>
      </c>
      <c r="AH334" s="76">
        <v>0</v>
      </c>
      <c r="AI334" s="76">
        <v>0</v>
      </c>
      <c r="AJ334" s="77">
        <f t="shared" ref="AJ334:AJ397" si="5">SUM(D334:AI334)</f>
        <v>0</v>
      </c>
      <c r="AM334" s="70"/>
    </row>
    <row r="335" spans="1:39" ht="20.100000000000001" hidden="1" customHeight="1" outlineLevel="2">
      <c r="A335" s="73">
        <v>1255</v>
      </c>
      <c r="B335" s="74" t="s">
        <v>972</v>
      </c>
      <c r="C335" s="75" t="s">
        <v>1298</v>
      </c>
      <c r="D335" s="76">
        <v>0</v>
      </c>
      <c r="E335" s="76">
        <v>0</v>
      </c>
      <c r="F335" s="76">
        <v>0</v>
      </c>
      <c r="G335" s="76">
        <v>0</v>
      </c>
      <c r="H335" s="76">
        <v>0</v>
      </c>
      <c r="I335" s="76">
        <v>0</v>
      </c>
      <c r="J335" s="76">
        <v>0</v>
      </c>
      <c r="K335" s="76">
        <v>0</v>
      </c>
      <c r="L335" s="76">
        <v>0</v>
      </c>
      <c r="M335" s="76">
        <v>0</v>
      </c>
      <c r="N335" s="76">
        <v>0</v>
      </c>
      <c r="O335" s="76">
        <v>0</v>
      </c>
      <c r="P335" s="76">
        <v>0</v>
      </c>
      <c r="Q335" s="76">
        <v>0</v>
      </c>
      <c r="R335" s="76">
        <v>0</v>
      </c>
      <c r="S335" s="76">
        <v>0</v>
      </c>
      <c r="T335" s="76">
        <v>0</v>
      </c>
      <c r="U335" s="76">
        <v>0</v>
      </c>
      <c r="V335" s="76">
        <v>0</v>
      </c>
      <c r="W335" s="76">
        <v>0</v>
      </c>
      <c r="X335" s="76">
        <v>0</v>
      </c>
      <c r="Y335" s="76">
        <v>0</v>
      </c>
      <c r="Z335" s="76">
        <v>0</v>
      </c>
      <c r="AA335" s="76">
        <v>0</v>
      </c>
      <c r="AB335" s="76">
        <v>0</v>
      </c>
      <c r="AC335" s="76">
        <v>0</v>
      </c>
      <c r="AD335" s="76">
        <v>0</v>
      </c>
      <c r="AE335" s="76">
        <v>0</v>
      </c>
      <c r="AF335" s="76">
        <v>0</v>
      </c>
      <c r="AG335" s="76">
        <v>0</v>
      </c>
      <c r="AH335" s="76">
        <v>0</v>
      </c>
      <c r="AI335" s="76">
        <v>0</v>
      </c>
      <c r="AJ335" s="77">
        <f t="shared" si="5"/>
        <v>0</v>
      </c>
      <c r="AM335" s="70"/>
    </row>
    <row r="336" spans="1:39" ht="20.100000000000001" hidden="1" customHeight="1" outlineLevel="2">
      <c r="A336" s="73">
        <v>1256</v>
      </c>
      <c r="B336" s="74" t="s">
        <v>973</v>
      </c>
      <c r="C336" s="75" t="s">
        <v>1298</v>
      </c>
      <c r="D336" s="76">
        <v>0</v>
      </c>
      <c r="E336" s="76">
        <v>0</v>
      </c>
      <c r="F336" s="76">
        <v>0</v>
      </c>
      <c r="G336" s="76">
        <v>0</v>
      </c>
      <c r="H336" s="76">
        <v>0</v>
      </c>
      <c r="I336" s="76">
        <v>0</v>
      </c>
      <c r="J336" s="76">
        <v>0</v>
      </c>
      <c r="K336" s="76">
        <v>0</v>
      </c>
      <c r="L336" s="76">
        <v>0</v>
      </c>
      <c r="M336" s="76">
        <v>0</v>
      </c>
      <c r="N336" s="76">
        <v>0</v>
      </c>
      <c r="O336" s="76">
        <v>0</v>
      </c>
      <c r="P336" s="76">
        <v>0</v>
      </c>
      <c r="Q336" s="76">
        <v>0</v>
      </c>
      <c r="R336" s="76">
        <v>0</v>
      </c>
      <c r="S336" s="76">
        <v>0</v>
      </c>
      <c r="T336" s="76">
        <v>0</v>
      </c>
      <c r="U336" s="76">
        <v>0</v>
      </c>
      <c r="V336" s="76">
        <v>0</v>
      </c>
      <c r="W336" s="76">
        <v>0</v>
      </c>
      <c r="X336" s="76">
        <v>0</v>
      </c>
      <c r="Y336" s="76">
        <v>0</v>
      </c>
      <c r="Z336" s="76">
        <v>0</v>
      </c>
      <c r="AA336" s="76">
        <v>0</v>
      </c>
      <c r="AB336" s="76">
        <v>0</v>
      </c>
      <c r="AC336" s="76">
        <v>0</v>
      </c>
      <c r="AD336" s="76">
        <v>0</v>
      </c>
      <c r="AE336" s="76">
        <v>0</v>
      </c>
      <c r="AF336" s="76">
        <v>0</v>
      </c>
      <c r="AG336" s="76">
        <v>0</v>
      </c>
      <c r="AH336" s="76">
        <v>0</v>
      </c>
      <c r="AI336" s="76">
        <v>0</v>
      </c>
      <c r="AJ336" s="77">
        <f t="shared" si="5"/>
        <v>0</v>
      </c>
      <c r="AM336" s="70"/>
    </row>
    <row r="337" spans="1:39" ht="20.100000000000001" hidden="1" customHeight="1" outlineLevel="2">
      <c r="A337" s="73">
        <v>1257</v>
      </c>
      <c r="B337" s="74" t="s">
        <v>974</v>
      </c>
      <c r="C337" s="75" t="s">
        <v>1298</v>
      </c>
      <c r="D337" s="76">
        <v>0</v>
      </c>
      <c r="E337" s="76">
        <v>0</v>
      </c>
      <c r="F337" s="76">
        <v>0</v>
      </c>
      <c r="G337" s="76">
        <v>81026</v>
      </c>
      <c r="H337" s="76">
        <v>0</v>
      </c>
      <c r="I337" s="76">
        <v>0</v>
      </c>
      <c r="J337" s="76">
        <v>0</v>
      </c>
      <c r="K337" s="76">
        <v>0</v>
      </c>
      <c r="L337" s="76">
        <v>0</v>
      </c>
      <c r="M337" s="76">
        <v>0</v>
      </c>
      <c r="N337" s="76">
        <v>0</v>
      </c>
      <c r="O337" s="76">
        <v>0</v>
      </c>
      <c r="P337" s="76">
        <v>0</v>
      </c>
      <c r="Q337" s="76">
        <v>0</v>
      </c>
      <c r="R337" s="76">
        <v>0</v>
      </c>
      <c r="S337" s="76">
        <v>0</v>
      </c>
      <c r="T337" s="76">
        <v>0</v>
      </c>
      <c r="U337" s="76">
        <v>0</v>
      </c>
      <c r="V337" s="76">
        <v>0</v>
      </c>
      <c r="W337" s="76">
        <v>0</v>
      </c>
      <c r="X337" s="76">
        <v>0</v>
      </c>
      <c r="Y337" s="76">
        <v>0</v>
      </c>
      <c r="Z337" s="76">
        <v>0</v>
      </c>
      <c r="AA337" s="76">
        <v>0</v>
      </c>
      <c r="AB337" s="76">
        <v>0</v>
      </c>
      <c r="AC337" s="76">
        <v>0</v>
      </c>
      <c r="AD337" s="76">
        <v>0</v>
      </c>
      <c r="AE337" s="76">
        <v>0</v>
      </c>
      <c r="AF337" s="76">
        <v>0</v>
      </c>
      <c r="AG337" s="76">
        <v>0</v>
      </c>
      <c r="AH337" s="76">
        <v>0</v>
      </c>
      <c r="AI337" s="76">
        <v>0</v>
      </c>
      <c r="AJ337" s="77">
        <f t="shared" si="5"/>
        <v>81026</v>
      </c>
      <c r="AM337" s="70"/>
    </row>
    <row r="338" spans="1:39" ht="20.100000000000001" hidden="1" customHeight="1" outlineLevel="2">
      <c r="A338" s="73">
        <v>1258</v>
      </c>
      <c r="B338" s="74" t="s">
        <v>975</v>
      </c>
      <c r="C338" s="75" t="s">
        <v>1298</v>
      </c>
      <c r="D338" s="76">
        <v>0</v>
      </c>
      <c r="E338" s="76">
        <v>0</v>
      </c>
      <c r="F338" s="76">
        <v>0</v>
      </c>
      <c r="G338" s="76">
        <v>0</v>
      </c>
      <c r="H338" s="76">
        <v>0</v>
      </c>
      <c r="I338" s="76">
        <v>0</v>
      </c>
      <c r="J338" s="76">
        <v>0</v>
      </c>
      <c r="K338" s="76">
        <v>0</v>
      </c>
      <c r="L338" s="76">
        <v>0</v>
      </c>
      <c r="M338" s="76">
        <v>0</v>
      </c>
      <c r="N338" s="76">
        <v>0</v>
      </c>
      <c r="O338" s="76">
        <v>0</v>
      </c>
      <c r="P338" s="76">
        <v>0</v>
      </c>
      <c r="Q338" s="76">
        <v>0</v>
      </c>
      <c r="R338" s="76">
        <v>0</v>
      </c>
      <c r="S338" s="76">
        <v>0</v>
      </c>
      <c r="T338" s="76">
        <v>0</v>
      </c>
      <c r="U338" s="76">
        <v>0</v>
      </c>
      <c r="V338" s="76">
        <v>0</v>
      </c>
      <c r="W338" s="76">
        <v>0</v>
      </c>
      <c r="X338" s="76">
        <v>0</v>
      </c>
      <c r="Y338" s="76">
        <v>0</v>
      </c>
      <c r="Z338" s="76">
        <v>0</v>
      </c>
      <c r="AA338" s="76">
        <v>0</v>
      </c>
      <c r="AB338" s="76">
        <v>0</v>
      </c>
      <c r="AC338" s="76">
        <v>0</v>
      </c>
      <c r="AD338" s="76">
        <v>0</v>
      </c>
      <c r="AE338" s="76">
        <v>0</v>
      </c>
      <c r="AF338" s="76">
        <v>0</v>
      </c>
      <c r="AG338" s="76">
        <v>0</v>
      </c>
      <c r="AH338" s="76">
        <v>0</v>
      </c>
      <c r="AI338" s="76">
        <v>0</v>
      </c>
      <c r="AJ338" s="77">
        <f t="shared" si="5"/>
        <v>0</v>
      </c>
      <c r="AM338" s="70"/>
    </row>
    <row r="339" spans="1:39" ht="20.100000000000001" hidden="1" customHeight="1" outlineLevel="2">
      <c r="A339" s="73">
        <v>1259</v>
      </c>
      <c r="B339" s="74" t="s">
        <v>976</v>
      </c>
      <c r="C339" s="75" t="s">
        <v>1298</v>
      </c>
      <c r="D339" s="76">
        <v>0</v>
      </c>
      <c r="E339" s="76">
        <v>0</v>
      </c>
      <c r="F339" s="76">
        <v>0</v>
      </c>
      <c r="G339" s="76">
        <v>0</v>
      </c>
      <c r="H339" s="76">
        <v>0</v>
      </c>
      <c r="I339" s="76">
        <v>0</v>
      </c>
      <c r="J339" s="76">
        <v>0</v>
      </c>
      <c r="K339" s="76">
        <v>0</v>
      </c>
      <c r="L339" s="76">
        <v>0</v>
      </c>
      <c r="M339" s="76">
        <v>0</v>
      </c>
      <c r="N339" s="76">
        <v>0</v>
      </c>
      <c r="O339" s="76">
        <v>0</v>
      </c>
      <c r="P339" s="76">
        <v>0</v>
      </c>
      <c r="Q339" s="76">
        <v>0</v>
      </c>
      <c r="R339" s="76">
        <v>0</v>
      </c>
      <c r="S339" s="76">
        <v>0</v>
      </c>
      <c r="T339" s="76">
        <v>0</v>
      </c>
      <c r="U339" s="76">
        <v>0</v>
      </c>
      <c r="V339" s="76">
        <v>0</v>
      </c>
      <c r="W339" s="76">
        <v>0</v>
      </c>
      <c r="X339" s="76">
        <v>0</v>
      </c>
      <c r="Y339" s="76">
        <v>0</v>
      </c>
      <c r="Z339" s="76">
        <v>0</v>
      </c>
      <c r="AA339" s="76">
        <v>0</v>
      </c>
      <c r="AB339" s="76">
        <v>0</v>
      </c>
      <c r="AC339" s="76">
        <v>0</v>
      </c>
      <c r="AD339" s="76">
        <v>0</v>
      </c>
      <c r="AE339" s="76">
        <v>0</v>
      </c>
      <c r="AF339" s="76">
        <v>0</v>
      </c>
      <c r="AG339" s="76">
        <v>0</v>
      </c>
      <c r="AH339" s="76">
        <v>0</v>
      </c>
      <c r="AI339" s="76">
        <v>0</v>
      </c>
      <c r="AJ339" s="77">
        <f t="shared" si="5"/>
        <v>0</v>
      </c>
      <c r="AM339" s="70"/>
    </row>
    <row r="340" spans="1:39" ht="20.100000000000001" hidden="1" customHeight="1" outlineLevel="2">
      <c r="A340" s="73">
        <v>1260</v>
      </c>
      <c r="B340" s="74" t="s">
        <v>977</v>
      </c>
      <c r="C340" s="75" t="s">
        <v>1298</v>
      </c>
      <c r="D340" s="76">
        <v>0</v>
      </c>
      <c r="E340" s="76">
        <v>0</v>
      </c>
      <c r="F340" s="76">
        <v>0</v>
      </c>
      <c r="G340" s="76">
        <v>0</v>
      </c>
      <c r="H340" s="76">
        <v>0</v>
      </c>
      <c r="I340" s="76">
        <v>0</v>
      </c>
      <c r="J340" s="76">
        <v>0</v>
      </c>
      <c r="K340" s="76">
        <v>0</v>
      </c>
      <c r="L340" s="76">
        <v>0</v>
      </c>
      <c r="M340" s="76">
        <v>0</v>
      </c>
      <c r="N340" s="76">
        <v>0</v>
      </c>
      <c r="O340" s="76">
        <v>0</v>
      </c>
      <c r="P340" s="76">
        <v>0</v>
      </c>
      <c r="Q340" s="76">
        <v>0</v>
      </c>
      <c r="R340" s="76">
        <v>0</v>
      </c>
      <c r="S340" s="76">
        <v>0</v>
      </c>
      <c r="T340" s="76">
        <v>0</v>
      </c>
      <c r="U340" s="76">
        <v>0</v>
      </c>
      <c r="V340" s="76">
        <v>0</v>
      </c>
      <c r="W340" s="76">
        <v>0</v>
      </c>
      <c r="X340" s="76">
        <v>0</v>
      </c>
      <c r="Y340" s="76">
        <v>0</v>
      </c>
      <c r="Z340" s="76">
        <v>0</v>
      </c>
      <c r="AA340" s="76">
        <v>0</v>
      </c>
      <c r="AB340" s="76">
        <v>0</v>
      </c>
      <c r="AC340" s="76">
        <v>0</v>
      </c>
      <c r="AD340" s="76">
        <v>0</v>
      </c>
      <c r="AE340" s="76">
        <v>0</v>
      </c>
      <c r="AF340" s="76">
        <v>0</v>
      </c>
      <c r="AG340" s="76">
        <v>0</v>
      </c>
      <c r="AH340" s="76">
        <v>0</v>
      </c>
      <c r="AI340" s="76">
        <v>0</v>
      </c>
      <c r="AJ340" s="77">
        <f t="shared" si="5"/>
        <v>0</v>
      </c>
      <c r="AM340" s="70"/>
    </row>
    <row r="341" spans="1:39" ht="20.100000000000001" hidden="1" customHeight="1" outlineLevel="2">
      <c r="A341" s="73">
        <v>1261</v>
      </c>
      <c r="B341" s="74" t="s">
        <v>978</v>
      </c>
      <c r="C341" s="75" t="s">
        <v>1298</v>
      </c>
      <c r="D341" s="76">
        <v>0</v>
      </c>
      <c r="E341" s="76">
        <v>0</v>
      </c>
      <c r="F341" s="76">
        <v>0</v>
      </c>
      <c r="G341" s="76">
        <v>0</v>
      </c>
      <c r="H341" s="76">
        <v>0</v>
      </c>
      <c r="I341" s="76">
        <v>0</v>
      </c>
      <c r="J341" s="76">
        <v>0</v>
      </c>
      <c r="K341" s="76">
        <v>0</v>
      </c>
      <c r="L341" s="76">
        <v>0</v>
      </c>
      <c r="M341" s="76">
        <v>0</v>
      </c>
      <c r="N341" s="76">
        <v>0</v>
      </c>
      <c r="O341" s="76">
        <v>0</v>
      </c>
      <c r="P341" s="76">
        <v>0</v>
      </c>
      <c r="Q341" s="76">
        <v>0</v>
      </c>
      <c r="R341" s="76">
        <v>0</v>
      </c>
      <c r="S341" s="76">
        <v>0</v>
      </c>
      <c r="T341" s="76">
        <v>0</v>
      </c>
      <c r="U341" s="76">
        <v>0</v>
      </c>
      <c r="V341" s="76">
        <v>0</v>
      </c>
      <c r="W341" s="76">
        <v>0</v>
      </c>
      <c r="X341" s="76">
        <v>0</v>
      </c>
      <c r="Y341" s="76">
        <v>0</v>
      </c>
      <c r="Z341" s="76">
        <v>0</v>
      </c>
      <c r="AA341" s="76">
        <v>0</v>
      </c>
      <c r="AB341" s="76">
        <v>0</v>
      </c>
      <c r="AC341" s="76">
        <v>0</v>
      </c>
      <c r="AD341" s="76">
        <v>0</v>
      </c>
      <c r="AE341" s="76">
        <v>0</v>
      </c>
      <c r="AF341" s="76">
        <v>0</v>
      </c>
      <c r="AG341" s="76">
        <v>0</v>
      </c>
      <c r="AH341" s="76">
        <v>0</v>
      </c>
      <c r="AI341" s="76">
        <v>0</v>
      </c>
      <c r="AJ341" s="77">
        <f t="shared" si="5"/>
        <v>0</v>
      </c>
      <c r="AM341" s="70"/>
    </row>
    <row r="342" spans="1:39" ht="20.100000000000001" hidden="1" customHeight="1" outlineLevel="2">
      <c r="A342" s="73">
        <v>1262</v>
      </c>
      <c r="B342" s="74" t="s">
        <v>979</v>
      </c>
      <c r="C342" s="75" t="s">
        <v>1298</v>
      </c>
      <c r="D342" s="76">
        <v>0</v>
      </c>
      <c r="E342" s="76">
        <v>0</v>
      </c>
      <c r="F342" s="76">
        <v>0</v>
      </c>
      <c r="G342" s="76">
        <v>0</v>
      </c>
      <c r="H342" s="76">
        <v>0</v>
      </c>
      <c r="I342" s="76">
        <v>0</v>
      </c>
      <c r="J342" s="76">
        <v>0</v>
      </c>
      <c r="K342" s="76">
        <v>0</v>
      </c>
      <c r="L342" s="76">
        <v>0</v>
      </c>
      <c r="M342" s="76">
        <v>0</v>
      </c>
      <c r="N342" s="76">
        <v>0</v>
      </c>
      <c r="O342" s="76">
        <v>0</v>
      </c>
      <c r="P342" s="76">
        <v>0</v>
      </c>
      <c r="Q342" s="76">
        <v>0</v>
      </c>
      <c r="R342" s="76">
        <v>0</v>
      </c>
      <c r="S342" s="76">
        <v>0</v>
      </c>
      <c r="T342" s="76">
        <v>0</v>
      </c>
      <c r="U342" s="76">
        <v>0</v>
      </c>
      <c r="V342" s="76">
        <v>0</v>
      </c>
      <c r="W342" s="76">
        <v>0</v>
      </c>
      <c r="X342" s="76">
        <v>0</v>
      </c>
      <c r="Y342" s="76">
        <v>0</v>
      </c>
      <c r="Z342" s="76">
        <v>0</v>
      </c>
      <c r="AA342" s="76">
        <v>0</v>
      </c>
      <c r="AB342" s="76">
        <v>0</v>
      </c>
      <c r="AC342" s="76">
        <v>0</v>
      </c>
      <c r="AD342" s="76">
        <v>0</v>
      </c>
      <c r="AE342" s="76">
        <v>0</v>
      </c>
      <c r="AF342" s="76">
        <v>0</v>
      </c>
      <c r="AG342" s="76">
        <v>0</v>
      </c>
      <c r="AH342" s="76">
        <v>0</v>
      </c>
      <c r="AI342" s="76">
        <v>0</v>
      </c>
      <c r="AJ342" s="77">
        <f t="shared" si="5"/>
        <v>0</v>
      </c>
      <c r="AM342" s="70"/>
    </row>
    <row r="343" spans="1:39" ht="20.100000000000001" hidden="1" customHeight="1" outlineLevel="2">
      <c r="A343" s="73">
        <v>1263</v>
      </c>
      <c r="B343" s="74" t="s">
        <v>980</v>
      </c>
      <c r="C343" s="75" t="s">
        <v>1298</v>
      </c>
      <c r="D343" s="76">
        <v>0</v>
      </c>
      <c r="E343" s="76">
        <v>0</v>
      </c>
      <c r="F343" s="76">
        <v>0</v>
      </c>
      <c r="G343" s="76">
        <v>0</v>
      </c>
      <c r="H343" s="76">
        <v>0</v>
      </c>
      <c r="I343" s="76">
        <v>0</v>
      </c>
      <c r="J343" s="76">
        <v>0</v>
      </c>
      <c r="K343" s="76">
        <v>0</v>
      </c>
      <c r="L343" s="76">
        <v>0</v>
      </c>
      <c r="M343" s="76">
        <v>0</v>
      </c>
      <c r="N343" s="76">
        <v>0</v>
      </c>
      <c r="O343" s="76">
        <v>0</v>
      </c>
      <c r="P343" s="76">
        <v>0</v>
      </c>
      <c r="Q343" s="76">
        <v>0</v>
      </c>
      <c r="R343" s="76">
        <v>0</v>
      </c>
      <c r="S343" s="76">
        <v>0</v>
      </c>
      <c r="T343" s="76">
        <v>0</v>
      </c>
      <c r="U343" s="76">
        <v>0</v>
      </c>
      <c r="V343" s="76">
        <v>0</v>
      </c>
      <c r="W343" s="76">
        <v>0</v>
      </c>
      <c r="X343" s="76">
        <v>0</v>
      </c>
      <c r="Y343" s="76">
        <v>0</v>
      </c>
      <c r="Z343" s="76">
        <v>0</v>
      </c>
      <c r="AA343" s="76">
        <v>0</v>
      </c>
      <c r="AB343" s="76">
        <v>0</v>
      </c>
      <c r="AC343" s="76">
        <v>0</v>
      </c>
      <c r="AD343" s="76">
        <v>0</v>
      </c>
      <c r="AE343" s="76">
        <v>0</v>
      </c>
      <c r="AF343" s="76">
        <v>0</v>
      </c>
      <c r="AG343" s="76">
        <v>0</v>
      </c>
      <c r="AH343" s="76">
        <v>0</v>
      </c>
      <c r="AI343" s="76">
        <v>0</v>
      </c>
      <c r="AJ343" s="77">
        <f t="shared" si="5"/>
        <v>0</v>
      </c>
      <c r="AM343" s="70"/>
    </row>
    <row r="344" spans="1:39" ht="20.100000000000001" hidden="1" customHeight="1" outlineLevel="2">
      <c r="A344" s="73">
        <v>1264</v>
      </c>
      <c r="B344" s="74" t="s">
        <v>981</v>
      </c>
      <c r="C344" s="75" t="s">
        <v>1298</v>
      </c>
      <c r="D344" s="76">
        <v>0</v>
      </c>
      <c r="E344" s="76">
        <v>0</v>
      </c>
      <c r="F344" s="76">
        <v>0</v>
      </c>
      <c r="G344" s="76">
        <v>0</v>
      </c>
      <c r="H344" s="76">
        <v>0</v>
      </c>
      <c r="I344" s="76">
        <v>0</v>
      </c>
      <c r="J344" s="76">
        <v>0</v>
      </c>
      <c r="K344" s="76">
        <v>0</v>
      </c>
      <c r="L344" s="76">
        <v>0</v>
      </c>
      <c r="M344" s="76">
        <v>0</v>
      </c>
      <c r="N344" s="76">
        <v>0</v>
      </c>
      <c r="O344" s="76">
        <v>0</v>
      </c>
      <c r="P344" s="76">
        <v>0</v>
      </c>
      <c r="Q344" s="76">
        <v>0</v>
      </c>
      <c r="R344" s="76">
        <v>0</v>
      </c>
      <c r="S344" s="76">
        <v>0</v>
      </c>
      <c r="T344" s="76">
        <v>0</v>
      </c>
      <c r="U344" s="76">
        <v>0</v>
      </c>
      <c r="V344" s="76">
        <v>0</v>
      </c>
      <c r="W344" s="76">
        <v>0</v>
      </c>
      <c r="X344" s="76">
        <v>0</v>
      </c>
      <c r="Y344" s="76">
        <v>0</v>
      </c>
      <c r="Z344" s="76">
        <v>0</v>
      </c>
      <c r="AA344" s="76">
        <v>0</v>
      </c>
      <c r="AB344" s="76">
        <v>0</v>
      </c>
      <c r="AC344" s="76">
        <v>0</v>
      </c>
      <c r="AD344" s="76">
        <v>0</v>
      </c>
      <c r="AE344" s="76">
        <v>0</v>
      </c>
      <c r="AF344" s="76">
        <v>0</v>
      </c>
      <c r="AG344" s="76">
        <v>0</v>
      </c>
      <c r="AH344" s="76">
        <v>0</v>
      </c>
      <c r="AI344" s="76">
        <v>0</v>
      </c>
      <c r="AJ344" s="77">
        <f t="shared" si="5"/>
        <v>0</v>
      </c>
      <c r="AM344" s="70"/>
    </row>
    <row r="345" spans="1:39" ht="20.100000000000001" hidden="1" customHeight="1" outlineLevel="2">
      <c r="A345" s="73">
        <v>1265</v>
      </c>
      <c r="B345" s="74" t="s">
        <v>982</v>
      </c>
      <c r="C345" s="75" t="s">
        <v>1298</v>
      </c>
      <c r="D345" s="76">
        <v>0</v>
      </c>
      <c r="E345" s="76">
        <v>0</v>
      </c>
      <c r="F345" s="76">
        <v>0</v>
      </c>
      <c r="G345" s="76">
        <v>463560.26</v>
      </c>
      <c r="H345" s="76">
        <v>0</v>
      </c>
      <c r="I345" s="76">
        <v>0</v>
      </c>
      <c r="J345" s="76">
        <v>0</v>
      </c>
      <c r="K345" s="76">
        <v>0</v>
      </c>
      <c r="L345" s="76">
        <v>0</v>
      </c>
      <c r="M345" s="76">
        <v>0</v>
      </c>
      <c r="N345" s="76">
        <v>0</v>
      </c>
      <c r="O345" s="76">
        <v>0</v>
      </c>
      <c r="P345" s="76">
        <v>0</v>
      </c>
      <c r="Q345" s="76">
        <v>0</v>
      </c>
      <c r="R345" s="76">
        <v>0</v>
      </c>
      <c r="S345" s="76">
        <v>0</v>
      </c>
      <c r="T345" s="76">
        <v>0</v>
      </c>
      <c r="U345" s="76">
        <v>0</v>
      </c>
      <c r="V345" s="76">
        <v>0</v>
      </c>
      <c r="W345" s="76">
        <v>0</v>
      </c>
      <c r="X345" s="76">
        <v>0</v>
      </c>
      <c r="Y345" s="76">
        <v>0</v>
      </c>
      <c r="Z345" s="76">
        <v>0</v>
      </c>
      <c r="AA345" s="76">
        <v>0</v>
      </c>
      <c r="AB345" s="76">
        <v>0</v>
      </c>
      <c r="AC345" s="76">
        <v>0</v>
      </c>
      <c r="AD345" s="76">
        <v>0</v>
      </c>
      <c r="AE345" s="76">
        <v>0</v>
      </c>
      <c r="AF345" s="76">
        <v>0</v>
      </c>
      <c r="AG345" s="76">
        <v>0</v>
      </c>
      <c r="AH345" s="76">
        <v>0</v>
      </c>
      <c r="AI345" s="76">
        <v>0</v>
      </c>
      <c r="AJ345" s="77">
        <f t="shared" si="5"/>
        <v>463560.26</v>
      </c>
      <c r="AM345" s="70"/>
    </row>
    <row r="346" spans="1:39" ht="20.100000000000001" hidden="1" customHeight="1" outlineLevel="2">
      <c r="A346" s="73">
        <v>1266</v>
      </c>
      <c r="B346" s="74" t="s">
        <v>983</v>
      </c>
      <c r="C346" s="75" t="s">
        <v>1298</v>
      </c>
      <c r="D346" s="76">
        <v>0</v>
      </c>
      <c r="E346" s="76">
        <v>0</v>
      </c>
      <c r="F346" s="76">
        <v>0</v>
      </c>
      <c r="G346" s="76">
        <v>0</v>
      </c>
      <c r="H346" s="76">
        <v>0</v>
      </c>
      <c r="I346" s="76">
        <v>0</v>
      </c>
      <c r="J346" s="76">
        <v>0</v>
      </c>
      <c r="K346" s="76">
        <v>0</v>
      </c>
      <c r="L346" s="76">
        <v>0</v>
      </c>
      <c r="M346" s="76">
        <v>0</v>
      </c>
      <c r="N346" s="76">
        <v>0</v>
      </c>
      <c r="O346" s="76">
        <v>0</v>
      </c>
      <c r="P346" s="76">
        <v>0</v>
      </c>
      <c r="Q346" s="76">
        <v>0</v>
      </c>
      <c r="R346" s="76">
        <v>0</v>
      </c>
      <c r="S346" s="76">
        <v>0</v>
      </c>
      <c r="T346" s="76">
        <v>0</v>
      </c>
      <c r="U346" s="76">
        <v>0</v>
      </c>
      <c r="V346" s="76">
        <v>0</v>
      </c>
      <c r="W346" s="76">
        <v>0</v>
      </c>
      <c r="X346" s="76">
        <v>0</v>
      </c>
      <c r="Y346" s="76">
        <v>0</v>
      </c>
      <c r="Z346" s="76">
        <v>0</v>
      </c>
      <c r="AA346" s="76">
        <v>0</v>
      </c>
      <c r="AB346" s="76">
        <v>0</v>
      </c>
      <c r="AC346" s="76">
        <v>0</v>
      </c>
      <c r="AD346" s="76">
        <v>0</v>
      </c>
      <c r="AE346" s="76">
        <v>0</v>
      </c>
      <c r="AF346" s="76">
        <v>0</v>
      </c>
      <c r="AG346" s="76">
        <v>0</v>
      </c>
      <c r="AH346" s="76">
        <v>0</v>
      </c>
      <c r="AI346" s="76">
        <v>0</v>
      </c>
      <c r="AJ346" s="77">
        <f t="shared" si="5"/>
        <v>0</v>
      </c>
      <c r="AM346" s="70"/>
    </row>
    <row r="347" spans="1:39" ht="20.100000000000001" hidden="1" customHeight="1" outlineLevel="2">
      <c r="A347" s="73">
        <v>1267</v>
      </c>
      <c r="B347" s="74" t="s">
        <v>984</v>
      </c>
      <c r="C347" s="75" t="s">
        <v>1298</v>
      </c>
      <c r="D347" s="76">
        <v>0</v>
      </c>
      <c r="E347" s="76">
        <v>0</v>
      </c>
      <c r="F347" s="76">
        <v>0</v>
      </c>
      <c r="G347" s="76">
        <v>0</v>
      </c>
      <c r="H347" s="76">
        <v>0</v>
      </c>
      <c r="I347" s="76">
        <v>0</v>
      </c>
      <c r="J347" s="76">
        <v>0</v>
      </c>
      <c r="K347" s="76">
        <v>0</v>
      </c>
      <c r="L347" s="76">
        <v>0</v>
      </c>
      <c r="M347" s="76">
        <v>0</v>
      </c>
      <c r="N347" s="76">
        <v>0</v>
      </c>
      <c r="O347" s="76">
        <v>0</v>
      </c>
      <c r="P347" s="76">
        <v>0</v>
      </c>
      <c r="Q347" s="76">
        <v>0</v>
      </c>
      <c r="R347" s="76">
        <v>0</v>
      </c>
      <c r="S347" s="76">
        <v>0</v>
      </c>
      <c r="T347" s="76">
        <v>0</v>
      </c>
      <c r="U347" s="76">
        <v>0</v>
      </c>
      <c r="V347" s="76">
        <v>0</v>
      </c>
      <c r="W347" s="76">
        <v>0</v>
      </c>
      <c r="X347" s="76">
        <v>0</v>
      </c>
      <c r="Y347" s="76">
        <v>0</v>
      </c>
      <c r="Z347" s="76">
        <v>0</v>
      </c>
      <c r="AA347" s="76">
        <v>0</v>
      </c>
      <c r="AB347" s="76">
        <v>0</v>
      </c>
      <c r="AC347" s="76">
        <v>0</v>
      </c>
      <c r="AD347" s="76">
        <v>0</v>
      </c>
      <c r="AE347" s="76">
        <v>0</v>
      </c>
      <c r="AF347" s="76">
        <v>0</v>
      </c>
      <c r="AG347" s="76">
        <v>0</v>
      </c>
      <c r="AH347" s="76">
        <v>0</v>
      </c>
      <c r="AI347" s="76">
        <v>0</v>
      </c>
      <c r="AJ347" s="77">
        <f t="shared" si="5"/>
        <v>0</v>
      </c>
      <c r="AM347" s="70"/>
    </row>
    <row r="348" spans="1:39" ht="20.100000000000001" hidden="1" customHeight="1" outlineLevel="2">
      <c r="A348" s="73">
        <v>1268</v>
      </c>
      <c r="B348" s="74" t="s">
        <v>985</v>
      </c>
      <c r="C348" s="75" t="s">
        <v>1298</v>
      </c>
      <c r="D348" s="76">
        <v>0</v>
      </c>
      <c r="E348" s="76">
        <v>0</v>
      </c>
      <c r="F348" s="76">
        <v>0</v>
      </c>
      <c r="G348" s="76">
        <v>0</v>
      </c>
      <c r="H348" s="76">
        <v>0</v>
      </c>
      <c r="I348" s="76">
        <v>0</v>
      </c>
      <c r="J348" s="76">
        <v>0</v>
      </c>
      <c r="K348" s="76">
        <v>0</v>
      </c>
      <c r="L348" s="76">
        <v>0</v>
      </c>
      <c r="M348" s="76">
        <v>0</v>
      </c>
      <c r="N348" s="76">
        <v>0</v>
      </c>
      <c r="O348" s="76">
        <v>0</v>
      </c>
      <c r="P348" s="76">
        <v>0</v>
      </c>
      <c r="Q348" s="76">
        <v>0</v>
      </c>
      <c r="R348" s="76">
        <v>0</v>
      </c>
      <c r="S348" s="76">
        <v>0</v>
      </c>
      <c r="T348" s="76">
        <v>0</v>
      </c>
      <c r="U348" s="76">
        <v>0</v>
      </c>
      <c r="V348" s="76">
        <v>0</v>
      </c>
      <c r="W348" s="76">
        <v>0</v>
      </c>
      <c r="X348" s="76">
        <v>0</v>
      </c>
      <c r="Y348" s="76">
        <v>0</v>
      </c>
      <c r="Z348" s="76">
        <v>0</v>
      </c>
      <c r="AA348" s="76">
        <v>0</v>
      </c>
      <c r="AB348" s="76">
        <v>0</v>
      </c>
      <c r="AC348" s="76">
        <v>0</v>
      </c>
      <c r="AD348" s="76">
        <v>0</v>
      </c>
      <c r="AE348" s="76">
        <v>0</v>
      </c>
      <c r="AF348" s="76">
        <v>0</v>
      </c>
      <c r="AG348" s="76">
        <v>0</v>
      </c>
      <c r="AH348" s="76">
        <v>0</v>
      </c>
      <c r="AI348" s="76">
        <v>0</v>
      </c>
      <c r="AJ348" s="77">
        <f t="shared" si="5"/>
        <v>0</v>
      </c>
      <c r="AM348" s="70"/>
    </row>
    <row r="349" spans="1:39" ht="20.100000000000001" hidden="1" customHeight="1" outlineLevel="2">
      <c r="A349" s="73">
        <v>1269</v>
      </c>
      <c r="B349" s="74" t="s">
        <v>986</v>
      </c>
      <c r="C349" s="75" t="s">
        <v>1298</v>
      </c>
      <c r="D349" s="76">
        <v>0</v>
      </c>
      <c r="E349" s="76">
        <v>0</v>
      </c>
      <c r="F349" s="76">
        <v>0</v>
      </c>
      <c r="G349" s="76">
        <v>0</v>
      </c>
      <c r="H349" s="76">
        <v>0</v>
      </c>
      <c r="I349" s="76">
        <v>0</v>
      </c>
      <c r="J349" s="76">
        <v>0</v>
      </c>
      <c r="K349" s="76">
        <v>0</v>
      </c>
      <c r="L349" s="76">
        <v>0</v>
      </c>
      <c r="M349" s="76">
        <v>0</v>
      </c>
      <c r="N349" s="76">
        <v>0</v>
      </c>
      <c r="O349" s="76">
        <v>0</v>
      </c>
      <c r="P349" s="76">
        <v>0</v>
      </c>
      <c r="Q349" s="76">
        <v>0</v>
      </c>
      <c r="R349" s="76">
        <v>0</v>
      </c>
      <c r="S349" s="76">
        <v>0</v>
      </c>
      <c r="T349" s="76">
        <v>0</v>
      </c>
      <c r="U349" s="76">
        <v>0</v>
      </c>
      <c r="V349" s="76">
        <v>0</v>
      </c>
      <c r="W349" s="76">
        <v>0</v>
      </c>
      <c r="X349" s="76">
        <v>0</v>
      </c>
      <c r="Y349" s="76">
        <v>0</v>
      </c>
      <c r="Z349" s="76">
        <v>0</v>
      </c>
      <c r="AA349" s="76">
        <v>0</v>
      </c>
      <c r="AB349" s="76">
        <v>0</v>
      </c>
      <c r="AC349" s="76">
        <v>0</v>
      </c>
      <c r="AD349" s="76">
        <v>0</v>
      </c>
      <c r="AE349" s="76">
        <v>0</v>
      </c>
      <c r="AF349" s="76">
        <v>0</v>
      </c>
      <c r="AG349" s="76">
        <v>0</v>
      </c>
      <c r="AH349" s="76">
        <v>0</v>
      </c>
      <c r="AI349" s="76">
        <v>0</v>
      </c>
      <c r="AJ349" s="77">
        <f t="shared" si="5"/>
        <v>0</v>
      </c>
      <c r="AM349" s="70"/>
    </row>
    <row r="350" spans="1:39" ht="20.100000000000001" hidden="1" customHeight="1" outlineLevel="2">
      <c r="A350" s="73">
        <v>1270</v>
      </c>
      <c r="B350" s="74" t="s">
        <v>987</v>
      </c>
      <c r="C350" s="75" t="s">
        <v>1298</v>
      </c>
      <c r="D350" s="76">
        <v>0</v>
      </c>
      <c r="E350" s="76">
        <v>0</v>
      </c>
      <c r="F350" s="76">
        <v>0</v>
      </c>
      <c r="G350" s="76">
        <v>0</v>
      </c>
      <c r="H350" s="76">
        <v>0</v>
      </c>
      <c r="I350" s="76">
        <v>0</v>
      </c>
      <c r="J350" s="76">
        <v>0</v>
      </c>
      <c r="K350" s="76">
        <v>0</v>
      </c>
      <c r="L350" s="76">
        <v>0</v>
      </c>
      <c r="M350" s="76">
        <v>0</v>
      </c>
      <c r="N350" s="76">
        <v>0</v>
      </c>
      <c r="O350" s="76">
        <v>0</v>
      </c>
      <c r="P350" s="76">
        <v>0</v>
      </c>
      <c r="Q350" s="76">
        <v>0</v>
      </c>
      <c r="R350" s="76">
        <v>0</v>
      </c>
      <c r="S350" s="76">
        <v>0</v>
      </c>
      <c r="T350" s="76">
        <v>0</v>
      </c>
      <c r="U350" s="76">
        <v>0</v>
      </c>
      <c r="V350" s="76">
        <v>0</v>
      </c>
      <c r="W350" s="76">
        <v>0</v>
      </c>
      <c r="X350" s="76">
        <v>0</v>
      </c>
      <c r="Y350" s="76">
        <v>0</v>
      </c>
      <c r="Z350" s="76">
        <v>0</v>
      </c>
      <c r="AA350" s="76">
        <v>0</v>
      </c>
      <c r="AB350" s="76">
        <v>0</v>
      </c>
      <c r="AC350" s="76">
        <v>0</v>
      </c>
      <c r="AD350" s="76">
        <v>0</v>
      </c>
      <c r="AE350" s="76">
        <v>0</v>
      </c>
      <c r="AF350" s="76">
        <v>0</v>
      </c>
      <c r="AG350" s="76">
        <v>0</v>
      </c>
      <c r="AH350" s="76">
        <v>0</v>
      </c>
      <c r="AI350" s="76">
        <v>0</v>
      </c>
      <c r="AJ350" s="77">
        <f t="shared" si="5"/>
        <v>0</v>
      </c>
      <c r="AM350" s="70"/>
    </row>
    <row r="351" spans="1:39" ht="20.100000000000001" hidden="1" customHeight="1" outlineLevel="2">
      <c r="A351" s="73">
        <v>1271</v>
      </c>
      <c r="B351" s="74" t="s">
        <v>988</v>
      </c>
      <c r="C351" s="75" t="s">
        <v>1298</v>
      </c>
      <c r="D351" s="76">
        <v>0</v>
      </c>
      <c r="E351" s="76">
        <v>0</v>
      </c>
      <c r="F351" s="76">
        <v>0</v>
      </c>
      <c r="G351" s="76">
        <v>0</v>
      </c>
      <c r="H351" s="76">
        <v>0</v>
      </c>
      <c r="I351" s="76">
        <v>0</v>
      </c>
      <c r="J351" s="76">
        <v>0</v>
      </c>
      <c r="K351" s="76">
        <v>0</v>
      </c>
      <c r="L351" s="76">
        <v>0</v>
      </c>
      <c r="M351" s="76">
        <v>0</v>
      </c>
      <c r="N351" s="76">
        <v>0</v>
      </c>
      <c r="O351" s="76">
        <v>0</v>
      </c>
      <c r="P351" s="76">
        <v>0</v>
      </c>
      <c r="Q351" s="76">
        <v>0</v>
      </c>
      <c r="R351" s="76">
        <v>0</v>
      </c>
      <c r="S351" s="76">
        <v>0</v>
      </c>
      <c r="T351" s="76">
        <v>0</v>
      </c>
      <c r="U351" s="76">
        <v>0</v>
      </c>
      <c r="V351" s="76">
        <v>0</v>
      </c>
      <c r="W351" s="76">
        <v>0</v>
      </c>
      <c r="X351" s="76">
        <v>0</v>
      </c>
      <c r="Y351" s="76">
        <v>0</v>
      </c>
      <c r="Z351" s="76">
        <v>0</v>
      </c>
      <c r="AA351" s="76">
        <v>0</v>
      </c>
      <c r="AB351" s="76">
        <v>0</v>
      </c>
      <c r="AC351" s="76">
        <v>0</v>
      </c>
      <c r="AD351" s="76">
        <v>0</v>
      </c>
      <c r="AE351" s="76">
        <v>0</v>
      </c>
      <c r="AF351" s="76">
        <v>0</v>
      </c>
      <c r="AG351" s="76">
        <v>0</v>
      </c>
      <c r="AH351" s="76">
        <v>0</v>
      </c>
      <c r="AI351" s="76">
        <v>0</v>
      </c>
      <c r="AJ351" s="77">
        <f t="shared" si="5"/>
        <v>0</v>
      </c>
      <c r="AM351" s="70"/>
    </row>
    <row r="352" spans="1:39" ht="20.100000000000001" hidden="1" customHeight="1" outlineLevel="2">
      <c r="A352" s="73">
        <v>1272</v>
      </c>
      <c r="B352" s="74" t="s">
        <v>989</v>
      </c>
      <c r="C352" s="75" t="s">
        <v>1298</v>
      </c>
      <c r="D352" s="76">
        <v>0</v>
      </c>
      <c r="E352" s="76">
        <v>0</v>
      </c>
      <c r="F352" s="76">
        <v>0</v>
      </c>
      <c r="G352" s="76">
        <v>0</v>
      </c>
      <c r="H352" s="76">
        <v>0</v>
      </c>
      <c r="I352" s="76">
        <v>0</v>
      </c>
      <c r="J352" s="76">
        <v>0</v>
      </c>
      <c r="K352" s="76">
        <v>0</v>
      </c>
      <c r="L352" s="76">
        <v>0</v>
      </c>
      <c r="M352" s="76">
        <v>0</v>
      </c>
      <c r="N352" s="76">
        <v>0</v>
      </c>
      <c r="O352" s="76">
        <v>0</v>
      </c>
      <c r="P352" s="76">
        <v>0</v>
      </c>
      <c r="Q352" s="76">
        <v>0</v>
      </c>
      <c r="R352" s="76">
        <v>0</v>
      </c>
      <c r="S352" s="76">
        <v>0</v>
      </c>
      <c r="T352" s="76">
        <v>0</v>
      </c>
      <c r="U352" s="76">
        <v>0</v>
      </c>
      <c r="V352" s="76">
        <v>0</v>
      </c>
      <c r="W352" s="76">
        <v>0</v>
      </c>
      <c r="X352" s="76">
        <v>0</v>
      </c>
      <c r="Y352" s="76">
        <v>0</v>
      </c>
      <c r="Z352" s="76">
        <v>0</v>
      </c>
      <c r="AA352" s="76">
        <v>0</v>
      </c>
      <c r="AB352" s="76">
        <v>0</v>
      </c>
      <c r="AC352" s="76">
        <v>0</v>
      </c>
      <c r="AD352" s="76">
        <v>0</v>
      </c>
      <c r="AE352" s="76">
        <v>0</v>
      </c>
      <c r="AF352" s="76">
        <v>0</v>
      </c>
      <c r="AG352" s="76">
        <v>0</v>
      </c>
      <c r="AH352" s="76">
        <v>0</v>
      </c>
      <c r="AI352" s="76">
        <v>0</v>
      </c>
      <c r="AJ352" s="77">
        <f t="shared" si="5"/>
        <v>0</v>
      </c>
      <c r="AM352" s="70"/>
    </row>
    <row r="353" spans="1:39" ht="20.100000000000001" hidden="1" customHeight="1" outlineLevel="2">
      <c r="A353" s="73">
        <v>1273</v>
      </c>
      <c r="B353" s="74" t="s">
        <v>990</v>
      </c>
      <c r="C353" s="75" t="s">
        <v>1298</v>
      </c>
      <c r="D353" s="76">
        <v>0</v>
      </c>
      <c r="E353" s="76">
        <v>0</v>
      </c>
      <c r="F353" s="76">
        <v>0</v>
      </c>
      <c r="G353" s="76">
        <v>0</v>
      </c>
      <c r="H353" s="76">
        <v>0</v>
      </c>
      <c r="I353" s="76">
        <v>0</v>
      </c>
      <c r="J353" s="76">
        <v>0</v>
      </c>
      <c r="K353" s="76">
        <v>0</v>
      </c>
      <c r="L353" s="76">
        <v>0</v>
      </c>
      <c r="M353" s="76">
        <v>0</v>
      </c>
      <c r="N353" s="76">
        <v>0</v>
      </c>
      <c r="O353" s="76">
        <v>0</v>
      </c>
      <c r="P353" s="76">
        <v>0</v>
      </c>
      <c r="Q353" s="76">
        <v>0</v>
      </c>
      <c r="R353" s="76">
        <v>0</v>
      </c>
      <c r="S353" s="76">
        <v>0</v>
      </c>
      <c r="T353" s="76">
        <v>0</v>
      </c>
      <c r="U353" s="76">
        <v>0</v>
      </c>
      <c r="V353" s="76">
        <v>0</v>
      </c>
      <c r="W353" s="76">
        <v>0</v>
      </c>
      <c r="X353" s="76">
        <v>0</v>
      </c>
      <c r="Y353" s="76">
        <v>0</v>
      </c>
      <c r="Z353" s="76">
        <v>0</v>
      </c>
      <c r="AA353" s="76">
        <v>0</v>
      </c>
      <c r="AB353" s="76">
        <v>0</v>
      </c>
      <c r="AC353" s="76">
        <v>0</v>
      </c>
      <c r="AD353" s="76">
        <v>0</v>
      </c>
      <c r="AE353" s="76">
        <v>0</v>
      </c>
      <c r="AF353" s="76">
        <v>0</v>
      </c>
      <c r="AG353" s="76">
        <v>0</v>
      </c>
      <c r="AH353" s="76">
        <v>0</v>
      </c>
      <c r="AI353" s="76">
        <v>0</v>
      </c>
      <c r="AJ353" s="77">
        <f t="shared" si="5"/>
        <v>0</v>
      </c>
      <c r="AM353" s="70"/>
    </row>
    <row r="354" spans="1:39" ht="20.100000000000001" hidden="1" customHeight="1" outlineLevel="2">
      <c r="A354" s="73">
        <v>1274</v>
      </c>
      <c r="B354" s="74" t="s">
        <v>991</v>
      </c>
      <c r="C354" s="75" t="s">
        <v>1298</v>
      </c>
      <c r="D354" s="76">
        <v>0</v>
      </c>
      <c r="E354" s="76">
        <v>0</v>
      </c>
      <c r="F354" s="76">
        <v>0</v>
      </c>
      <c r="G354" s="76">
        <v>0</v>
      </c>
      <c r="H354" s="76">
        <v>0</v>
      </c>
      <c r="I354" s="76">
        <v>0</v>
      </c>
      <c r="J354" s="76">
        <v>0</v>
      </c>
      <c r="K354" s="76">
        <v>0</v>
      </c>
      <c r="L354" s="76">
        <v>0</v>
      </c>
      <c r="M354" s="76">
        <v>0</v>
      </c>
      <c r="N354" s="76">
        <v>0</v>
      </c>
      <c r="O354" s="76">
        <v>0</v>
      </c>
      <c r="P354" s="76">
        <v>0</v>
      </c>
      <c r="Q354" s="76">
        <v>0</v>
      </c>
      <c r="R354" s="76">
        <v>0</v>
      </c>
      <c r="S354" s="76">
        <v>0</v>
      </c>
      <c r="T354" s="76">
        <v>0</v>
      </c>
      <c r="U354" s="76">
        <v>0</v>
      </c>
      <c r="V354" s="76">
        <v>0</v>
      </c>
      <c r="W354" s="76">
        <v>0</v>
      </c>
      <c r="X354" s="76">
        <v>0</v>
      </c>
      <c r="Y354" s="76">
        <v>0</v>
      </c>
      <c r="Z354" s="76">
        <v>0</v>
      </c>
      <c r="AA354" s="76">
        <v>0</v>
      </c>
      <c r="AB354" s="76">
        <v>0</v>
      </c>
      <c r="AC354" s="76">
        <v>0</v>
      </c>
      <c r="AD354" s="76">
        <v>0</v>
      </c>
      <c r="AE354" s="76">
        <v>0</v>
      </c>
      <c r="AF354" s="76">
        <v>0</v>
      </c>
      <c r="AG354" s="76">
        <v>0</v>
      </c>
      <c r="AH354" s="76">
        <v>0</v>
      </c>
      <c r="AI354" s="76">
        <v>0</v>
      </c>
      <c r="AJ354" s="77">
        <f t="shared" si="5"/>
        <v>0</v>
      </c>
      <c r="AM354" s="70"/>
    </row>
    <row r="355" spans="1:39" ht="20.100000000000001" hidden="1" customHeight="1" outlineLevel="2">
      <c r="A355" s="73">
        <v>1275</v>
      </c>
      <c r="B355" s="74" t="s">
        <v>992</v>
      </c>
      <c r="C355" s="75" t="s">
        <v>1298</v>
      </c>
      <c r="D355" s="76">
        <v>0</v>
      </c>
      <c r="E355" s="76">
        <v>0</v>
      </c>
      <c r="F355" s="76">
        <v>0</v>
      </c>
      <c r="G355" s="76">
        <v>0</v>
      </c>
      <c r="H355" s="76">
        <v>0</v>
      </c>
      <c r="I355" s="76">
        <v>0</v>
      </c>
      <c r="J355" s="76">
        <v>0</v>
      </c>
      <c r="K355" s="76">
        <v>0</v>
      </c>
      <c r="L355" s="76">
        <v>0</v>
      </c>
      <c r="M355" s="76">
        <v>0</v>
      </c>
      <c r="N355" s="76">
        <v>0</v>
      </c>
      <c r="O355" s="76">
        <v>0</v>
      </c>
      <c r="P355" s="76">
        <v>0</v>
      </c>
      <c r="Q355" s="76">
        <v>0</v>
      </c>
      <c r="R355" s="76">
        <v>0</v>
      </c>
      <c r="S355" s="76">
        <v>0</v>
      </c>
      <c r="T355" s="76">
        <v>0</v>
      </c>
      <c r="U355" s="76">
        <v>0</v>
      </c>
      <c r="V355" s="76">
        <v>0</v>
      </c>
      <c r="W355" s="76">
        <v>0</v>
      </c>
      <c r="X355" s="76">
        <v>0</v>
      </c>
      <c r="Y355" s="76">
        <v>0</v>
      </c>
      <c r="Z355" s="76">
        <v>0</v>
      </c>
      <c r="AA355" s="76">
        <v>0</v>
      </c>
      <c r="AB355" s="76">
        <v>0</v>
      </c>
      <c r="AC355" s="76">
        <v>0</v>
      </c>
      <c r="AD355" s="76">
        <v>0</v>
      </c>
      <c r="AE355" s="76">
        <v>0</v>
      </c>
      <c r="AF355" s="76">
        <v>0</v>
      </c>
      <c r="AG355" s="76">
        <v>0</v>
      </c>
      <c r="AH355" s="76">
        <v>0</v>
      </c>
      <c r="AI355" s="76">
        <v>0</v>
      </c>
      <c r="AJ355" s="77">
        <f t="shared" si="5"/>
        <v>0</v>
      </c>
      <c r="AM355" s="70"/>
    </row>
    <row r="356" spans="1:39" ht="20.100000000000001" hidden="1" customHeight="1" outlineLevel="2">
      <c r="A356" s="73">
        <v>1276</v>
      </c>
      <c r="B356" s="74" t="s">
        <v>993</v>
      </c>
      <c r="C356" s="75" t="s">
        <v>1298</v>
      </c>
      <c r="D356" s="76">
        <v>0</v>
      </c>
      <c r="E356" s="76">
        <v>0</v>
      </c>
      <c r="F356" s="76">
        <v>0</v>
      </c>
      <c r="G356" s="76">
        <v>0</v>
      </c>
      <c r="H356" s="76">
        <v>0</v>
      </c>
      <c r="I356" s="76">
        <v>0</v>
      </c>
      <c r="J356" s="76">
        <v>0</v>
      </c>
      <c r="K356" s="76">
        <v>0</v>
      </c>
      <c r="L356" s="76">
        <v>0</v>
      </c>
      <c r="M356" s="76">
        <v>0</v>
      </c>
      <c r="N356" s="76">
        <v>0</v>
      </c>
      <c r="O356" s="76">
        <v>0</v>
      </c>
      <c r="P356" s="76">
        <v>0</v>
      </c>
      <c r="Q356" s="76">
        <v>0</v>
      </c>
      <c r="R356" s="76">
        <v>0</v>
      </c>
      <c r="S356" s="76">
        <v>0</v>
      </c>
      <c r="T356" s="76">
        <v>0</v>
      </c>
      <c r="U356" s="76">
        <v>0</v>
      </c>
      <c r="V356" s="76">
        <v>0</v>
      </c>
      <c r="W356" s="76">
        <v>0</v>
      </c>
      <c r="X356" s="76">
        <v>0</v>
      </c>
      <c r="Y356" s="76">
        <v>0</v>
      </c>
      <c r="Z356" s="76">
        <v>0</v>
      </c>
      <c r="AA356" s="76">
        <v>0</v>
      </c>
      <c r="AB356" s="76">
        <v>0</v>
      </c>
      <c r="AC356" s="76">
        <v>0</v>
      </c>
      <c r="AD356" s="76">
        <v>0</v>
      </c>
      <c r="AE356" s="76">
        <v>0</v>
      </c>
      <c r="AF356" s="76">
        <v>0</v>
      </c>
      <c r="AG356" s="76">
        <v>0</v>
      </c>
      <c r="AH356" s="76">
        <v>0</v>
      </c>
      <c r="AI356" s="76">
        <v>0</v>
      </c>
      <c r="AJ356" s="77">
        <f t="shared" si="5"/>
        <v>0</v>
      </c>
      <c r="AM356" s="70"/>
    </row>
    <row r="357" spans="1:39" ht="20.100000000000001" hidden="1" customHeight="1" outlineLevel="2">
      <c r="A357" s="73">
        <v>1277</v>
      </c>
      <c r="B357" s="74" t="s">
        <v>994</v>
      </c>
      <c r="C357" s="75" t="s">
        <v>1298</v>
      </c>
      <c r="D357" s="76">
        <v>0</v>
      </c>
      <c r="E357" s="76">
        <v>0</v>
      </c>
      <c r="F357" s="76">
        <v>0</v>
      </c>
      <c r="G357" s="76">
        <v>0</v>
      </c>
      <c r="H357" s="76">
        <v>0</v>
      </c>
      <c r="I357" s="76">
        <v>0</v>
      </c>
      <c r="J357" s="76">
        <v>0</v>
      </c>
      <c r="K357" s="76">
        <v>0</v>
      </c>
      <c r="L357" s="76">
        <v>0</v>
      </c>
      <c r="M357" s="76">
        <v>0</v>
      </c>
      <c r="N357" s="76">
        <v>0</v>
      </c>
      <c r="O357" s="76">
        <v>0</v>
      </c>
      <c r="P357" s="76">
        <v>0</v>
      </c>
      <c r="Q357" s="76">
        <v>0</v>
      </c>
      <c r="R357" s="76">
        <v>0</v>
      </c>
      <c r="S357" s="76">
        <v>0</v>
      </c>
      <c r="T357" s="76">
        <v>0</v>
      </c>
      <c r="U357" s="76">
        <v>0</v>
      </c>
      <c r="V357" s="76">
        <v>0</v>
      </c>
      <c r="W357" s="76">
        <v>0</v>
      </c>
      <c r="X357" s="76">
        <v>0</v>
      </c>
      <c r="Y357" s="76">
        <v>0</v>
      </c>
      <c r="Z357" s="76">
        <v>0</v>
      </c>
      <c r="AA357" s="76">
        <v>0</v>
      </c>
      <c r="AB357" s="76">
        <v>0</v>
      </c>
      <c r="AC357" s="76">
        <v>0</v>
      </c>
      <c r="AD357" s="76">
        <v>0</v>
      </c>
      <c r="AE357" s="76">
        <v>0</v>
      </c>
      <c r="AF357" s="76">
        <v>0</v>
      </c>
      <c r="AG357" s="76">
        <v>0</v>
      </c>
      <c r="AH357" s="76">
        <v>0</v>
      </c>
      <c r="AI357" s="76">
        <v>0</v>
      </c>
      <c r="AJ357" s="77">
        <f t="shared" si="5"/>
        <v>0</v>
      </c>
      <c r="AM357" s="70"/>
    </row>
    <row r="358" spans="1:39" ht="20.100000000000001" hidden="1" customHeight="1" outlineLevel="2">
      <c r="A358" s="73">
        <v>1278</v>
      </c>
      <c r="B358" s="74" t="s">
        <v>995</v>
      </c>
      <c r="C358" s="75" t="s">
        <v>1298</v>
      </c>
      <c r="D358" s="76">
        <v>0</v>
      </c>
      <c r="E358" s="76">
        <v>0</v>
      </c>
      <c r="F358" s="76">
        <v>0</v>
      </c>
      <c r="G358" s="76">
        <v>0</v>
      </c>
      <c r="H358" s="76">
        <v>0</v>
      </c>
      <c r="I358" s="76">
        <v>0</v>
      </c>
      <c r="J358" s="76">
        <v>0</v>
      </c>
      <c r="K358" s="76">
        <v>0</v>
      </c>
      <c r="L358" s="76">
        <v>0</v>
      </c>
      <c r="M358" s="76">
        <v>0</v>
      </c>
      <c r="N358" s="76">
        <v>0</v>
      </c>
      <c r="O358" s="76">
        <v>0</v>
      </c>
      <c r="P358" s="76">
        <v>0</v>
      </c>
      <c r="Q358" s="76">
        <v>0</v>
      </c>
      <c r="R358" s="76">
        <v>0</v>
      </c>
      <c r="S358" s="76">
        <v>0</v>
      </c>
      <c r="T358" s="76">
        <v>0</v>
      </c>
      <c r="U358" s="76">
        <v>0</v>
      </c>
      <c r="V358" s="76">
        <v>0</v>
      </c>
      <c r="W358" s="76">
        <v>0</v>
      </c>
      <c r="X358" s="76">
        <v>0</v>
      </c>
      <c r="Y358" s="76">
        <v>0</v>
      </c>
      <c r="Z358" s="76">
        <v>0</v>
      </c>
      <c r="AA358" s="76">
        <v>0</v>
      </c>
      <c r="AB358" s="76">
        <v>0</v>
      </c>
      <c r="AC358" s="76">
        <v>0</v>
      </c>
      <c r="AD358" s="76">
        <v>0</v>
      </c>
      <c r="AE358" s="76">
        <v>0</v>
      </c>
      <c r="AF358" s="76">
        <v>0</v>
      </c>
      <c r="AG358" s="76">
        <v>0</v>
      </c>
      <c r="AH358" s="76">
        <v>0</v>
      </c>
      <c r="AI358" s="76">
        <v>0</v>
      </c>
      <c r="AJ358" s="77">
        <f t="shared" si="5"/>
        <v>0</v>
      </c>
      <c r="AM358" s="70"/>
    </row>
    <row r="359" spans="1:39" ht="20.100000000000001" hidden="1" customHeight="1" outlineLevel="2">
      <c r="A359" s="73">
        <v>1279</v>
      </c>
      <c r="B359" s="74" t="s">
        <v>996</v>
      </c>
      <c r="C359" s="75" t="s">
        <v>1298</v>
      </c>
      <c r="D359" s="76">
        <v>0</v>
      </c>
      <c r="E359" s="76">
        <v>0</v>
      </c>
      <c r="F359" s="76">
        <v>0</v>
      </c>
      <c r="G359" s="76">
        <v>0</v>
      </c>
      <c r="H359" s="76">
        <v>0</v>
      </c>
      <c r="I359" s="76">
        <v>0</v>
      </c>
      <c r="J359" s="76">
        <v>0</v>
      </c>
      <c r="K359" s="76">
        <v>0</v>
      </c>
      <c r="L359" s="76">
        <v>0</v>
      </c>
      <c r="M359" s="76">
        <v>0</v>
      </c>
      <c r="N359" s="76">
        <v>0</v>
      </c>
      <c r="O359" s="76">
        <v>0</v>
      </c>
      <c r="P359" s="76">
        <v>0</v>
      </c>
      <c r="Q359" s="76">
        <v>0</v>
      </c>
      <c r="R359" s="76">
        <v>0</v>
      </c>
      <c r="S359" s="76">
        <v>0</v>
      </c>
      <c r="T359" s="76">
        <v>0</v>
      </c>
      <c r="U359" s="76">
        <v>0</v>
      </c>
      <c r="V359" s="76">
        <v>0</v>
      </c>
      <c r="W359" s="76">
        <v>0</v>
      </c>
      <c r="X359" s="76">
        <v>0</v>
      </c>
      <c r="Y359" s="76">
        <v>0</v>
      </c>
      <c r="Z359" s="76">
        <v>0</v>
      </c>
      <c r="AA359" s="76">
        <v>0</v>
      </c>
      <c r="AB359" s="76">
        <v>0</v>
      </c>
      <c r="AC359" s="76">
        <v>0</v>
      </c>
      <c r="AD359" s="76">
        <v>0</v>
      </c>
      <c r="AE359" s="76">
        <v>0</v>
      </c>
      <c r="AF359" s="76">
        <v>0</v>
      </c>
      <c r="AG359" s="76">
        <v>0</v>
      </c>
      <c r="AH359" s="76">
        <v>0</v>
      </c>
      <c r="AI359" s="76">
        <v>0</v>
      </c>
      <c r="AJ359" s="77">
        <f t="shared" si="5"/>
        <v>0</v>
      </c>
      <c r="AM359" s="70"/>
    </row>
    <row r="360" spans="1:39" ht="20.100000000000001" hidden="1" customHeight="1" outlineLevel="2">
      <c r="A360" s="73">
        <v>1280</v>
      </c>
      <c r="B360" s="74" t="s">
        <v>997</v>
      </c>
      <c r="C360" s="75" t="s">
        <v>1298</v>
      </c>
      <c r="D360" s="76">
        <v>0</v>
      </c>
      <c r="E360" s="76">
        <v>0</v>
      </c>
      <c r="F360" s="76">
        <v>0</v>
      </c>
      <c r="G360" s="76">
        <v>0</v>
      </c>
      <c r="H360" s="76">
        <v>0</v>
      </c>
      <c r="I360" s="76">
        <v>0</v>
      </c>
      <c r="J360" s="76">
        <v>0</v>
      </c>
      <c r="K360" s="76">
        <v>0</v>
      </c>
      <c r="L360" s="76">
        <v>0</v>
      </c>
      <c r="M360" s="76">
        <v>0</v>
      </c>
      <c r="N360" s="76">
        <v>0</v>
      </c>
      <c r="O360" s="76">
        <v>0</v>
      </c>
      <c r="P360" s="76">
        <v>0</v>
      </c>
      <c r="Q360" s="76">
        <v>0</v>
      </c>
      <c r="R360" s="76">
        <v>0</v>
      </c>
      <c r="S360" s="76">
        <v>0</v>
      </c>
      <c r="T360" s="76">
        <v>0</v>
      </c>
      <c r="U360" s="76">
        <v>0</v>
      </c>
      <c r="V360" s="76">
        <v>0</v>
      </c>
      <c r="W360" s="76">
        <v>0</v>
      </c>
      <c r="X360" s="76">
        <v>0</v>
      </c>
      <c r="Y360" s="76">
        <v>0</v>
      </c>
      <c r="Z360" s="76">
        <v>0</v>
      </c>
      <c r="AA360" s="76">
        <v>0</v>
      </c>
      <c r="AB360" s="76">
        <v>0</v>
      </c>
      <c r="AC360" s="76">
        <v>0</v>
      </c>
      <c r="AD360" s="76">
        <v>0</v>
      </c>
      <c r="AE360" s="76">
        <v>0</v>
      </c>
      <c r="AF360" s="76">
        <v>0</v>
      </c>
      <c r="AG360" s="76">
        <v>0</v>
      </c>
      <c r="AH360" s="76">
        <v>0</v>
      </c>
      <c r="AI360" s="76">
        <v>0</v>
      </c>
      <c r="AJ360" s="77">
        <f t="shared" si="5"/>
        <v>0</v>
      </c>
      <c r="AM360" s="70"/>
    </row>
    <row r="361" spans="1:39" ht="20.100000000000001" hidden="1" customHeight="1" outlineLevel="2">
      <c r="A361" s="73">
        <v>1281</v>
      </c>
      <c r="B361" s="74" t="s">
        <v>998</v>
      </c>
      <c r="C361" s="75" t="s">
        <v>1298</v>
      </c>
      <c r="D361" s="76">
        <v>0</v>
      </c>
      <c r="E361" s="76">
        <v>0</v>
      </c>
      <c r="F361" s="76">
        <v>0</v>
      </c>
      <c r="G361" s="76">
        <v>0</v>
      </c>
      <c r="H361" s="76">
        <v>0</v>
      </c>
      <c r="I361" s="76">
        <v>0</v>
      </c>
      <c r="J361" s="76">
        <v>0</v>
      </c>
      <c r="K361" s="76">
        <v>0</v>
      </c>
      <c r="L361" s="76">
        <v>0</v>
      </c>
      <c r="M361" s="76">
        <v>0</v>
      </c>
      <c r="N361" s="76">
        <v>0</v>
      </c>
      <c r="O361" s="76">
        <v>0</v>
      </c>
      <c r="P361" s="76">
        <v>0</v>
      </c>
      <c r="Q361" s="76">
        <v>0</v>
      </c>
      <c r="R361" s="76">
        <v>0</v>
      </c>
      <c r="S361" s="76">
        <v>0</v>
      </c>
      <c r="T361" s="76">
        <v>0</v>
      </c>
      <c r="U361" s="76">
        <v>0</v>
      </c>
      <c r="V361" s="76">
        <v>0</v>
      </c>
      <c r="W361" s="76">
        <v>0</v>
      </c>
      <c r="X361" s="76">
        <v>0</v>
      </c>
      <c r="Y361" s="76">
        <v>0</v>
      </c>
      <c r="Z361" s="76">
        <v>0</v>
      </c>
      <c r="AA361" s="76">
        <v>0</v>
      </c>
      <c r="AB361" s="76">
        <v>0</v>
      </c>
      <c r="AC361" s="76">
        <v>0</v>
      </c>
      <c r="AD361" s="76">
        <v>0</v>
      </c>
      <c r="AE361" s="76">
        <v>0</v>
      </c>
      <c r="AF361" s="76">
        <v>0</v>
      </c>
      <c r="AG361" s="76">
        <v>0</v>
      </c>
      <c r="AH361" s="76">
        <v>0</v>
      </c>
      <c r="AI361" s="76">
        <v>0</v>
      </c>
      <c r="AJ361" s="77">
        <f t="shared" si="5"/>
        <v>0</v>
      </c>
      <c r="AM361" s="70"/>
    </row>
    <row r="362" spans="1:39" ht="20.100000000000001" hidden="1" customHeight="1" outlineLevel="2">
      <c r="A362" s="73">
        <v>1282</v>
      </c>
      <c r="B362" s="74" t="s">
        <v>999</v>
      </c>
      <c r="C362" s="75" t="s">
        <v>1298</v>
      </c>
      <c r="D362" s="76">
        <v>0</v>
      </c>
      <c r="E362" s="76">
        <v>0</v>
      </c>
      <c r="F362" s="76">
        <v>0</v>
      </c>
      <c r="G362" s="76">
        <v>0</v>
      </c>
      <c r="H362" s="76">
        <v>0</v>
      </c>
      <c r="I362" s="76">
        <v>0</v>
      </c>
      <c r="J362" s="76">
        <v>0</v>
      </c>
      <c r="K362" s="76">
        <v>0</v>
      </c>
      <c r="L362" s="76">
        <v>0</v>
      </c>
      <c r="M362" s="76">
        <v>0</v>
      </c>
      <c r="N362" s="76">
        <v>0</v>
      </c>
      <c r="O362" s="76">
        <v>0</v>
      </c>
      <c r="P362" s="76">
        <v>0</v>
      </c>
      <c r="Q362" s="76">
        <v>0</v>
      </c>
      <c r="R362" s="76">
        <v>0</v>
      </c>
      <c r="S362" s="76">
        <v>0</v>
      </c>
      <c r="T362" s="76">
        <v>0</v>
      </c>
      <c r="U362" s="76">
        <v>0</v>
      </c>
      <c r="V362" s="76">
        <v>0</v>
      </c>
      <c r="W362" s="76">
        <v>0</v>
      </c>
      <c r="X362" s="76">
        <v>0</v>
      </c>
      <c r="Y362" s="76">
        <v>0</v>
      </c>
      <c r="Z362" s="76">
        <v>0</v>
      </c>
      <c r="AA362" s="76">
        <v>0</v>
      </c>
      <c r="AB362" s="76">
        <v>0</v>
      </c>
      <c r="AC362" s="76">
        <v>0</v>
      </c>
      <c r="AD362" s="76">
        <v>0</v>
      </c>
      <c r="AE362" s="76">
        <v>0</v>
      </c>
      <c r="AF362" s="76">
        <v>0</v>
      </c>
      <c r="AG362" s="76">
        <v>0</v>
      </c>
      <c r="AH362" s="76">
        <v>0</v>
      </c>
      <c r="AI362" s="76">
        <v>0</v>
      </c>
      <c r="AJ362" s="77">
        <f t="shared" si="5"/>
        <v>0</v>
      </c>
      <c r="AM362" s="70"/>
    </row>
    <row r="363" spans="1:39" ht="20.100000000000001" hidden="1" customHeight="1" outlineLevel="2">
      <c r="A363" s="73">
        <v>1283</v>
      </c>
      <c r="B363" s="74" t="s">
        <v>1000</v>
      </c>
      <c r="C363" s="75" t="s">
        <v>1298</v>
      </c>
      <c r="D363" s="76">
        <v>0</v>
      </c>
      <c r="E363" s="76">
        <v>0</v>
      </c>
      <c r="F363" s="76">
        <v>0</v>
      </c>
      <c r="G363" s="76">
        <v>0</v>
      </c>
      <c r="H363" s="76">
        <v>0</v>
      </c>
      <c r="I363" s="76">
        <v>0</v>
      </c>
      <c r="J363" s="76">
        <v>0</v>
      </c>
      <c r="K363" s="76">
        <v>0</v>
      </c>
      <c r="L363" s="76">
        <v>0</v>
      </c>
      <c r="M363" s="76">
        <v>0</v>
      </c>
      <c r="N363" s="76">
        <v>0</v>
      </c>
      <c r="O363" s="76">
        <v>0</v>
      </c>
      <c r="P363" s="76">
        <v>0</v>
      </c>
      <c r="Q363" s="76">
        <v>0</v>
      </c>
      <c r="R363" s="76">
        <v>0</v>
      </c>
      <c r="S363" s="76">
        <v>0</v>
      </c>
      <c r="T363" s="76">
        <v>0</v>
      </c>
      <c r="U363" s="76">
        <v>0</v>
      </c>
      <c r="V363" s="76">
        <v>0</v>
      </c>
      <c r="W363" s="76">
        <v>0</v>
      </c>
      <c r="X363" s="76">
        <v>0</v>
      </c>
      <c r="Y363" s="76">
        <v>0</v>
      </c>
      <c r="Z363" s="76">
        <v>0</v>
      </c>
      <c r="AA363" s="76">
        <v>0</v>
      </c>
      <c r="AB363" s="76">
        <v>0</v>
      </c>
      <c r="AC363" s="76">
        <v>0</v>
      </c>
      <c r="AD363" s="76">
        <v>0</v>
      </c>
      <c r="AE363" s="76">
        <v>0</v>
      </c>
      <c r="AF363" s="76">
        <v>0</v>
      </c>
      <c r="AG363" s="76">
        <v>0</v>
      </c>
      <c r="AH363" s="76">
        <v>0</v>
      </c>
      <c r="AI363" s="76">
        <v>0</v>
      </c>
      <c r="AJ363" s="77">
        <f t="shared" si="5"/>
        <v>0</v>
      </c>
      <c r="AM363" s="70"/>
    </row>
    <row r="364" spans="1:39" ht="20.100000000000001" hidden="1" customHeight="1" outlineLevel="2">
      <c r="A364" s="73">
        <v>1284</v>
      </c>
      <c r="B364" s="74" t="s">
        <v>1001</v>
      </c>
      <c r="C364" s="75" t="s">
        <v>1298</v>
      </c>
      <c r="D364" s="76">
        <v>0</v>
      </c>
      <c r="E364" s="76">
        <v>0</v>
      </c>
      <c r="F364" s="76">
        <v>0</v>
      </c>
      <c r="G364" s="76">
        <v>0</v>
      </c>
      <c r="H364" s="76">
        <v>0</v>
      </c>
      <c r="I364" s="76">
        <v>0</v>
      </c>
      <c r="J364" s="76">
        <v>0</v>
      </c>
      <c r="K364" s="76">
        <v>0</v>
      </c>
      <c r="L364" s="76">
        <v>0</v>
      </c>
      <c r="M364" s="76">
        <v>0</v>
      </c>
      <c r="N364" s="76">
        <v>0</v>
      </c>
      <c r="O364" s="76">
        <v>0</v>
      </c>
      <c r="P364" s="76">
        <v>0</v>
      </c>
      <c r="Q364" s="76">
        <v>0</v>
      </c>
      <c r="R364" s="76">
        <v>0</v>
      </c>
      <c r="S364" s="76">
        <v>0</v>
      </c>
      <c r="T364" s="76">
        <v>0</v>
      </c>
      <c r="U364" s="76">
        <v>0</v>
      </c>
      <c r="V364" s="76">
        <v>0</v>
      </c>
      <c r="W364" s="76">
        <v>0</v>
      </c>
      <c r="X364" s="76">
        <v>0</v>
      </c>
      <c r="Y364" s="76">
        <v>0</v>
      </c>
      <c r="Z364" s="76">
        <v>0</v>
      </c>
      <c r="AA364" s="76">
        <v>0</v>
      </c>
      <c r="AB364" s="76">
        <v>0</v>
      </c>
      <c r="AC364" s="76">
        <v>0</v>
      </c>
      <c r="AD364" s="76">
        <v>0</v>
      </c>
      <c r="AE364" s="76">
        <v>0</v>
      </c>
      <c r="AF364" s="76">
        <v>0</v>
      </c>
      <c r="AG364" s="76">
        <v>0</v>
      </c>
      <c r="AH364" s="76">
        <v>0</v>
      </c>
      <c r="AI364" s="76">
        <v>0</v>
      </c>
      <c r="AJ364" s="77">
        <f t="shared" si="5"/>
        <v>0</v>
      </c>
      <c r="AM364" s="70"/>
    </row>
    <row r="365" spans="1:39" ht="20.100000000000001" hidden="1" customHeight="1" outlineLevel="2">
      <c r="A365" s="73">
        <v>1285</v>
      </c>
      <c r="B365" s="74" t="s">
        <v>1002</v>
      </c>
      <c r="C365" s="75" t="s">
        <v>1298</v>
      </c>
      <c r="D365" s="76">
        <v>0</v>
      </c>
      <c r="E365" s="76">
        <v>0</v>
      </c>
      <c r="F365" s="76">
        <v>0</v>
      </c>
      <c r="G365" s="76">
        <v>0</v>
      </c>
      <c r="H365" s="76">
        <v>0</v>
      </c>
      <c r="I365" s="76">
        <v>0</v>
      </c>
      <c r="J365" s="76">
        <v>0</v>
      </c>
      <c r="K365" s="76">
        <v>0</v>
      </c>
      <c r="L365" s="76">
        <v>0</v>
      </c>
      <c r="M365" s="76">
        <v>0</v>
      </c>
      <c r="N365" s="76">
        <v>0</v>
      </c>
      <c r="O365" s="76">
        <v>0</v>
      </c>
      <c r="P365" s="76">
        <v>0</v>
      </c>
      <c r="Q365" s="76">
        <v>0</v>
      </c>
      <c r="R365" s="76">
        <v>0</v>
      </c>
      <c r="S365" s="76">
        <v>0</v>
      </c>
      <c r="T365" s="76">
        <v>0</v>
      </c>
      <c r="U365" s="76">
        <v>0</v>
      </c>
      <c r="V365" s="76">
        <v>0</v>
      </c>
      <c r="W365" s="76">
        <v>0</v>
      </c>
      <c r="X365" s="76">
        <v>0</v>
      </c>
      <c r="Y365" s="76">
        <v>0</v>
      </c>
      <c r="Z365" s="76">
        <v>0</v>
      </c>
      <c r="AA365" s="76">
        <v>0</v>
      </c>
      <c r="AB365" s="76">
        <v>0</v>
      </c>
      <c r="AC365" s="76">
        <v>0</v>
      </c>
      <c r="AD365" s="76">
        <v>0</v>
      </c>
      <c r="AE365" s="76">
        <v>0</v>
      </c>
      <c r="AF365" s="76">
        <v>0</v>
      </c>
      <c r="AG365" s="76">
        <v>0</v>
      </c>
      <c r="AH365" s="76">
        <v>0</v>
      </c>
      <c r="AI365" s="76">
        <v>0</v>
      </c>
      <c r="AJ365" s="77">
        <f t="shared" si="5"/>
        <v>0</v>
      </c>
      <c r="AM365" s="70"/>
    </row>
    <row r="366" spans="1:39" ht="20.100000000000001" hidden="1" customHeight="1" outlineLevel="2">
      <c r="A366" s="73">
        <v>1286</v>
      </c>
      <c r="B366" s="74" t="s">
        <v>1003</v>
      </c>
      <c r="C366" s="75" t="s">
        <v>1298</v>
      </c>
      <c r="D366" s="76">
        <v>0</v>
      </c>
      <c r="E366" s="76">
        <v>0</v>
      </c>
      <c r="F366" s="76">
        <v>0</v>
      </c>
      <c r="G366" s="76">
        <v>0</v>
      </c>
      <c r="H366" s="76">
        <v>0</v>
      </c>
      <c r="I366" s="76">
        <v>0</v>
      </c>
      <c r="J366" s="76">
        <v>0</v>
      </c>
      <c r="K366" s="76">
        <v>0</v>
      </c>
      <c r="L366" s="76">
        <v>0</v>
      </c>
      <c r="M366" s="76">
        <v>0</v>
      </c>
      <c r="N366" s="76">
        <v>0</v>
      </c>
      <c r="O366" s="76">
        <v>0</v>
      </c>
      <c r="P366" s="76">
        <v>0</v>
      </c>
      <c r="Q366" s="76">
        <v>0</v>
      </c>
      <c r="R366" s="76">
        <v>0</v>
      </c>
      <c r="S366" s="76">
        <v>0</v>
      </c>
      <c r="T366" s="76">
        <v>0</v>
      </c>
      <c r="U366" s="76">
        <v>0</v>
      </c>
      <c r="V366" s="76">
        <v>0</v>
      </c>
      <c r="W366" s="76">
        <v>0</v>
      </c>
      <c r="X366" s="76">
        <v>0</v>
      </c>
      <c r="Y366" s="76">
        <v>0</v>
      </c>
      <c r="Z366" s="76">
        <v>0</v>
      </c>
      <c r="AA366" s="76">
        <v>0</v>
      </c>
      <c r="AB366" s="76">
        <v>0</v>
      </c>
      <c r="AC366" s="76">
        <v>0</v>
      </c>
      <c r="AD366" s="76">
        <v>0</v>
      </c>
      <c r="AE366" s="76">
        <v>0</v>
      </c>
      <c r="AF366" s="76">
        <v>0</v>
      </c>
      <c r="AG366" s="76">
        <v>0</v>
      </c>
      <c r="AH366" s="76">
        <v>0</v>
      </c>
      <c r="AI366" s="76">
        <v>0</v>
      </c>
      <c r="AJ366" s="77">
        <f t="shared" si="5"/>
        <v>0</v>
      </c>
      <c r="AM366" s="70"/>
    </row>
    <row r="367" spans="1:39" ht="20.100000000000001" hidden="1" customHeight="1" outlineLevel="2">
      <c r="A367" s="73">
        <v>1287</v>
      </c>
      <c r="B367" s="74" t="s">
        <v>1004</v>
      </c>
      <c r="C367" s="75" t="s">
        <v>1298</v>
      </c>
      <c r="D367" s="76">
        <v>0</v>
      </c>
      <c r="E367" s="76">
        <v>0</v>
      </c>
      <c r="F367" s="76">
        <v>0</v>
      </c>
      <c r="G367" s="76">
        <v>0</v>
      </c>
      <c r="H367" s="76">
        <v>0</v>
      </c>
      <c r="I367" s="76">
        <v>0</v>
      </c>
      <c r="J367" s="76">
        <v>0</v>
      </c>
      <c r="K367" s="76">
        <v>0</v>
      </c>
      <c r="L367" s="76">
        <v>0</v>
      </c>
      <c r="M367" s="76">
        <v>0</v>
      </c>
      <c r="N367" s="76">
        <v>0</v>
      </c>
      <c r="O367" s="76">
        <v>0</v>
      </c>
      <c r="P367" s="76">
        <v>0</v>
      </c>
      <c r="Q367" s="76">
        <v>0</v>
      </c>
      <c r="R367" s="76">
        <v>0</v>
      </c>
      <c r="S367" s="76">
        <v>0</v>
      </c>
      <c r="T367" s="76">
        <v>0</v>
      </c>
      <c r="U367" s="76">
        <v>0</v>
      </c>
      <c r="V367" s="76">
        <v>0</v>
      </c>
      <c r="W367" s="76">
        <v>0</v>
      </c>
      <c r="X367" s="76">
        <v>0</v>
      </c>
      <c r="Y367" s="76">
        <v>0</v>
      </c>
      <c r="Z367" s="76">
        <v>0</v>
      </c>
      <c r="AA367" s="76">
        <v>0</v>
      </c>
      <c r="AB367" s="76">
        <v>0</v>
      </c>
      <c r="AC367" s="76">
        <v>0</v>
      </c>
      <c r="AD367" s="76">
        <v>0</v>
      </c>
      <c r="AE367" s="76">
        <v>0</v>
      </c>
      <c r="AF367" s="76">
        <v>0</v>
      </c>
      <c r="AG367" s="76">
        <v>0</v>
      </c>
      <c r="AH367" s="76">
        <v>0</v>
      </c>
      <c r="AI367" s="76">
        <v>0</v>
      </c>
      <c r="AJ367" s="77">
        <f t="shared" si="5"/>
        <v>0</v>
      </c>
      <c r="AM367" s="70"/>
    </row>
    <row r="368" spans="1:39" ht="20.100000000000001" hidden="1" customHeight="1" outlineLevel="2">
      <c r="A368" s="73">
        <v>1301</v>
      </c>
      <c r="B368" s="74" t="s">
        <v>1005</v>
      </c>
      <c r="C368" s="75" t="s">
        <v>1298</v>
      </c>
      <c r="D368" s="76">
        <v>0</v>
      </c>
      <c r="E368" s="76">
        <v>0</v>
      </c>
      <c r="F368" s="76">
        <v>0</v>
      </c>
      <c r="G368" s="76">
        <v>0</v>
      </c>
      <c r="H368" s="76">
        <v>0</v>
      </c>
      <c r="I368" s="76">
        <v>0</v>
      </c>
      <c r="J368" s="76">
        <v>0</v>
      </c>
      <c r="K368" s="76">
        <v>0</v>
      </c>
      <c r="L368" s="76">
        <v>0</v>
      </c>
      <c r="M368" s="76">
        <v>0</v>
      </c>
      <c r="N368" s="76">
        <v>0</v>
      </c>
      <c r="O368" s="76">
        <v>0</v>
      </c>
      <c r="P368" s="76">
        <v>0</v>
      </c>
      <c r="Q368" s="76">
        <v>0</v>
      </c>
      <c r="R368" s="76">
        <v>0</v>
      </c>
      <c r="S368" s="76">
        <v>0</v>
      </c>
      <c r="T368" s="76">
        <v>0</v>
      </c>
      <c r="U368" s="76">
        <v>0</v>
      </c>
      <c r="V368" s="76">
        <v>0</v>
      </c>
      <c r="W368" s="76">
        <v>0</v>
      </c>
      <c r="X368" s="76">
        <v>0</v>
      </c>
      <c r="Y368" s="76">
        <v>0</v>
      </c>
      <c r="Z368" s="76">
        <v>0</v>
      </c>
      <c r="AA368" s="76">
        <v>0</v>
      </c>
      <c r="AB368" s="76">
        <v>0</v>
      </c>
      <c r="AC368" s="76">
        <v>0</v>
      </c>
      <c r="AD368" s="76">
        <v>0</v>
      </c>
      <c r="AE368" s="76">
        <v>0</v>
      </c>
      <c r="AF368" s="76">
        <v>0</v>
      </c>
      <c r="AG368" s="76">
        <v>0</v>
      </c>
      <c r="AH368" s="76">
        <v>0</v>
      </c>
      <c r="AI368" s="76">
        <v>0</v>
      </c>
      <c r="AJ368" s="77">
        <f t="shared" si="5"/>
        <v>0</v>
      </c>
      <c r="AM368" s="70"/>
    </row>
    <row r="369" spans="1:39" ht="20.100000000000001" hidden="1" customHeight="1" outlineLevel="2">
      <c r="A369" s="73">
        <v>1302</v>
      </c>
      <c r="B369" s="74" t="s">
        <v>1006</v>
      </c>
      <c r="C369" s="75" t="s">
        <v>1298</v>
      </c>
      <c r="D369" s="76">
        <v>0</v>
      </c>
      <c r="E369" s="76">
        <v>0</v>
      </c>
      <c r="F369" s="76">
        <v>0</v>
      </c>
      <c r="G369" s="76">
        <v>0</v>
      </c>
      <c r="H369" s="76">
        <v>0</v>
      </c>
      <c r="I369" s="76">
        <v>0</v>
      </c>
      <c r="J369" s="76">
        <v>0</v>
      </c>
      <c r="K369" s="76">
        <v>0</v>
      </c>
      <c r="L369" s="76">
        <v>0</v>
      </c>
      <c r="M369" s="76">
        <v>0</v>
      </c>
      <c r="N369" s="76">
        <v>0</v>
      </c>
      <c r="O369" s="76">
        <v>0</v>
      </c>
      <c r="P369" s="76">
        <v>0</v>
      </c>
      <c r="Q369" s="76">
        <v>0</v>
      </c>
      <c r="R369" s="76">
        <v>0</v>
      </c>
      <c r="S369" s="76">
        <v>0</v>
      </c>
      <c r="T369" s="76">
        <v>0</v>
      </c>
      <c r="U369" s="76">
        <v>0</v>
      </c>
      <c r="V369" s="76">
        <v>0</v>
      </c>
      <c r="W369" s="76">
        <v>0</v>
      </c>
      <c r="X369" s="76">
        <v>0</v>
      </c>
      <c r="Y369" s="76">
        <v>0</v>
      </c>
      <c r="Z369" s="76">
        <v>0</v>
      </c>
      <c r="AA369" s="76">
        <v>0</v>
      </c>
      <c r="AB369" s="76">
        <v>0</v>
      </c>
      <c r="AC369" s="76">
        <v>0</v>
      </c>
      <c r="AD369" s="76">
        <v>0</v>
      </c>
      <c r="AE369" s="76">
        <v>0</v>
      </c>
      <c r="AF369" s="76">
        <v>0</v>
      </c>
      <c r="AG369" s="76">
        <v>0</v>
      </c>
      <c r="AH369" s="76">
        <v>0</v>
      </c>
      <c r="AI369" s="76">
        <v>0</v>
      </c>
      <c r="AJ369" s="77">
        <f t="shared" si="5"/>
        <v>0</v>
      </c>
      <c r="AM369" s="70"/>
    </row>
    <row r="370" spans="1:39" ht="20.100000000000001" hidden="1" customHeight="1" outlineLevel="2">
      <c r="A370" s="73">
        <v>1303</v>
      </c>
      <c r="B370" s="74" t="s">
        <v>1007</v>
      </c>
      <c r="C370" s="75" t="s">
        <v>1298</v>
      </c>
      <c r="D370" s="76">
        <v>0</v>
      </c>
      <c r="E370" s="76">
        <v>0</v>
      </c>
      <c r="F370" s="76">
        <v>0</v>
      </c>
      <c r="G370" s="76">
        <v>0</v>
      </c>
      <c r="H370" s="76">
        <v>0</v>
      </c>
      <c r="I370" s="76">
        <v>0</v>
      </c>
      <c r="J370" s="76">
        <v>0</v>
      </c>
      <c r="K370" s="76">
        <v>0</v>
      </c>
      <c r="L370" s="76">
        <v>0</v>
      </c>
      <c r="M370" s="76">
        <v>0</v>
      </c>
      <c r="N370" s="76">
        <v>0</v>
      </c>
      <c r="O370" s="76">
        <v>0</v>
      </c>
      <c r="P370" s="76">
        <v>0</v>
      </c>
      <c r="Q370" s="76">
        <v>0</v>
      </c>
      <c r="R370" s="76">
        <v>0</v>
      </c>
      <c r="S370" s="76">
        <v>0</v>
      </c>
      <c r="T370" s="76">
        <v>0</v>
      </c>
      <c r="U370" s="76">
        <v>0</v>
      </c>
      <c r="V370" s="76">
        <v>0</v>
      </c>
      <c r="W370" s="76">
        <v>0</v>
      </c>
      <c r="X370" s="76">
        <v>0</v>
      </c>
      <c r="Y370" s="76">
        <v>0</v>
      </c>
      <c r="Z370" s="76">
        <v>0</v>
      </c>
      <c r="AA370" s="76">
        <v>0</v>
      </c>
      <c r="AB370" s="76">
        <v>0</v>
      </c>
      <c r="AC370" s="76">
        <v>0</v>
      </c>
      <c r="AD370" s="76">
        <v>0</v>
      </c>
      <c r="AE370" s="76">
        <v>0</v>
      </c>
      <c r="AF370" s="76">
        <v>0</v>
      </c>
      <c r="AG370" s="76">
        <v>0</v>
      </c>
      <c r="AH370" s="76">
        <v>0</v>
      </c>
      <c r="AI370" s="76">
        <v>0</v>
      </c>
      <c r="AJ370" s="77">
        <f t="shared" si="5"/>
        <v>0</v>
      </c>
      <c r="AM370" s="70"/>
    </row>
    <row r="371" spans="1:39" ht="20.100000000000001" hidden="1" customHeight="1" outlineLevel="2">
      <c r="A371" s="73">
        <v>1304</v>
      </c>
      <c r="B371" s="74" t="s">
        <v>1008</v>
      </c>
      <c r="C371" s="75" t="s">
        <v>1298</v>
      </c>
      <c r="D371" s="76">
        <v>0</v>
      </c>
      <c r="E371" s="76">
        <v>0</v>
      </c>
      <c r="F371" s="76">
        <v>0</v>
      </c>
      <c r="G371" s="76">
        <v>0</v>
      </c>
      <c r="H371" s="76">
        <v>0</v>
      </c>
      <c r="I371" s="76">
        <v>0</v>
      </c>
      <c r="J371" s="76">
        <v>0</v>
      </c>
      <c r="K371" s="76">
        <v>0</v>
      </c>
      <c r="L371" s="76">
        <v>0</v>
      </c>
      <c r="M371" s="76">
        <v>0</v>
      </c>
      <c r="N371" s="76">
        <v>0</v>
      </c>
      <c r="O371" s="76">
        <v>0</v>
      </c>
      <c r="P371" s="76">
        <v>0</v>
      </c>
      <c r="Q371" s="76">
        <v>0</v>
      </c>
      <c r="R371" s="76">
        <v>0</v>
      </c>
      <c r="S371" s="76">
        <v>0</v>
      </c>
      <c r="T371" s="76">
        <v>0</v>
      </c>
      <c r="U371" s="76">
        <v>0</v>
      </c>
      <c r="V371" s="76">
        <v>0</v>
      </c>
      <c r="W371" s="76">
        <v>0</v>
      </c>
      <c r="X371" s="76">
        <v>0</v>
      </c>
      <c r="Y371" s="76">
        <v>0</v>
      </c>
      <c r="Z371" s="76">
        <v>0</v>
      </c>
      <c r="AA371" s="76">
        <v>0</v>
      </c>
      <c r="AB371" s="76">
        <v>0</v>
      </c>
      <c r="AC371" s="76">
        <v>0</v>
      </c>
      <c r="AD371" s="76">
        <v>0</v>
      </c>
      <c r="AE371" s="76">
        <v>0</v>
      </c>
      <c r="AF371" s="76">
        <v>0</v>
      </c>
      <c r="AG371" s="76">
        <v>0</v>
      </c>
      <c r="AH371" s="76">
        <v>0</v>
      </c>
      <c r="AI371" s="76">
        <v>0</v>
      </c>
      <c r="AJ371" s="77">
        <f t="shared" si="5"/>
        <v>0</v>
      </c>
      <c r="AM371" s="70"/>
    </row>
    <row r="372" spans="1:39" ht="20.100000000000001" hidden="1" customHeight="1" outlineLevel="2">
      <c r="A372" s="73">
        <v>1305</v>
      </c>
      <c r="B372" s="74" t="s">
        <v>1009</v>
      </c>
      <c r="C372" s="75" t="s">
        <v>1298</v>
      </c>
      <c r="D372" s="76">
        <v>0</v>
      </c>
      <c r="E372" s="76">
        <v>0</v>
      </c>
      <c r="F372" s="76">
        <v>0</v>
      </c>
      <c r="G372" s="76">
        <v>0</v>
      </c>
      <c r="H372" s="76">
        <v>0</v>
      </c>
      <c r="I372" s="76">
        <v>0</v>
      </c>
      <c r="J372" s="76">
        <v>0</v>
      </c>
      <c r="K372" s="76">
        <v>0</v>
      </c>
      <c r="L372" s="76">
        <v>0</v>
      </c>
      <c r="M372" s="76">
        <v>0</v>
      </c>
      <c r="N372" s="76">
        <v>0</v>
      </c>
      <c r="O372" s="76">
        <v>0</v>
      </c>
      <c r="P372" s="76">
        <v>0</v>
      </c>
      <c r="Q372" s="76">
        <v>0</v>
      </c>
      <c r="R372" s="76">
        <v>0</v>
      </c>
      <c r="S372" s="76">
        <v>0</v>
      </c>
      <c r="T372" s="76">
        <v>0</v>
      </c>
      <c r="U372" s="76">
        <v>0</v>
      </c>
      <c r="V372" s="76">
        <v>0</v>
      </c>
      <c r="W372" s="76">
        <v>0</v>
      </c>
      <c r="X372" s="76">
        <v>0</v>
      </c>
      <c r="Y372" s="76">
        <v>0</v>
      </c>
      <c r="Z372" s="76">
        <v>0</v>
      </c>
      <c r="AA372" s="76">
        <v>0</v>
      </c>
      <c r="AB372" s="76">
        <v>0</v>
      </c>
      <c r="AC372" s="76">
        <v>0</v>
      </c>
      <c r="AD372" s="76">
        <v>0</v>
      </c>
      <c r="AE372" s="76">
        <v>0</v>
      </c>
      <c r="AF372" s="76">
        <v>0</v>
      </c>
      <c r="AG372" s="76">
        <v>0</v>
      </c>
      <c r="AH372" s="76">
        <v>0</v>
      </c>
      <c r="AI372" s="76">
        <v>0</v>
      </c>
      <c r="AJ372" s="77">
        <f t="shared" si="5"/>
        <v>0</v>
      </c>
      <c r="AM372" s="70"/>
    </row>
    <row r="373" spans="1:39" ht="20.100000000000001" hidden="1" customHeight="1" outlineLevel="2">
      <c r="A373" s="73">
        <v>1306</v>
      </c>
      <c r="B373" s="74" t="s">
        <v>1010</v>
      </c>
      <c r="C373" s="75" t="s">
        <v>1298</v>
      </c>
      <c r="D373" s="76">
        <v>0</v>
      </c>
      <c r="E373" s="76">
        <v>0</v>
      </c>
      <c r="F373" s="76">
        <v>0</v>
      </c>
      <c r="G373" s="76">
        <v>0</v>
      </c>
      <c r="H373" s="76">
        <v>0</v>
      </c>
      <c r="I373" s="76">
        <v>0</v>
      </c>
      <c r="J373" s="76">
        <v>0</v>
      </c>
      <c r="K373" s="76">
        <v>0</v>
      </c>
      <c r="L373" s="76">
        <v>0</v>
      </c>
      <c r="M373" s="76">
        <v>0</v>
      </c>
      <c r="N373" s="76">
        <v>0</v>
      </c>
      <c r="O373" s="76">
        <v>0</v>
      </c>
      <c r="P373" s="76">
        <v>0</v>
      </c>
      <c r="Q373" s="76">
        <v>0</v>
      </c>
      <c r="R373" s="76">
        <v>0</v>
      </c>
      <c r="S373" s="76">
        <v>0</v>
      </c>
      <c r="T373" s="76">
        <v>0</v>
      </c>
      <c r="U373" s="76">
        <v>0</v>
      </c>
      <c r="V373" s="76">
        <v>0</v>
      </c>
      <c r="W373" s="76">
        <v>0</v>
      </c>
      <c r="X373" s="76">
        <v>0</v>
      </c>
      <c r="Y373" s="76">
        <v>0</v>
      </c>
      <c r="Z373" s="76">
        <v>0</v>
      </c>
      <c r="AA373" s="76">
        <v>0</v>
      </c>
      <c r="AB373" s="76">
        <v>0</v>
      </c>
      <c r="AC373" s="76">
        <v>0</v>
      </c>
      <c r="AD373" s="76">
        <v>0</v>
      </c>
      <c r="AE373" s="76">
        <v>0</v>
      </c>
      <c r="AF373" s="76">
        <v>0</v>
      </c>
      <c r="AG373" s="76">
        <v>0</v>
      </c>
      <c r="AH373" s="76">
        <v>0</v>
      </c>
      <c r="AI373" s="76">
        <v>0</v>
      </c>
      <c r="AJ373" s="77">
        <f t="shared" si="5"/>
        <v>0</v>
      </c>
      <c r="AM373" s="70"/>
    </row>
    <row r="374" spans="1:39" ht="20.100000000000001" hidden="1" customHeight="1" outlineLevel="2">
      <c r="A374" s="73">
        <v>1307</v>
      </c>
      <c r="B374" s="74" t="s">
        <v>1011</v>
      </c>
      <c r="C374" s="75" t="s">
        <v>1298</v>
      </c>
      <c r="D374" s="76">
        <v>0</v>
      </c>
      <c r="E374" s="76">
        <v>0</v>
      </c>
      <c r="F374" s="76">
        <v>0</v>
      </c>
      <c r="G374" s="76">
        <v>0</v>
      </c>
      <c r="H374" s="76">
        <v>0</v>
      </c>
      <c r="I374" s="76">
        <v>0</v>
      </c>
      <c r="J374" s="76">
        <v>0</v>
      </c>
      <c r="K374" s="76">
        <v>0</v>
      </c>
      <c r="L374" s="76">
        <v>0</v>
      </c>
      <c r="M374" s="76">
        <v>0</v>
      </c>
      <c r="N374" s="76">
        <v>0</v>
      </c>
      <c r="O374" s="76">
        <v>0</v>
      </c>
      <c r="P374" s="76">
        <v>0</v>
      </c>
      <c r="Q374" s="76">
        <v>0</v>
      </c>
      <c r="R374" s="76">
        <v>0</v>
      </c>
      <c r="S374" s="76">
        <v>0</v>
      </c>
      <c r="T374" s="76">
        <v>0</v>
      </c>
      <c r="U374" s="76">
        <v>0</v>
      </c>
      <c r="V374" s="76">
        <v>0</v>
      </c>
      <c r="W374" s="76">
        <v>0</v>
      </c>
      <c r="X374" s="76">
        <v>0</v>
      </c>
      <c r="Y374" s="76">
        <v>0</v>
      </c>
      <c r="Z374" s="76">
        <v>0</v>
      </c>
      <c r="AA374" s="76">
        <v>0</v>
      </c>
      <c r="AB374" s="76">
        <v>0</v>
      </c>
      <c r="AC374" s="76">
        <v>0</v>
      </c>
      <c r="AD374" s="76">
        <v>0</v>
      </c>
      <c r="AE374" s="76">
        <v>0</v>
      </c>
      <c r="AF374" s="76">
        <v>0</v>
      </c>
      <c r="AG374" s="76">
        <v>0</v>
      </c>
      <c r="AH374" s="76">
        <v>0</v>
      </c>
      <c r="AI374" s="76">
        <v>0</v>
      </c>
      <c r="AJ374" s="77">
        <f t="shared" si="5"/>
        <v>0</v>
      </c>
      <c r="AM374" s="70"/>
    </row>
    <row r="375" spans="1:39" ht="20.100000000000001" hidden="1" customHeight="1" outlineLevel="2">
      <c r="A375" s="73">
        <v>1308</v>
      </c>
      <c r="B375" s="74" t="s">
        <v>1012</v>
      </c>
      <c r="C375" s="75" t="s">
        <v>1298</v>
      </c>
      <c r="D375" s="76">
        <v>0</v>
      </c>
      <c r="E375" s="76">
        <v>0</v>
      </c>
      <c r="F375" s="76">
        <v>0</v>
      </c>
      <c r="G375" s="76">
        <v>0</v>
      </c>
      <c r="H375" s="76">
        <v>0</v>
      </c>
      <c r="I375" s="76">
        <v>0</v>
      </c>
      <c r="J375" s="76">
        <v>0</v>
      </c>
      <c r="K375" s="76">
        <v>0</v>
      </c>
      <c r="L375" s="76">
        <v>0</v>
      </c>
      <c r="M375" s="76">
        <v>0</v>
      </c>
      <c r="N375" s="76">
        <v>0</v>
      </c>
      <c r="O375" s="76">
        <v>0</v>
      </c>
      <c r="P375" s="76">
        <v>0</v>
      </c>
      <c r="Q375" s="76">
        <v>0</v>
      </c>
      <c r="R375" s="76">
        <v>0</v>
      </c>
      <c r="S375" s="76">
        <v>0</v>
      </c>
      <c r="T375" s="76">
        <v>0</v>
      </c>
      <c r="U375" s="76">
        <v>0</v>
      </c>
      <c r="V375" s="76">
        <v>0</v>
      </c>
      <c r="W375" s="76">
        <v>0</v>
      </c>
      <c r="X375" s="76">
        <v>0</v>
      </c>
      <c r="Y375" s="76">
        <v>0</v>
      </c>
      <c r="Z375" s="76">
        <v>0</v>
      </c>
      <c r="AA375" s="76">
        <v>0</v>
      </c>
      <c r="AB375" s="76">
        <v>0</v>
      </c>
      <c r="AC375" s="76">
        <v>0</v>
      </c>
      <c r="AD375" s="76">
        <v>0</v>
      </c>
      <c r="AE375" s="76">
        <v>0</v>
      </c>
      <c r="AF375" s="76">
        <v>0</v>
      </c>
      <c r="AG375" s="76">
        <v>0</v>
      </c>
      <c r="AH375" s="76">
        <v>0</v>
      </c>
      <c r="AI375" s="76">
        <v>0</v>
      </c>
      <c r="AJ375" s="77">
        <f t="shared" si="5"/>
        <v>0</v>
      </c>
      <c r="AM375" s="70"/>
    </row>
    <row r="376" spans="1:39" ht="20.100000000000001" hidden="1" customHeight="1" outlineLevel="2">
      <c r="A376" s="73">
        <v>1309</v>
      </c>
      <c r="B376" s="74" t="s">
        <v>1013</v>
      </c>
      <c r="C376" s="75" t="s">
        <v>1298</v>
      </c>
      <c r="D376" s="76">
        <v>0</v>
      </c>
      <c r="E376" s="76">
        <v>0</v>
      </c>
      <c r="F376" s="76">
        <v>0</v>
      </c>
      <c r="G376" s="76">
        <v>0</v>
      </c>
      <c r="H376" s="76">
        <v>0</v>
      </c>
      <c r="I376" s="76">
        <v>0</v>
      </c>
      <c r="J376" s="76">
        <v>0</v>
      </c>
      <c r="K376" s="76">
        <v>0</v>
      </c>
      <c r="L376" s="76">
        <v>0</v>
      </c>
      <c r="M376" s="76">
        <v>0</v>
      </c>
      <c r="N376" s="76">
        <v>0</v>
      </c>
      <c r="O376" s="76">
        <v>0</v>
      </c>
      <c r="P376" s="76">
        <v>0</v>
      </c>
      <c r="Q376" s="76">
        <v>0</v>
      </c>
      <c r="R376" s="76">
        <v>0</v>
      </c>
      <c r="S376" s="76">
        <v>0</v>
      </c>
      <c r="T376" s="76">
        <v>0</v>
      </c>
      <c r="U376" s="76">
        <v>0</v>
      </c>
      <c r="V376" s="76">
        <v>0</v>
      </c>
      <c r="W376" s="76">
        <v>0</v>
      </c>
      <c r="X376" s="76">
        <v>0</v>
      </c>
      <c r="Y376" s="76">
        <v>0</v>
      </c>
      <c r="Z376" s="76">
        <v>0</v>
      </c>
      <c r="AA376" s="76">
        <v>0</v>
      </c>
      <c r="AB376" s="76">
        <v>0</v>
      </c>
      <c r="AC376" s="76">
        <v>0</v>
      </c>
      <c r="AD376" s="76">
        <v>0</v>
      </c>
      <c r="AE376" s="76">
        <v>0</v>
      </c>
      <c r="AF376" s="76">
        <v>0</v>
      </c>
      <c r="AG376" s="76">
        <v>0</v>
      </c>
      <c r="AH376" s="76">
        <v>0</v>
      </c>
      <c r="AI376" s="76">
        <v>0</v>
      </c>
      <c r="AJ376" s="77">
        <f t="shared" si="5"/>
        <v>0</v>
      </c>
      <c r="AM376" s="70"/>
    </row>
    <row r="377" spans="1:39" ht="20.100000000000001" hidden="1" customHeight="1" outlineLevel="2">
      <c r="A377" s="73">
        <v>1310</v>
      </c>
      <c r="B377" s="74" t="s">
        <v>1014</v>
      </c>
      <c r="C377" s="75" t="s">
        <v>1298</v>
      </c>
      <c r="D377" s="76">
        <v>0</v>
      </c>
      <c r="E377" s="76">
        <v>0</v>
      </c>
      <c r="F377" s="76">
        <v>0</v>
      </c>
      <c r="G377" s="76">
        <v>0</v>
      </c>
      <c r="H377" s="76">
        <v>0</v>
      </c>
      <c r="I377" s="76">
        <v>0</v>
      </c>
      <c r="J377" s="76">
        <v>0</v>
      </c>
      <c r="K377" s="76">
        <v>0</v>
      </c>
      <c r="L377" s="76">
        <v>0</v>
      </c>
      <c r="M377" s="76">
        <v>0</v>
      </c>
      <c r="N377" s="76">
        <v>0</v>
      </c>
      <c r="O377" s="76">
        <v>0</v>
      </c>
      <c r="P377" s="76">
        <v>0</v>
      </c>
      <c r="Q377" s="76">
        <v>0</v>
      </c>
      <c r="R377" s="76">
        <v>0</v>
      </c>
      <c r="S377" s="76">
        <v>0</v>
      </c>
      <c r="T377" s="76">
        <v>0</v>
      </c>
      <c r="U377" s="76">
        <v>0</v>
      </c>
      <c r="V377" s="76">
        <v>0</v>
      </c>
      <c r="W377" s="76">
        <v>0</v>
      </c>
      <c r="X377" s="76">
        <v>0</v>
      </c>
      <c r="Y377" s="76">
        <v>0</v>
      </c>
      <c r="Z377" s="76">
        <v>0</v>
      </c>
      <c r="AA377" s="76">
        <v>0</v>
      </c>
      <c r="AB377" s="76">
        <v>0</v>
      </c>
      <c r="AC377" s="76">
        <v>0</v>
      </c>
      <c r="AD377" s="76">
        <v>0</v>
      </c>
      <c r="AE377" s="76">
        <v>0</v>
      </c>
      <c r="AF377" s="76">
        <v>0</v>
      </c>
      <c r="AG377" s="76">
        <v>0</v>
      </c>
      <c r="AH377" s="76">
        <v>0</v>
      </c>
      <c r="AI377" s="76">
        <v>0</v>
      </c>
      <c r="AJ377" s="77">
        <f t="shared" si="5"/>
        <v>0</v>
      </c>
      <c r="AM377" s="70"/>
    </row>
    <row r="378" spans="1:39" ht="20.100000000000001" hidden="1" customHeight="1" outlineLevel="2">
      <c r="A378" s="73">
        <v>1311</v>
      </c>
      <c r="B378" s="74" t="s">
        <v>1015</v>
      </c>
      <c r="C378" s="75" t="s">
        <v>1298</v>
      </c>
      <c r="D378" s="76">
        <v>0</v>
      </c>
      <c r="E378" s="76">
        <v>0</v>
      </c>
      <c r="F378" s="76">
        <v>0</v>
      </c>
      <c r="G378" s="76">
        <v>0</v>
      </c>
      <c r="H378" s="76">
        <v>0</v>
      </c>
      <c r="I378" s="76">
        <v>0</v>
      </c>
      <c r="J378" s="76">
        <v>0</v>
      </c>
      <c r="K378" s="76">
        <v>0</v>
      </c>
      <c r="L378" s="76">
        <v>0</v>
      </c>
      <c r="M378" s="76">
        <v>0</v>
      </c>
      <c r="N378" s="76">
        <v>0</v>
      </c>
      <c r="O378" s="76">
        <v>0</v>
      </c>
      <c r="P378" s="76">
        <v>0</v>
      </c>
      <c r="Q378" s="76">
        <v>0</v>
      </c>
      <c r="R378" s="76">
        <v>0</v>
      </c>
      <c r="S378" s="76">
        <v>0</v>
      </c>
      <c r="T378" s="76">
        <v>0</v>
      </c>
      <c r="U378" s="76">
        <v>0</v>
      </c>
      <c r="V378" s="76">
        <v>0</v>
      </c>
      <c r="W378" s="76">
        <v>0</v>
      </c>
      <c r="X378" s="76">
        <v>0</v>
      </c>
      <c r="Y378" s="76">
        <v>0</v>
      </c>
      <c r="Z378" s="76">
        <v>0</v>
      </c>
      <c r="AA378" s="76">
        <v>0</v>
      </c>
      <c r="AB378" s="76">
        <v>0</v>
      </c>
      <c r="AC378" s="76">
        <v>0</v>
      </c>
      <c r="AD378" s="76">
        <v>0</v>
      </c>
      <c r="AE378" s="76">
        <v>0</v>
      </c>
      <c r="AF378" s="76">
        <v>0</v>
      </c>
      <c r="AG378" s="76">
        <v>0</v>
      </c>
      <c r="AH378" s="76">
        <v>0</v>
      </c>
      <c r="AI378" s="76">
        <v>0</v>
      </c>
      <c r="AJ378" s="77">
        <f t="shared" si="5"/>
        <v>0</v>
      </c>
      <c r="AM378" s="70"/>
    </row>
    <row r="379" spans="1:39" ht="20.100000000000001" hidden="1" customHeight="1" outlineLevel="2">
      <c r="A379" s="73">
        <v>1312</v>
      </c>
      <c r="B379" s="74" t="s">
        <v>1016</v>
      </c>
      <c r="C379" s="75" t="s">
        <v>1298</v>
      </c>
      <c r="D379" s="76">
        <v>0</v>
      </c>
      <c r="E379" s="76">
        <v>0</v>
      </c>
      <c r="F379" s="76">
        <v>0</v>
      </c>
      <c r="G379" s="76">
        <v>0</v>
      </c>
      <c r="H379" s="76">
        <v>0</v>
      </c>
      <c r="I379" s="76">
        <v>0</v>
      </c>
      <c r="J379" s="76">
        <v>0</v>
      </c>
      <c r="K379" s="76">
        <v>0</v>
      </c>
      <c r="L379" s="76">
        <v>0</v>
      </c>
      <c r="M379" s="76">
        <v>0</v>
      </c>
      <c r="N379" s="76">
        <v>0</v>
      </c>
      <c r="O379" s="76">
        <v>0</v>
      </c>
      <c r="P379" s="76">
        <v>0</v>
      </c>
      <c r="Q379" s="76">
        <v>0</v>
      </c>
      <c r="R379" s="76">
        <v>0</v>
      </c>
      <c r="S379" s="76">
        <v>0</v>
      </c>
      <c r="T379" s="76">
        <v>0</v>
      </c>
      <c r="U379" s="76">
        <v>0</v>
      </c>
      <c r="V379" s="76">
        <v>0</v>
      </c>
      <c r="W379" s="76">
        <v>0</v>
      </c>
      <c r="X379" s="76">
        <v>0</v>
      </c>
      <c r="Y379" s="76">
        <v>0</v>
      </c>
      <c r="Z379" s="76">
        <v>0</v>
      </c>
      <c r="AA379" s="76">
        <v>0</v>
      </c>
      <c r="AB379" s="76">
        <v>0</v>
      </c>
      <c r="AC379" s="76">
        <v>0</v>
      </c>
      <c r="AD379" s="76">
        <v>0</v>
      </c>
      <c r="AE379" s="76">
        <v>0</v>
      </c>
      <c r="AF379" s="76">
        <v>0</v>
      </c>
      <c r="AG379" s="76">
        <v>0</v>
      </c>
      <c r="AH379" s="76">
        <v>0</v>
      </c>
      <c r="AI379" s="76">
        <v>0</v>
      </c>
      <c r="AJ379" s="77">
        <f t="shared" si="5"/>
        <v>0</v>
      </c>
      <c r="AM379" s="70"/>
    </row>
    <row r="380" spans="1:39" ht="20.100000000000001" hidden="1" customHeight="1" outlineLevel="2">
      <c r="A380" s="73">
        <v>1313</v>
      </c>
      <c r="B380" s="74" t="s">
        <v>1017</v>
      </c>
      <c r="C380" s="75" t="s">
        <v>1298</v>
      </c>
      <c r="D380" s="76">
        <v>0</v>
      </c>
      <c r="E380" s="76">
        <v>0</v>
      </c>
      <c r="F380" s="76">
        <v>0</v>
      </c>
      <c r="G380" s="76">
        <v>0</v>
      </c>
      <c r="H380" s="76">
        <v>0</v>
      </c>
      <c r="I380" s="76">
        <v>0</v>
      </c>
      <c r="J380" s="76">
        <v>0</v>
      </c>
      <c r="K380" s="76">
        <v>0</v>
      </c>
      <c r="L380" s="76">
        <v>0</v>
      </c>
      <c r="M380" s="76">
        <v>0</v>
      </c>
      <c r="N380" s="76">
        <v>0</v>
      </c>
      <c r="O380" s="76">
        <v>0</v>
      </c>
      <c r="P380" s="76">
        <v>0</v>
      </c>
      <c r="Q380" s="76">
        <v>0</v>
      </c>
      <c r="R380" s="76">
        <v>0</v>
      </c>
      <c r="S380" s="76">
        <v>0</v>
      </c>
      <c r="T380" s="76">
        <v>0</v>
      </c>
      <c r="U380" s="76">
        <v>0</v>
      </c>
      <c r="V380" s="76">
        <v>0</v>
      </c>
      <c r="W380" s="76">
        <v>0</v>
      </c>
      <c r="X380" s="76">
        <v>0</v>
      </c>
      <c r="Y380" s="76">
        <v>0</v>
      </c>
      <c r="Z380" s="76">
        <v>0</v>
      </c>
      <c r="AA380" s="76">
        <v>0</v>
      </c>
      <c r="AB380" s="76">
        <v>0</v>
      </c>
      <c r="AC380" s="76">
        <v>0</v>
      </c>
      <c r="AD380" s="76">
        <v>0</v>
      </c>
      <c r="AE380" s="76">
        <v>0</v>
      </c>
      <c r="AF380" s="76">
        <v>0</v>
      </c>
      <c r="AG380" s="76">
        <v>0</v>
      </c>
      <c r="AH380" s="76">
        <v>0</v>
      </c>
      <c r="AI380" s="76">
        <v>0</v>
      </c>
      <c r="AJ380" s="77">
        <f t="shared" si="5"/>
        <v>0</v>
      </c>
      <c r="AM380" s="70"/>
    </row>
    <row r="381" spans="1:39" ht="20.100000000000001" hidden="1" customHeight="1" outlineLevel="2">
      <c r="A381" s="73">
        <v>1314</v>
      </c>
      <c r="B381" s="74" t="s">
        <v>1018</v>
      </c>
      <c r="C381" s="75" t="s">
        <v>1298</v>
      </c>
      <c r="D381" s="76">
        <v>0</v>
      </c>
      <c r="E381" s="76">
        <v>0</v>
      </c>
      <c r="F381" s="76">
        <v>0</v>
      </c>
      <c r="G381" s="76">
        <v>0</v>
      </c>
      <c r="H381" s="76">
        <v>0</v>
      </c>
      <c r="I381" s="76">
        <v>0</v>
      </c>
      <c r="J381" s="76">
        <v>0</v>
      </c>
      <c r="K381" s="76">
        <v>0</v>
      </c>
      <c r="L381" s="76">
        <v>0</v>
      </c>
      <c r="M381" s="76">
        <v>0</v>
      </c>
      <c r="N381" s="76">
        <v>0</v>
      </c>
      <c r="O381" s="76">
        <v>0</v>
      </c>
      <c r="P381" s="76">
        <v>0</v>
      </c>
      <c r="Q381" s="76">
        <v>0</v>
      </c>
      <c r="R381" s="76">
        <v>0</v>
      </c>
      <c r="S381" s="76">
        <v>0</v>
      </c>
      <c r="T381" s="76">
        <v>0</v>
      </c>
      <c r="U381" s="76">
        <v>0</v>
      </c>
      <c r="V381" s="76">
        <v>0</v>
      </c>
      <c r="W381" s="76">
        <v>0</v>
      </c>
      <c r="X381" s="76">
        <v>0</v>
      </c>
      <c r="Y381" s="76">
        <v>0</v>
      </c>
      <c r="Z381" s="76">
        <v>0</v>
      </c>
      <c r="AA381" s="76">
        <v>0</v>
      </c>
      <c r="AB381" s="76">
        <v>0</v>
      </c>
      <c r="AC381" s="76">
        <v>0</v>
      </c>
      <c r="AD381" s="76">
        <v>0</v>
      </c>
      <c r="AE381" s="76">
        <v>0</v>
      </c>
      <c r="AF381" s="76">
        <v>0</v>
      </c>
      <c r="AG381" s="76">
        <v>0</v>
      </c>
      <c r="AH381" s="76">
        <v>0</v>
      </c>
      <c r="AI381" s="76">
        <v>0</v>
      </c>
      <c r="AJ381" s="77">
        <f t="shared" si="5"/>
        <v>0</v>
      </c>
      <c r="AM381" s="70"/>
    </row>
    <row r="382" spans="1:39" ht="20.100000000000001" hidden="1" customHeight="1" outlineLevel="2">
      <c r="A382" s="73">
        <v>1315</v>
      </c>
      <c r="B382" s="74" t="s">
        <v>1019</v>
      </c>
      <c r="C382" s="75" t="s">
        <v>1298</v>
      </c>
      <c r="D382" s="76">
        <v>0</v>
      </c>
      <c r="E382" s="76">
        <v>0</v>
      </c>
      <c r="F382" s="76">
        <v>0</v>
      </c>
      <c r="G382" s="76">
        <v>0</v>
      </c>
      <c r="H382" s="76">
        <v>0</v>
      </c>
      <c r="I382" s="76">
        <v>0</v>
      </c>
      <c r="J382" s="76">
        <v>0</v>
      </c>
      <c r="K382" s="76">
        <v>0</v>
      </c>
      <c r="L382" s="76">
        <v>0</v>
      </c>
      <c r="M382" s="76">
        <v>0</v>
      </c>
      <c r="N382" s="76">
        <v>0</v>
      </c>
      <c r="O382" s="76">
        <v>0</v>
      </c>
      <c r="P382" s="76">
        <v>0</v>
      </c>
      <c r="Q382" s="76">
        <v>0</v>
      </c>
      <c r="R382" s="76">
        <v>0</v>
      </c>
      <c r="S382" s="76">
        <v>0</v>
      </c>
      <c r="T382" s="76">
        <v>0</v>
      </c>
      <c r="U382" s="76">
        <v>0</v>
      </c>
      <c r="V382" s="76">
        <v>0</v>
      </c>
      <c r="W382" s="76">
        <v>0</v>
      </c>
      <c r="X382" s="76">
        <v>0</v>
      </c>
      <c r="Y382" s="76">
        <v>0</v>
      </c>
      <c r="Z382" s="76">
        <v>0</v>
      </c>
      <c r="AA382" s="76">
        <v>0</v>
      </c>
      <c r="AB382" s="76">
        <v>0</v>
      </c>
      <c r="AC382" s="76">
        <v>0</v>
      </c>
      <c r="AD382" s="76">
        <v>0</v>
      </c>
      <c r="AE382" s="76">
        <v>0</v>
      </c>
      <c r="AF382" s="76">
        <v>0</v>
      </c>
      <c r="AG382" s="76">
        <v>0</v>
      </c>
      <c r="AH382" s="76">
        <v>0</v>
      </c>
      <c r="AI382" s="76">
        <v>0</v>
      </c>
      <c r="AJ382" s="77">
        <f t="shared" si="5"/>
        <v>0</v>
      </c>
      <c r="AM382" s="70"/>
    </row>
    <row r="383" spans="1:39" ht="20.100000000000001" hidden="1" customHeight="1" outlineLevel="2">
      <c r="A383" s="73">
        <v>1316</v>
      </c>
      <c r="B383" s="74" t="s">
        <v>1020</v>
      </c>
      <c r="C383" s="75" t="s">
        <v>1298</v>
      </c>
      <c r="D383" s="76">
        <v>0</v>
      </c>
      <c r="E383" s="76">
        <v>0</v>
      </c>
      <c r="F383" s="76">
        <v>0</v>
      </c>
      <c r="G383" s="76">
        <v>0</v>
      </c>
      <c r="H383" s="76">
        <v>0</v>
      </c>
      <c r="I383" s="76">
        <v>0</v>
      </c>
      <c r="J383" s="76">
        <v>0</v>
      </c>
      <c r="K383" s="76">
        <v>0</v>
      </c>
      <c r="L383" s="76">
        <v>0</v>
      </c>
      <c r="M383" s="76">
        <v>0</v>
      </c>
      <c r="N383" s="76">
        <v>0</v>
      </c>
      <c r="O383" s="76">
        <v>0</v>
      </c>
      <c r="P383" s="76">
        <v>0</v>
      </c>
      <c r="Q383" s="76">
        <v>0</v>
      </c>
      <c r="R383" s="76">
        <v>0</v>
      </c>
      <c r="S383" s="76">
        <v>0</v>
      </c>
      <c r="T383" s="76">
        <v>0</v>
      </c>
      <c r="U383" s="76">
        <v>0</v>
      </c>
      <c r="V383" s="76">
        <v>0</v>
      </c>
      <c r="W383" s="76">
        <v>0</v>
      </c>
      <c r="X383" s="76">
        <v>0</v>
      </c>
      <c r="Y383" s="76">
        <v>0</v>
      </c>
      <c r="Z383" s="76">
        <v>0</v>
      </c>
      <c r="AA383" s="76">
        <v>0</v>
      </c>
      <c r="AB383" s="76">
        <v>0</v>
      </c>
      <c r="AC383" s="76">
        <v>0</v>
      </c>
      <c r="AD383" s="76">
        <v>0</v>
      </c>
      <c r="AE383" s="76">
        <v>0</v>
      </c>
      <c r="AF383" s="76">
        <v>0</v>
      </c>
      <c r="AG383" s="76">
        <v>0</v>
      </c>
      <c r="AH383" s="76">
        <v>0</v>
      </c>
      <c r="AI383" s="76">
        <v>0</v>
      </c>
      <c r="AJ383" s="77">
        <f t="shared" si="5"/>
        <v>0</v>
      </c>
      <c r="AM383" s="70"/>
    </row>
    <row r="384" spans="1:39" ht="20.100000000000001" hidden="1" customHeight="1" outlineLevel="2">
      <c r="A384" s="73">
        <v>1317</v>
      </c>
      <c r="B384" s="74" t="s">
        <v>1021</v>
      </c>
      <c r="C384" s="75" t="s">
        <v>1298</v>
      </c>
      <c r="D384" s="76">
        <v>0</v>
      </c>
      <c r="E384" s="76">
        <v>0</v>
      </c>
      <c r="F384" s="76">
        <v>0</v>
      </c>
      <c r="G384" s="76">
        <v>0</v>
      </c>
      <c r="H384" s="76">
        <v>0</v>
      </c>
      <c r="I384" s="76">
        <v>0</v>
      </c>
      <c r="J384" s="76">
        <v>0</v>
      </c>
      <c r="K384" s="76">
        <v>0</v>
      </c>
      <c r="L384" s="76">
        <v>0</v>
      </c>
      <c r="M384" s="76">
        <v>0</v>
      </c>
      <c r="N384" s="76">
        <v>0</v>
      </c>
      <c r="O384" s="76">
        <v>0</v>
      </c>
      <c r="P384" s="76">
        <v>0</v>
      </c>
      <c r="Q384" s="76">
        <v>0</v>
      </c>
      <c r="R384" s="76">
        <v>0</v>
      </c>
      <c r="S384" s="76">
        <v>0</v>
      </c>
      <c r="T384" s="76">
        <v>0</v>
      </c>
      <c r="U384" s="76">
        <v>0</v>
      </c>
      <c r="V384" s="76">
        <v>0</v>
      </c>
      <c r="W384" s="76">
        <v>0</v>
      </c>
      <c r="X384" s="76">
        <v>0</v>
      </c>
      <c r="Y384" s="76">
        <v>0</v>
      </c>
      <c r="Z384" s="76">
        <v>0</v>
      </c>
      <c r="AA384" s="76">
        <v>0</v>
      </c>
      <c r="AB384" s="76">
        <v>0</v>
      </c>
      <c r="AC384" s="76">
        <v>0</v>
      </c>
      <c r="AD384" s="76">
        <v>0</v>
      </c>
      <c r="AE384" s="76">
        <v>0</v>
      </c>
      <c r="AF384" s="76">
        <v>0</v>
      </c>
      <c r="AG384" s="76">
        <v>0</v>
      </c>
      <c r="AH384" s="76">
        <v>0</v>
      </c>
      <c r="AI384" s="76">
        <v>0</v>
      </c>
      <c r="AJ384" s="77">
        <f t="shared" si="5"/>
        <v>0</v>
      </c>
      <c r="AM384" s="70"/>
    </row>
    <row r="385" spans="1:39" ht="20.100000000000001" hidden="1" customHeight="1" outlineLevel="2">
      <c r="A385" s="73">
        <v>1318</v>
      </c>
      <c r="B385" s="74" t="s">
        <v>1022</v>
      </c>
      <c r="C385" s="75" t="s">
        <v>1298</v>
      </c>
      <c r="D385" s="76">
        <v>0</v>
      </c>
      <c r="E385" s="76">
        <v>0</v>
      </c>
      <c r="F385" s="76">
        <v>0</v>
      </c>
      <c r="G385" s="76">
        <v>0</v>
      </c>
      <c r="H385" s="76">
        <v>0</v>
      </c>
      <c r="I385" s="76">
        <v>0</v>
      </c>
      <c r="J385" s="76">
        <v>0</v>
      </c>
      <c r="K385" s="76">
        <v>0</v>
      </c>
      <c r="L385" s="76">
        <v>0</v>
      </c>
      <c r="M385" s="76">
        <v>0</v>
      </c>
      <c r="N385" s="76">
        <v>0</v>
      </c>
      <c r="O385" s="76">
        <v>0</v>
      </c>
      <c r="P385" s="76">
        <v>0</v>
      </c>
      <c r="Q385" s="76">
        <v>0</v>
      </c>
      <c r="R385" s="76">
        <v>0</v>
      </c>
      <c r="S385" s="76">
        <v>0</v>
      </c>
      <c r="T385" s="76">
        <v>0</v>
      </c>
      <c r="U385" s="76">
        <v>0</v>
      </c>
      <c r="V385" s="76">
        <v>0</v>
      </c>
      <c r="W385" s="76">
        <v>0</v>
      </c>
      <c r="X385" s="76">
        <v>0</v>
      </c>
      <c r="Y385" s="76">
        <v>0</v>
      </c>
      <c r="Z385" s="76">
        <v>0</v>
      </c>
      <c r="AA385" s="76">
        <v>0</v>
      </c>
      <c r="AB385" s="76">
        <v>0</v>
      </c>
      <c r="AC385" s="76">
        <v>0</v>
      </c>
      <c r="AD385" s="76">
        <v>0</v>
      </c>
      <c r="AE385" s="76">
        <v>0</v>
      </c>
      <c r="AF385" s="76">
        <v>0</v>
      </c>
      <c r="AG385" s="76">
        <v>0</v>
      </c>
      <c r="AH385" s="76">
        <v>0</v>
      </c>
      <c r="AI385" s="76">
        <v>0</v>
      </c>
      <c r="AJ385" s="77">
        <f t="shared" si="5"/>
        <v>0</v>
      </c>
      <c r="AM385" s="70"/>
    </row>
    <row r="386" spans="1:39" ht="20.100000000000001" hidden="1" customHeight="1" outlineLevel="2">
      <c r="A386" s="73">
        <v>1319</v>
      </c>
      <c r="B386" s="74" t="s">
        <v>397</v>
      </c>
      <c r="C386" s="75" t="s">
        <v>1298</v>
      </c>
      <c r="D386" s="76">
        <v>0</v>
      </c>
      <c r="E386" s="76">
        <v>0</v>
      </c>
      <c r="F386" s="76">
        <v>0</v>
      </c>
      <c r="G386" s="76">
        <v>0</v>
      </c>
      <c r="H386" s="76">
        <v>0</v>
      </c>
      <c r="I386" s="76">
        <v>0</v>
      </c>
      <c r="J386" s="76">
        <v>0</v>
      </c>
      <c r="K386" s="76">
        <v>0</v>
      </c>
      <c r="L386" s="76">
        <v>0</v>
      </c>
      <c r="M386" s="76">
        <v>0</v>
      </c>
      <c r="N386" s="76">
        <v>0</v>
      </c>
      <c r="O386" s="76">
        <v>0</v>
      </c>
      <c r="P386" s="76">
        <v>0</v>
      </c>
      <c r="Q386" s="76">
        <v>0</v>
      </c>
      <c r="R386" s="76">
        <v>0</v>
      </c>
      <c r="S386" s="76">
        <v>0</v>
      </c>
      <c r="T386" s="76">
        <v>0</v>
      </c>
      <c r="U386" s="76">
        <v>0</v>
      </c>
      <c r="V386" s="76">
        <v>0</v>
      </c>
      <c r="W386" s="76">
        <v>0</v>
      </c>
      <c r="X386" s="76">
        <v>0</v>
      </c>
      <c r="Y386" s="76">
        <v>0</v>
      </c>
      <c r="Z386" s="76">
        <v>0</v>
      </c>
      <c r="AA386" s="76">
        <v>0</v>
      </c>
      <c r="AB386" s="76">
        <v>0</v>
      </c>
      <c r="AC386" s="76">
        <v>0</v>
      </c>
      <c r="AD386" s="76">
        <v>0</v>
      </c>
      <c r="AE386" s="76">
        <v>0</v>
      </c>
      <c r="AF386" s="76">
        <v>0</v>
      </c>
      <c r="AG386" s="76">
        <v>0</v>
      </c>
      <c r="AH386" s="76">
        <v>0</v>
      </c>
      <c r="AI386" s="76">
        <v>0</v>
      </c>
      <c r="AJ386" s="77">
        <f t="shared" si="5"/>
        <v>0</v>
      </c>
      <c r="AM386" s="70"/>
    </row>
    <row r="387" spans="1:39" ht="20.100000000000001" hidden="1" customHeight="1" outlineLevel="2">
      <c r="A387" s="73">
        <v>1320</v>
      </c>
      <c r="B387" s="74" t="s">
        <v>1023</v>
      </c>
      <c r="C387" s="75" t="s">
        <v>1298</v>
      </c>
      <c r="D387" s="76">
        <v>0</v>
      </c>
      <c r="E387" s="76">
        <v>0</v>
      </c>
      <c r="F387" s="76">
        <v>0</v>
      </c>
      <c r="G387" s="76">
        <v>0</v>
      </c>
      <c r="H387" s="76">
        <v>0</v>
      </c>
      <c r="I387" s="76">
        <v>50</v>
      </c>
      <c r="J387" s="76">
        <v>0</v>
      </c>
      <c r="K387" s="76">
        <v>0</v>
      </c>
      <c r="L387" s="76">
        <v>0</v>
      </c>
      <c r="M387" s="76">
        <v>0</v>
      </c>
      <c r="N387" s="76">
        <v>348</v>
      </c>
      <c r="O387" s="76">
        <v>0</v>
      </c>
      <c r="P387" s="76">
        <v>0</v>
      </c>
      <c r="Q387" s="76">
        <v>0</v>
      </c>
      <c r="R387" s="76">
        <v>0</v>
      </c>
      <c r="S387" s="76">
        <v>0</v>
      </c>
      <c r="T387" s="76">
        <v>0</v>
      </c>
      <c r="U387" s="76">
        <v>0</v>
      </c>
      <c r="V387" s="76">
        <v>0</v>
      </c>
      <c r="W387" s="76">
        <v>0</v>
      </c>
      <c r="X387" s="76">
        <v>0</v>
      </c>
      <c r="Y387" s="76">
        <v>0</v>
      </c>
      <c r="Z387" s="76">
        <v>0</v>
      </c>
      <c r="AA387" s="76">
        <v>0</v>
      </c>
      <c r="AB387" s="76">
        <v>0</v>
      </c>
      <c r="AC387" s="76">
        <v>0</v>
      </c>
      <c r="AD387" s="76">
        <v>0</v>
      </c>
      <c r="AE387" s="76">
        <v>0</v>
      </c>
      <c r="AF387" s="76">
        <v>0</v>
      </c>
      <c r="AG387" s="76">
        <v>0</v>
      </c>
      <c r="AH387" s="76">
        <v>0</v>
      </c>
      <c r="AI387" s="76">
        <v>0</v>
      </c>
      <c r="AJ387" s="77">
        <f t="shared" si="5"/>
        <v>398</v>
      </c>
      <c r="AM387" s="70"/>
    </row>
    <row r="388" spans="1:39" ht="20.100000000000001" hidden="1" customHeight="1" outlineLevel="2">
      <c r="A388" s="73">
        <v>1321</v>
      </c>
      <c r="B388" s="74" t="s">
        <v>1024</v>
      </c>
      <c r="C388" s="75" t="s">
        <v>1298</v>
      </c>
      <c r="D388" s="76">
        <v>0</v>
      </c>
      <c r="E388" s="76">
        <v>0</v>
      </c>
      <c r="F388" s="76">
        <v>0</v>
      </c>
      <c r="G388" s="76">
        <v>0</v>
      </c>
      <c r="H388" s="76">
        <v>0</v>
      </c>
      <c r="I388" s="76">
        <v>0</v>
      </c>
      <c r="J388" s="76">
        <v>0</v>
      </c>
      <c r="K388" s="76">
        <v>0</v>
      </c>
      <c r="L388" s="76">
        <v>0</v>
      </c>
      <c r="M388" s="76">
        <v>0</v>
      </c>
      <c r="N388" s="76">
        <v>0</v>
      </c>
      <c r="O388" s="76">
        <v>0</v>
      </c>
      <c r="P388" s="76">
        <v>0</v>
      </c>
      <c r="Q388" s="76">
        <v>0</v>
      </c>
      <c r="R388" s="76">
        <v>0</v>
      </c>
      <c r="S388" s="76">
        <v>0</v>
      </c>
      <c r="T388" s="76">
        <v>0</v>
      </c>
      <c r="U388" s="76">
        <v>0</v>
      </c>
      <c r="V388" s="76">
        <v>0</v>
      </c>
      <c r="W388" s="76">
        <v>0</v>
      </c>
      <c r="X388" s="76">
        <v>0</v>
      </c>
      <c r="Y388" s="76">
        <v>0</v>
      </c>
      <c r="Z388" s="76">
        <v>0</v>
      </c>
      <c r="AA388" s="76">
        <v>0</v>
      </c>
      <c r="AB388" s="76">
        <v>0</v>
      </c>
      <c r="AC388" s="76">
        <v>0</v>
      </c>
      <c r="AD388" s="76">
        <v>0</v>
      </c>
      <c r="AE388" s="76">
        <v>0</v>
      </c>
      <c r="AF388" s="76">
        <v>0</v>
      </c>
      <c r="AG388" s="76">
        <v>0</v>
      </c>
      <c r="AH388" s="76">
        <v>0</v>
      </c>
      <c r="AI388" s="76">
        <v>0</v>
      </c>
      <c r="AJ388" s="77">
        <f t="shared" si="5"/>
        <v>0</v>
      </c>
      <c r="AM388" s="70"/>
    </row>
    <row r="389" spans="1:39" ht="20.100000000000001" hidden="1" customHeight="1" outlineLevel="2">
      <c r="A389" s="73">
        <v>1322</v>
      </c>
      <c r="B389" s="74" t="s">
        <v>1025</v>
      </c>
      <c r="C389" s="75" t="s">
        <v>1298</v>
      </c>
      <c r="D389" s="76">
        <v>0</v>
      </c>
      <c r="E389" s="76">
        <v>0</v>
      </c>
      <c r="F389" s="76">
        <v>0</v>
      </c>
      <c r="G389" s="76">
        <v>0</v>
      </c>
      <c r="H389" s="76">
        <v>0</v>
      </c>
      <c r="I389" s="76">
        <v>0</v>
      </c>
      <c r="J389" s="76">
        <v>0</v>
      </c>
      <c r="K389" s="76">
        <v>0</v>
      </c>
      <c r="L389" s="76">
        <v>0</v>
      </c>
      <c r="M389" s="76">
        <v>0</v>
      </c>
      <c r="N389" s="76">
        <v>0</v>
      </c>
      <c r="O389" s="76">
        <v>0</v>
      </c>
      <c r="P389" s="76">
        <v>0</v>
      </c>
      <c r="Q389" s="76">
        <v>0</v>
      </c>
      <c r="R389" s="76">
        <v>0</v>
      </c>
      <c r="S389" s="76">
        <v>0</v>
      </c>
      <c r="T389" s="76">
        <v>0</v>
      </c>
      <c r="U389" s="76">
        <v>0</v>
      </c>
      <c r="V389" s="76">
        <v>0</v>
      </c>
      <c r="W389" s="76">
        <v>0</v>
      </c>
      <c r="X389" s="76">
        <v>0</v>
      </c>
      <c r="Y389" s="76">
        <v>0</v>
      </c>
      <c r="Z389" s="76">
        <v>0</v>
      </c>
      <c r="AA389" s="76">
        <v>0</v>
      </c>
      <c r="AB389" s="76">
        <v>0</v>
      </c>
      <c r="AC389" s="76">
        <v>0</v>
      </c>
      <c r="AD389" s="76">
        <v>0</v>
      </c>
      <c r="AE389" s="76">
        <v>0</v>
      </c>
      <c r="AF389" s="76">
        <v>0</v>
      </c>
      <c r="AG389" s="76">
        <v>0</v>
      </c>
      <c r="AH389" s="76">
        <v>0</v>
      </c>
      <c r="AI389" s="76">
        <v>0</v>
      </c>
      <c r="AJ389" s="77">
        <f t="shared" si="5"/>
        <v>0</v>
      </c>
      <c r="AM389" s="70"/>
    </row>
    <row r="390" spans="1:39" ht="20.100000000000001" hidden="1" customHeight="1" outlineLevel="2">
      <c r="A390" s="73">
        <v>1323</v>
      </c>
      <c r="B390" s="74" t="s">
        <v>1026</v>
      </c>
      <c r="C390" s="75" t="s">
        <v>1298</v>
      </c>
      <c r="D390" s="76">
        <v>0</v>
      </c>
      <c r="E390" s="76">
        <v>0</v>
      </c>
      <c r="F390" s="76">
        <v>0</v>
      </c>
      <c r="G390" s="76">
        <v>0</v>
      </c>
      <c r="H390" s="76">
        <v>0</v>
      </c>
      <c r="I390" s="76">
        <v>0</v>
      </c>
      <c r="J390" s="76">
        <v>0</v>
      </c>
      <c r="K390" s="76">
        <v>0</v>
      </c>
      <c r="L390" s="76">
        <v>0</v>
      </c>
      <c r="M390" s="76">
        <v>0</v>
      </c>
      <c r="N390" s="76">
        <v>0</v>
      </c>
      <c r="O390" s="76">
        <v>0</v>
      </c>
      <c r="P390" s="76">
        <v>0</v>
      </c>
      <c r="Q390" s="76">
        <v>0</v>
      </c>
      <c r="R390" s="76">
        <v>0</v>
      </c>
      <c r="S390" s="76">
        <v>0</v>
      </c>
      <c r="T390" s="76">
        <v>0</v>
      </c>
      <c r="U390" s="76">
        <v>0</v>
      </c>
      <c r="V390" s="76">
        <v>0</v>
      </c>
      <c r="W390" s="76">
        <v>0</v>
      </c>
      <c r="X390" s="76">
        <v>0</v>
      </c>
      <c r="Y390" s="76">
        <v>0</v>
      </c>
      <c r="Z390" s="76">
        <v>0</v>
      </c>
      <c r="AA390" s="76">
        <v>0</v>
      </c>
      <c r="AB390" s="76">
        <v>0</v>
      </c>
      <c r="AC390" s="76">
        <v>0</v>
      </c>
      <c r="AD390" s="76">
        <v>0</v>
      </c>
      <c r="AE390" s="76">
        <v>0</v>
      </c>
      <c r="AF390" s="76">
        <v>0</v>
      </c>
      <c r="AG390" s="76">
        <v>0</v>
      </c>
      <c r="AH390" s="76">
        <v>0</v>
      </c>
      <c r="AI390" s="76">
        <v>0</v>
      </c>
      <c r="AJ390" s="77">
        <f t="shared" si="5"/>
        <v>0</v>
      </c>
      <c r="AM390" s="70"/>
    </row>
    <row r="391" spans="1:39" ht="20.100000000000001" hidden="1" customHeight="1" outlineLevel="2">
      <c r="A391" s="73">
        <v>1324</v>
      </c>
      <c r="B391" s="74" t="s">
        <v>1027</v>
      </c>
      <c r="C391" s="75" t="s">
        <v>1298</v>
      </c>
      <c r="D391" s="76">
        <v>0</v>
      </c>
      <c r="E391" s="76">
        <v>0</v>
      </c>
      <c r="F391" s="76">
        <v>0</v>
      </c>
      <c r="G391" s="76">
        <v>0</v>
      </c>
      <c r="H391" s="76">
        <v>0</v>
      </c>
      <c r="I391" s="76">
        <v>0</v>
      </c>
      <c r="J391" s="76">
        <v>0</v>
      </c>
      <c r="K391" s="76">
        <v>0</v>
      </c>
      <c r="L391" s="76">
        <v>0</v>
      </c>
      <c r="M391" s="76">
        <v>0</v>
      </c>
      <c r="N391" s="76">
        <v>0</v>
      </c>
      <c r="O391" s="76">
        <v>0</v>
      </c>
      <c r="P391" s="76">
        <v>0</v>
      </c>
      <c r="Q391" s="76">
        <v>0</v>
      </c>
      <c r="R391" s="76">
        <v>0</v>
      </c>
      <c r="S391" s="76">
        <v>0</v>
      </c>
      <c r="T391" s="76">
        <v>0</v>
      </c>
      <c r="U391" s="76">
        <v>0</v>
      </c>
      <c r="V391" s="76">
        <v>0</v>
      </c>
      <c r="W391" s="76">
        <v>0</v>
      </c>
      <c r="X391" s="76">
        <v>0</v>
      </c>
      <c r="Y391" s="76">
        <v>0</v>
      </c>
      <c r="Z391" s="76">
        <v>0</v>
      </c>
      <c r="AA391" s="76">
        <v>0</v>
      </c>
      <c r="AB391" s="76">
        <v>0</v>
      </c>
      <c r="AC391" s="76">
        <v>0</v>
      </c>
      <c r="AD391" s="76">
        <v>0</v>
      </c>
      <c r="AE391" s="76">
        <v>0</v>
      </c>
      <c r="AF391" s="76">
        <v>0</v>
      </c>
      <c r="AG391" s="76">
        <v>0</v>
      </c>
      <c r="AH391" s="76">
        <v>0</v>
      </c>
      <c r="AI391" s="76">
        <v>0</v>
      </c>
      <c r="AJ391" s="77">
        <f t="shared" si="5"/>
        <v>0</v>
      </c>
      <c r="AM391" s="70"/>
    </row>
    <row r="392" spans="1:39" ht="20.100000000000001" hidden="1" customHeight="1" outlineLevel="2">
      <c r="A392" s="73">
        <v>1325</v>
      </c>
      <c r="B392" s="74" t="s">
        <v>1028</v>
      </c>
      <c r="C392" s="75" t="s">
        <v>1298</v>
      </c>
      <c r="D392" s="76">
        <v>0</v>
      </c>
      <c r="E392" s="76">
        <v>0</v>
      </c>
      <c r="F392" s="76">
        <v>0</v>
      </c>
      <c r="G392" s="76">
        <v>0</v>
      </c>
      <c r="H392" s="76">
        <v>0</v>
      </c>
      <c r="I392" s="76">
        <v>0</v>
      </c>
      <c r="J392" s="76">
        <v>0</v>
      </c>
      <c r="K392" s="76">
        <v>0</v>
      </c>
      <c r="L392" s="76">
        <v>0</v>
      </c>
      <c r="M392" s="76">
        <v>0</v>
      </c>
      <c r="N392" s="76">
        <v>0</v>
      </c>
      <c r="O392" s="76">
        <v>0</v>
      </c>
      <c r="P392" s="76">
        <v>0</v>
      </c>
      <c r="Q392" s="76">
        <v>0</v>
      </c>
      <c r="R392" s="76">
        <v>0</v>
      </c>
      <c r="S392" s="76">
        <v>0</v>
      </c>
      <c r="T392" s="76">
        <v>0</v>
      </c>
      <c r="U392" s="76">
        <v>0</v>
      </c>
      <c r="V392" s="76">
        <v>0</v>
      </c>
      <c r="W392" s="76">
        <v>0</v>
      </c>
      <c r="X392" s="76">
        <v>0</v>
      </c>
      <c r="Y392" s="76">
        <v>0</v>
      </c>
      <c r="Z392" s="76">
        <v>0</v>
      </c>
      <c r="AA392" s="76">
        <v>0</v>
      </c>
      <c r="AB392" s="76">
        <v>0</v>
      </c>
      <c r="AC392" s="76">
        <v>0</v>
      </c>
      <c r="AD392" s="76">
        <v>0</v>
      </c>
      <c r="AE392" s="76">
        <v>0</v>
      </c>
      <c r="AF392" s="76">
        <v>0</v>
      </c>
      <c r="AG392" s="76">
        <v>0</v>
      </c>
      <c r="AH392" s="76">
        <v>0</v>
      </c>
      <c r="AI392" s="76">
        <v>0</v>
      </c>
      <c r="AJ392" s="77">
        <f t="shared" si="5"/>
        <v>0</v>
      </c>
      <c r="AM392" s="70"/>
    </row>
    <row r="393" spans="1:39" ht="20.100000000000001" hidden="1" customHeight="1" outlineLevel="2">
      <c r="A393" s="73">
        <v>1326</v>
      </c>
      <c r="B393" s="74" t="s">
        <v>1029</v>
      </c>
      <c r="C393" s="75" t="s">
        <v>1298</v>
      </c>
      <c r="D393" s="76">
        <v>0</v>
      </c>
      <c r="E393" s="76">
        <v>0</v>
      </c>
      <c r="F393" s="76">
        <v>0</v>
      </c>
      <c r="G393" s="76">
        <v>0</v>
      </c>
      <c r="H393" s="76">
        <v>0</v>
      </c>
      <c r="I393" s="76">
        <v>0</v>
      </c>
      <c r="J393" s="76">
        <v>0</v>
      </c>
      <c r="K393" s="76">
        <v>0</v>
      </c>
      <c r="L393" s="76">
        <v>0</v>
      </c>
      <c r="M393" s="76">
        <v>0</v>
      </c>
      <c r="N393" s="76">
        <v>0</v>
      </c>
      <c r="O393" s="76">
        <v>0</v>
      </c>
      <c r="P393" s="76">
        <v>0</v>
      </c>
      <c r="Q393" s="76">
        <v>0</v>
      </c>
      <c r="R393" s="76">
        <v>0</v>
      </c>
      <c r="S393" s="76">
        <v>0</v>
      </c>
      <c r="T393" s="76">
        <v>0</v>
      </c>
      <c r="U393" s="76">
        <v>0</v>
      </c>
      <c r="V393" s="76">
        <v>0</v>
      </c>
      <c r="W393" s="76">
        <v>0</v>
      </c>
      <c r="X393" s="76">
        <v>0</v>
      </c>
      <c r="Y393" s="76">
        <v>0</v>
      </c>
      <c r="Z393" s="76">
        <v>0</v>
      </c>
      <c r="AA393" s="76">
        <v>0</v>
      </c>
      <c r="AB393" s="76">
        <v>0</v>
      </c>
      <c r="AC393" s="76">
        <v>0</v>
      </c>
      <c r="AD393" s="76">
        <v>0</v>
      </c>
      <c r="AE393" s="76">
        <v>0</v>
      </c>
      <c r="AF393" s="76">
        <v>0</v>
      </c>
      <c r="AG393" s="76">
        <v>0</v>
      </c>
      <c r="AH393" s="76">
        <v>0</v>
      </c>
      <c r="AI393" s="76">
        <v>0</v>
      </c>
      <c r="AJ393" s="77">
        <f t="shared" si="5"/>
        <v>0</v>
      </c>
      <c r="AM393" s="70"/>
    </row>
    <row r="394" spans="1:39" ht="20.100000000000001" hidden="1" customHeight="1" outlineLevel="2">
      <c r="A394" s="73">
        <v>1327</v>
      </c>
      <c r="B394" s="74" t="s">
        <v>1030</v>
      </c>
      <c r="C394" s="75" t="s">
        <v>1298</v>
      </c>
      <c r="D394" s="76">
        <v>0</v>
      </c>
      <c r="E394" s="76">
        <v>0</v>
      </c>
      <c r="F394" s="76">
        <v>0</v>
      </c>
      <c r="G394" s="76">
        <v>0</v>
      </c>
      <c r="H394" s="76">
        <v>0</v>
      </c>
      <c r="I394" s="76">
        <v>0</v>
      </c>
      <c r="J394" s="76">
        <v>0</v>
      </c>
      <c r="K394" s="76">
        <v>0</v>
      </c>
      <c r="L394" s="76">
        <v>0</v>
      </c>
      <c r="M394" s="76">
        <v>0</v>
      </c>
      <c r="N394" s="76">
        <v>0</v>
      </c>
      <c r="O394" s="76">
        <v>0</v>
      </c>
      <c r="P394" s="76">
        <v>0</v>
      </c>
      <c r="Q394" s="76">
        <v>0</v>
      </c>
      <c r="R394" s="76">
        <v>0</v>
      </c>
      <c r="S394" s="76">
        <v>0</v>
      </c>
      <c r="T394" s="76">
        <v>0</v>
      </c>
      <c r="U394" s="76">
        <v>0</v>
      </c>
      <c r="V394" s="76">
        <v>0</v>
      </c>
      <c r="W394" s="76">
        <v>0</v>
      </c>
      <c r="X394" s="76">
        <v>0</v>
      </c>
      <c r="Y394" s="76">
        <v>0</v>
      </c>
      <c r="Z394" s="76">
        <v>0</v>
      </c>
      <c r="AA394" s="76">
        <v>0</v>
      </c>
      <c r="AB394" s="76">
        <v>0</v>
      </c>
      <c r="AC394" s="76">
        <v>0</v>
      </c>
      <c r="AD394" s="76">
        <v>0</v>
      </c>
      <c r="AE394" s="76">
        <v>0</v>
      </c>
      <c r="AF394" s="76">
        <v>0</v>
      </c>
      <c r="AG394" s="76">
        <v>0</v>
      </c>
      <c r="AH394" s="76">
        <v>0</v>
      </c>
      <c r="AI394" s="76">
        <v>0</v>
      </c>
      <c r="AJ394" s="77">
        <f t="shared" si="5"/>
        <v>0</v>
      </c>
      <c r="AM394" s="70"/>
    </row>
    <row r="395" spans="1:39" ht="20.100000000000001" hidden="1" customHeight="1" outlineLevel="2">
      <c r="A395" s="73">
        <v>1328</v>
      </c>
      <c r="B395" s="74" t="s">
        <v>1031</v>
      </c>
      <c r="C395" s="75" t="s">
        <v>1298</v>
      </c>
      <c r="D395" s="76">
        <v>0</v>
      </c>
      <c r="E395" s="76">
        <v>0</v>
      </c>
      <c r="F395" s="76">
        <v>0</v>
      </c>
      <c r="G395" s="76">
        <v>0</v>
      </c>
      <c r="H395" s="76">
        <v>0</v>
      </c>
      <c r="I395" s="76">
        <v>0</v>
      </c>
      <c r="J395" s="76">
        <v>0</v>
      </c>
      <c r="K395" s="76">
        <v>0</v>
      </c>
      <c r="L395" s="76">
        <v>0</v>
      </c>
      <c r="M395" s="76">
        <v>0</v>
      </c>
      <c r="N395" s="76">
        <v>0</v>
      </c>
      <c r="O395" s="76">
        <v>0</v>
      </c>
      <c r="P395" s="76">
        <v>0</v>
      </c>
      <c r="Q395" s="76">
        <v>0</v>
      </c>
      <c r="R395" s="76">
        <v>0</v>
      </c>
      <c r="S395" s="76">
        <v>0</v>
      </c>
      <c r="T395" s="76">
        <v>0</v>
      </c>
      <c r="U395" s="76">
        <v>0</v>
      </c>
      <c r="V395" s="76">
        <v>0</v>
      </c>
      <c r="W395" s="76">
        <v>0</v>
      </c>
      <c r="X395" s="76">
        <v>0</v>
      </c>
      <c r="Y395" s="76">
        <v>0</v>
      </c>
      <c r="Z395" s="76">
        <v>0</v>
      </c>
      <c r="AA395" s="76">
        <v>0</v>
      </c>
      <c r="AB395" s="76">
        <v>0</v>
      </c>
      <c r="AC395" s="76">
        <v>0</v>
      </c>
      <c r="AD395" s="76">
        <v>0</v>
      </c>
      <c r="AE395" s="76">
        <v>0</v>
      </c>
      <c r="AF395" s="76">
        <v>0</v>
      </c>
      <c r="AG395" s="76">
        <v>0</v>
      </c>
      <c r="AH395" s="76">
        <v>0</v>
      </c>
      <c r="AI395" s="76">
        <v>0</v>
      </c>
      <c r="AJ395" s="77">
        <f t="shared" si="5"/>
        <v>0</v>
      </c>
      <c r="AM395" s="70"/>
    </row>
    <row r="396" spans="1:39" ht="20.100000000000001" hidden="1" customHeight="1" outlineLevel="2">
      <c r="A396" s="73">
        <v>1329</v>
      </c>
      <c r="B396" s="74" t="s">
        <v>1032</v>
      </c>
      <c r="C396" s="75" t="s">
        <v>1298</v>
      </c>
      <c r="D396" s="76">
        <v>0</v>
      </c>
      <c r="E396" s="76">
        <v>0</v>
      </c>
      <c r="F396" s="76">
        <v>0</v>
      </c>
      <c r="G396" s="76">
        <v>0</v>
      </c>
      <c r="H396" s="76">
        <v>0</v>
      </c>
      <c r="I396" s="76">
        <v>0</v>
      </c>
      <c r="J396" s="76">
        <v>0</v>
      </c>
      <c r="K396" s="76">
        <v>0</v>
      </c>
      <c r="L396" s="76">
        <v>0</v>
      </c>
      <c r="M396" s="76">
        <v>0</v>
      </c>
      <c r="N396" s="76">
        <v>0</v>
      </c>
      <c r="O396" s="76">
        <v>0</v>
      </c>
      <c r="P396" s="76">
        <v>0</v>
      </c>
      <c r="Q396" s="76">
        <v>0</v>
      </c>
      <c r="R396" s="76">
        <v>0</v>
      </c>
      <c r="S396" s="76">
        <v>0</v>
      </c>
      <c r="T396" s="76">
        <v>0</v>
      </c>
      <c r="U396" s="76">
        <v>0</v>
      </c>
      <c r="V396" s="76">
        <v>0</v>
      </c>
      <c r="W396" s="76">
        <v>0</v>
      </c>
      <c r="X396" s="76">
        <v>0</v>
      </c>
      <c r="Y396" s="76">
        <v>0</v>
      </c>
      <c r="Z396" s="76">
        <v>0</v>
      </c>
      <c r="AA396" s="76">
        <v>0</v>
      </c>
      <c r="AB396" s="76">
        <v>0</v>
      </c>
      <c r="AC396" s="76">
        <v>0</v>
      </c>
      <c r="AD396" s="76">
        <v>0</v>
      </c>
      <c r="AE396" s="76">
        <v>0</v>
      </c>
      <c r="AF396" s="76">
        <v>0</v>
      </c>
      <c r="AG396" s="76">
        <v>0</v>
      </c>
      <c r="AH396" s="76">
        <v>0</v>
      </c>
      <c r="AI396" s="76">
        <v>0</v>
      </c>
      <c r="AJ396" s="77">
        <f t="shared" si="5"/>
        <v>0</v>
      </c>
      <c r="AM396" s="70"/>
    </row>
    <row r="397" spans="1:39" ht="20.100000000000001" hidden="1" customHeight="1" outlineLevel="2">
      <c r="A397" s="73">
        <v>1330</v>
      </c>
      <c r="B397" s="74" t="s">
        <v>1033</v>
      </c>
      <c r="C397" s="75" t="s">
        <v>1298</v>
      </c>
      <c r="D397" s="76">
        <v>0</v>
      </c>
      <c r="E397" s="76">
        <v>0</v>
      </c>
      <c r="F397" s="76">
        <v>0</v>
      </c>
      <c r="G397" s="76">
        <v>0</v>
      </c>
      <c r="H397" s="76">
        <v>0</v>
      </c>
      <c r="I397" s="76">
        <v>0</v>
      </c>
      <c r="J397" s="76">
        <v>0</v>
      </c>
      <c r="K397" s="76">
        <v>0</v>
      </c>
      <c r="L397" s="76">
        <v>0</v>
      </c>
      <c r="M397" s="76">
        <v>0</v>
      </c>
      <c r="N397" s="76">
        <v>0</v>
      </c>
      <c r="O397" s="76">
        <v>0</v>
      </c>
      <c r="P397" s="76">
        <v>0</v>
      </c>
      <c r="Q397" s="76">
        <v>0</v>
      </c>
      <c r="R397" s="76">
        <v>0</v>
      </c>
      <c r="S397" s="76">
        <v>0</v>
      </c>
      <c r="T397" s="76">
        <v>0</v>
      </c>
      <c r="U397" s="76">
        <v>0</v>
      </c>
      <c r="V397" s="76">
        <v>0</v>
      </c>
      <c r="W397" s="76">
        <v>0</v>
      </c>
      <c r="X397" s="76">
        <v>0</v>
      </c>
      <c r="Y397" s="76">
        <v>0</v>
      </c>
      <c r="Z397" s="76">
        <v>0</v>
      </c>
      <c r="AA397" s="76">
        <v>0</v>
      </c>
      <c r="AB397" s="76">
        <v>0</v>
      </c>
      <c r="AC397" s="76">
        <v>0</v>
      </c>
      <c r="AD397" s="76">
        <v>0</v>
      </c>
      <c r="AE397" s="76">
        <v>0</v>
      </c>
      <c r="AF397" s="76">
        <v>0</v>
      </c>
      <c r="AG397" s="76">
        <v>0</v>
      </c>
      <c r="AH397" s="76">
        <v>0</v>
      </c>
      <c r="AI397" s="76">
        <v>0</v>
      </c>
      <c r="AJ397" s="77">
        <f t="shared" si="5"/>
        <v>0</v>
      </c>
      <c r="AM397" s="70"/>
    </row>
    <row r="398" spans="1:39" ht="20.100000000000001" hidden="1" customHeight="1" outlineLevel="2">
      <c r="A398" s="73">
        <v>1331</v>
      </c>
      <c r="B398" s="74" t="s">
        <v>1034</v>
      </c>
      <c r="C398" s="75" t="s">
        <v>1298</v>
      </c>
      <c r="D398" s="76">
        <v>0</v>
      </c>
      <c r="E398" s="76">
        <v>0</v>
      </c>
      <c r="F398" s="76">
        <v>0</v>
      </c>
      <c r="G398" s="76">
        <v>0</v>
      </c>
      <c r="H398" s="76">
        <v>0</v>
      </c>
      <c r="I398" s="76">
        <v>0</v>
      </c>
      <c r="J398" s="76">
        <v>0</v>
      </c>
      <c r="K398" s="76">
        <v>0</v>
      </c>
      <c r="L398" s="76">
        <v>0</v>
      </c>
      <c r="M398" s="76">
        <v>0</v>
      </c>
      <c r="N398" s="76">
        <v>0</v>
      </c>
      <c r="O398" s="76">
        <v>0</v>
      </c>
      <c r="P398" s="76">
        <v>0</v>
      </c>
      <c r="Q398" s="76">
        <v>0</v>
      </c>
      <c r="R398" s="76">
        <v>0</v>
      </c>
      <c r="S398" s="76">
        <v>0</v>
      </c>
      <c r="T398" s="76">
        <v>0</v>
      </c>
      <c r="U398" s="76">
        <v>0</v>
      </c>
      <c r="V398" s="76">
        <v>0</v>
      </c>
      <c r="W398" s="76">
        <v>0</v>
      </c>
      <c r="X398" s="76">
        <v>0</v>
      </c>
      <c r="Y398" s="76">
        <v>0</v>
      </c>
      <c r="Z398" s="76">
        <v>0</v>
      </c>
      <c r="AA398" s="76">
        <v>0</v>
      </c>
      <c r="AB398" s="76">
        <v>0</v>
      </c>
      <c r="AC398" s="76">
        <v>0</v>
      </c>
      <c r="AD398" s="76">
        <v>0</v>
      </c>
      <c r="AE398" s="76">
        <v>0</v>
      </c>
      <c r="AF398" s="76">
        <v>0</v>
      </c>
      <c r="AG398" s="76">
        <v>0</v>
      </c>
      <c r="AH398" s="76">
        <v>0</v>
      </c>
      <c r="AI398" s="76">
        <v>0</v>
      </c>
      <c r="AJ398" s="77">
        <f t="shared" ref="AJ398:AJ461" si="6">SUM(D398:AI398)</f>
        <v>0</v>
      </c>
      <c r="AM398" s="70"/>
    </row>
    <row r="399" spans="1:39" ht="20.100000000000001" hidden="1" customHeight="1" outlineLevel="2">
      <c r="A399" s="73">
        <v>1332</v>
      </c>
      <c r="B399" s="74" t="s">
        <v>1035</v>
      </c>
      <c r="C399" s="75" t="s">
        <v>1298</v>
      </c>
      <c r="D399" s="76">
        <v>0</v>
      </c>
      <c r="E399" s="76">
        <v>0</v>
      </c>
      <c r="F399" s="76">
        <v>0</v>
      </c>
      <c r="G399" s="76">
        <v>0</v>
      </c>
      <c r="H399" s="76">
        <v>0</v>
      </c>
      <c r="I399" s="76">
        <v>0</v>
      </c>
      <c r="J399" s="76">
        <v>0</v>
      </c>
      <c r="K399" s="76">
        <v>0</v>
      </c>
      <c r="L399" s="76">
        <v>0</v>
      </c>
      <c r="M399" s="76">
        <v>0</v>
      </c>
      <c r="N399" s="76">
        <v>0</v>
      </c>
      <c r="O399" s="76">
        <v>0</v>
      </c>
      <c r="P399" s="76">
        <v>0</v>
      </c>
      <c r="Q399" s="76">
        <v>0</v>
      </c>
      <c r="R399" s="76">
        <v>0</v>
      </c>
      <c r="S399" s="76">
        <v>0</v>
      </c>
      <c r="T399" s="76">
        <v>0</v>
      </c>
      <c r="U399" s="76">
        <v>0</v>
      </c>
      <c r="V399" s="76">
        <v>0</v>
      </c>
      <c r="W399" s="76">
        <v>0</v>
      </c>
      <c r="X399" s="76">
        <v>0</v>
      </c>
      <c r="Y399" s="76">
        <v>0</v>
      </c>
      <c r="Z399" s="76">
        <v>0</v>
      </c>
      <c r="AA399" s="76">
        <v>0</v>
      </c>
      <c r="AB399" s="76">
        <v>0</v>
      </c>
      <c r="AC399" s="76">
        <v>0</v>
      </c>
      <c r="AD399" s="76">
        <v>0</v>
      </c>
      <c r="AE399" s="76">
        <v>0</v>
      </c>
      <c r="AF399" s="76">
        <v>0</v>
      </c>
      <c r="AG399" s="76">
        <v>0</v>
      </c>
      <c r="AH399" s="76">
        <v>0</v>
      </c>
      <c r="AI399" s="76">
        <v>0</v>
      </c>
      <c r="AJ399" s="77">
        <f t="shared" si="6"/>
        <v>0</v>
      </c>
      <c r="AM399" s="70"/>
    </row>
    <row r="400" spans="1:39" ht="20.100000000000001" hidden="1" customHeight="1" outlineLevel="2">
      <c r="A400" s="73">
        <v>1333</v>
      </c>
      <c r="B400" s="74" t="s">
        <v>1036</v>
      </c>
      <c r="C400" s="75" t="s">
        <v>1298</v>
      </c>
      <c r="D400" s="76">
        <v>0</v>
      </c>
      <c r="E400" s="76">
        <v>0</v>
      </c>
      <c r="F400" s="76">
        <v>0</v>
      </c>
      <c r="G400" s="76">
        <v>0</v>
      </c>
      <c r="H400" s="76">
        <v>0</v>
      </c>
      <c r="I400" s="76">
        <v>0</v>
      </c>
      <c r="J400" s="76">
        <v>0</v>
      </c>
      <c r="K400" s="76">
        <v>0</v>
      </c>
      <c r="L400" s="76">
        <v>0</v>
      </c>
      <c r="M400" s="76">
        <v>0</v>
      </c>
      <c r="N400" s="76">
        <v>0</v>
      </c>
      <c r="O400" s="76">
        <v>0</v>
      </c>
      <c r="P400" s="76">
        <v>0</v>
      </c>
      <c r="Q400" s="76">
        <v>0</v>
      </c>
      <c r="R400" s="76">
        <v>0</v>
      </c>
      <c r="S400" s="76">
        <v>0</v>
      </c>
      <c r="T400" s="76">
        <v>0</v>
      </c>
      <c r="U400" s="76">
        <v>0</v>
      </c>
      <c r="V400" s="76">
        <v>0</v>
      </c>
      <c r="W400" s="76">
        <v>0</v>
      </c>
      <c r="X400" s="76">
        <v>0</v>
      </c>
      <c r="Y400" s="76">
        <v>0</v>
      </c>
      <c r="Z400" s="76">
        <v>0</v>
      </c>
      <c r="AA400" s="76">
        <v>0</v>
      </c>
      <c r="AB400" s="76">
        <v>0</v>
      </c>
      <c r="AC400" s="76">
        <v>0</v>
      </c>
      <c r="AD400" s="76">
        <v>0</v>
      </c>
      <c r="AE400" s="76">
        <v>0</v>
      </c>
      <c r="AF400" s="76">
        <v>0</v>
      </c>
      <c r="AG400" s="76">
        <v>0</v>
      </c>
      <c r="AH400" s="76">
        <v>0</v>
      </c>
      <c r="AI400" s="76">
        <v>0</v>
      </c>
      <c r="AJ400" s="77">
        <f t="shared" si="6"/>
        <v>0</v>
      </c>
      <c r="AM400" s="70"/>
    </row>
    <row r="401" spans="1:39" ht="20.100000000000001" hidden="1" customHeight="1" outlineLevel="2">
      <c r="A401" s="73">
        <v>1334</v>
      </c>
      <c r="B401" s="74" t="s">
        <v>1037</v>
      </c>
      <c r="C401" s="75" t="s">
        <v>1298</v>
      </c>
      <c r="D401" s="76">
        <v>0</v>
      </c>
      <c r="E401" s="76">
        <v>0</v>
      </c>
      <c r="F401" s="76">
        <v>0</v>
      </c>
      <c r="G401" s="76">
        <v>441870.36</v>
      </c>
      <c r="H401" s="76">
        <v>0</v>
      </c>
      <c r="I401" s="76">
        <v>0</v>
      </c>
      <c r="J401" s="76">
        <v>0</v>
      </c>
      <c r="K401" s="76">
        <v>0</v>
      </c>
      <c r="L401" s="76">
        <v>0</v>
      </c>
      <c r="M401" s="76">
        <v>0</v>
      </c>
      <c r="N401" s="76">
        <v>0</v>
      </c>
      <c r="O401" s="76">
        <v>0</v>
      </c>
      <c r="P401" s="76">
        <v>0</v>
      </c>
      <c r="Q401" s="76">
        <v>0</v>
      </c>
      <c r="R401" s="76">
        <v>0</v>
      </c>
      <c r="S401" s="76">
        <v>0</v>
      </c>
      <c r="T401" s="76">
        <v>0</v>
      </c>
      <c r="U401" s="76">
        <v>0</v>
      </c>
      <c r="V401" s="76">
        <v>0</v>
      </c>
      <c r="W401" s="76">
        <v>0</v>
      </c>
      <c r="X401" s="76">
        <v>0</v>
      </c>
      <c r="Y401" s="76">
        <v>0</v>
      </c>
      <c r="Z401" s="76">
        <v>0</v>
      </c>
      <c r="AA401" s="76">
        <v>0</v>
      </c>
      <c r="AB401" s="76">
        <v>0</v>
      </c>
      <c r="AC401" s="76">
        <v>0</v>
      </c>
      <c r="AD401" s="76">
        <v>0</v>
      </c>
      <c r="AE401" s="76">
        <v>0</v>
      </c>
      <c r="AF401" s="76">
        <v>0</v>
      </c>
      <c r="AG401" s="76">
        <v>0</v>
      </c>
      <c r="AH401" s="76">
        <v>0</v>
      </c>
      <c r="AI401" s="76">
        <v>0</v>
      </c>
      <c r="AJ401" s="77">
        <f t="shared" si="6"/>
        <v>441870.36</v>
      </c>
      <c r="AM401" s="70"/>
    </row>
    <row r="402" spans="1:39" ht="20.100000000000001" hidden="1" customHeight="1" outlineLevel="2">
      <c r="A402" s="73">
        <v>1335</v>
      </c>
      <c r="B402" s="74" t="s">
        <v>1038</v>
      </c>
      <c r="C402" s="75" t="s">
        <v>1298</v>
      </c>
      <c r="D402" s="76">
        <v>0</v>
      </c>
      <c r="E402" s="76">
        <v>0</v>
      </c>
      <c r="F402" s="76">
        <v>0</v>
      </c>
      <c r="G402" s="76">
        <v>0</v>
      </c>
      <c r="H402" s="76">
        <v>0</v>
      </c>
      <c r="I402" s="76">
        <v>0</v>
      </c>
      <c r="J402" s="76">
        <v>0</v>
      </c>
      <c r="K402" s="76">
        <v>0</v>
      </c>
      <c r="L402" s="76">
        <v>0</v>
      </c>
      <c r="M402" s="76">
        <v>0</v>
      </c>
      <c r="N402" s="76">
        <v>0</v>
      </c>
      <c r="O402" s="76">
        <v>0</v>
      </c>
      <c r="P402" s="76">
        <v>0</v>
      </c>
      <c r="Q402" s="76">
        <v>0</v>
      </c>
      <c r="R402" s="76">
        <v>0</v>
      </c>
      <c r="S402" s="76">
        <v>0</v>
      </c>
      <c r="T402" s="76">
        <v>0</v>
      </c>
      <c r="U402" s="76">
        <v>0</v>
      </c>
      <c r="V402" s="76">
        <v>0</v>
      </c>
      <c r="W402" s="76">
        <v>0</v>
      </c>
      <c r="X402" s="76">
        <v>0</v>
      </c>
      <c r="Y402" s="76">
        <v>0</v>
      </c>
      <c r="Z402" s="76">
        <v>0</v>
      </c>
      <c r="AA402" s="76">
        <v>0</v>
      </c>
      <c r="AB402" s="76">
        <v>0</v>
      </c>
      <c r="AC402" s="76">
        <v>0</v>
      </c>
      <c r="AD402" s="76">
        <v>0</v>
      </c>
      <c r="AE402" s="76">
        <v>0</v>
      </c>
      <c r="AF402" s="76">
        <v>0</v>
      </c>
      <c r="AG402" s="76">
        <v>0</v>
      </c>
      <c r="AH402" s="76">
        <v>0</v>
      </c>
      <c r="AI402" s="76">
        <v>0</v>
      </c>
      <c r="AJ402" s="77">
        <f t="shared" si="6"/>
        <v>0</v>
      </c>
      <c r="AM402" s="70"/>
    </row>
    <row r="403" spans="1:39" ht="20.100000000000001" hidden="1" customHeight="1" outlineLevel="2">
      <c r="A403" s="73">
        <v>1336</v>
      </c>
      <c r="B403" s="74" t="s">
        <v>1039</v>
      </c>
      <c r="C403" s="75" t="s">
        <v>1298</v>
      </c>
      <c r="D403" s="76">
        <v>0</v>
      </c>
      <c r="E403" s="76">
        <v>0</v>
      </c>
      <c r="F403" s="76">
        <v>0</v>
      </c>
      <c r="G403" s="76">
        <v>0</v>
      </c>
      <c r="H403" s="76">
        <v>0</v>
      </c>
      <c r="I403" s="76">
        <v>0</v>
      </c>
      <c r="J403" s="76">
        <v>0</v>
      </c>
      <c r="K403" s="76">
        <v>0</v>
      </c>
      <c r="L403" s="76">
        <v>0</v>
      </c>
      <c r="M403" s="76">
        <v>0</v>
      </c>
      <c r="N403" s="76">
        <v>0</v>
      </c>
      <c r="O403" s="76">
        <v>0</v>
      </c>
      <c r="P403" s="76">
        <v>0</v>
      </c>
      <c r="Q403" s="76">
        <v>0</v>
      </c>
      <c r="R403" s="76">
        <v>0</v>
      </c>
      <c r="S403" s="76">
        <v>0</v>
      </c>
      <c r="T403" s="76">
        <v>0</v>
      </c>
      <c r="U403" s="76">
        <v>0</v>
      </c>
      <c r="V403" s="76">
        <v>0</v>
      </c>
      <c r="W403" s="76">
        <v>0</v>
      </c>
      <c r="X403" s="76">
        <v>0</v>
      </c>
      <c r="Y403" s="76">
        <v>0</v>
      </c>
      <c r="Z403" s="76">
        <v>0</v>
      </c>
      <c r="AA403" s="76">
        <v>0</v>
      </c>
      <c r="AB403" s="76">
        <v>0</v>
      </c>
      <c r="AC403" s="76">
        <v>0</v>
      </c>
      <c r="AD403" s="76">
        <v>0</v>
      </c>
      <c r="AE403" s="76">
        <v>0</v>
      </c>
      <c r="AF403" s="76">
        <v>0</v>
      </c>
      <c r="AG403" s="76">
        <v>0</v>
      </c>
      <c r="AH403" s="76">
        <v>0</v>
      </c>
      <c r="AI403" s="76">
        <v>0</v>
      </c>
      <c r="AJ403" s="77">
        <f t="shared" si="6"/>
        <v>0</v>
      </c>
      <c r="AM403" s="70"/>
    </row>
    <row r="404" spans="1:39" ht="20.100000000000001" hidden="1" customHeight="1" outlineLevel="2">
      <c r="A404" s="73">
        <v>1337</v>
      </c>
      <c r="B404" s="74" t="s">
        <v>1040</v>
      </c>
      <c r="C404" s="75" t="s">
        <v>1298</v>
      </c>
      <c r="D404" s="76">
        <v>0</v>
      </c>
      <c r="E404" s="76">
        <v>0</v>
      </c>
      <c r="F404" s="76">
        <v>0</v>
      </c>
      <c r="G404" s="76">
        <v>0</v>
      </c>
      <c r="H404" s="76">
        <v>0</v>
      </c>
      <c r="I404" s="76">
        <v>0</v>
      </c>
      <c r="J404" s="76">
        <v>0</v>
      </c>
      <c r="K404" s="76">
        <v>0</v>
      </c>
      <c r="L404" s="76">
        <v>0</v>
      </c>
      <c r="M404" s="76">
        <v>0</v>
      </c>
      <c r="N404" s="76">
        <v>0</v>
      </c>
      <c r="O404" s="76">
        <v>0</v>
      </c>
      <c r="P404" s="76">
        <v>0</v>
      </c>
      <c r="Q404" s="76">
        <v>0</v>
      </c>
      <c r="R404" s="76">
        <v>0</v>
      </c>
      <c r="S404" s="76">
        <v>0</v>
      </c>
      <c r="T404" s="76">
        <v>0</v>
      </c>
      <c r="U404" s="76">
        <v>0</v>
      </c>
      <c r="V404" s="76">
        <v>0</v>
      </c>
      <c r="W404" s="76">
        <v>0</v>
      </c>
      <c r="X404" s="76">
        <v>0</v>
      </c>
      <c r="Y404" s="76">
        <v>0</v>
      </c>
      <c r="Z404" s="76">
        <v>0</v>
      </c>
      <c r="AA404" s="76">
        <v>0</v>
      </c>
      <c r="AB404" s="76">
        <v>0</v>
      </c>
      <c r="AC404" s="76">
        <v>0</v>
      </c>
      <c r="AD404" s="76">
        <v>0</v>
      </c>
      <c r="AE404" s="76">
        <v>0</v>
      </c>
      <c r="AF404" s="76">
        <v>0</v>
      </c>
      <c r="AG404" s="76">
        <v>0</v>
      </c>
      <c r="AH404" s="76">
        <v>0</v>
      </c>
      <c r="AI404" s="76">
        <v>0</v>
      </c>
      <c r="AJ404" s="77">
        <f t="shared" si="6"/>
        <v>0</v>
      </c>
      <c r="AM404" s="70"/>
    </row>
    <row r="405" spans="1:39" ht="20.100000000000001" hidden="1" customHeight="1" outlineLevel="2">
      <c r="A405" s="73">
        <v>1338</v>
      </c>
      <c r="B405" s="74" t="s">
        <v>1041</v>
      </c>
      <c r="C405" s="75" t="s">
        <v>1298</v>
      </c>
      <c r="D405" s="76">
        <v>0</v>
      </c>
      <c r="E405" s="76">
        <v>0</v>
      </c>
      <c r="F405" s="76">
        <v>0</v>
      </c>
      <c r="G405" s="76">
        <v>0</v>
      </c>
      <c r="H405" s="76">
        <v>0</v>
      </c>
      <c r="I405" s="76">
        <v>0</v>
      </c>
      <c r="J405" s="76">
        <v>0</v>
      </c>
      <c r="K405" s="76">
        <v>0</v>
      </c>
      <c r="L405" s="76">
        <v>0</v>
      </c>
      <c r="M405" s="76">
        <v>0</v>
      </c>
      <c r="N405" s="76">
        <v>0</v>
      </c>
      <c r="O405" s="76">
        <v>0</v>
      </c>
      <c r="P405" s="76">
        <v>0</v>
      </c>
      <c r="Q405" s="76">
        <v>0</v>
      </c>
      <c r="R405" s="76">
        <v>0</v>
      </c>
      <c r="S405" s="76">
        <v>0</v>
      </c>
      <c r="T405" s="76">
        <v>0</v>
      </c>
      <c r="U405" s="76">
        <v>0</v>
      </c>
      <c r="V405" s="76">
        <v>0</v>
      </c>
      <c r="W405" s="76">
        <v>0</v>
      </c>
      <c r="X405" s="76">
        <v>0</v>
      </c>
      <c r="Y405" s="76">
        <v>0</v>
      </c>
      <c r="Z405" s="76">
        <v>0</v>
      </c>
      <c r="AA405" s="76">
        <v>0</v>
      </c>
      <c r="AB405" s="76">
        <v>0</v>
      </c>
      <c r="AC405" s="76">
        <v>0</v>
      </c>
      <c r="AD405" s="76">
        <v>0</v>
      </c>
      <c r="AE405" s="76">
        <v>0</v>
      </c>
      <c r="AF405" s="76">
        <v>0</v>
      </c>
      <c r="AG405" s="76">
        <v>0</v>
      </c>
      <c r="AH405" s="76">
        <v>0</v>
      </c>
      <c r="AI405" s="76">
        <v>0</v>
      </c>
      <c r="AJ405" s="77">
        <f t="shared" si="6"/>
        <v>0</v>
      </c>
      <c r="AM405" s="70"/>
    </row>
    <row r="406" spans="1:39" ht="20.100000000000001" hidden="1" customHeight="1" outlineLevel="2">
      <c r="A406" s="73">
        <v>1339</v>
      </c>
      <c r="B406" s="74" t="s">
        <v>1042</v>
      </c>
      <c r="C406" s="75" t="s">
        <v>1298</v>
      </c>
      <c r="D406" s="76">
        <v>0</v>
      </c>
      <c r="E406" s="76">
        <v>0</v>
      </c>
      <c r="F406" s="76">
        <v>0</v>
      </c>
      <c r="G406" s="76">
        <v>0</v>
      </c>
      <c r="H406" s="76">
        <v>0</v>
      </c>
      <c r="I406" s="76">
        <v>0</v>
      </c>
      <c r="J406" s="76">
        <v>0</v>
      </c>
      <c r="K406" s="76">
        <v>0</v>
      </c>
      <c r="L406" s="76">
        <v>0</v>
      </c>
      <c r="M406" s="76">
        <v>0</v>
      </c>
      <c r="N406" s="76">
        <v>0</v>
      </c>
      <c r="O406" s="76">
        <v>0</v>
      </c>
      <c r="P406" s="76">
        <v>0</v>
      </c>
      <c r="Q406" s="76">
        <v>0</v>
      </c>
      <c r="R406" s="76">
        <v>0</v>
      </c>
      <c r="S406" s="76">
        <v>0</v>
      </c>
      <c r="T406" s="76">
        <v>0</v>
      </c>
      <c r="U406" s="76">
        <v>0</v>
      </c>
      <c r="V406" s="76">
        <v>0</v>
      </c>
      <c r="W406" s="76">
        <v>0</v>
      </c>
      <c r="X406" s="76">
        <v>0</v>
      </c>
      <c r="Y406" s="76">
        <v>0</v>
      </c>
      <c r="Z406" s="76">
        <v>0</v>
      </c>
      <c r="AA406" s="76">
        <v>0</v>
      </c>
      <c r="AB406" s="76">
        <v>0</v>
      </c>
      <c r="AC406" s="76">
        <v>0</v>
      </c>
      <c r="AD406" s="76">
        <v>0</v>
      </c>
      <c r="AE406" s="76">
        <v>0</v>
      </c>
      <c r="AF406" s="76">
        <v>0</v>
      </c>
      <c r="AG406" s="76">
        <v>0</v>
      </c>
      <c r="AH406" s="76">
        <v>0</v>
      </c>
      <c r="AI406" s="76">
        <v>0</v>
      </c>
      <c r="AJ406" s="77">
        <f t="shared" si="6"/>
        <v>0</v>
      </c>
      <c r="AM406" s="70"/>
    </row>
    <row r="407" spans="1:39" ht="20.100000000000001" hidden="1" customHeight="1" outlineLevel="2">
      <c r="A407" s="73">
        <v>1340</v>
      </c>
      <c r="B407" s="74" t="s">
        <v>1043</v>
      </c>
      <c r="C407" s="75" t="s">
        <v>1298</v>
      </c>
      <c r="D407" s="76">
        <v>0</v>
      </c>
      <c r="E407" s="76">
        <v>0</v>
      </c>
      <c r="F407" s="76">
        <v>0</v>
      </c>
      <c r="G407" s="76">
        <v>0</v>
      </c>
      <c r="H407" s="76">
        <v>0</v>
      </c>
      <c r="I407" s="76">
        <v>0</v>
      </c>
      <c r="J407" s="76">
        <v>0</v>
      </c>
      <c r="K407" s="76">
        <v>0</v>
      </c>
      <c r="L407" s="76">
        <v>0</v>
      </c>
      <c r="M407" s="76">
        <v>0</v>
      </c>
      <c r="N407" s="76">
        <v>0</v>
      </c>
      <c r="O407" s="76">
        <v>0</v>
      </c>
      <c r="P407" s="76">
        <v>0</v>
      </c>
      <c r="Q407" s="76">
        <v>0</v>
      </c>
      <c r="R407" s="76">
        <v>0</v>
      </c>
      <c r="S407" s="76">
        <v>0</v>
      </c>
      <c r="T407" s="76">
        <v>0</v>
      </c>
      <c r="U407" s="76">
        <v>0</v>
      </c>
      <c r="V407" s="76">
        <v>0</v>
      </c>
      <c r="W407" s="76">
        <v>0</v>
      </c>
      <c r="X407" s="76">
        <v>0</v>
      </c>
      <c r="Y407" s="76">
        <v>0</v>
      </c>
      <c r="Z407" s="76">
        <v>0</v>
      </c>
      <c r="AA407" s="76">
        <v>0</v>
      </c>
      <c r="AB407" s="76">
        <v>0</v>
      </c>
      <c r="AC407" s="76">
        <v>0</v>
      </c>
      <c r="AD407" s="76">
        <v>0</v>
      </c>
      <c r="AE407" s="76">
        <v>0</v>
      </c>
      <c r="AF407" s="76">
        <v>0</v>
      </c>
      <c r="AG407" s="76">
        <v>0</v>
      </c>
      <c r="AH407" s="76">
        <v>0</v>
      </c>
      <c r="AI407" s="76">
        <v>0</v>
      </c>
      <c r="AJ407" s="77">
        <f t="shared" si="6"/>
        <v>0</v>
      </c>
      <c r="AM407" s="70"/>
    </row>
    <row r="408" spans="1:39" ht="20.100000000000001" hidden="1" customHeight="1" outlineLevel="2">
      <c r="A408" s="73">
        <v>1341</v>
      </c>
      <c r="B408" s="74" t="s">
        <v>1044</v>
      </c>
      <c r="C408" s="75" t="s">
        <v>1298</v>
      </c>
      <c r="D408" s="76">
        <v>0</v>
      </c>
      <c r="E408" s="76">
        <v>0</v>
      </c>
      <c r="F408" s="76">
        <v>0</v>
      </c>
      <c r="G408" s="76">
        <v>0</v>
      </c>
      <c r="H408" s="76">
        <v>0</v>
      </c>
      <c r="I408" s="76">
        <v>0</v>
      </c>
      <c r="J408" s="76">
        <v>0</v>
      </c>
      <c r="K408" s="76">
        <v>0</v>
      </c>
      <c r="L408" s="76">
        <v>0</v>
      </c>
      <c r="M408" s="76">
        <v>0</v>
      </c>
      <c r="N408" s="76">
        <v>0</v>
      </c>
      <c r="O408" s="76">
        <v>0</v>
      </c>
      <c r="P408" s="76">
        <v>0</v>
      </c>
      <c r="Q408" s="76">
        <v>0</v>
      </c>
      <c r="R408" s="76">
        <v>0</v>
      </c>
      <c r="S408" s="76">
        <v>0</v>
      </c>
      <c r="T408" s="76">
        <v>0</v>
      </c>
      <c r="U408" s="76">
        <v>0</v>
      </c>
      <c r="V408" s="76">
        <v>0</v>
      </c>
      <c r="W408" s="76">
        <v>0</v>
      </c>
      <c r="X408" s="76">
        <v>0</v>
      </c>
      <c r="Y408" s="76">
        <v>0</v>
      </c>
      <c r="Z408" s="76">
        <v>0</v>
      </c>
      <c r="AA408" s="76">
        <v>0</v>
      </c>
      <c r="AB408" s="76">
        <v>0</v>
      </c>
      <c r="AC408" s="76">
        <v>0</v>
      </c>
      <c r="AD408" s="76">
        <v>0</v>
      </c>
      <c r="AE408" s="76">
        <v>0</v>
      </c>
      <c r="AF408" s="76">
        <v>0</v>
      </c>
      <c r="AG408" s="76">
        <v>0</v>
      </c>
      <c r="AH408" s="76">
        <v>0</v>
      </c>
      <c r="AI408" s="76">
        <v>0</v>
      </c>
      <c r="AJ408" s="77">
        <f t="shared" si="6"/>
        <v>0</v>
      </c>
      <c r="AM408" s="70"/>
    </row>
    <row r="409" spans="1:39" ht="20.100000000000001" hidden="1" customHeight="1" outlineLevel="2">
      <c r="A409" s="73">
        <v>1342</v>
      </c>
      <c r="B409" s="74" t="s">
        <v>1045</v>
      </c>
      <c r="C409" s="75" t="s">
        <v>1298</v>
      </c>
      <c r="D409" s="76">
        <v>0</v>
      </c>
      <c r="E409" s="76">
        <v>0</v>
      </c>
      <c r="F409" s="76">
        <v>0</v>
      </c>
      <c r="G409" s="76">
        <v>0</v>
      </c>
      <c r="H409" s="76">
        <v>0</v>
      </c>
      <c r="I409" s="76">
        <v>0</v>
      </c>
      <c r="J409" s="76">
        <v>0</v>
      </c>
      <c r="K409" s="76">
        <v>0</v>
      </c>
      <c r="L409" s="76">
        <v>0</v>
      </c>
      <c r="M409" s="76">
        <v>0</v>
      </c>
      <c r="N409" s="76">
        <v>0</v>
      </c>
      <c r="O409" s="76">
        <v>0</v>
      </c>
      <c r="P409" s="76">
        <v>0</v>
      </c>
      <c r="Q409" s="76">
        <v>0</v>
      </c>
      <c r="R409" s="76">
        <v>0</v>
      </c>
      <c r="S409" s="76">
        <v>0</v>
      </c>
      <c r="T409" s="76">
        <v>0</v>
      </c>
      <c r="U409" s="76">
        <v>0</v>
      </c>
      <c r="V409" s="76">
        <v>0</v>
      </c>
      <c r="W409" s="76">
        <v>0</v>
      </c>
      <c r="X409" s="76">
        <v>0</v>
      </c>
      <c r="Y409" s="76">
        <v>0</v>
      </c>
      <c r="Z409" s="76">
        <v>0</v>
      </c>
      <c r="AA409" s="76">
        <v>0</v>
      </c>
      <c r="AB409" s="76">
        <v>0</v>
      </c>
      <c r="AC409" s="76">
        <v>0</v>
      </c>
      <c r="AD409" s="76">
        <v>0</v>
      </c>
      <c r="AE409" s="76">
        <v>0</v>
      </c>
      <c r="AF409" s="76">
        <v>0</v>
      </c>
      <c r="AG409" s="76">
        <v>0</v>
      </c>
      <c r="AH409" s="76">
        <v>0</v>
      </c>
      <c r="AI409" s="76">
        <v>0</v>
      </c>
      <c r="AJ409" s="77">
        <f t="shared" si="6"/>
        <v>0</v>
      </c>
      <c r="AM409" s="70"/>
    </row>
    <row r="410" spans="1:39" ht="20.100000000000001" hidden="1" customHeight="1" outlineLevel="2">
      <c r="A410" s="73">
        <v>1343</v>
      </c>
      <c r="B410" s="74" t="s">
        <v>1046</v>
      </c>
      <c r="C410" s="75" t="s">
        <v>1298</v>
      </c>
      <c r="D410" s="76">
        <v>0</v>
      </c>
      <c r="E410" s="76">
        <v>0</v>
      </c>
      <c r="F410" s="76">
        <v>0</v>
      </c>
      <c r="G410" s="76">
        <v>0</v>
      </c>
      <c r="H410" s="76">
        <v>0</v>
      </c>
      <c r="I410" s="76">
        <v>0</v>
      </c>
      <c r="J410" s="76">
        <v>0</v>
      </c>
      <c r="K410" s="76">
        <v>0</v>
      </c>
      <c r="L410" s="76">
        <v>0</v>
      </c>
      <c r="M410" s="76">
        <v>0</v>
      </c>
      <c r="N410" s="76">
        <v>0</v>
      </c>
      <c r="O410" s="76">
        <v>0</v>
      </c>
      <c r="P410" s="76">
        <v>0</v>
      </c>
      <c r="Q410" s="76">
        <v>0</v>
      </c>
      <c r="R410" s="76">
        <v>0</v>
      </c>
      <c r="S410" s="76">
        <v>0</v>
      </c>
      <c r="T410" s="76">
        <v>0</v>
      </c>
      <c r="U410" s="76">
        <v>0</v>
      </c>
      <c r="V410" s="76">
        <v>0</v>
      </c>
      <c r="W410" s="76">
        <v>0</v>
      </c>
      <c r="X410" s="76">
        <v>0</v>
      </c>
      <c r="Y410" s="76">
        <v>0</v>
      </c>
      <c r="Z410" s="76">
        <v>0</v>
      </c>
      <c r="AA410" s="76">
        <v>0</v>
      </c>
      <c r="AB410" s="76">
        <v>0</v>
      </c>
      <c r="AC410" s="76">
        <v>0</v>
      </c>
      <c r="AD410" s="76">
        <v>0</v>
      </c>
      <c r="AE410" s="76">
        <v>0</v>
      </c>
      <c r="AF410" s="76">
        <v>0</v>
      </c>
      <c r="AG410" s="76">
        <v>0</v>
      </c>
      <c r="AH410" s="76">
        <v>0</v>
      </c>
      <c r="AI410" s="76">
        <v>0</v>
      </c>
      <c r="AJ410" s="77">
        <f t="shared" si="6"/>
        <v>0</v>
      </c>
      <c r="AM410" s="70"/>
    </row>
    <row r="411" spans="1:39" ht="20.100000000000001" hidden="1" customHeight="1" outlineLevel="2">
      <c r="A411" s="73">
        <v>1344</v>
      </c>
      <c r="B411" s="74" t="s">
        <v>1047</v>
      </c>
      <c r="C411" s="75" t="s">
        <v>1298</v>
      </c>
      <c r="D411" s="76">
        <v>0</v>
      </c>
      <c r="E411" s="76">
        <v>0</v>
      </c>
      <c r="F411" s="76">
        <v>0</v>
      </c>
      <c r="G411" s="76">
        <v>0</v>
      </c>
      <c r="H411" s="76">
        <v>0</v>
      </c>
      <c r="I411" s="76">
        <v>0</v>
      </c>
      <c r="J411" s="76">
        <v>0</v>
      </c>
      <c r="K411" s="76">
        <v>0</v>
      </c>
      <c r="L411" s="76">
        <v>0</v>
      </c>
      <c r="M411" s="76">
        <v>0</v>
      </c>
      <c r="N411" s="76">
        <v>0</v>
      </c>
      <c r="O411" s="76">
        <v>0</v>
      </c>
      <c r="P411" s="76">
        <v>0</v>
      </c>
      <c r="Q411" s="76">
        <v>0</v>
      </c>
      <c r="R411" s="76">
        <v>0</v>
      </c>
      <c r="S411" s="76">
        <v>0</v>
      </c>
      <c r="T411" s="76">
        <v>0</v>
      </c>
      <c r="U411" s="76">
        <v>0</v>
      </c>
      <c r="V411" s="76">
        <v>0</v>
      </c>
      <c r="W411" s="76">
        <v>0</v>
      </c>
      <c r="X411" s="76">
        <v>0</v>
      </c>
      <c r="Y411" s="76">
        <v>0</v>
      </c>
      <c r="Z411" s="76">
        <v>0</v>
      </c>
      <c r="AA411" s="76">
        <v>0</v>
      </c>
      <c r="AB411" s="76">
        <v>0</v>
      </c>
      <c r="AC411" s="76">
        <v>0</v>
      </c>
      <c r="AD411" s="76">
        <v>0</v>
      </c>
      <c r="AE411" s="76">
        <v>0</v>
      </c>
      <c r="AF411" s="76">
        <v>0</v>
      </c>
      <c r="AG411" s="76">
        <v>0</v>
      </c>
      <c r="AH411" s="76">
        <v>0</v>
      </c>
      <c r="AI411" s="76">
        <v>0</v>
      </c>
      <c r="AJ411" s="77">
        <f t="shared" si="6"/>
        <v>0</v>
      </c>
      <c r="AM411" s="70"/>
    </row>
    <row r="412" spans="1:39" ht="20.100000000000001" hidden="1" customHeight="1" outlineLevel="2">
      <c r="A412" s="73">
        <v>1345</v>
      </c>
      <c r="B412" s="74" t="s">
        <v>1048</v>
      </c>
      <c r="C412" s="75" t="s">
        <v>1298</v>
      </c>
      <c r="D412" s="76">
        <v>0</v>
      </c>
      <c r="E412" s="76">
        <v>0</v>
      </c>
      <c r="F412" s="76">
        <v>0</v>
      </c>
      <c r="G412" s="76">
        <v>0</v>
      </c>
      <c r="H412" s="76">
        <v>0</v>
      </c>
      <c r="I412" s="76">
        <v>0</v>
      </c>
      <c r="J412" s="76">
        <v>0</v>
      </c>
      <c r="K412" s="76">
        <v>0</v>
      </c>
      <c r="L412" s="76">
        <v>0</v>
      </c>
      <c r="M412" s="76">
        <v>0</v>
      </c>
      <c r="N412" s="76">
        <v>0</v>
      </c>
      <c r="O412" s="76">
        <v>0</v>
      </c>
      <c r="P412" s="76">
        <v>0</v>
      </c>
      <c r="Q412" s="76">
        <v>0</v>
      </c>
      <c r="R412" s="76">
        <v>0</v>
      </c>
      <c r="S412" s="76">
        <v>0</v>
      </c>
      <c r="T412" s="76">
        <v>0</v>
      </c>
      <c r="U412" s="76">
        <v>0</v>
      </c>
      <c r="V412" s="76">
        <v>0</v>
      </c>
      <c r="W412" s="76">
        <v>0</v>
      </c>
      <c r="X412" s="76">
        <v>0</v>
      </c>
      <c r="Y412" s="76">
        <v>0</v>
      </c>
      <c r="Z412" s="76">
        <v>0</v>
      </c>
      <c r="AA412" s="76">
        <v>0</v>
      </c>
      <c r="AB412" s="76">
        <v>0</v>
      </c>
      <c r="AC412" s="76">
        <v>0</v>
      </c>
      <c r="AD412" s="76">
        <v>0</v>
      </c>
      <c r="AE412" s="76">
        <v>0</v>
      </c>
      <c r="AF412" s="76">
        <v>0</v>
      </c>
      <c r="AG412" s="76">
        <v>0</v>
      </c>
      <c r="AH412" s="76">
        <v>0</v>
      </c>
      <c r="AI412" s="76">
        <v>0</v>
      </c>
      <c r="AJ412" s="77">
        <f t="shared" si="6"/>
        <v>0</v>
      </c>
      <c r="AM412" s="70"/>
    </row>
    <row r="413" spans="1:39" ht="20.100000000000001" hidden="1" customHeight="1" outlineLevel="2">
      <c r="A413" s="73">
        <v>1346</v>
      </c>
      <c r="B413" s="74" t="s">
        <v>1049</v>
      </c>
      <c r="C413" s="75" t="s">
        <v>1298</v>
      </c>
      <c r="D413" s="76">
        <v>0</v>
      </c>
      <c r="E413" s="76">
        <v>0</v>
      </c>
      <c r="F413" s="76">
        <v>0</v>
      </c>
      <c r="G413" s="76">
        <v>0</v>
      </c>
      <c r="H413" s="76">
        <v>0</v>
      </c>
      <c r="I413" s="76">
        <v>0</v>
      </c>
      <c r="J413" s="76">
        <v>0</v>
      </c>
      <c r="K413" s="76">
        <v>0</v>
      </c>
      <c r="L413" s="76">
        <v>0</v>
      </c>
      <c r="M413" s="76">
        <v>0</v>
      </c>
      <c r="N413" s="76">
        <v>0</v>
      </c>
      <c r="O413" s="76">
        <v>0</v>
      </c>
      <c r="P413" s="76">
        <v>0</v>
      </c>
      <c r="Q413" s="76">
        <v>0</v>
      </c>
      <c r="R413" s="76">
        <v>0</v>
      </c>
      <c r="S413" s="76">
        <v>0</v>
      </c>
      <c r="T413" s="76">
        <v>0</v>
      </c>
      <c r="U413" s="76">
        <v>0</v>
      </c>
      <c r="V413" s="76">
        <v>0</v>
      </c>
      <c r="W413" s="76">
        <v>0</v>
      </c>
      <c r="X413" s="76">
        <v>0</v>
      </c>
      <c r="Y413" s="76">
        <v>0</v>
      </c>
      <c r="Z413" s="76">
        <v>0</v>
      </c>
      <c r="AA413" s="76">
        <v>0</v>
      </c>
      <c r="AB413" s="76">
        <v>0</v>
      </c>
      <c r="AC413" s="76">
        <v>0</v>
      </c>
      <c r="AD413" s="76">
        <v>0</v>
      </c>
      <c r="AE413" s="76">
        <v>0</v>
      </c>
      <c r="AF413" s="76">
        <v>0</v>
      </c>
      <c r="AG413" s="76">
        <v>0</v>
      </c>
      <c r="AH413" s="76">
        <v>0</v>
      </c>
      <c r="AI413" s="76">
        <v>0</v>
      </c>
      <c r="AJ413" s="77">
        <f t="shared" si="6"/>
        <v>0</v>
      </c>
      <c r="AM413" s="70"/>
    </row>
    <row r="414" spans="1:39" ht="20.100000000000001" hidden="1" customHeight="1" outlineLevel="2">
      <c r="A414" s="73">
        <v>1347</v>
      </c>
      <c r="B414" s="74" t="s">
        <v>1050</v>
      </c>
      <c r="C414" s="75" t="s">
        <v>1298</v>
      </c>
      <c r="D414" s="76">
        <v>0</v>
      </c>
      <c r="E414" s="76">
        <v>0</v>
      </c>
      <c r="F414" s="76">
        <v>0</v>
      </c>
      <c r="G414" s="76">
        <v>28059.75</v>
      </c>
      <c r="H414" s="76">
        <v>0</v>
      </c>
      <c r="I414" s="76">
        <v>0</v>
      </c>
      <c r="J414" s="76">
        <v>0</v>
      </c>
      <c r="K414" s="76">
        <v>0</v>
      </c>
      <c r="L414" s="76">
        <v>0</v>
      </c>
      <c r="M414" s="76">
        <v>0</v>
      </c>
      <c r="N414" s="76">
        <v>0</v>
      </c>
      <c r="O414" s="76">
        <v>0</v>
      </c>
      <c r="P414" s="76">
        <v>0</v>
      </c>
      <c r="Q414" s="76">
        <v>0</v>
      </c>
      <c r="R414" s="76">
        <v>0</v>
      </c>
      <c r="S414" s="76">
        <v>0</v>
      </c>
      <c r="T414" s="76">
        <v>0</v>
      </c>
      <c r="U414" s="76">
        <v>0</v>
      </c>
      <c r="V414" s="76">
        <v>0</v>
      </c>
      <c r="W414" s="76">
        <v>0</v>
      </c>
      <c r="X414" s="76">
        <v>0</v>
      </c>
      <c r="Y414" s="76">
        <v>0</v>
      </c>
      <c r="Z414" s="76">
        <v>0</v>
      </c>
      <c r="AA414" s="76">
        <v>0</v>
      </c>
      <c r="AB414" s="76">
        <v>0</v>
      </c>
      <c r="AC414" s="76">
        <v>0</v>
      </c>
      <c r="AD414" s="76">
        <v>0</v>
      </c>
      <c r="AE414" s="76">
        <v>0</v>
      </c>
      <c r="AF414" s="76">
        <v>0</v>
      </c>
      <c r="AG414" s="76">
        <v>0</v>
      </c>
      <c r="AH414" s="76">
        <v>0</v>
      </c>
      <c r="AI414" s="76">
        <v>0</v>
      </c>
      <c r="AJ414" s="77">
        <f t="shared" si="6"/>
        <v>28059.75</v>
      </c>
      <c r="AM414" s="70"/>
    </row>
    <row r="415" spans="1:39" ht="20.100000000000001" hidden="1" customHeight="1" outlineLevel="2">
      <c r="A415" s="73">
        <v>1401</v>
      </c>
      <c r="B415" s="74" t="s">
        <v>1051</v>
      </c>
      <c r="C415" s="75" t="s">
        <v>1298</v>
      </c>
      <c r="D415" s="76">
        <v>0</v>
      </c>
      <c r="E415" s="76">
        <v>0</v>
      </c>
      <c r="F415" s="76">
        <v>0</v>
      </c>
      <c r="G415" s="76">
        <v>0</v>
      </c>
      <c r="H415" s="76">
        <v>0</v>
      </c>
      <c r="I415" s="76">
        <v>0</v>
      </c>
      <c r="J415" s="76">
        <v>0</v>
      </c>
      <c r="K415" s="76">
        <v>0</v>
      </c>
      <c r="L415" s="76">
        <v>0</v>
      </c>
      <c r="M415" s="76">
        <v>0</v>
      </c>
      <c r="N415" s="76">
        <v>0</v>
      </c>
      <c r="O415" s="76">
        <v>0</v>
      </c>
      <c r="P415" s="76">
        <v>0</v>
      </c>
      <c r="Q415" s="76">
        <v>0</v>
      </c>
      <c r="R415" s="76">
        <v>0</v>
      </c>
      <c r="S415" s="76">
        <v>0</v>
      </c>
      <c r="T415" s="76">
        <v>0</v>
      </c>
      <c r="U415" s="76">
        <v>0</v>
      </c>
      <c r="V415" s="76">
        <v>0</v>
      </c>
      <c r="W415" s="76">
        <v>0</v>
      </c>
      <c r="X415" s="76">
        <v>0</v>
      </c>
      <c r="Y415" s="76">
        <v>0</v>
      </c>
      <c r="Z415" s="76">
        <v>0</v>
      </c>
      <c r="AA415" s="76">
        <v>0</v>
      </c>
      <c r="AB415" s="76">
        <v>0</v>
      </c>
      <c r="AC415" s="76">
        <v>0</v>
      </c>
      <c r="AD415" s="76">
        <v>0</v>
      </c>
      <c r="AE415" s="76">
        <v>0</v>
      </c>
      <c r="AF415" s="76">
        <v>0</v>
      </c>
      <c r="AG415" s="76">
        <v>0</v>
      </c>
      <c r="AH415" s="76">
        <v>0</v>
      </c>
      <c r="AI415" s="76">
        <v>0</v>
      </c>
      <c r="AJ415" s="77">
        <f t="shared" si="6"/>
        <v>0</v>
      </c>
      <c r="AM415" s="70"/>
    </row>
    <row r="416" spans="1:39" ht="20.100000000000001" hidden="1" customHeight="1" outlineLevel="2">
      <c r="A416" s="73">
        <v>1402</v>
      </c>
      <c r="B416" s="74" t="s">
        <v>1052</v>
      </c>
      <c r="C416" s="75" t="s">
        <v>1298</v>
      </c>
      <c r="D416" s="76">
        <v>0</v>
      </c>
      <c r="E416" s="76">
        <v>0</v>
      </c>
      <c r="F416" s="76">
        <v>0</v>
      </c>
      <c r="G416" s="76">
        <v>0</v>
      </c>
      <c r="H416" s="76">
        <v>0</v>
      </c>
      <c r="I416" s="76">
        <v>0</v>
      </c>
      <c r="J416" s="76">
        <v>0</v>
      </c>
      <c r="K416" s="76">
        <v>0</v>
      </c>
      <c r="L416" s="76">
        <v>0</v>
      </c>
      <c r="M416" s="76">
        <v>0</v>
      </c>
      <c r="N416" s="76">
        <v>0</v>
      </c>
      <c r="O416" s="76">
        <v>0</v>
      </c>
      <c r="P416" s="76">
        <v>0</v>
      </c>
      <c r="Q416" s="76">
        <v>0</v>
      </c>
      <c r="R416" s="76">
        <v>0</v>
      </c>
      <c r="S416" s="76">
        <v>0</v>
      </c>
      <c r="T416" s="76">
        <v>0</v>
      </c>
      <c r="U416" s="76">
        <v>0</v>
      </c>
      <c r="V416" s="76">
        <v>0</v>
      </c>
      <c r="W416" s="76">
        <v>0</v>
      </c>
      <c r="X416" s="76">
        <v>0</v>
      </c>
      <c r="Y416" s="76">
        <v>0</v>
      </c>
      <c r="Z416" s="76">
        <v>0</v>
      </c>
      <c r="AA416" s="76">
        <v>0</v>
      </c>
      <c r="AB416" s="76">
        <v>0</v>
      </c>
      <c r="AC416" s="76">
        <v>0</v>
      </c>
      <c r="AD416" s="76">
        <v>0</v>
      </c>
      <c r="AE416" s="76">
        <v>0</v>
      </c>
      <c r="AF416" s="76">
        <v>0</v>
      </c>
      <c r="AG416" s="76">
        <v>0</v>
      </c>
      <c r="AH416" s="76">
        <v>0</v>
      </c>
      <c r="AI416" s="76">
        <v>0</v>
      </c>
      <c r="AJ416" s="77">
        <f t="shared" si="6"/>
        <v>0</v>
      </c>
      <c r="AM416" s="70"/>
    </row>
    <row r="417" spans="1:39" ht="20.100000000000001" hidden="1" customHeight="1" outlineLevel="2">
      <c r="A417" s="73">
        <v>1403</v>
      </c>
      <c r="B417" s="74" t="s">
        <v>1053</v>
      </c>
      <c r="C417" s="75" t="s">
        <v>1298</v>
      </c>
      <c r="D417" s="76">
        <v>0</v>
      </c>
      <c r="E417" s="76">
        <v>0</v>
      </c>
      <c r="F417" s="76">
        <v>0</v>
      </c>
      <c r="G417" s="76">
        <v>0</v>
      </c>
      <c r="H417" s="76">
        <v>0</v>
      </c>
      <c r="I417" s="76">
        <v>0</v>
      </c>
      <c r="J417" s="76">
        <v>0</v>
      </c>
      <c r="K417" s="76">
        <v>0</v>
      </c>
      <c r="L417" s="76">
        <v>0</v>
      </c>
      <c r="M417" s="76">
        <v>0</v>
      </c>
      <c r="N417" s="76">
        <v>0</v>
      </c>
      <c r="O417" s="76">
        <v>0</v>
      </c>
      <c r="P417" s="76">
        <v>0</v>
      </c>
      <c r="Q417" s="76">
        <v>0</v>
      </c>
      <c r="R417" s="76">
        <v>0</v>
      </c>
      <c r="S417" s="76">
        <v>0</v>
      </c>
      <c r="T417" s="76">
        <v>0</v>
      </c>
      <c r="U417" s="76">
        <v>0</v>
      </c>
      <c r="V417" s="76">
        <v>0</v>
      </c>
      <c r="W417" s="76">
        <v>0</v>
      </c>
      <c r="X417" s="76">
        <v>0</v>
      </c>
      <c r="Y417" s="76">
        <v>0</v>
      </c>
      <c r="Z417" s="76">
        <v>0</v>
      </c>
      <c r="AA417" s="76">
        <v>0</v>
      </c>
      <c r="AB417" s="76">
        <v>0</v>
      </c>
      <c r="AC417" s="76">
        <v>0</v>
      </c>
      <c r="AD417" s="76">
        <v>0</v>
      </c>
      <c r="AE417" s="76">
        <v>0</v>
      </c>
      <c r="AF417" s="76">
        <v>0</v>
      </c>
      <c r="AG417" s="76">
        <v>0</v>
      </c>
      <c r="AH417" s="76">
        <v>0</v>
      </c>
      <c r="AI417" s="76">
        <v>0</v>
      </c>
      <c r="AJ417" s="77">
        <f t="shared" si="6"/>
        <v>0</v>
      </c>
      <c r="AM417" s="70"/>
    </row>
    <row r="418" spans="1:39" ht="20.100000000000001" hidden="1" customHeight="1" outlineLevel="2">
      <c r="A418" s="73">
        <v>1404</v>
      </c>
      <c r="B418" s="74" t="s">
        <v>1054</v>
      </c>
      <c r="C418" s="75" t="s">
        <v>1298</v>
      </c>
      <c r="D418" s="76">
        <v>0</v>
      </c>
      <c r="E418" s="76">
        <v>0</v>
      </c>
      <c r="F418" s="76">
        <v>0</v>
      </c>
      <c r="G418" s="76">
        <v>0</v>
      </c>
      <c r="H418" s="76">
        <v>0</v>
      </c>
      <c r="I418" s="76">
        <v>0</v>
      </c>
      <c r="J418" s="76">
        <v>0</v>
      </c>
      <c r="K418" s="76">
        <v>0</v>
      </c>
      <c r="L418" s="76">
        <v>0</v>
      </c>
      <c r="M418" s="76">
        <v>0</v>
      </c>
      <c r="N418" s="76">
        <v>0</v>
      </c>
      <c r="O418" s="76">
        <v>0</v>
      </c>
      <c r="P418" s="76">
        <v>0</v>
      </c>
      <c r="Q418" s="76">
        <v>0</v>
      </c>
      <c r="R418" s="76">
        <v>0</v>
      </c>
      <c r="S418" s="76">
        <v>0</v>
      </c>
      <c r="T418" s="76">
        <v>0</v>
      </c>
      <c r="U418" s="76">
        <v>0</v>
      </c>
      <c r="V418" s="76">
        <v>0</v>
      </c>
      <c r="W418" s="76">
        <v>0</v>
      </c>
      <c r="X418" s="76">
        <v>0</v>
      </c>
      <c r="Y418" s="76">
        <v>0</v>
      </c>
      <c r="Z418" s="76">
        <v>0</v>
      </c>
      <c r="AA418" s="76">
        <v>0</v>
      </c>
      <c r="AB418" s="76">
        <v>0</v>
      </c>
      <c r="AC418" s="76">
        <v>0</v>
      </c>
      <c r="AD418" s="76">
        <v>0</v>
      </c>
      <c r="AE418" s="76">
        <v>0</v>
      </c>
      <c r="AF418" s="76">
        <v>0</v>
      </c>
      <c r="AG418" s="76">
        <v>0</v>
      </c>
      <c r="AH418" s="76">
        <v>0</v>
      </c>
      <c r="AI418" s="76">
        <v>0</v>
      </c>
      <c r="AJ418" s="77">
        <f t="shared" si="6"/>
        <v>0</v>
      </c>
      <c r="AM418" s="70"/>
    </row>
    <row r="419" spans="1:39" ht="20.100000000000001" hidden="1" customHeight="1" outlineLevel="2">
      <c r="A419" s="73">
        <v>1405</v>
      </c>
      <c r="B419" s="74" t="s">
        <v>1055</v>
      </c>
      <c r="C419" s="75" t="s">
        <v>1298</v>
      </c>
      <c r="D419" s="76">
        <v>0</v>
      </c>
      <c r="E419" s="76">
        <v>0</v>
      </c>
      <c r="F419" s="76">
        <v>0</v>
      </c>
      <c r="G419" s="76">
        <v>0</v>
      </c>
      <c r="H419" s="76">
        <v>0</v>
      </c>
      <c r="I419" s="76">
        <v>0</v>
      </c>
      <c r="J419" s="76">
        <v>0</v>
      </c>
      <c r="K419" s="76">
        <v>0</v>
      </c>
      <c r="L419" s="76">
        <v>0</v>
      </c>
      <c r="M419" s="76">
        <v>0</v>
      </c>
      <c r="N419" s="76">
        <v>0</v>
      </c>
      <c r="O419" s="76">
        <v>0</v>
      </c>
      <c r="P419" s="76">
        <v>0</v>
      </c>
      <c r="Q419" s="76">
        <v>0</v>
      </c>
      <c r="R419" s="76">
        <v>0</v>
      </c>
      <c r="S419" s="76">
        <v>0</v>
      </c>
      <c r="T419" s="76">
        <v>0</v>
      </c>
      <c r="U419" s="76">
        <v>0</v>
      </c>
      <c r="V419" s="76">
        <v>0</v>
      </c>
      <c r="W419" s="76">
        <v>0</v>
      </c>
      <c r="X419" s="76">
        <v>0</v>
      </c>
      <c r="Y419" s="76">
        <v>0</v>
      </c>
      <c r="Z419" s="76">
        <v>0</v>
      </c>
      <c r="AA419" s="76">
        <v>0</v>
      </c>
      <c r="AB419" s="76">
        <v>0</v>
      </c>
      <c r="AC419" s="76">
        <v>0</v>
      </c>
      <c r="AD419" s="76">
        <v>0</v>
      </c>
      <c r="AE419" s="76">
        <v>0</v>
      </c>
      <c r="AF419" s="76">
        <v>0</v>
      </c>
      <c r="AG419" s="76">
        <v>0</v>
      </c>
      <c r="AH419" s="76">
        <v>0</v>
      </c>
      <c r="AI419" s="76">
        <v>0</v>
      </c>
      <c r="AJ419" s="77">
        <f t="shared" si="6"/>
        <v>0</v>
      </c>
      <c r="AM419" s="70"/>
    </row>
    <row r="420" spans="1:39" ht="20.100000000000001" hidden="1" customHeight="1" outlineLevel="2">
      <c r="A420" s="73">
        <v>1406</v>
      </c>
      <c r="B420" s="74" t="s">
        <v>1056</v>
      </c>
      <c r="C420" s="75" t="s">
        <v>1298</v>
      </c>
      <c r="D420" s="76">
        <v>0</v>
      </c>
      <c r="E420" s="76">
        <v>0</v>
      </c>
      <c r="F420" s="76">
        <v>0</v>
      </c>
      <c r="G420" s="76">
        <v>0</v>
      </c>
      <c r="H420" s="76">
        <v>0</v>
      </c>
      <c r="I420" s="76">
        <v>0</v>
      </c>
      <c r="J420" s="76">
        <v>0</v>
      </c>
      <c r="K420" s="76">
        <v>0</v>
      </c>
      <c r="L420" s="76">
        <v>0</v>
      </c>
      <c r="M420" s="76">
        <v>0</v>
      </c>
      <c r="N420" s="76">
        <v>0</v>
      </c>
      <c r="O420" s="76">
        <v>0</v>
      </c>
      <c r="P420" s="76">
        <v>0</v>
      </c>
      <c r="Q420" s="76">
        <v>0</v>
      </c>
      <c r="R420" s="76">
        <v>0</v>
      </c>
      <c r="S420" s="76">
        <v>0</v>
      </c>
      <c r="T420" s="76">
        <v>0</v>
      </c>
      <c r="U420" s="76">
        <v>0</v>
      </c>
      <c r="V420" s="76">
        <v>0</v>
      </c>
      <c r="W420" s="76">
        <v>0</v>
      </c>
      <c r="X420" s="76">
        <v>0</v>
      </c>
      <c r="Y420" s="76">
        <v>0</v>
      </c>
      <c r="Z420" s="76">
        <v>0</v>
      </c>
      <c r="AA420" s="76">
        <v>0</v>
      </c>
      <c r="AB420" s="76">
        <v>0</v>
      </c>
      <c r="AC420" s="76">
        <v>0</v>
      </c>
      <c r="AD420" s="76">
        <v>0</v>
      </c>
      <c r="AE420" s="76">
        <v>0</v>
      </c>
      <c r="AF420" s="76">
        <v>0</v>
      </c>
      <c r="AG420" s="76">
        <v>0</v>
      </c>
      <c r="AH420" s="76">
        <v>0</v>
      </c>
      <c r="AI420" s="76">
        <v>0</v>
      </c>
      <c r="AJ420" s="77">
        <f t="shared" si="6"/>
        <v>0</v>
      </c>
      <c r="AM420" s="70"/>
    </row>
    <row r="421" spans="1:39" ht="20.100000000000001" hidden="1" customHeight="1" outlineLevel="2">
      <c r="A421" s="73">
        <v>1407</v>
      </c>
      <c r="B421" s="74" t="s">
        <v>1057</v>
      </c>
      <c r="C421" s="75" t="s">
        <v>1298</v>
      </c>
      <c r="D421" s="76">
        <v>0</v>
      </c>
      <c r="E421" s="76">
        <v>0</v>
      </c>
      <c r="F421" s="76">
        <v>0</v>
      </c>
      <c r="G421" s="76">
        <v>0</v>
      </c>
      <c r="H421" s="76">
        <v>0</v>
      </c>
      <c r="I421" s="76">
        <v>0</v>
      </c>
      <c r="J421" s="76">
        <v>0</v>
      </c>
      <c r="K421" s="76">
        <v>0</v>
      </c>
      <c r="L421" s="76">
        <v>0</v>
      </c>
      <c r="M421" s="76">
        <v>0</v>
      </c>
      <c r="N421" s="76">
        <v>0</v>
      </c>
      <c r="O421" s="76">
        <v>0</v>
      </c>
      <c r="P421" s="76">
        <v>0</v>
      </c>
      <c r="Q421" s="76">
        <v>0</v>
      </c>
      <c r="R421" s="76">
        <v>0</v>
      </c>
      <c r="S421" s="76">
        <v>0</v>
      </c>
      <c r="T421" s="76">
        <v>0</v>
      </c>
      <c r="U421" s="76">
        <v>0</v>
      </c>
      <c r="V421" s="76">
        <v>0</v>
      </c>
      <c r="W421" s="76">
        <v>0</v>
      </c>
      <c r="X421" s="76">
        <v>0</v>
      </c>
      <c r="Y421" s="76">
        <v>0</v>
      </c>
      <c r="Z421" s="76">
        <v>0</v>
      </c>
      <c r="AA421" s="76">
        <v>0</v>
      </c>
      <c r="AB421" s="76">
        <v>0</v>
      </c>
      <c r="AC421" s="76">
        <v>0</v>
      </c>
      <c r="AD421" s="76">
        <v>0</v>
      </c>
      <c r="AE421" s="76">
        <v>0</v>
      </c>
      <c r="AF421" s="76">
        <v>0</v>
      </c>
      <c r="AG421" s="76">
        <v>0</v>
      </c>
      <c r="AH421" s="76">
        <v>0</v>
      </c>
      <c r="AI421" s="76">
        <v>0</v>
      </c>
      <c r="AJ421" s="77">
        <f t="shared" si="6"/>
        <v>0</v>
      </c>
      <c r="AM421" s="70"/>
    </row>
    <row r="422" spans="1:39" ht="20.100000000000001" hidden="1" customHeight="1" outlineLevel="2">
      <c r="A422" s="73">
        <v>1408</v>
      </c>
      <c r="B422" s="74" t="s">
        <v>1058</v>
      </c>
      <c r="C422" s="75" t="s">
        <v>1298</v>
      </c>
      <c r="D422" s="76">
        <v>0</v>
      </c>
      <c r="E422" s="76">
        <v>0</v>
      </c>
      <c r="F422" s="76">
        <v>0</v>
      </c>
      <c r="G422" s="76">
        <v>0</v>
      </c>
      <c r="H422" s="76">
        <v>0</v>
      </c>
      <c r="I422" s="76">
        <v>0</v>
      </c>
      <c r="J422" s="76">
        <v>0</v>
      </c>
      <c r="K422" s="76">
        <v>0</v>
      </c>
      <c r="L422" s="76">
        <v>0</v>
      </c>
      <c r="M422" s="76">
        <v>0</v>
      </c>
      <c r="N422" s="76">
        <v>0</v>
      </c>
      <c r="O422" s="76">
        <v>0</v>
      </c>
      <c r="P422" s="76">
        <v>0</v>
      </c>
      <c r="Q422" s="76">
        <v>0</v>
      </c>
      <c r="R422" s="76">
        <v>0</v>
      </c>
      <c r="S422" s="76">
        <v>0</v>
      </c>
      <c r="T422" s="76">
        <v>0</v>
      </c>
      <c r="U422" s="76">
        <v>0</v>
      </c>
      <c r="V422" s="76">
        <v>0</v>
      </c>
      <c r="W422" s="76">
        <v>0</v>
      </c>
      <c r="X422" s="76">
        <v>0</v>
      </c>
      <c r="Y422" s="76">
        <v>0</v>
      </c>
      <c r="Z422" s="76">
        <v>0</v>
      </c>
      <c r="AA422" s="76">
        <v>0</v>
      </c>
      <c r="AB422" s="76">
        <v>0</v>
      </c>
      <c r="AC422" s="76">
        <v>0</v>
      </c>
      <c r="AD422" s="76">
        <v>0</v>
      </c>
      <c r="AE422" s="76">
        <v>0</v>
      </c>
      <c r="AF422" s="76">
        <v>0</v>
      </c>
      <c r="AG422" s="76">
        <v>0</v>
      </c>
      <c r="AH422" s="76">
        <v>0</v>
      </c>
      <c r="AI422" s="76">
        <v>0</v>
      </c>
      <c r="AJ422" s="77">
        <f t="shared" si="6"/>
        <v>0</v>
      </c>
      <c r="AM422" s="70"/>
    </row>
    <row r="423" spans="1:39" ht="20.100000000000001" hidden="1" customHeight="1" outlineLevel="2">
      <c r="A423" s="73">
        <v>1409</v>
      </c>
      <c r="B423" s="74" t="s">
        <v>1059</v>
      </c>
      <c r="C423" s="75" t="s">
        <v>1298</v>
      </c>
      <c r="D423" s="76">
        <v>0</v>
      </c>
      <c r="E423" s="76">
        <v>0</v>
      </c>
      <c r="F423" s="76">
        <v>0</v>
      </c>
      <c r="G423" s="76">
        <v>0</v>
      </c>
      <c r="H423" s="76">
        <v>0</v>
      </c>
      <c r="I423" s="76">
        <v>0</v>
      </c>
      <c r="J423" s="76">
        <v>0</v>
      </c>
      <c r="K423" s="76">
        <v>0</v>
      </c>
      <c r="L423" s="76">
        <v>0</v>
      </c>
      <c r="M423" s="76">
        <v>0</v>
      </c>
      <c r="N423" s="76">
        <v>0</v>
      </c>
      <c r="O423" s="76">
        <v>0</v>
      </c>
      <c r="P423" s="76">
        <v>0</v>
      </c>
      <c r="Q423" s="76">
        <v>0</v>
      </c>
      <c r="R423" s="76">
        <v>0</v>
      </c>
      <c r="S423" s="76">
        <v>0</v>
      </c>
      <c r="T423" s="76">
        <v>0</v>
      </c>
      <c r="U423" s="76">
        <v>0</v>
      </c>
      <c r="V423" s="76">
        <v>0</v>
      </c>
      <c r="W423" s="76">
        <v>0</v>
      </c>
      <c r="X423" s="76">
        <v>0</v>
      </c>
      <c r="Y423" s="76">
        <v>0</v>
      </c>
      <c r="Z423" s="76">
        <v>0</v>
      </c>
      <c r="AA423" s="76">
        <v>0</v>
      </c>
      <c r="AB423" s="76">
        <v>0</v>
      </c>
      <c r="AC423" s="76">
        <v>0</v>
      </c>
      <c r="AD423" s="76">
        <v>0</v>
      </c>
      <c r="AE423" s="76">
        <v>0</v>
      </c>
      <c r="AF423" s="76">
        <v>0</v>
      </c>
      <c r="AG423" s="76">
        <v>0</v>
      </c>
      <c r="AH423" s="76">
        <v>0</v>
      </c>
      <c r="AI423" s="76">
        <v>0</v>
      </c>
      <c r="AJ423" s="77">
        <f t="shared" si="6"/>
        <v>0</v>
      </c>
      <c r="AM423" s="70"/>
    </row>
    <row r="424" spans="1:39" ht="20.100000000000001" hidden="1" customHeight="1" outlineLevel="2">
      <c r="A424" s="73">
        <v>1410</v>
      </c>
      <c r="B424" s="74" t="s">
        <v>1060</v>
      </c>
      <c r="C424" s="75" t="s">
        <v>1298</v>
      </c>
      <c r="D424" s="76">
        <v>0</v>
      </c>
      <c r="E424" s="76">
        <v>0</v>
      </c>
      <c r="F424" s="76">
        <v>0</v>
      </c>
      <c r="G424" s="76">
        <v>0</v>
      </c>
      <c r="H424" s="76">
        <v>0</v>
      </c>
      <c r="I424" s="76">
        <v>0</v>
      </c>
      <c r="J424" s="76">
        <v>0</v>
      </c>
      <c r="K424" s="76">
        <v>0</v>
      </c>
      <c r="L424" s="76">
        <v>0</v>
      </c>
      <c r="M424" s="76">
        <v>0</v>
      </c>
      <c r="N424" s="76">
        <v>0</v>
      </c>
      <c r="O424" s="76">
        <v>0</v>
      </c>
      <c r="P424" s="76">
        <v>0</v>
      </c>
      <c r="Q424" s="76">
        <v>0</v>
      </c>
      <c r="R424" s="76">
        <v>0</v>
      </c>
      <c r="S424" s="76">
        <v>0</v>
      </c>
      <c r="T424" s="76">
        <v>0</v>
      </c>
      <c r="U424" s="76">
        <v>0</v>
      </c>
      <c r="V424" s="76">
        <v>0</v>
      </c>
      <c r="W424" s="76">
        <v>0</v>
      </c>
      <c r="X424" s="76">
        <v>0</v>
      </c>
      <c r="Y424" s="76">
        <v>0</v>
      </c>
      <c r="Z424" s="76">
        <v>0</v>
      </c>
      <c r="AA424" s="76">
        <v>0</v>
      </c>
      <c r="AB424" s="76">
        <v>0</v>
      </c>
      <c r="AC424" s="76">
        <v>0</v>
      </c>
      <c r="AD424" s="76">
        <v>0</v>
      </c>
      <c r="AE424" s="76">
        <v>0</v>
      </c>
      <c r="AF424" s="76">
        <v>0</v>
      </c>
      <c r="AG424" s="76">
        <v>0</v>
      </c>
      <c r="AH424" s="76">
        <v>0</v>
      </c>
      <c r="AI424" s="76">
        <v>0</v>
      </c>
      <c r="AJ424" s="77">
        <f t="shared" si="6"/>
        <v>0</v>
      </c>
      <c r="AM424" s="70"/>
    </row>
    <row r="425" spans="1:39" ht="20.100000000000001" hidden="1" customHeight="1" outlineLevel="2">
      <c r="A425" s="73">
        <v>1411</v>
      </c>
      <c r="B425" s="74" t="s">
        <v>1061</v>
      </c>
      <c r="C425" s="75" t="s">
        <v>1298</v>
      </c>
      <c r="D425" s="76">
        <v>0</v>
      </c>
      <c r="E425" s="76">
        <v>0</v>
      </c>
      <c r="F425" s="76">
        <v>0</v>
      </c>
      <c r="G425" s="76">
        <v>0</v>
      </c>
      <c r="H425" s="76">
        <v>0</v>
      </c>
      <c r="I425" s="76">
        <v>0</v>
      </c>
      <c r="J425" s="76">
        <v>0</v>
      </c>
      <c r="K425" s="76">
        <v>0</v>
      </c>
      <c r="L425" s="76">
        <v>0</v>
      </c>
      <c r="M425" s="76">
        <v>0</v>
      </c>
      <c r="N425" s="76">
        <v>0</v>
      </c>
      <c r="O425" s="76">
        <v>0</v>
      </c>
      <c r="P425" s="76">
        <v>0</v>
      </c>
      <c r="Q425" s="76">
        <v>0</v>
      </c>
      <c r="R425" s="76">
        <v>0</v>
      </c>
      <c r="S425" s="76">
        <v>0</v>
      </c>
      <c r="T425" s="76">
        <v>0</v>
      </c>
      <c r="U425" s="76">
        <v>0</v>
      </c>
      <c r="V425" s="76">
        <v>0</v>
      </c>
      <c r="W425" s="76">
        <v>0</v>
      </c>
      <c r="X425" s="76">
        <v>0</v>
      </c>
      <c r="Y425" s="76">
        <v>0</v>
      </c>
      <c r="Z425" s="76">
        <v>0</v>
      </c>
      <c r="AA425" s="76">
        <v>0</v>
      </c>
      <c r="AB425" s="76">
        <v>0</v>
      </c>
      <c r="AC425" s="76">
        <v>0</v>
      </c>
      <c r="AD425" s="76">
        <v>0</v>
      </c>
      <c r="AE425" s="76">
        <v>0</v>
      </c>
      <c r="AF425" s="76">
        <v>0</v>
      </c>
      <c r="AG425" s="76">
        <v>0</v>
      </c>
      <c r="AH425" s="76">
        <v>0</v>
      </c>
      <c r="AI425" s="76">
        <v>0</v>
      </c>
      <c r="AJ425" s="77">
        <f t="shared" si="6"/>
        <v>0</v>
      </c>
      <c r="AM425" s="70"/>
    </row>
    <row r="426" spans="1:39" ht="20.100000000000001" hidden="1" customHeight="1" outlineLevel="2">
      <c r="A426" s="73">
        <v>1412</v>
      </c>
      <c r="B426" s="74" t="s">
        <v>1062</v>
      </c>
      <c r="C426" s="75" t="s">
        <v>1298</v>
      </c>
      <c r="D426" s="76">
        <v>0</v>
      </c>
      <c r="E426" s="76">
        <v>0</v>
      </c>
      <c r="F426" s="76">
        <v>0</v>
      </c>
      <c r="G426" s="76">
        <v>0</v>
      </c>
      <c r="H426" s="76">
        <v>0</v>
      </c>
      <c r="I426" s="76">
        <v>0</v>
      </c>
      <c r="J426" s="76">
        <v>0</v>
      </c>
      <c r="K426" s="76">
        <v>0</v>
      </c>
      <c r="L426" s="76">
        <v>0</v>
      </c>
      <c r="M426" s="76">
        <v>0</v>
      </c>
      <c r="N426" s="76">
        <v>0</v>
      </c>
      <c r="O426" s="76">
        <v>0</v>
      </c>
      <c r="P426" s="76">
        <v>0</v>
      </c>
      <c r="Q426" s="76">
        <v>0</v>
      </c>
      <c r="R426" s="76">
        <v>0</v>
      </c>
      <c r="S426" s="76">
        <v>0</v>
      </c>
      <c r="T426" s="76">
        <v>0</v>
      </c>
      <c r="U426" s="76">
        <v>0</v>
      </c>
      <c r="V426" s="76">
        <v>0</v>
      </c>
      <c r="W426" s="76">
        <v>0</v>
      </c>
      <c r="X426" s="76">
        <v>0</v>
      </c>
      <c r="Y426" s="76">
        <v>0</v>
      </c>
      <c r="Z426" s="76">
        <v>0</v>
      </c>
      <c r="AA426" s="76">
        <v>0</v>
      </c>
      <c r="AB426" s="76">
        <v>0</v>
      </c>
      <c r="AC426" s="76">
        <v>0</v>
      </c>
      <c r="AD426" s="76">
        <v>0</v>
      </c>
      <c r="AE426" s="76">
        <v>0</v>
      </c>
      <c r="AF426" s="76">
        <v>0</v>
      </c>
      <c r="AG426" s="76">
        <v>0</v>
      </c>
      <c r="AH426" s="76">
        <v>0</v>
      </c>
      <c r="AI426" s="76">
        <v>0</v>
      </c>
      <c r="AJ426" s="77">
        <f t="shared" si="6"/>
        <v>0</v>
      </c>
      <c r="AM426" s="70"/>
    </row>
    <row r="427" spans="1:39" ht="20.100000000000001" hidden="1" customHeight="1" outlineLevel="2">
      <c r="A427" s="73">
        <v>1413</v>
      </c>
      <c r="B427" s="74" t="s">
        <v>1034</v>
      </c>
      <c r="C427" s="75" t="s">
        <v>1298</v>
      </c>
      <c r="D427" s="76">
        <v>0</v>
      </c>
      <c r="E427" s="76">
        <v>0</v>
      </c>
      <c r="F427" s="76">
        <v>0</v>
      </c>
      <c r="G427" s="76">
        <v>0</v>
      </c>
      <c r="H427" s="76">
        <v>0</v>
      </c>
      <c r="I427" s="76">
        <v>0</v>
      </c>
      <c r="J427" s="76">
        <v>0</v>
      </c>
      <c r="K427" s="76">
        <v>0</v>
      </c>
      <c r="L427" s="76">
        <v>0</v>
      </c>
      <c r="M427" s="76">
        <v>0</v>
      </c>
      <c r="N427" s="76">
        <v>0</v>
      </c>
      <c r="O427" s="76">
        <v>0</v>
      </c>
      <c r="P427" s="76">
        <v>0</v>
      </c>
      <c r="Q427" s="76">
        <v>0</v>
      </c>
      <c r="R427" s="76">
        <v>0</v>
      </c>
      <c r="S427" s="76">
        <v>0</v>
      </c>
      <c r="T427" s="76">
        <v>0</v>
      </c>
      <c r="U427" s="76">
        <v>0</v>
      </c>
      <c r="V427" s="76">
        <v>0</v>
      </c>
      <c r="W427" s="76">
        <v>0</v>
      </c>
      <c r="X427" s="76">
        <v>0</v>
      </c>
      <c r="Y427" s="76">
        <v>0</v>
      </c>
      <c r="Z427" s="76">
        <v>0</v>
      </c>
      <c r="AA427" s="76">
        <v>0</v>
      </c>
      <c r="AB427" s="76">
        <v>0</v>
      </c>
      <c r="AC427" s="76">
        <v>0</v>
      </c>
      <c r="AD427" s="76">
        <v>0</v>
      </c>
      <c r="AE427" s="76">
        <v>0</v>
      </c>
      <c r="AF427" s="76">
        <v>0</v>
      </c>
      <c r="AG427" s="76">
        <v>0</v>
      </c>
      <c r="AH427" s="76">
        <v>0</v>
      </c>
      <c r="AI427" s="76">
        <v>0</v>
      </c>
      <c r="AJ427" s="77">
        <f t="shared" si="6"/>
        <v>0</v>
      </c>
      <c r="AM427" s="70"/>
    </row>
    <row r="428" spans="1:39" ht="20.100000000000001" hidden="1" customHeight="1" outlineLevel="2">
      <c r="A428" s="73">
        <v>1414</v>
      </c>
      <c r="B428" s="74" t="s">
        <v>1063</v>
      </c>
      <c r="C428" s="75" t="s">
        <v>1298</v>
      </c>
      <c r="D428" s="76">
        <v>0</v>
      </c>
      <c r="E428" s="76">
        <v>0</v>
      </c>
      <c r="F428" s="76">
        <v>0</v>
      </c>
      <c r="G428" s="76">
        <v>0</v>
      </c>
      <c r="H428" s="76">
        <v>0</v>
      </c>
      <c r="I428" s="76">
        <v>0</v>
      </c>
      <c r="J428" s="76">
        <v>0</v>
      </c>
      <c r="K428" s="76">
        <v>0</v>
      </c>
      <c r="L428" s="76">
        <v>0</v>
      </c>
      <c r="M428" s="76">
        <v>0</v>
      </c>
      <c r="N428" s="76">
        <v>0</v>
      </c>
      <c r="O428" s="76">
        <v>0</v>
      </c>
      <c r="P428" s="76">
        <v>0</v>
      </c>
      <c r="Q428" s="76">
        <v>0</v>
      </c>
      <c r="R428" s="76">
        <v>0</v>
      </c>
      <c r="S428" s="76">
        <v>0</v>
      </c>
      <c r="T428" s="76">
        <v>0</v>
      </c>
      <c r="U428" s="76">
        <v>0</v>
      </c>
      <c r="V428" s="76">
        <v>0</v>
      </c>
      <c r="W428" s="76">
        <v>0</v>
      </c>
      <c r="X428" s="76">
        <v>0</v>
      </c>
      <c r="Y428" s="76">
        <v>0</v>
      </c>
      <c r="Z428" s="76">
        <v>0</v>
      </c>
      <c r="AA428" s="76">
        <v>0</v>
      </c>
      <c r="AB428" s="76">
        <v>0</v>
      </c>
      <c r="AC428" s="76">
        <v>0</v>
      </c>
      <c r="AD428" s="76">
        <v>0</v>
      </c>
      <c r="AE428" s="76">
        <v>0</v>
      </c>
      <c r="AF428" s="76">
        <v>0</v>
      </c>
      <c r="AG428" s="76">
        <v>0</v>
      </c>
      <c r="AH428" s="76">
        <v>0</v>
      </c>
      <c r="AI428" s="76">
        <v>0</v>
      </c>
      <c r="AJ428" s="77">
        <f t="shared" si="6"/>
        <v>0</v>
      </c>
      <c r="AM428" s="70"/>
    </row>
    <row r="429" spans="1:39" ht="20.100000000000001" hidden="1" customHeight="1" outlineLevel="2">
      <c r="A429" s="73">
        <v>1415</v>
      </c>
      <c r="B429" s="74" t="s">
        <v>1064</v>
      </c>
      <c r="C429" s="75" t="s">
        <v>1298</v>
      </c>
      <c r="D429" s="76">
        <v>0</v>
      </c>
      <c r="E429" s="76">
        <v>0</v>
      </c>
      <c r="F429" s="76">
        <v>0</v>
      </c>
      <c r="G429" s="76">
        <v>0</v>
      </c>
      <c r="H429" s="76">
        <v>0</v>
      </c>
      <c r="I429" s="76">
        <v>0</v>
      </c>
      <c r="J429" s="76">
        <v>0</v>
      </c>
      <c r="K429" s="76">
        <v>0</v>
      </c>
      <c r="L429" s="76">
        <v>0</v>
      </c>
      <c r="M429" s="76">
        <v>0</v>
      </c>
      <c r="N429" s="76">
        <v>0</v>
      </c>
      <c r="O429" s="76">
        <v>0</v>
      </c>
      <c r="P429" s="76">
        <v>0</v>
      </c>
      <c r="Q429" s="76">
        <v>0</v>
      </c>
      <c r="R429" s="76">
        <v>0</v>
      </c>
      <c r="S429" s="76">
        <v>0</v>
      </c>
      <c r="T429" s="76">
        <v>0</v>
      </c>
      <c r="U429" s="76">
        <v>0</v>
      </c>
      <c r="V429" s="76">
        <v>0</v>
      </c>
      <c r="W429" s="76">
        <v>0</v>
      </c>
      <c r="X429" s="76">
        <v>0</v>
      </c>
      <c r="Y429" s="76">
        <v>0</v>
      </c>
      <c r="Z429" s="76">
        <v>0</v>
      </c>
      <c r="AA429" s="76">
        <v>0</v>
      </c>
      <c r="AB429" s="76">
        <v>0</v>
      </c>
      <c r="AC429" s="76">
        <v>0</v>
      </c>
      <c r="AD429" s="76">
        <v>0</v>
      </c>
      <c r="AE429" s="76">
        <v>0</v>
      </c>
      <c r="AF429" s="76">
        <v>0</v>
      </c>
      <c r="AG429" s="76">
        <v>0</v>
      </c>
      <c r="AH429" s="76">
        <v>0</v>
      </c>
      <c r="AI429" s="76">
        <v>0</v>
      </c>
      <c r="AJ429" s="77">
        <f t="shared" si="6"/>
        <v>0</v>
      </c>
      <c r="AM429" s="70"/>
    </row>
    <row r="430" spans="1:39" ht="20.100000000000001" hidden="1" customHeight="1" outlineLevel="2">
      <c r="A430" s="73">
        <v>1416</v>
      </c>
      <c r="B430" s="74" t="s">
        <v>1065</v>
      </c>
      <c r="C430" s="75" t="s">
        <v>1298</v>
      </c>
      <c r="D430" s="76">
        <v>0</v>
      </c>
      <c r="E430" s="76">
        <v>0</v>
      </c>
      <c r="F430" s="76">
        <v>0</v>
      </c>
      <c r="G430" s="76">
        <v>0</v>
      </c>
      <c r="H430" s="76">
        <v>0</v>
      </c>
      <c r="I430" s="76">
        <v>0</v>
      </c>
      <c r="J430" s="76">
        <v>0</v>
      </c>
      <c r="K430" s="76">
        <v>0</v>
      </c>
      <c r="L430" s="76">
        <v>0</v>
      </c>
      <c r="M430" s="76">
        <v>0</v>
      </c>
      <c r="N430" s="76">
        <v>0</v>
      </c>
      <c r="O430" s="76">
        <v>0</v>
      </c>
      <c r="P430" s="76">
        <v>0</v>
      </c>
      <c r="Q430" s="76">
        <v>0</v>
      </c>
      <c r="R430" s="76">
        <v>0</v>
      </c>
      <c r="S430" s="76">
        <v>0</v>
      </c>
      <c r="T430" s="76">
        <v>0</v>
      </c>
      <c r="U430" s="76">
        <v>0</v>
      </c>
      <c r="V430" s="76">
        <v>0</v>
      </c>
      <c r="W430" s="76">
        <v>0</v>
      </c>
      <c r="X430" s="76">
        <v>0</v>
      </c>
      <c r="Y430" s="76">
        <v>0</v>
      </c>
      <c r="Z430" s="76">
        <v>0</v>
      </c>
      <c r="AA430" s="76">
        <v>0</v>
      </c>
      <c r="AB430" s="76">
        <v>0</v>
      </c>
      <c r="AC430" s="76">
        <v>0</v>
      </c>
      <c r="AD430" s="76">
        <v>0</v>
      </c>
      <c r="AE430" s="76">
        <v>0</v>
      </c>
      <c r="AF430" s="76">
        <v>0</v>
      </c>
      <c r="AG430" s="76">
        <v>0</v>
      </c>
      <c r="AH430" s="76">
        <v>0</v>
      </c>
      <c r="AI430" s="76">
        <v>0</v>
      </c>
      <c r="AJ430" s="77">
        <f t="shared" si="6"/>
        <v>0</v>
      </c>
      <c r="AM430" s="70"/>
    </row>
    <row r="431" spans="1:39" ht="20.100000000000001" hidden="1" customHeight="1" outlineLevel="2">
      <c r="A431" s="73">
        <v>1417</v>
      </c>
      <c r="B431" s="74" t="s">
        <v>1066</v>
      </c>
      <c r="C431" s="75" t="s">
        <v>1298</v>
      </c>
      <c r="D431" s="76">
        <v>0</v>
      </c>
      <c r="E431" s="76">
        <v>0</v>
      </c>
      <c r="F431" s="76">
        <v>0</v>
      </c>
      <c r="G431" s="76">
        <v>0</v>
      </c>
      <c r="H431" s="76">
        <v>0</v>
      </c>
      <c r="I431" s="76">
        <v>0</v>
      </c>
      <c r="J431" s="76">
        <v>0</v>
      </c>
      <c r="K431" s="76">
        <v>0</v>
      </c>
      <c r="L431" s="76">
        <v>0</v>
      </c>
      <c r="M431" s="76">
        <v>0</v>
      </c>
      <c r="N431" s="76">
        <v>0</v>
      </c>
      <c r="O431" s="76">
        <v>0</v>
      </c>
      <c r="P431" s="76">
        <v>0</v>
      </c>
      <c r="Q431" s="76">
        <v>0</v>
      </c>
      <c r="R431" s="76">
        <v>0</v>
      </c>
      <c r="S431" s="76">
        <v>0</v>
      </c>
      <c r="T431" s="76">
        <v>0</v>
      </c>
      <c r="U431" s="76">
        <v>0</v>
      </c>
      <c r="V431" s="76">
        <v>0</v>
      </c>
      <c r="W431" s="76">
        <v>0</v>
      </c>
      <c r="X431" s="76">
        <v>0</v>
      </c>
      <c r="Y431" s="76">
        <v>0</v>
      </c>
      <c r="Z431" s="76">
        <v>0</v>
      </c>
      <c r="AA431" s="76">
        <v>0</v>
      </c>
      <c r="AB431" s="76">
        <v>0</v>
      </c>
      <c r="AC431" s="76">
        <v>0</v>
      </c>
      <c r="AD431" s="76">
        <v>0</v>
      </c>
      <c r="AE431" s="76">
        <v>0</v>
      </c>
      <c r="AF431" s="76">
        <v>0</v>
      </c>
      <c r="AG431" s="76">
        <v>0</v>
      </c>
      <c r="AH431" s="76">
        <v>0</v>
      </c>
      <c r="AI431" s="76">
        <v>0</v>
      </c>
      <c r="AJ431" s="77">
        <f t="shared" si="6"/>
        <v>0</v>
      </c>
      <c r="AM431" s="70"/>
    </row>
    <row r="432" spans="1:39" ht="20.100000000000001" hidden="1" customHeight="1" outlineLevel="2">
      <c r="A432" s="73">
        <v>1418</v>
      </c>
      <c r="B432" s="74" t="s">
        <v>1067</v>
      </c>
      <c r="C432" s="75" t="s">
        <v>1298</v>
      </c>
      <c r="D432" s="76">
        <v>0</v>
      </c>
      <c r="E432" s="76">
        <v>0</v>
      </c>
      <c r="F432" s="76">
        <v>0</v>
      </c>
      <c r="G432" s="76">
        <v>0</v>
      </c>
      <c r="H432" s="76">
        <v>0</v>
      </c>
      <c r="I432" s="76">
        <v>0</v>
      </c>
      <c r="J432" s="76">
        <v>0</v>
      </c>
      <c r="K432" s="76">
        <v>0</v>
      </c>
      <c r="L432" s="76">
        <v>0</v>
      </c>
      <c r="M432" s="76">
        <v>0</v>
      </c>
      <c r="N432" s="76">
        <v>0</v>
      </c>
      <c r="O432" s="76">
        <v>0</v>
      </c>
      <c r="P432" s="76">
        <v>0</v>
      </c>
      <c r="Q432" s="76">
        <v>0</v>
      </c>
      <c r="R432" s="76">
        <v>0</v>
      </c>
      <c r="S432" s="76">
        <v>0</v>
      </c>
      <c r="T432" s="76">
        <v>0</v>
      </c>
      <c r="U432" s="76">
        <v>0</v>
      </c>
      <c r="V432" s="76">
        <v>0</v>
      </c>
      <c r="W432" s="76">
        <v>0</v>
      </c>
      <c r="X432" s="76">
        <v>0</v>
      </c>
      <c r="Y432" s="76">
        <v>0</v>
      </c>
      <c r="Z432" s="76">
        <v>0</v>
      </c>
      <c r="AA432" s="76">
        <v>0</v>
      </c>
      <c r="AB432" s="76">
        <v>0</v>
      </c>
      <c r="AC432" s="76">
        <v>0</v>
      </c>
      <c r="AD432" s="76">
        <v>0</v>
      </c>
      <c r="AE432" s="76">
        <v>0</v>
      </c>
      <c r="AF432" s="76">
        <v>0</v>
      </c>
      <c r="AG432" s="76">
        <v>0</v>
      </c>
      <c r="AH432" s="76">
        <v>0</v>
      </c>
      <c r="AI432" s="76">
        <v>0</v>
      </c>
      <c r="AJ432" s="77">
        <f t="shared" si="6"/>
        <v>0</v>
      </c>
      <c r="AM432" s="70"/>
    </row>
    <row r="433" spans="1:39" ht="20.100000000000001" hidden="1" customHeight="1" outlineLevel="2">
      <c r="A433" s="73">
        <v>1419</v>
      </c>
      <c r="B433" s="74" t="s">
        <v>1068</v>
      </c>
      <c r="C433" s="75" t="s">
        <v>1298</v>
      </c>
      <c r="D433" s="76">
        <v>0</v>
      </c>
      <c r="E433" s="76">
        <v>0</v>
      </c>
      <c r="F433" s="76">
        <v>0</v>
      </c>
      <c r="G433" s="76">
        <v>0</v>
      </c>
      <c r="H433" s="76">
        <v>0</v>
      </c>
      <c r="I433" s="76">
        <v>0</v>
      </c>
      <c r="J433" s="76">
        <v>0</v>
      </c>
      <c r="K433" s="76">
        <v>0</v>
      </c>
      <c r="L433" s="76">
        <v>0</v>
      </c>
      <c r="M433" s="76">
        <v>0</v>
      </c>
      <c r="N433" s="76">
        <v>0</v>
      </c>
      <c r="O433" s="76">
        <v>0</v>
      </c>
      <c r="P433" s="76">
        <v>0</v>
      </c>
      <c r="Q433" s="76">
        <v>0</v>
      </c>
      <c r="R433" s="76">
        <v>0</v>
      </c>
      <c r="S433" s="76">
        <v>0</v>
      </c>
      <c r="T433" s="76">
        <v>0</v>
      </c>
      <c r="U433" s="76">
        <v>0</v>
      </c>
      <c r="V433" s="76">
        <v>0</v>
      </c>
      <c r="W433" s="76">
        <v>0</v>
      </c>
      <c r="X433" s="76">
        <v>0</v>
      </c>
      <c r="Y433" s="76">
        <v>0</v>
      </c>
      <c r="Z433" s="76">
        <v>0</v>
      </c>
      <c r="AA433" s="76">
        <v>0</v>
      </c>
      <c r="AB433" s="76">
        <v>0</v>
      </c>
      <c r="AC433" s="76">
        <v>0</v>
      </c>
      <c r="AD433" s="76">
        <v>0</v>
      </c>
      <c r="AE433" s="76">
        <v>0</v>
      </c>
      <c r="AF433" s="76">
        <v>0</v>
      </c>
      <c r="AG433" s="76">
        <v>0</v>
      </c>
      <c r="AH433" s="76">
        <v>0</v>
      </c>
      <c r="AI433" s="76">
        <v>0</v>
      </c>
      <c r="AJ433" s="77">
        <f t="shared" si="6"/>
        <v>0</v>
      </c>
      <c r="AM433" s="70"/>
    </row>
    <row r="434" spans="1:39" ht="20.100000000000001" hidden="1" customHeight="1" outlineLevel="2">
      <c r="A434" s="73">
        <v>1420</v>
      </c>
      <c r="B434" s="74" t="s">
        <v>1069</v>
      </c>
      <c r="C434" s="75" t="s">
        <v>1298</v>
      </c>
      <c r="D434" s="76">
        <v>0</v>
      </c>
      <c r="E434" s="76">
        <v>0</v>
      </c>
      <c r="F434" s="76">
        <v>0</v>
      </c>
      <c r="G434" s="76">
        <v>0</v>
      </c>
      <c r="H434" s="76">
        <v>0</v>
      </c>
      <c r="I434" s="76">
        <v>0</v>
      </c>
      <c r="J434" s="76">
        <v>0</v>
      </c>
      <c r="K434" s="76">
        <v>0</v>
      </c>
      <c r="L434" s="76">
        <v>0</v>
      </c>
      <c r="M434" s="76">
        <v>0</v>
      </c>
      <c r="N434" s="76">
        <v>0</v>
      </c>
      <c r="O434" s="76">
        <v>0</v>
      </c>
      <c r="P434" s="76">
        <v>0</v>
      </c>
      <c r="Q434" s="76">
        <v>0</v>
      </c>
      <c r="R434" s="76">
        <v>0</v>
      </c>
      <c r="S434" s="76">
        <v>0</v>
      </c>
      <c r="T434" s="76">
        <v>0</v>
      </c>
      <c r="U434" s="76">
        <v>0</v>
      </c>
      <c r="V434" s="76">
        <v>0</v>
      </c>
      <c r="W434" s="76">
        <v>0</v>
      </c>
      <c r="X434" s="76">
        <v>0</v>
      </c>
      <c r="Y434" s="76">
        <v>0</v>
      </c>
      <c r="Z434" s="76">
        <v>0</v>
      </c>
      <c r="AA434" s="76">
        <v>0</v>
      </c>
      <c r="AB434" s="76">
        <v>0</v>
      </c>
      <c r="AC434" s="76">
        <v>0</v>
      </c>
      <c r="AD434" s="76">
        <v>0</v>
      </c>
      <c r="AE434" s="76">
        <v>0</v>
      </c>
      <c r="AF434" s="76">
        <v>0</v>
      </c>
      <c r="AG434" s="76">
        <v>0</v>
      </c>
      <c r="AH434" s="76">
        <v>0</v>
      </c>
      <c r="AI434" s="76">
        <v>0</v>
      </c>
      <c r="AJ434" s="77">
        <f t="shared" si="6"/>
        <v>0</v>
      </c>
      <c r="AM434" s="70"/>
    </row>
    <row r="435" spans="1:39" ht="20.100000000000001" hidden="1" customHeight="1" outlineLevel="2">
      <c r="A435" s="73">
        <v>1421</v>
      </c>
      <c r="B435" s="74" t="s">
        <v>1070</v>
      </c>
      <c r="C435" s="75" t="s">
        <v>1298</v>
      </c>
      <c r="D435" s="76">
        <v>0</v>
      </c>
      <c r="E435" s="76">
        <v>0</v>
      </c>
      <c r="F435" s="76">
        <v>0</v>
      </c>
      <c r="G435" s="76">
        <v>0</v>
      </c>
      <c r="H435" s="76">
        <v>0</v>
      </c>
      <c r="I435" s="76">
        <v>0</v>
      </c>
      <c r="J435" s="76">
        <v>0</v>
      </c>
      <c r="K435" s="76">
        <v>0</v>
      </c>
      <c r="L435" s="76">
        <v>0</v>
      </c>
      <c r="M435" s="76">
        <v>0</v>
      </c>
      <c r="N435" s="76">
        <v>0</v>
      </c>
      <c r="O435" s="76">
        <v>0</v>
      </c>
      <c r="P435" s="76">
        <v>0</v>
      </c>
      <c r="Q435" s="76">
        <v>0</v>
      </c>
      <c r="R435" s="76">
        <v>0</v>
      </c>
      <c r="S435" s="76">
        <v>0</v>
      </c>
      <c r="T435" s="76">
        <v>0</v>
      </c>
      <c r="U435" s="76">
        <v>0</v>
      </c>
      <c r="V435" s="76">
        <v>0</v>
      </c>
      <c r="W435" s="76">
        <v>0</v>
      </c>
      <c r="X435" s="76">
        <v>0</v>
      </c>
      <c r="Y435" s="76">
        <v>0</v>
      </c>
      <c r="Z435" s="76">
        <v>0</v>
      </c>
      <c r="AA435" s="76">
        <v>0</v>
      </c>
      <c r="AB435" s="76">
        <v>0</v>
      </c>
      <c r="AC435" s="76">
        <v>0</v>
      </c>
      <c r="AD435" s="76">
        <v>0</v>
      </c>
      <c r="AE435" s="76">
        <v>0</v>
      </c>
      <c r="AF435" s="76">
        <v>0</v>
      </c>
      <c r="AG435" s="76">
        <v>0</v>
      </c>
      <c r="AH435" s="76">
        <v>0</v>
      </c>
      <c r="AI435" s="76">
        <v>0</v>
      </c>
      <c r="AJ435" s="77">
        <f t="shared" si="6"/>
        <v>0</v>
      </c>
      <c r="AM435" s="70"/>
    </row>
    <row r="436" spans="1:39" ht="20.100000000000001" hidden="1" customHeight="1" outlineLevel="2">
      <c r="A436" s="73">
        <v>1422</v>
      </c>
      <c r="B436" s="74" t="s">
        <v>1071</v>
      </c>
      <c r="C436" s="75" t="s">
        <v>1298</v>
      </c>
      <c r="D436" s="76">
        <v>0</v>
      </c>
      <c r="E436" s="76">
        <v>0</v>
      </c>
      <c r="F436" s="76">
        <v>0</v>
      </c>
      <c r="G436" s="76">
        <v>0</v>
      </c>
      <c r="H436" s="76">
        <v>0</v>
      </c>
      <c r="I436" s="76">
        <v>0</v>
      </c>
      <c r="J436" s="76">
        <v>0</v>
      </c>
      <c r="K436" s="76">
        <v>0</v>
      </c>
      <c r="L436" s="76">
        <v>0</v>
      </c>
      <c r="M436" s="76">
        <v>0</v>
      </c>
      <c r="N436" s="76">
        <v>0</v>
      </c>
      <c r="O436" s="76">
        <v>0</v>
      </c>
      <c r="P436" s="76">
        <v>0</v>
      </c>
      <c r="Q436" s="76">
        <v>0</v>
      </c>
      <c r="R436" s="76">
        <v>0</v>
      </c>
      <c r="S436" s="76">
        <v>0</v>
      </c>
      <c r="T436" s="76">
        <v>0</v>
      </c>
      <c r="U436" s="76">
        <v>0</v>
      </c>
      <c r="V436" s="76">
        <v>0</v>
      </c>
      <c r="W436" s="76">
        <v>0</v>
      </c>
      <c r="X436" s="76">
        <v>0</v>
      </c>
      <c r="Y436" s="76">
        <v>0</v>
      </c>
      <c r="Z436" s="76">
        <v>0</v>
      </c>
      <c r="AA436" s="76">
        <v>0</v>
      </c>
      <c r="AB436" s="76">
        <v>0</v>
      </c>
      <c r="AC436" s="76">
        <v>0</v>
      </c>
      <c r="AD436" s="76">
        <v>0</v>
      </c>
      <c r="AE436" s="76">
        <v>0</v>
      </c>
      <c r="AF436" s="76">
        <v>0</v>
      </c>
      <c r="AG436" s="76">
        <v>0</v>
      </c>
      <c r="AH436" s="76">
        <v>0</v>
      </c>
      <c r="AI436" s="76">
        <v>0</v>
      </c>
      <c r="AJ436" s="77">
        <f t="shared" si="6"/>
        <v>0</v>
      </c>
      <c r="AM436" s="70"/>
    </row>
    <row r="437" spans="1:39" ht="20.100000000000001" hidden="1" customHeight="1" outlineLevel="2">
      <c r="A437" s="73">
        <v>1423</v>
      </c>
      <c r="B437" s="74" t="s">
        <v>1072</v>
      </c>
      <c r="C437" s="75" t="s">
        <v>1298</v>
      </c>
      <c r="D437" s="76">
        <v>0</v>
      </c>
      <c r="E437" s="76">
        <v>0</v>
      </c>
      <c r="F437" s="76">
        <v>0</v>
      </c>
      <c r="G437" s="76">
        <v>0</v>
      </c>
      <c r="H437" s="76">
        <v>0</v>
      </c>
      <c r="I437" s="76">
        <v>0</v>
      </c>
      <c r="J437" s="76">
        <v>0</v>
      </c>
      <c r="K437" s="76">
        <v>0</v>
      </c>
      <c r="L437" s="76">
        <v>0</v>
      </c>
      <c r="M437" s="76">
        <v>0</v>
      </c>
      <c r="N437" s="76">
        <v>0</v>
      </c>
      <c r="O437" s="76">
        <v>0</v>
      </c>
      <c r="P437" s="76">
        <v>0</v>
      </c>
      <c r="Q437" s="76">
        <v>0</v>
      </c>
      <c r="R437" s="76">
        <v>0</v>
      </c>
      <c r="S437" s="76">
        <v>0</v>
      </c>
      <c r="T437" s="76">
        <v>0</v>
      </c>
      <c r="U437" s="76">
        <v>0</v>
      </c>
      <c r="V437" s="76">
        <v>0</v>
      </c>
      <c r="W437" s="76">
        <v>0</v>
      </c>
      <c r="X437" s="76">
        <v>0</v>
      </c>
      <c r="Y437" s="76">
        <v>0</v>
      </c>
      <c r="Z437" s="76">
        <v>0</v>
      </c>
      <c r="AA437" s="76">
        <v>0</v>
      </c>
      <c r="AB437" s="76">
        <v>0</v>
      </c>
      <c r="AC437" s="76">
        <v>0</v>
      </c>
      <c r="AD437" s="76">
        <v>0</v>
      </c>
      <c r="AE437" s="76">
        <v>0</v>
      </c>
      <c r="AF437" s="76">
        <v>0</v>
      </c>
      <c r="AG437" s="76">
        <v>0</v>
      </c>
      <c r="AH437" s="76">
        <v>0</v>
      </c>
      <c r="AI437" s="76">
        <v>0</v>
      </c>
      <c r="AJ437" s="77">
        <f t="shared" si="6"/>
        <v>0</v>
      </c>
      <c r="AM437" s="70"/>
    </row>
    <row r="438" spans="1:39" ht="20.100000000000001" hidden="1" customHeight="1" outlineLevel="2">
      <c r="A438" s="73">
        <v>1424</v>
      </c>
      <c r="B438" s="74" t="s">
        <v>1073</v>
      </c>
      <c r="C438" s="75" t="s">
        <v>1298</v>
      </c>
      <c r="D438" s="76">
        <v>0</v>
      </c>
      <c r="E438" s="76">
        <v>0</v>
      </c>
      <c r="F438" s="76">
        <v>0</v>
      </c>
      <c r="G438" s="76">
        <v>0</v>
      </c>
      <c r="H438" s="76">
        <v>0</v>
      </c>
      <c r="I438" s="76">
        <v>0</v>
      </c>
      <c r="J438" s="76">
        <v>0</v>
      </c>
      <c r="K438" s="76">
        <v>0</v>
      </c>
      <c r="L438" s="76">
        <v>0</v>
      </c>
      <c r="M438" s="76">
        <v>0</v>
      </c>
      <c r="N438" s="76">
        <v>0</v>
      </c>
      <c r="O438" s="76">
        <v>0</v>
      </c>
      <c r="P438" s="76">
        <v>0</v>
      </c>
      <c r="Q438" s="76">
        <v>0</v>
      </c>
      <c r="R438" s="76">
        <v>0</v>
      </c>
      <c r="S438" s="76">
        <v>0</v>
      </c>
      <c r="T438" s="76">
        <v>0</v>
      </c>
      <c r="U438" s="76">
        <v>0</v>
      </c>
      <c r="V438" s="76">
        <v>0</v>
      </c>
      <c r="W438" s="76">
        <v>0</v>
      </c>
      <c r="X438" s="76">
        <v>0</v>
      </c>
      <c r="Y438" s="76">
        <v>0</v>
      </c>
      <c r="Z438" s="76">
        <v>0</v>
      </c>
      <c r="AA438" s="76">
        <v>0</v>
      </c>
      <c r="AB438" s="76">
        <v>0</v>
      </c>
      <c r="AC438" s="76">
        <v>0</v>
      </c>
      <c r="AD438" s="76">
        <v>0</v>
      </c>
      <c r="AE438" s="76">
        <v>0</v>
      </c>
      <c r="AF438" s="76">
        <v>0</v>
      </c>
      <c r="AG438" s="76">
        <v>0</v>
      </c>
      <c r="AH438" s="76">
        <v>0</v>
      </c>
      <c r="AI438" s="76">
        <v>0</v>
      </c>
      <c r="AJ438" s="77">
        <f t="shared" si="6"/>
        <v>0</v>
      </c>
      <c r="AM438" s="70"/>
    </row>
    <row r="439" spans="1:39" ht="20.100000000000001" hidden="1" customHeight="1" outlineLevel="2">
      <c r="A439" s="73">
        <v>1425</v>
      </c>
      <c r="B439" s="74" t="s">
        <v>1074</v>
      </c>
      <c r="C439" s="75" t="s">
        <v>1298</v>
      </c>
      <c r="D439" s="76">
        <v>0</v>
      </c>
      <c r="E439" s="76">
        <v>0</v>
      </c>
      <c r="F439" s="76">
        <v>0</v>
      </c>
      <c r="G439" s="76">
        <v>0</v>
      </c>
      <c r="H439" s="76">
        <v>0</v>
      </c>
      <c r="I439" s="76">
        <v>0</v>
      </c>
      <c r="J439" s="76">
        <v>0</v>
      </c>
      <c r="K439" s="76">
        <v>0</v>
      </c>
      <c r="L439" s="76">
        <v>0</v>
      </c>
      <c r="M439" s="76">
        <v>0</v>
      </c>
      <c r="N439" s="76">
        <v>0</v>
      </c>
      <c r="O439" s="76">
        <v>0</v>
      </c>
      <c r="P439" s="76">
        <v>0</v>
      </c>
      <c r="Q439" s="76">
        <v>0</v>
      </c>
      <c r="R439" s="76">
        <v>0</v>
      </c>
      <c r="S439" s="76">
        <v>0</v>
      </c>
      <c r="T439" s="76">
        <v>0</v>
      </c>
      <c r="U439" s="76">
        <v>0</v>
      </c>
      <c r="V439" s="76">
        <v>0</v>
      </c>
      <c r="W439" s="76">
        <v>0</v>
      </c>
      <c r="X439" s="76">
        <v>0</v>
      </c>
      <c r="Y439" s="76">
        <v>0</v>
      </c>
      <c r="Z439" s="76">
        <v>0</v>
      </c>
      <c r="AA439" s="76">
        <v>0</v>
      </c>
      <c r="AB439" s="76">
        <v>0</v>
      </c>
      <c r="AC439" s="76">
        <v>0</v>
      </c>
      <c r="AD439" s="76">
        <v>0</v>
      </c>
      <c r="AE439" s="76">
        <v>0</v>
      </c>
      <c r="AF439" s="76">
        <v>0</v>
      </c>
      <c r="AG439" s="76">
        <v>0</v>
      </c>
      <c r="AH439" s="76">
        <v>0</v>
      </c>
      <c r="AI439" s="76">
        <v>0</v>
      </c>
      <c r="AJ439" s="77">
        <f t="shared" si="6"/>
        <v>0</v>
      </c>
      <c r="AM439" s="70"/>
    </row>
    <row r="440" spans="1:39" ht="20.100000000000001" hidden="1" customHeight="1" outlineLevel="2">
      <c r="A440" s="73">
        <v>1426</v>
      </c>
      <c r="B440" s="74" t="s">
        <v>1075</v>
      </c>
      <c r="C440" s="75" t="s">
        <v>1298</v>
      </c>
      <c r="D440" s="76">
        <v>0</v>
      </c>
      <c r="E440" s="76">
        <v>0</v>
      </c>
      <c r="F440" s="76">
        <v>0</v>
      </c>
      <c r="G440" s="76">
        <v>0</v>
      </c>
      <c r="H440" s="76">
        <v>0</v>
      </c>
      <c r="I440" s="76">
        <v>0</v>
      </c>
      <c r="J440" s="76">
        <v>0</v>
      </c>
      <c r="K440" s="76">
        <v>0</v>
      </c>
      <c r="L440" s="76">
        <v>0</v>
      </c>
      <c r="M440" s="76">
        <v>0</v>
      </c>
      <c r="N440" s="76">
        <v>0</v>
      </c>
      <c r="O440" s="76">
        <v>0</v>
      </c>
      <c r="P440" s="76">
        <v>0</v>
      </c>
      <c r="Q440" s="76">
        <v>0</v>
      </c>
      <c r="R440" s="76">
        <v>0</v>
      </c>
      <c r="S440" s="76">
        <v>0</v>
      </c>
      <c r="T440" s="76">
        <v>0</v>
      </c>
      <c r="U440" s="76">
        <v>0</v>
      </c>
      <c r="V440" s="76">
        <v>0</v>
      </c>
      <c r="W440" s="76">
        <v>0</v>
      </c>
      <c r="X440" s="76">
        <v>0</v>
      </c>
      <c r="Y440" s="76">
        <v>0</v>
      </c>
      <c r="Z440" s="76">
        <v>0</v>
      </c>
      <c r="AA440" s="76">
        <v>0</v>
      </c>
      <c r="AB440" s="76">
        <v>0</v>
      </c>
      <c r="AC440" s="76">
        <v>0</v>
      </c>
      <c r="AD440" s="76">
        <v>0</v>
      </c>
      <c r="AE440" s="76">
        <v>0</v>
      </c>
      <c r="AF440" s="76">
        <v>0</v>
      </c>
      <c r="AG440" s="76">
        <v>0</v>
      </c>
      <c r="AH440" s="76">
        <v>0</v>
      </c>
      <c r="AI440" s="76">
        <v>0</v>
      </c>
      <c r="AJ440" s="77">
        <f t="shared" si="6"/>
        <v>0</v>
      </c>
      <c r="AM440" s="70"/>
    </row>
    <row r="441" spans="1:39" ht="20.100000000000001" hidden="1" customHeight="1" outlineLevel="2">
      <c r="A441" s="73">
        <v>1427</v>
      </c>
      <c r="B441" s="74" t="s">
        <v>1076</v>
      </c>
      <c r="C441" s="75" t="s">
        <v>1298</v>
      </c>
      <c r="D441" s="76">
        <v>0</v>
      </c>
      <c r="E441" s="76">
        <v>0</v>
      </c>
      <c r="F441" s="76">
        <v>0</v>
      </c>
      <c r="G441" s="76">
        <v>0</v>
      </c>
      <c r="H441" s="76">
        <v>0</v>
      </c>
      <c r="I441" s="76">
        <v>0</v>
      </c>
      <c r="J441" s="76">
        <v>0</v>
      </c>
      <c r="K441" s="76">
        <v>0</v>
      </c>
      <c r="L441" s="76">
        <v>0</v>
      </c>
      <c r="M441" s="76">
        <v>0</v>
      </c>
      <c r="N441" s="76">
        <v>0</v>
      </c>
      <c r="O441" s="76">
        <v>0</v>
      </c>
      <c r="P441" s="76">
        <v>0</v>
      </c>
      <c r="Q441" s="76">
        <v>0</v>
      </c>
      <c r="R441" s="76">
        <v>0</v>
      </c>
      <c r="S441" s="76">
        <v>0</v>
      </c>
      <c r="T441" s="76">
        <v>0</v>
      </c>
      <c r="U441" s="76">
        <v>0</v>
      </c>
      <c r="V441" s="76">
        <v>0</v>
      </c>
      <c r="W441" s="76">
        <v>0</v>
      </c>
      <c r="X441" s="76">
        <v>0</v>
      </c>
      <c r="Y441" s="76">
        <v>0</v>
      </c>
      <c r="Z441" s="76">
        <v>0</v>
      </c>
      <c r="AA441" s="76">
        <v>0</v>
      </c>
      <c r="AB441" s="76">
        <v>0</v>
      </c>
      <c r="AC441" s="76">
        <v>0</v>
      </c>
      <c r="AD441" s="76">
        <v>0</v>
      </c>
      <c r="AE441" s="76">
        <v>0</v>
      </c>
      <c r="AF441" s="76">
        <v>0</v>
      </c>
      <c r="AG441" s="76">
        <v>0</v>
      </c>
      <c r="AH441" s="76">
        <v>0</v>
      </c>
      <c r="AI441" s="76">
        <v>0</v>
      </c>
      <c r="AJ441" s="77">
        <f t="shared" si="6"/>
        <v>0</v>
      </c>
      <c r="AM441" s="70"/>
    </row>
    <row r="442" spans="1:39" ht="20.100000000000001" hidden="1" customHeight="1" outlineLevel="2">
      <c r="A442" s="73">
        <v>1428</v>
      </c>
      <c r="B442" s="74" t="s">
        <v>1077</v>
      </c>
      <c r="C442" s="75" t="s">
        <v>1298</v>
      </c>
      <c r="D442" s="76">
        <v>0</v>
      </c>
      <c r="E442" s="76">
        <v>0</v>
      </c>
      <c r="F442" s="76">
        <v>0</v>
      </c>
      <c r="G442" s="76">
        <v>0</v>
      </c>
      <c r="H442" s="76">
        <v>0</v>
      </c>
      <c r="I442" s="76">
        <v>0</v>
      </c>
      <c r="J442" s="76">
        <v>0</v>
      </c>
      <c r="K442" s="76">
        <v>0</v>
      </c>
      <c r="L442" s="76">
        <v>0</v>
      </c>
      <c r="M442" s="76">
        <v>0</v>
      </c>
      <c r="N442" s="76">
        <v>0</v>
      </c>
      <c r="O442" s="76">
        <v>0</v>
      </c>
      <c r="P442" s="76">
        <v>0</v>
      </c>
      <c r="Q442" s="76">
        <v>0</v>
      </c>
      <c r="R442" s="76">
        <v>0</v>
      </c>
      <c r="S442" s="76">
        <v>0</v>
      </c>
      <c r="T442" s="76">
        <v>0</v>
      </c>
      <c r="U442" s="76">
        <v>0</v>
      </c>
      <c r="V442" s="76">
        <v>0</v>
      </c>
      <c r="W442" s="76">
        <v>0</v>
      </c>
      <c r="X442" s="76">
        <v>0</v>
      </c>
      <c r="Y442" s="76">
        <v>0</v>
      </c>
      <c r="Z442" s="76">
        <v>0</v>
      </c>
      <c r="AA442" s="76">
        <v>0</v>
      </c>
      <c r="AB442" s="76">
        <v>0</v>
      </c>
      <c r="AC442" s="76">
        <v>0</v>
      </c>
      <c r="AD442" s="76">
        <v>0</v>
      </c>
      <c r="AE442" s="76">
        <v>0</v>
      </c>
      <c r="AF442" s="76">
        <v>0</v>
      </c>
      <c r="AG442" s="76">
        <v>0</v>
      </c>
      <c r="AH442" s="76">
        <v>0</v>
      </c>
      <c r="AI442" s="76">
        <v>0</v>
      </c>
      <c r="AJ442" s="77">
        <f t="shared" si="6"/>
        <v>0</v>
      </c>
      <c r="AM442" s="70"/>
    </row>
    <row r="443" spans="1:39" ht="20.100000000000001" hidden="1" customHeight="1" outlineLevel="2">
      <c r="A443" s="73">
        <v>1429</v>
      </c>
      <c r="B443" s="74" t="s">
        <v>1078</v>
      </c>
      <c r="C443" s="75" t="s">
        <v>1298</v>
      </c>
      <c r="D443" s="76">
        <v>0</v>
      </c>
      <c r="E443" s="76">
        <v>0</v>
      </c>
      <c r="F443" s="76">
        <v>0</v>
      </c>
      <c r="G443" s="76">
        <v>0</v>
      </c>
      <c r="H443" s="76">
        <v>0</v>
      </c>
      <c r="I443" s="76">
        <v>0</v>
      </c>
      <c r="J443" s="76">
        <v>0</v>
      </c>
      <c r="K443" s="76">
        <v>0</v>
      </c>
      <c r="L443" s="76">
        <v>0</v>
      </c>
      <c r="M443" s="76">
        <v>0</v>
      </c>
      <c r="N443" s="76">
        <v>0</v>
      </c>
      <c r="O443" s="76">
        <v>0</v>
      </c>
      <c r="P443" s="76">
        <v>0</v>
      </c>
      <c r="Q443" s="76">
        <v>0</v>
      </c>
      <c r="R443" s="76">
        <v>0</v>
      </c>
      <c r="S443" s="76">
        <v>0</v>
      </c>
      <c r="T443" s="76">
        <v>0</v>
      </c>
      <c r="U443" s="76">
        <v>0</v>
      </c>
      <c r="V443" s="76">
        <v>0</v>
      </c>
      <c r="W443" s="76">
        <v>0</v>
      </c>
      <c r="X443" s="76">
        <v>0</v>
      </c>
      <c r="Y443" s="76">
        <v>0</v>
      </c>
      <c r="Z443" s="76">
        <v>0</v>
      </c>
      <c r="AA443" s="76">
        <v>0</v>
      </c>
      <c r="AB443" s="76">
        <v>0</v>
      </c>
      <c r="AC443" s="76">
        <v>0</v>
      </c>
      <c r="AD443" s="76">
        <v>0</v>
      </c>
      <c r="AE443" s="76">
        <v>0</v>
      </c>
      <c r="AF443" s="76">
        <v>0</v>
      </c>
      <c r="AG443" s="76">
        <v>0</v>
      </c>
      <c r="AH443" s="76">
        <v>0</v>
      </c>
      <c r="AI443" s="76">
        <v>0</v>
      </c>
      <c r="AJ443" s="77">
        <f t="shared" si="6"/>
        <v>0</v>
      </c>
      <c r="AM443" s="70"/>
    </row>
    <row r="444" spans="1:39" ht="20.100000000000001" hidden="1" customHeight="1" outlineLevel="2">
      <c r="A444" s="73">
        <v>1430</v>
      </c>
      <c r="B444" s="74" t="s">
        <v>1079</v>
      </c>
      <c r="C444" s="75" t="s">
        <v>1298</v>
      </c>
      <c r="D444" s="76">
        <v>0</v>
      </c>
      <c r="E444" s="76">
        <v>0</v>
      </c>
      <c r="F444" s="76">
        <v>0</v>
      </c>
      <c r="G444" s="76">
        <v>0</v>
      </c>
      <c r="H444" s="76">
        <v>0</v>
      </c>
      <c r="I444" s="76">
        <v>0</v>
      </c>
      <c r="J444" s="76">
        <v>0</v>
      </c>
      <c r="K444" s="76">
        <v>0</v>
      </c>
      <c r="L444" s="76">
        <v>0</v>
      </c>
      <c r="M444" s="76">
        <v>0</v>
      </c>
      <c r="N444" s="76">
        <v>0</v>
      </c>
      <c r="O444" s="76">
        <v>0</v>
      </c>
      <c r="P444" s="76">
        <v>0</v>
      </c>
      <c r="Q444" s="76">
        <v>0</v>
      </c>
      <c r="R444" s="76">
        <v>0</v>
      </c>
      <c r="S444" s="76">
        <v>0</v>
      </c>
      <c r="T444" s="76">
        <v>0</v>
      </c>
      <c r="U444" s="76">
        <v>0</v>
      </c>
      <c r="V444" s="76">
        <v>0</v>
      </c>
      <c r="W444" s="76">
        <v>0</v>
      </c>
      <c r="X444" s="76">
        <v>0</v>
      </c>
      <c r="Y444" s="76">
        <v>0</v>
      </c>
      <c r="Z444" s="76">
        <v>0</v>
      </c>
      <c r="AA444" s="76">
        <v>0</v>
      </c>
      <c r="AB444" s="76">
        <v>0</v>
      </c>
      <c r="AC444" s="76">
        <v>0</v>
      </c>
      <c r="AD444" s="76">
        <v>0</v>
      </c>
      <c r="AE444" s="76">
        <v>0</v>
      </c>
      <c r="AF444" s="76">
        <v>0</v>
      </c>
      <c r="AG444" s="76">
        <v>0</v>
      </c>
      <c r="AH444" s="76">
        <v>0</v>
      </c>
      <c r="AI444" s="76">
        <v>0</v>
      </c>
      <c r="AJ444" s="77">
        <f t="shared" si="6"/>
        <v>0</v>
      </c>
      <c r="AM444" s="70"/>
    </row>
    <row r="445" spans="1:39" ht="20.100000000000001" hidden="1" customHeight="1" outlineLevel="2">
      <c r="A445" s="73">
        <v>1431</v>
      </c>
      <c r="B445" s="74" t="s">
        <v>1080</v>
      </c>
      <c r="C445" s="75" t="s">
        <v>1298</v>
      </c>
      <c r="D445" s="76">
        <v>0</v>
      </c>
      <c r="E445" s="76">
        <v>0</v>
      </c>
      <c r="F445" s="76">
        <v>0</v>
      </c>
      <c r="G445" s="76">
        <v>0</v>
      </c>
      <c r="H445" s="76">
        <v>0</v>
      </c>
      <c r="I445" s="76">
        <v>0</v>
      </c>
      <c r="J445" s="76">
        <v>0</v>
      </c>
      <c r="K445" s="76">
        <v>0</v>
      </c>
      <c r="L445" s="76">
        <v>0</v>
      </c>
      <c r="M445" s="76">
        <v>0</v>
      </c>
      <c r="N445" s="76">
        <v>0</v>
      </c>
      <c r="O445" s="76">
        <v>0</v>
      </c>
      <c r="P445" s="76">
        <v>0</v>
      </c>
      <c r="Q445" s="76">
        <v>0</v>
      </c>
      <c r="R445" s="76">
        <v>0</v>
      </c>
      <c r="S445" s="76">
        <v>0</v>
      </c>
      <c r="T445" s="76">
        <v>0</v>
      </c>
      <c r="U445" s="76">
        <v>0</v>
      </c>
      <c r="V445" s="76">
        <v>0</v>
      </c>
      <c r="W445" s="76">
        <v>0</v>
      </c>
      <c r="X445" s="76">
        <v>0</v>
      </c>
      <c r="Y445" s="76">
        <v>0</v>
      </c>
      <c r="Z445" s="76">
        <v>0</v>
      </c>
      <c r="AA445" s="76">
        <v>0</v>
      </c>
      <c r="AB445" s="76">
        <v>0</v>
      </c>
      <c r="AC445" s="76">
        <v>0</v>
      </c>
      <c r="AD445" s="76">
        <v>0</v>
      </c>
      <c r="AE445" s="76">
        <v>0</v>
      </c>
      <c r="AF445" s="76">
        <v>0</v>
      </c>
      <c r="AG445" s="76">
        <v>0</v>
      </c>
      <c r="AH445" s="76">
        <v>0</v>
      </c>
      <c r="AI445" s="76">
        <v>0</v>
      </c>
      <c r="AJ445" s="77">
        <f t="shared" si="6"/>
        <v>0</v>
      </c>
      <c r="AM445" s="70"/>
    </row>
    <row r="446" spans="1:39" ht="20.100000000000001" hidden="1" customHeight="1" outlineLevel="2">
      <c r="A446" s="73">
        <v>1432</v>
      </c>
      <c r="B446" s="74" t="s">
        <v>1081</v>
      </c>
      <c r="C446" s="75" t="s">
        <v>1298</v>
      </c>
      <c r="D446" s="76">
        <v>0</v>
      </c>
      <c r="E446" s="76">
        <v>0</v>
      </c>
      <c r="F446" s="76">
        <v>0</v>
      </c>
      <c r="G446" s="76">
        <v>0</v>
      </c>
      <c r="H446" s="76">
        <v>0</v>
      </c>
      <c r="I446" s="76">
        <v>0</v>
      </c>
      <c r="J446" s="76">
        <v>0</v>
      </c>
      <c r="K446" s="76">
        <v>0</v>
      </c>
      <c r="L446" s="76">
        <v>0</v>
      </c>
      <c r="M446" s="76">
        <v>0</v>
      </c>
      <c r="N446" s="76">
        <v>0</v>
      </c>
      <c r="O446" s="76">
        <v>0</v>
      </c>
      <c r="P446" s="76">
        <v>0</v>
      </c>
      <c r="Q446" s="76">
        <v>0</v>
      </c>
      <c r="R446" s="76">
        <v>0</v>
      </c>
      <c r="S446" s="76">
        <v>0</v>
      </c>
      <c r="T446" s="76">
        <v>0</v>
      </c>
      <c r="U446" s="76">
        <v>0</v>
      </c>
      <c r="V446" s="76">
        <v>0</v>
      </c>
      <c r="W446" s="76">
        <v>0</v>
      </c>
      <c r="X446" s="76">
        <v>0</v>
      </c>
      <c r="Y446" s="76">
        <v>0</v>
      </c>
      <c r="Z446" s="76">
        <v>0</v>
      </c>
      <c r="AA446" s="76">
        <v>0</v>
      </c>
      <c r="AB446" s="76">
        <v>0</v>
      </c>
      <c r="AC446" s="76">
        <v>0</v>
      </c>
      <c r="AD446" s="76">
        <v>0</v>
      </c>
      <c r="AE446" s="76">
        <v>0</v>
      </c>
      <c r="AF446" s="76">
        <v>0</v>
      </c>
      <c r="AG446" s="76">
        <v>0</v>
      </c>
      <c r="AH446" s="76">
        <v>0</v>
      </c>
      <c r="AI446" s="76">
        <v>0</v>
      </c>
      <c r="AJ446" s="77">
        <f t="shared" si="6"/>
        <v>0</v>
      </c>
      <c r="AM446" s="70"/>
    </row>
    <row r="447" spans="1:39" ht="20.100000000000001" hidden="1" customHeight="1" outlineLevel="2">
      <c r="A447" s="73">
        <v>1433</v>
      </c>
      <c r="B447" s="74" t="s">
        <v>1082</v>
      </c>
      <c r="C447" s="75" t="s">
        <v>1298</v>
      </c>
      <c r="D447" s="76">
        <v>0</v>
      </c>
      <c r="E447" s="76">
        <v>0</v>
      </c>
      <c r="F447" s="76">
        <v>0</v>
      </c>
      <c r="G447" s="76">
        <v>0</v>
      </c>
      <c r="H447" s="76">
        <v>0</v>
      </c>
      <c r="I447" s="76">
        <v>0</v>
      </c>
      <c r="J447" s="76">
        <v>0</v>
      </c>
      <c r="K447" s="76">
        <v>0</v>
      </c>
      <c r="L447" s="76">
        <v>0</v>
      </c>
      <c r="M447" s="76">
        <v>0</v>
      </c>
      <c r="N447" s="76">
        <v>0</v>
      </c>
      <c r="O447" s="76">
        <v>0</v>
      </c>
      <c r="P447" s="76">
        <v>0</v>
      </c>
      <c r="Q447" s="76">
        <v>0</v>
      </c>
      <c r="R447" s="76">
        <v>0</v>
      </c>
      <c r="S447" s="76">
        <v>0</v>
      </c>
      <c r="T447" s="76">
        <v>0</v>
      </c>
      <c r="U447" s="76">
        <v>0</v>
      </c>
      <c r="V447" s="76">
        <v>0</v>
      </c>
      <c r="W447" s="76">
        <v>0</v>
      </c>
      <c r="X447" s="76">
        <v>0</v>
      </c>
      <c r="Y447" s="76">
        <v>0</v>
      </c>
      <c r="Z447" s="76">
        <v>0</v>
      </c>
      <c r="AA447" s="76">
        <v>0</v>
      </c>
      <c r="AB447" s="76">
        <v>0</v>
      </c>
      <c r="AC447" s="76">
        <v>0</v>
      </c>
      <c r="AD447" s="76">
        <v>0</v>
      </c>
      <c r="AE447" s="76">
        <v>0</v>
      </c>
      <c r="AF447" s="76">
        <v>0</v>
      </c>
      <c r="AG447" s="76">
        <v>0</v>
      </c>
      <c r="AH447" s="76">
        <v>0</v>
      </c>
      <c r="AI447" s="76">
        <v>0</v>
      </c>
      <c r="AJ447" s="77">
        <f t="shared" si="6"/>
        <v>0</v>
      </c>
      <c r="AM447" s="70"/>
    </row>
    <row r="448" spans="1:39" ht="20.100000000000001" hidden="1" customHeight="1" outlineLevel="2">
      <c r="A448" s="73">
        <v>1434</v>
      </c>
      <c r="B448" s="74" t="s">
        <v>1083</v>
      </c>
      <c r="C448" s="75" t="s">
        <v>1298</v>
      </c>
      <c r="D448" s="76">
        <v>0</v>
      </c>
      <c r="E448" s="76">
        <v>0</v>
      </c>
      <c r="F448" s="76">
        <v>0</v>
      </c>
      <c r="G448" s="76">
        <v>0</v>
      </c>
      <c r="H448" s="76">
        <v>0</v>
      </c>
      <c r="I448" s="76">
        <v>0</v>
      </c>
      <c r="J448" s="76">
        <v>0</v>
      </c>
      <c r="K448" s="76">
        <v>0</v>
      </c>
      <c r="L448" s="76">
        <v>0</v>
      </c>
      <c r="M448" s="76">
        <v>0</v>
      </c>
      <c r="N448" s="76">
        <v>0</v>
      </c>
      <c r="O448" s="76">
        <v>0</v>
      </c>
      <c r="P448" s="76">
        <v>0</v>
      </c>
      <c r="Q448" s="76">
        <v>0</v>
      </c>
      <c r="R448" s="76">
        <v>0</v>
      </c>
      <c r="S448" s="76">
        <v>0</v>
      </c>
      <c r="T448" s="76">
        <v>0</v>
      </c>
      <c r="U448" s="76">
        <v>0</v>
      </c>
      <c r="V448" s="76">
        <v>0</v>
      </c>
      <c r="W448" s="76">
        <v>0</v>
      </c>
      <c r="X448" s="76">
        <v>0</v>
      </c>
      <c r="Y448" s="76">
        <v>0</v>
      </c>
      <c r="Z448" s="76">
        <v>0</v>
      </c>
      <c r="AA448" s="76">
        <v>0</v>
      </c>
      <c r="AB448" s="76">
        <v>0</v>
      </c>
      <c r="AC448" s="76">
        <v>0</v>
      </c>
      <c r="AD448" s="76">
        <v>0</v>
      </c>
      <c r="AE448" s="76">
        <v>0</v>
      </c>
      <c r="AF448" s="76">
        <v>0</v>
      </c>
      <c r="AG448" s="76">
        <v>0</v>
      </c>
      <c r="AH448" s="76">
        <v>0</v>
      </c>
      <c r="AI448" s="76">
        <v>0</v>
      </c>
      <c r="AJ448" s="77">
        <f t="shared" si="6"/>
        <v>0</v>
      </c>
      <c r="AM448" s="70"/>
    </row>
    <row r="449" spans="1:39" ht="20.100000000000001" hidden="1" customHeight="1" outlineLevel="2">
      <c r="A449" s="73">
        <v>1435</v>
      </c>
      <c r="B449" s="74" t="s">
        <v>1084</v>
      </c>
      <c r="C449" s="75" t="s">
        <v>1298</v>
      </c>
      <c r="D449" s="76">
        <v>0</v>
      </c>
      <c r="E449" s="76">
        <v>0</v>
      </c>
      <c r="F449" s="76">
        <v>0</v>
      </c>
      <c r="G449" s="76">
        <v>0</v>
      </c>
      <c r="H449" s="76">
        <v>0</v>
      </c>
      <c r="I449" s="76">
        <v>0</v>
      </c>
      <c r="J449" s="76">
        <v>0</v>
      </c>
      <c r="K449" s="76">
        <v>0</v>
      </c>
      <c r="L449" s="76">
        <v>0</v>
      </c>
      <c r="M449" s="76">
        <v>0</v>
      </c>
      <c r="N449" s="76">
        <v>0</v>
      </c>
      <c r="O449" s="76">
        <v>0</v>
      </c>
      <c r="P449" s="76">
        <v>0</v>
      </c>
      <c r="Q449" s="76">
        <v>0</v>
      </c>
      <c r="R449" s="76">
        <v>0</v>
      </c>
      <c r="S449" s="76">
        <v>0</v>
      </c>
      <c r="T449" s="76">
        <v>0</v>
      </c>
      <c r="U449" s="76">
        <v>0</v>
      </c>
      <c r="V449" s="76">
        <v>0</v>
      </c>
      <c r="W449" s="76">
        <v>0</v>
      </c>
      <c r="X449" s="76">
        <v>0</v>
      </c>
      <c r="Y449" s="76">
        <v>0</v>
      </c>
      <c r="Z449" s="76">
        <v>0</v>
      </c>
      <c r="AA449" s="76">
        <v>0</v>
      </c>
      <c r="AB449" s="76">
        <v>0</v>
      </c>
      <c r="AC449" s="76">
        <v>0</v>
      </c>
      <c r="AD449" s="76">
        <v>0</v>
      </c>
      <c r="AE449" s="76">
        <v>0</v>
      </c>
      <c r="AF449" s="76">
        <v>0</v>
      </c>
      <c r="AG449" s="76">
        <v>0</v>
      </c>
      <c r="AH449" s="76">
        <v>0</v>
      </c>
      <c r="AI449" s="76">
        <v>0</v>
      </c>
      <c r="AJ449" s="77">
        <f t="shared" si="6"/>
        <v>0</v>
      </c>
      <c r="AM449" s="70"/>
    </row>
    <row r="450" spans="1:39" ht="20.100000000000001" hidden="1" customHeight="1" outlineLevel="2">
      <c r="A450" s="73">
        <v>1501</v>
      </c>
      <c r="B450" s="74" t="s">
        <v>1085</v>
      </c>
      <c r="C450" s="75" t="s">
        <v>1298</v>
      </c>
      <c r="D450" s="76">
        <v>0</v>
      </c>
      <c r="E450" s="76">
        <v>0</v>
      </c>
      <c r="F450" s="76">
        <v>0</v>
      </c>
      <c r="G450" s="76">
        <v>0</v>
      </c>
      <c r="H450" s="76">
        <v>0</v>
      </c>
      <c r="I450" s="76">
        <v>0</v>
      </c>
      <c r="J450" s="76">
        <v>0</v>
      </c>
      <c r="K450" s="76">
        <v>0</v>
      </c>
      <c r="L450" s="76">
        <v>0</v>
      </c>
      <c r="M450" s="76">
        <v>0</v>
      </c>
      <c r="N450" s="76">
        <v>0</v>
      </c>
      <c r="O450" s="76">
        <v>0</v>
      </c>
      <c r="P450" s="76">
        <v>0</v>
      </c>
      <c r="Q450" s="76">
        <v>0</v>
      </c>
      <c r="R450" s="76">
        <v>0</v>
      </c>
      <c r="S450" s="76">
        <v>0</v>
      </c>
      <c r="T450" s="76">
        <v>0</v>
      </c>
      <c r="U450" s="76">
        <v>0</v>
      </c>
      <c r="V450" s="76">
        <v>0</v>
      </c>
      <c r="W450" s="76">
        <v>0</v>
      </c>
      <c r="X450" s="76">
        <v>0</v>
      </c>
      <c r="Y450" s="76">
        <v>0</v>
      </c>
      <c r="Z450" s="76">
        <v>0</v>
      </c>
      <c r="AA450" s="76">
        <v>0</v>
      </c>
      <c r="AB450" s="76">
        <v>0</v>
      </c>
      <c r="AC450" s="76">
        <v>0</v>
      </c>
      <c r="AD450" s="76">
        <v>0</v>
      </c>
      <c r="AE450" s="76">
        <v>0</v>
      </c>
      <c r="AF450" s="76">
        <v>0</v>
      </c>
      <c r="AG450" s="76">
        <v>0</v>
      </c>
      <c r="AH450" s="76">
        <v>0</v>
      </c>
      <c r="AI450" s="76">
        <v>0</v>
      </c>
      <c r="AJ450" s="77">
        <f t="shared" si="6"/>
        <v>0</v>
      </c>
      <c r="AM450" s="70"/>
    </row>
    <row r="451" spans="1:39" ht="20.100000000000001" hidden="1" customHeight="1" outlineLevel="2">
      <c r="A451" s="73">
        <v>1502</v>
      </c>
      <c r="B451" s="74" t="s">
        <v>1086</v>
      </c>
      <c r="C451" s="75" t="s">
        <v>1298</v>
      </c>
      <c r="D451" s="76">
        <v>0</v>
      </c>
      <c r="E451" s="76">
        <v>0</v>
      </c>
      <c r="F451" s="76">
        <v>0</v>
      </c>
      <c r="G451" s="76">
        <v>0</v>
      </c>
      <c r="H451" s="76">
        <v>0</v>
      </c>
      <c r="I451" s="76">
        <v>0</v>
      </c>
      <c r="J451" s="76">
        <v>0</v>
      </c>
      <c r="K451" s="76">
        <v>0</v>
      </c>
      <c r="L451" s="76">
        <v>0</v>
      </c>
      <c r="M451" s="76">
        <v>0</v>
      </c>
      <c r="N451" s="76">
        <v>0</v>
      </c>
      <c r="O451" s="76">
        <v>0</v>
      </c>
      <c r="P451" s="76">
        <v>0</v>
      </c>
      <c r="Q451" s="76">
        <v>0</v>
      </c>
      <c r="R451" s="76">
        <v>0</v>
      </c>
      <c r="S451" s="76">
        <v>0</v>
      </c>
      <c r="T451" s="76">
        <v>0</v>
      </c>
      <c r="U451" s="76">
        <v>0</v>
      </c>
      <c r="V451" s="76">
        <v>0</v>
      </c>
      <c r="W451" s="76">
        <v>0</v>
      </c>
      <c r="X451" s="76">
        <v>0</v>
      </c>
      <c r="Y451" s="76">
        <v>0</v>
      </c>
      <c r="Z451" s="76">
        <v>0</v>
      </c>
      <c r="AA451" s="76">
        <v>0</v>
      </c>
      <c r="AB451" s="76">
        <v>0</v>
      </c>
      <c r="AC451" s="76">
        <v>0</v>
      </c>
      <c r="AD451" s="76">
        <v>0</v>
      </c>
      <c r="AE451" s="76">
        <v>0</v>
      </c>
      <c r="AF451" s="76">
        <v>0</v>
      </c>
      <c r="AG451" s="76">
        <v>0</v>
      </c>
      <c r="AH451" s="76">
        <v>0</v>
      </c>
      <c r="AI451" s="76">
        <v>0</v>
      </c>
      <c r="AJ451" s="77">
        <f t="shared" si="6"/>
        <v>0</v>
      </c>
      <c r="AM451" s="70"/>
    </row>
    <row r="452" spans="1:39" ht="20.100000000000001" hidden="1" customHeight="1" outlineLevel="2">
      <c r="A452" s="73">
        <v>1503</v>
      </c>
      <c r="B452" s="74" t="s">
        <v>1087</v>
      </c>
      <c r="C452" s="75" t="s">
        <v>1298</v>
      </c>
      <c r="D452" s="76">
        <v>0</v>
      </c>
      <c r="E452" s="76">
        <v>0</v>
      </c>
      <c r="F452" s="76">
        <v>0</v>
      </c>
      <c r="G452" s="76">
        <v>0</v>
      </c>
      <c r="H452" s="76">
        <v>0</v>
      </c>
      <c r="I452" s="76">
        <v>0</v>
      </c>
      <c r="J452" s="76">
        <v>0</v>
      </c>
      <c r="K452" s="76">
        <v>0</v>
      </c>
      <c r="L452" s="76">
        <v>0</v>
      </c>
      <c r="M452" s="76">
        <v>0</v>
      </c>
      <c r="N452" s="76">
        <v>0</v>
      </c>
      <c r="O452" s="76">
        <v>0</v>
      </c>
      <c r="P452" s="76">
        <v>0</v>
      </c>
      <c r="Q452" s="76">
        <v>0</v>
      </c>
      <c r="R452" s="76">
        <v>0</v>
      </c>
      <c r="S452" s="76">
        <v>0</v>
      </c>
      <c r="T452" s="76">
        <v>0</v>
      </c>
      <c r="U452" s="76">
        <v>0</v>
      </c>
      <c r="V452" s="76">
        <v>0</v>
      </c>
      <c r="W452" s="76">
        <v>0</v>
      </c>
      <c r="X452" s="76">
        <v>0</v>
      </c>
      <c r="Y452" s="76">
        <v>0</v>
      </c>
      <c r="Z452" s="76">
        <v>0</v>
      </c>
      <c r="AA452" s="76">
        <v>0</v>
      </c>
      <c r="AB452" s="76">
        <v>0</v>
      </c>
      <c r="AC452" s="76">
        <v>0</v>
      </c>
      <c r="AD452" s="76">
        <v>0</v>
      </c>
      <c r="AE452" s="76">
        <v>0</v>
      </c>
      <c r="AF452" s="76">
        <v>0</v>
      </c>
      <c r="AG452" s="76">
        <v>0</v>
      </c>
      <c r="AH452" s="76">
        <v>0</v>
      </c>
      <c r="AI452" s="76">
        <v>0</v>
      </c>
      <c r="AJ452" s="77">
        <f t="shared" si="6"/>
        <v>0</v>
      </c>
      <c r="AM452" s="70"/>
    </row>
    <row r="453" spans="1:39" ht="20.100000000000001" hidden="1" customHeight="1" outlineLevel="2">
      <c r="A453" s="73">
        <v>1504</v>
      </c>
      <c r="B453" s="74" t="s">
        <v>1088</v>
      </c>
      <c r="C453" s="75" t="s">
        <v>1298</v>
      </c>
      <c r="D453" s="76">
        <v>0</v>
      </c>
      <c r="E453" s="76">
        <v>0</v>
      </c>
      <c r="F453" s="76">
        <v>0</v>
      </c>
      <c r="G453" s="76">
        <v>0</v>
      </c>
      <c r="H453" s="76">
        <v>0</v>
      </c>
      <c r="I453" s="76">
        <v>0</v>
      </c>
      <c r="J453" s="76">
        <v>0</v>
      </c>
      <c r="K453" s="76">
        <v>0</v>
      </c>
      <c r="L453" s="76">
        <v>0</v>
      </c>
      <c r="M453" s="76">
        <v>0</v>
      </c>
      <c r="N453" s="76">
        <v>0</v>
      </c>
      <c r="O453" s="76">
        <v>0</v>
      </c>
      <c r="P453" s="76">
        <v>0</v>
      </c>
      <c r="Q453" s="76">
        <v>0</v>
      </c>
      <c r="R453" s="76">
        <v>0</v>
      </c>
      <c r="S453" s="76">
        <v>0</v>
      </c>
      <c r="T453" s="76">
        <v>0</v>
      </c>
      <c r="U453" s="76">
        <v>0</v>
      </c>
      <c r="V453" s="76">
        <v>0</v>
      </c>
      <c r="W453" s="76">
        <v>0</v>
      </c>
      <c r="X453" s="76">
        <v>0</v>
      </c>
      <c r="Y453" s="76">
        <v>0</v>
      </c>
      <c r="Z453" s="76">
        <v>0</v>
      </c>
      <c r="AA453" s="76">
        <v>0</v>
      </c>
      <c r="AB453" s="76">
        <v>0</v>
      </c>
      <c r="AC453" s="76">
        <v>0</v>
      </c>
      <c r="AD453" s="76">
        <v>0</v>
      </c>
      <c r="AE453" s="76">
        <v>0</v>
      </c>
      <c r="AF453" s="76">
        <v>0</v>
      </c>
      <c r="AG453" s="76">
        <v>0</v>
      </c>
      <c r="AH453" s="76">
        <v>0</v>
      </c>
      <c r="AI453" s="76">
        <v>0</v>
      </c>
      <c r="AJ453" s="77">
        <f t="shared" si="6"/>
        <v>0</v>
      </c>
      <c r="AM453" s="70"/>
    </row>
    <row r="454" spans="1:39" ht="20.100000000000001" hidden="1" customHeight="1" outlineLevel="2">
      <c r="A454" s="73">
        <v>1505</v>
      </c>
      <c r="B454" s="74" t="s">
        <v>1089</v>
      </c>
      <c r="C454" s="75" t="s">
        <v>1298</v>
      </c>
      <c r="D454" s="76">
        <v>0</v>
      </c>
      <c r="E454" s="76">
        <v>0</v>
      </c>
      <c r="F454" s="76">
        <v>0</v>
      </c>
      <c r="G454" s="76">
        <v>0</v>
      </c>
      <c r="H454" s="76">
        <v>0</v>
      </c>
      <c r="I454" s="76">
        <v>0</v>
      </c>
      <c r="J454" s="76">
        <v>0</v>
      </c>
      <c r="K454" s="76">
        <v>0</v>
      </c>
      <c r="L454" s="76">
        <v>0</v>
      </c>
      <c r="M454" s="76">
        <v>0</v>
      </c>
      <c r="N454" s="76">
        <v>0</v>
      </c>
      <c r="O454" s="76">
        <v>0</v>
      </c>
      <c r="P454" s="76">
        <v>0</v>
      </c>
      <c r="Q454" s="76">
        <v>0</v>
      </c>
      <c r="R454" s="76">
        <v>0</v>
      </c>
      <c r="S454" s="76">
        <v>0</v>
      </c>
      <c r="T454" s="76">
        <v>0</v>
      </c>
      <c r="U454" s="76">
        <v>0</v>
      </c>
      <c r="V454" s="76">
        <v>0</v>
      </c>
      <c r="W454" s="76">
        <v>0</v>
      </c>
      <c r="X454" s="76">
        <v>0</v>
      </c>
      <c r="Y454" s="76">
        <v>0</v>
      </c>
      <c r="Z454" s="76">
        <v>0</v>
      </c>
      <c r="AA454" s="76">
        <v>0</v>
      </c>
      <c r="AB454" s="76">
        <v>0</v>
      </c>
      <c r="AC454" s="76">
        <v>0</v>
      </c>
      <c r="AD454" s="76">
        <v>0</v>
      </c>
      <c r="AE454" s="76">
        <v>0</v>
      </c>
      <c r="AF454" s="76">
        <v>0</v>
      </c>
      <c r="AG454" s="76">
        <v>0</v>
      </c>
      <c r="AH454" s="76">
        <v>0</v>
      </c>
      <c r="AI454" s="76">
        <v>0</v>
      </c>
      <c r="AJ454" s="77">
        <f t="shared" si="6"/>
        <v>0</v>
      </c>
      <c r="AM454" s="70"/>
    </row>
    <row r="455" spans="1:39" ht="20.100000000000001" hidden="1" customHeight="1" outlineLevel="2">
      <c r="A455" s="73">
        <v>1506</v>
      </c>
      <c r="B455" s="74" t="s">
        <v>1090</v>
      </c>
      <c r="C455" s="75" t="s">
        <v>1298</v>
      </c>
      <c r="D455" s="76">
        <v>0</v>
      </c>
      <c r="E455" s="76">
        <v>0</v>
      </c>
      <c r="F455" s="76">
        <v>0</v>
      </c>
      <c r="G455" s="76">
        <v>0</v>
      </c>
      <c r="H455" s="76">
        <v>0</v>
      </c>
      <c r="I455" s="76">
        <v>0</v>
      </c>
      <c r="J455" s="76">
        <v>0</v>
      </c>
      <c r="K455" s="76">
        <v>0</v>
      </c>
      <c r="L455" s="76">
        <v>0</v>
      </c>
      <c r="M455" s="76">
        <v>0</v>
      </c>
      <c r="N455" s="76">
        <v>0</v>
      </c>
      <c r="O455" s="76">
        <v>0</v>
      </c>
      <c r="P455" s="76">
        <v>0</v>
      </c>
      <c r="Q455" s="76">
        <v>0</v>
      </c>
      <c r="R455" s="76">
        <v>0</v>
      </c>
      <c r="S455" s="76">
        <v>0</v>
      </c>
      <c r="T455" s="76">
        <v>0</v>
      </c>
      <c r="U455" s="76">
        <v>0</v>
      </c>
      <c r="V455" s="76">
        <v>0</v>
      </c>
      <c r="W455" s="76">
        <v>0</v>
      </c>
      <c r="X455" s="76">
        <v>0</v>
      </c>
      <c r="Y455" s="76">
        <v>0</v>
      </c>
      <c r="Z455" s="76">
        <v>0</v>
      </c>
      <c r="AA455" s="76">
        <v>0</v>
      </c>
      <c r="AB455" s="76">
        <v>0</v>
      </c>
      <c r="AC455" s="76">
        <v>0</v>
      </c>
      <c r="AD455" s="76">
        <v>0</v>
      </c>
      <c r="AE455" s="76">
        <v>0</v>
      </c>
      <c r="AF455" s="76">
        <v>0</v>
      </c>
      <c r="AG455" s="76">
        <v>0</v>
      </c>
      <c r="AH455" s="76">
        <v>0</v>
      </c>
      <c r="AI455" s="76">
        <v>0</v>
      </c>
      <c r="AJ455" s="77">
        <f t="shared" si="6"/>
        <v>0</v>
      </c>
      <c r="AM455" s="70"/>
    </row>
    <row r="456" spans="1:39" ht="20.100000000000001" hidden="1" customHeight="1" outlineLevel="2">
      <c r="A456" s="73">
        <v>1507</v>
      </c>
      <c r="B456" s="74" t="s">
        <v>1091</v>
      </c>
      <c r="C456" s="75" t="s">
        <v>1298</v>
      </c>
      <c r="D456" s="76">
        <v>0</v>
      </c>
      <c r="E456" s="76">
        <v>0</v>
      </c>
      <c r="F456" s="76">
        <v>0</v>
      </c>
      <c r="G456" s="76">
        <v>0</v>
      </c>
      <c r="H456" s="76">
        <v>0</v>
      </c>
      <c r="I456" s="76">
        <v>0</v>
      </c>
      <c r="J456" s="76">
        <v>0</v>
      </c>
      <c r="K456" s="76">
        <v>0</v>
      </c>
      <c r="L456" s="76">
        <v>0</v>
      </c>
      <c r="M456" s="76">
        <v>0</v>
      </c>
      <c r="N456" s="76">
        <v>0</v>
      </c>
      <c r="O456" s="76">
        <v>0</v>
      </c>
      <c r="P456" s="76">
        <v>0</v>
      </c>
      <c r="Q456" s="76">
        <v>0</v>
      </c>
      <c r="R456" s="76">
        <v>0</v>
      </c>
      <c r="S456" s="76">
        <v>0</v>
      </c>
      <c r="T456" s="76">
        <v>0</v>
      </c>
      <c r="U456" s="76">
        <v>0</v>
      </c>
      <c r="V456" s="76">
        <v>0</v>
      </c>
      <c r="W456" s="76">
        <v>0</v>
      </c>
      <c r="X456" s="76">
        <v>0</v>
      </c>
      <c r="Y456" s="76">
        <v>0</v>
      </c>
      <c r="Z456" s="76">
        <v>0</v>
      </c>
      <c r="AA456" s="76">
        <v>0</v>
      </c>
      <c r="AB456" s="76">
        <v>0</v>
      </c>
      <c r="AC456" s="76">
        <v>0</v>
      </c>
      <c r="AD456" s="76">
        <v>0</v>
      </c>
      <c r="AE456" s="76">
        <v>0</v>
      </c>
      <c r="AF456" s="76">
        <v>0</v>
      </c>
      <c r="AG456" s="76">
        <v>0</v>
      </c>
      <c r="AH456" s="76">
        <v>0</v>
      </c>
      <c r="AI456" s="76">
        <v>0</v>
      </c>
      <c r="AJ456" s="77">
        <f t="shared" si="6"/>
        <v>0</v>
      </c>
      <c r="AM456" s="70"/>
    </row>
    <row r="457" spans="1:39" ht="20.100000000000001" hidden="1" customHeight="1" outlineLevel="2">
      <c r="A457" s="73">
        <v>1508</v>
      </c>
      <c r="B457" s="74" t="s">
        <v>1092</v>
      </c>
      <c r="C457" s="75" t="s">
        <v>1298</v>
      </c>
      <c r="D457" s="76">
        <v>0</v>
      </c>
      <c r="E457" s="76">
        <v>0</v>
      </c>
      <c r="F457" s="76">
        <v>0</v>
      </c>
      <c r="G457" s="76">
        <v>0</v>
      </c>
      <c r="H457" s="76">
        <v>0</v>
      </c>
      <c r="I457" s="76">
        <v>0</v>
      </c>
      <c r="J457" s="76">
        <v>0</v>
      </c>
      <c r="K457" s="76">
        <v>0</v>
      </c>
      <c r="L457" s="76">
        <v>0</v>
      </c>
      <c r="M457" s="76">
        <v>0</v>
      </c>
      <c r="N457" s="76">
        <v>0</v>
      </c>
      <c r="O457" s="76">
        <v>0</v>
      </c>
      <c r="P457" s="76">
        <v>0</v>
      </c>
      <c r="Q457" s="76">
        <v>0</v>
      </c>
      <c r="R457" s="76">
        <v>0</v>
      </c>
      <c r="S457" s="76">
        <v>0</v>
      </c>
      <c r="T457" s="76">
        <v>0</v>
      </c>
      <c r="U457" s="76">
        <v>0</v>
      </c>
      <c r="V457" s="76">
        <v>0</v>
      </c>
      <c r="W457" s="76">
        <v>0</v>
      </c>
      <c r="X457" s="76">
        <v>0</v>
      </c>
      <c r="Y457" s="76">
        <v>0</v>
      </c>
      <c r="Z457" s="76">
        <v>0</v>
      </c>
      <c r="AA457" s="76">
        <v>0</v>
      </c>
      <c r="AB457" s="76">
        <v>0</v>
      </c>
      <c r="AC457" s="76">
        <v>0</v>
      </c>
      <c r="AD457" s="76">
        <v>0</v>
      </c>
      <c r="AE457" s="76">
        <v>0</v>
      </c>
      <c r="AF457" s="76">
        <v>0</v>
      </c>
      <c r="AG457" s="76">
        <v>0</v>
      </c>
      <c r="AH457" s="76">
        <v>0</v>
      </c>
      <c r="AI457" s="76">
        <v>0</v>
      </c>
      <c r="AJ457" s="77">
        <f t="shared" si="6"/>
        <v>0</v>
      </c>
      <c r="AM457" s="70"/>
    </row>
    <row r="458" spans="1:39" ht="20.100000000000001" hidden="1" customHeight="1" outlineLevel="2">
      <c r="A458" s="73">
        <v>1509</v>
      </c>
      <c r="B458" s="74" t="s">
        <v>1093</v>
      </c>
      <c r="C458" s="75" t="s">
        <v>1298</v>
      </c>
      <c r="D458" s="76">
        <v>0</v>
      </c>
      <c r="E458" s="76">
        <v>0</v>
      </c>
      <c r="F458" s="76">
        <v>0</v>
      </c>
      <c r="G458" s="76">
        <v>0</v>
      </c>
      <c r="H458" s="76">
        <v>0</v>
      </c>
      <c r="I458" s="76">
        <v>0</v>
      </c>
      <c r="J458" s="76">
        <v>0</v>
      </c>
      <c r="K458" s="76">
        <v>0</v>
      </c>
      <c r="L458" s="76">
        <v>0</v>
      </c>
      <c r="M458" s="76">
        <v>0</v>
      </c>
      <c r="N458" s="76">
        <v>0</v>
      </c>
      <c r="O458" s="76">
        <v>0</v>
      </c>
      <c r="P458" s="76">
        <v>0</v>
      </c>
      <c r="Q458" s="76">
        <v>0</v>
      </c>
      <c r="R458" s="76">
        <v>0</v>
      </c>
      <c r="S458" s="76">
        <v>0</v>
      </c>
      <c r="T458" s="76">
        <v>0</v>
      </c>
      <c r="U458" s="76">
        <v>0</v>
      </c>
      <c r="V458" s="76">
        <v>0</v>
      </c>
      <c r="W458" s="76">
        <v>0</v>
      </c>
      <c r="X458" s="76">
        <v>0</v>
      </c>
      <c r="Y458" s="76">
        <v>0</v>
      </c>
      <c r="Z458" s="76">
        <v>0</v>
      </c>
      <c r="AA458" s="76">
        <v>0</v>
      </c>
      <c r="AB458" s="76">
        <v>0</v>
      </c>
      <c r="AC458" s="76">
        <v>0</v>
      </c>
      <c r="AD458" s="76">
        <v>0</v>
      </c>
      <c r="AE458" s="76">
        <v>0</v>
      </c>
      <c r="AF458" s="76">
        <v>0</v>
      </c>
      <c r="AG458" s="76">
        <v>0</v>
      </c>
      <c r="AH458" s="76">
        <v>0</v>
      </c>
      <c r="AI458" s="76">
        <v>0</v>
      </c>
      <c r="AJ458" s="77">
        <f t="shared" si="6"/>
        <v>0</v>
      </c>
      <c r="AM458" s="70"/>
    </row>
    <row r="459" spans="1:39" ht="20.100000000000001" hidden="1" customHeight="1" outlineLevel="2">
      <c r="A459" s="73">
        <v>1510</v>
      </c>
      <c r="B459" s="74" t="s">
        <v>1094</v>
      </c>
      <c r="C459" s="75" t="s">
        <v>1298</v>
      </c>
      <c r="D459" s="76">
        <v>0</v>
      </c>
      <c r="E459" s="76">
        <v>0</v>
      </c>
      <c r="F459" s="76">
        <v>0</v>
      </c>
      <c r="G459" s="76">
        <v>0</v>
      </c>
      <c r="H459" s="76">
        <v>0</v>
      </c>
      <c r="I459" s="76">
        <v>0</v>
      </c>
      <c r="J459" s="76">
        <v>0</v>
      </c>
      <c r="K459" s="76">
        <v>0</v>
      </c>
      <c r="L459" s="76">
        <v>0</v>
      </c>
      <c r="M459" s="76">
        <v>0</v>
      </c>
      <c r="N459" s="76">
        <v>0</v>
      </c>
      <c r="O459" s="76">
        <v>0</v>
      </c>
      <c r="P459" s="76">
        <v>0</v>
      </c>
      <c r="Q459" s="76">
        <v>0</v>
      </c>
      <c r="R459" s="76">
        <v>0</v>
      </c>
      <c r="S459" s="76">
        <v>0</v>
      </c>
      <c r="T459" s="76">
        <v>0</v>
      </c>
      <c r="U459" s="76">
        <v>0</v>
      </c>
      <c r="V459" s="76">
        <v>0</v>
      </c>
      <c r="W459" s="76">
        <v>0</v>
      </c>
      <c r="X459" s="76">
        <v>0</v>
      </c>
      <c r="Y459" s="76">
        <v>0</v>
      </c>
      <c r="Z459" s="76">
        <v>0</v>
      </c>
      <c r="AA459" s="76">
        <v>0</v>
      </c>
      <c r="AB459" s="76">
        <v>0</v>
      </c>
      <c r="AC459" s="76">
        <v>0</v>
      </c>
      <c r="AD459" s="76">
        <v>0</v>
      </c>
      <c r="AE459" s="76">
        <v>0</v>
      </c>
      <c r="AF459" s="76">
        <v>0</v>
      </c>
      <c r="AG459" s="76">
        <v>0</v>
      </c>
      <c r="AH459" s="76">
        <v>0</v>
      </c>
      <c r="AI459" s="76">
        <v>0</v>
      </c>
      <c r="AJ459" s="77">
        <f t="shared" si="6"/>
        <v>0</v>
      </c>
      <c r="AM459" s="70"/>
    </row>
    <row r="460" spans="1:39" ht="20.100000000000001" hidden="1" customHeight="1" outlineLevel="2">
      <c r="A460" s="73">
        <v>1511</v>
      </c>
      <c r="B460" s="74" t="s">
        <v>1095</v>
      </c>
      <c r="C460" s="75" t="s">
        <v>1298</v>
      </c>
      <c r="D460" s="76">
        <v>0</v>
      </c>
      <c r="E460" s="76">
        <v>0</v>
      </c>
      <c r="F460" s="76">
        <v>0</v>
      </c>
      <c r="G460" s="76">
        <v>0</v>
      </c>
      <c r="H460" s="76">
        <v>0</v>
      </c>
      <c r="I460" s="76">
        <v>0</v>
      </c>
      <c r="J460" s="76">
        <v>0</v>
      </c>
      <c r="K460" s="76">
        <v>0</v>
      </c>
      <c r="L460" s="76">
        <v>0</v>
      </c>
      <c r="M460" s="76">
        <v>0</v>
      </c>
      <c r="N460" s="76">
        <v>0</v>
      </c>
      <c r="O460" s="76">
        <v>0</v>
      </c>
      <c r="P460" s="76">
        <v>0</v>
      </c>
      <c r="Q460" s="76">
        <v>0</v>
      </c>
      <c r="R460" s="76">
        <v>0</v>
      </c>
      <c r="S460" s="76">
        <v>0</v>
      </c>
      <c r="T460" s="76">
        <v>0</v>
      </c>
      <c r="U460" s="76">
        <v>0</v>
      </c>
      <c r="V460" s="76">
        <v>0</v>
      </c>
      <c r="W460" s="76">
        <v>0</v>
      </c>
      <c r="X460" s="76">
        <v>0</v>
      </c>
      <c r="Y460" s="76">
        <v>0</v>
      </c>
      <c r="Z460" s="76">
        <v>0</v>
      </c>
      <c r="AA460" s="76">
        <v>0</v>
      </c>
      <c r="AB460" s="76">
        <v>0</v>
      </c>
      <c r="AC460" s="76">
        <v>0</v>
      </c>
      <c r="AD460" s="76">
        <v>0</v>
      </c>
      <c r="AE460" s="76">
        <v>0</v>
      </c>
      <c r="AF460" s="76">
        <v>0</v>
      </c>
      <c r="AG460" s="76">
        <v>0</v>
      </c>
      <c r="AH460" s="76">
        <v>0</v>
      </c>
      <c r="AI460" s="76">
        <v>0</v>
      </c>
      <c r="AJ460" s="77">
        <f t="shared" si="6"/>
        <v>0</v>
      </c>
      <c r="AM460" s="70"/>
    </row>
    <row r="461" spans="1:39" ht="20.100000000000001" hidden="1" customHeight="1" outlineLevel="2">
      <c r="A461" s="73">
        <v>1512</v>
      </c>
      <c r="B461" s="74" t="s">
        <v>1096</v>
      </c>
      <c r="C461" s="75" t="s">
        <v>1298</v>
      </c>
      <c r="D461" s="76">
        <v>0</v>
      </c>
      <c r="E461" s="76">
        <v>0</v>
      </c>
      <c r="F461" s="76">
        <v>0</v>
      </c>
      <c r="G461" s="76">
        <v>0</v>
      </c>
      <c r="H461" s="76">
        <v>0</v>
      </c>
      <c r="I461" s="76">
        <v>0</v>
      </c>
      <c r="J461" s="76">
        <v>0</v>
      </c>
      <c r="K461" s="76">
        <v>0</v>
      </c>
      <c r="L461" s="76">
        <v>0</v>
      </c>
      <c r="M461" s="76">
        <v>0</v>
      </c>
      <c r="N461" s="76">
        <v>0</v>
      </c>
      <c r="O461" s="76">
        <v>0</v>
      </c>
      <c r="P461" s="76">
        <v>0</v>
      </c>
      <c r="Q461" s="76">
        <v>0</v>
      </c>
      <c r="R461" s="76">
        <v>0</v>
      </c>
      <c r="S461" s="76">
        <v>0</v>
      </c>
      <c r="T461" s="76">
        <v>0</v>
      </c>
      <c r="U461" s="76">
        <v>0</v>
      </c>
      <c r="V461" s="76">
        <v>0</v>
      </c>
      <c r="W461" s="76">
        <v>0</v>
      </c>
      <c r="X461" s="76">
        <v>0</v>
      </c>
      <c r="Y461" s="76">
        <v>0</v>
      </c>
      <c r="Z461" s="76">
        <v>0</v>
      </c>
      <c r="AA461" s="76">
        <v>0</v>
      </c>
      <c r="AB461" s="76">
        <v>0</v>
      </c>
      <c r="AC461" s="76">
        <v>0</v>
      </c>
      <c r="AD461" s="76">
        <v>0</v>
      </c>
      <c r="AE461" s="76">
        <v>0</v>
      </c>
      <c r="AF461" s="76">
        <v>0</v>
      </c>
      <c r="AG461" s="76">
        <v>0</v>
      </c>
      <c r="AH461" s="76">
        <v>0</v>
      </c>
      <c r="AI461" s="76">
        <v>0</v>
      </c>
      <c r="AJ461" s="77">
        <f t="shared" si="6"/>
        <v>0</v>
      </c>
      <c r="AM461" s="70"/>
    </row>
    <row r="462" spans="1:39" ht="20.100000000000001" hidden="1" customHeight="1" outlineLevel="2">
      <c r="A462" s="73">
        <v>1513</v>
      </c>
      <c r="B462" s="74" t="s">
        <v>1097</v>
      </c>
      <c r="C462" s="75" t="s">
        <v>1298</v>
      </c>
      <c r="D462" s="76">
        <v>0</v>
      </c>
      <c r="E462" s="76">
        <v>0</v>
      </c>
      <c r="F462" s="76">
        <v>0</v>
      </c>
      <c r="G462" s="76">
        <v>0</v>
      </c>
      <c r="H462" s="76">
        <v>0</v>
      </c>
      <c r="I462" s="76">
        <v>0</v>
      </c>
      <c r="J462" s="76">
        <v>0</v>
      </c>
      <c r="K462" s="76">
        <v>0</v>
      </c>
      <c r="L462" s="76">
        <v>0</v>
      </c>
      <c r="M462" s="76">
        <v>0</v>
      </c>
      <c r="N462" s="76">
        <v>0</v>
      </c>
      <c r="O462" s="76">
        <v>0</v>
      </c>
      <c r="P462" s="76">
        <v>0</v>
      </c>
      <c r="Q462" s="76">
        <v>0</v>
      </c>
      <c r="R462" s="76">
        <v>0</v>
      </c>
      <c r="S462" s="76">
        <v>0</v>
      </c>
      <c r="T462" s="76">
        <v>0</v>
      </c>
      <c r="U462" s="76">
        <v>0</v>
      </c>
      <c r="V462" s="76">
        <v>0</v>
      </c>
      <c r="W462" s="76">
        <v>0</v>
      </c>
      <c r="X462" s="76">
        <v>0</v>
      </c>
      <c r="Y462" s="76">
        <v>0</v>
      </c>
      <c r="Z462" s="76">
        <v>0</v>
      </c>
      <c r="AA462" s="76">
        <v>0</v>
      </c>
      <c r="AB462" s="76">
        <v>0</v>
      </c>
      <c r="AC462" s="76">
        <v>0</v>
      </c>
      <c r="AD462" s="76">
        <v>0</v>
      </c>
      <c r="AE462" s="76">
        <v>0</v>
      </c>
      <c r="AF462" s="76">
        <v>0</v>
      </c>
      <c r="AG462" s="76">
        <v>0</v>
      </c>
      <c r="AH462" s="76">
        <v>0</v>
      </c>
      <c r="AI462" s="76">
        <v>0</v>
      </c>
      <c r="AJ462" s="77">
        <f t="shared" ref="AJ462:AJ525" si="7">SUM(D462:AI462)</f>
        <v>0</v>
      </c>
      <c r="AM462" s="70"/>
    </row>
    <row r="463" spans="1:39" ht="20.100000000000001" hidden="1" customHeight="1" outlineLevel="2">
      <c r="A463" s="73">
        <v>1514</v>
      </c>
      <c r="B463" s="74" t="s">
        <v>1098</v>
      </c>
      <c r="C463" s="75" t="s">
        <v>1298</v>
      </c>
      <c r="D463" s="76">
        <v>0</v>
      </c>
      <c r="E463" s="76">
        <v>0</v>
      </c>
      <c r="F463" s="76">
        <v>0</v>
      </c>
      <c r="G463" s="76">
        <v>0</v>
      </c>
      <c r="H463" s="76">
        <v>0</v>
      </c>
      <c r="I463" s="76">
        <v>0</v>
      </c>
      <c r="J463" s="76">
        <v>0</v>
      </c>
      <c r="K463" s="76">
        <v>0</v>
      </c>
      <c r="L463" s="76">
        <v>0</v>
      </c>
      <c r="M463" s="76">
        <v>0</v>
      </c>
      <c r="N463" s="76">
        <v>0</v>
      </c>
      <c r="O463" s="76">
        <v>0</v>
      </c>
      <c r="P463" s="76">
        <v>0</v>
      </c>
      <c r="Q463" s="76">
        <v>0</v>
      </c>
      <c r="R463" s="76">
        <v>0</v>
      </c>
      <c r="S463" s="76">
        <v>0</v>
      </c>
      <c r="T463" s="76">
        <v>0</v>
      </c>
      <c r="U463" s="76">
        <v>0</v>
      </c>
      <c r="V463" s="76">
        <v>0</v>
      </c>
      <c r="W463" s="76">
        <v>0</v>
      </c>
      <c r="X463" s="76">
        <v>0</v>
      </c>
      <c r="Y463" s="76">
        <v>0</v>
      </c>
      <c r="Z463" s="76">
        <v>0</v>
      </c>
      <c r="AA463" s="76">
        <v>0</v>
      </c>
      <c r="AB463" s="76">
        <v>0</v>
      </c>
      <c r="AC463" s="76">
        <v>0</v>
      </c>
      <c r="AD463" s="76">
        <v>0</v>
      </c>
      <c r="AE463" s="76">
        <v>0</v>
      </c>
      <c r="AF463" s="76">
        <v>0</v>
      </c>
      <c r="AG463" s="76">
        <v>0</v>
      </c>
      <c r="AH463" s="76">
        <v>0</v>
      </c>
      <c r="AI463" s="76">
        <v>0</v>
      </c>
      <c r="AJ463" s="77">
        <f t="shared" si="7"/>
        <v>0</v>
      </c>
      <c r="AM463" s="70"/>
    </row>
    <row r="464" spans="1:39" ht="20.100000000000001" hidden="1" customHeight="1" outlineLevel="2">
      <c r="A464" s="73">
        <v>1515</v>
      </c>
      <c r="B464" s="74" t="s">
        <v>1099</v>
      </c>
      <c r="C464" s="75" t="s">
        <v>1298</v>
      </c>
      <c r="D464" s="76">
        <v>0</v>
      </c>
      <c r="E464" s="76">
        <v>0</v>
      </c>
      <c r="F464" s="76">
        <v>0</v>
      </c>
      <c r="G464" s="76">
        <v>0</v>
      </c>
      <c r="H464" s="76">
        <v>0</v>
      </c>
      <c r="I464" s="76">
        <v>0</v>
      </c>
      <c r="J464" s="76">
        <v>0</v>
      </c>
      <c r="K464" s="76">
        <v>0</v>
      </c>
      <c r="L464" s="76">
        <v>0</v>
      </c>
      <c r="M464" s="76">
        <v>0</v>
      </c>
      <c r="N464" s="76">
        <v>0</v>
      </c>
      <c r="O464" s="76">
        <v>0</v>
      </c>
      <c r="P464" s="76">
        <v>0</v>
      </c>
      <c r="Q464" s="76">
        <v>0</v>
      </c>
      <c r="R464" s="76">
        <v>0</v>
      </c>
      <c r="S464" s="76">
        <v>0</v>
      </c>
      <c r="T464" s="76">
        <v>0</v>
      </c>
      <c r="U464" s="76">
        <v>0</v>
      </c>
      <c r="V464" s="76">
        <v>0</v>
      </c>
      <c r="W464" s="76">
        <v>0</v>
      </c>
      <c r="X464" s="76">
        <v>0</v>
      </c>
      <c r="Y464" s="76">
        <v>0</v>
      </c>
      <c r="Z464" s="76">
        <v>0</v>
      </c>
      <c r="AA464" s="76">
        <v>0</v>
      </c>
      <c r="AB464" s="76">
        <v>0</v>
      </c>
      <c r="AC464" s="76">
        <v>0</v>
      </c>
      <c r="AD464" s="76">
        <v>0</v>
      </c>
      <c r="AE464" s="76">
        <v>0</v>
      </c>
      <c r="AF464" s="76">
        <v>0</v>
      </c>
      <c r="AG464" s="76">
        <v>0</v>
      </c>
      <c r="AH464" s="76">
        <v>0</v>
      </c>
      <c r="AI464" s="76">
        <v>0</v>
      </c>
      <c r="AJ464" s="77">
        <f t="shared" si="7"/>
        <v>0</v>
      </c>
      <c r="AM464" s="70"/>
    </row>
    <row r="465" spans="1:39" ht="20.100000000000001" hidden="1" customHeight="1" outlineLevel="2">
      <c r="A465" s="73">
        <v>1516</v>
      </c>
      <c r="B465" s="74" t="s">
        <v>1100</v>
      </c>
      <c r="C465" s="75" t="s">
        <v>1298</v>
      </c>
      <c r="D465" s="76">
        <v>0</v>
      </c>
      <c r="E465" s="76">
        <v>0</v>
      </c>
      <c r="F465" s="76">
        <v>0</v>
      </c>
      <c r="G465" s="76">
        <v>0</v>
      </c>
      <c r="H465" s="76">
        <v>0</v>
      </c>
      <c r="I465" s="76">
        <v>0</v>
      </c>
      <c r="J465" s="76">
        <v>0</v>
      </c>
      <c r="K465" s="76">
        <v>0</v>
      </c>
      <c r="L465" s="76">
        <v>0</v>
      </c>
      <c r="M465" s="76">
        <v>0</v>
      </c>
      <c r="N465" s="76">
        <v>0</v>
      </c>
      <c r="O465" s="76">
        <v>0</v>
      </c>
      <c r="P465" s="76">
        <v>0</v>
      </c>
      <c r="Q465" s="76">
        <v>0</v>
      </c>
      <c r="R465" s="76">
        <v>0</v>
      </c>
      <c r="S465" s="76">
        <v>0</v>
      </c>
      <c r="T465" s="76">
        <v>0</v>
      </c>
      <c r="U465" s="76">
        <v>0</v>
      </c>
      <c r="V465" s="76">
        <v>0</v>
      </c>
      <c r="W465" s="76">
        <v>0</v>
      </c>
      <c r="X465" s="76">
        <v>0</v>
      </c>
      <c r="Y465" s="76">
        <v>0</v>
      </c>
      <c r="Z465" s="76">
        <v>0</v>
      </c>
      <c r="AA465" s="76">
        <v>0</v>
      </c>
      <c r="AB465" s="76">
        <v>0</v>
      </c>
      <c r="AC465" s="76">
        <v>0</v>
      </c>
      <c r="AD465" s="76">
        <v>0</v>
      </c>
      <c r="AE465" s="76">
        <v>0</v>
      </c>
      <c r="AF465" s="76">
        <v>0</v>
      </c>
      <c r="AG465" s="76">
        <v>0</v>
      </c>
      <c r="AH465" s="76">
        <v>0</v>
      </c>
      <c r="AI465" s="76">
        <v>0</v>
      </c>
      <c r="AJ465" s="77">
        <f t="shared" si="7"/>
        <v>0</v>
      </c>
      <c r="AM465" s="70"/>
    </row>
    <row r="466" spans="1:39" ht="20.100000000000001" hidden="1" customHeight="1" outlineLevel="2">
      <c r="A466" s="73">
        <v>1517</v>
      </c>
      <c r="B466" s="74" t="s">
        <v>1101</v>
      </c>
      <c r="C466" s="75" t="s">
        <v>1298</v>
      </c>
      <c r="D466" s="76">
        <v>0</v>
      </c>
      <c r="E466" s="76">
        <v>0</v>
      </c>
      <c r="F466" s="76">
        <v>0</v>
      </c>
      <c r="G466" s="76">
        <v>0</v>
      </c>
      <c r="H466" s="76">
        <v>0</v>
      </c>
      <c r="I466" s="76">
        <v>0</v>
      </c>
      <c r="J466" s="76">
        <v>0</v>
      </c>
      <c r="K466" s="76">
        <v>0</v>
      </c>
      <c r="L466" s="76">
        <v>0</v>
      </c>
      <c r="M466" s="76">
        <v>0</v>
      </c>
      <c r="N466" s="76">
        <v>0</v>
      </c>
      <c r="O466" s="76">
        <v>0</v>
      </c>
      <c r="P466" s="76">
        <v>0</v>
      </c>
      <c r="Q466" s="76">
        <v>0</v>
      </c>
      <c r="R466" s="76">
        <v>0</v>
      </c>
      <c r="S466" s="76">
        <v>0</v>
      </c>
      <c r="T466" s="76">
        <v>0</v>
      </c>
      <c r="U466" s="76">
        <v>0</v>
      </c>
      <c r="V466" s="76">
        <v>0</v>
      </c>
      <c r="W466" s="76">
        <v>0</v>
      </c>
      <c r="X466" s="76">
        <v>0</v>
      </c>
      <c r="Y466" s="76">
        <v>0</v>
      </c>
      <c r="Z466" s="76">
        <v>0</v>
      </c>
      <c r="AA466" s="76">
        <v>0</v>
      </c>
      <c r="AB466" s="76">
        <v>0</v>
      </c>
      <c r="AC466" s="76">
        <v>0</v>
      </c>
      <c r="AD466" s="76">
        <v>0</v>
      </c>
      <c r="AE466" s="76">
        <v>0</v>
      </c>
      <c r="AF466" s="76">
        <v>0</v>
      </c>
      <c r="AG466" s="76">
        <v>0</v>
      </c>
      <c r="AH466" s="76">
        <v>0</v>
      </c>
      <c r="AI466" s="76">
        <v>0</v>
      </c>
      <c r="AJ466" s="77">
        <f t="shared" si="7"/>
        <v>0</v>
      </c>
      <c r="AM466" s="70"/>
    </row>
    <row r="467" spans="1:39" ht="20.100000000000001" hidden="1" customHeight="1" outlineLevel="2">
      <c r="A467" s="73">
        <v>1518</v>
      </c>
      <c r="B467" s="74" t="s">
        <v>1102</v>
      </c>
      <c r="C467" s="75" t="s">
        <v>1298</v>
      </c>
      <c r="D467" s="76">
        <v>0</v>
      </c>
      <c r="E467" s="76">
        <v>0</v>
      </c>
      <c r="F467" s="76">
        <v>0</v>
      </c>
      <c r="G467" s="76">
        <v>0</v>
      </c>
      <c r="H467" s="76">
        <v>0</v>
      </c>
      <c r="I467" s="76">
        <v>0</v>
      </c>
      <c r="J467" s="76">
        <v>0</v>
      </c>
      <c r="K467" s="76">
        <v>0</v>
      </c>
      <c r="L467" s="76">
        <v>0</v>
      </c>
      <c r="M467" s="76">
        <v>0</v>
      </c>
      <c r="N467" s="76">
        <v>0</v>
      </c>
      <c r="O467" s="76">
        <v>0</v>
      </c>
      <c r="P467" s="76">
        <v>0</v>
      </c>
      <c r="Q467" s="76">
        <v>0</v>
      </c>
      <c r="R467" s="76">
        <v>0</v>
      </c>
      <c r="S467" s="76">
        <v>0</v>
      </c>
      <c r="T467" s="76">
        <v>0</v>
      </c>
      <c r="U467" s="76">
        <v>0</v>
      </c>
      <c r="V467" s="76">
        <v>0</v>
      </c>
      <c r="W467" s="76">
        <v>0</v>
      </c>
      <c r="X467" s="76">
        <v>0</v>
      </c>
      <c r="Y467" s="76">
        <v>0</v>
      </c>
      <c r="Z467" s="76">
        <v>0</v>
      </c>
      <c r="AA467" s="76">
        <v>0</v>
      </c>
      <c r="AB467" s="76">
        <v>0</v>
      </c>
      <c r="AC467" s="76">
        <v>0</v>
      </c>
      <c r="AD467" s="76">
        <v>0</v>
      </c>
      <c r="AE467" s="76">
        <v>0</v>
      </c>
      <c r="AF467" s="76">
        <v>0</v>
      </c>
      <c r="AG467" s="76">
        <v>0</v>
      </c>
      <c r="AH467" s="76">
        <v>0</v>
      </c>
      <c r="AI467" s="76">
        <v>0</v>
      </c>
      <c r="AJ467" s="77">
        <f t="shared" si="7"/>
        <v>0</v>
      </c>
      <c r="AM467" s="70"/>
    </row>
    <row r="468" spans="1:39" ht="20.100000000000001" hidden="1" customHeight="1" outlineLevel="2">
      <c r="A468" s="73">
        <v>1519</v>
      </c>
      <c r="B468" s="74" t="s">
        <v>1103</v>
      </c>
      <c r="C468" s="75" t="s">
        <v>1298</v>
      </c>
      <c r="D468" s="76">
        <v>0</v>
      </c>
      <c r="E468" s="76">
        <v>0</v>
      </c>
      <c r="F468" s="76">
        <v>0</v>
      </c>
      <c r="G468" s="76">
        <v>0</v>
      </c>
      <c r="H468" s="76">
        <v>0</v>
      </c>
      <c r="I468" s="76">
        <v>0</v>
      </c>
      <c r="J468" s="76">
        <v>0</v>
      </c>
      <c r="K468" s="76">
        <v>0</v>
      </c>
      <c r="L468" s="76">
        <v>0</v>
      </c>
      <c r="M468" s="76">
        <v>0</v>
      </c>
      <c r="N468" s="76">
        <v>0</v>
      </c>
      <c r="O468" s="76">
        <v>0</v>
      </c>
      <c r="P468" s="76">
        <v>0</v>
      </c>
      <c r="Q468" s="76">
        <v>0</v>
      </c>
      <c r="R468" s="76">
        <v>0</v>
      </c>
      <c r="S468" s="76">
        <v>0</v>
      </c>
      <c r="T468" s="76">
        <v>0</v>
      </c>
      <c r="U468" s="76">
        <v>0</v>
      </c>
      <c r="V468" s="76">
        <v>0</v>
      </c>
      <c r="W468" s="76">
        <v>0</v>
      </c>
      <c r="X468" s="76">
        <v>0</v>
      </c>
      <c r="Y468" s="76">
        <v>0</v>
      </c>
      <c r="Z468" s="76">
        <v>0</v>
      </c>
      <c r="AA468" s="76">
        <v>0</v>
      </c>
      <c r="AB468" s="76">
        <v>0</v>
      </c>
      <c r="AC468" s="76">
        <v>0</v>
      </c>
      <c r="AD468" s="76">
        <v>0</v>
      </c>
      <c r="AE468" s="76">
        <v>0</v>
      </c>
      <c r="AF468" s="76">
        <v>0</v>
      </c>
      <c r="AG468" s="76">
        <v>0</v>
      </c>
      <c r="AH468" s="76">
        <v>0</v>
      </c>
      <c r="AI468" s="76">
        <v>0</v>
      </c>
      <c r="AJ468" s="77">
        <f t="shared" si="7"/>
        <v>0</v>
      </c>
      <c r="AM468" s="70"/>
    </row>
    <row r="469" spans="1:39" ht="20.100000000000001" hidden="1" customHeight="1" outlineLevel="2">
      <c r="A469" s="73">
        <v>1520</v>
      </c>
      <c r="B469" s="74" t="s">
        <v>1104</v>
      </c>
      <c r="C469" s="75" t="s">
        <v>1298</v>
      </c>
      <c r="D469" s="76">
        <v>0</v>
      </c>
      <c r="E469" s="76">
        <v>0</v>
      </c>
      <c r="F469" s="76">
        <v>0</v>
      </c>
      <c r="G469" s="76">
        <v>0</v>
      </c>
      <c r="H469" s="76">
        <v>0</v>
      </c>
      <c r="I469" s="76">
        <v>0</v>
      </c>
      <c r="J469" s="76">
        <v>0</v>
      </c>
      <c r="K469" s="76">
        <v>0</v>
      </c>
      <c r="L469" s="76">
        <v>0</v>
      </c>
      <c r="M469" s="76">
        <v>0</v>
      </c>
      <c r="N469" s="76">
        <v>0</v>
      </c>
      <c r="O469" s="76">
        <v>0</v>
      </c>
      <c r="P469" s="76">
        <v>0</v>
      </c>
      <c r="Q469" s="76">
        <v>0</v>
      </c>
      <c r="R469" s="76">
        <v>0</v>
      </c>
      <c r="S469" s="76">
        <v>0</v>
      </c>
      <c r="T469" s="76">
        <v>0</v>
      </c>
      <c r="U469" s="76">
        <v>0</v>
      </c>
      <c r="V469" s="76">
        <v>0</v>
      </c>
      <c r="W469" s="76">
        <v>0</v>
      </c>
      <c r="X469" s="76">
        <v>0</v>
      </c>
      <c r="Y469" s="76">
        <v>0</v>
      </c>
      <c r="Z469" s="76">
        <v>0</v>
      </c>
      <c r="AA469" s="76">
        <v>0</v>
      </c>
      <c r="AB469" s="76">
        <v>0</v>
      </c>
      <c r="AC469" s="76">
        <v>0</v>
      </c>
      <c r="AD469" s="76">
        <v>0</v>
      </c>
      <c r="AE469" s="76">
        <v>0</v>
      </c>
      <c r="AF469" s="76">
        <v>0</v>
      </c>
      <c r="AG469" s="76">
        <v>0</v>
      </c>
      <c r="AH469" s="76">
        <v>0</v>
      </c>
      <c r="AI469" s="76">
        <v>0</v>
      </c>
      <c r="AJ469" s="77">
        <f t="shared" si="7"/>
        <v>0</v>
      </c>
      <c r="AM469" s="70"/>
    </row>
    <row r="470" spans="1:39" ht="20.100000000000001" hidden="1" customHeight="1" outlineLevel="2">
      <c r="A470" s="73">
        <v>1521</v>
      </c>
      <c r="B470" s="74" t="s">
        <v>1105</v>
      </c>
      <c r="C470" s="75" t="s">
        <v>1298</v>
      </c>
      <c r="D470" s="76">
        <v>0</v>
      </c>
      <c r="E470" s="76">
        <v>0</v>
      </c>
      <c r="F470" s="76">
        <v>0</v>
      </c>
      <c r="G470" s="76">
        <v>0</v>
      </c>
      <c r="H470" s="76">
        <v>0</v>
      </c>
      <c r="I470" s="76">
        <v>0</v>
      </c>
      <c r="J470" s="76">
        <v>0</v>
      </c>
      <c r="K470" s="76">
        <v>0</v>
      </c>
      <c r="L470" s="76">
        <v>0</v>
      </c>
      <c r="M470" s="76">
        <v>0</v>
      </c>
      <c r="N470" s="76">
        <v>0</v>
      </c>
      <c r="O470" s="76">
        <v>0</v>
      </c>
      <c r="P470" s="76">
        <v>0</v>
      </c>
      <c r="Q470" s="76">
        <v>0</v>
      </c>
      <c r="R470" s="76">
        <v>0</v>
      </c>
      <c r="S470" s="76">
        <v>0</v>
      </c>
      <c r="T470" s="76">
        <v>0</v>
      </c>
      <c r="U470" s="76">
        <v>0</v>
      </c>
      <c r="V470" s="76">
        <v>0</v>
      </c>
      <c r="W470" s="76">
        <v>0</v>
      </c>
      <c r="X470" s="76">
        <v>0</v>
      </c>
      <c r="Y470" s="76">
        <v>0</v>
      </c>
      <c r="Z470" s="76">
        <v>0</v>
      </c>
      <c r="AA470" s="76">
        <v>0</v>
      </c>
      <c r="AB470" s="76">
        <v>0</v>
      </c>
      <c r="AC470" s="76">
        <v>0</v>
      </c>
      <c r="AD470" s="76">
        <v>0</v>
      </c>
      <c r="AE470" s="76">
        <v>0</v>
      </c>
      <c r="AF470" s="76">
        <v>0</v>
      </c>
      <c r="AG470" s="76">
        <v>0</v>
      </c>
      <c r="AH470" s="76">
        <v>0</v>
      </c>
      <c r="AI470" s="76">
        <v>0</v>
      </c>
      <c r="AJ470" s="77">
        <f t="shared" si="7"/>
        <v>0</v>
      </c>
      <c r="AM470" s="70"/>
    </row>
    <row r="471" spans="1:39" ht="20.100000000000001" hidden="1" customHeight="1" outlineLevel="2">
      <c r="A471" s="73">
        <v>1522</v>
      </c>
      <c r="B471" s="74" t="s">
        <v>1106</v>
      </c>
      <c r="C471" s="75" t="s">
        <v>1298</v>
      </c>
      <c r="D471" s="76">
        <v>0</v>
      </c>
      <c r="E471" s="76">
        <v>0</v>
      </c>
      <c r="F471" s="76">
        <v>0</v>
      </c>
      <c r="G471" s="76">
        <v>0</v>
      </c>
      <c r="H471" s="76">
        <v>0</v>
      </c>
      <c r="I471" s="76">
        <v>0</v>
      </c>
      <c r="J471" s="76">
        <v>0</v>
      </c>
      <c r="K471" s="76">
        <v>0</v>
      </c>
      <c r="L471" s="76">
        <v>0</v>
      </c>
      <c r="M471" s="76">
        <v>0</v>
      </c>
      <c r="N471" s="76">
        <v>0</v>
      </c>
      <c r="O471" s="76">
        <v>0</v>
      </c>
      <c r="P471" s="76">
        <v>0</v>
      </c>
      <c r="Q471" s="76">
        <v>0</v>
      </c>
      <c r="R471" s="76">
        <v>0</v>
      </c>
      <c r="S471" s="76">
        <v>0</v>
      </c>
      <c r="T471" s="76">
        <v>0</v>
      </c>
      <c r="U471" s="76">
        <v>0</v>
      </c>
      <c r="V471" s="76">
        <v>0</v>
      </c>
      <c r="W471" s="76">
        <v>0</v>
      </c>
      <c r="X471" s="76">
        <v>0</v>
      </c>
      <c r="Y471" s="76">
        <v>0</v>
      </c>
      <c r="Z471" s="76">
        <v>0</v>
      </c>
      <c r="AA471" s="76">
        <v>0</v>
      </c>
      <c r="AB471" s="76">
        <v>0</v>
      </c>
      <c r="AC471" s="76">
        <v>0</v>
      </c>
      <c r="AD471" s="76">
        <v>0</v>
      </c>
      <c r="AE471" s="76">
        <v>0</v>
      </c>
      <c r="AF471" s="76">
        <v>0</v>
      </c>
      <c r="AG471" s="76">
        <v>0</v>
      </c>
      <c r="AH471" s="76">
        <v>0</v>
      </c>
      <c r="AI471" s="76">
        <v>0</v>
      </c>
      <c r="AJ471" s="77">
        <f t="shared" si="7"/>
        <v>0</v>
      </c>
      <c r="AM471" s="70"/>
    </row>
    <row r="472" spans="1:39" ht="20.100000000000001" hidden="1" customHeight="1" outlineLevel="2">
      <c r="A472" s="73">
        <v>1523</v>
      </c>
      <c r="B472" s="74" t="s">
        <v>1107</v>
      </c>
      <c r="C472" s="75" t="s">
        <v>1298</v>
      </c>
      <c r="D472" s="76">
        <v>0</v>
      </c>
      <c r="E472" s="76">
        <v>0</v>
      </c>
      <c r="F472" s="76">
        <v>0</v>
      </c>
      <c r="G472" s="76">
        <v>0</v>
      </c>
      <c r="H472" s="76">
        <v>0</v>
      </c>
      <c r="I472" s="76">
        <v>0</v>
      </c>
      <c r="J472" s="76">
        <v>0</v>
      </c>
      <c r="K472" s="76">
        <v>0</v>
      </c>
      <c r="L472" s="76">
        <v>0</v>
      </c>
      <c r="M472" s="76">
        <v>0</v>
      </c>
      <c r="N472" s="76">
        <v>0</v>
      </c>
      <c r="O472" s="76">
        <v>0</v>
      </c>
      <c r="P472" s="76">
        <v>0</v>
      </c>
      <c r="Q472" s="76">
        <v>0</v>
      </c>
      <c r="R472" s="76">
        <v>0</v>
      </c>
      <c r="S472" s="76">
        <v>0</v>
      </c>
      <c r="T472" s="76">
        <v>0</v>
      </c>
      <c r="U472" s="76">
        <v>0</v>
      </c>
      <c r="V472" s="76">
        <v>0</v>
      </c>
      <c r="W472" s="76">
        <v>0</v>
      </c>
      <c r="X472" s="76">
        <v>0</v>
      </c>
      <c r="Y472" s="76">
        <v>0</v>
      </c>
      <c r="Z472" s="76">
        <v>0</v>
      </c>
      <c r="AA472" s="76">
        <v>0</v>
      </c>
      <c r="AB472" s="76">
        <v>0</v>
      </c>
      <c r="AC472" s="76">
        <v>0</v>
      </c>
      <c r="AD472" s="76">
        <v>0</v>
      </c>
      <c r="AE472" s="76">
        <v>0</v>
      </c>
      <c r="AF472" s="76">
        <v>0</v>
      </c>
      <c r="AG472" s="76">
        <v>0</v>
      </c>
      <c r="AH472" s="76">
        <v>0</v>
      </c>
      <c r="AI472" s="76">
        <v>0</v>
      </c>
      <c r="AJ472" s="77">
        <f t="shared" si="7"/>
        <v>0</v>
      </c>
      <c r="AM472" s="70"/>
    </row>
    <row r="473" spans="1:39" ht="20.100000000000001" hidden="1" customHeight="1" outlineLevel="2">
      <c r="A473" s="73">
        <v>1524</v>
      </c>
      <c r="B473" s="74" t="s">
        <v>1108</v>
      </c>
      <c r="C473" s="75" t="s">
        <v>1298</v>
      </c>
      <c r="D473" s="76">
        <v>0</v>
      </c>
      <c r="E473" s="76">
        <v>0</v>
      </c>
      <c r="F473" s="76">
        <v>0</v>
      </c>
      <c r="G473" s="76">
        <v>0</v>
      </c>
      <c r="H473" s="76">
        <v>0</v>
      </c>
      <c r="I473" s="76">
        <v>0</v>
      </c>
      <c r="J473" s="76">
        <v>0</v>
      </c>
      <c r="K473" s="76">
        <v>0</v>
      </c>
      <c r="L473" s="76">
        <v>0</v>
      </c>
      <c r="M473" s="76">
        <v>0</v>
      </c>
      <c r="N473" s="76">
        <v>0</v>
      </c>
      <c r="O473" s="76">
        <v>0</v>
      </c>
      <c r="P473" s="76">
        <v>0</v>
      </c>
      <c r="Q473" s="76">
        <v>0</v>
      </c>
      <c r="R473" s="76">
        <v>0</v>
      </c>
      <c r="S473" s="76">
        <v>0</v>
      </c>
      <c r="T473" s="76">
        <v>0</v>
      </c>
      <c r="U473" s="76">
        <v>0</v>
      </c>
      <c r="V473" s="76">
        <v>0</v>
      </c>
      <c r="W473" s="76">
        <v>0</v>
      </c>
      <c r="X473" s="76">
        <v>0</v>
      </c>
      <c r="Y473" s="76">
        <v>0</v>
      </c>
      <c r="Z473" s="76">
        <v>0</v>
      </c>
      <c r="AA473" s="76">
        <v>0</v>
      </c>
      <c r="AB473" s="76">
        <v>0</v>
      </c>
      <c r="AC473" s="76">
        <v>0</v>
      </c>
      <c r="AD473" s="76">
        <v>0</v>
      </c>
      <c r="AE473" s="76">
        <v>0</v>
      </c>
      <c r="AF473" s="76">
        <v>0</v>
      </c>
      <c r="AG473" s="76">
        <v>0</v>
      </c>
      <c r="AH473" s="76">
        <v>0</v>
      </c>
      <c r="AI473" s="76">
        <v>0</v>
      </c>
      <c r="AJ473" s="77">
        <f t="shared" si="7"/>
        <v>0</v>
      </c>
      <c r="AM473" s="70"/>
    </row>
    <row r="474" spans="1:39" ht="20.100000000000001" hidden="1" customHeight="1" outlineLevel="2">
      <c r="A474" s="73">
        <v>1525</v>
      </c>
      <c r="B474" s="74" t="s">
        <v>1109</v>
      </c>
      <c r="C474" s="75" t="s">
        <v>1298</v>
      </c>
      <c r="D474" s="76">
        <v>0</v>
      </c>
      <c r="E474" s="76">
        <v>0</v>
      </c>
      <c r="F474" s="76">
        <v>0</v>
      </c>
      <c r="G474" s="76">
        <v>0</v>
      </c>
      <c r="H474" s="76">
        <v>0</v>
      </c>
      <c r="I474" s="76">
        <v>0</v>
      </c>
      <c r="J474" s="76">
        <v>0</v>
      </c>
      <c r="K474" s="76">
        <v>0</v>
      </c>
      <c r="L474" s="76">
        <v>0</v>
      </c>
      <c r="M474" s="76">
        <v>0</v>
      </c>
      <c r="N474" s="76">
        <v>0</v>
      </c>
      <c r="O474" s="76">
        <v>0</v>
      </c>
      <c r="P474" s="76">
        <v>0</v>
      </c>
      <c r="Q474" s="76">
        <v>0</v>
      </c>
      <c r="R474" s="76">
        <v>0</v>
      </c>
      <c r="S474" s="76">
        <v>0</v>
      </c>
      <c r="T474" s="76">
        <v>0</v>
      </c>
      <c r="U474" s="76">
        <v>0</v>
      </c>
      <c r="V474" s="76">
        <v>0</v>
      </c>
      <c r="W474" s="76">
        <v>0</v>
      </c>
      <c r="X474" s="76">
        <v>0</v>
      </c>
      <c r="Y474" s="76">
        <v>0</v>
      </c>
      <c r="Z474" s="76">
        <v>0</v>
      </c>
      <c r="AA474" s="76">
        <v>0</v>
      </c>
      <c r="AB474" s="76">
        <v>0</v>
      </c>
      <c r="AC474" s="76">
        <v>0</v>
      </c>
      <c r="AD474" s="76">
        <v>0</v>
      </c>
      <c r="AE474" s="76">
        <v>0</v>
      </c>
      <c r="AF474" s="76">
        <v>0</v>
      </c>
      <c r="AG474" s="76">
        <v>0</v>
      </c>
      <c r="AH474" s="76">
        <v>0</v>
      </c>
      <c r="AI474" s="76">
        <v>0</v>
      </c>
      <c r="AJ474" s="77">
        <f t="shared" si="7"/>
        <v>0</v>
      </c>
      <c r="AM474" s="70"/>
    </row>
    <row r="475" spans="1:39" ht="20.100000000000001" hidden="1" customHeight="1" outlineLevel="2">
      <c r="A475" s="73">
        <v>1526</v>
      </c>
      <c r="B475" s="74" t="s">
        <v>1110</v>
      </c>
      <c r="C475" s="75" t="s">
        <v>1298</v>
      </c>
      <c r="D475" s="76">
        <v>0</v>
      </c>
      <c r="E475" s="76">
        <v>0</v>
      </c>
      <c r="F475" s="76">
        <v>0</v>
      </c>
      <c r="G475" s="76">
        <v>0</v>
      </c>
      <c r="H475" s="76">
        <v>0</v>
      </c>
      <c r="I475" s="76">
        <v>0</v>
      </c>
      <c r="J475" s="76">
        <v>0</v>
      </c>
      <c r="K475" s="76">
        <v>0</v>
      </c>
      <c r="L475" s="76">
        <v>0</v>
      </c>
      <c r="M475" s="76">
        <v>0</v>
      </c>
      <c r="N475" s="76">
        <v>0</v>
      </c>
      <c r="O475" s="76">
        <v>0</v>
      </c>
      <c r="P475" s="76">
        <v>0</v>
      </c>
      <c r="Q475" s="76">
        <v>0</v>
      </c>
      <c r="R475" s="76">
        <v>0</v>
      </c>
      <c r="S475" s="76">
        <v>0</v>
      </c>
      <c r="T475" s="76">
        <v>0</v>
      </c>
      <c r="U475" s="76">
        <v>0</v>
      </c>
      <c r="V475" s="76">
        <v>0</v>
      </c>
      <c r="W475" s="76">
        <v>0</v>
      </c>
      <c r="X475" s="76">
        <v>0</v>
      </c>
      <c r="Y475" s="76">
        <v>0</v>
      </c>
      <c r="Z475" s="76">
        <v>0</v>
      </c>
      <c r="AA475" s="76">
        <v>0</v>
      </c>
      <c r="AB475" s="76">
        <v>0</v>
      </c>
      <c r="AC475" s="76">
        <v>0</v>
      </c>
      <c r="AD475" s="76">
        <v>0</v>
      </c>
      <c r="AE475" s="76">
        <v>0</v>
      </c>
      <c r="AF475" s="76">
        <v>0</v>
      </c>
      <c r="AG475" s="76">
        <v>0</v>
      </c>
      <c r="AH475" s="76">
        <v>0</v>
      </c>
      <c r="AI475" s="76">
        <v>0</v>
      </c>
      <c r="AJ475" s="77">
        <f t="shared" si="7"/>
        <v>0</v>
      </c>
      <c r="AM475" s="70"/>
    </row>
    <row r="476" spans="1:39" ht="20.100000000000001" hidden="1" customHeight="1" outlineLevel="2">
      <c r="A476" s="73">
        <v>1527</v>
      </c>
      <c r="B476" s="74" t="s">
        <v>1111</v>
      </c>
      <c r="C476" s="75" t="s">
        <v>1298</v>
      </c>
      <c r="D476" s="76">
        <v>0</v>
      </c>
      <c r="E476" s="76">
        <v>0</v>
      </c>
      <c r="F476" s="76">
        <v>0</v>
      </c>
      <c r="G476" s="76">
        <v>0</v>
      </c>
      <c r="H476" s="76">
        <v>0</v>
      </c>
      <c r="I476" s="76">
        <v>0</v>
      </c>
      <c r="J476" s="76">
        <v>0</v>
      </c>
      <c r="K476" s="76">
        <v>0</v>
      </c>
      <c r="L476" s="76">
        <v>0</v>
      </c>
      <c r="M476" s="76">
        <v>0</v>
      </c>
      <c r="N476" s="76">
        <v>0</v>
      </c>
      <c r="O476" s="76">
        <v>0</v>
      </c>
      <c r="P476" s="76">
        <v>0</v>
      </c>
      <c r="Q476" s="76">
        <v>0</v>
      </c>
      <c r="R476" s="76">
        <v>0</v>
      </c>
      <c r="S476" s="76">
        <v>0</v>
      </c>
      <c r="T476" s="76">
        <v>0</v>
      </c>
      <c r="U476" s="76">
        <v>0</v>
      </c>
      <c r="V476" s="76">
        <v>0</v>
      </c>
      <c r="W476" s="76">
        <v>0</v>
      </c>
      <c r="X476" s="76">
        <v>0</v>
      </c>
      <c r="Y476" s="76">
        <v>0</v>
      </c>
      <c r="Z476" s="76">
        <v>0</v>
      </c>
      <c r="AA476" s="76">
        <v>0</v>
      </c>
      <c r="AB476" s="76">
        <v>0</v>
      </c>
      <c r="AC476" s="76">
        <v>0</v>
      </c>
      <c r="AD476" s="76">
        <v>0</v>
      </c>
      <c r="AE476" s="76">
        <v>0</v>
      </c>
      <c r="AF476" s="76">
        <v>0</v>
      </c>
      <c r="AG476" s="76">
        <v>0</v>
      </c>
      <c r="AH476" s="76">
        <v>0</v>
      </c>
      <c r="AI476" s="76">
        <v>0</v>
      </c>
      <c r="AJ476" s="77">
        <f t="shared" si="7"/>
        <v>0</v>
      </c>
      <c r="AM476" s="70"/>
    </row>
    <row r="477" spans="1:39" ht="20.100000000000001" hidden="1" customHeight="1" outlineLevel="2">
      <c r="A477" s="73">
        <v>1528</v>
      </c>
      <c r="B477" s="74" t="s">
        <v>1112</v>
      </c>
      <c r="C477" s="75" t="s">
        <v>1298</v>
      </c>
      <c r="D477" s="76">
        <v>0</v>
      </c>
      <c r="E477" s="76">
        <v>0</v>
      </c>
      <c r="F477" s="76">
        <v>0</v>
      </c>
      <c r="G477" s="76">
        <v>0</v>
      </c>
      <c r="H477" s="76">
        <v>0</v>
      </c>
      <c r="I477" s="76">
        <v>0</v>
      </c>
      <c r="J477" s="76">
        <v>0</v>
      </c>
      <c r="K477" s="76">
        <v>0</v>
      </c>
      <c r="L477" s="76">
        <v>0</v>
      </c>
      <c r="M477" s="76">
        <v>0</v>
      </c>
      <c r="N477" s="76">
        <v>0</v>
      </c>
      <c r="O477" s="76">
        <v>0</v>
      </c>
      <c r="P477" s="76">
        <v>0</v>
      </c>
      <c r="Q477" s="76">
        <v>0</v>
      </c>
      <c r="R477" s="76">
        <v>0</v>
      </c>
      <c r="S477" s="76">
        <v>0</v>
      </c>
      <c r="T477" s="76">
        <v>0</v>
      </c>
      <c r="U477" s="76">
        <v>0</v>
      </c>
      <c r="V477" s="76">
        <v>0</v>
      </c>
      <c r="W477" s="76">
        <v>0</v>
      </c>
      <c r="X477" s="76">
        <v>0</v>
      </c>
      <c r="Y477" s="76">
        <v>0</v>
      </c>
      <c r="Z477" s="76">
        <v>0</v>
      </c>
      <c r="AA477" s="76">
        <v>0</v>
      </c>
      <c r="AB477" s="76">
        <v>0</v>
      </c>
      <c r="AC477" s="76">
        <v>0</v>
      </c>
      <c r="AD477" s="76">
        <v>0</v>
      </c>
      <c r="AE477" s="76">
        <v>0</v>
      </c>
      <c r="AF477" s="76">
        <v>0</v>
      </c>
      <c r="AG477" s="76">
        <v>0</v>
      </c>
      <c r="AH477" s="76">
        <v>0</v>
      </c>
      <c r="AI477" s="76">
        <v>0</v>
      </c>
      <c r="AJ477" s="77">
        <f t="shared" si="7"/>
        <v>0</v>
      </c>
      <c r="AM477" s="70"/>
    </row>
    <row r="478" spans="1:39" ht="20.100000000000001" hidden="1" customHeight="1" outlineLevel="2">
      <c r="A478" s="73">
        <v>1529</v>
      </c>
      <c r="B478" s="74" t="s">
        <v>1113</v>
      </c>
      <c r="C478" s="75" t="s">
        <v>1298</v>
      </c>
      <c r="D478" s="76">
        <v>0</v>
      </c>
      <c r="E478" s="76">
        <v>0</v>
      </c>
      <c r="F478" s="76">
        <v>0</v>
      </c>
      <c r="G478" s="76">
        <v>0</v>
      </c>
      <c r="H478" s="76">
        <v>0</v>
      </c>
      <c r="I478" s="76">
        <v>0</v>
      </c>
      <c r="J478" s="76">
        <v>0</v>
      </c>
      <c r="K478" s="76">
        <v>0</v>
      </c>
      <c r="L478" s="76">
        <v>0</v>
      </c>
      <c r="M478" s="76">
        <v>0</v>
      </c>
      <c r="N478" s="76">
        <v>0</v>
      </c>
      <c r="O478" s="76">
        <v>0</v>
      </c>
      <c r="P478" s="76">
        <v>0</v>
      </c>
      <c r="Q478" s="76">
        <v>0</v>
      </c>
      <c r="R478" s="76">
        <v>0</v>
      </c>
      <c r="S478" s="76">
        <v>0</v>
      </c>
      <c r="T478" s="76">
        <v>0</v>
      </c>
      <c r="U478" s="76">
        <v>0</v>
      </c>
      <c r="V478" s="76">
        <v>0</v>
      </c>
      <c r="W478" s="76">
        <v>0</v>
      </c>
      <c r="X478" s="76">
        <v>0</v>
      </c>
      <c r="Y478" s="76">
        <v>0</v>
      </c>
      <c r="Z478" s="76">
        <v>0</v>
      </c>
      <c r="AA478" s="76">
        <v>0</v>
      </c>
      <c r="AB478" s="76">
        <v>0</v>
      </c>
      <c r="AC478" s="76">
        <v>0</v>
      </c>
      <c r="AD478" s="76">
        <v>0</v>
      </c>
      <c r="AE478" s="76">
        <v>0</v>
      </c>
      <c r="AF478" s="76">
        <v>0</v>
      </c>
      <c r="AG478" s="76">
        <v>0</v>
      </c>
      <c r="AH478" s="76">
        <v>0</v>
      </c>
      <c r="AI478" s="76">
        <v>0</v>
      </c>
      <c r="AJ478" s="77">
        <f t="shared" si="7"/>
        <v>0</v>
      </c>
      <c r="AM478" s="70"/>
    </row>
    <row r="479" spans="1:39" ht="20.100000000000001" hidden="1" customHeight="1" outlineLevel="2">
      <c r="A479" s="73">
        <v>1530</v>
      </c>
      <c r="B479" s="74" t="s">
        <v>1114</v>
      </c>
      <c r="C479" s="75" t="s">
        <v>1298</v>
      </c>
      <c r="D479" s="76">
        <v>0</v>
      </c>
      <c r="E479" s="76">
        <v>0</v>
      </c>
      <c r="F479" s="76">
        <v>0</v>
      </c>
      <c r="G479" s="76">
        <v>0</v>
      </c>
      <c r="H479" s="76">
        <v>0</v>
      </c>
      <c r="I479" s="76">
        <v>0</v>
      </c>
      <c r="J479" s="76">
        <v>0</v>
      </c>
      <c r="K479" s="76">
        <v>0</v>
      </c>
      <c r="L479" s="76">
        <v>0</v>
      </c>
      <c r="M479" s="76">
        <v>0</v>
      </c>
      <c r="N479" s="76">
        <v>0</v>
      </c>
      <c r="O479" s="76">
        <v>0</v>
      </c>
      <c r="P479" s="76">
        <v>0</v>
      </c>
      <c r="Q479" s="76">
        <v>0</v>
      </c>
      <c r="R479" s="76">
        <v>0</v>
      </c>
      <c r="S479" s="76">
        <v>0</v>
      </c>
      <c r="T479" s="76">
        <v>0</v>
      </c>
      <c r="U479" s="76">
        <v>0</v>
      </c>
      <c r="V479" s="76">
        <v>0</v>
      </c>
      <c r="W479" s="76">
        <v>0</v>
      </c>
      <c r="X479" s="76">
        <v>0</v>
      </c>
      <c r="Y479" s="76">
        <v>0</v>
      </c>
      <c r="Z479" s="76">
        <v>0</v>
      </c>
      <c r="AA479" s="76">
        <v>0</v>
      </c>
      <c r="AB479" s="76">
        <v>0</v>
      </c>
      <c r="AC479" s="76">
        <v>0</v>
      </c>
      <c r="AD479" s="76">
        <v>0</v>
      </c>
      <c r="AE479" s="76">
        <v>0</v>
      </c>
      <c r="AF479" s="76">
        <v>0</v>
      </c>
      <c r="AG479" s="76">
        <v>0</v>
      </c>
      <c r="AH479" s="76">
        <v>0</v>
      </c>
      <c r="AI479" s="76">
        <v>0</v>
      </c>
      <c r="AJ479" s="77">
        <f t="shared" si="7"/>
        <v>0</v>
      </c>
      <c r="AM479" s="70"/>
    </row>
    <row r="480" spans="1:39" ht="20.100000000000001" hidden="1" customHeight="1" outlineLevel="2">
      <c r="A480" s="73">
        <v>1531</v>
      </c>
      <c r="B480" s="74" t="s">
        <v>1115</v>
      </c>
      <c r="C480" s="75" t="s">
        <v>1298</v>
      </c>
      <c r="D480" s="76">
        <v>0</v>
      </c>
      <c r="E480" s="76">
        <v>0</v>
      </c>
      <c r="F480" s="76">
        <v>0</v>
      </c>
      <c r="G480" s="76">
        <v>0</v>
      </c>
      <c r="H480" s="76">
        <v>0</v>
      </c>
      <c r="I480" s="76">
        <v>0</v>
      </c>
      <c r="J480" s="76">
        <v>0</v>
      </c>
      <c r="K480" s="76">
        <v>0</v>
      </c>
      <c r="L480" s="76">
        <v>0</v>
      </c>
      <c r="M480" s="76">
        <v>0</v>
      </c>
      <c r="N480" s="76">
        <v>0</v>
      </c>
      <c r="O480" s="76">
        <v>0</v>
      </c>
      <c r="P480" s="76">
        <v>0</v>
      </c>
      <c r="Q480" s="76">
        <v>0</v>
      </c>
      <c r="R480" s="76">
        <v>0</v>
      </c>
      <c r="S480" s="76">
        <v>0</v>
      </c>
      <c r="T480" s="76">
        <v>0</v>
      </c>
      <c r="U480" s="76">
        <v>0</v>
      </c>
      <c r="V480" s="76">
        <v>0</v>
      </c>
      <c r="W480" s="76">
        <v>0</v>
      </c>
      <c r="X480" s="76">
        <v>0</v>
      </c>
      <c r="Y480" s="76">
        <v>0</v>
      </c>
      <c r="Z480" s="76">
        <v>0</v>
      </c>
      <c r="AA480" s="76">
        <v>0</v>
      </c>
      <c r="AB480" s="76">
        <v>0</v>
      </c>
      <c r="AC480" s="76">
        <v>0</v>
      </c>
      <c r="AD480" s="76">
        <v>0</v>
      </c>
      <c r="AE480" s="76">
        <v>0</v>
      </c>
      <c r="AF480" s="76">
        <v>0</v>
      </c>
      <c r="AG480" s="76">
        <v>0</v>
      </c>
      <c r="AH480" s="76">
        <v>0</v>
      </c>
      <c r="AI480" s="76">
        <v>0</v>
      </c>
      <c r="AJ480" s="77">
        <f t="shared" si="7"/>
        <v>0</v>
      </c>
      <c r="AM480" s="70"/>
    </row>
    <row r="481" spans="1:39" ht="20.100000000000001" hidden="1" customHeight="1" outlineLevel="2">
      <c r="A481" s="73">
        <v>1532</v>
      </c>
      <c r="B481" s="74" t="s">
        <v>1116</v>
      </c>
      <c r="C481" s="75" t="s">
        <v>1298</v>
      </c>
      <c r="D481" s="76">
        <v>0</v>
      </c>
      <c r="E481" s="76">
        <v>0</v>
      </c>
      <c r="F481" s="76">
        <v>0</v>
      </c>
      <c r="G481" s="76">
        <v>0</v>
      </c>
      <c r="H481" s="76">
        <v>0</v>
      </c>
      <c r="I481" s="76">
        <v>0</v>
      </c>
      <c r="J481" s="76">
        <v>0</v>
      </c>
      <c r="K481" s="76">
        <v>0</v>
      </c>
      <c r="L481" s="76">
        <v>0</v>
      </c>
      <c r="M481" s="76">
        <v>0</v>
      </c>
      <c r="N481" s="76">
        <v>0</v>
      </c>
      <c r="O481" s="76">
        <v>0</v>
      </c>
      <c r="P481" s="76">
        <v>0</v>
      </c>
      <c r="Q481" s="76">
        <v>0</v>
      </c>
      <c r="R481" s="76">
        <v>0</v>
      </c>
      <c r="S481" s="76">
        <v>0</v>
      </c>
      <c r="T481" s="76">
        <v>0</v>
      </c>
      <c r="U481" s="76">
        <v>0</v>
      </c>
      <c r="V481" s="76">
        <v>0</v>
      </c>
      <c r="W481" s="76">
        <v>0</v>
      </c>
      <c r="X481" s="76">
        <v>0</v>
      </c>
      <c r="Y481" s="76">
        <v>0</v>
      </c>
      <c r="Z481" s="76">
        <v>0</v>
      </c>
      <c r="AA481" s="76">
        <v>0</v>
      </c>
      <c r="AB481" s="76">
        <v>0</v>
      </c>
      <c r="AC481" s="76">
        <v>0</v>
      </c>
      <c r="AD481" s="76">
        <v>0</v>
      </c>
      <c r="AE481" s="76">
        <v>0</v>
      </c>
      <c r="AF481" s="76">
        <v>0</v>
      </c>
      <c r="AG481" s="76">
        <v>0</v>
      </c>
      <c r="AH481" s="76">
        <v>0</v>
      </c>
      <c r="AI481" s="76">
        <v>0</v>
      </c>
      <c r="AJ481" s="77">
        <f t="shared" si="7"/>
        <v>0</v>
      </c>
      <c r="AM481" s="70"/>
    </row>
    <row r="482" spans="1:39" ht="20.100000000000001" hidden="1" customHeight="1" outlineLevel="2">
      <c r="A482" s="73">
        <v>1533</v>
      </c>
      <c r="B482" s="74" t="s">
        <v>1117</v>
      </c>
      <c r="C482" s="75" t="s">
        <v>1298</v>
      </c>
      <c r="D482" s="76">
        <v>0</v>
      </c>
      <c r="E482" s="76">
        <v>0</v>
      </c>
      <c r="F482" s="76">
        <v>0</v>
      </c>
      <c r="G482" s="76">
        <v>0</v>
      </c>
      <c r="H482" s="76">
        <v>0</v>
      </c>
      <c r="I482" s="76">
        <v>0</v>
      </c>
      <c r="J482" s="76">
        <v>0</v>
      </c>
      <c r="K482" s="76">
        <v>0</v>
      </c>
      <c r="L482" s="76">
        <v>0</v>
      </c>
      <c r="M482" s="76">
        <v>0</v>
      </c>
      <c r="N482" s="76">
        <v>0</v>
      </c>
      <c r="O482" s="76">
        <v>0</v>
      </c>
      <c r="P482" s="76">
        <v>0</v>
      </c>
      <c r="Q482" s="76">
        <v>0</v>
      </c>
      <c r="R482" s="76">
        <v>0</v>
      </c>
      <c r="S482" s="76">
        <v>0</v>
      </c>
      <c r="T482" s="76">
        <v>0</v>
      </c>
      <c r="U482" s="76">
        <v>0</v>
      </c>
      <c r="V482" s="76">
        <v>0</v>
      </c>
      <c r="W482" s="76">
        <v>0</v>
      </c>
      <c r="X482" s="76">
        <v>0</v>
      </c>
      <c r="Y482" s="76">
        <v>0</v>
      </c>
      <c r="Z482" s="76">
        <v>0</v>
      </c>
      <c r="AA482" s="76">
        <v>0</v>
      </c>
      <c r="AB482" s="76">
        <v>0</v>
      </c>
      <c r="AC482" s="76">
        <v>0</v>
      </c>
      <c r="AD482" s="76">
        <v>0</v>
      </c>
      <c r="AE482" s="76">
        <v>0</v>
      </c>
      <c r="AF482" s="76">
        <v>0</v>
      </c>
      <c r="AG482" s="76">
        <v>0</v>
      </c>
      <c r="AH482" s="76">
        <v>0</v>
      </c>
      <c r="AI482" s="76">
        <v>0</v>
      </c>
      <c r="AJ482" s="77">
        <f t="shared" si="7"/>
        <v>0</v>
      </c>
      <c r="AM482" s="70"/>
    </row>
    <row r="483" spans="1:39" ht="20.100000000000001" hidden="1" customHeight="1" outlineLevel="2">
      <c r="A483" s="73">
        <v>1534</v>
      </c>
      <c r="B483" s="74" t="s">
        <v>1118</v>
      </c>
      <c r="C483" s="75" t="s">
        <v>1298</v>
      </c>
      <c r="D483" s="76">
        <v>0</v>
      </c>
      <c r="E483" s="76">
        <v>0</v>
      </c>
      <c r="F483" s="76">
        <v>0</v>
      </c>
      <c r="G483" s="76">
        <v>0</v>
      </c>
      <c r="H483" s="76">
        <v>0</v>
      </c>
      <c r="I483" s="76">
        <v>0</v>
      </c>
      <c r="J483" s="76">
        <v>0</v>
      </c>
      <c r="K483" s="76">
        <v>0</v>
      </c>
      <c r="L483" s="76">
        <v>0</v>
      </c>
      <c r="M483" s="76">
        <v>0</v>
      </c>
      <c r="N483" s="76">
        <v>0</v>
      </c>
      <c r="O483" s="76">
        <v>0</v>
      </c>
      <c r="P483" s="76">
        <v>0</v>
      </c>
      <c r="Q483" s="76">
        <v>0</v>
      </c>
      <c r="R483" s="76">
        <v>0</v>
      </c>
      <c r="S483" s="76">
        <v>0</v>
      </c>
      <c r="T483" s="76">
        <v>0</v>
      </c>
      <c r="U483" s="76">
        <v>0</v>
      </c>
      <c r="V483" s="76">
        <v>0</v>
      </c>
      <c r="W483" s="76">
        <v>0</v>
      </c>
      <c r="X483" s="76">
        <v>0</v>
      </c>
      <c r="Y483" s="76">
        <v>0</v>
      </c>
      <c r="Z483" s="76">
        <v>0</v>
      </c>
      <c r="AA483" s="76">
        <v>0</v>
      </c>
      <c r="AB483" s="76">
        <v>0</v>
      </c>
      <c r="AC483" s="76">
        <v>0</v>
      </c>
      <c r="AD483" s="76">
        <v>0</v>
      </c>
      <c r="AE483" s="76">
        <v>0</v>
      </c>
      <c r="AF483" s="76">
        <v>0</v>
      </c>
      <c r="AG483" s="76">
        <v>0</v>
      </c>
      <c r="AH483" s="76">
        <v>0</v>
      </c>
      <c r="AI483" s="76">
        <v>0</v>
      </c>
      <c r="AJ483" s="77">
        <f t="shared" si="7"/>
        <v>0</v>
      </c>
      <c r="AM483" s="70"/>
    </row>
    <row r="484" spans="1:39" ht="20.100000000000001" hidden="1" customHeight="1" outlineLevel="2">
      <c r="A484" s="73">
        <v>1535</v>
      </c>
      <c r="B484" s="74" t="s">
        <v>1119</v>
      </c>
      <c r="C484" s="75" t="s">
        <v>1298</v>
      </c>
      <c r="D484" s="76">
        <v>0</v>
      </c>
      <c r="E484" s="76">
        <v>0</v>
      </c>
      <c r="F484" s="76">
        <v>0</v>
      </c>
      <c r="G484" s="76">
        <v>0</v>
      </c>
      <c r="H484" s="76">
        <v>0</v>
      </c>
      <c r="I484" s="76">
        <v>0</v>
      </c>
      <c r="J484" s="76">
        <v>0</v>
      </c>
      <c r="K484" s="76">
        <v>0</v>
      </c>
      <c r="L484" s="76">
        <v>0</v>
      </c>
      <c r="M484" s="76">
        <v>0</v>
      </c>
      <c r="N484" s="76">
        <v>0</v>
      </c>
      <c r="O484" s="76">
        <v>0</v>
      </c>
      <c r="P484" s="76">
        <v>0</v>
      </c>
      <c r="Q484" s="76">
        <v>0</v>
      </c>
      <c r="R484" s="76">
        <v>0</v>
      </c>
      <c r="S484" s="76">
        <v>0</v>
      </c>
      <c r="T484" s="76">
        <v>0</v>
      </c>
      <c r="U484" s="76">
        <v>0</v>
      </c>
      <c r="V484" s="76">
        <v>0</v>
      </c>
      <c r="W484" s="76">
        <v>0</v>
      </c>
      <c r="X484" s="76">
        <v>0</v>
      </c>
      <c r="Y484" s="76">
        <v>0</v>
      </c>
      <c r="Z484" s="76">
        <v>0</v>
      </c>
      <c r="AA484" s="76">
        <v>0</v>
      </c>
      <c r="AB484" s="76">
        <v>0</v>
      </c>
      <c r="AC484" s="76">
        <v>0</v>
      </c>
      <c r="AD484" s="76">
        <v>0</v>
      </c>
      <c r="AE484" s="76">
        <v>0</v>
      </c>
      <c r="AF484" s="76">
        <v>0</v>
      </c>
      <c r="AG484" s="76">
        <v>0</v>
      </c>
      <c r="AH484" s="76">
        <v>0</v>
      </c>
      <c r="AI484" s="76">
        <v>0</v>
      </c>
      <c r="AJ484" s="77">
        <f t="shared" si="7"/>
        <v>0</v>
      </c>
      <c r="AM484" s="70"/>
    </row>
    <row r="485" spans="1:39" ht="20.100000000000001" hidden="1" customHeight="1" outlineLevel="2">
      <c r="A485" s="73">
        <v>1536</v>
      </c>
      <c r="B485" s="74" t="s">
        <v>1120</v>
      </c>
      <c r="C485" s="75" t="s">
        <v>1298</v>
      </c>
      <c r="D485" s="76">
        <v>0</v>
      </c>
      <c r="E485" s="76">
        <v>0</v>
      </c>
      <c r="F485" s="76">
        <v>0</v>
      </c>
      <c r="G485" s="76">
        <v>0</v>
      </c>
      <c r="H485" s="76">
        <v>0</v>
      </c>
      <c r="I485" s="76">
        <v>0</v>
      </c>
      <c r="J485" s="76">
        <v>0</v>
      </c>
      <c r="K485" s="76">
        <v>0</v>
      </c>
      <c r="L485" s="76">
        <v>0</v>
      </c>
      <c r="M485" s="76">
        <v>0</v>
      </c>
      <c r="N485" s="76">
        <v>0</v>
      </c>
      <c r="O485" s="76">
        <v>0</v>
      </c>
      <c r="P485" s="76">
        <v>0</v>
      </c>
      <c r="Q485" s="76">
        <v>0</v>
      </c>
      <c r="R485" s="76">
        <v>0</v>
      </c>
      <c r="S485" s="76">
        <v>0</v>
      </c>
      <c r="T485" s="76">
        <v>0</v>
      </c>
      <c r="U485" s="76">
        <v>0</v>
      </c>
      <c r="V485" s="76">
        <v>0</v>
      </c>
      <c r="W485" s="76">
        <v>0</v>
      </c>
      <c r="X485" s="76">
        <v>0</v>
      </c>
      <c r="Y485" s="76">
        <v>0</v>
      </c>
      <c r="Z485" s="76">
        <v>0</v>
      </c>
      <c r="AA485" s="76">
        <v>0</v>
      </c>
      <c r="AB485" s="76">
        <v>0</v>
      </c>
      <c r="AC485" s="76">
        <v>0</v>
      </c>
      <c r="AD485" s="76">
        <v>0</v>
      </c>
      <c r="AE485" s="76">
        <v>0</v>
      </c>
      <c r="AF485" s="76">
        <v>0</v>
      </c>
      <c r="AG485" s="76">
        <v>0</v>
      </c>
      <c r="AH485" s="76">
        <v>0</v>
      </c>
      <c r="AI485" s="76">
        <v>0</v>
      </c>
      <c r="AJ485" s="77">
        <f t="shared" si="7"/>
        <v>0</v>
      </c>
      <c r="AM485" s="70"/>
    </row>
    <row r="486" spans="1:39" ht="20.100000000000001" hidden="1" customHeight="1" outlineLevel="2">
      <c r="A486" s="73">
        <v>1537</v>
      </c>
      <c r="B486" s="74" t="s">
        <v>1121</v>
      </c>
      <c r="C486" s="75" t="s">
        <v>1298</v>
      </c>
      <c r="D486" s="76">
        <v>0</v>
      </c>
      <c r="E486" s="76">
        <v>0</v>
      </c>
      <c r="F486" s="76">
        <v>0</v>
      </c>
      <c r="G486" s="76">
        <v>0</v>
      </c>
      <c r="H486" s="76">
        <v>0</v>
      </c>
      <c r="I486" s="76">
        <v>0</v>
      </c>
      <c r="J486" s="76">
        <v>0</v>
      </c>
      <c r="K486" s="76">
        <v>0</v>
      </c>
      <c r="L486" s="76">
        <v>0</v>
      </c>
      <c r="M486" s="76">
        <v>0</v>
      </c>
      <c r="N486" s="76">
        <v>0</v>
      </c>
      <c r="O486" s="76">
        <v>0</v>
      </c>
      <c r="P486" s="76">
        <v>0</v>
      </c>
      <c r="Q486" s="76">
        <v>0</v>
      </c>
      <c r="R486" s="76">
        <v>0</v>
      </c>
      <c r="S486" s="76">
        <v>0</v>
      </c>
      <c r="T486" s="76">
        <v>0</v>
      </c>
      <c r="U486" s="76">
        <v>0</v>
      </c>
      <c r="V486" s="76">
        <v>0</v>
      </c>
      <c r="W486" s="76">
        <v>0</v>
      </c>
      <c r="X486" s="76">
        <v>0</v>
      </c>
      <c r="Y486" s="76">
        <v>0</v>
      </c>
      <c r="Z486" s="76">
        <v>0</v>
      </c>
      <c r="AA486" s="76">
        <v>0</v>
      </c>
      <c r="AB486" s="76">
        <v>0</v>
      </c>
      <c r="AC486" s="76">
        <v>0</v>
      </c>
      <c r="AD486" s="76">
        <v>0</v>
      </c>
      <c r="AE486" s="76">
        <v>0</v>
      </c>
      <c r="AF486" s="76">
        <v>0</v>
      </c>
      <c r="AG486" s="76">
        <v>0</v>
      </c>
      <c r="AH486" s="76">
        <v>0</v>
      </c>
      <c r="AI486" s="76">
        <v>0</v>
      </c>
      <c r="AJ486" s="77">
        <f t="shared" si="7"/>
        <v>0</v>
      </c>
      <c r="AM486" s="70"/>
    </row>
    <row r="487" spans="1:39" ht="20.100000000000001" hidden="1" customHeight="1" outlineLevel="2">
      <c r="A487" s="73">
        <v>1538</v>
      </c>
      <c r="B487" s="74" t="s">
        <v>1122</v>
      </c>
      <c r="C487" s="75" t="s">
        <v>1298</v>
      </c>
      <c r="D487" s="76">
        <v>0</v>
      </c>
      <c r="E487" s="76">
        <v>0</v>
      </c>
      <c r="F487" s="76">
        <v>0</v>
      </c>
      <c r="G487" s="76">
        <v>0</v>
      </c>
      <c r="H487" s="76">
        <v>0</v>
      </c>
      <c r="I487" s="76">
        <v>0</v>
      </c>
      <c r="J487" s="76">
        <v>0</v>
      </c>
      <c r="K487" s="76">
        <v>0</v>
      </c>
      <c r="L487" s="76">
        <v>0</v>
      </c>
      <c r="M487" s="76">
        <v>0</v>
      </c>
      <c r="N487" s="76">
        <v>0</v>
      </c>
      <c r="O487" s="76">
        <v>0</v>
      </c>
      <c r="P487" s="76">
        <v>0</v>
      </c>
      <c r="Q487" s="76">
        <v>0</v>
      </c>
      <c r="R487" s="76">
        <v>0</v>
      </c>
      <c r="S487" s="76">
        <v>0</v>
      </c>
      <c r="T487" s="76">
        <v>0</v>
      </c>
      <c r="U487" s="76">
        <v>0</v>
      </c>
      <c r="V487" s="76">
        <v>0</v>
      </c>
      <c r="W487" s="76">
        <v>0</v>
      </c>
      <c r="X487" s="76">
        <v>0</v>
      </c>
      <c r="Y487" s="76">
        <v>0</v>
      </c>
      <c r="Z487" s="76">
        <v>0</v>
      </c>
      <c r="AA487" s="76">
        <v>0</v>
      </c>
      <c r="AB487" s="76">
        <v>0</v>
      </c>
      <c r="AC487" s="76">
        <v>0</v>
      </c>
      <c r="AD487" s="76">
        <v>0</v>
      </c>
      <c r="AE487" s="76">
        <v>0</v>
      </c>
      <c r="AF487" s="76">
        <v>0</v>
      </c>
      <c r="AG487" s="76">
        <v>0</v>
      </c>
      <c r="AH487" s="76">
        <v>0</v>
      </c>
      <c r="AI487" s="76">
        <v>0</v>
      </c>
      <c r="AJ487" s="77">
        <f t="shared" si="7"/>
        <v>0</v>
      </c>
      <c r="AM487" s="70"/>
    </row>
    <row r="488" spans="1:39" ht="20.100000000000001" hidden="1" customHeight="1" outlineLevel="2">
      <c r="A488" s="73">
        <v>1539</v>
      </c>
      <c r="B488" s="74" t="s">
        <v>1123</v>
      </c>
      <c r="C488" s="75" t="s">
        <v>1298</v>
      </c>
      <c r="D488" s="76">
        <v>0</v>
      </c>
      <c r="E488" s="76">
        <v>0</v>
      </c>
      <c r="F488" s="76">
        <v>0</v>
      </c>
      <c r="G488" s="76">
        <v>0</v>
      </c>
      <c r="H488" s="76">
        <v>0</v>
      </c>
      <c r="I488" s="76">
        <v>0</v>
      </c>
      <c r="J488" s="76">
        <v>0</v>
      </c>
      <c r="K488" s="76">
        <v>0</v>
      </c>
      <c r="L488" s="76">
        <v>0</v>
      </c>
      <c r="M488" s="76">
        <v>0</v>
      </c>
      <c r="N488" s="76">
        <v>0</v>
      </c>
      <c r="O488" s="76">
        <v>0</v>
      </c>
      <c r="P488" s="76">
        <v>0</v>
      </c>
      <c r="Q488" s="76">
        <v>0</v>
      </c>
      <c r="R488" s="76">
        <v>0</v>
      </c>
      <c r="S488" s="76">
        <v>0</v>
      </c>
      <c r="T488" s="76">
        <v>0</v>
      </c>
      <c r="U488" s="76">
        <v>0</v>
      </c>
      <c r="V488" s="76">
        <v>0</v>
      </c>
      <c r="W488" s="76">
        <v>0</v>
      </c>
      <c r="X488" s="76">
        <v>0</v>
      </c>
      <c r="Y488" s="76">
        <v>0</v>
      </c>
      <c r="Z488" s="76">
        <v>0</v>
      </c>
      <c r="AA488" s="76">
        <v>0</v>
      </c>
      <c r="AB488" s="76">
        <v>0</v>
      </c>
      <c r="AC488" s="76">
        <v>0</v>
      </c>
      <c r="AD488" s="76">
        <v>0</v>
      </c>
      <c r="AE488" s="76">
        <v>0</v>
      </c>
      <c r="AF488" s="76">
        <v>0</v>
      </c>
      <c r="AG488" s="76">
        <v>0</v>
      </c>
      <c r="AH488" s="76">
        <v>0</v>
      </c>
      <c r="AI488" s="76">
        <v>0</v>
      </c>
      <c r="AJ488" s="77">
        <f t="shared" si="7"/>
        <v>0</v>
      </c>
      <c r="AM488" s="70"/>
    </row>
    <row r="489" spans="1:39" ht="20.100000000000001" hidden="1" customHeight="1" outlineLevel="2">
      <c r="A489" s="73">
        <v>1540</v>
      </c>
      <c r="B489" s="74" t="s">
        <v>1124</v>
      </c>
      <c r="C489" s="75" t="s">
        <v>1298</v>
      </c>
      <c r="D489" s="76">
        <v>0</v>
      </c>
      <c r="E489" s="76">
        <v>0</v>
      </c>
      <c r="F489" s="76">
        <v>0</v>
      </c>
      <c r="G489" s="76">
        <v>0</v>
      </c>
      <c r="H489" s="76">
        <v>0</v>
      </c>
      <c r="I489" s="76">
        <v>0</v>
      </c>
      <c r="J489" s="76">
        <v>0</v>
      </c>
      <c r="K489" s="76">
        <v>0</v>
      </c>
      <c r="L489" s="76">
        <v>0</v>
      </c>
      <c r="M489" s="76">
        <v>0</v>
      </c>
      <c r="N489" s="76">
        <v>0</v>
      </c>
      <c r="O489" s="76">
        <v>0</v>
      </c>
      <c r="P489" s="76">
        <v>0</v>
      </c>
      <c r="Q489" s="76">
        <v>0</v>
      </c>
      <c r="R489" s="76">
        <v>0</v>
      </c>
      <c r="S489" s="76">
        <v>0</v>
      </c>
      <c r="T489" s="76">
        <v>0</v>
      </c>
      <c r="U489" s="76">
        <v>0</v>
      </c>
      <c r="V489" s="76">
        <v>0</v>
      </c>
      <c r="W489" s="76">
        <v>0</v>
      </c>
      <c r="X489" s="76">
        <v>0</v>
      </c>
      <c r="Y489" s="76">
        <v>0</v>
      </c>
      <c r="Z489" s="76">
        <v>0</v>
      </c>
      <c r="AA489" s="76">
        <v>0</v>
      </c>
      <c r="AB489" s="76">
        <v>0</v>
      </c>
      <c r="AC489" s="76">
        <v>0</v>
      </c>
      <c r="AD489" s="76">
        <v>0</v>
      </c>
      <c r="AE489" s="76">
        <v>0</v>
      </c>
      <c r="AF489" s="76">
        <v>0</v>
      </c>
      <c r="AG489" s="76">
        <v>0</v>
      </c>
      <c r="AH489" s="76">
        <v>0</v>
      </c>
      <c r="AI489" s="76">
        <v>0</v>
      </c>
      <c r="AJ489" s="77">
        <f t="shared" si="7"/>
        <v>0</v>
      </c>
      <c r="AM489" s="70"/>
    </row>
    <row r="490" spans="1:39" ht="20.100000000000001" hidden="1" customHeight="1" outlineLevel="2">
      <c r="A490" s="73">
        <v>1601</v>
      </c>
      <c r="B490" s="74" t="s">
        <v>1125</v>
      </c>
      <c r="C490" s="75" t="s">
        <v>1298</v>
      </c>
      <c r="D490" s="76">
        <v>0</v>
      </c>
      <c r="E490" s="76">
        <v>0</v>
      </c>
      <c r="F490" s="76">
        <v>0</v>
      </c>
      <c r="G490" s="76">
        <v>0</v>
      </c>
      <c r="H490" s="76">
        <v>0</v>
      </c>
      <c r="I490" s="76">
        <v>0</v>
      </c>
      <c r="J490" s="76">
        <v>0</v>
      </c>
      <c r="K490" s="76">
        <v>0</v>
      </c>
      <c r="L490" s="76">
        <v>0</v>
      </c>
      <c r="M490" s="76">
        <v>0</v>
      </c>
      <c r="N490" s="76">
        <v>0</v>
      </c>
      <c r="O490" s="76">
        <v>0</v>
      </c>
      <c r="P490" s="76">
        <v>0</v>
      </c>
      <c r="Q490" s="76">
        <v>0</v>
      </c>
      <c r="R490" s="76">
        <v>0</v>
      </c>
      <c r="S490" s="76">
        <v>0</v>
      </c>
      <c r="T490" s="76">
        <v>0</v>
      </c>
      <c r="U490" s="76">
        <v>0</v>
      </c>
      <c r="V490" s="76">
        <v>0</v>
      </c>
      <c r="W490" s="76">
        <v>0</v>
      </c>
      <c r="X490" s="76">
        <v>0</v>
      </c>
      <c r="Y490" s="76">
        <v>0</v>
      </c>
      <c r="Z490" s="76">
        <v>0</v>
      </c>
      <c r="AA490" s="76">
        <v>0</v>
      </c>
      <c r="AB490" s="76">
        <v>0</v>
      </c>
      <c r="AC490" s="76">
        <v>0</v>
      </c>
      <c r="AD490" s="76">
        <v>0</v>
      </c>
      <c r="AE490" s="76">
        <v>0</v>
      </c>
      <c r="AF490" s="76">
        <v>0</v>
      </c>
      <c r="AG490" s="76">
        <v>0</v>
      </c>
      <c r="AH490" s="76">
        <v>0</v>
      </c>
      <c r="AI490" s="76">
        <v>0</v>
      </c>
      <c r="AJ490" s="77">
        <f t="shared" si="7"/>
        <v>0</v>
      </c>
      <c r="AM490" s="70"/>
    </row>
    <row r="491" spans="1:39" ht="20.100000000000001" hidden="1" customHeight="1" outlineLevel="2">
      <c r="A491" s="73">
        <v>1602</v>
      </c>
      <c r="B491" s="74" t="s">
        <v>1126</v>
      </c>
      <c r="C491" s="75" t="s">
        <v>1298</v>
      </c>
      <c r="D491" s="76">
        <v>0</v>
      </c>
      <c r="E491" s="76">
        <v>0</v>
      </c>
      <c r="F491" s="76">
        <v>0</v>
      </c>
      <c r="G491" s="76">
        <v>0</v>
      </c>
      <c r="H491" s="76">
        <v>0</v>
      </c>
      <c r="I491" s="76">
        <v>0</v>
      </c>
      <c r="J491" s="76">
        <v>0</v>
      </c>
      <c r="K491" s="76">
        <v>0</v>
      </c>
      <c r="L491" s="76">
        <v>0</v>
      </c>
      <c r="M491" s="76">
        <v>0</v>
      </c>
      <c r="N491" s="76">
        <v>0</v>
      </c>
      <c r="O491" s="76">
        <v>0</v>
      </c>
      <c r="P491" s="76">
        <v>0</v>
      </c>
      <c r="Q491" s="76">
        <v>0</v>
      </c>
      <c r="R491" s="76">
        <v>0</v>
      </c>
      <c r="S491" s="76">
        <v>0</v>
      </c>
      <c r="T491" s="76">
        <v>0</v>
      </c>
      <c r="U491" s="76">
        <v>0</v>
      </c>
      <c r="V491" s="76">
        <v>0</v>
      </c>
      <c r="W491" s="76">
        <v>0</v>
      </c>
      <c r="X491" s="76">
        <v>0</v>
      </c>
      <c r="Y491" s="76">
        <v>0</v>
      </c>
      <c r="Z491" s="76">
        <v>0</v>
      </c>
      <c r="AA491" s="76">
        <v>0</v>
      </c>
      <c r="AB491" s="76">
        <v>0</v>
      </c>
      <c r="AC491" s="76">
        <v>0</v>
      </c>
      <c r="AD491" s="76">
        <v>0</v>
      </c>
      <c r="AE491" s="76">
        <v>0</v>
      </c>
      <c r="AF491" s="76">
        <v>0</v>
      </c>
      <c r="AG491" s="76">
        <v>0</v>
      </c>
      <c r="AH491" s="76">
        <v>0</v>
      </c>
      <c r="AI491" s="76">
        <v>0</v>
      </c>
      <c r="AJ491" s="77">
        <f t="shared" si="7"/>
        <v>0</v>
      </c>
      <c r="AM491" s="70"/>
    </row>
    <row r="492" spans="1:39" ht="20.100000000000001" hidden="1" customHeight="1" outlineLevel="2">
      <c r="A492" s="73">
        <v>1603</v>
      </c>
      <c r="B492" s="74" t="s">
        <v>1127</v>
      </c>
      <c r="C492" s="75" t="s">
        <v>1298</v>
      </c>
      <c r="D492" s="76">
        <v>0</v>
      </c>
      <c r="E492" s="76">
        <v>0</v>
      </c>
      <c r="F492" s="76">
        <v>0</v>
      </c>
      <c r="G492" s="76">
        <v>0</v>
      </c>
      <c r="H492" s="76">
        <v>0</v>
      </c>
      <c r="I492" s="76">
        <v>0</v>
      </c>
      <c r="J492" s="76">
        <v>0</v>
      </c>
      <c r="K492" s="76">
        <v>0</v>
      </c>
      <c r="L492" s="76">
        <v>0</v>
      </c>
      <c r="M492" s="76">
        <v>0</v>
      </c>
      <c r="N492" s="76">
        <v>0</v>
      </c>
      <c r="O492" s="76">
        <v>0</v>
      </c>
      <c r="P492" s="76">
        <v>0</v>
      </c>
      <c r="Q492" s="76">
        <v>0</v>
      </c>
      <c r="R492" s="76">
        <v>0</v>
      </c>
      <c r="S492" s="76">
        <v>0</v>
      </c>
      <c r="T492" s="76">
        <v>0</v>
      </c>
      <c r="U492" s="76">
        <v>0</v>
      </c>
      <c r="V492" s="76">
        <v>0</v>
      </c>
      <c r="W492" s="76">
        <v>0</v>
      </c>
      <c r="X492" s="76">
        <v>0</v>
      </c>
      <c r="Y492" s="76">
        <v>0</v>
      </c>
      <c r="Z492" s="76">
        <v>0</v>
      </c>
      <c r="AA492" s="76">
        <v>0</v>
      </c>
      <c r="AB492" s="76">
        <v>0</v>
      </c>
      <c r="AC492" s="76">
        <v>0</v>
      </c>
      <c r="AD492" s="76">
        <v>0</v>
      </c>
      <c r="AE492" s="76">
        <v>0</v>
      </c>
      <c r="AF492" s="76">
        <v>0</v>
      </c>
      <c r="AG492" s="76">
        <v>0</v>
      </c>
      <c r="AH492" s="76">
        <v>0</v>
      </c>
      <c r="AI492" s="76">
        <v>0</v>
      </c>
      <c r="AJ492" s="77">
        <f t="shared" si="7"/>
        <v>0</v>
      </c>
      <c r="AM492" s="70"/>
    </row>
    <row r="493" spans="1:39" ht="20.100000000000001" hidden="1" customHeight="1" outlineLevel="2">
      <c r="A493" s="73">
        <v>1604</v>
      </c>
      <c r="B493" s="74" t="s">
        <v>1128</v>
      </c>
      <c r="C493" s="75" t="s">
        <v>1298</v>
      </c>
      <c r="D493" s="76">
        <v>0</v>
      </c>
      <c r="E493" s="76">
        <v>0</v>
      </c>
      <c r="F493" s="76">
        <v>0</v>
      </c>
      <c r="G493" s="76">
        <v>0</v>
      </c>
      <c r="H493" s="76">
        <v>0</v>
      </c>
      <c r="I493" s="76">
        <v>0</v>
      </c>
      <c r="J493" s="76">
        <v>0</v>
      </c>
      <c r="K493" s="76">
        <v>0</v>
      </c>
      <c r="L493" s="76">
        <v>0</v>
      </c>
      <c r="M493" s="76">
        <v>0</v>
      </c>
      <c r="N493" s="76">
        <v>0</v>
      </c>
      <c r="O493" s="76">
        <v>0</v>
      </c>
      <c r="P493" s="76">
        <v>0</v>
      </c>
      <c r="Q493" s="76">
        <v>0</v>
      </c>
      <c r="R493" s="76">
        <v>0</v>
      </c>
      <c r="S493" s="76">
        <v>0</v>
      </c>
      <c r="T493" s="76">
        <v>0</v>
      </c>
      <c r="U493" s="76">
        <v>0</v>
      </c>
      <c r="V493" s="76">
        <v>0</v>
      </c>
      <c r="W493" s="76">
        <v>0</v>
      </c>
      <c r="X493" s="76">
        <v>0</v>
      </c>
      <c r="Y493" s="76">
        <v>0</v>
      </c>
      <c r="Z493" s="76">
        <v>0</v>
      </c>
      <c r="AA493" s="76">
        <v>0</v>
      </c>
      <c r="AB493" s="76">
        <v>0</v>
      </c>
      <c r="AC493" s="76">
        <v>0</v>
      </c>
      <c r="AD493" s="76">
        <v>0</v>
      </c>
      <c r="AE493" s="76">
        <v>0</v>
      </c>
      <c r="AF493" s="76">
        <v>0</v>
      </c>
      <c r="AG493" s="76">
        <v>0</v>
      </c>
      <c r="AH493" s="76">
        <v>0</v>
      </c>
      <c r="AI493" s="76">
        <v>0</v>
      </c>
      <c r="AJ493" s="77">
        <f t="shared" si="7"/>
        <v>0</v>
      </c>
      <c r="AM493" s="70"/>
    </row>
    <row r="494" spans="1:39" ht="20.100000000000001" hidden="1" customHeight="1" outlineLevel="2">
      <c r="A494" s="73">
        <v>1605</v>
      </c>
      <c r="B494" s="74" t="s">
        <v>1129</v>
      </c>
      <c r="C494" s="75" t="s">
        <v>1298</v>
      </c>
      <c r="D494" s="76">
        <v>0</v>
      </c>
      <c r="E494" s="76">
        <v>0</v>
      </c>
      <c r="F494" s="76">
        <v>0</v>
      </c>
      <c r="G494" s="76">
        <v>0</v>
      </c>
      <c r="H494" s="76">
        <v>0</v>
      </c>
      <c r="I494" s="76">
        <v>0</v>
      </c>
      <c r="J494" s="76">
        <v>0</v>
      </c>
      <c r="K494" s="76">
        <v>0</v>
      </c>
      <c r="L494" s="76">
        <v>0</v>
      </c>
      <c r="M494" s="76">
        <v>0</v>
      </c>
      <c r="N494" s="76">
        <v>0</v>
      </c>
      <c r="O494" s="76">
        <v>0</v>
      </c>
      <c r="P494" s="76">
        <v>0</v>
      </c>
      <c r="Q494" s="76">
        <v>0</v>
      </c>
      <c r="R494" s="76">
        <v>0</v>
      </c>
      <c r="S494" s="76">
        <v>0</v>
      </c>
      <c r="T494" s="76">
        <v>0</v>
      </c>
      <c r="U494" s="76">
        <v>0</v>
      </c>
      <c r="V494" s="76">
        <v>0</v>
      </c>
      <c r="W494" s="76">
        <v>0</v>
      </c>
      <c r="X494" s="76">
        <v>0</v>
      </c>
      <c r="Y494" s="76">
        <v>0</v>
      </c>
      <c r="Z494" s="76">
        <v>0</v>
      </c>
      <c r="AA494" s="76">
        <v>0</v>
      </c>
      <c r="AB494" s="76">
        <v>0</v>
      </c>
      <c r="AC494" s="76">
        <v>0</v>
      </c>
      <c r="AD494" s="76">
        <v>0</v>
      </c>
      <c r="AE494" s="76">
        <v>0</v>
      </c>
      <c r="AF494" s="76">
        <v>0</v>
      </c>
      <c r="AG494" s="76">
        <v>0</v>
      </c>
      <c r="AH494" s="76">
        <v>0</v>
      </c>
      <c r="AI494" s="76">
        <v>0</v>
      </c>
      <c r="AJ494" s="77">
        <f t="shared" si="7"/>
        <v>0</v>
      </c>
      <c r="AM494" s="70"/>
    </row>
    <row r="495" spans="1:39" ht="20.100000000000001" hidden="1" customHeight="1" outlineLevel="2">
      <c r="A495" s="73">
        <v>1606</v>
      </c>
      <c r="B495" s="74" t="s">
        <v>1130</v>
      </c>
      <c r="C495" s="75" t="s">
        <v>1298</v>
      </c>
      <c r="D495" s="76">
        <v>0</v>
      </c>
      <c r="E495" s="76">
        <v>0</v>
      </c>
      <c r="F495" s="76">
        <v>0</v>
      </c>
      <c r="G495" s="76">
        <v>0</v>
      </c>
      <c r="H495" s="76">
        <v>0</v>
      </c>
      <c r="I495" s="76">
        <v>0</v>
      </c>
      <c r="J495" s="76">
        <v>0</v>
      </c>
      <c r="K495" s="76">
        <v>0</v>
      </c>
      <c r="L495" s="76">
        <v>0</v>
      </c>
      <c r="M495" s="76">
        <v>0</v>
      </c>
      <c r="N495" s="76">
        <v>0</v>
      </c>
      <c r="O495" s="76">
        <v>0</v>
      </c>
      <c r="P495" s="76">
        <v>0</v>
      </c>
      <c r="Q495" s="76">
        <v>0</v>
      </c>
      <c r="R495" s="76">
        <v>0</v>
      </c>
      <c r="S495" s="76">
        <v>0</v>
      </c>
      <c r="T495" s="76">
        <v>0</v>
      </c>
      <c r="U495" s="76">
        <v>0</v>
      </c>
      <c r="V495" s="76">
        <v>0</v>
      </c>
      <c r="W495" s="76">
        <v>0</v>
      </c>
      <c r="X495" s="76">
        <v>0</v>
      </c>
      <c r="Y495" s="76">
        <v>0</v>
      </c>
      <c r="Z495" s="76">
        <v>0</v>
      </c>
      <c r="AA495" s="76">
        <v>0</v>
      </c>
      <c r="AB495" s="76">
        <v>0</v>
      </c>
      <c r="AC495" s="76">
        <v>0</v>
      </c>
      <c r="AD495" s="76">
        <v>0</v>
      </c>
      <c r="AE495" s="76">
        <v>0</v>
      </c>
      <c r="AF495" s="76">
        <v>0</v>
      </c>
      <c r="AG495" s="76">
        <v>0</v>
      </c>
      <c r="AH495" s="76">
        <v>0</v>
      </c>
      <c r="AI495" s="76">
        <v>0</v>
      </c>
      <c r="AJ495" s="77">
        <f t="shared" si="7"/>
        <v>0</v>
      </c>
      <c r="AM495" s="70"/>
    </row>
    <row r="496" spans="1:39" ht="20.100000000000001" hidden="1" customHeight="1" outlineLevel="2">
      <c r="A496" s="73">
        <v>1607</v>
      </c>
      <c r="B496" s="74" t="s">
        <v>1131</v>
      </c>
      <c r="C496" s="75" t="s">
        <v>1298</v>
      </c>
      <c r="D496" s="76">
        <v>0</v>
      </c>
      <c r="E496" s="76">
        <v>0</v>
      </c>
      <c r="F496" s="76">
        <v>0</v>
      </c>
      <c r="G496" s="76">
        <v>0</v>
      </c>
      <c r="H496" s="76">
        <v>0</v>
      </c>
      <c r="I496" s="76">
        <v>0</v>
      </c>
      <c r="J496" s="76">
        <v>0</v>
      </c>
      <c r="K496" s="76">
        <v>0</v>
      </c>
      <c r="L496" s="76">
        <v>0</v>
      </c>
      <c r="M496" s="76">
        <v>0</v>
      </c>
      <c r="N496" s="76">
        <v>0</v>
      </c>
      <c r="O496" s="76">
        <v>0</v>
      </c>
      <c r="P496" s="76">
        <v>0</v>
      </c>
      <c r="Q496" s="76">
        <v>0</v>
      </c>
      <c r="R496" s="76">
        <v>0</v>
      </c>
      <c r="S496" s="76">
        <v>0</v>
      </c>
      <c r="T496" s="76">
        <v>0</v>
      </c>
      <c r="U496" s="76">
        <v>0</v>
      </c>
      <c r="V496" s="76">
        <v>0</v>
      </c>
      <c r="W496" s="76">
        <v>0</v>
      </c>
      <c r="X496" s="76">
        <v>0</v>
      </c>
      <c r="Y496" s="76">
        <v>0</v>
      </c>
      <c r="Z496" s="76">
        <v>0</v>
      </c>
      <c r="AA496" s="76">
        <v>0</v>
      </c>
      <c r="AB496" s="76">
        <v>0</v>
      </c>
      <c r="AC496" s="76">
        <v>0</v>
      </c>
      <c r="AD496" s="76">
        <v>0</v>
      </c>
      <c r="AE496" s="76">
        <v>0</v>
      </c>
      <c r="AF496" s="76">
        <v>0</v>
      </c>
      <c r="AG496" s="76">
        <v>0</v>
      </c>
      <c r="AH496" s="76">
        <v>0</v>
      </c>
      <c r="AI496" s="76">
        <v>0</v>
      </c>
      <c r="AJ496" s="77">
        <f t="shared" si="7"/>
        <v>0</v>
      </c>
      <c r="AM496" s="70"/>
    </row>
    <row r="497" spans="1:39" ht="20.100000000000001" hidden="1" customHeight="1" outlineLevel="2">
      <c r="A497" s="73">
        <v>1608</v>
      </c>
      <c r="B497" s="74" t="s">
        <v>1132</v>
      </c>
      <c r="C497" s="75" t="s">
        <v>1298</v>
      </c>
      <c r="D497" s="76">
        <v>0</v>
      </c>
      <c r="E497" s="76">
        <v>0</v>
      </c>
      <c r="F497" s="76">
        <v>0</v>
      </c>
      <c r="G497" s="76">
        <v>0</v>
      </c>
      <c r="H497" s="76">
        <v>0</v>
      </c>
      <c r="I497" s="76">
        <v>0</v>
      </c>
      <c r="J497" s="76">
        <v>0</v>
      </c>
      <c r="K497" s="76">
        <v>0</v>
      </c>
      <c r="L497" s="76">
        <v>0</v>
      </c>
      <c r="M497" s="76">
        <v>0</v>
      </c>
      <c r="N497" s="76">
        <v>0</v>
      </c>
      <c r="O497" s="76">
        <v>0</v>
      </c>
      <c r="P497" s="76">
        <v>0</v>
      </c>
      <c r="Q497" s="76">
        <v>0</v>
      </c>
      <c r="R497" s="76">
        <v>0</v>
      </c>
      <c r="S497" s="76">
        <v>0</v>
      </c>
      <c r="T497" s="76">
        <v>0</v>
      </c>
      <c r="U497" s="76">
        <v>0</v>
      </c>
      <c r="V497" s="76">
        <v>0</v>
      </c>
      <c r="W497" s="76">
        <v>0</v>
      </c>
      <c r="X497" s="76">
        <v>0</v>
      </c>
      <c r="Y497" s="76">
        <v>0</v>
      </c>
      <c r="Z497" s="76">
        <v>0</v>
      </c>
      <c r="AA497" s="76">
        <v>0</v>
      </c>
      <c r="AB497" s="76">
        <v>0</v>
      </c>
      <c r="AC497" s="76">
        <v>0</v>
      </c>
      <c r="AD497" s="76">
        <v>0</v>
      </c>
      <c r="AE497" s="76">
        <v>0</v>
      </c>
      <c r="AF497" s="76">
        <v>0</v>
      </c>
      <c r="AG497" s="76">
        <v>0</v>
      </c>
      <c r="AH497" s="76">
        <v>0</v>
      </c>
      <c r="AI497" s="76">
        <v>0</v>
      </c>
      <c r="AJ497" s="77">
        <f t="shared" si="7"/>
        <v>0</v>
      </c>
      <c r="AM497" s="70"/>
    </row>
    <row r="498" spans="1:39" ht="20.100000000000001" hidden="1" customHeight="1" outlineLevel="2">
      <c r="A498" s="73">
        <v>1609</v>
      </c>
      <c r="B498" s="74" t="s">
        <v>1133</v>
      </c>
      <c r="C498" s="75" t="s">
        <v>1298</v>
      </c>
      <c r="D498" s="76">
        <v>0</v>
      </c>
      <c r="E498" s="76">
        <v>0</v>
      </c>
      <c r="F498" s="76">
        <v>0</v>
      </c>
      <c r="G498" s="76">
        <v>0</v>
      </c>
      <c r="H498" s="76">
        <v>0</v>
      </c>
      <c r="I498" s="76">
        <v>0</v>
      </c>
      <c r="J498" s="76">
        <v>0</v>
      </c>
      <c r="K498" s="76">
        <v>0</v>
      </c>
      <c r="L498" s="76">
        <v>0</v>
      </c>
      <c r="M498" s="76">
        <v>0</v>
      </c>
      <c r="N498" s="76">
        <v>0</v>
      </c>
      <c r="O498" s="76">
        <v>0</v>
      </c>
      <c r="P498" s="76">
        <v>0</v>
      </c>
      <c r="Q498" s="76">
        <v>0</v>
      </c>
      <c r="R498" s="76">
        <v>0</v>
      </c>
      <c r="S498" s="76">
        <v>0</v>
      </c>
      <c r="T498" s="76">
        <v>0</v>
      </c>
      <c r="U498" s="76">
        <v>0</v>
      </c>
      <c r="V498" s="76">
        <v>0</v>
      </c>
      <c r="W498" s="76">
        <v>0</v>
      </c>
      <c r="X498" s="76">
        <v>0</v>
      </c>
      <c r="Y498" s="76">
        <v>0</v>
      </c>
      <c r="Z498" s="76">
        <v>0</v>
      </c>
      <c r="AA498" s="76">
        <v>0</v>
      </c>
      <c r="AB498" s="76">
        <v>0</v>
      </c>
      <c r="AC498" s="76">
        <v>0</v>
      </c>
      <c r="AD498" s="76">
        <v>0</v>
      </c>
      <c r="AE498" s="76">
        <v>0</v>
      </c>
      <c r="AF498" s="76">
        <v>0</v>
      </c>
      <c r="AG498" s="76">
        <v>0</v>
      </c>
      <c r="AH498" s="76">
        <v>0</v>
      </c>
      <c r="AI498" s="76">
        <v>0</v>
      </c>
      <c r="AJ498" s="77">
        <f t="shared" si="7"/>
        <v>0</v>
      </c>
      <c r="AM498" s="70"/>
    </row>
    <row r="499" spans="1:39" ht="20.100000000000001" hidden="1" customHeight="1" outlineLevel="2">
      <c r="A499" s="73">
        <v>1610</v>
      </c>
      <c r="B499" s="74" t="s">
        <v>1134</v>
      </c>
      <c r="C499" s="75" t="s">
        <v>1298</v>
      </c>
      <c r="D499" s="76">
        <v>0</v>
      </c>
      <c r="E499" s="76">
        <v>0</v>
      </c>
      <c r="F499" s="76">
        <v>0</v>
      </c>
      <c r="G499" s="76">
        <v>0</v>
      </c>
      <c r="H499" s="76">
        <v>0</v>
      </c>
      <c r="I499" s="76">
        <v>0</v>
      </c>
      <c r="J499" s="76">
        <v>0</v>
      </c>
      <c r="K499" s="76">
        <v>0</v>
      </c>
      <c r="L499" s="76">
        <v>0</v>
      </c>
      <c r="M499" s="76">
        <v>0</v>
      </c>
      <c r="N499" s="76">
        <v>0</v>
      </c>
      <c r="O499" s="76">
        <v>0</v>
      </c>
      <c r="P499" s="76">
        <v>0</v>
      </c>
      <c r="Q499" s="76">
        <v>0</v>
      </c>
      <c r="R499" s="76">
        <v>0</v>
      </c>
      <c r="S499" s="76">
        <v>0</v>
      </c>
      <c r="T499" s="76">
        <v>0</v>
      </c>
      <c r="U499" s="76">
        <v>0</v>
      </c>
      <c r="V499" s="76">
        <v>0</v>
      </c>
      <c r="W499" s="76">
        <v>0</v>
      </c>
      <c r="X499" s="76">
        <v>0</v>
      </c>
      <c r="Y499" s="76">
        <v>0</v>
      </c>
      <c r="Z499" s="76">
        <v>0</v>
      </c>
      <c r="AA499" s="76">
        <v>0</v>
      </c>
      <c r="AB499" s="76">
        <v>0</v>
      </c>
      <c r="AC499" s="76">
        <v>0</v>
      </c>
      <c r="AD499" s="76">
        <v>0</v>
      </c>
      <c r="AE499" s="76">
        <v>0</v>
      </c>
      <c r="AF499" s="76">
        <v>0</v>
      </c>
      <c r="AG499" s="76">
        <v>0</v>
      </c>
      <c r="AH499" s="76">
        <v>0</v>
      </c>
      <c r="AI499" s="76">
        <v>0</v>
      </c>
      <c r="AJ499" s="77">
        <f t="shared" si="7"/>
        <v>0</v>
      </c>
      <c r="AM499" s="70"/>
    </row>
    <row r="500" spans="1:39" ht="20.100000000000001" hidden="1" customHeight="1" outlineLevel="2">
      <c r="A500" s="73">
        <v>1611</v>
      </c>
      <c r="B500" s="74" t="s">
        <v>1135</v>
      </c>
      <c r="C500" s="75" t="s">
        <v>1298</v>
      </c>
      <c r="D500" s="76">
        <v>0</v>
      </c>
      <c r="E500" s="76">
        <v>0</v>
      </c>
      <c r="F500" s="76">
        <v>0</v>
      </c>
      <c r="G500" s="76">
        <v>0</v>
      </c>
      <c r="H500" s="76">
        <v>0</v>
      </c>
      <c r="I500" s="76">
        <v>0</v>
      </c>
      <c r="J500" s="76">
        <v>0</v>
      </c>
      <c r="K500" s="76">
        <v>0</v>
      </c>
      <c r="L500" s="76">
        <v>0</v>
      </c>
      <c r="M500" s="76">
        <v>0</v>
      </c>
      <c r="N500" s="76">
        <v>0</v>
      </c>
      <c r="O500" s="76">
        <v>0</v>
      </c>
      <c r="P500" s="76">
        <v>0</v>
      </c>
      <c r="Q500" s="76">
        <v>0</v>
      </c>
      <c r="R500" s="76">
        <v>0</v>
      </c>
      <c r="S500" s="76">
        <v>0</v>
      </c>
      <c r="T500" s="76">
        <v>0</v>
      </c>
      <c r="U500" s="76">
        <v>0</v>
      </c>
      <c r="V500" s="76">
        <v>0</v>
      </c>
      <c r="W500" s="76">
        <v>0</v>
      </c>
      <c r="X500" s="76">
        <v>0</v>
      </c>
      <c r="Y500" s="76">
        <v>0</v>
      </c>
      <c r="Z500" s="76">
        <v>0</v>
      </c>
      <c r="AA500" s="76">
        <v>0</v>
      </c>
      <c r="AB500" s="76">
        <v>0</v>
      </c>
      <c r="AC500" s="76">
        <v>0</v>
      </c>
      <c r="AD500" s="76">
        <v>0</v>
      </c>
      <c r="AE500" s="76">
        <v>0</v>
      </c>
      <c r="AF500" s="76">
        <v>0</v>
      </c>
      <c r="AG500" s="76">
        <v>0</v>
      </c>
      <c r="AH500" s="76">
        <v>0</v>
      </c>
      <c r="AI500" s="76">
        <v>0</v>
      </c>
      <c r="AJ500" s="77">
        <f t="shared" si="7"/>
        <v>0</v>
      </c>
      <c r="AM500" s="70"/>
    </row>
    <row r="501" spans="1:39" ht="20.100000000000001" hidden="1" customHeight="1" outlineLevel="2">
      <c r="A501" s="73">
        <v>1701</v>
      </c>
      <c r="B501" s="74" t="s">
        <v>1136</v>
      </c>
      <c r="C501" s="75" t="s">
        <v>1298</v>
      </c>
      <c r="D501" s="76">
        <v>0</v>
      </c>
      <c r="E501" s="76">
        <v>0</v>
      </c>
      <c r="F501" s="76">
        <v>0</v>
      </c>
      <c r="G501" s="76">
        <v>0</v>
      </c>
      <c r="H501" s="76">
        <v>0</v>
      </c>
      <c r="I501" s="76">
        <v>0</v>
      </c>
      <c r="J501" s="76">
        <v>0</v>
      </c>
      <c r="K501" s="76">
        <v>0</v>
      </c>
      <c r="L501" s="76">
        <v>0</v>
      </c>
      <c r="M501" s="76">
        <v>0</v>
      </c>
      <c r="N501" s="76">
        <v>0</v>
      </c>
      <c r="O501" s="76">
        <v>0</v>
      </c>
      <c r="P501" s="76">
        <v>0</v>
      </c>
      <c r="Q501" s="76">
        <v>0</v>
      </c>
      <c r="R501" s="76">
        <v>0</v>
      </c>
      <c r="S501" s="76">
        <v>0</v>
      </c>
      <c r="T501" s="76">
        <v>0</v>
      </c>
      <c r="U501" s="76">
        <v>0</v>
      </c>
      <c r="V501" s="76">
        <v>0</v>
      </c>
      <c r="W501" s="76">
        <v>0</v>
      </c>
      <c r="X501" s="76">
        <v>0</v>
      </c>
      <c r="Y501" s="76">
        <v>0</v>
      </c>
      <c r="Z501" s="76">
        <v>0</v>
      </c>
      <c r="AA501" s="76">
        <v>0</v>
      </c>
      <c r="AB501" s="76">
        <v>0</v>
      </c>
      <c r="AC501" s="76">
        <v>0</v>
      </c>
      <c r="AD501" s="76">
        <v>0</v>
      </c>
      <c r="AE501" s="76">
        <v>0</v>
      </c>
      <c r="AF501" s="76">
        <v>0</v>
      </c>
      <c r="AG501" s="76">
        <v>0</v>
      </c>
      <c r="AH501" s="76">
        <v>0</v>
      </c>
      <c r="AI501" s="76">
        <v>0</v>
      </c>
      <c r="AJ501" s="77">
        <f t="shared" si="7"/>
        <v>0</v>
      </c>
      <c r="AM501" s="70"/>
    </row>
    <row r="502" spans="1:39" ht="20.100000000000001" hidden="1" customHeight="1" outlineLevel="2">
      <c r="A502" s="73">
        <v>1702</v>
      </c>
      <c r="B502" s="74" t="s">
        <v>1137</v>
      </c>
      <c r="C502" s="75" t="s">
        <v>1298</v>
      </c>
      <c r="D502" s="76">
        <v>0</v>
      </c>
      <c r="E502" s="76">
        <v>0</v>
      </c>
      <c r="F502" s="76">
        <v>0</v>
      </c>
      <c r="G502" s="76">
        <v>0</v>
      </c>
      <c r="H502" s="76">
        <v>0</v>
      </c>
      <c r="I502" s="76">
        <v>0</v>
      </c>
      <c r="J502" s="76">
        <v>0</v>
      </c>
      <c r="K502" s="76">
        <v>0</v>
      </c>
      <c r="L502" s="76">
        <v>0</v>
      </c>
      <c r="M502" s="76">
        <v>0</v>
      </c>
      <c r="N502" s="76">
        <v>0</v>
      </c>
      <c r="O502" s="76">
        <v>0</v>
      </c>
      <c r="P502" s="76">
        <v>0</v>
      </c>
      <c r="Q502" s="76">
        <v>0</v>
      </c>
      <c r="R502" s="76">
        <v>0</v>
      </c>
      <c r="S502" s="76">
        <v>0</v>
      </c>
      <c r="T502" s="76">
        <v>0</v>
      </c>
      <c r="U502" s="76">
        <v>0</v>
      </c>
      <c r="V502" s="76">
        <v>0</v>
      </c>
      <c r="W502" s="76">
        <v>0</v>
      </c>
      <c r="X502" s="76">
        <v>0</v>
      </c>
      <c r="Y502" s="76">
        <v>0</v>
      </c>
      <c r="Z502" s="76">
        <v>0</v>
      </c>
      <c r="AA502" s="76">
        <v>0</v>
      </c>
      <c r="AB502" s="76">
        <v>0</v>
      </c>
      <c r="AC502" s="76">
        <v>0</v>
      </c>
      <c r="AD502" s="76">
        <v>0</v>
      </c>
      <c r="AE502" s="76">
        <v>0</v>
      </c>
      <c r="AF502" s="76">
        <v>0</v>
      </c>
      <c r="AG502" s="76">
        <v>0</v>
      </c>
      <c r="AH502" s="76">
        <v>0</v>
      </c>
      <c r="AI502" s="76">
        <v>0</v>
      </c>
      <c r="AJ502" s="77">
        <f t="shared" si="7"/>
        <v>0</v>
      </c>
      <c r="AM502" s="70"/>
    </row>
    <row r="503" spans="1:39" ht="20.100000000000001" hidden="1" customHeight="1" outlineLevel="2">
      <c r="A503" s="73">
        <v>1703</v>
      </c>
      <c r="B503" s="74" t="s">
        <v>1138</v>
      </c>
      <c r="C503" s="75" t="s">
        <v>1298</v>
      </c>
      <c r="D503" s="76">
        <v>0</v>
      </c>
      <c r="E503" s="76">
        <v>0</v>
      </c>
      <c r="F503" s="76">
        <v>0</v>
      </c>
      <c r="G503" s="76">
        <v>0</v>
      </c>
      <c r="H503" s="76">
        <v>0</v>
      </c>
      <c r="I503" s="76">
        <v>0</v>
      </c>
      <c r="J503" s="76">
        <v>0</v>
      </c>
      <c r="K503" s="76">
        <v>0</v>
      </c>
      <c r="L503" s="76">
        <v>0</v>
      </c>
      <c r="M503" s="76">
        <v>0</v>
      </c>
      <c r="N503" s="76">
        <v>0</v>
      </c>
      <c r="O503" s="76">
        <v>0</v>
      </c>
      <c r="P503" s="76">
        <v>0</v>
      </c>
      <c r="Q503" s="76">
        <v>0</v>
      </c>
      <c r="R503" s="76">
        <v>0</v>
      </c>
      <c r="S503" s="76">
        <v>0</v>
      </c>
      <c r="T503" s="76">
        <v>0</v>
      </c>
      <c r="U503" s="76">
        <v>0</v>
      </c>
      <c r="V503" s="76">
        <v>0</v>
      </c>
      <c r="W503" s="76">
        <v>0</v>
      </c>
      <c r="X503" s="76">
        <v>0</v>
      </c>
      <c r="Y503" s="76">
        <v>0</v>
      </c>
      <c r="Z503" s="76">
        <v>0</v>
      </c>
      <c r="AA503" s="76">
        <v>0</v>
      </c>
      <c r="AB503" s="76">
        <v>0</v>
      </c>
      <c r="AC503" s="76">
        <v>0</v>
      </c>
      <c r="AD503" s="76">
        <v>0</v>
      </c>
      <c r="AE503" s="76">
        <v>0</v>
      </c>
      <c r="AF503" s="76">
        <v>0</v>
      </c>
      <c r="AG503" s="76">
        <v>0</v>
      </c>
      <c r="AH503" s="76">
        <v>0</v>
      </c>
      <c r="AI503" s="76">
        <v>0</v>
      </c>
      <c r="AJ503" s="77">
        <f t="shared" si="7"/>
        <v>0</v>
      </c>
      <c r="AM503" s="70"/>
    </row>
    <row r="504" spans="1:39" ht="20.100000000000001" hidden="1" customHeight="1" outlineLevel="2">
      <c r="A504" s="73">
        <v>1704</v>
      </c>
      <c r="B504" s="74" t="s">
        <v>1139</v>
      </c>
      <c r="C504" s="75" t="s">
        <v>1298</v>
      </c>
      <c r="D504" s="76">
        <v>0</v>
      </c>
      <c r="E504" s="76">
        <v>0</v>
      </c>
      <c r="F504" s="76">
        <v>0</v>
      </c>
      <c r="G504" s="76">
        <v>0</v>
      </c>
      <c r="H504" s="76">
        <v>0</v>
      </c>
      <c r="I504" s="76">
        <v>0</v>
      </c>
      <c r="J504" s="76">
        <v>0</v>
      </c>
      <c r="K504" s="76">
        <v>0</v>
      </c>
      <c r="L504" s="76">
        <v>0</v>
      </c>
      <c r="M504" s="76">
        <v>0</v>
      </c>
      <c r="N504" s="76">
        <v>0</v>
      </c>
      <c r="O504" s="76">
        <v>0</v>
      </c>
      <c r="P504" s="76">
        <v>0</v>
      </c>
      <c r="Q504" s="76">
        <v>0</v>
      </c>
      <c r="R504" s="76">
        <v>0</v>
      </c>
      <c r="S504" s="76">
        <v>0</v>
      </c>
      <c r="T504" s="76">
        <v>0</v>
      </c>
      <c r="U504" s="76">
        <v>0</v>
      </c>
      <c r="V504" s="76">
        <v>0</v>
      </c>
      <c r="W504" s="76">
        <v>0</v>
      </c>
      <c r="X504" s="76">
        <v>0</v>
      </c>
      <c r="Y504" s="76">
        <v>0</v>
      </c>
      <c r="Z504" s="76">
        <v>0</v>
      </c>
      <c r="AA504" s="76">
        <v>0</v>
      </c>
      <c r="AB504" s="76">
        <v>0</v>
      </c>
      <c r="AC504" s="76">
        <v>0</v>
      </c>
      <c r="AD504" s="76">
        <v>0</v>
      </c>
      <c r="AE504" s="76">
        <v>0</v>
      </c>
      <c r="AF504" s="76">
        <v>0</v>
      </c>
      <c r="AG504" s="76">
        <v>0</v>
      </c>
      <c r="AH504" s="76">
        <v>0</v>
      </c>
      <c r="AI504" s="76">
        <v>0</v>
      </c>
      <c r="AJ504" s="77">
        <f t="shared" si="7"/>
        <v>0</v>
      </c>
      <c r="AM504" s="70"/>
    </row>
    <row r="505" spans="1:39" ht="20.100000000000001" hidden="1" customHeight="1" outlineLevel="2">
      <c r="A505" s="73">
        <v>1705</v>
      </c>
      <c r="B505" s="74" t="s">
        <v>1140</v>
      </c>
      <c r="C505" s="75" t="s">
        <v>1298</v>
      </c>
      <c r="D505" s="76">
        <v>0</v>
      </c>
      <c r="E505" s="76">
        <v>0</v>
      </c>
      <c r="F505" s="76">
        <v>0</v>
      </c>
      <c r="G505" s="76">
        <v>0</v>
      </c>
      <c r="H505" s="76">
        <v>0</v>
      </c>
      <c r="I505" s="76">
        <v>0</v>
      </c>
      <c r="J505" s="76">
        <v>0</v>
      </c>
      <c r="K505" s="76">
        <v>0</v>
      </c>
      <c r="L505" s="76">
        <v>0</v>
      </c>
      <c r="M505" s="76">
        <v>0</v>
      </c>
      <c r="N505" s="76">
        <v>0</v>
      </c>
      <c r="O505" s="76">
        <v>0</v>
      </c>
      <c r="P505" s="76">
        <v>0</v>
      </c>
      <c r="Q505" s="76">
        <v>0</v>
      </c>
      <c r="R505" s="76">
        <v>0</v>
      </c>
      <c r="S505" s="76">
        <v>0</v>
      </c>
      <c r="T505" s="76">
        <v>0</v>
      </c>
      <c r="U505" s="76">
        <v>0</v>
      </c>
      <c r="V505" s="76">
        <v>0</v>
      </c>
      <c r="W505" s="76">
        <v>0</v>
      </c>
      <c r="X505" s="76">
        <v>0</v>
      </c>
      <c r="Y505" s="76">
        <v>0</v>
      </c>
      <c r="Z505" s="76">
        <v>0</v>
      </c>
      <c r="AA505" s="76">
        <v>0</v>
      </c>
      <c r="AB505" s="76">
        <v>0</v>
      </c>
      <c r="AC505" s="76">
        <v>0</v>
      </c>
      <c r="AD505" s="76">
        <v>0</v>
      </c>
      <c r="AE505" s="76">
        <v>0</v>
      </c>
      <c r="AF505" s="76">
        <v>0</v>
      </c>
      <c r="AG505" s="76">
        <v>0</v>
      </c>
      <c r="AH505" s="76">
        <v>0</v>
      </c>
      <c r="AI505" s="76">
        <v>0</v>
      </c>
      <c r="AJ505" s="77">
        <f t="shared" si="7"/>
        <v>0</v>
      </c>
      <c r="AM505" s="70"/>
    </row>
    <row r="506" spans="1:39" ht="20.100000000000001" hidden="1" customHeight="1" outlineLevel="2">
      <c r="A506" s="73">
        <v>1706</v>
      </c>
      <c r="B506" s="74" t="s">
        <v>1141</v>
      </c>
      <c r="C506" s="75" t="s">
        <v>1298</v>
      </c>
      <c r="D506" s="76">
        <v>0</v>
      </c>
      <c r="E506" s="76">
        <v>0</v>
      </c>
      <c r="F506" s="76">
        <v>0</v>
      </c>
      <c r="G506" s="76">
        <v>0</v>
      </c>
      <c r="H506" s="76">
        <v>0</v>
      </c>
      <c r="I506" s="76">
        <v>0</v>
      </c>
      <c r="J506" s="76">
        <v>0</v>
      </c>
      <c r="K506" s="76">
        <v>0</v>
      </c>
      <c r="L506" s="76">
        <v>0</v>
      </c>
      <c r="M506" s="76">
        <v>0</v>
      </c>
      <c r="N506" s="76">
        <v>0</v>
      </c>
      <c r="O506" s="76">
        <v>0</v>
      </c>
      <c r="P506" s="76">
        <v>0</v>
      </c>
      <c r="Q506" s="76">
        <v>0</v>
      </c>
      <c r="R506" s="76">
        <v>0</v>
      </c>
      <c r="S506" s="76">
        <v>0</v>
      </c>
      <c r="T506" s="76">
        <v>0</v>
      </c>
      <c r="U506" s="76">
        <v>0</v>
      </c>
      <c r="V506" s="76">
        <v>0</v>
      </c>
      <c r="W506" s="76">
        <v>0</v>
      </c>
      <c r="X506" s="76">
        <v>0</v>
      </c>
      <c r="Y506" s="76">
        <v>0</v>
      </c>
      <c r="Z506" s="76">
        <v>0</v>
      </c>
      <c r="AA506" s="76">
        <v>0</v>
      </c>
      <c r="AB506" s="76">
        <v>0</v>
      </c>
      <c r="AC506" s="76">
        <v>0</v>
      </c>
      <c r="AD506" s="76">
        <v>0</v>
      </c>
      <c r="AE506" s="76">
        <v>0</v>
      </c>
      <c r="AF506" s="76">
        <v>0</v>
      </c>
      <c r="AG506" s="76">
        <v>0</v>
      </c>
      <c r="AH506" s="76">
        <v>0</v>
      </c>
      <c r="AI506" s="76">
        <v>0</v>
      </c>
      <c r="AJ506" s="77">
        <f t="shared" si="7"/>
        <v>0</v>
      </c>
      <c r="AM506" s="70"/>
    </row>
    <row r="507" spans="1:39" ht="20.100000000000001" hidden="1" customHeight="1" outlineLevel="2">
      <c r="A507" s="73">
        <v>1707</v>
      </c>
      <c r="B507" s="74" t="s">
        <v>1142</v>
      </c>
      <c r="C507" s="75" t="s">
        <v>1298</v>
      </c>
      <c r="D507" s="76">
        <v>0</v>
      </c>
      <c r="E507" s="76">
        <v>0</v>
      </c>
      <c r="F507" s="76">
        <v>0</v>
      </c>
      <c r="G507" s="76">
        <v>0</v>
      </c>
      <c r="H507" s="76">
        <v>0</v>
      </c>
      <c r="I507" s="76">
        <v>0</v>
      </c>
      <c r="J507" s="76">
        <v>0</v>
      </c>
      <c r="K507" s="76">
        <v>0</v>
      </c>
      <c r="L507" s="76">
        <v>0</v>
      </c>
      <c r="M507" s="76">
        <v>0</v>
      </c>
      <c r="N507" s="76">
        <v>0</v>
      </c>
      <c r="O507" s="76">
        <v>0</v>
      </c>
      <c r="P507" s="76">
        <v>0</v>
      </c>
      <c r="Q507" s="76">
        <v>0</v>
      </c>
      <c r="R507" s="76">
        <v>0</v>
      </c>
      <c r="S507" s="76">
        <v>0</v>
      </c>
      <c r="T507" s="76">
        <v>0</v>
      </c>
      <c r="U507" s="76">
        <v>0</v>
      </c>
      <c r="V507" s="76">
        <v>0</v>
      </c>
      <c r="W507" s="76">
        <v>0</v>
      </c>
      <c r="X507" s="76">
        <v>0</v>
      </c>
      <c r="Y507" s="76">
        <v>0</v>
      </c>
      <c r="Z507" s="76">
        <v>0</v>
      </c>
      <c r="AA507" s="76">
        <v>0</v>
      </c>
      <c r="AB507" s="76">
        <v>0</v>
      </c>
      <c r="AC507" s="76">
        <v>0</v>
      </c>
      <c r="AD507" s="76">
        <v>0</v>
      </c>
      <c r="AE507" s="76">
        <v>0</v>
      </c>
      <c r="AF507" s="76">
        <v>0</v>
      </c>
      <c r="AG507" s="76">
        <v>0</v>
      </c>
      <c r="AH507" s="76">
        <v>0</v>
      </c>
      <c r="AI507" s="76">
        <v>0</v>
      </c>
      <c r="AJ507" s="77">
        <f t="shared" si="7"/>
        <v>0</v>
      </c>
      <c r="AM507" s="70"/>
    </row>
    <row r="508" spans="1:39" ht="20.100000000000001" hidden="1" customHeight="1" outlineLevel="2">
      <c r="A508" s="73">
        <v>1708</v>
      </c>
      <c r="B508" s="74" t="s">
        <v>1143</v>
      </c>
      <c r="C508" s="75" t="s">
        <v>1298</v>
      </c>
      <c r="D508" s="76">
        <v>0</v>
      </c>
      <c r="E508" s="76">
        <v>0</v>
      </c>
      <c r="F508" s="76">
        <v>0</v>
      </c>
      <c r="G508" s="76">
        <v>0</v>
      </c>
      <c r="H508" s="76">
        <v>0</v>
      </c>
      <c r="I508" s="76">
        <v>0</v>
      </c>
      <c r="J508" s="76">
        <v>0</v>
      </c>
      <c r="K508" s="76">
        <v>0</v>
      </c>
      <c r="L508" s="76">
        <v>0</v>
      </c>
      <c r="M508" s="76">
        <v>0</v>
      </c>
      <c r="N508" s="76">
        <v>0</v>
      </c>
      <c r="O508" s="76">
        <v>0</v>
      </c>
      <c r="P508" s="76">
        <v>0</v>
      </c>
      <c r="Q508" s="76">
        <v>0</v>
      </c>
      <c r="R508" s="76">
        <v>0</v>
      </c>
      <c r="S508" s="76">
        <v>0</v>
      </c>
      <c r="T508" s="76">
        <v>0</v>
      </c>
      <c r="U508" s="76">
        <v>0</v>
      </c>
      <c r="V508" s="76">
        <v>0</v>
      </c>
      <c r="W508" s="76">
        <v>0</v>
      </c>
      <c r="X508" s="76">
        <v>0</v>
      </c>
      <c r="Y508" s="76">
        <v>0</v>
      </c>
      <c r="Z508" s="76">
        <v>0</v>
      </c>
      <c r="AA508" s="76">
        <v>0</v>
      </c>
      <c r="AB508" s="76">
        <v>0</v>
      </c>
      <c r="AC508" s="76">
        <v>0</v>
      </c>
      <c r="AD508" s="76">
        <v>0</v>
      </c>
      <c r="AE508" s="76">
        <v>0</v>
      </c>
      <c r="AF508" s="76">
        <v>0</v>
      </c>
      <c r="AG508" s="76">
        <v>0</v>
      </c>
      <c r="AH508" s="76">
        <v>0</v>
      </c>
      <c r="AI508" s="76">
        <v>0</v>
      </c>
      <c r="AJ508" s="77">
        <f t="shared" si="7"/>
        <v>0</v>
      </c>
      <c r="AM508" s="70"/>
    </row>
    <row r="509" spans="1:39" ht="20.100000000000001" hidden="1" customHeight="1" outlineLevel="2">
      <c r="A509" s="73">
        <v>1709</v>
      </c>
      <c r="B509" s="74" t="s">
        <v>1144</v>
      </c>
      <c r="C509" s="75" t="s">
        <v>1298</v>
      </c>
      <c r="D509" s="76">
        <v>0</v>
      </c>
      <c r="E509" s="76">
        <v>0</v>
      </c>
      <c r="F509" s="76">
        <v>0</v>
      </c>
      <c r="G509" s="76">
        <v>0</v>
      </c>
      <c r="H509" s="76">
        <v>0</v>
      </c>
      <c r="I509" s="76">
        <v>0</v>
      </c>
      <c r="J509" s="76">
        <v>0</v>
      </c>
      <c r="K509" s="76">
        <v>0</v>
      </c>
      <c r="L509" s="76">
        <v>0</v>
      </c>
      <c r="M509" s="76">
        <v>0</v>
      </c>
      <c r="N509" s="76">
        <v>0</v>
      </c>
      <c r="O509" s="76">
        <v>0</v>
      </c>
      <c r="P509" s="76">
        <v>0</v>
      </c>
      <c r="Q509" s="76">
        <v>0</v>
      </c>
      <c r="R509" s="76">
        <v>0</v>
      </c>
      <c r="S509" s="76">
        <v>0</v>
      </c>
      <c r="T509" s="76">
        <v>0</v>
      </c>
      <c r="U509" s="76">
        <v>0</v>
      </c>
      <c r="V509" s="76">
        <v>0</v>
      </c>
      <c r="W509" s="76">
        <v>0</v>
      </c>
      <c r="X509" s="76">
        <v>0</v>
      </c>
      <c r="Y509" s="76">
        <v>0</v>
      </c>
      <c r="Z509" s="76">
        <v>0</v>
      </c>
      <c r="AA509" s="76">
        <v>0</v>
      </c>
      <c r="AB509" s="76">
        <v>0</v>
      </c>
      <c r="AC509" s="76">
        <v>0</v>
      </c>
      <c r="AD509" s="76">
        <v>0</v>
      </c>
      <c r="AE509" s="76">
        <v>0</v>
      </c>
      <c r="AF509" s="76">
        <v>0</v>
      </c>
      <c r="AG509" s="76">
        <v>0</v>
      </c>
      <c r="AH509" s="76">
        <v>0</v>
      </c>
      <c r="AI509" s="76">
        <v>0</v>
      </c>
      <c r="AJ509" s="77">
        <f t="shared" si="7"/>
        <v>0</v>
      </c>
      <c r="AM509" s="70"/>
    </row>
    <row r="510" spans="1:39" ht="20.100000000000001" hidden="1" customHeight="1" outlineLevel="2">
      <c r="A510" s="73">
        <v>1710</v>
      </c>
      <c r="B510" s="74" t="s">
        <v>1145</v>
      </c>
      <c r="C510" s="75" t="s">
        <v>1298</v>
      </c>
      <c r="D510" s="76">
        <v>0</v>
      </c>
      <c r="E510" s="76">
        <v>0</v>
      </c>
      <c r="F510" s="76">
        <v>0</v>
      </c>
      <c r="G510" s="76">
        <v>0</v>
      </c>
      <c r="H510" s="76">
        <v>0</v>
      </c>
      <c r="I510" s="76">
        <v>0</v>
      </c>
      <c r="J510" s="76">
        <v>0</v>
      </c>
      <c r="K510" s="76">
        <v>0</v>
      </c>
      <c r="L510" s="76">
        <v>0</v>
      </c>
      <c r="M510" s="76">
        <v>0</v>
      </c>
      <c r="N510" s="76">
        <v>0</v>
      </c>
      <c r="O510" s="76">
        <v>0</v>
      </c>
      <c r="P510" s="76">
        <v>0</v>
      </c>
      <c r="Q510" s="76">
        <v>0</v>
      </c>
      <c r="R510" s="76">
        <v>0</v>
      </c>
      <c r="S510" s="76">
        <v>0</v>
      </c>
      <c r="T510" s="76">
        <v>0</v>
      </c>
      <c r="U510" s="76">
        <v>0</v>
      </c>
      <c r="V510" s="76">
        <v>0</v>
      </c>
      <c r="W510" s="76">
        <v>0</v>
      </c>
      <c r="X510" s="76">
        <v>0</v>
      </c>
      <c r="Y510" s="76">
        <v>0</v>
      </c>
      <c r="Z510" s="76">
        <v>0</v>
      </c>
      <c r="AA510" s="76">
        <v>0</v>
      </c>
      <c r="AB510" s="76">
        <v>0</v>
      </c>
      <c r="AC510" s="76">
        <v>0</v>
      </c>
      <c r="AD510" s="76">
        <v>0</v>
      </c>
      <c r="AE510" s="76">
        <v>0</v>
      </c>
      <c r="AF510" s="76">
        <v>0</v>
      </c>
      <c r="AG510" s="76">
        <v>0</v>
      </c>
      <c r="AH510" s="76">
        <v>0</v>
      </c>
      <c r="AI510" s="76">
        <v>0</v>
      </c>
      <c r="AJ510" s="77">
        <f t="shared" si="7"/>
        <v>0</v>
      </c>
      <c r="AM510" s="70"/>
    </row>
    <row r="511" spans="1:39" ht="20.100000000000001" hidden="1" customHeight="1" outlineLevel="2">
      <c r="A511" s="73">
        <v>1711</v>
      </c>
      <c r="B511" s="74" t="s">
        <v>1146</v>
      </c>
      <c r="C511" s="75" t="s">
        <v>1298</v>
      </c>
      <c r="D511" s="76">
        <v>0</v>
      </c>
      <c r="E511" s="76">
        <v>0</v>
      </c>
      <c r="F511" s="76">
        <v>0</v>
      </c>
      <c r="G511" s="76">
        <v>0</v>
      </c>
      <c r="H511" s="76">
        <v>0</v>
      </c>
      <c r="I511" s="76">
        <v>0</v>
      </c>
      <c r="J511" s="76">
        <v>0</v>
      </c>
      <c r="K511" s="76">
        <v>0</v>
      </c>
      <c r="L511" s="76">
        <v>0</v>
      </c>
      <c r="M511" s="76">
        <v>0</v>
      </c>
      <c r="N511" s="76">
        <v>0</v>
      </c>
      <c r="O511" s="76">
        <v>0</v>
      </c>
      <c r="P511" s="76">
        <v>0</v>
      </c>
      <c r="Q511" s="76">
        <v>0</v>
      </c>
      <c r="R511" s="76">
        <v>0</v>
      </c>
      <c r="S511" s="76">
        <v>0</v>
      </c>
      <c r="T511" s="76">
        <v>0</v>
      </c>
      <c r="U511" s="76">
        <v>0</v>
      </c>
      <c r="V511" s="76">
        <v>0</v>
      </c>
      <c r="W511" s="76">
        <v>0</v>
      </c>
      <c r="X511" s="76">
        <v>0</v>
      </c>
      <c r="Y511" s="76">
        <v>0</v>
      </c>
      <c r="Z511" s="76">
        <v>0</v>
      </c>
      <c r="AA511" s="76">
        <v>0</v>
      </c>
      <c r="AB511" s="76">
        <v>0</v>
      </c>
      <c r="AC511" s="76">
        <v>0</v>
      </c>
      <c r="AD511" s="76">
        <v>0</v>
      </c>
      <c r="AE511" s="76">
        <v>0</v>
      </c>
      <c r="AF511" s="76">
        <v>0</v>
      </c>
      <c r="AG511" s="76">
        <v>0</v>
      </c>
      <c r="AH511" s="76">
        <v>0</v>
      </c>
      <c r="AI511" s="76">
        <v>0</v>
      </c>
      <c r="AJ511" s="77">
        <f t="shared" si="7"/>
        <v>0</v>
      </c>
      <c r="AM511" s="70"/>
    </row>
    <row r="512" spans="1:39" ht="20.100000000000001" hidden="1" customHeight="1" outlineLevel="2">
      <c r="A512" s="73">
        <v>1712</v>
      </c>
      <c r="B512" s="74" t="s">
        <v>1147</v>
      </c>
      <c r="C512" s="75" t="s">
        <v>1298</v>
      </c>
      <c r="D512" s="76">
        <v>0</v>
      </c>
      <c r="E512" s="76">
        <v>0</v>
      </c>
      <c r="F512" s="76">
        <v>0</v>
      </c>
      <c r="G512" s="76">
        <v>0</v>
      </c>
      <c r="H512" s="76">
        <v>0</v>
      </c>
      <c r="I512" s="76">
        <v>0</v>
      </c>
      <c r="J512" s="76">
        <v>0</v>
      </c>
      <c r="K512" s="76">
        <v>0</v>
      </c>
      <c r="L512" s="76">
        <v>0</v>
      </c>
      <c r="M512" s="76">
        <v>0</v>
      </c>
      <c r="N512" s="76">
        <v>0</v>
      </c>
      <c r="O512" s="76">
        <v>0</v>
      </c>
      <c r="P512" s="76">
        <v>0</v>
      </c>
      <c r="Q512" s="76">
        <v>0</v>
      </c>
      <c r="R512" s="76">
        <v>0</v>
      </c>
      <c r="S512" s="76">
        <v>0</v>
      </c>
      <c r="T512" s="76">
        <v>0</v>
      </c>
      <c r="U512" s="76">
        <v>0</v>
      </c>
      <c r="V512" s="76">
        <v>0</v>
      </c>
      <c r="W512" s="76">
        <v>0</v>
      </c>
      <c r="X512" s="76">
        <v>0</v>
      </c>
      <c r="Y512" s="76">
        <v>0</v>
      </c>
      <c r="Z512" s="76">
        <v>0</v>
      </c>
      <c r="AA512" s="76">
        <v>0</v>
      </c>
      <c r="AB512" s="76">
        <v>0</v>
      </c>
      <c r="AC512" s="76">
        <v>0</v>
      </c>
      <c r="AD512" s="76">
        <v>0</v>
      </c>
      <c r="AE512" s="76">
        <v>0</v>
      </c>
      <c r="AF512" s="76">
        <v>0</v>
      </c>
      <c r="AG512" s="76">
        <v>0</v>
      </c>
      <c r="AH512" s="76">
        <v>0</v>
      </c>
      <c r="AI512" s="76">
        <v>0</v>
      </c>
      <c r="AJ512" s="77">
        <f t="shared" si="7"/>
        <v>0</v>
      </c>
      <c r="AM512" s="70"/>
    </row>
    <row r="513" spans="1:39" ht="20.100000000000001" hidden="1" customHeight="1" outlineLevel="2">
      <c r="A513" s="73">
        <v>1713</v>
      </c>
      <c r="B513" s="74" t="s">
        <v>1148</v>
      </c>
      <c r="C513" s="75" t="s">
        <v>1298</v>
      </c>
      <c r="D513" s="76">
        <v>0</v>
      </c>
      <c r="E513" s="76">
        <v>0</v>
      </c>
      <c r="F513" s="76">
        <v>0</v>
      </c>
      <c r="G513" s="76">
        <v>0</v>
      </c>
      <c r="H513" s="76">
        <v>0</v>
      </c>
      <c r="I513" s="76">
        <v>0</v>
      </c>
      <c r="J513" s="76">
        <v>0</v>
      </c>
      <c r="K513" s="76">
        <v>0</v>
      </c>
      <c r="L513" s="76">
        <v>0</v>
      </c>
      <c r="M513" s="76">
        <v>0</v>
      </c>
      <c r="N513" s="76">
        <v>0</v>
      </c>
      <c r="O513" s="76">
        <v>0</v>
      </c>
      <c r="P513" s="76">
        <v>0</v>
      </c>
      <c r="Q513" s="76">
        <v>0</v>
      </c>
      <c r="R513" s="76">
        <v>0</v>
      </c>
      <c r="S513" s="76">
        <v>0</v>
      </c>
      <c r="T513" s="76">
        <v>0</v>
      </c>
      <c r="U513" s="76">
        <v>0</v>
      </c>
      <c r="V513" s="76">
        <v>0</v>
      </c>
      <c r="W513" s="76">
        <v>0</v>
      </c>
      <c r="X513" s="76">
        <v>0</v>
      </c>
      <c r="Y513" s="76">
        <v>0</v>
      </c>
      <c r="Z513" s="76">
        <v>0</v>
      </c>
      <c r="AA513" s="76">
        <v>0</v>
      </c>
      <c r="AB513" s="76">
        <v>0</v>
      </c>
      <c r="AC513" s="76">
        <v>0</v>
      </c>
      <c r="AD513" s="76">
        <v>0</v>
      </c>
      <c r="AE513" s="76">
        <v>0</v>
      </c>
      <c r="AF513" s="76">
        <v>0</v>
      </c>
      <c r="AG513" s="76">
        <v>0</v>
      </c>
      <c r="AH513" s="76">
        <v>0</v>
      </c>
      <c r="AI513" s="76">
        <v>0</v>
      </c>
      <c r="AJ513" s="77">
        <f t="shared" si="7"/>
        <v>0</v>
      </c>
      <c r="AM513" s="70"/>
    </row>
    <row r="514" spans="1:39" ht="20.100000000000001" hidden="1" customHeight="1" outlineLevel="2">
      <c r="A514" s="73">
        <v>1714</v>
      </c>
      <c r="B514" s="74" t="s">
        <v>1149</v>
      </c>
      <c r="C514" s="75" t="s">
        <v>1298</v>
      </c>
      <c r="D514" s="76">
        <v>0</v>
      </c>
      <c r="E514" s="76">
        <v>0</v>
      </c>
      <c r="F514" s="76">
        <v>0</v>
      </c>
      <c r="G514" s="76">
        <v>0</v>
      </c>
      <c r="H514" s="76">
        <v>0</v>
      </c>
      <c r="I514" s="76">
        <v>0</v>
      </c>
      <c r="J514" s="76">
        <v>0</v>
      </c>
      <c r="K514" s="76">
        <v>0</v>
      </c>
      <c r="L514" s="76">
        <v>0</v>
      </c>
      <c r="M514" s="76">
        <v>0</v>
      </c>
      <c r="N514" s="76">
        <v>0</v>
      </c>
      <c r="O514" s="76">
        <v>0</v>
      </c>
      <c r="P514" s="76">
        <v>0</v>
      </c>
      <c r="Q514" s="76">
        <v>0</v>
      </c>
      <c r="R514" s="76">
        <v>0</v>
      </c>
      <c r="S514" s="76">
        <v>0</v>
      </c>
      <c r="T514" s="76">
        <v>0</v>
      </c>
      <c r="U514" s="76">
        <v>0</v>
      </c>
      <c r="V514" s="76">
        <v>0</v>
      </c>
      <c r="W514" s="76">
        <v>0</v>
      </c>
      <c r="X514" s="76">
        <v>0</v>
      </c>
      <c r="Y514" s="76">
        <v>0</v>
      </c>
      <c r="Z514" s="76">
        <v>0</v>
      </c>
      <c r="AA514" s="76">
        <v>0</v>
      </c>
      <c r="AB514" s="76">
        <v>0</v>
      </c>
      <c r="AC514" s="76">
        <v>0</v>
      </c>
      <c r="AD514" s="76">
        <v>0</v>
      </c>
      <c r="AE514" s="76">
        <v>0</v>
      </c>
      <c r="AF514" s="76">
        <v>0</v>
      </c>
      <c r="AG514" s="76">
        <v>0</v>
      </c>
      <c r="AH514" s="76">
        <v>0</v>
      </c>
      <c r="AI514" s="76">
        <v>0</v>
      </c>
      <c r="AJ514" s="77">
        <f t="shared" si="7"/>
        <v>0</v>
      </c>
      <c r="AM514" s="70"/>
    </row>
    <row r="515" spans="1:39" ht="20.100000000000001" hidden="1" customHeight="1" outlineLevel="2">
      <c r="A515" s="73">
        <v>1715</v>
      </c>
      <c r="B515" s="74" t="s">
        <v>1150</v>
      </c>
      <c r="C515" s="75" t="s">
        <v>1298</v>
      </c>
      <c r="D515" s="76">
        <v>0</v>
      </c>
      <c r="E515" s="76">
        <v>0</v>
      </c>
      <c r="F515" s="76">
        <v>0</v>
      </c>
      <c r="G515" s="76">
        <v>0</v>
      </c>
      <c r="H515" s="76">
        <v>0</v>
      </c>
      <c r="I515" s="76">
        <v>0</v>
      </c>
      <c r="J515" s="76">
        <v>0</v>
      </c>
      <c r="K515" s="76">
        <v>0</v>
      </c>
      <c r="L515" s="76">
        <v>0</v>
      </c>
      <c r="M515" s="76">
        <v>0</v>
      </c>
      <c r="N515" s="76">
        <v>0</v>
      </c>
      <c r="O515" s="76">
        <v>0</v>
      </c>
      <c r="P515" s="76">
        <v>0</v>
      </c>
      <c r="Q515" s="76">
        <v>0</v>
      </c>
      <c r="R515" s="76">
        <v>0</v>
      </c>
      <c r="S515" s="76">
        <v>0</v>
      </c>
      <c r="T515" s="76">
        <v>0</v>
      </c>
      <c r="U515" s="76">
        <v>0</v>
      </c>
      <c r="V515" s="76">
        <v>0</v>
      </c>
      <c r="W515" s="76">
        <v>0</v>
      </c>
      <c r="X515" s="76">
        <v>0</v>
      </c>
      <c r="Y515" s="76">
        <v>0</v>
      </c>
      <c r="Z515" s="76">
        <v>0</v>
      </c>
      <c r="AA515" s="76">
        <v>0</v>
      </c>
      <c r="AB515" s="76">
        <v>0</v>
      </c>
      <c r="AC515" s="76">
        <v>0</v>
      </c>
      <c r="AD515" s="76">
        <v>0</v>
      </c>
      <c r="AE515" s="76">
        <v>0</v>
      </c>
      <c r="AF515" s="76">
        <v>0</v>
      </c>
      <c r="AG515" s="76">
        <v>0</v>
      </c>
      <c r="AH515" s="76">
        <v>0</v>
      </c>
      <c r="AI515" s="76">
        <v>0</v>
      </c>
      <c r="AJ515" s="77">
        <f t="shared" si="7"/>
        <v>0</v>
      </c>
      <c r="AM515" s="70"/>
    </row>
    <row r="516" spans="1:39" ht="20.100000000000001" hidden="1" customHeight="1" outlineLevel="2">
      <c r="A516" s="73">
        <v>1716</v>
      </c>
      <c r="B516" s="74" t="s">
        <v>1151</v>
      </c>
      <c r="C516" s="75" t="s">
        <v>1298</v>
      </c>
      <c r="D516" s="76">
        <v>0</v>
      </c>
      <c r="E516" s="76">
        <v>0</v>
      </c>
      <c r="F516" s="76">
        <v>0</v>
      </c>
      <c r="G516" s="76">
        <v>0</v>
      </c>
      <c r="H516" s="76">
        <v>0</v>
      </c>
      <c r="I516" s="76">
        <v>0</v>
      </c>
      <c r="J516" s="76">
        <v>0</v>
      </c>
      <c r="K516" s="76">
        <v>0</v>
      </c>
      <c r="L516" s="76">
        <v>0</v>
      </c>
      <c r="M516" s="76">
        <v>0</v>
      </c>
      <c r="N516" s="76">
        <v>0</v>
      </c>
      <c r="O516" s="76">
        <v>0</v>
      </c>
      <c r="P516" s="76">
        <v>0</v>
      </c>
      <c r="Q516" s="76">
        <v>0</v>
      </c>
      <c r="R516" s="76">
        <v>0</v>
      </c>
      <c r="S516" s="76">
        <v>0</v>
      </c>
      <c r="T516" s="76">
        <v>0</v>
      </c>
      <c r="U516" s="76">
        <v>0</v>
      </c>
      <c r="V516" s="76">
        <v>0</v>
      </c>
      <c r="W516" s="76">
        <v>0</v>
      </c>
      <c r="X516" s="76">
        <v>0</v>
      </c>
      <c r="Y516" s="76">
        <v>0</v>
      </c>
      <c r="Z516" s="76">
        <v>0</v>
      </c>
      <c r="AA516" s="76">
        <v>0</v>
      </c>
      <c r="AB516" s="76">
        <v>0</v>
      </c>
      <c r="AC516" s="76">
        <v>0</v>
      </c>
      <c r="AD516" s="76">
        <v>0</v>
      </c>
      <c r="AE516" s="76">
        <v>0</v>
      </c>
      <c r="AF516" s="76">
        <v>0</v>
      </c>
      <c r="AG516" s="76">
        <v>0</v>
      </c>
      <c r="AH516" s="76">
        <v>0</v>
      </c>
      <c r="AI516" s="76">
        <v>0</v>
      </c>
      <c r="AJ516" s="77">
        <f t="shared" si="7"/>
        <v>0</v>
      </c>
      <c r="AM516" s="70"/>
    </row>
    <row r="517" spans="1:39" ht="20.100000000000001" hidden="1" customHeight="1" outlineLevel="2">
      <c r="A517" s="73">
        <v>1717</v>
      </c>
      <c r="B517" s="74" t="s">
        <v>1152</v>
      </c>
      <c r="C517" s="75" t="s">
        <v>1298</v>
      </c>
      <c r="D517" s="76">
        <v>0</v>
      </c>
      <c r="E517" s="76">
        <v>0</v>
      </c>
      <c r="F517" s="76">
        <v>0</v>
      </c>
      <c r="G517" s="76">
        <v>0</v>
      </c>
      <c r="H517" s="76">
        <v>0</v>
      </c>
      <c r="I517" s="76">
        <v>0</v>
      </c>
      <c r="J517" s="76">
        <v>0</v>
      </c>
      <c r="K517" s="76">
        <v>0</v>
      </c>
      <c r="L517" s="76">
        <v>0</v>
      </c>
      <c r="M517" s="76">
        <v>0</v>
      </c>
      <c r="N517" s="76">
        <v>0</v>
      </c>
      <c r="O517" s="76">
        <v>0</v>
      </c>
      <c r="P517" s="76">
        <v>0</v>
      </c>
      <c r="Q517" s="76">
        <v>0</v>
      </c>
      <c r="R517" s="76">
        <v>0</v>
      </c>
      <c r="S517" s="76">
        <v>0</v>
      </c>
      <c r="T517" s="76">
        <v>0</v>
      </c>
      <c r="U517" s="76">
        <v>0</v>
      </c>
      <c r="V517" s="76">
        <v>0</v>
      </c>
      <c r="W517" s="76">
        <v>0</v>
      </c>
      <c r="X517" s="76">
        <v>0</v>
      </c>
      <c r="Y517" s="76">
        <v>0</v>
      </c>
      <c r="Z517" s="76">
        <v>0</v>
      </c>
      <c r="AA517" s="76">
        <v>0</v>
      </c>
      <c r="AB517" s="76">
        <v>0</v>
      </c>
      <c r="AC517" s="76">
        <v>0</v>
      </c>
      <c r="AD517" s="76">
        <v>0</v>
      </c>
      <c r="AE517" s="76">
        <v>0</v>
      </c>
      <c r="AF517" s="76">
        <v>0</v>
      </c>
      <c r="AG517" s="76">
        <v>0</v>
      </c>
      <c r="AH517" s="76">
        <v>0</v>
      </c>
      <c r="AI517" s="76">
        <v>0</v>
      </c>
      <c r="AJ517" s="77">
        <f t="shared" si="7"/>
        <v>0</v>
      </c>
      <c r="AM517" s="70"/>
    </row>
    <row r="518" spans="1:39" ht="20.100000000000001" hidden="1" customHeight="1" outlineLevel="2">
      <c r="A518" s="73">
        <v>1718</v>
      </c>
      <c r="B518" s="74" t="s">
        <v>1153</v>
      </c>
      <c r="C518" s="75" t="s">
        <v>1298</v>
      </c>
      <c r="D518" s="76">
        <v>0</v>
      </c>
      <c r="E518" s="76">
        <v>0</v>
      </c>
      <c r="F518" s="76">
        <v>0</v>
      </c>
      <c r="G518" s="76">
        <v>0</v>
      </c>
      <c r="H518" s="76">
        <v>0</v>
      </c>
      <c r="I518" s="76">
        <v>0</v>
      </c>
      <c r="J518" s="76">
        <v>0</v>
      </c>
      <c r="K518" s="76">
        <v>0</v>
      </c>
      <c r="L518" s="76">
        <v>0</v>
      </c>
      <c r="M518" s="76">
        <v>0</v>
      </c>
      <c r="N518" s="76">
        <v>0</v>
      </c>
      <c r="O518" s="76">
        <v>0</v>
      </c>
      <c r="P518" s="76">
        <v>0</v>
      </c>
      <c r="Q518" s="76">
        <v>0</v>
      </c>
      <c r="R518" s="76">
        <v>0</v>
      </c>
      <c r="S518" s="76">
        <v>0</v>
      </c>
      <c r="T518" s="76">
        <v>0</v>
      </c>
      <c r="U518" s="76">
        <v>0</v>
      </c>
      <c r="V518" s="76">
        <v>0</v>
      </c>
      <c r="W518" s="76">
        <v>0</v>
      </c>
      <c r="X518" s="76">
        <v>0</v>
      </c>
      <c r="Y518" s="76">
        <v>0</v>
      </c>
      <c r="Z518" s="76">
        <v>0</v>
      </c>
      <c r="AA518" s="76">
        <v>0</v>
      </c>
      <c r="AB518" s="76">
        <v>0</v>
      </c>
      <c r="AC518" s="76">
        <v>0</v>
      </c>
      <c r="AD518" s="76">
        <v>0</v>
      </c>
      <c r="AE518" s="76">
        <v>0</v>
      </c>
      <c r="AF518" s="76">
        <v>0</v>
      </c>
      <c r="AG518" s="76">
        <v>0</v>
      </c>
      <c r="AH518" s="76">
        <v>0</v>
      </c>
      <c r="AI518" s="76">
        <v>0</v>
      </c>
      <c r="AJ518" s="77">
        <f t="shared" si="7"/>
        <v>0</v>
      </c>
      <c r="AM518" s="70"/>
    </row>
    <row r="519" spans="1:39" ht="20.100000000000001" hidden="1" customHeight="1" outlineLevel="2">
      <c r="A519" s="73">
        <v>1719</v>
      </c>
      <c r="B519" s="74" t="s">
        <v>1154</v>
      </c>
      <c r="C519" s="75" t="s">
        <v>1298</v>
      </c>
      <c r="D519" s="76">
        <v>0</v>
      </c>
      <c r="E519" s="76">
        <v>0</v>
      </c>
      <c r="F519" s="76">
        <v>0</v>
      </c>
      <c r="G519" s="76">
        <v>0</v>
      </c>
      <c r="H519" s="76">
        <v>0</v>
      </c>
      <c r="I519" s="76">
        <v>0</v>
      </c>
      <c r="J519" s="76">
        <v>0</v>
      </c>
      <c r="K519" s="76">
        <v>0</v>
      </c>
      <c r="L519" s="76">
        <v>0</v>
      </c>
      <c r="M519" s="76">
        <v>0</v>
      </c>
      <c r="N519" s="76">
        <v>0</v>
      </c>
      <c r="O519" s="76">
        <v>0</v>
      </c>
      <c r="P519" s="76">
        <v>0</v>
      </c>
      <c r="Q519" s="76">
        <v>0</v>
      </c>
      <c r="R519" s="76">
        <v>0</v>
      </c>
      <c r="S519" s="76">
        <v>0</v>
      </c>
      <c r="T519" s="76">
        <v>0</v>
      </c>
      <c r="U519" s="76">
        <v>0</v>
      </c>
      <c r="V519" s="76">
        <v>0</v>
      </c>
      <c r="W519" s="76">
        <v>0</v>
      </c>
      <c r="X519" s="76">
        <v>0</v>
      </c>
      <c r="Y519" s="76">
        <v>0</v>
      </c>
      <c r="Z519" s="76">
        <v>0</v>
      </c>
      <c r="AA519" s="76">
        <v>0</v>
      </c>
      <c r="AB519" s="76">
        <v>0</v>
      </c>
      <c r="AC519" s="76">
        <v>0</v>
      </c>
      <c r="AD519" s="76">
        <v>0</v>
      </c>
      <c r="AE519" s="76">
        <v>0</v>
      </c>
      <c r="AF519" s="76">
        <v>0</v>
      </c>
      <c r="AG519" s="76">
        <v>0</v>
      </c>
      <c r="AH519" s="76">
        <v>0</v>
      </c>
      <c r="AI519" s="76">
        <v>0</v>
      </c>
      <c r="AJ519" s="77">
        <f t="shared" si="7"/>
        <v>0</v>
      </c>
      <c r="AM519" s="70"/>
    </row>
    <row r="520" spans="1:39" ht="20.100000000000001" hidden="1" customHeight="1" outlineLevel="2">
      <c r="A520" s="73">
        <v>1720</v>
      </c>
      <c r="B520" s="74" t="s">
        <v>1155</v>
      </c>
      <c r="C520" s="75" t="s">
        <v>1298</v>
      </c>
      <c r="D520" s="76">
        <v>0</v>
      </c>
      <c r="E520" s="76">
        <v>0</v>
      </c>
      <c r="F520" s="76">
        <v>0</v>
      </c>
      <c r="G520" s="76">
        <v>0</v>
      </c>
      <c r="H520" s="76">
        <v>0</v>
      </c>
      <c r="I520" s="76">
        <v>0</v>
      </c>
      <c r="J520" s="76">
        <v>0</v>
      </c>
      <c r="K520" s="76">
        <v>0</v>
      </c>
      <c r="L520" s="76">
        <v>0</v>
      </c>
      <c r="M520" s="76">
        <v>0</v>
      </c>
      <c r="N520" s="76">
        <v>0</v>
      </c>
      <c r="O520" s="76">
        <v>0</v>
      </c>
      <c r="P520" s="76">
        <v>0</v>
      </c>
      <c r="Q520" s="76">
        <v>0</v>
      </c>
      <c r="R520" s="76">
        <v>0</v>
      </c>
      <c r="S520" s="76">
        <v>0</v>
      </c>
      <c r="T520" s="76">
        <v>0</v>
      </c>
      <c r="U520" s="76">
        <v>0</v>
      </c>
      <c r="V520" s="76">
        <v>0</v>
      </c>
      <c r="W520" s="76">
        <v>0</v>
      </c>
      <c r="X520" s="76">
        <v>0</v>
      </c>
      <c r="Y520" s="76">
        <v>0</v>
      </c>
      <c r="Z520" s="76">
        <v>0</v>
      </c>
      <c r="AA520" s="76">
        <v>0</v>
      </c>
      <c r="AB520" s="76">
        <v>0</v>
      </c>
      <c r="AC520" s="76">
        <v>0</v>
      </c>
      <c r="AD520" s="76">
        <v>0</v>
      </c>
      <c r="AE520" s="76">
        <v>0</v>
      </c>
      <c r="AF520" s="76">
        <v>0</v>
      </c>
      <c r="AG520" s="76">
        <v>0</v>
      </c>
      <c r="AH520" s="76">
        <v>0</v>
      </c>
      <c r="AI520" s="76">
        <v>0</v>
      </c>
      <c r="AJ520" s="77">
        <f t="shared" si="7"/>
        <v>0</v>
      </c>
      <c r="AM520" s="70"/>
    </row>
    <row r="521" spans="1:39" ht="20.100000000000001" hidden="1" customHeight="1" outlineLevel="2">
      <c r="A521" s="73">
        <v>1721</v>
      </c>
      <c r="B521" s="74" t="s">
        <v>1156</v>
      </c>
      <c r="C521" s="75" t="s">
        <v>1298</v>
      </c>
      <c r="D521" s="76">
        <v>0</v>
      </c>
      <c r="E521" s="76">
        <v>0</v>
      </c>
      <c r="F521" s="76">
        <v>0</v>
      </c>
      <c r="G521" s="76">
        <v>0</v>
      </c>
      <c r="H521" s="76">
        <v>0</v>
      </c>
      <c r="I521" s="76">
        <v>0</v>
      </c>
      <c r="J521" s="76">
        <v>0</v>
      </c>
      <c r="K521" s="76">
        <v>0</v>
      </c>
      <c r="L521" s="76">
        <v>0</v>
      </c>
      <c r="M521" s="76">
        <v>0</v>
      </c>
      <c r="N521" s="76">
        <v>0</v>
      </c>
      <c r="O521" s="76">
        <v>0</v>
      </c>
      <c r="P521" s="76">
        <v>0</v>
      </c>
      <c r="Q521" s="76">
        <v>0</v>
      </c>
      <c r="R521" s="76">
        <v>0</v>
      </c>
      <c r="S521" s="76">
        <v>0</v>
      </c>
      <c r="T521" s="76">
        <v>0</v>
      </c>
      <c r="U521" s="76">
        <v>0</v>
      </c>
      <c r="V521" s="76">
        <v>0</v>
      </c>
      <c r="W521" s="76">
        <v>0</v>
      </c>
      <c r="X521" s="76">
        <v>0</v>
      </c>
      <c r="Y521" s="76">
        <v>0</v>
      </c>
      <c r="Z521" s="76">
        <v>0</v>
      </c>
      <c r="AA521" s="76">
        <v>0</v>
      </c>
      <c r="AB521" s="76">
        <v>0</v>
      </c>
      <c r="AC521" s="76">
        <v>0</v>
      </c>
      <c r="AD521" s="76">
        <v>0</v>
      </c>
      <c r="AE521" s="76">
        <v>0</v>
      </c>
      <c r="AF521" s="76">
        <v>0</v>
      </c>
      <c r="AG521" s="76">
        <v>0</v>
      </c>
      <c r="AH521" s="76">
        <v>0</v>
      </c>
      <c r="AI521" s="76">
        <v>0</v>
      </c>
      <c r="AJ521" s="77">
        <f t="shared" si="7"/>
        <v>0</v>
      </c>
      <c r="AM521" s="70"/>
    </row>
    <row r="522" spans="1:39" ht="20.100000000000001" hidden="1" customHeight="1" outlineLevel="2">
      <c r="A522" s="73">
        <v>1722</v>
      </c>
      <c r="B522" s="74" t="s">
        <v>1157</v>
      </c>
      <c r="C522" s="75" t="s">
        <v>1298</v>
      </c>
      <c r="D522" s="76">
        <v>0</v>
      </c>
      <c r="E522" s="76">
        <v>0</v>
      </c>
      <c r="F522" s="76">
        <v>0</v>
      </c>
      <c r="G522" s="76">
        <v>0</v>
      </c>
      <c r="H522" s="76">
        <v>0</v>
      </c>
      <c r="I522" s="76">
        <v>0</v>
      </c>
      <c r="J522" s="76">
        <v>0</v>
      </c>
      <c r="K522" s="76">
        <v>0</v>
      </c>
      <c r="L522" s="76">
        <v>0</v>
      </c>
      <c r="M522" s="76">
        <v>0</v>
      </c>
      <c r="N522" s="76">
        <v>0</v>
      </c>
      <c r="O522" s="76">
        <v>0</v>
      </c>
      <c r="P522" s="76">
        <v>0</v>
      </c>
      <c r="Q522" s="76">
        <v>0</v>
      </c>
      <c r="R522" s="76">
        <v>0</v>
      </c>
      <c r="S522" s="76">
        <v>0</v>
      </c>
      <c r="T522" s="76">
        <v>0</v>
      </c>
      <c r="U522" s="76">
        <v>0</v>
      </c>
      <c r="V522" s="76">
        <v>0</v>
      </c>
      <c r="W522" s="76">
        <v>0</v>
      </c>
      <c r="X522" s="76">
        <v>0</v>
      </c>
      <c r="Y522" s="76">
        <v>0</v>
      </c>
      <c r="Z522" s="76">
        <v>0</v>
      </c>
      <c r="AA522" s="76">
        <v>0</v>
      </c>
      <c r="AB522" s="76">
        <v>0</v>
      </c>
      <c r="AC522" s="76">
        <v>0</v>
      </c>
      <c r="AD522" s="76">
        <v>0</v>
      </c>
      <c r="AE522" s="76">
        <v>0</v>
      </c>
      <c r="AF522" s="76">
        <v>0</v>
      </c>
      <c r="AG522" s="76">
        <v>0</v>
      </c>
      <c r="AH522" s="76">
        <v>0</v>
      </c>
      <c r="AI522" s="76">
        <v>0</v>
      </c>
      <c r="AJ522" s="77">
        <f t="shared" si="7"/>
        <v>0</v>
      </c>
      <c r="AM522" s="70"/>
    </row>
    <row r="523" spans="1:39" ht="20.100000000000001" hidden="1" customHeight="1" outlineLevel="2">
      <c r="A523" s="73">
        <v>1723</v>
      </c>
      <c r="B523" s="74" t="s">
        <v>1158</v>
      </c>
      <c r="C523" s="75" t="s">
        <v>1298</v>
      </c>
      <c r="D523" s="76">
        <v>0</v>
      </c>
      <c r="E523" s="76">
        <v>0</v>
      </c>
      <c r="F523" s="76">
        <v>0</v>
      </c>
      <c r="G523" s="76">
        <v>0</v>
      </c>
      <c r="H523" s="76">
        <v>0</v>
      </c>
      <c r="I523" s="76">
        <v>0</v>
      </c>
      <c r="J523" s="76">
        <v>0</v>
      </c>
      <c r="K523" s="76">
        <v>0</v>
      </c>
      <c r="L523" s="76">
        <v>0</v>
      </c>
      <c r="M523" s="76">
        <v>0</v>
      </c>
      <c r="N523" s="76">
        <v>0</v>
      </c>
      <c r="O523" s="76">
        <v>0</v>
      </c>
      <c r="P523" s="76">
        <v>0</v>
      </c>
      <c r="Q523" s="76">
        <v>0</v>
      </c>
      <c r="R523" s="76">
        <v>0</v>
      </c>
      <c r="S523" s="76">
        <v>0</v>
      </c>
      <c r="T523" s="76">
        <v>0</v>
      </c>
      <c r="U523" s="76">
        <v>0</v>
      </c>
      <c r="V523" s="76">
        <v>0</v>
      </c>
      <c r="W523" s="76">
        <v>0</v>
      </c>
      <c r="X523" s="76">
        <v>0</v>
      </c>
      <c r="Y523" s="76">
        <v>0</v>
      </c>
      <c r="Z523" s="76">
        <v>0</v>
      </c>
      <c r="AA523" s="76">
        <v>0</v>
      </c>
      <c r="AB523" s="76">
        <v>0</v>
      </c>
      <c r="AC523" s="76">
        <v>0</v>
      </c>
      <c r="AD523" s="76">
        <v>0</v>
      </c>
      <c r="AE523" s="76">
        <v>0</v>
      </c>
      <c r="AF523" s="76">
        <v>0</v>
      </c>
      <c r="AG523" s="76">
        <v>0</v>
      </c>
      <c r="AH523" s="76">
        <v>0</v>
      </c>
      <c r="AI523" s="76">
        <v>0</v>
      </c>
      <c r="AJ523" s="77">
        <f t="shared" si="7"/>
        <v>0</v>
      </c>
      <c r="AM523" s="70"/>
    </row>
    <row r="524" spans="1:39" ht="20.100000000000001" hidden="1" customHeight="1" outlineLevel="2">
      <c r="A524" s="73">
        <v>1724</v>
      </c>
      <c r="B524" s="74" t="s">
        <v>1159</v>
      </c>
      <c r="C524" s="75" t="s">
        <v>1298</v>
      </c>
      <c r="D524" s="76">
        <v>0</v>
      </c>
      <c r="E524" s="76">
        <v>0</v>
      </c>
      <c r="F524" s="76">
        <v>0</v>
      </c>
      <c r="G524" s="76">
        <v>0</v>
      </c>
      <c r="H524" s="76">
        <v>0</v>
      </c>
      <c r="I524" s="76">
        <v>0</v>
      </c>
      <c r="J524" s="76">
        <v>0</v>
      </c>
      <c r="K524" s="76">
        <v>0</v>
      </c>
      <c r="L524" s="76">
        <v>0</v>
      </c>
      <c r="M524" s="76">
        <v>0</v>
      </c>
      <c r="N524" s="76">
        <v>0</v>
      </c>
      <c r="O524" s="76">
        <v>0</v>
      </c>
      <c r="P524" s="76">
        <v>0</v>
      </c>
      <c r="Q524" s="76">
        <v>0</v>
      </c>
      <c r="R524" s="76">
        <v>0</v>
      </c>
      <c r="S524" s="76">
        <v>0</v>
      </c>
      <c r="T524" s="76">
        <v>0</v>
      </c>
      <c r="U524" s="76">
        <v>0</v>
      </c>
      <c r="V524" s="76">
        <v>0</v>
      </c>
      <c r="W524" s="76">
        <v>0</v>
      </c>
      <c r="X524" s="76">
        <v>0</v>
      </c>
      <c r="Y524" s="76">
        <v>0</v>
      </c>
      <c r="Z524" s="76">
        <v>0</v>
      </c>
      <c r="AA524" s="76">
        <v>0</v>
      </c>
      <c r="AB524" s="76">
        <v>0</v>
      </c>
      <c r="AC524" s="76">
        <v>0</v>
      </c>
      <c r="AD524" s="76">
        <v>0</v>
      </c>
      <c r="AE524" s="76">
        <v>0</v>
      </c>
      <c r="AF524" s="76">
        <v>0</v>
      </c>
      <c r="AG524" s="76">
        <v>0</v>
      </c>
      <c r="AH524" s="76">
        <v>0</v>
      </c>
      <c r="AI524" s="76">
        <v>0</v>
      </c>
      <c r="AJ524" s="77">
        <f t="shared" si="7"/>
        <v>0</v>
      </c>
      <c r="AM524" s="70"/>
    </row>
    <row r="525" spans="1:39" ht="20.100000000000001" hidden="1" customHeight="1" outlineLevel="2">
      <c r="A525" s="73">
        <v>1725</v>
      </c>
      <c r="B525" s="74" t="s">
        <v>1160</v>
      </c>
      <c r="C525" s="75" t="s">
        <v>1298</v>
      </c>
      <c r="D525" s="76">
        <v>0</v>
      </c>
      <c r="E525" s="76">
        <v>0</v>
      </c>
      <c r="F525" s="76">
        <v>0</v>
      </c>
      <c r="G525" s="76">
        <v>0</v>
      </c>
      <c r="H525" s="76">
        <v>0</v>
      </c>
      <c r="I525" s="76">
        <v>0</v>
      </c>
      <c r="J525" s="76">
        <v>0</v>
      </c>
      <c r="K525" s="76">
        <v>0</v>
      </c>
      <c r="L525" s="76">
        <v>0</v>
      </c>
      <c r="M525" s="76">
        <v>0</v>
      </c>
      <c r="N525" s="76">
        <v>0</v>
      </c>
      <c r="O525" s="76">
        <v>0</v>
      </c>
      <c r="P525" s="76">
        <v>0</v>
      </c>
      <c r="Q525" s="76">
        <v>0</v>
      </c>
      <c r="R525" s="76">
        <v>0</v>
      </c>
      <c r="S525" s="76">
        <v>0</v>
      </c>
      <c r="T525" s="76">
        <v>0</v>
      </c>
      <c r="U525" s="76">
        <v>0</v>
      </c>
      <c r="V525" s="76">
        <v>0</v>
      </c>
      <c r="W525" s="76">
        <v>0</v>
      </c>
      <c r="X525" s="76">
        <v>0</v>
      </c>
      <c r="Y525" s="76">
        <v>0</v>
      </c>
      <c r="Z525" s="76">
        <v>0</v>
      </c>
      <c r="AA525" s="76">
        <v>0</v>
      </c>
      <c r="AB525" s="76">
        <v>0</v>
      </c>
      <c r="AC525" s="76">
        <v>0</v>
      </c>
      <c r="AD525" s="76">
        <v>0</v>
      </c>
      <c r="AE525" s="76">
        <v>0</v>
      </c>
      <c r="AF525" s="76">
        <v>0</v>
      </c>
      <c r="AG525" s="76">
        <v>0</v>
      </c>
      <c r="AH525" s="76">
        <v>0</v>
      </c>
      <c r="AI525" s="76">
        <v>0</v>
      </c>
      <c r="AJ525" s="77">
        <f t="shared" si="7"/>
        <v>0</v>
      </c>
      <c r="AM525" s="70"/>
    </row>
    <row r="526" spans="1:39" ht="20.100000000000001" hidden="1" customHeight="1" outlineLevel="2">
      <c r="A526" s="73">
        <v>1726</v>
      </c>
      <c r="B526" s="74" t="s">
        <v>1161</v>
      </c>
      <c r="C526" s="75" t="s">
        <v>1298</v>
      </c>
      <c r="D526" s="76">
        <v>0</v>
      </c>
      <c r="E526" s="76">
        <v>0</v>
      </c>
      <c r="F526" s="76">
        <v>0</v>
      </c>
      <c r="G526" s="76">
        <v>0</v>
      </c>
      <c r="H526" s="76">
        <v>0</v>
      </c>
      <c r="I526" s="76">
        <v>0</v>
      </c>
      <c r="J526" s="76">
        <v>0</v>
      </c>
      <c r="K526" s="76">
        <v>0</v>
      </c>
      <c r="L526" s="76">
        <v>0</v>
      </c>
      <c r="M526" s="76">
        <v>0</v>
      </c>
      <c r="N526" s="76">
        <v>0</v>
      </c>
      <c r="O526" s="76">
        <v>0</v>
      </c>
      <c r="P526" s="76">
        <v>0</v>
      </c>
      <c r="Q526" s="76">
        <v>0</v>
      </c>
      <c r="R526" s="76">
        <v>0</v>
      </c>
      <c r="S526" s="76">
        <v>0</v>
      </c>
      <c r="T526" s="76">
        <v>0</v>
      </c>
      <c r="U526" s="76">
        <v>0</v>
      </c>
      <c r="V526" s="76">
        <v>0</v>
      </c>
      <c r="W526" s="76">
        <v>0</v>
      </c>
      <c r="X526" s="76">
        <v>0</v>
      </c>
      <c r="Y526" s="76">
        <v>0</v>
      </c>
      <c r="Z526" s="76">
        <v>0</v>
      </c>
      <c r="AA526" s="76">
        <v>0</v>
      </c>
      <c r="AB526" s="76">
        <v>0</v>
      </c>
      <c r="AC526" s="76">
        <v>0</v>
      </c>
      <c r="AD526" s="76">
        <v>0</v>
      </c>
      <c r="AE526" s="76">
        <v>0</v>
      </c>
      <c r="AF526" s="76">
        <v>0</v>
      </c>
      <c r="AG526" s="76">
        <v>0</v>
      </c>
      <c r="AH526" s="76">
        <v>0</v>
      </c>
      <c r="AI526" s="76">
        <v>0</v>
      </c>
      <c r="AJ526" s="77">
        <f t="shared" ref="AJ526:AJ589" si="8">SUM(D526:AI526)</f>
        <v>0</v>
      </c>
      <c r="AM526" s="70"/>
    </row>
    <row r="527" spans="1:39" ht="20.100000000000001" hidden="1" customHeight="1" outlineLevel="2">
      <c r="A527" s="73">
        <v>1727</v>
      </c>
      <c r="B527" s="74" t="s">
        <v>1162</v>
      </c>
      <c r="C527" s="75" t="s">
        <v>1298</v>
      </c>
      <c r="D527" s="76">
        <v>0</v>
      </c>
      <c r="E527" s="76">
        <v>0</v>
      </c>
      <c r="F527" s="76">
        <v>0</v>
      </c>
      <c r="G527" s="76">
        <v>0</v>
      </c>
      <c r="H527" s="76">
        <v>0</v>
      </c>
      <c r="I527" s="76">
        <v>0</v>
      </c>
      <c r="J527" s="76">
        <v>0</v>
      </c>
      <c r="K527" s="76">
        <v>0</v>
      </c>
      <c r="L527" s="76">
        <v>0</v>
      </c>
      <c r="M527" s="76">
        <v>0</v>
      </c>
      <c r="N527" s="76">
        <v>0</v>
      </c>
      <c r="O527" s="76">
        <v>0</v>
      </c>
      <c r="P527" s="76">
        <v>0</v>
      </c>
      <c r="Q527" s="76">
        <v>0</v>
      </c>
      <c r="R527" s="76">
        <v>0</v>
      </c>
      <c r="S527" s="76">
        <v>0</v>
      </c>
      <c r="T527" s="76">
        <v>0</v>
      </c>
      <c r="U527" s="76">
        <v>0</v>
      </c>
      <c r="V527" s="76">
        <v>0</v>
      </c>
      <c r="W527" s="76">
        <v>0</v>
      </c>
      <c r="X527" s="76">
        <v>0</v>
      </c>
      <c r="Y527" s="76">
        <v>0</v>
      </c>
      <c r="Z527" s="76">
        <v>0</v>
      </c>
      <c r="AA527" s="76">
        <v>0</v>
      </c>
      <c r="AB527" s="76">
        <v>0</v>
      </c>
      <c r="AC527" s="76">
        <v>0</v>
      </c>
      <c r="AD527" s="76">
        <v>0</v>
      </c>
      <c r="AE527" s="76">
        <v>0</v>
      </c>
      <c r="AF527" s="76">
        <v>0</v>
      </c>
      <c r="AG527" s="76">
        <v>0</v>
      </c>
      <c r="AH527" s="76">
        <v>0</v>
      </c>
      <c r="AI527" s="76">
        <v>0</v>
      </c>
      <c r="AJ527" s="77">
        <f t="shared" si="8"/>
        <v>0</v>
      </c>
      <c r="AM527" s="70"/>
    </row>
    <row r="528" spans="1:39" ht="20.100000000000001" hidden="1" customHeight="1" outlineLevel="2">
      <c r="A528" s="73">
        <v>1728</v>
      </c>
      <c r="B528" s="74" t="s">
        <v>1163</v>
      </c>
      <c r="C528" s="75" t="s">
        <v>1298</v>
      </c>
      <c r="D528" s="76">
        <v>0</v>
      </c>
      <c r="E528" s="76">
        <v>0</v>
      </c>
      <c r="F528" s="76">
        <v>0</v>
      </c>
      <c r="G528" s="76">
        <v>0</v>
      </c>
      <c r="H528" s="76">
        <v>0</v>
      </c>
      <c r="I528" s="76">
        <v>0</v>
      </c>
      <c r="J528" s="76">
        <v>0</v>
      </c>
      <c r="K528" s="76">
        <v>0</v>
      </c>
      <c r="L528" s="76">
        <v>0</v>
      </c>
      <c r="M528" s="76">
        <v>0</v>
      </c>
      <c r="N528" s="76">
        <v>0</v>
      </c>
      <c r="O528" s="76">
        <v>0</v>
      </c>
      <c r="P528" s="76">
        <v>0</v>
      </c>
      <c r="Q528" s="76">
        <v>0</v>
      </c>
      <c r="R528" s="76">
        <v>0</v>
      </c>
      <c r="S528" s="76">
        <v>0</v>
      </c>
      <c r="T528" s="76">
        <v>0</v>
      </c>
      <c r="U528" s="76">
        <v>0</v>
      </c>
      <c r="V528" s="76">
        <v>0</v>
      </c>
      <c r="W528" s="76">
        <v>0</v>
      </c>
      <c r="X528" s="76">
        <v>0</v>
      </c>
      <c r="Y528" s="76">
        <v>0</v>
      </c>
      <c r="Z528" s="76">
        <v>0</v>
      </c>
      <c r="AA528" s="76">
        <v>0</v>
      </c>
      <c r="AB528" s="76">
        <v>0</v>
      </c>
      <c r="AC528" s="76">
        <v>0</v>
      </c>
      <c r="AD528" s="76">
        <v>0</v>
      </c>
      <c r="AE528" s="76">
        <v>0</v>
      </c>
      <c r="AF528" s="76">
        <v>0</v>
      </c>
      <c r="AG528" s="76">
        <v>0</v>
      </c>
      <c r="AH528" s="76">
        <v>0</v>
      </c>
      <c r="AI528" s="76">
        <v>0</v>
      </c>
      <c r="AJ528" s="77">
        <f t="shared" si="8"/>
        <v>0</v>
      </c>
      <c r="AM528" s="70"/>
    </row>
    <row r="529" spans="1:39" ht="20.100000000000001" hidden="1" customHeight="1" outlineLevel="2">
      <c r="A529" s="73">
        <v>1729</v>
      </c>
      <c r="B529" s="74" t="s">
        <v>1164</v>
      </c>
      <c r="C529" s="75" t="s">
        <v>1298</v>
      </c>
      <c r="D529" s="76">
        <v>0</v>
      </c>
      <c r="E529" s="76">
        <v>0</v>
      </c>
      <c r="F529" s="76">
        <v>0</v>
      </c>
      <c r="G529" s="76">
        <v>0</v>
      </c>
      <c r="H529" s="76">
        <v>0</v>
      </c>
      <c r="I529" s="76">
        <v>0</v>
      </c>
      <c r="J529" s="76">
        <v>0</v>
      </c>
      <c r="K529" s="76">
        <v>0</v>
      </c>
      <c r="L529" s="76">
        <v>0</v>
      </c>
      <c r="M529" s="76">
        <v>0</v>
      </c>
      <c r="N529" s="76">
        <v>0</v>
      </c>
      <c r="O529" s="76">
        <v>0</v>
      </c>
      <c r="P529" s="76">
        <v>0</v>
      </c>
      <c r="Q529" s="76">
        <v>0</v>
      </c>
      <c r="R529" s="76">
        <v>0</v>
      </c>
      <c r="S529" s="76">
        <v>0</v>
      </c>
      <c r="T529" s="76">
        <v>0</v>
      </c>
      <c r="U529" s="76">
        <v>0</v>
      </c>
      <c r="V529" s="76">
        <v>0</v>
      </c>
      <c r="W529" s="76">
        <v>0</v>
      </c>
      <c r="X529" s="76">
        <v>0</v>
      </c>
      <c r="Y529" s="76">
        <v>0</v>
      </c>
      <c r="Z529" s="76">
        <v>0</v>
      </c>
      <c r="AA529" s="76">
        <v>0</v>
      </c>
      <c r="AB529" s="76">
        <v>0</v>
      </c>
      <c r="AC529" s="76">
        <v>0</v>
      </c>
      <c r="AD529" s="76">
        <v>0</v>
      </c>
      <c r="AE529" s="76">
        <v>0</v>
      </c>
      <c r="AF529" s="76">
        <v>0</v>
      </c>
      <c r="AG529" s="76">
        <v>0</v>
      </c>
      <c r="AH529" s="76">
        <v>0</v>
      </c>
      <c r="AI529" s="76">
        <v>0</v>
      </c>
      <c r="AJ529" s="77">
        <f t="shared" si="8"/>
        <v>0</v>
      </c>
      <c r="AM529" s="70"/>
    </row>
    <row r="530" spans="1:39" ht="20.100000000000001" hidden="1" customHeight="1" outlineLevel="2">
      <c r="A530" s="73">
        <v>1730</v>
      </c>
      <c r="B530" s="74" t="s">
        <v>1165</v>
      </c>
      <c r="C530" s="75" t="s">
        <v>1298</v>
      </c>
      <c r="D530" s="76">
        <v>0</v>
      </c>
      <c r="E530" s="76">
        <v>0</v>
      </c>
      <c r="F530" s="76">
        <v>0</v>
      </c>
      <c r="G530" s="76">
        <v>0</v>
      </c>
      <c r="H530" s="76">
        <v>0</v>
      </c>
      <c r="I530" s="76">
        <v>0</v>
      </c>
      <c r="J530" s="76">
        <v>0</v>
      </c>
      <c r="K530" s="76">
        <v>0</v>
      </c>
      <c r="L530" s="76">
        <v>0</v>
      </c>
      <c r="M530" s="76">
        <v>0</v>
      </c>
      <c r="N530" s="76">
        <v>0</v>
      </c>
      <c r="O530" s="76">
        <v>0</v>
      </c>
      <c r="P530" s="76">
        <v>0</v>
      </c>
      <c r="Q530" s="76">
        <v>0</v>
      </c>
      <c r="R530" s="76">
        <v>0</v>
      </c>
      <c r="S530" s="76">
        <v>0</v>
      </c>
      <c r="T530" s="76">
        <v>0</v>
      </c>
      <c r="U530" s="76">
        <v>0</v>
      </c>
      <c r="V530" s="76">
        <v>0</v>
      </c>
      <c r="W530" s="76">
        <v>0</v>
      </c>
      <c r="X530" s="76">
        <v>0</v>
      </c>
      <c r="Y530" s="76">
        <v>0</v>
      </c>
      <c r="Z530" s="76">
        <v>0</v>
      </c>
      <c r="AA530" s="76">
        <v>0</v>
      </c>
      <c r="AB530" s="76">
        <v>0</v>
      </c>
      <c r="AC530" s="76">
        <v>0</v>
      </c>
      <c r="AD530" s="76">
        <v>0</v>
      </c>
      <c r="AE530" s="76">
        <v>0</v>
      </c>
      <c r="AF530" s="76">
        <v>0</v>
      </c>
      <c r="AG530" s="76">
        <v>0</v>
      </c>
      <c r="AH530" s="76">
        <v>0</v>
      </c>
      <c r="AI530" s="76">
        <v>0</v>
      </c>
      <c r="AJ530" s="77">
        <f t="shared" si="8"/>
        <v>0</v>
      </c>
      <c r="AM530" s="70"/>
    </row>
    <row r="531" spans="1:39" ht="20.100000000000001" hidden="1" customHeight="1" outlineLevel="2">
      <c r="A531" s="73">
        <v>1731</v>
      </c>
      <c r="B531" s="74" t="s">
        <v>1166</v>
      </c>
      <c r="C531" s="75" t="s">
        <v>1298</v>
      </c>
      <c r="D531" s="76">
        <v>0</v>
      </c>
      <c r="E531" s="76">
        <v>0</v>
      </c>
      <c r="F531" s="76">
        <v>0</v>
      </c>
      <c r="G531" s="76">
        <v>0</v>
      </c>
      <c r="H531" s="76">
        <v>0</v>
      </c>
      <c r="I531" s="76">
        <v>0</v>
      </c>
      <c r="J531" s="76">
        <v>0</v>
      </c>
      <c r="K531" s="76">
        <v>0</v>
      </c>
      <c r="L531" s="76">
        <v>0</v>
      </c>
      <c r="M531" s="76">
        <v>0</v>
      </c>
      <c r="N531" s="76">
        <v>0</v>
      </c>
      <c r="O531" s="76">
        <v>0</v>
      </c>
      <c r="P531" s="76">
        <v>0</v>
      </c>
      <c r="Q531" s="76">
        <v>0</v>
      </c>
      <c r="R531" s="76">
        <v>0</v>
      </c>
      <c r="S531" s="76">
        <v>0</v>
      </c>
      <c r="T531" s="76">
        <v>0</v>
      </c>
      <c r="U531" s="76">
        <v>0</v>
      </c>
      <c r="V531" s="76">
        <v>0</v>
      </c>
      <c r="W531" s="76">
        <v>0</v>
      </c>
      <c r="X531" s="76">
        <v>0</v>
      </c>
      <c r="Y531" s="76">
        <v>0</v>
      </c>
      <c r="Z531" s="76">
        <v>0</v>
      </c>
      <c r="AA531" s="76">
        <v>0</v>
      </c>
      <c r="AB531" s="76">
        <v>0</v>
      </c>
      <c r="AC531" s="76">
        <v>0</v>
      </c>
      <c r="AD531" s="76">
        <v>0</v>
      </c>
      <c r="AE531" s="76">
        <v>0</v>
      </c>
      <c r="AF531" s="76">
        <v>0</v>
      </c>
      <c r="AG531" s="76">
        <v>0</v>
      </c>
      <c r="AH531" s="76">
        <v>0</v>
      </c>
      <c r="AI531" s="76">
        <v>0</v>
      </c>
      <c r="AJ531" s="77">
        <f t="shared" si="8"/>
        <v>0</v>
      </c>
      <c r="AM531" s="70"/>
    </row>
    <row r="532" spans="1:39" ht="20.100000000000001" hidden="1" customHeight="1" outlineLevel="2">
      <c r="A532" s="73">
        <v>1732</v>
      </c>
      <c r="B532" s="74" t="s">
        <v>1167</v>
      </c>
      <c r="C532" s="75" t="s">
        <v>1298</v>
      </c>
      <c r="D532" s="76">
        <v>0</v>
      </c>
      <c r="E532" s="76">
        <v>0</v>
      </c>
      <c r="F532" s="76">
        <v>0</v>
      </c>
      <c r="G532" s="76">
        <v>0</v>
      </c>
      <c r="H532" s="76">
        <v>0</v>
      </c>
      <c r="I532" s="76">
        <v>0</v>
      </c>
      <c r="J532" s="76">
        <v>0</v>
      </c>
      <c r="K532" s="76">
        <v>0</v>
      </c>
      <c r="L532" s="76">
        <v>0</v>
      </c>
      <c r="M532" s="76">
        <v>0</v>
      </c>
      <c r="N532" s="76">
        <v>0</v>
      </c>
      <c r="O532" s="76">
        <v>0</v>
      </c>
      <c r="P532" s="76">
        <v>0</v>
      </c>
      <c r="Q532" s="76">
        <v>0</v>
      </c>
      <c r="R532" s="76">
        <v>0</v>
      </c>
      <c r="S532" s="76">
        <v>0</v>
      </c>
      <c r="T532" s="76">
        <v>0</v>
      </c>
      <c r="U532" s="76">
        <v>0</v>
      </c>
      <c r="V532" s="76">
        <v>0</v>
      </c>
      <c r="W532" s="76">
        <v>0</v>
      </c>
      <c r="X532" s="76">
        <v>0</v>
      </c>
      <c r="Y532" s="76">
        <v>0</v>
      </c>
      <c r="Z532" s="76">
        <v>0</v>
      </c>
      <c r="AA532" s="76">
        <v>0</v>
      </c>
      <c r="AB532" s="76">
        <v>0</v>
      </c>
      <c r="AC532" s="76">
        <v>0</v>
      </c>
      <c r="AD532" s="76">
        <v>0</v>
      </c>
      <c r="AE532" s="76">
        <v>0</v>
      </c>
      <c r="AF532" s="76">
        <v>0</v>
      </c>
      <c r="AG532" s="76">
        <v>0</v>
      </c>
      <c r="AH532" s="76">
        <v>0</v>
      </c>
      <c r="AI532" s="76">
        <v>0</v>
      </c>
      <c r="AJ532" s="77">
        <f t="shared" si="8"/>
        <v>0</v>
      </c>
      <c r="AM532" s="70"/>
    </row>
    <row r="533" spans="1:39" ht="20.100000000000001" hidden="1" customHeight="1" outlineLevel="2">
      <c r="A533" s="73">
        <v>1733</v>
      </c>
      <c r="B533" s="74" t="s">
        <v>1168</v>
      </c>
      <c r="C533" s="75" t="s">
        <v>1298</v>
      </c>
      <c r="D533" s="76">
        <v>0</v>
      </c>
      <c r="E533" s="76">
        <v>0</v>
      </c>
      <c r="F533" s="76">
        <v>0</v>
      </c>
      <c r="G533" s="76">
        <v>0</v>
      </c>
      <c r="H533" s="76">
        <v>0</v>
      </c>
      <c r="I533" s="76">
        <v>0</v>
      </c>
      <c r="J533" s="76">
        <v>0</v>
      </c>
      <c r="K533" s="76">
        <v>0</v>
      </c>
      <c r="L533" s="76">
        <v>0</v>
      </c>
      <c r="M533" s="76">
        <v>0</v>
      </c>
      <c r="N533" s="76">
        <v>0</v>
      </c>
      <c r="O533" s="76">
        <v>0</v>
      </c>
      <c r="P533" s="76">
        <v>0</v>
      </c>
      <c r="Q533" s="76">
        <v>0</v>
      </c>
      <c r="R533" s="76">
        <v>0</v>
      </c>
      <c r="S533" s="76">
        <v>0</v>
      </c>
      <c r="T533" s="76">
        <v>0</v>
      </c>
      <c r="U533" s="76">
        <v>0</v>
      </c>
      <c r="V533" s="76">
        <v>0</v>
      </c>
      <c r="W533" s="76">
        <v>0</v>
      </c>
      <c r="X533" s="76">
        <v>0</v>
      </c>
      <c r="Y533" s="76">
        <v>0</v>
      </c>
      <c r="Z533" s="76">
        <v>0</v>
      </c>
      <c r="AA533" s="76">
        <v>0</v>
      </c>
      <c r="AB533" s="76">
        <v>0</v>
      </c>
      <c r="AC533" s="76">
        <v>0</v>
      </c>
      <c r="AD533" s="76">
        <v>0</v>
      </c>
      <c r="AE533" s="76">
        <v>0</v>
      </c>
      <c r="AF533" s="76">
        <v>0</v>
      </c>
      <c r="AG533" s="76">
        <v>0</v>
      </c>
      <c r="AH533" s="76">
        <v>0</v>
      </c>
      <c r="AI533" s="76">
        <v>0</v>
      </c>
      <c r="AJ533" s="77">
        <f t="shared" si="8"/>
        <v>0</v>
      </c>
      <c r="AM533" s="70"/>
    </row>
    <row r="534" spans="1:39" ht="20.100000000000001" hidden="1" customHeight="1" outlineLevel="2">
      <c r="A534" s="73">
        <v>1734</v>
      </c>
      <c r="B534" s="74" t="s">
        <v>1169</v>
      </c>
      <c r="C534" s="75" t="s">
        <v>1298</v>
      </c>
      <c r="D534" s="76">
        <v>0</v>
      </c>
      <c r="E534" s="76">
        <v>0</v>
      </c>
      <c r="F534" s="76">
        <v>0</v>
      </c>
      <c r="G534" s="76">
        <v>0</v>
      </c>
      <c r="H534" s="76">
        <v>0</v>
      </c>
      <c r="I534" s="76">
        <v>0</v>
      </c>
      <c r="J534" s="76">
        <v>0</v>
      </c>
      <c r="K534" s="76">
        <v>0</v>
      </c>
      <c r="L534" s="76">
        <v>0</v>
      </c>
      <c r="M534" s="76">
        <v>0</v>
      </c>
      <c r="N534" s="76">
        <v>0</v>
      </c>
      <c r="O534" s="76">
        <v>0</v>
      </c>
      <c r="P534" s="76">
        <v>0</v>
      </c>
      <c r="Q534" s="76">
        <v>0</v>
      </c>
      <c r="R534" s="76">
        <v>0</v>
      </c>
      <c r="S534" s="76">
        <v>0</v>
      </c>
      <c r="T534" s="76">
        <v>0</v>
      </c>
      <c r="U534" s="76">
        <v>0</v>
      </c>
      <c r="V534" s="76">
        <v>0</v>
      </c>
      <c r="W534" s="76">
        <v>0</v>
      </c>
      <c r="X534" s="76">
        <v>0</v>
      </c>
      <c r="Y534" s="76">
        <v>0</v>
      </c>
      <c r="Z534" s="76">
        <v>0</v>
      </c>
      <c r="AA534" s="76">
        <v>0</v>
      </c>
      <c r="AB534" s="76">
        <v>0</v>
      </c>
      <c r="AC534" s="76">
        <v>0</v>
      </c>
      <c r="AD534" s="76">
        <v>0</v>
      </c>
      <c r="AE534" s="76">
        <v>0</v>
      </c>
      <c r="AF534" s="76">
        <v>0</v>
      </c>
      <c r="AG534" s="76">
        <v>0</v>
      </c>
      <c r="AH534" s="76">
        <v>0</v>
      </c>
      <c r="AI534" s="76">
        <v>0</v>
      </c>
      <c r="AJ534" s="77">
        <f t="shared" si="8"/>
        <v>0</v>
      </c>
      <c r="AM534" s="70"/>
    </row>
    <row r="535" spans="1:39" ht="20.100000000000001" hidden="1" customHeight="1" outlineLevel="2">
      <c r="A535" s="73">
        <v>1735</v>
      </c>
      <c r="B535" s="74" t="s">
        <v>1170</v>
      </c>
      <c r="C535" s="75" t="s">
        <v>1298</v>
      </c>
      <c r="D535" s="76">
        <v>0</v>
      </c>
      <c r="E535" s="76">
        <v>0</v>
      </c>
      <c r="F535" s="76">
        <v>0</v>
      </c>
      <c r="G535" s="76">
        <v>0</v>
      </c>
      <c r="H535" s="76">
        <v>0</v>
      </c>
      <c r="I535" s="76">
        <v>0</v>
      </c>
      <c r="J535" s="76">
        <v>0</v>
      </c>
      <c r="K535" s="76">
        <v>0</v>
      </c>
      <c r="L535" s="76">
        <v>0</v>
      </c>
      <c r="M535" s="76">
        <v>0</v>
      </c>
      <c r="N535" s="76">
        <v>0</v>
      </c>
      <c r="O535" s="76">
        <v>0</v>
      </c>
      <c r="P535" s="76">
        <v>0</v>
      </c>
      <c r="Q535" s="76">
        <v>0</v>
      </c>
      <c r="R535" s="76">
        <v>0</v>
      </c>
      <c r="S535" s="76">
        <v>0</v>
      </c>
      <c r="T535" s="76">
        <v>0</v>
      </c>
      <c r="U535" s="76">
        <v>0</v>
      </c>
      <c r="V535" s="76">
        <v>0</v>
      </c>
      <c r="W535" s="76">
        <v>0</v>
      </c>
      <c r="X535" s="76">
        <v>0</v>
      </c>
      <c r="Y535" s="76">
        <v>0</v>
      </c>
      <c r="Z535" s="76">
        <v>0</v>
      </c>
      <c r="AA535" s="76">
        <v>0</v>
      </c>
      <c r="AB535" s="76">
        <v>0</v>
      </c>
      <c r="AC535" s="76">
        <v>0</v>
      </c>
      <c r="AD535" s="76">
        <v>0</v>
      </c>
      <c r="AE535" s="76">
        <v>0</v>
      </c>
      <c r="AF535" s="76">
        <v>0</v>
      </c>
      <c r="AG535" s="76">
        <v>0</v>
      </c>
      <c r="AH535" s="76">
        <v>0</v>
      </c>
      <c r="AI535" s="76">
        <v>0</v>
      </c>
      <c r="AJ535" s="77">
        <f t="shared" si="8"/>
        <v>0</v>
      </c>
      <c r="AM535" s="70"/>
    </row>
    <row r="536" spans="1:39" ht="20.100000000000001" hidden="1" customHeight="1" outlineLevel="2">
      <c r="A536" s="73">
        <v>1736</v>
      </c>
      <c r="B536" s="74" t="s">
        <v>1171</v>
      </c>
      <c r="C536" s="75" t="s">
        <v>1298</v>
      </c>
      <c r="D536" s="76">
        <v>0</v>
      </c>
      <c r="E536" s="76">
        <v>0</v>
      </c>
      <c r="F536" s="76">
        <v>0</v>
      </c>
      <c r="G536" s="76">
        <v>0</v>
      </c>
      <c r="H536" s="76">
        <v>0</v>
      </c>
      <c r="I536" s="76">
        <v>0</v>
      </c>
      <c r="J536" s="76">
        <v>0</v>
      </c>
      <c r="K536" s="76">
        <v>0</v>
      </c>
      <c r="L536" s="76">
        <v>0</v>
      </c>
      <c r="M536" s="76">
        <v>0</v>
      </c>
      <c r="N536" s="76">
        <v>0</v>
      </c>
      <c r="O536" s="76">
        <v>0</v>
      </c>
      <c r="P536" s="76">
        <v>0</v>
      </c>
      <c r="Q536" s="76">
        <v>0</v>
      </c>
      <c r="R536" s="76">
        <v>0</v>
      </c>
      <c r="S536" s="76">
        <v>0</v>
      </c>
      <c r="T536" s="76">
        <v>0</v>
      </c>
      <c r="U536" s="76">
        <v>0</v>
      </c>
      <c r="V536" s="76">
        <v>0</v>
      </c>
      <c r="W536" s="76">
        <v>0</v>
      </c>
      <c r="X536" s="76">
        <v>0</v>
      </c>
      <c r="Y536" s="76">
        <v>0</v>
      </c>
      <c r="Z536" s="76">
        <v>0</v>
      </c>
      <c r="AA536" s="76">
        <v>0</v>
      </c>
      <c r="AB536" s="76">
        <v>0</v>
      </c>
      <c r="AC536" s="76">
        <v>0</v>
      </c>
      <c r="AD536" s="76">
        <v>0</v>
      </c>
      <c r="AE536" s="76">
        <v>0</v>
      </c>
      <c r="AF536" s="76">
        <v>0</v>
      </c>
      <c r="AG536" s="76">
        <v>0</v>
      </c>
      <c r="AH536" s="76">
        <v>0</v>
      </c>
      <c r="AI536" s="76">
        <v>0</v>
      </c>
      <c r="AJ536" s="77">
        <f t="shared" si="8"/>
        <v>0</v>
      </c>
      <c r="AM536" s="70"/>
    </row>
    <row r="537" spans="1:39" ht="20.100000000000001" hidden="1" customHeight="1" outlineLevel="2">
      <c r="A537" s="73">
        <v>1737</v>
      </c>
      <c r="B537" s="74" t="s">
        <v>1172</v>
      </c>
      <c r="C537" s="75" t="s">
        <v>1298</v>
      </c>
      <c r="D537" s="76">
        <v>0</v>
      </c>
      <c r="E537" s="76">
        <v>0</v>
      </c>
      <c r="F537" s="76">
        <v>0</v>
      </c>
      <c r="G537" s="76">
        <v>0</v>
      </c>
      <c r="H537" s="76">
        <v>0</v>
      </c>
      <c r="I537" s="76">
        <v>0</v>
      </c>
      <c r="J537" s="76">
        <v>0</v>
      </c>
      <c r="K537" s="76">
        <v>0</v>
      </c>
      <c r="L537" s="76">
        <v>0</v>
      </c>
      <c r="M537" s="76">
        <v>0</v>
      </c>
      <c r="N537" s="76">
        <v>0</v>
      </c>
      <c r="O537" s="76">
        <v>0</v>
      </c>
      <c r="P537" s="76">
        <v>0</v>
      </c>
      <c r="Q537" s="76">
        <v>0</v>
      </c>
      <c r="R537" s="76">
        <v>0</v>
      </c>
      <c r="S537" s="76">
        <v>0</v>
      </c>
      <c r="T537" s="76">
        <v>0</v>
      </c>
      <c r="U537" s="76">
        <v>0</v>
      </c>
      <c r="V537" s="76">
        <v>0</v>
      </c>
      <c r="W537" s="76">
        <v>0</v>
      </c>
      <c r="X537" s="76">
        <v>0</v>
      </c>
      <c r="Y537" s="76">
        <v>0</v>
      </c>
      <c r="Z537" s="76">
        <v>0</v>
      </c>
      <c r="AA537" s="76">
        <v>0</v>
      </c>
      <c r="AB537" s="76">
        <v>0</v>
      </c>
      <c r="AC537" s="76">
        <v>0</v>
      </c>
      <c r="AD537" s="76">
        <v>0</v>
      </c>
      <c r="AE537" s="76">
        <v>0</v>
      </c>
      <c r="AF537" s="76">
        <v>0</v>
      </c>
      <c r="AG537" s="76">
        <v>0</v>
      </c>
      <c r="AH537" s="76">
        <v>0</v>
      </c>
      <c r="AI537" s="76">
        <v>0</v>
      </c>
      <c r="AJ537" s="77">
        <f t="shared" si="8"/>
        <v>0</v>
      </c>
      <c r="AM537" s="70"/>
    </row>
    <row r="538" spans="1:39" ht="20.100000000000001" hidden="1" customHeight="1" outlineLevel="2">
      <c r="A538" s="73">
        <v>1738</v>
      </c>
      <c r="B538" s="74" t="s">
        <v>1173</v>
      </c>
      <c r="C538" s="75" t="s">
        <v>1298</v>
      </c>
      <c r="D538" s="76">
        <v>0</v>
      </c>
      <c r="E538" s="76">
        <v>0</v>
      </c>
      <c r="F538" s="76">
        <v>0</v>
      </c>
      <c r="G538" s="76">
        <v>0</v>
      </c>
      <c r="H538" s="76">
        <v>0</v>
      </c>
      <c r="I538" s="76">
        <v>0</v>
      </c>
      <c r="J538" s="76">
        <v>0</v>
      </c>
      <c r="K538" s="76">
        <v>0</v>
      </c>
      <c r="L538" s="76">
        <v>0</v>
      </c>
      <c r="M538" s="76">
        <v>0</v>
      </c>
      <c r="N538" s="76">
        <v>0</v>
      </c>
      <c r="O538" s="76">
        <v>0</v>
      </c>
      <c r="P538" s="76">
        <v>0</v>
      </c>
      <c r="Q538" s="76">
        <v>0</v>
      </c>
      <c r="R538" s="76">
        <v>0</v>
      </c>
      <c r="S538" s="76">
        <v>0</v>
      </c>
      <c r="T538" s="76">
        <v>0</v>
      </c>
      <c r="U538" s="76">
        <v>0</v>
      </c>
      <c r="V538" s="76">
        <v>0</v>
      </c>
      <c r="W538" s="76">
        <v>0</v>
      </c>
      <c r="X538" s="76">
        <v>0</v>
      </c>
      <c r="Y538" s="76">
        <v>0</v>
      </c>
      <c r="Z538" s="76">
        <v>0</v>
      </c>
      <c r="AA538" s="76">
        <v>0</v>
      </c>
      <c r="AB538" s="76">
        <v>0</v>
      </c>
      <c r="AC538" s="76">
        <v>0</v>
      </c>
      <c r="AD538" s="76">
        <v>0</v>
      </c>
      <c r="AE538" s="76">
        <v>0</v>
      </c>
      <c r="AF538" s="76">
        <v>0</v>
      </c>
      <c r="AG538" s="76">
        <v>0</v>
      </c>
      <c r="AH538" s="76">
        <v>0</v>
      </c>
      <c r="AI538" s="76">
        <v>0</v>
      </c>
      <c r="AJ538" s="77">
        <f t="shared" si="8"/>
        <v>0</v>
      </c>
      <c r="AM538" s="70"/>
    </row>
    <row r="539" spans="1:39" ht="20.100000000000001" hidden="1" customHeight="1" outlineLevel="2">
      <c r="A539" s="73">
        <v>1739</v>
      </c>
      <c r="B539" s="74" t="s">
        <v>1174</v>
      </c>
      <c r="C539" s="75" t="s">
        <v>1298</v>
      </c>
      <c r="D539" s="76">
        <v>0</v>
      </c>
      <c r="E539" s="76">
        <v>0</v>
      </c>
      <c r="F539" s="76">
        <v>0</v>
      </c>
      <c r="G539" s="76">
        <v>0</v>
      </c>
      <c r="H539" s="76">
        <v>0</v>
      </c>
      <c r="I539" s="76">
        <v>0</v>
      </c>
      <c r="J539" s="76">
        <v>0</v>
      </c>
      <c r="K539" s="76">
        <v>0</v>
      </c>
      <c r="L539" s="76">
        <v>0</v>
      </c>
      <c r="M539" s="76">
        <v>0</v>
      </c>
      <c r="N539" s="76">
        <v>0</v>
      </c>
      <c r="O539" s="76">
        <v>0</v>
      </c>
      <c r="P539" s="76">
        <v>0</v>
      </c>
      <c r="Q539" s="76">
        <v>0</v>
      </c>
      <c r="R539" s="76">
        <v>0</v>
      </c>
      <c r="S539" s="76">
        <v>0</v>
      </c>
      <c r="T539" s="76">
        <v>0</v>
      </c>
      <c r="U539" s="76">
        <v>0</v>
      </c>
      <c r="V539" s="76">
        <v>0</v>
      </c>
      <c r="W539" s="76">
        <v>0</v>
      </c>
      <c r="X539" s="76">
        <v>0</v>
      </c>
      <c r="Y539" s="76">
        <v>0</v>
      </c>
      <c r="Z539" s="76">
        <v>0</v>
      </c>
      <c r="AA539" s="76">
        <v>0</v>
      </c>
      <c r="AB539" s="76">
        <v>0</v>
      </c>
      <c r="AC539" s="76">
        <v>0</v>
      </c>
      <c r="AD539" s="76">
        <v>0</v>
      </c>
      <c r="AE539" s="76">
        <v>0</v>
      </c>
      <c r="AF539" s="76">
        <v>0</v>
      </c>
      <c r="AG539" s="76">
        <v>0</v>
      </c>
      <c r="AH539" s="76">
        <v>0</v>
      </c>
      <c r="AI539" s="76">
        <v>0</v>
      </c>
      <c r="AJ539" s="77">
        <f t="shared" si="8"/>
        <v>0</v>
      </c>
      <c r="AM539" s="70"/>
    </row>
    <row r="540" spans="1:39" ht="20.100000000000001" hidden="1" customHeight="1" outlineLevel="2">
      <c r="A540" s="73">
        <v>1740</v>
      </c>
      <c r="B540" s="74" t="s">
        <v>1175</v>
      </c>
      <c r="C540" s="75" t="s">
        <v>1298</v>
      </c>
      <c r="D540" s="76">
        <v>0</v>
      </c>
      <c r="E540" s="76">
        <v>0</v>
      </c>
      <c r="F540" s="76">
        <v>0</v>
      </c>
      <c r="G540" s="76">
        <v>0</v>
      </c>
      <c r="H540" s="76">
        <v>0</v>
      </c>
      <c r="I540" s="76">
        <v>0</v>
      </c>
      <c r="J540" s="76">
        <v>0</v>
      </c>
      <c r="K540" s="76">
        <v>0</v>
      </c>
      <c r="L540" s="76">
        <v>0</v>
      </c>
      <c r="M540" s="76">
        <v>0</v>
      </c>
      <c r="N540" s="76">
        <v>0</v>
      </c>
      <c r="O540" s="76">
        <v>0</v>
      </c>
      <c r="P540" s="76">
        <v>0</v>
      </c>
      <c r="Q540" s="76">
        <v>0</v>
      </c>
      <c r="R540" s="76">
        <v>0</v>
      </c>
      <c r="S540" s="76">
        <v>0</v>
      </c>
      <c r="T540" s="76">
        <v>0</v>
      </c>
      <c r="U540" s="76">
        <v>0</v>
      </c>
      <c r="V540" s="76">
        <v>0</v>
      </c>
      <c r="W540" s="76">
        <v>0</v>
      </c>
      <c r="X540" s="76">
        <v>0</v>
      </c>
      <c r="Y540" s="76">
        <v>0</v>
      </c>
      <c r="Z540" s="76">
        <v>0</v>
      </c>
      <c r="AA540" s="76">
        <v>0</v>
      </c>
      <c r="AB540" s="76">
        <v>0</v>
      </c>
      <c r="AC540" s="76">
        <v>0</v>
      </c>
      <c r="AD540" s="76">
        <v>0</v>
      </c>
      <c r="AE540" s="76">
        <v>0</v>
      </c>
      <c r="AF540" s="76">
        <v>0</v>
      </c>
      <c r="AG540" s="76">
        <v>0</v>
      </c>
      <c r="AH540" s="76">
        <v>0</v>
      </c>
      <c r="AI540" s="76">
        <v>0</v>
      </c>
      <c r="AJ540" s="77">
        <f t="shared" si="8"/>
        <v>0</v>
      </c>
      <c r="AM540" s="70"/>
    </row>
    <row r="541" spans="1:39" ht="20.100000000000001" hidden="1" customHeight="1" outlineLevel="2">
      <c r="A541" s="73">
        <v>1741</v>
      </c>
      <c r="B541" s="74" t="s">
        <v>1176</v>
      </c>
      <c r="C541" s="75" t="s">
        <v>1298</v>
      </c>
      <c r="D541" s="76">
        <v>0</v>
      </c>
      <c r="E541" s="76">
        <v>0</v>
      </c>
      <c r="F541" s="76">
        <v>0</v>
      </c>
      <c r="G541" s="76">
        <v>0</v>
      </c>
      <c r="H541" s="76">
        <v>0</v>
      </c>
      <c r="I541" s="76">
        <v>0</v>
      </c>
      <c r="J541" s="76">
        <v>0</v>
      </c>
      <c r="K541" s="76">
        <v>0</v>
      </c>
      <c r="L541" s="76">
        <v>0</v>
      </c>
      <c r="M541" s="76">
        <v>0</v>
      </c>
      <c r="N541" s="76">
        <v>0</v>
      </c>
      <c r="O541" s="76">
        <v>0</v>
      </c>
      <c r="P541" s="76">
        <v>0</v>
      </c>
      <c r="Q541" s="76">
        <v>0</v>
      </c>
      <c r="R541" s="76">
        <v>0</v>
      </c>
      <c r="S541" s="76">
        <v>0</v>
      </c>
      <c r="T541" s="76">
        <v>0</v>
      </c>
      <c r="U541" s="76">
        <v>0</v>
      </c>
      <c r="V541" s="76">
        <v>0</v>
      </c>
      <c r="W541" s="76">
        <v>0</v>
      </c>
      <c r="X541" s="76">
        <v>0</v>
      </c>
      <c r="Y541" s="76">
        <v>0</v>
      </c>
      <c r="Z541" s="76">
        <v>0</v>
      </c>
      <c r="AA541" s="76">
        <v>0</v>
      </c>
      <c r="AB541" s="76">
        <v>0</v>
      </c>
      <c r="AC541" s="76">
        <v>0</v>
      </c>
      <c r="AD541" s="76">
        <v>0</v>
      </c>
      <c r="AE541" s="76">
        <v>0</v>
      </c>
      <c r="AF541" s="76">
        <v>0</v>
      </c>
      <c r="AG541" s="76">
        <v>0</v>
      </c>
      <c r="AH541" s="76">
        <v>0</v>
      </c>
      <c r="AI541" s="76">
        <v>0</v>
      </c>
      <c r="AJ541" s="77">
        <f t="shared" si="8"/>
        <v>0</v>
      </c>
      <c r="AM541" s="70"/>
    </row>
    <row r="542" spans="1:39" ht="20.100000000000001" hidden="1" customHeight="1" outlineLevel="2">
      <c r="A542" s="73">
        <v>1742</v>
      </c>
      <c r="B542" s="74" t="s">
        <v>1177</v>
      </c>
      <c r="C542" s="75" t="s">
        <v>1298</v>
      </c>
      <c r="D542" s="76">
        <v>0</v>
      </c>
      <c r="E542" s="76">
        <v>0</v>
      </c>
      <c r="F542" s="76">
        <v>0</v>
      </c>
      <c r="G542" s="76">
        <v>0</v>
      </c>
      <c r="H542" s="76">
        <v>0</v>
      </c>
      <c r="I542" s="76">
        <v>0</v>
      </c>
      <c r="J542" s="76">
        <v>0</v>
      </c>
      <c r="K542" s="76">
        <v>0</v>
      </c>
      <c r="L542" s="76">
        <v>0</v>
      </c>
      <c r="M542" s="76">
        <v>0</v>
      </c>
      <c r="N542" s="76">
        <v>0</v>
      </c>
      <c r="O542" s="76">
        <v>0</v>
      </c>
      <c r="P542" s="76">
        <v>0</v>
      </c>
      <c r="Q542" s="76">
        <v>0</v>
      </c>
      <c r="R542" s="76">
        <v>0</v>
      </c>
      <c r="S542" s="76">
        <v>0</v>
      </c>
      <c r="T542" s="76">
        <v>0</v>
      </c>
      <c r="U542" s="76">
        <v>0</v>
      </c>
      <c r="V542" s="76">
        <v>0</v>
      </c>
      <c r="W542" s="76">
        <v>0</v>
      </c>
      <c r="X542" s="76">
        <v>0</v>
      </c>
      <c r="Y542" s="76">
        <v>0</v>
      </c>
      <c r="Z542" s="76">
        <v>0</v>
      </c>
      <c r="AA542" s="76">
        <v>0</v>
      </c>
      <c r="AB542" s="76">
        <v>0</v>
      </c>
      <c r="AC542" s="76">
        <v>0</v>
      </c>
      <c r="AD542" s="76">
        <v>0</v>
      </c>
      <c r="AE542" s="76">
        <v>0</v>
      </c>
      <c r="AF542" s="76">
        <v>0</v>
      </c>
      <c r="AG542" s="76">
        <v>0</v>
      </c>
      <c r="AH542" s="76">
        <v>0</v>
      </c>
      <c r="AI542" s="76">
        <v>0</v>
      </c>
      <c r="AJ542" s="77">
        <f t="shared" si="8"/>
        <v>0</v>
      </c>
      <c r="AM542" s="70"/>
    </row>
    <row r="543" spans="1:39" ht="20.100000000000001" hidden="1" customHeight="1" outlineLevel="2">
      <c r="A543" s="73">
        <v>1743</v>
      </c>
      <c r="B543" s="74" t="s">
        <v>1178</v>
      </c>
      <c r="C543" s="75" t="s">
        <v>1298</v>
      </c>
      <c r="D543" s="76">
        <v>0</v>
      </c>
      <c r="E543" s="76">
        <v>0</v>
      </c>
      <c r="F543" s="76">
        <v>0</v>
      </c>
      <c r="G543" s="76">
        <v>0</v>
      </c>
      <c r="H543" s="76">
        <v>0</v>
      </c>
      <c r="I543" s="76">
        <v>0</v>
      </c>
      <c r="J543" s="76">
        <v>0</v>
      </c>
      <c r="K543" s="76">
        <v>0</v>
      </c>
      <c r="L543" s="76">
        <v>0</v>
      </c>
      <c r="M543" s="76">
        <v>0</v>
      </c>
      <c r="N543" s="76">
        <v>0</v>
      </c>
      <c r="O543" s="76">
        <v>0</v>
      </c>
      <c r="P543" s="76">
        <v>0</v>
      </c>
      <c r="Q543" s="76">
        <v>0</v>
      </c>
      <c r="R543" s="76">
        <v>0</v>
      </c>
      <c r="S543" s="76">
        <v>0</v>
      </c>
      <c r="T543" s="76">
        <v>0</v>
      </c>
      <c r="U543" s="76">
        <v>0</v>
      </c>
      <c r="V543" s="76">
        <v>0</v>
      </c>
      <c r="W543" s="76">
        <v>0</v>
      </c>
      <c r="X543" s="76">
        <v>0</v>
      </c>
      <c r="Y543" s="76">
        <v>0</v>
      </c>
      <c r="Z543" s="76">
        <v>0</v>
      </c>
      <c r="AA543" s="76">
        <v>0</v>
      </c>
      <c r="AB543" s="76">
        <v>0</v>
      </c>
      <c r="AC543" s="76">
        <v>0</v>
      </c>
      <c r="AD543" s="76">
        <v>0</v>
      </c>
      <c r="AE543" s="76">
        <v>0</v>
      </c>
      <c r="AF543" s="76">
        <v>0</v>
      </c>
      <c r="AG543" s="76">
        <v>0</v>
      </c>
      <c r="AH543" s="76">
        <v>0</v>
      </c>
      <c r="AI543" s="76">
        <v>0</v>
      </c>
      <c r="AJ543" s="77">
        <f t="shared" si="8"/>
        <v>0</v>
      </c>
      <c r="AM543" s="70"/>
    </row>
    <row r="544" spans="1:39" ht="20.100000000000001" hidden="1" customHeight="1" outlineLevel="2">
      <c r="A544" s="73">
        <v>1744</v>
      </c>
      <c r="B544" s="74" t="s">
        <v>1179</v>
      </c>
      <c r="C544" s="75" t="s">
        <v>1298</v>
      </c>
      <c r="D544" s="76">
        <v>0</v>
      </c>
      <c r="E544" s="76">
        <v>0</v>
      </c>
      <c r="F544" s="76">
        <v>0</v>
      </c>
      <c r="G544" s="76">
        <v>0</v>
      </c>
      <c r="H544" s="76">
        <v>0</v>
      </c>
      <c r="I544" s="76">
        <v>0</v>
      </c>
      <c r="J544" s="76">
        <v>0</v>
      </c>
      <c r="K544" s="76">
        <v>0</v>
      </c>
      <c r="L544" s="76">
        <v>0</v>
      </c>
      <c r="M544" s="76">
        <v>0</v>
      </c>
      <c r="N544" s="76">
        <v>0</v>
      </c>
      <c r="O544" s="76">
        <v>0</v>
      </c>
      <c r="P544" s="76">
        <v>0</v>
      </c>
      <c r="Q544" s="76">
        <v>0</v>
      </c>
      <c r="R544" s="76">
        <v>0</v>
      </c>
      <c r="S544" s="76">
        <v>0</v>
      </c>
      <c r="T544" s="76">
        <v>0</v>
      </c>
      <c r="U544" s="76">
        <v>0</v>
      </c>
      <c r="V544" s="76">
        <v>0</v>
      </c>
      <c r="W544" s="76">
        <v>0</v>
      </c>
      <c r="X544" s="76">
        <v>0</v>
      </c>
      <c r="Y544" s="76">
        <v>0</v>
      </c>
      <c r="Z544" s="76">
        <v>0</v>
      </c>
      <c r="AA544" s="76">
        <v>0</v>
      </c>
      <c r="AB544" s="76">
        <v>0</v>
      </c>
      <c r="AC544" s="76">
        <v>0</v>
      </c>
      <c r="AD544" s="76">
        <v>0</v>
      </c>
      <c r="AE544" s="76">
        <v>0</v>
      </c>
      <c r="AF544" s="76">
        <v>0</v>
      </c>
      <c r="AG544" s="76">
        <v>0</v>
      </c>
      <c r="AH544" s="76">
        <v>0</v>
      </c>
      <c r="AI544" s="76">
        <v>0</v>
      </c>
      <c r="AJ544" s="77">
        <f t="shared" si="8"/>
        <v>0</v>
      </c>
      <c r="AM544" s="70"/>
    </row>
    <row r="545" spans="1:39" ht="20.100000000000001" hidden="1" customHeight="1" outlineLevel="2">
      <c r="A545" s="73">
        <v>1745</v>
      </c>
      <c r="B545" s="74" t="s">
        <v>1180</v>
      </c>
      <c r="C545" s="75" t="s">
        <v>1298</v>
      </c>
      <c r="D545" s="76">
        <v>0</v>
      </c>
      <c r="E545" s="76">
        <v>0</v>
      </c>
      <c r="F545" s="76">
        <v>0</v>
      </c>
      <c r="G545" s="76">
        <v>0</v>
      </c>
      <c r="H545" s="76">
        <v>0</v>
      </c>
      <c r="I545" s="76">
        <v>0</v>
      </c>
      <c r="J545" s="76">
        <v>0</v>
      </c>
      <c r="K545" s="76">
        <v>0</v>
      </c>
      <c r="L545" s="76">
        <v>0</v>
      </c>
      <c r="M545" s="76">
        <v>0</v>
      </c>
      <c r="N545" s="76">
        <v>0</v>
      </c>
      <c r="O545" s="76">
        <v>0</v>
      </c>
      <c r="P545" s="76">
        <v>0</v>
      </c>
      <c r="Q545" s="76">
        <v>0</v>
      </c>
      <c r="R545" s="76">
        <v>0</v>
      </c>
      <c r="S545" s="76">
        <v>0</v>
      </c>
      <c r="T545" s="76">
        <v>0</v>
      </c>
      <c r="U545" s="76">
        <v>0</v>
      </c>
      <c r="V545" s="76">
        <v>0</v>
      </c>
      <c r="W545" s="76">
        <v>0</v>
      </c>
      <c r="X545" s="76">
        <v>0</v>
      </c>
      <c r="Y545" s="76">
        <v>0</v>
      </c>
      <c r="Z545" s="76">
        <v>0</v>
      </c>
      <c r="AA545" s="76">
        <v>0</v>
      </c>
      <c r="AB545" s="76">
        <v>0</v>
      </c>
      <c r="AC545" s="76">
        <v>0</v>
      </c>
      <c r="AD545" s="76">
        <v>0</v>
      </c>
      <c r="AE545" s="76">
        <v>0</v>
      </c>
      <c r="AF545" s="76">
        <v>0</v>
      </c>
      <c r="AG545" s="76">
        <v>0</v>
      </c>
      <c r="AH545" s="76">
        <v>0</v>
      </c>
      <c r="AI545" s="76">
        <v>0</v>
      </c>
      <c r="AJ545" s="77">
        <f t="shared" si="8"/>
        <v>0</v>
      </c>
      <c r="AM545" s="70"/>
    </row>
    <row r="546" spans="1:39" ht="20.100000000000001" hidden="1" customHeight="1" outlineLevel="2">
      <c r="A546" s="73">
        <v>1746</v>
      </c>
      <c r="B546" s="74" t="s">
        <v>1181</v>
      </c>
      <c r="C546" s="75" t="s">
        <v>1298</v>
      </c>
      <c r="D546" s="76">
        <v>0</v>
      </c>
      <c r="E546" s="76">
        <v>0</v>
      </c>
      <c r="F546" s="76">
        <v>0</v>
      </c>
      <c r="G546" s="76">
        <v>0</v>
      </c>
      <c r="H546" s="76">
        <v>0</v>
      </c>
      <c r="I546" s="76">
        <v>0</v>
      </c>
      <c r="J546" s="76">
        <v>0</v>
      </c>
      <c r="K546" s="76">
        <v>0</v>
      </c>
      <c r="L546" s="76">
        <v>0</v>
      </c>
      <c r="M546" s="76">
        <v>0</v>
      </c>
      <c r="N546" s="76">
        <v>0</v>
      </c>
      <c r="O546" s="76">
        <v>0</v>
      </c>
      <c r="P546" s="76">
        <v>0</v>
      </c>
      <c r="Q546" s="76">
        <v>0</v>
      </c>
      <c r="R546" s="76">
        <v>0</v>
      </c>
      <c r="S546" s="76">
        <v>0</v>
      </c>
      <c r="T546" s="76">
        <v>0</v>
      </c>
      <c r="U546" s="76">
        <v>0</v>
      </c>
      <c r="V546" s="76">
        <v>0</v>
      </c>
      <c r="W546" s="76">
        <v>0</v>
      </c>
      <c r="X546" s="76">
        <v>0</v>
      </c>
      <c r="Y546" s="76">
        <v>0</v>
      </c>
      <c r="Z546" s="76">
        <v>0</v>
      </c>
      <c r="AA546" s="76">
        <v>0</v>
      </c>
      <c r="AB546" s="76">
        <v>0</v>
      </c>
      <c r="AC546" s="76">
        <v>0</v>
      </c>
      <c r="AD546" s="76">
        <v>0</v>
      </c>
      <c r="AE546" s="76">
        <v>0</v>
      </c>
      <c r="AF546" s="76">
        <v>0</v>
      </c>
      <c r="AG546" s="76">
        <v>0</v>
      </c>
      <c r="AH546" s="76">
        <v>0</v>
      </c>
      <c r="AI546" s="76">
        <v>0</v>
      </c>
      <c r="AJ546" s="77">
        <f t="shared" si="8"/>
        <v>0</v>
      </c>
      <c r="AM546" s="70"/>
    </row>
    <row r="547" spans="1:39" ht="20.100000000000001" hidden="1" customHeight="1" outlineLevel="2">
      <c r="A547" s="73">
        <v>1747</v>
      </c>
      <c r="B547" s="74" t="s">
        <v>1134</v>
      </c>
      <c r="C547" s="75" t="s">
        <v>1298</v>
      </c>
      <c r="D547" s="76">
        <v>0</v>
      </c>
      <c r="E547" s="76">
        <v>0</v>
      </c>
      <c r="F547" s="76">
        <v>0</v>
      </c>
      <c r="G547" s="76">
        <v>0</v>
      </c>
      <c r="H547" s="76">
        <v>0</v>
      </c>
      <c r="I547" s="76">
        <v>0</v>
      </c>
      <c r="J547" s="76">
        <v>0</v>
      </c>
      <c r="K547" s="76">
        <v>0</v>
      </c>
      <c r="L547" s="76">
        <v>0</v>
      </c>
      <c r="M547" s="76">
        <v>0</v>
      </c>
      <c r="N547" s="76">
        <v>0</v>
      </c>
      <c r="O547" s="76">
        <v>0</v>
      </c>
      <c r="P547" s="76">
        <v>0</v>
      </c>
      <c r="Q547" s="76">
        <v>0</v>
      </c>
      <c r="R547" s="76">
        <v>0</v>
      </c>
      <c r="S547" s="76">
        <v>0</v>
      </c>
      <c r="T547" s="76">
        <v>0</v>
      </c>
      <c r="U547" s="76">
        <v>0</v>
      </c>
      <c r="V547" s="76">
        <v>0</v>
      </c>
      <c r="W547" s="76">
        <v>0</v>
      </c>
      <c r="X547" s="76">
        <v>0</v>
      </c>
      <c r="Y547" s="76">
        <v>0</v>
      </c>
      <c r="Z547" s="76">
        <v>0</v>
      </c>
      <c r="AA547" s="76">
        <v>0</v>
      </c>
      <c r="AB547" s="76">
        <v>0</v>
      </c>
      <c r="AC547" s="76">
        <v>0</v>
      </c>
      <c r="AD547" s="76">
        <v>0</v>
      </c>
      <c r="AE547" s="76">
        <v>0</v>
      </c>
      <c r="AF547" s="76">
        <v>0</v>
      </c>
      <c r="AG547" s="76">
        <v>0</v>
      </c>
      <c r="AH547" s="76">
        <v>0</v>
      </c>
      <c r="AI547" s="76">
        <v>0</v>
      </c>
      <c r="AJ547" s="77">
        <f t="shared" si="8"/>
        <v>0</v>
      </c>
      <c r="AM547" s="70"/>
    </row>
    <row r="548" spans="1:39" ht="20.100000000000001" hidden="1" customHeight="1" outlineLevel="2">
      <c r="A548" s="73">
        <v>1748</v>
      </c>
      <c r="B548" s="74" t="s">
        <v>1182</v>
      </c>
      <c r="C548" s="75" t="s">
        <v>1298</v>
      </c>
      <c r="D548" s="76">
        <v>0</v>
      </c>
      <c r="E548" s="76">
        <v>0</v>
      </c>
      <c r="F548" s="76">
        <v>0</v>
      </c>
      <c r="G548" s="76">
        <v>0</v>
      </c>
      <c r="H548" s="76">
        <v>0</v>
      </c>
      <c r="I548" s="76">
        <v>0</v>
      </c>
      <c r="J548" s="76">
        <v>0</v>
      </c>
      <c r="K548" s="76">
        <v>0</v>
      </c>
      <c r="L548" s="76">
        <v>0</v>
      </c>
      <c r="M548" s="76">
        <v>0</v>
      </c>
      <c r="N548" s="76">
        <v>0</v>
      </c>
      <c r="O548" s="76">
        <v>0</v>
      </c>
      <c r="P548" s="76">
        <v>0</v>
      </c>
      <c r="Q548" s="76">
        <v>0</v>
      </c>
      <c r="R548" s="76">
        <v>0</v>
      </c>
      <c r="S548" s="76">
        <v>0</v>
      </c>
      <c r="T548" s="76">
        <v>0</v>
      </c>
      <c r="U548" s="76">
        <v>0</v>
      </c>
      <c r="V548" s="76">
        <v>0</v>
      </c>
      <c r="W548" s="76">
        <v>0</v>
      </c>
      <c r="X548" s="76">
        <v>0</v>
      </c>
      <c r="Y548" s="76">
        <v>0</v>
      </c>
      <c r="Z548" s="76">
        <v>0</v>
      </c>
      <c r="AA548" s="76">
        <v>0</v>
      </c>
      <c r="AB548" s="76">
        <v>0</v>
      </c>
      <c r="AC548" s="76">
        <v>0</v>
      </c>
      <c r="AD548" s="76">
        <v>0</v>
      </c>
      <c r="AE548" s="76">
        <v>0</v>
      </c>
      <c r="AF548" s="76">
        <v>0</v>
      </c>
      <c r="AG548" s="76">
        <v>0</v>
      </c>
      <c r="AH548" s="76">
        <v>0</v>
      </c>
      <c r="AI548" s="76">
        <v>0</v>
      </c>
      <c r="AJ548" s="77">
        <f t="shared" si="8"/>
        <v>0</v>
      </c>
      <c r="AM548" s="70"/>
    </row>
    <row r="549" spans="1:39" ht="20.100000000000001" hidden="1" customHeight="1" outlineLevel="2">
      <c r="A549" s="73">
        <v>1749</v>
      </c>
      <c r="B549" s="74" t="s">
        <v>1183</v>
      </c>
      <c r="C549" s="75" t="s">
        <v>1298</v>
      </c>
      <c r="D549" s="76">
        <v>0</v>
      </c>
      <c r="E549" s="76">
        <v>0</v>
      </c>
      <c r="F549" s="76">
        <v>0</v>
      </c>
      <c r="G549" s="76">
        <v>0</v>
      </c>
      <c r="H549" s="76">
        <v>0</v>
      </c>
      <c r="I549" s="76">
        <v>0</v>
      </c>
      <c r="J549" s="76">
        <v>0</v>
      </c>
      <c r="K549" s="76">
        <v>0</v>
      </c>
      <c r="L549" s="76">
        <v>0</v>
      </c>
      <c r="M549" s="76">
        <v>0</v>
      </c>
      <c r="N549" s="76">
        <v>0</v>
      </c>
      <c r="O549" s="76">
        <v>0</v>
      </c>
      <c r="P549" s="76">
        <v>0</v>
      </c>
      <c r="Q549" s="76">
        <v>0</v>
      </c>
      <c r="R549" s="76">
        <v>0</v>
      </c>
      <c r="S549" s="76">
        <v>0</v>
      </c>
      <c r="T549" s="76">
        <v>0</v>
      </c>
      <c r="U549" s="76">
        <v>0</v>
      </c>
      <c r="V549" s="76">
        <v>0</v>
      </c>
      <c r="W549" s="76">
        <v>0</v>
      </c>
      <c r="X549" s="76">
        <v>0</v>
      </c>
      <c r="Y549" s="76">
        <v>0</v>
      </c>
      <c r="Z549" s="76">
        <v>0</v>
      </c>
      <c r="AA549" s="76">
        <v>0</v>
      </c>
      <c r="AB549" s="76">
        <v>0</v>
      </c>
      <c r="AC549" s="76">
        <v>0</v>
      </c>
      <c r="AD549" s="76">
        <v>0</v>
      </c>
      <c r="AE549" s="76">
        <v>0</v>
      </c>
      <c r="AF549" s="76">
        <v>0</v>
      </c>
      <c r="AG549" s="76">
        <v>0</v>
      </c>
      <c r="AH549" s="76">
        <v>0</v>
      </c>
      <c r="AI549" s="76">
        <v>0</v>
      </c>
      <c r="AJ549" s="77">
        <f t="shared" si="8"/>
        <v>0</v>
      </c>
      <c r="AM549" s="70"/>
    </row>
    <row r="550" spans="1:39" ht="20.100000000000001" hidden="1" customHeight="1" outlineLevel="2">
      <c r="A550" s="73">
        <v>1750</v>
      </c>
      <c r="B550" s="74" t="s">
        <v>1184</v>
      </c>
      <c r="C550" s="75" t="s">
        <v>1298</v>
      </c>
      <c r="D550" s="76">
        <v>0</v>
      </c>
      <c r="E550" s="76">
        <v>0</v>
      </c>
      <c r="F550" s="76">
        <v>0</v>
      </c>
      <c r="G550" s="76">
        <v>0</v>
      </c>
      <c r="H550" s="76">
        <v>0</v>
      </c>
      <c r="I550" s="76">
        <v>0</v>
      </c>
      <c r="J550" s="76">
        <v>0</v>
      </c>
      <c r="K550" s="76">
        <v>0</v>
      </c>
      <c r="L550" s="76">
        <v>0</v>
      </c>
      <c r="M550" s="76">
        <v>0</v>
      </c>
      <c r="N550" s="76">
        <v>0</v>
      </c>
      <c r="O550" s="76">
        <v>0</v>
      </c>
      <c r="P550" s="76">
        <v>0</v>
      </c>
      <c r="Q550" s="76">
        <v>0</v>
      </c>
      <c r="R550" s="76">
        <v>0</v>
      </c>
      <c r="S550" s="76">
        <v>0</v>
      </c>
      <c r="T550" s="76">
        <v>0</v>
      </c>
      <c r="U550" s="76">
        <v>0</v>
      </c>
      <c r="V550" s="76">
        <v>0</v>
      </c>
      <c r="W550" s="76">
        <v>0</v>
      </c>
      <c r="X550" s="76">
        <v>0</v>
      </c>
      <c r="Y550" s="76">
        <v>0</v>
      </c>
      <c r="Z550" s="76">
        <v>0</v>
      </c>
      <c r="AA550" s="76">
        <v>0</v>
      </c>
      <c r="AB550" s="76">
        <v>0</v>
      </c>
      <c r="AC550" s="76">
        <v>0</v>
      </c>
      <c r="AD550" s="76">
        <v>0</v>
      </c>
      <c r="AE550" s="76">
        <v>0</v>
      </c>
      <c r="AF550" s="76">
        <v>0</v>
      </c>
      <c r="AG550" s="76">
        <v>0</v>
      </c>
      <c r="AH550" s="76">
        <v>0</v>
      </c>
      <c r="AI550" s="76">
        <v>0</v>
      </c>
      <c r="AJ550" s="77">
        <f t="shared" si="8"/>
        <v>0</v>
      </c>
      <c r="AM550" s="70"/>
    </row>
    <row r="551" spans="1:39" ht="20.100000000000001" hidden="1" customHeight="1" outlineLevel="2">
      <c r="A551" s="73">
        <v>1751</v>
      </c>
      <c r="B551" s="74" t="s">
        <v>1185</v>
      </c>
      <c r="C551" s="75" t="s">
        <v>1298</v>
      </c>
      <c r="D551" s="76">
        <v>0</v>
      </c>
      <c r="E551" s="76">
        <v>0</v>
      </c>
      <c r="F551" s="76">
        <v>0</v>
      </c>
      <c r="G551" s="76">
        <v>0</v>
      </c>
      <c r="H551" s="76">
        <v>0</v>
      </c>
      <c r="I551" s="76">
        <v>0</v>
      </c>
      <c r="J551" s="76">
        <v>0</v>
      </c>
      <c r="K551" s="76">
        <v>0</v>
      </c>
      <c r="L551" s="76">
        <v>0</v>
      </c>
      <c r="M551" s="76">
        <v>0</v>
      </c>
      <c r="N551" s="76">
        <v>0</v>
      </c>
      <c r="O551" s="76">
        <v>0</v>
      </c>
      <c r="P551" s="76">
        <v>0</v>
      </c>
      <c r="Q551" s="76">
        <v>0</v>
      </c>
      <c r="R551" s="76">
        <v>0</v>
      </c>
      <c r="S551" s="76">
        <v>0</v>
      </c>
      <c r="T551" s="76">
        <v>0</v>
      </c>
      <c r="U551" s="76">
        <v>0</v>
      </c>
      <c r="V551" s="76">
        <v>0</v>
      </c>
      <c r="W551" s="76">
        <v>0</v>
      </c>
      <c r="X551" s="76">
        <v>0</v>
      </c>
      <c r="Y551" s="76">
        <v>0</v>
      </c>
      <c r="Z551" s="76">
        <v>0</v>
      </c>
      <c r="AA551" s="76">
        <v>0</v>
      </c>
      <c r="AB551" s="76">
        <v>0</v>
      </c>
      <c r="AC551" s="76">
        <v>0</v>
      </c>
      <c r="AD551" s="76">
        <v>0</v>
      </c>
      <c r="AE551" s="76">
        <v>0</v>
      </c>
      <c r="AF551" s="76">
        <v>0</v>
      </c>
      <c r="AG551" s="76">
        <v>0</v>
      </c>
      <c r="AH551" s="76">
        <v>0</v>
      </c>
      <c r="AI551" s="76">
        <v>0</v>
      </c>
      <c r="AJ551" s="77">
        <f t="shared" si="8"/>
        <v>0</v>
      </c>
      <c r="AM551" s="70"/>
    </row>
    <row r="552" spans="1:39" ht="20.100000000000001" hidden="1" customHeight="1" outlineLevel="2">
      <c r="A552" s="73">
        <v>1752</v>
      </c>
      <c r="B552" s="74" t="s">
        <v>1186</v>
      </c>
      <c r="C552" s="75" t="s">
        <v>1298</v>
      </c>
      <c r="D552" s="76">
        <v>0</v>
      </c>
      <c r="E552" s="76">
        <v>0</v>
      </c>
      <c r="F552" s="76">
        <v>0</v>
      </c>
      <c r="G552" s="76">
        <v>0</v>
      </c>
      <c r="H552" s="76">
        <v>0</v>
      </c>
      <c r="I552" s="76">
        <v>0</v>
      </c>
      <c r="J552" s="76">
        <v>0</v>
      </c>
      <c r="K552" s="76">
        <v>0</v>
      </c>
      <c r="L552" s="76">
        <v>0</v>
      </c>
      <c r="M552" s="76">
        <v>0</v>
      </c>
      <c r="N552" s="76">
        <v>0</v>
      </c>
      <c r="O552" s="76">
        <v>0</v>
      </c>
      <c r="P552" s="76">
        <v>0</v>
      </c>
      <c r="Q552" s="76">
        <v>0</v>
      </c>
      <c r="R552" s="76">
        <v>0</v>
      </c>
      <c r="S552" s="76">
        <v>0</v>
      </c>
      <c r="T552" s="76">
        <v>0</v>
      </c>
      <c r="U552" s="76">
        <v>0</v>
      </c>
      <c r="V552" s="76">
        <v>0</v>
      </c>
      <c r="W552" s="76">
        <v>0</v>
      </c>
      <c r="X552" s="76">
        <v>0</v>
      </c>
      <c r="Y552" s="76">
        <v>0</v>
      </c>
      <c r="Z552" s="76">
        <v>0</v>
      </c>
      <c r="AA552" s="76">
        <v>0</v>
      </c>
      <c r="AB552" s="76">
        <v>0</v>
      </c>
      <c r="AC552" s="76">
        <v>0</v>
      </c>
      <c r="AD552" s="76">
        <v>0</v>
      </c>
      <c r="AE552" s="76">
        <v>0</v>
      </c>
      <c r="AF552" s="76">
        <v>0</v>
      </c>
      <c r="AG552" s="76">
        <v>0</v>
      </c>
      <c r="AH552" s="76">
        <v>0</v>
      </c>
      <c r="AI552" s="76">
        <v>0</v>
      </c>
      <c r="AJ552" s="77">
        <f t="shared" si="8"/>
        <v>0</v>
      </c>
      <c r="AM552" s="70"/>
    </row>
    <row r="553" spans="1:39" ht="20.100000000000001" hidden="1" customHeight="1" outlineLevel="2">
      <c r="A553" s="73">
        <v>1753</v>
      </c>
      <c r="B553" s="74" t="s">
        <v>1187</v>
      </c>
      <c r="C553" s="75" t="s">
        <v>1298</v>
      </c>
      <c r="D553" s="76">
        <v>0</v>
      </c>
      <c r="E553" s="76">
        <v>0</v>
      </c>
      <c r="F553" s="76">
        <v>0</v>
      </c>
      <c r="G553" s="76">
        <v>0</v>
      </c>
      <c r="H553" s="76">
        <v>0</v>
      </c>
      <c r="I553" s="76">
        <v>0</v>
      </c>
      <c r="J553" s="76">
        <v>0</v>
      </c>
      <c r="K553" s="76">
        <v>0</v>
      </c>
      <c r="L553" s="76">
        <v>0</v>
      </c>
      <c r="M553" s="76">
        <v>0</v>
      </c>
      <c r="N553" s="76">
        <v>0</v>
      </c>
      <c r="O553" s="76">
        <v>0</v>
      </c>
      <c r="P553" s="76">
        <v>0</v>
      </c>
      <c r="Q553" s="76">
        <v>0</v>
      </c>
      <c r="R553" s="76">
        <v>0</v>
      </c>
      <c r="S553" s="76">
        <v>0</v>
      </c>
      <c r="T553" s="76">
        <v>0</v>
      </c>
      <c r="U553" s="76">
        <v>0</v>
      </c>
      <c r="V553" s="76">
        <v>0</v>
      </c>
      <c r="W553" s="76">
        <v>0</v>
      </c>
      <c r="X553" s="76">
        <v>0</v>
      </c>
      <c r="Y553" s="76">
        <v>0</v>
      </c>
      <c r="Z553" s="76">
        <v>0</v>
      </c>
      <c r="AA553" s="76">
        <v>0</v>
      </c>
      <c r="AB553" s="76">
        <v>0</v>
      </c>
      <c r="AC553" s="76">
        <v>0</v>
      </c>
      <c r="AD553" s="76">
        <v>0</v>
      </c>
      <c r="AE553" s="76">
        <v>0</v>
      </c>
      <c r="AF553" s="76">
        <v>0</v>
      </c>
      <c r="AG553" s="76">
        <v>0</v>
      </c>
      <c r="AH553" s="76">
        <v>0</v>
      </c>
      <c r="AI553" s="76">
        <v>0</v>
      </c>
      <c r="AJ553" s="77">
        <f t="shared" si="8"/>
        <v>0</v>
      </c>
      <c r="AM553" s="70"/>
    </row>
    <row r="554" spans="1:39" ht="20.100000000000001" hidden="1" customHeight="1" outlineLevel="2">
      <c r="A554" s="73">
        <v>1754</v>
      </c>
      <c r="B554" s="74" t="s">
        <v>1188</v>
      </c>
      <c r="C554" s="75" t="s">
        <v>1298</v>
      </c>
      <c r="D554" s="76">
        <v>0</v>
      </c>
      <c r="E554" s="76">
        <v>0</v>
      </c>
      <c r="F554" s="76">
        <v>0</v>
      </c>
      <c r="G554" s="76">
        <v>0</v>
      </c>
      <c r="H554" s="76">
        <v>0</v>
      </c>
      <c r="I554" s="76">
        <v>0</v>
      </c>
      <c r="J554" s="76">
        <v>0</v>
      </c>
      <c r="K554" s="76">
        <v>0</v>
      </c>
      <c r="L554" s="76">
        <v>0</v>
      </c>
      <c r="M554" s="76">
        <v>0</v>
      </c>
      <c r="N554" s="76">
        <v>0</v>
      </c>
      <c r="O554" s="76">
        <v>0</v>
      </c>
      <c r="P554" s="76">
        <v>0</v>
      </c>
      <c r="Q554" s="76">
        <v>0</v>
      </c>
      <c r="R554" s="76">
        <v>0</v>
      </c>
      <c r="S554" s="76">
        <v>0</v>
      </c>
      <c r="T554" s="76">
        <v>0</v>
      </c>
      <c r="U554" s="76">
        <v>0</v>
      </c>
      <c r="V554" s="76">
        <v>0</v>
      </c>
      <c r="W554" s="76">
        <v>0</v>
      </c>
      <c r="X554" s="76">
        <v>0</v>
      </c>
      <c r="Y554" s="76">
        <v>0</v>
      </c>
      <c r="Z554" s="76">
        <v>0</v>
      </c>
      <c r="AA554" s="76">
        <v>0</v>
      </c>
      <c r="AB554" s="76">
        <v>0</v>
      </c>
      <c r="AC554" s="76">
        <v>0</v>
      </c>
      <c r="AD554" s="76">
        <v>0</v>
      </c>
      <c r="AE554" s="76">
        <v>0</v>
      </c>
      <c r="AF554" s="76">
        <v>0</v>
      </c>
      <c r="AG554" s="76">
        <v>0</v>
      </c>
      <c r="AH554" s="76">
        <v>0</v>
      </c>
      <c r="AI554" s="76">
        <v>0</v>
      </c>
      <c r="AJ554" s="77">
        <f t="shared" si="8"/>
        <v>0</v>
      </c>
      <c r="AM554" s="70"/>
    </row>
    <row r="555" spans="1:39" ht="20.100000000000001" hidden="1" customHeight="1" outlineLevel="2">
      <c r="A555" s="73">
        <v>1755</v>
      </c>
      <c r="B555" s="74" t="s">
        <v>1189</v>
      </c>
      <c r="C555" s="75" t="s">
        <v>1298</v>
      </c>
      <c r="D555" s="76">
        <v>0</v>
      </c>
      <c r="E555" s="76">
        <v>0</v>
      </c>
      <c r="F555" s="76">
        <v>0</v>
      </c>
      <c r="G555" s="76">
        <v>0</v>
      </c>
      <c r="H555" s="76">
        <v>0</v>
      </c>
      <c r="I555" s="76">
        <v>0</v>
      </c>
      <c r="J555" s="76">
        <v>0</v>
      </c>
      <c r="K555" s="76">
        <v>0</v>
      </c>
      <c r="L555" s="76">
        <v>0</v>
      </c>
      <c r="M555" s="76">
        <v>0</v>
      </c>
      <c r="N555" s="76">
        <v>0</v>
      </c>
      <c r="O555" s="76">
        <v>0</v>
      </c>
      <c r="P555" s="76">
        <v>0</v>
      </c>
      <c r="Q555" s="76">
        <v>0</v>
      </c>
      <c r="R555" s="76">
        <v>0</v>
      </c>
      <c r="S555" s="76">
        <v>0</v>
      </c>
      <c r="T555" s="76">
        <v>0</v>
      </c>
      <c r="U555" s="76">
        <v>0</v>
      </c>
      <c r="V555" s="76">
        <v>0</v>
      </c>
      <c r="W555" s="76">
        <v>0</v>
      </c>
      <c r="X555" s="76">
        <v>0</v>
      </c>
      <c r="Y555" s="76">
        <v>0</v>
      </c>
      <c r="Z555" s="76">
        <v>0</v>
      </c>
      <c r="AA555" s="76">
        <v>0</v>
      </c>
      <c r="AB555" s="76">
        <v>0</v>
      </c>
      <c r="AC555" s="76">
        <v>0</v>
      </c>
      <c r="AD555" s="76">
        <v>0</v>
      </c>
      <c r="AE555" s="76">
        <v>0</v>
      </c>
      <c r="AF555" s="76">
        <v>0</v>
      </c>
      <c r="AG555" s="76">
        <v>0</v>
      </c>
      <c r="AH555" s="76">
        <v>0</v>
      </c>
      <c r="AI555" s="76">
        <v>0</v>
      </c>
      <c r="AJ555" s="77">
        <f t="shared" si="8"/>
        <v>0</v>
      </c>
      <c r="AM555" s="70"/>
    </row>
    <row r="556" spans="1:39" ht="20.100000000000001" hidden="1" customHeight="1" outlineLevel="2">
      <c r="A556" s="73">
        <v>1756</v>
      </c>
      <c r="B556" s="74" t="s">
        <v>1190</v>
      </c>
      <c r="C556" s="75" t="s">
        <v>1298</v>
      </c>
      <c r="D556" s="76">
        <v>0</v>
      </c>
      <c r="E556" s="76">
        <v>0</v>
      </c>
      <c r="F556" s="76">
        <v>0</v>
      </c>
      <c r="G556" s="76">
        <v>0</v>
      </c>
      <c r="H556" s="76">
        <v>0</v>
      </c>
      <c r="I556" s="76">
        <v>0</v>
      </c>
      <c r="J556" s="76">
        <v>0</v>
      </c>
      <c r="K556" s="76">
        <v>0</v>
      </c>
      <c r="L556" s="76">
        <v>0</v>
      </c>
      <c r="M556" s="76">
        <v>0</v>
      </c>
      <c r="N556" s="76">
        <v>0</v>
      </c>
      <c r="O556" s="76">
        <v>0</v>
      </c>
      <c r="P556" s="76">
        <v>0</v>
      </c>
      <c r="Q556" s="76">
        <v>0</v>
      </c>
      <c r="R556" s="76">
        <v>0</v>
      </c>
      <c r="S556" s="76">
        <v>0</v>
      </c>
      <c r="T556" s="76">
        <v>0</v>
      </c>
      <c r="U556" s="76">
        <v>0</v>
      </c>
      <c r="V556" s="76">
        <v>0</v>
      </c>
      <c r="W556" s="76">
        <v>0</v>
      </c>
      <c r="X556" s="76">
        <v>0</v>
      </c>
      <c r="Y556" s="76">
        <v>0</v>
      </c>
      <c r="Z556" s="76">
        <v>0</v>
      </c>
      <c r="AA556" s="76">
        <v>0</v>
      </c>
      <c r="AB556" s="76">
        <v>0</v>
      </c>
      <c r="AC556" s="76">
        <v>0</v>
      </c>
      <c r="AD556" s="76">
        <v>0</v>
      </c>
      <c r="AE556" s="76">
        <v>0</v>
      </c>
      <c r="AF556" s="76">
        <v>0</v>
      </c>
      <c r="AG556" s="76">
        <v>0</v>
      </c>
      <c r="AH556" s="76">
        <v>0</v>
      </c>
      <c r="AI556" s="76">
        <v>0</v>
      </c>
      <c r="AJ556" s="77">
        <f t="shared" si="8"/>
        <v>0</v>
      </c>
      <c r="AM556" s="70"/>
    </row>
    <row r="557" spans="1:39" ht="20.100000000000001" hidden="1" customHeight="1" outlineLevel="2">
      <c r="A557" s="73">
        <v>1801</v>
      </c>
      <c r="B557" s="74" t="s">
        <v>1191</v>
      </c>
      <c r="C557" s="75" t="s">
        <v>1298</v>
      </c>
      <c r="D557" s="76">
        <v>0</v>
      </c>
      <c r="E557" s="76">
        <v>0</v>
      </c>
      <c r="F557" s="76">
        <v>0</v>
      </c>
      <c r="G557" s="76">
        <v>0</v>
      </c>
      <c r="H557" s="76">
        <v>0</v>
      </c>
      <c r="I557" s="76">
        <v>0</v>
      </c>
      <c r="J557" s="76">
        <v>0</v>
      </c>
      <c r="K557" s="76">
        <v>0</v>
      </c>
      <c r="L557" s="76">
        <v>0</v>
      </c>
      <c r="M557" s="76">
        <v>0</v>
      </c>
      <c r="N557" s="76">
        <v>0</v>
      </c>
      <c r="O557" s="76">
        <v>0</v>
      </c>
      <c r="P557" s="76">
        <v>0</v>
      </c>
      <c r="Q557" s="76">
        <v>0</v>
      </c>
      <c r="R557" s="76">
        <v>0</v>
      </c>
      <c r="S557" s="76">
        <v>0</v>
      </c>
      <c r="T557" s="76">
        <v>0</v>
      </c>
      <c r="U557" s="76">
        <v>0</v>
      </c>
      <c r="V557" s="76">
        <v>0</v>
      </c>
      <c r="W557" s="76">
        <v>0</v>
      </c>
      <c r="X557" s="76">
        <v>0</v>
      </c>
      <c r="Y557" s="76">
        <v>0</v>
      </c>
      <c r="Z557" s="76">
        <v>0</v>
      </c>
      <c r="AA557" s="76">
        <v>0</v>
      </c>
      <c r="AB557" s="76">
        <v>0</v>
      </c>
      <c r="AC557" s="76">
        <v>0</v>
      </c>
      <c r="AD557" s="76">
        <v>0</v>
      </c>
      <c r="AE557" s="76">
        <v>0</v>
      </c>
      <c r="AF557" s="76">
        <v>0</v>
      </c>
      <c r="AG557" s="76">
        <v>0</v>
      </c>
      <c r="AH557" s="76">
        <v>0</v>
      </c>
      <c r="AI557" s="76">
        <v>0</v>
      </c>
      <c r="AJ557" s="77">
        <f t="shared" si="8"/>
        <v>0</v>
      </c>
      <c r="AM557" s="70"/>
    </row>
    <row r="558" spans="1:39" ht="20.100000000000001" hidden="1" customHeight="1" outlineLevel="2">
      <c r="A558" s="73">
        <v>1802</v>
      </c>
      <c r="B558" s="74" t="s">
        <v>1173</v>
      </c>
      <c r="C558" s="75" t="s">
        <v>1298</v>
      </c>
      <c r="D558" s="76">
        <v>0</v>
      </c>
      <c r="E558" s="76">
        <v>0</v>
      </c>
      <c r="F558" s="76">
        <v>0</v>
      </c>
      <c r="G558" s="76">
        <v>0</v>
      </c>
      <c r="H558" s="76">
        <v>0</v>
      </c>
      <c r="I558" s="76">
        <v>0</v>
      </c>
      <c r="J558" s="76">
        <v>0</v>
      </c>
      <c r="K558" s="76">
        <v>0</v>
      </c>
      <c r="L558" s="76">
        <v>0</v>
      </c>
      <c r="M558" s="76">
        <v>0</v>
      </c>
      <c r="N558" s="76">
        <v>0</v>
      </c>
      <c r="O558" s="76">
        <v>0</v>
      </c>
      <c r="P558" s="76">
        <v>0</v>
      </c>
      <c r="Q558" s="76">
        <v>0</v>
      </c>
      <c r="R558" s="76">
        <v>0</v>
      </c>
      <c r="S558" s="76">
        <v>0</v>
      </c>
      <c r="T558" s="76">
        <v>0</v>
      </c>
      <c r="U558" s="76">
        <v>0</v>
      </c>
      <c r="V558" s="76">
        <v>0</v>
      </c>
      <c r="W558" s="76">
        <v>0</v>
      </c>
      <c r="X558" s="76">
        <v>0</v>
      </c>
      <c r="Y558" s="76">
        <v>0</v>
      </c>
      <c r="Z558" s="76">
        <v>0</v>
      </c>
      <c r="AA558" s="76">
        <v>0</v>
      </c>
      <c r="AB558" s="76">
        <v>0</v>
      </c>
      <c r="AC558" s="76">
        <v>0</v>
      </c>
      <c r="AD558" s="76">
        <v>0</v>
      </c>
      <c r="AE558" s="76">
        <v>0</v>
      </c>
      <c r="AF558" s="76">
        <v>0</v>
      </c>
      <c r="AG558" s="76">
        <v>0</v>
      </c>
      <c r="AH558" s="76">
        <v>0</v>
      </c>
      <c r="AI558" s="76">
        <v>0</v>
      </c>
      <c r="AJ558" s="77">
        <f t="shared" si="8"/>
        <v>0</v>
      </c>
      <c r="AM558" s="70"/>
    </row>
    <row r="559" spans="1:39" ht="20.100000000000001" hidden="1" customHeight="1" outlineLevel="2">
      <c r="A559" s="73">
        <v>1803</v>
      </c>
      <c r="B559" s="74" t="s">
        <v>1192</v>
      </c>
      <c r="C559" s="75" t="s">
        <v>1298</v>
      </c>
      <c r="D559" s="76">
        <v>0</v>
      </c>
      <c r="E559" s="76">
        <v>0</v>
      </c>
      <c r="F559" s="76">
        <v>0</v>
      </c>
      <c r="G559" s="76">
        <v>0</v>
      </c>
      <c r="H559" s="76">
        <v>0</v>
      </c>
      <c r="I559" s="76">
        <v>0</v>
      </c>
      <c r="J559" s="76">
        <v>0</v>
      </c>
      <c r="K559" s="76">
        <v>0</v>
      </c>
      <c r="L559" s="76">
        <v>0</v>
      </c>
      <c r="M559" s="76">
        <v>0</v>
      </c>
      <c r="N559" s="76">
        <v>0</v>
      </c>
      <c r="O559" s="76">
        <v>0</v>
      </c>
      <c r="P559" s="76">
        <v>0</v>
      </c>
      <c r="Q559" s="76">
        <v>0</v>
      </c>
      <c r="R559" s="76">
        <v>0</v>
      </c>
      <c r="S559" s="76">
        <v>0</v>
      </c>
      <c r="T559" s="76">
        <v>0</v>
      </c>
      <c r="U559" s="76">
        <v>0</v>
      </c>
      <c r="V559" s="76">
        <v>0</v>
      </c>
      <c r="W559" s="76">
        <v>0</v>
      </c>
      <c r="X559" s="76">
        <v>0</v>
      </c>
      <c r="Y559" s="76">
        <v>0</v>
      </c>
      <c r="Z559" s="76">
        <v>0</v>
      </c>
      <c r="AA559" s="76">
        <v>0</v>
      </c>
      <c r="AB559" s="76">
        <v>0</v>
      </c>
      <c r="AC559" s="76">
        <v>0</v>
      </c>
      <c r="AD559" s="76">
        <v>0</v>
      </c>
      <c r="AE559" s="76">
        <v>0</v>
      </c>
      <c r="AF559" s="76">
        <v>0</v>
      </c>
      <c r="AG559" s="76">
        <v>0</v>
      </c>
      <c r="AH559" s="76">
        <v>0</v>
      </c>
      <c r="AI559" s="76">
        <v>0</v>
      </c>
      <c r="AJ559" s="77">
        <f t="shared" si="8"/>
        <v>0</v>
      </c>
      <c r="AM559" s="70"/>
    </row>
    <row r="560" spans="1:39" ht="20.100000000000001" hidden="1" customHeight="1" outlineLevel="2">
      <c r="A560" s="73">
        <v>1805</v>
      </c>
      <c r="B560" s="74" t="s">
        <v>1193</v>
      </c>
      <c r="C560" s="75" t="s">
        <v>1298</v>
      </c>
      <c r="D560" s="76">
        <v>0</v>
      </c>
      <c r="E560" s="76">
        <v>0</v>
      </c>
      <c r="F560" s="76">
        <v>0</v>
      </c>
      <c r="G560" s="76">
        <v>0</v>
      </c>
      <c r="H560" s="76">
        <v>0</v>
      </c>
      <c r="I560" s="76">
        <v>0</v>
      </c>
      <c r="J560" s="76">
        <v>0</v>
      </c>
      <c r="K560" s="76">
        <v>0</v>
      </c>
      <c r="L560" s="76">
        <v>0</v>
      </c>
      <c r="M560" s="76">
        <v>0</v>
      </c>
      <c r="N560" s="76">
        <v>0</v>
      </c>
      <c r="O560" s="76">
        <v>0</v>
      </c>
      <c r="P560" s="76">
        <v>0</v>
      </c>
      <c r="Q560" s="76">
        <v>0</v>
      </c>
      <c r="R560" s="76">
        <v>0</v>
      </c>
      <c r="S560" s="76">
        <v>0</v>
      </c>
      <c r="T560" s="76">
        <v>0</v>
      </c>
      <c r="U560" s="76">
        <v>0</v>
      </c>
      <c r="V560" s="76">
        <v>0</v>
      </c>
      <c r="W560" s="76">
        <v>0</v>
      </c>
      <c r="X560" s="76">
        <v>0</v>
      </c>
      <c r="Y560" s="76">
        <v>0</v>
      </c>
      <c r="Z560" s="76">
        <v>0</v>
      </c>
      <c r="AA560" s="76">
        <v>0</v>
      </c>
      <c r="AB560" s="76">
        <v>0</v>
      </c>
      <c r="AC560" s="76">
        <v>0</v>
      </c>
      <c r="AD560" s="76">
        <v>0</v>
      </c>
      <c r="AE560" s="76">
        <v>0</v>
      </c>
      <c r="AF560" s="76">
        <v>0</v>
      </c>
      <c r="AG560" s="76">
        <v>0</v>
      </c>
      <c r="AH560" s="76">
        <v>0</v>
      </c>
      <c r="AI560" s="76">
        <v>0</v>
      </c>
      <c r="AJ560" s="77">
        <f t="shared" si="8"/>
        <v>0</v>
      </c>
      <c r="AM560" s="70"/>
    </row>
    <row r="561" spans="1:39" ht="20.100000000000001" hidden="1" customHeight="1" outlineLevel="2">
      <c r="A561" s="73">
        <v>1806</v>
      </c>
      <c r="B561" s="74" t="s">
        <v>1194</v>
      </c>
      <c r="C561" s="75" t="s">
        <v>1298</v>
      </c>
      <c r="D561" s="76">
        <v>0</v>
      </c>
      <c r="E561" s="76">
        <v>0</v>
      </c>
      <c r="F561" s="76">
        <v>0</v>
      </c>
      <c r="G561" s="76">
        <v>0</v>
      </c>
      <c r="H561" s="76">
        <v>0</v>
      </c>
      <c r="I561" s="76">
        <v>0</v>
      </c>
      <c r="J561" s="76">
        <v>0</v>
      </c>
      <c r="K561" s="76">
        <v>0</v>
      </c>
      <c r="L561" s="76">
        <v>0</v>
      </c>
      <c r="M561" s="76">
        <v>0</v>
      </c>
      <c r="N561" s="76">
        <v>0</v>
      </c>
      <c r="O561" s="76">
        <v>0</v>
      </c>
      <c r="P561" s="76">
        <v>0</v>
      </c>
      <c r="Q561" s="76">
        <v>0</v>
      </c>
      <c r="R561" s="76">
        <v>0</v>
      </c>
      <c r="S561" s="76">
        <v>0</v>
      </c>
      <c r="T561" s="76">
        <v>0</v>
      </c>
      <c r="U561" s="76">
        <v>0</v>
      </c>
      <c r="V561" s="76">
        <v>0</v>
      </c>
      <c r="W561" s="76">
        <v>0</v>
      </c>
      <c r="X561" s="76">
        <v>0</v>
      </c>
      <c r="Y561" s="76">
        <v>0</v>
      </c>
      <c r="Z561" s="76">
        <v>0</v>
      </c>
      <c r="AA561" s="76">
        <v>0</v>
      </c>
      <c r="AB561" s="76">
        <v>0</v>
      </c>
      <c r="AC561" s="76">
        <v>0</v>
      </c>
      <c r="AD561" s="76">
        <v>0</v>
      </c>
      <c r="AE561" s="76">
        <v>0</v>
      </c>
      <c r="AF561" s="76">
        <v>0</v>
      </c>
      <c r="AG561" s="76">
        <v>0</v>
      </c>
      <c r="AH561" s="76">
        <v>0</v>
      </c>
      <c r="AI561" s="76">
        <v>0</v>
      </c>
      <c r="AJ561" s="77">
        <f t="shared" si="8"/>
        <v>0</v>
      </c>
      <c r="AM561" s="70"/>
    </row>
    <row r="562" spans="1:39" ht="20.100000000000001" hidden="1" customHeight="1" outlineLevel="2">
      <c r="A562" s="73">
        <v>1807</v>
      </c>
      <c r="B562" s="74" t="s">
        <v>1195</v>
      </c>
      <c r="C562" s="75" t="s">
        <v>1298</v>
      </c>
      <c r="D562" s="76">
        <v>0</v>
      </c>
      <c r="E562" s="76">
        <v>0</v>
      </c>
      <c r="F562" s="76">
        <v>0</v>
      </c>
      <c r="G562" s="76">
        <v>0</v>
      </c>
      <c r="H562" s="76">
        <v>0</v>
      </c>
      <c r="I562" s="76">
        <v>0</v>
      </c>
      <c r="J562" s="76">
        <v>0</v>
      </c>
      <c r="K562" s="76">
        <v>0</v>
      </c>
      <c r="L562" s="76">
        <v>0</v>
      </c>
      <c r="M562" s="76">
        <v>0</v>
      </c>
      <c r="N562" s="76">
        <v>0</v>
      </c>
      <c r="O562" s="76">
        <v>0</v>
      </c>
      <c r="P562" s="76">
        <v>0</v>
      </c>
      <c r="Q562" s="76">
        <v>0</v>
      </c>
      <c r="R562" s="76">
        <v>0</v>
      </c>
      <c r="S562" s="76">
        <v>0</v>
      </c>
      <c r="T562" s="76">
        <v>0</v>
      </c>
      <c r="U562" s="76">
        <v>0</v>
      </c>
      <c r="V562" s="76">
        <v>0</v>
      </c>
      <c r="W562" s="76">
        <v>0</v>
      </c>
      <c r="X562" s="76">
        <v>0</v>
      </c>
      <c r="Y562" s="76">
        <v>0</v>
      </c>
      <c r="Z562" s="76">
        <v>0</v>
      </c>
      <c r="AA562" s="76">
        <v>0</v>
      </c>
      <c r="AB562" s="76">
        <v>0</v>
      </c>
      <c r="AC562" s="76">
        <v>0</v>
      </c>
      <c r="AD562" s="76">
        <v>0</v>
      </c>
      <c r="AE562" s="76">
        <v>0</v>
      </c>
      <c r="AF562" s="76">
        <v>0</v>
      </c>
      <c r="AG562" s="76">
        <v>0</v>
      </c>
      <c r="AH562" s="76">
        <v>0</v>
      </c>
      <c r="AI562" s="76">
        <v>0</v>
      </c>
      <c r="AJ562" s="77">
        <f t="shared" si="8"/>
        <v>0</v>
      </c>
      <c r="AM562" s="70"/>
    </row>
    <row r="563" spans="1:39" ht="20.100000000000001" hidden="1" customHeight="1" outlineLevel="2">
      <c r="A563" s="73">
        <v>1808</v>
      </c>
      <c r="B563" s="74" t="s">
        <v>1196</v>
      </c>
      <c r="C563" s="75" t="s">
        <v>1298</v>
      </c>
      <c r="D563" s="76">
        <v>0</v>
      </c>
      <c r="E563" s="76">
        <v>0</v>
      </c>
      <c r="F563" s="76">
        <v>0</v>
      </c>
      <c r="G563" s="76">
        <v>0</v>
      </c>
      <c r="H563" s="76">
        <v>0</v>
      </c>
      <c r="I563" s="76">
        <v>0</v>
      </c>
      <c r="J563" s="76">
        <v>0</v>
      </c>
      <c r="K563" s="76">
        <v>0</v>
      </c>
      <c r="L563" s="76">
        <v>0</v>
      </c>
      <c r="M563" s="76">
        <v>0</v>
      </c>
      <c r="N563" s="76">
        <v>0</v>
      </c>
      <c r="O563" s="76">
        <v>0</v>
      </c>
      <c r="P563" s="76">
        <v>0</v>
      </c>
      <c r="Q563" s="76">
        <v>0</v>
      </c>
      <c r="R563" s="76">
        <v>0</v>
      </c>
      <c r="S563" s="76">
        <v>0</v>
      </c>
      <c r="T563" s="76">
        <v>0</v>
      </c>
      <c r="U563" s="76">
        <v>0</v>
      </c>
      <c r="V563" s="76">
        <v>0</v>
      </c>
      <c r="W563" s="76">
        <v>0</v>
      </c>
      <c r="X563" s="76">
        <v>0</v>
      </c>
      <c r="Y563" s="76">
        <v>0</v>
      </c>
      <c r="Z563" s="76">
        <v>0</v>
      </c>
      <c r="AA563" s="76">
        <v>0</v>
      </c>
      <c r="AB563" s="76">
        <v>0</v>
      </c>
      <c r="AC563" s="76">
        <v>0</v>
      </c>
      <c r="AD563" s="76">
        <v>0</v>
      </c>
      <c r="AE563" s="76">
        <v>0</v>
      </c>
      <c r="AF563" s="76">
        <v>0</v>
      </c>
      <c r="AG563" s="76">
        <v>0</v>
      </c>
      <c r="AH563" s="76">
        <v>0</v>
      </c>
      <c r="AI563" s="76">
        <v>0</v>
      </c>
      <c r="AJ563" s="77">
        <f t="shared" si="8"/>
        <v>0</v>
      </c>
      <c r="AM563" s="70"/>
    </row>
    <row r="564" spans="1:39" ht="20.100000000000001" hidden="1" customHeight="1" outlineLevel="2">
      <c r="A564" s="73">
        <v>1809</v>
      </c>
      <c r="B564" s="74" t="s">
        <v>1197</v>
      </c>
      <c r="C564" s="75" t="s">
        <v>1298</v>
      </c>
      <c r="D564" s="76">
        <v>0</v>
      </c>
      <c r="E564" s="76">
        <v>0</v>
      </c>
      <c r="F564" s="76">
        <v>0</v>
      </c>
      <c r="G564" s="76">
        <v>0</v>
      </c>
      <c r="H564" s="76">
        <v>0</v>
      </c>
      <c r="I564" s="76">
        <v>0</v>
      </c>
      <c r="J564" s="76">
        <v>0</v>
      </c>
      <c r="K564" s="76">
        <v>0</v>
      </c>
      <c r="L564" s="76">
        <v>0</v>
      </c>
      <c r="M564" s="76">
        <v>0</v>
      </c>
      <c r="N564" s="76">
        <v>0</v>
      </c>
      <c r="O564" s="76">
        <v>0</v>
      </c>
      <c r="P564" s="76">
        <v>0</v>
      </c>
      <c r="Q564" s="76">
        <v>0</v>
      </c>
      <c r="R564" s="76">
        <v>0</v>
      </c>
      <c r="S564" s="76">
        <v>0</v>
      </c>
      <c r="T564" s="76">
        <v>0</v>
      </c>
      <c r="U564" s="76">
        <v>0</v>
      </c>
      <c r="V564" s="76">
        <v>0</v>
      </c>
      <c r="W564" s="76">
        <v>0</v>
      </c>
      <c r="X564" s="76">
        <v>0</v>
      </c>
      <c r="Y564" s="76">
        <v>0</v>
      </c>
      <c r="Z564" s="76">
        <v>0</v>
      </c>
      <c r="AA564" s="76">
        <v>0</v>
      </c>
      <c r="AB564" s="76">
        <v>0</v>
      </c>
      <c r="AC564" s="76">
        <v>0</v>
      </c>
      <c r="AD564" s="76">
        <v>0</v>
      </c>
      <c r="AE564" s="76">
        <v>0</v>
      </c>
      <c r="AF564" s="76">
        <v>0</v>
      </c>
      <c r="AG564" s="76">
        <v>0</v>
      </c>
      <c r="AH564" s="76">
        <v>0</v>
      </c>
      <c r="AI564" s="76">
        <v>0</v>
      </c>
      <c r="AJ564" s="77">
        <f t="shared" si="8"/>
        <v>0</v>
      </c>
      <c r="AM564" s="70"/>
    </row>
    <row r="565" spans="1:39" ht="20.100000000000001" hidden="1" customHeight="1" outlineLevel="2">
      <c r="A565" s="73">
        <v>1810</v>
      </c>
      <c r="B565" s="74" t="s">
        <v>1198</v>
      </c>
      <c r="C565" s="75" t="s">
        <v>1298</v>
      </c>
      <c r="D565" s="76">
        <v>0</v>
      </c>
      <c r="E565" s="76">
        <v>0</v>
      </c>
      <c r="F565" s="76">
        <v>0</v>
      </c>
      <c r="G565" s="76">
        <v>0</v>
      </c>
      <c r="H565" s="76">
        <v>0</v>
      </c>
      <c r="I565" s="76">
        <v>0</v>
      </c>
      <c r="J565" s="76">
        <v>0</v>
      </c>
      <c r="K565" s="76">
        <v>0</v>
      </c>
      <c r="L565" s="76">
        <v>0</v>
      </c>
      <c r="M565" s="76">
        <v>0</v>
      </c>
      <c r="N565" s="76">
        <v>0</v>
      </c>
      <c r="O565" s="76">
        <v>0</v>
      </c>
      <c r="P565" s="76">
        <v>0</v>
      </c>
      <c r="Q565" s="76">
        <v>0</v>
      </c>
      <c r="R565" s="76">
        <v>0</v>
      </c>
      <c r="S565" s="76">
        <v>0</v>
      </c>
      <c r="T565" s="76">
        <v>0</v>
      </c>
      <c r="U565" s="76">
        <v>0</v>
      </c>
      <c r="V565" s="76">
        <v>0</v>
      </c>
      <c r="W565" s="76">
        <v>0</v>
      </c>
      <c r="X565" s="76">
        <v>0</v>
      </c>
      <c r="Y565" s="76">
        <v>0</v>
      </c>
      <c r="Z565" s="76">
        <v>0</v>
      </c>
      <c r="AA565" s="76">
        <v>0</v>
      </c>
      <c r="AB565" s="76">
        <v>0</v>
      </c>
      <c r="AC565" s="76">
        <v>0</v>
      </c>
      <c r="AD565" s="76">
        <v>0</v>
      </c>
      <c r="AE565" s="76">
        <v>0</v>
      </c>
      <c r="AF565" s="76">
        <v>0</v>
      </c>
      <c r="AG565" s="76">
        <v>0</v>
      </c>
      <c r="AH565" s="76">
        <v>0</v>
      </c>
      <c r="AI565" s="76">
        <v>0</v>
      </c>
      <c r="AJ565" s="77">
        <f t="shared" si="8"/>
        <v>0</v>
      </c>
      <c r="AM565" s="70"/>
    </row>
    <row r="566" spans="1:39" ht="20.100000000000001" hidden="1" customHeight="1" outlineLevel="2">
      <c r="A566" s="73">
        <v>1811</v>
      </c>
      <c r="B566" s="74" t="s">
        <v>1199</v>
      </c>
      <c r="C566" s="75" t="s">
        <v>1298</v>
      </c>
      <c r="D566" s="76">
        <v>0</v>
      </c>
      <c r="E566" s="76">
        <v>0</v>
      </c>
      <c r="F566" s="76">
        <v>0</v>
      </c>
      <c r="G566" s="76">
        <v>0</v>
      </c>
      <c r="H566" s="76">
        <v>0</v>
      </c>
      <c r="I566" s="76">
        <v>0</v>
      </c>
      <c r="J566" s="76">
        <v>0</v>
      </c>
      <c r="K566" s="76">
        <v>0</v>
      </c>
      <c r="L566" s="76">
        <v>0</v>
      </c>
      <c r="M566" s="76">
        <v>0</v>
      </c>
      <c r="N566" s="76">
        <v>0</v>
      </c>
      <c r="O566" s="76">
        <v>0</v>
      </c>
      <c r="P566" s="76">
        <v>0</v>
      </c>
      <c r="Q566" s="76">
        <v>0</v>
      </c>
      <c r="R566" s="76">
        <v>0</v>
      </c>
      <c r="S566" s="76">
        <v>0</v>
      </c>
      <c r="T566" s="76">
        <v>0</v>
      </c>
      <c r="U566" s="76">
        <v>0</v>
      </c>
      <c r="V566" s="76">
        <v>0</v>
      </c>
      <c r="W566" s="76">
        <v>0</v>
      </c>
      <c r="X566" s="76">
        <v>0</v>
      </c>
      <c r="Y566" s="76">
        <v>0</v>
      </c>
      <c r="Z566" s="76">
        <v>0</v>
      </c>
      <c r="AA566" s="76">
        <v>0</v>
      </c>
      <c r="AB566" s="76">
        <v>0</v>
      </c>
      <c r="AC566" s="76">
        <v>0</v>
      </c>
      <c r="AD566" s="76">
        <v>0</v>
      </c>
      <c r="AE566" s="76">
        <v>0</v>
      </c>
      <c r="AF566" s="76">
        <v>0</v>
      </c>
      <c r="AG566" s="76">
        <v>0</v>
      </c>
      <c r="AH566" s="76">
        <v>0</v>
      </c>
      <c r="AI566" s="76">
        <v>0</v>
      </c>
      <c r="AJ566" s="77">
        <f t="shared" si="8"/>
        <v>0</v>
      </c>
      <c r="AM566" s="70"/>
    </row>
    <row r="567" spans="1:39" ht="20.100000000000001" hidden="1" customHeight="1" outlineLevel="2">
      <c r="A567" s="73">
        <v>1812</v>
      </c>
      <c r="B567" s="74" t="s">
        <v>1200</v>
      </c>
      <c r="C567" s="75" t="s">
        <v>1298</v>
      </c>
      <c r="D567" s="76">
        <v>0</v>
      </c>
      <c r="E567" s="76">
        <v>0</v>
      </c>
      <c r="F567" s="76">
        <v>0</v>
      </c>
      <c r="G567" s="76">
        <v>0</v>
      </c>
      <c r="H567" s="76">
        <v>0</v>
      </c>
      <c r="I567" s="76">
        <v>0</v>
      </c>
      <c r="J567" s="76">
        <v>0</v>
      </c>
      <c r="K567" s="76">
        <v>0</v>
      </c>
      <c r="L567" s="76">
        <v>0</v>
      </c>
      <c r="M567" s="76">
        <v>0</v>
      </c>
      <c r="N567" s="76">
        <v>0</v>
      </c>
      <c r="O567" s="76">
        <v>0</v>
      </c>
      <c r="P567" s="76">
        <v>0</v>
      </c>
      <c r="Q567" s="76">
        <v>0</v>
      </c>
      <c r="R567" s="76">
        <v>0</v>
      </c>
      <c r="S567" s="76">
        <v>0</v>
      </c>
      <c r="T567" s="76">
        <v>0</v>
      </c>
      <c r="U567" s="76">
        <v>0</v>
      </c>
      <c r="V567" s="76">
        <v>0</v>
      </c>
      <c r="W567" s="76">
        <v>0</v>
      </c>
      <c r="X567" s="76">
        <v>0</v>
      </c>
      <c r="Y567" s="76">
        <v>0</v>
      </c>
      <c r="Z567" s="76">
        <v>0</v>
      </c>
      <c r="AA567" s="76">
        <v>0</v>
      </c>
      <c r="AB567" s="76">
        <v>0</v>
      </c>
      <c r="AC567" s="76">
        <v>0</v>
      </c>
      <c r="AD567" s="76">
        <v>0</v>
      </c>
      <c r="AE567" s="76">
        <v>0</v>
      </c>
      <c r="AF567" s="76">
        <v>0</v>
      </c>
      <c r="AG567" s="76">
        <v>0</v>
      </c>
      <c r="AH567" s="76">
        <v>0</v>
      </c>
      <c r="AI567" s="76">
        <v>0</v>
      </c>
      <c r="AJ567" s="77">
        <f t="shared" si="8"/>
        <v>0</v>
      </c>
      <c r="AM567" s="70"/>
    </row>
    <row r="568" spans="1:39" ht="20.100000000000001" hidden="1" customHeight="1" outlineLevel="2">
      <c r="A568" s="73">
        <v>1813</v>
      </c>
      <c r="B568" s="74" t="s">
        <v>1201</v>
      </c>
      <c r="C568" s="75" t="s">
        <v>1298</v>
      </c>
      <c r="D568" s="76">
        <v>0</v>
      </c>
      <c r="E568" s="76">
        <v>0</v>
      </c>
      <c r="F568" s="76">
        <v>0</v>
      </c>
      <c r="G568" s="76">
        <v>0</v>
      </c>
      <c r="H568" s="76">
        <v>0</v>
      </c>
      <c r="I568" s="76">
        <v>0</v>
      </c>
      <c r="J568" s="76">
        <v>0</v>
      </c>
      <c r="K568" s="76">
        <v>0</v>
      </c>
      <c r="L568" s="76">
        <v>0</v>
      </c>
      <c r="M568" s="76">
        <v>0</v>
      </c>
      <c r="N568" s="76">
        <v>0</v>
      </c>
      <c r="O568" s="76">
        <v>0</v>
      </c>
      <c r="P568" s="76">
        <v>0</v>
      </c>
      <c r="Q568" s="76">
        <v>0</v>
      </c>
      <c r="R568" s="76">
        <v>0</v>
      </c>
      <c r="S568" s="76">
        <v>0</v>
      </c>
      <c r="T568" s="76">
        <v>0</v>
      </c>
      <c r="U568" s="76">
        <v>0</v>
      </c>
      <c r="V568" s="76">
        <v>0</v>
      </c>
      <c r="W568" s="76">
        <v>0</v>
      </c>
      <c r="X568" s="76">
        <v>0</v>
      </c>
      <c r="Y568" s="76">
        <v>0</v>
      </c>
      <c r="Z568" s="76">
        <v>0</v>
      </c>
      <c r="AA568" s="76">
        <v>0</v>
      </c>
      <c r="AB568" s="76">
        <v>0</v>
      </c>
      <c r="AC568" s="76">
        <v>0</v>
      </c>
      <c r="AD568" s="76">
        <v>0</v>
      </c>
      <c r="AE568" s="76">
        <v>0</v>
      </c>
      <c r="AF568" s="76">
        <v>0</v>
      </c>
      <c r="AG568" s="76">
        <v>0</v>
      </c>
      <c r="AH568" s="76">
        <v>0</v>
      </c>
      <c r="AI568" s="76">
        <v>0</v>
      </c>
      <c r="AJ568" s="77">
        <f t="shared" si="8"/>
        <v>0</v>
      </c>
      <c r="AM568" s="70"/>
    </row>
    <row r="569" spans="1:39" ht="20.100000000000001" hidden="1" customHeight="1" outlineLevel="2">
      <c r="A569" s="73">
        <v>1814</v>
      </c>
      <c r="B569" s="74" t="s">
        <v>1202</v>
      </c>
      <c r="C569" s="75" t="s">
        <v>1298</v>
      </c>
      <c r="D569" s="76">
        <v>0</v>
      </c>
      <c r="E569" s="76">
        <v>0</v>
      </c>
      <c r="F569" s="76">
        <v>0</v>
      </c>
      <c r="G569" s="76">
        <v>0</v>
      </c>
      <c r="H569" s="76">
        <v>0</v>
      </c>
      <c r="I569" s="76">
        <v>0</v>
      </c>
      <c r="J569" s="76">
        <v>0</v>
      </c>
      <c r="K569" s="76">
        <v>0</v>
      </c>
      <c r="L569" s="76">
        <v>0</v>
      </c>
      <c r="M569" s="76">
        <v>0</v>
      </c>
      <c r="N569" s="76">
        <v>0</v>
      </c>
      <c r="O569" s="76">
        <v>0</v>
      </c>
      <c r="P569" s="76">
        <v>0</v>
      </c>
      <c r="Q569" s="76">
        <v>0</v>
      </c>
      <c r="R569" s="76">
        <v>0</v>
      </c>
      <c r="S569" s="76">
        <v>0</v>
      </c>
      <c r="T569" s="76">
        <v>0</v>
      </c>
      <c r="U569" s="76">
        <v>0</v>
      </c>
      <c r="V569" s="76">
        <v>0</v>
      </c>
      <c r="W569" s="76">
        <v>0</v>
      </c>
      <c r="X569" s="76">
        <v>0</v>
      </c>
      <c r="Y569" s="76">
        <v>0</v>
      </c>
      <c r="Z569" s="76">
        <v>0</v>
      </c>
      <c r="AA569" s="76">
        <v>0</v>
      </c>
      <c r="AB569" s="76">
        <v>0</v>
      </c>
      <c r="AC569" s="76">
        <v>0</v>
      </c>
      <c r="AD569" s="76">
        <v>0</v>
      </c>
      <c r="AE569" s="76">
        <v>0</v>
      </c>
      <c r="AF569" s="76">
        <v>0</v>
      </c>
      <c r="AG569" s="76">
        <v>0</v>
      </c>
      <c r="AH569" s="76">
        <v>0</v>
      </c>
      <c r="AI569" s="76">
        <v>0</v>
      </c>
      <c r="AJ569" s="77">
        <f t="shared" si="8"/>
        <v>0</v>
      </c>
      <c r="AM569" s="70"/>
    </row>
    <row r="570" spans="1:39" ht="20.100000000000001" hidden="1" customHeight="1" outlineLevel="2">
      <c r="A570" s="73">
        <v>1815</v>
      </c>
      <c r="B570" s="74" t="s">
        <v>1184</v>
      </c>
      <c r="C570" s="75" t="s">
        <v>1298</v>
      </c>
      <c r="D570" s="76">
        <v>0</v>
      </c>
      <c r="E570" s="76">
        <v>0</v>
      </c>
      <c r="F570" s="76">
        <v>0</v>
      </c>
      <c r="G570" s="76">
        <v>0</v>
      </c>
      <c r="H570" s="76">
        <v>0</v>
      </c>
      <c r="I570" s="76">
        <v>0</v>
      </c>
      <c r="J570" s="76">
        <v>0</v>
      </c>
      <c r="K570" s="76">
        <v>0</v>
      </c>
      <c r="L570" s="76">
        <v>0</v>
      </c>
      <c r="M570" s="76">
        <v>0</v>
      </c>
      <c r="N570" s="76">
        <v>0</v>
      </c>
      <c r="O570" s="76">
        <v>0</v>
      </c>
      <c r="P570" s="76">
        <v>0</v>
      </c>
      <c r="Q570" s="76">
        <v>0</v>
      </c>
      <c r="R570" s="76">
        <v>0</v>
      </c>
      <c r="S570" s="76">
        <v>0</v>
      </c>
      <c r="T570" s="76">
        <v>0</v>
      </c>
      <c r="U570" s="76">
        <v>0</v>
      </c>
      <c r="V570" s="76">
        <v>0</v>
      </c>
      <c r="W570" s="76">
        <v>0</v>
      </c>
      <c r="X570" s="76">
        <v>0</v>
      </c>
      <c r="Y570" s="76">
        <v>0</v>
      </c>
      <c r="Z570" s="76">
        <v>0</v>
      </c>
      <c r="AA570" s="76">
        <v>0</v>
      </c>
      <c r="AB570" s="76">
        <v>0</v>
      </c>
      <c r="AC570" s="76">
        <v>0</v>
      </c>
      <c r="AD570" s="76">
        <v>0</v>
      </c>
      <c r="AE570" s="76">
        <v>0</v>
      </c>
      <c r="AF570" s="76">
        <v>0</v>
      </c>
      <c r="AG570" s="76">
        <v>0</v>
      </c>
      <c r="AH570" s="76">
        <v>0</v>
      </c>
      <c r="AI570" s="76">
        <v>0</v>
      </c>
      <c r="AJ570" s="77">
        <f t="shared" si="8"/>
        <v>0</v>
      </c>
      <c r="AM570" s="70"/>
    </row>
    <row r="571" spans="1:39" ht="20.100000000000001" hidden="1" customHeight="1" outlineLevel="2">
      <c r="A571" s="73">
        <v>1816</v>
      </c>
      <c r="B571" s="74" t="s">
        <v>1203</v>
      </c>
      <c r="C571" s="75" t="s">
        <v>1298</v>
      </c>
      <c r="D571" s="76">
        <v>0</v>
      </c>
      <c r="E571" s="76">
        <v>0</v>
      </c>
      <c r="F571" s="76">
        <v>0</v>
      </c>
      <c r="G571" s="76">
        <v>0</v>
      </c>
      <c r="H571" s="76">
        <v>0</v>
      </c>
      <c r="I571" s="76">
        <v>0</v>
      </c>
      <c r="J571" s="76">
        <v>0</v>
      </c>
      <c r="K571" s="76">
        <v>0</v>
      </c>
      <c r="L571" s="76">
        <v>0</v>
      </c>
      <c r="M571" s="76">
        <v>0</v>
      </c>
      <c r="N571" s="76">
        <v>0</v>
      </c>
      <c r="O571" s="76">
        <v>0</v>
      </c>
      <c r="P571" s="76">
        <v>0</v>
      </c>
      <c r="Q571" s="76">
        <v>0</v>
      </c>
      <c r="R571" s="76">
        <v>0</v>
      </c>
      <c r="S571" s="76">
        <v>0</v>
      </c>
      <c r="T571" s="76">
        <v>0</v>
      </c>
      <c r="U571" s="76">
        <v>0</v>
      </c>
      <c r="V571" s="76">
        <v>0</v>
      </c>
      <c r="W571" s="76">
        <v>0</v>
      </c>
      <c r="X571" s="76">
        <v>0</v>
      </c>
      <c r="Y571" s="76">
        <v>0</v>
      </c>
      <c r="Z571" s="76">
        <v>0</v>
      </c>
      <c r="AA571" s="76">
        <v>0</v>
      </c>
      <c r="AB571" s="76">
        <v>0</v>
      </c>
      <c r="AC571" s="76">
        <v>0</v>
      </c>
      <c r="AD571" s="76">
        <v>0</v>
      </c>
      <c r="AE571" s="76">
        <v>0</v>
      </c>
      <c r="AF571" s="76">
        <v>0</v>
      </c>
      <c r="AG571" s="76">
        <v>0</v>
      </c>
      <c r="AH571" s="76">
        <v>0</v>
      </c>
      <c r="AI571" s="76">
        <v>0</v>
      </c>
      <c r="AJ571" s="77">
        <f t="shared" si="8"/>
        <v>0</v>
      </c>
      <c r="AM571" s="70"/>
    </row>
    <row r="572" spans="1:39" ht="20.100000000000001" hidden="1" customHeight="1" outlineLevel="2">
      <c r="A572" s="73">
        <v>1817</v>
      </c>
      <c r="B572" s="74" t="s">
        <v>1204</v>
      </c>
      <c r="C572" s="75" t="s">
        <v>1298</v>
      </c>
      <c r="D572" s="76">
        <v>0</v>
      </c>
      <c r="E572" s="76">
        <v>0</v>
      </c>
      <c r="F572" s="76">
        <v>0</v>
      </c>
      <c r="G572" s="76">
        <v>0</v>
      </c>
      <c r="H572" s="76">
        <v>0</v>
      </c>
      <c r="I572" s="76">
        <v>0</v>
      </c>
      <c r="J572" s="76">
        <v>0</v>
      </c>
      <c r="K572" s="76">
        <v>0</v>
      </c>
      <c r="L572" s="76">
        <v>0</v>
      </c>
      <c r="M572" s="76">
        <v>0</v>
      </c>
      <c r="N572" s="76">
        <v>0</v>
      </c>
      <c r="O572" s="76">
        <v>0</v>
      </c>
      <c r="P572" s="76">
        <v>0</v>
      </c>
      <c r="Q572" s="76">
        <v>0</v>
      </c>
      <c r="R572" s="76">
        <v>0</v>
      </c>
      <c r="S572" s="76">
        <v>0</v>
      </c>
      <c r="T572" s="76">
        <v>0</v>
      </c>
      <c r="U572" s="76">
        <v>0</v>
      </c>
      <c r="V572" s="76">
        <v>0</v>
      </c>
      <c r="W572" s="76">
        <v>0</v>
      </c>
      <c r="X572" s="76">
        <v>0</v>
      </c>
      <c r="Y572" s="76">
        <v>0</v>
      </c>
      <c r="Z572" s="76">
        <v>0</v>
      </c>
      <c r="AA572" s="76">
        <v>0</v>
      </c>
      <c r="AB572" s="76">
        <v>0</v>
      </c>
      <c r="AC572" s="76">
        <v>0</v>
      </c>
      <c r="AD572" s="76">
        <v>0</v>
      </c>
      <c r="AE572" s="76">
        <v>0</v>
      </c>
      <c r="AF572" s="76">
        <v>0</v>
      </c>
      <c r="AG572" s="76">
        <v>0</v>
      </c>
      <c r="AH572" s="76">
        <v>0</v>
      </c>
      <c r="AI572" s="76">
        <v>0</v>
      </c>
      <c r="AJ572" s="77">
        <f t="shared" si="8"/>
        <v>0</v>
      </c>
      <c r="AM572" s="70"/>
    </row>
    <row r="573" spans="1:39" ht="20.100000000000001" hidden="1" customHeight="1" outlineLevel="2">
      <c r="A573" s="73">
        <v>1818</v>
      </c>
      <c r="B573" s="74" t="s">
        <v>1205</v>
      </c>
      <c r="C573" s="75" t="s">
        <v>1298</v>
      </c>
      <c r="D573" s="76">
        <v>0</v>
      </c>
      <c r="E573" s="76">
        <v>0</v>
      </c>
      <c r="F573" s="76">
        <v>0</v>
      </c>
      <c r="G573" s="76">
        <v>0</v>
      </c>
      <c r="H573" s="76">
        <v>0</v>
      </c>
      <c r="I573" s="76">
        <v>0</v>
      </c>
      <c r="J573" s="76">
        <v>0</v>
      </c>
      <c r="K573" s="76">
        <v>0</v>
      </c>
      <c r="L573" s="76">
        <v>0</v>
      </c>
      <c r="M573" s="76">
        <v>0</v>
      </c>
      <c r="N573" s="76">
        <v>0</v>
      </c>
      <c r="O573" s="76">
        <v>0</v>
      </c>
      <c r="P573" s="76">
        <v>0</v>
      </c>
      <c r="Q573" s="76">
        <v>0</v>
      </c>
      <c r="R573" s="76">
        <v>0</v>
      </c>
      <c r="S573" s="76">
        <v>0</v>
      </c>
      <c r="T573" s="76">
        <v>0</v>
      </c>
      <c r="U573" s="76">
        <v>0</v>
      </c>
      <c r="V573" s="76">
        <v>0</v>
      </c>
      <c r="W573" s="76">
        <v>0</v>
      </c>
      <c r="X573" s="76">
        <v>0</v>
      </c>
      <c r="Y573" s="76">
        <v>0</v>
      </c>
      <c r="Z573" s="76">
        <v>0</v>
      </c>
      <c r="AA573" s="76">
        <v>0</v>
      </c>
      <c r="AB573" s="76">
        <v>0</v>
      </c>
      <c r="AC573" s="76">
        <v>0</v>
      </c>
      <c r="AD573" s="76">
        <v>0</v>
      </c>
      <c r="AE573" s="76">
        <v>0</v>
      </c>
      <c r="AF573" s="76">
        <v>0</v>
      </c>
      <c r="AG573" s="76">
        <v>0</v>
      </c>
      <c r="AH573" s="76">
        <v>0</v>
      </c>
      <c r="AI573" s="76">
        <v>0</v>
      </c>
      <c r="AJ573" s="77">
        <f t="shared" si="8"/>
        <v>0</v>
      </c>
      <c r="AM573" s="70"/>
    </row>
    <row r="574" spans="1:39" ht="20.100000000000001" hidden="1" customHeight="1" outlineLevel="2">
      <c r="A574" s="73">
        <v>1819</v>
      </c>
      <c r="B574" s="74" t="s">
        <v>1206</v>
      </c>
      <c r="C574" s="75" t="s">
        <v>1298</v>
      </c>
      <c r="D574" s="76">
        <v>0</v>
      </c>
      <c r="E574" s="76">
        <v>0</v>
      </c>
      <c r="F574" s="76">
        <v>0</v>
      </c>
      <c r="G574" s="76">
        <v>0</v>
      </c>
      <c r="H574" s="76">
        <v>0</v>
      </c>
      <c r="I574" s="76">
        <v>0</v>
      </c>
      <c r="J574" s="76">
        <v>0</v>
      </c>
      <c r="K574" s="76">
        <v>0</v>
      </c>
      <c r="L574" s="76">
        <v>0</v>
      </c>
      <c r="M574" s="76">
        <v>0</v>
      </c>
      <c r="N574" s="76">
        <v>0</v>
      </c>
      <c r="O574" s="76">
        <v>0</v>
      </c>
      <c r="P574" s="76">
        <v>0</v>
      </c>
      <c r="Q574" s="76">
        <v>0</v>
      </c>
      <c r="R574" s="76">
        <v>0</v>
      </c>
      <c r="S574" s="76">
        <v>0</v>
      </c>
      <c r="T574" s="76">
        <v>0</v>
      </c>
      <c r="U574" s="76">
        <v>0</v>
      </c>
      <c r="V574" s="76">
        <v>0</v>
      </c>
      <c r="W574" s="76">
        <v>0</v>
      </c>
      <c r="X574" s="76">
        <v>0</v>
      </c>
      <c r="Y574" s="76">
        <v>0</v>
      </c>
      <c r="Z574" s="76">
        <v>0</v>
      </c>
      <c r="AA574" s="76">
        <v>0</v>
      </c>
      <c r="AB574" s="76">
        <v>0</v>
      </c>
      <c r="AC574" s="76">
        <v>0</v>
      </c>
      <c r="AD574" s="76">
        <v>0</v>
      </c>
      <c r="AE574" s="76">
        <v>0</v>
      </c>
      <c r="AF574" s="76">
        <v>0</v>
      </c>
      <c r="AG574" s="76">
        <v>0</v>
      </c>
      <c r="AH574" s="76">
        <v>0</v>
      </c>
      <c r="AI574" s="76">
        <v>0</v>
      </c>
      <c r="AJ574" s="77">
        <f t="shared" si="8"/>
        <v>0</v>
      </c>
      <c r="AM574" s="70"/>
    </row>
    <row r="575" spans="1:39" ht="20.100000000000001" hidden="1" customHeight="1" outlineLevel="2">
      <c r="A575" s="73">
        <v>1820</v>
      </c>
      <c r="B575" s="74" t="s">
        <v>1207</v>
      </c>
      <c r="C575" s="75" t="s">
        <v>1298</v>
      </c>
      <c r="D575" s="76">
        <v>0</v>
      </c>
      <c r="E575" s="76">
        <v>0</v>
      </c>
      <c r="F575" s="76">
        <v>0</v>
      </c>
      <c r="G575" s="76">
        <v>0</v>
      </c>
      <c r="H575" s="76">
        <v>0</v>
      </c>
      <c r="I575" s="76">
        <v>0</v>
      </c>
      <c r="J575" s="76">
        <v>0</v>
      </c>
      <c r="K575" s="76">
        <v>0</v>
      </c>
      <c r="L575" s="76">
        <v>0</v>
      </c>
      <c r="M575" s="76">
        <v>0</v>
      </c>
      <c r="N575" s="76">
        <v>0</v>
      </c>
      <c r="O575" s="76">
        <v>0</v>
      </c>
      <c r="P575" s="76">
        <v>0</v>
      </c>
      <c r="Q575" s="76">
        <v>0</v>
      </c>
      <c r="R575" s="76">
        <v>0</v>
      </c>
      <c r="S575" s="76">
        <v>0</v>
      </c>
      <c r="T575" s="76">
        <v>0</v>
      </c>
      <c r="U575" s="76">
        <v>0</v>
      </c>
      <c r="V575" s="76">
        <v>0</v>
      </c>
      <c r="W575" s="76">
        <v>0</v>
      </c>
      <c r="X575" s="76">
        <v>0</v>
      </c>
      <c r="Y575" s="76">
        <v>0</v>
      </c>
      <c r="Z575" s="76">
        <v>0</v>
      </c>
      <c r="AA575" s="76">
        <v>0</v>
      </c>
      <c r="AB575" s="76">
        <v>0</v>
      </c>
      <c r="AC575" s="76">
        <v>0</v>
      </c>
      <c r="AD575" s="76">
        <v>0</v>
      </c>
      <c r="AE575" s="76">
        <v>0</v>
      </c>
      <c r="AF575" s="76">
        <v>0</v>
      </c>
      <c r="AG575" s="76">
        <v>0</v>
      </c>
      <c r="AH575" s="76">
        <v>0</v>
      </c>
      <c r="AI575" s="76">
        <v>0</v>
      </c>
      <c r="AJ575" s="77">
        <f t="shared" si="8"/>
        <v>0</v>
      </c>
      <c r="AM575" s="70"/>
    </row>
    <row r="576" spans="1:39" ht="20.100000000000001" hidden="1" customHeight="1" outlineLevel="2">
      <c r="A576" s="73">
        <v>1901</v>
      </c>
      <c r="B576" s="74" t="s">
        <v>1208</v>
      </c>
      <c r="C576" s="75" t="s">
        <v>1298</v>
      </c>
      <c r="D576" s="76">
        <v>0</v>
      </c>
      <c r="E576" s="76">
        <v>0</v>
      </c>
      <c r="F576" s="76">
        <v>0</v>
      </c>
      <c r="G576" s="76">
        <v>0</v>
      </c>
      <c r="H576" s="76">
        <v>0</v>
      </c>
      <c r="I576" s="76">
        <v>0</v>
      </c>
      <c r="J576" s="76">
        <v>0</v>
      </c>
      <c r="K576" s="76">
        <v>0</v>
      </c>
      <c r="L576" s="76">
        <v>0</v>
      </c>
      <c r="M576" s="76">
        <v>0</v>
      </c>
      <c r="N576" s="76">
        <v>0</v>
      </c>
      <c r="O576" s="76">
        <v>0</v>
      </c>
      <c r="P576" s="76">
        <v>0</v>
      </c>
      <c r="Q576" s="76">
        <v>0</v>
      </c>
      <c r="R576" s="76">
        <v>0</v>
      </c>
      <c r="S576" s="76">
        <v>0</v>
      </c>
      <c r="T576" s="76">
        <v>0</v>
      </c>
      <c r="U576" s="76">
        <v>0</v>
      </c>
      <c r="V576" s="76">
        <v>0</v>
      </c>
      <c r="W576" s="76">
        <v>0</v>
      </c>
      <c r="X576" s="76">
        <v>0</v>
      </c>
      <c r="Y576" s="76">
        <v>0</v>
      </c>
      <c r="Z576" s="76">
        <v>0</v>
      </c>
      <c r="AA576" s="76">
        <v>0</v>
      </c>
      <c r="AB576" s="76">
        <v>0</v>
      </c>
      <c r="AC576" s="76">
        <v>0</v>
      </c>
      <c r="AD576" s="76">
        <v>0</v>
      </c>
      <c r="AE576" s="76">
        <v>0</v>
      </c>
      <c r="AF576" s="76">
        <v>0</v>
      </c>
      <c r="AG576" s="76">
        <v>0</v>
      </c>
      <c r="AH576" s="76">
        <v>0</v>
      </c>
      <c r="AI576" s="76">
        <v>0</v>
      </c>
      <c r="AJ576" s="77">
        <f t="shared" si="8"/>
        <v>0</v>
      </c>
      <c r="AM576" s="70"/>
    </row>
    <row r="577" spans="1:39" ht="20.100000000000001" hidden="1" customHeight="1" outlineLevel="2">
      <c r="A577" s="73">
        <v>1902</v>
      </c>
      <c r="B577" s="74" t="s">
        <v>1209</v>
      </c>
      <c r="C577" s="75" t="s">
        <v>1298</v>
      </c>
      <c r="D577" s="76">
        <v>0</v>
      </c>
      <c r="E577" s="76">
        <v>0</v>
      </c>
      <c r="F577" s="76">
        <v>0</v>
      </c>
      <c r="G577" s="76">
        <v>0</v>
      </c>
      <c r="H577" s="76">
        <v>0</v>
      </c>
      <c r="I577" s="76">
        <v>0</v>
      </c>
      <c r="J577" s="76">
        <v>0</v>
      </c>
      <c r="K577" s="76">
        <v>0</v>
      </c>
      <c r="L577" s="76">
        <v>0</v>
      </c>
      <c r="M577" s="76">
        <v>0</v>
      </c>
      <c r="N577" s="76">
        <v>0</v>
      </c>
      <c r="O577" s="76">
        <v>0</v>
      </c>
      <c r="P577" s="76">
        <v>0</v>
      </c>
      <c r="Q577" s="76">
        <v>0</v>
      </c>
      <c r="R577" s="76">
        <v>0</v>
      </c>
      <c r="S577" s="76">
        <v>0</v>
      </c>
      <c r="T577" s="76">
        <v>0</v>
      </c>
      <c r="U577" s="76">
        <v>0</v>
      </c>
      <c r="V577" s="76">
        <v>0</v>
      </c>
      <c r="W577" s="76">
        <v>0</v>
      </c>
      <c r="X577" s="76">
        <v>0</v>
      </c>
      <c r="Y577" s="76">
        <v>0</v>
      </c>
      <c r="Z577" s="76">
        <v>0</v>
      </c>
      <c r="AA577" s="76">
        <v>0</v>
      </c>
      <c r="AB577" s="76">
        <v>0</v>
      </c>
      <c r="AC577" s="76">
        <v>0</v>
      </c>
      <c r="AD577" s="76">
        <v>0</v>
      </c>
      <c r="AE577" s="76">
        <v>0</v>
      </c>
      <c r="AF577" s="76">
        <v>0</v>
      </c>
      <c r="AG577" s="76">
        <v>0</v>
      </c>
      <c r="AH577" s="76">
        <v>0</v>
      </c>
      <c r="AI577" s="76">
        <v>0</v>
      </c>
      <c r="AJ577" s="77">
        <f t="shared" si="8"/>
        <v>0</v>
      </c>
      <c r="AM577" s="70"/>
    </row>
    <row r="578" spans="1:39" ht="20.100000000000001" hidden="1" customHeight="1" outlineLevel="2">
      <c r="A578" s="73">
        <v>1903</v>
      </c>
      <c r="B578" s="74" t="s">
        <v>1210</v>
      </c>
      <c r="C578" s="75" t="s">
        <v>1298</v>
      </c>
      <c r="D578" s="76">
        <v>0</v>
      </c>
      <c r="E578" s="76">
        <v>0</v>
      </c>
      <c r="F578" s="76">
        <v>0</v>
      </c>
      <c r="G578" s="76">
        <v>0</v>
      </c>
      <c r="H578" s="76">
        <v>0</v>
      </c>
      <c r="I578" s="76">
        <v>0</v>
      </c>
      <c r="J578" s="76">
        <v>0</v>
      </c>
      <c r="K578" s="76">
        <v>0</v>
      </c>
      <c r="L578" s="76">
        <v>0</v>
      </c>
      <c r="M578" s="76">
        <v>0</v>
      </c>
      <c r="N578" s="76">
        <v>0</v>
      </c>
      <c r="O578" s="76">
        <v>0</v>
      </c>
      <c r="P578" s="76">
        <v>0</v>
      </c>
      <c r="Q578" s="76">
        <v>0</v>
      </c>
      <c r="R578" s="76">
        <v>0</v>
      </c>
      <c r="S578" s="76">
        <v>0</v>
      </c>
      <c r="T578" s="76">
        <v>0</v>
      </c>
      <c r="U578" s="76">
        <v>0</v>
      </c>
      <c r="V578" s="76">
        <v>0</v>
      </c>
      <c r="W578" s="76">
        <v>0</v>
      </c>
      <c r="X578" s="76">
        <v>0</v>
      </c>
      <c r="Y578" s="76">
        <v>0</v>
      </c>
      <c r="Z578" s="76">
        <v>0</v>
      </c>
      <c r="AA578" s="76">
        <v>0</v>
      </c>
      <c r="AB578" s="76">
        <v>0</v>
      </c>
      <c r="AC578" s="76">
        <v>0</v>
      </c>
      <c r="AD578" s="76">
        <v>0</v>
      </c>
      <c r="AE578" s="76">
        <v>0</v>
      </c>
      <c r="AF578" s="76">
        <v>0</v>
      </c>
      <c r="AG578" s="76">
        <v>0</v>
      </c>
      <c r="AH578" s="76">
        <v>0</v>
      </c>
      <c r="AI578" s="76">
        <v>0</v>
      </c>
      <c r="AJ578" s="77">
        <f t="shared" si="8"/>
        <v>0</v>
      </c>
      <c r="AM578" s="70"/>
    </row>
    <row r="579" spans="1:39" ht="20.100000000000001" hidden="1" customHeight="1" outlineLevel="2">
      <c r="A579" s="73">
        <v>1904</v>
      </c>
      <c r="B579" s="74" t="s">
        <v>1211</v>
      </c>
      <c r="C579" s="75" t="s">
        <v>1298</v>
      </c>
      <c r="D579" s="76">
        <v>0</v>
      </c>
      <c r="E579" s="76">
        <v>0</v>
      </c>
      <c r="F579" s="76">
        <v>0</v>
      </c>
      <c r="G579" s="76">
        <v>0</v>
      </c>
      <c r="H579" s="76">
        <v>0</v>
      </c>
      <c r="I579" s="76">
        <v>0</v>
      </c>
      <c r="J579" s="76">
        <v>0</v>
      </c>
      <c r="K579" s="76">
        <v>0</v>
      </c>
      <c r="L579" s="76">
        <v>0</v>
      </c>
      <c r="M579" s="76">
        <v>0</v>
      </c>
      <c r="N579" s="76">
        <v>0</v>
      </c>
      <c r="O579" s="76">
        <v>0</v>
      </c>
      <c r="P579" s="76">
        <v>0</v>
      </c>
      <c r="Q579" s="76">
        <v>0</v>
      </c>
      <c r="R579" s="76">
        <v>0</v>
      </c>
      <c r="S579" s="76">
        <v>0</v>
      </c>
      <c r="T579" s="76">
        <v>0</v>
      </c>
      <c r="U579" s="76">
        <v>0</v>
      </c>
      <c r="V579" s="76">
        <v>0</v>
      </c>
      <c r="W579" s="76">
        <v>0</v>
      </c>
      <c r="X579" s="76">
        <v>0</v>
      </c>
      <c r="Y579" s="76">
        <v>0</v>
      </c>
      <c r="Z579" s="76">
        <v>0</v>
      </c>
      <c r="AA579" s="76">
        <v>0</v>
      </c>
      <c r="AB579" s="76">
        <v>0</v>
      </c>
      <c r="AC579" s="76">
        <v>0</v>
      </c>
      <c r="AD579" s="76">
        <v>0</v>
      </c>
      <c r="AE579" s="76">
        <v>0</v>
      </c>
      <c r="AF579" s="76">
        <v>0</v>
      </c>
      <c r="AG579" s="76">
        <v>0</v>
      </c>
      <c r="AH579" s="76">
        <v>0</v>
      </c>
      <c r="AI579" s="76">
        <v>0</v>
      </c>
      <c r="AJ579" s="77">
        <f t="shared" si="8"/>
        <v>0</v>
      </c>
      <c r="AM579" s="70"/>
    </row>
    <row r="580" spans="1:39" ht="20.100000000000001" hidden="1" customHeight="1" outlineLevel="2">
      <c r="A580" s="73">
        <v>1905</v>
      </c>
      <c r="B580" s="74" t="s">
        <v>1212</v>
      </c>
      <c r="C580" s="75" t="s">
        <v>1298</v>
      </c>
      <c r="D580" s="76">
        <v>0</v>
      </c>
      <c r="E580" s="76">
        <v>0</v>
      </c>
      <c r="F580" s="76">
        <v>0</v>
      </c>
      <c r="G580" s="76">
        <v>0</v>
      </c>
      <c r="H580" s="76">
        <v>0</v>
      </c>
      <c r="I580" s="76">
        <v>0</v>
      </c>
      <c r="J580" s="76">
        <v>0</v>
      </c>
      <c r="K580" s="76">
        <v>0</v>
      </c>
      <c r="L580" s="76">
        <v>0</v>
      </c>
      <c r="M580" s="76">
        <v>0</v>
      </c>
      <c r="N580" s="76">
        <v>0</v>
      </c>
      <c r="O580" s="76">
        <v>0</v>
      </c>
      <c r="P580" s="76">
        <v>0</v>
      </c>
      <c r="Q580" s="76">
        <v>0</v>
      </c>
      <c r="R580" s="76">
        <v>0</v>
      </c>
      <c r="S580" s="76">
        <v>0</v>
      </c>
      <c r="T580" s="76">
        <v>0</v>
      </c>
      <c r="U580" s="76">
        <v>0</v>
      </c>
      <c r="V580" s="76">
        <v>0</v>
      </c>
      <c r="W580" s="76">
        <v>0</v>
      </c>
      <c r="X580" s="76">
        <v>0</v>
      </c>
      <c r="Y580" s="76">
        <v>0</v>
      </c>
      <c r="Z580" s="76">
        <v>0</v>
      </c>
      <c r="AA580" s="76">
        <v>0</v>
      </c>
      <c r="AB580" s="76">
        <v>0</v>
      </c>
      <c r="AC580" s="76">
        <v>0</v>
      </c>
      <c r="AD580" s="76">
        <v>0</v>
      </c>
      <c r="AE580" s="76">
        <v>0</v>
      </c>
      <c r="AF580" s="76">
        <v>0</v>
      </c>
      <c r="AG580" s="76">
        <v>0</v>
      </c>
      <c r="AH580" s="76">
        <v>0</v>
      </c>
      <c r="AI580" s="76">
        <v>0</v>
      </c>
      <c r="AJ580" s="77">
        <f t="shared" si="8"/>
        <v>0</v>
      </c>
      <c r="AM580" s="70"/>
    </row>
    <row r="581" spans="1:39" ht="20.100000000000001" hidden="1" customHeight="1" outlineLevel="2">
      <c r="A581" s="73">
        <v>1906</v>
      </c>
      <c r="B581" s="74" t="s">
        <v>1188</v>
      </c>
      <c r="C581" s="75" t="s">
        <v>1298</v>
      </c>
      <c r="D581" s="76">
        <v>0</v>
      </c>
      <c r="E581" s="76">
        <v>0</v>
      </c>
      <c r="F581" s="76">
        <v>0</v>
      </c>
      <c r="G581" s="76">
        <v>0</v>
      </c>
      <c r="H581" s="76">
        <v>0</v>
      </c>
      <c r="I581" s="76">
        <v>0</v>
      </c>
      <c r="J581" s="76">
        <v>0</v>
      </c>
      <c r="K581" s="76">
        <v>0</v>
      </c>
      <c r="L581" s="76">
        <v>0</v>
      </c>
      <c r="M581" s="76">
        <v>0</v>
      </c>
      <c r="N581" s="76">
        <v>0</v>
      </c>
      <c r="O581" s="76">
        <v>0</v>
      </c>
      <c r="P581" s="76">
        <v>0</v>
      </c>
      <c r="Q581" s="76">
        <v>0</v>
      </c>
      <c r="R581" s="76">
        <v>0</v>
      </c>
      <c r="S581" s="76">
        <v>0</v>
      </c>
      <c r="T581" s="76">
        <v>0</v>
      </c>
      <c r="U581" s="76">
        <v>0</v>
      </c>
      <c r="V581" s="76">
        <v>0</v>
      </c>
      <c r="W581" s="76">
        <v>0</v>
      </c>
      <c r="X581" s="76">
        <v>0</v>
      </c>
      <c r="Y581" s="76">
        <v>0</v>
      </c>
      <c r="Z581" s="76">
        <v>0</v>
      </c>
      <c r="AA581" s="76">
        <v>0</v>
      </c>
      <c r="AB581" s="76">
        <v>0</v>
      </c>
      <c r="AC581" s="76">
        <v>0</v>
      </c>
      <c r="AD581" s="76">
        <v>0</v>
      </c>
      <c r="AE581" s="76">
        <v>0</v>
      </c>
      <c r="AF581" s="76">
        <v>0</v>
      </c>
      <c r="AG581" s="76">
        <v>0</v>
      </c>
      <c r="AH581" s="76">
        <v>0</v>
      </c>
      <c r="AI581" s="76">
        <v>0</v>
      </c>
      <c r="AJ581" s="77">
        <f t="shared" si="8"/>
        <v>0</v>
      </c>
      <c r="AM581" s="70"/>
    </row>
    <row r="582" spans="1:39" ht="20.100000000000001" hidden="1" customHeight="1" outlineLevel="2">
      <c r="A582" s="73">
        <v>1907</v>
      </c>
      <c r="B582" s="74" t="s">
        <v>1213</v>
      </c>
      <c r="C582" s="75" t="s">
        <v>1298</v>
      </c>
      <c r="D582" s="76">
        <v>0</v>
      </c>
      <c r="E582" s="76">
        <v>0</v>
      </c>
      <c r="F582" s="76">
        <v>0</v>
      </c>
      <c r="G582" s="76">
        <v>0</v>
      </c>
      <c r="H582" s="76">
        <v>0</v>
      </c>
      <c r="I582" s="76">
        <v>0</v>
      </c>
      <c r="J582" s="76">
        <v>0</v>
      </c>
      <c r="K582" s="76">
        <v>0</v>
      </c>
      <c r="L582" s="76">
        <v>0</v>
      </c>
      <c r="M582" s="76">
        <v>0</v>
      </c>
      <c r="N582" s="76">
        <v>0</v>
      </c>
      <c r="O582" s="76">
        <v>0</v>
      </c>
      <c r="P582" s="76">
        <v>0</v>
      </c>
      <c r="Q582" s="76">
        <v>0</v>
      </c>
      <c r="R582" s="76">
        <v>0</v>
      </c>
      <c r="S582" s="76">
        <v>0</v>
      </c>
      <c r="T582" s="76">
        <v>0</v>
      </c>
      <c r="U582" s="76">
        <v>0</v>
      </c>
      <c r="V582" s="76">
        <v>0</v>
      </c>
      <c r="W582" s="76">
        <v>0</v>
      </c>
      <c r="X582" s="76">
        <v>0</v>
      </c>
      <c r="Y582" s="76">
        <v>0</v>
      </c>
      <c r="Z582" s="76">
        <v>0</v>
      </c>
      <c r="AA582" s="76">
        <v>0</v>
      </c>
      <c r="AB582" s="76">
        <v>0</v>
      </c>
      <c r="AC582" s="76">
        <v>0</v>
      </c>
      <c r="AD582" s="76">
        <v>0</v>
      </c>
      <c r="AE582" s="76">
        <v>0</v>
      </c>
      <c r="AF582" s="76">
        <v>0</v>
      </c>
      <c r="AG582" s="76">
        <v>0</v>
      </c>
      <c r="AH582" s="76">
        <v>0</v>
      </c>
      <c r="AI582" s="76">
        <v>0</v>
      </c>
      <c r="AJ582" s="77">
        <f t="shared" si="8"/>
        <v>0</v>
      </c>
      <c r="AM582" s="70"/>
    </row>
    <row r="583" spans="1:39" ht="20.100000000000001" hidden="1" customHeight="1" outlineLevel="2">
      <c r="A583" s="73">
        <v>1908</v>
      </c>
      <c r="B583" s="74" t="s">
        <v>1214</v>
      </c>
      <c r="C583" s="75" t="s">
        <v>1298</v>
      </c>
      <c r="D583" s="76">
        <v>0</v>
      </c>
      <c r="E583" s="76">
        <v>0</v>
      </c>
      <c r="F583" s="76">
        <v>0</v>
      </c>
      <c r="G583" s="76">
        <v>0</v>
      </c>
      <c r="H583" s="76">
        <v>0</v>
      </c>
      <c r="I583" s="76">
        <v>0</v>
      </c>
      <c r="J583" s="76">
        <v>0</v>
      </c>
      <c r="K583" s="76">
        <v>0</v>
      </c>
      <c r="L583" s="76">
        <v>0</v>
      </c>
      <c r="M583" s="76">
        <v>0</v>
      </c>
      <c r="N583" s="76">
        <v>0</v>
      </c>
      <c r="O583" s="76">
        <v>0</v>
      </c>
      <c r="P583" s="76">
        <v>0</v>
      </c>
      <c r="Q583" s="76">
        <v>0</v>
      </c>
      <c r="R583" s="76">
        <v>0</v>
      </c>
      <c r="S583" s="76">
        <v>0</v>
      </c>
      <c r="T583" s="76">
        <v>0</v>
      </c>
      <c r="U583" s="76">
        <v>0</v>
      </c>
      <c r="V583" s="76">
        <v>0</v>
      </c>
      <c r="W583" s="76">
        <v>0</v>
      </c>
      <c r="X583" s="76">
        <v>0</v>
      </c>
      <c r="Y583" s="76">
        <v>0</v>
      </c>
      <c r="Z583" s="76">
        <v>0</v>
      </c>
      <c r="AA583" s="76">
        <v>0</v>
      </c>
      <c r="AB583" s="76">
        <v>0</v>
      </c>
      <c r="AC583" s="76">
        <v>0</v>
      </c>
      <c r="AD583" s="76">
        <v>0</v>
      </c>
      <c r="AE583" s="76">
        <v>0</v>
      </c>
      <c r="AF583" s="76">
        <v>0</v>
      </c>
      <c r="AG583" s="76">
        <v>0</v>
      </c>
      <c r="AH583" s="76">
        <v>0</v>
      </c>
      <c r="AI583" s="76">
        <v>0</v>
      </c>
      <c r="AJ583" s="77">
        <f t="shared" si="8"/>
        <v>0</v>
      </c>
      <c r="AM583" s="70"/>
    </row>
    <row r="584" spans="1:39" ht="20.100000000000001" hidden="1" customHeight="1" outlineLevel="2">
      <c r="A584" s="73">
        <v>1909</v>
      </c>
      <c r="B584" s="74" t="s">
        <v>1133</v>
      </c>
      <c r="C584" s="75" t="s">
        <v>1298</v>
      </c>
      <c r="D584" s="76">
        <v>0</v>
      </c>
      <c r="E584" s="76">
        <v>0</v>
      </c>
      <c r="F584" s="76">
        <v>0</v>
      </c>
      <c r="G584" s="76">
        <v>0</v>
      </c>
      <c r="H584" s="76">
        <v>0</v>
      </c>
      <c r="I584" s="76">
        <v>0</v>
      </c>
      <c r="J584" s="76">
        <v>0</v>
      </c>
      <c r="K584" s="76">
        <v>0</v>
      </c>
      <c r="L584" s="76">
        <v>0</v>
      </c>
      <c r="M584" s="76">
        <v>0</v>
      </c>
      <c r="N584" s="76">
        <v>0</v>
      </c>
      <c r="O584" s="76">
        <v>0</v>
      </c>
      <c r="P584" s="76">
        <v>0</v>
      </c>
      <c r="Q584" s="76">
        <v>0</v>
      </c>
      <c r="R584" s="76">
        <v>0</v>
      </c>
      <c r="S584" s="76">
        <v>0</v>
      </c>
      <c r="T584" s="76">
        <v>0</v>
      </c>
      <c r="U584" s="76">
        <v>0</v>
      </c>
      <c r="V584" s="76">
        <v>0</v>
      </c>
      <c r="W584" s="76">
        <v>0</v>
      </c>
      <c r="X584" s="76">
        <v>0</v>
      </c>
      <c r="Y584" s="76">
        <v>0</v>
      </c>
      <c r="Z584" s="76">
        <v>0</v>
      </c>
      <c r="AA584" s="76">
        <v>0</v>
      </c>
      <c r="AB584" s="76">
        <v>0</v>
      </c>
      <c r="AC584" s="76">
        <v>0</v>
      </c>
      <c r="AD584" s="76">
        <v>0</v>
      </c>
      <c r="AE584" s="76">
        <v>0</v>
      </c>
      <c r="AF584" s="76">
        <v>0</v>
      </c>
      <c r="AG584" s="76">
        <v>0</v>
      </c>
      <c r="AH584" s="76">
        <v>0</v>
      </c>
      <c r="AI584" s="76">
        <v>0</v>
      </c>
      <c r="AJ584" s="77">
        <f t="shared" si="8"/>
        <v>0</v>
      </c>
      <c r="AM584" s="70"/>
    </row>
    <row r="585" spans="1:39" ht="20.100000000000001" hidden="1" customHeight="1" outlineLevel="2">
      <c r="A585" s="73">
        <v>1910</v>
      </c>
      <c r="B585" s="74" t="s">
        <v>1215</v>
      </c>
      <c r="C585" s="75" t="s">
        <v>1298</v>
      </c>
      <c r="D585" s="76">
        <v>0</v>
      </c>
      <c r="E585" s="76">
        <v>0</v>
      </c>
      <c r="F585" s="76">
        <v>0</v>
      </c>
      <c r="G585" s="76">
        <v>0</v>
      </c>
      <c r="H585" s="76">
        <v>0</v>
      </c>
      <c r="I585" s="76">
        <v>0</v>
      </c>
      <c r="J585" s="76">
        <v>0</v>
      </c>
      <c r="K585" s="76">
        <v>0</v>
      </c>
      <c r="L585" s="76">
        <v>0</v>
      </c>
      <c r="M585" s="76">
        <v>0</v>
      </c>
      <c r="N585" s="76">
        <v>0</v>
      </c>
      <c r="O585" s="76">
        <v>0</v>
      </c>
      <c r="P585" s="76">
        <v>0</v>
      </c>
      <c r="Q585" s="76">
        <v>0</v>
      </c>
      <c r="R585" s="76">
        <v>0</v>
      </c>
      <c r="S585" s="76">
        <v>0</v>
      </c>
      <c r="T585" s="76">
        <v>0</v>
      </c>
      <c r="U585" s="76">
        <v>0</v>
      </c>
      <c r="V585" s="76">
        <v>0</v>
      </c>
      <c r="W585" s="76">
        <v>0</v>
      </c>
      <c r="X585" s="76">
        <v>0</v>
      </c>
      <c r="Y585" s="76">
        <v>0</v>
      </c>
      <c r="Z585" s="76">
        <v>0</v>
      </c>
      <c r="AA585" s="76">
        <v>0</v>
      </c>
      <c r="AB585" s="76">
        <v>0</v>
      </c>
      <c r="AC585" s="76">
        <v>0</v>
      </c>
      <c r="AD585" s="76">
        <v>0</v>
      </c>
      <c r="AE585" s="76">
        <v>0</v>
      </c>
      <c r="AF585" s="76">
        <v>0</v>
      </c>
      <c r="AG585" s="76">
        <v>0</v>
      </c>
      <c r="AH585" s="76">
        <v>0</v>
      </c>
      <c r="AI585" s="76">
        <v>0</v>
      </c>
      <c r="AJ585" s="77">
        <f t="shared" si="8"/>
        <v>0</v>
      </c>
      <c r="AM585" s="70"/>
    </row>
    <row r="586" spans="1:39" ht="20.100000000000001" hidden="1" customHeight="1" outlineLevel="2">
      <c r="A586" s="73">
        <v>1911</v>
      </c>
      <c r="B586" s="74" t="s">
        <v>1216</v>
      </c>
      <c r="C586" s="75" t="s">
        <v>1298</v>
      </c>
      <c r="D586" s="76">
        <v>0</v>
      </c>
      <c r="E586" s="76">
        <v>0</v>
      </c>
      <c r="F586" s="76">
        <v>0</v>
      </c>
      <c r="G586" s="76">
        <v>0</v>
      </c>
      <c r="H586" s="76">
        <v>0</v>
      </c>
      <c r="I586" s="76">
        <v>0</v>
      </c>
      <c r="J586" s="76">
        <v>0</v>
      </c>
      <c r="K586" s="76">
        <v>0</v>
      </c>
      <c r="L586" s="76">
        <v>0</v>
      </c>
      <c r="M586" s="76">
        <v>0</v>
      </c>
      <c r="N586" s="76">
        <v>0</v>
      </c>
      <c r="O586" s="76">
        <v>0</v>
      </c>
      <c r="P586" s="76">
        <v>0</v>
      </c>
      <c r="Q586" s="76">
        <v>0</v>
      </c>
      <c r="R586" s="76">
        <v>0</v>
      </c>
      <c r="S586" s="76">
        <v>0</v>
      </c>
      <c r="T586" s="76">
        <v>0</v>
      </c>
      <c r="U586" s="76">
        <v>0</v>
      </c>
      <c r="V586" s="76">
        <v>0</v>
      </c>
      <c r="W586" s="76">
        <v>0</v>
      </c>
      <c r="X586" s="76">
        <v>0</v>
      </c>
      <c r="Y586" s="76">
        <v>0</v>
      </c>
      <c r="Z586" s="76">
        <v>0</v>
      </c>
      <c r="AA586" s="76">
        <v>0</v>
      </c>
      <c r="AB586" s="76">
        <v>0</v>
      </c>
      <c r="AC586" s="76">
        <v>0</v>
      </c>
      <c r="AD586" s="76">
        <v>0</v>
      </c>
      <c r="AE586" s="76">
        <v>0</v>
      </c>
      <c r="AF586" s="76">
        <v>0</v>
      </c>
      <c r="AG586" s="76">
        <v>0</v>
      </c>
      <c r="AH586" s="76">
        <v>0</v>
      </c>
      <c r="AI586" s="76">
        <v>0</v>
      </c>
      <c r="AJ586" s="77">
        <f t="shared" si="8"/>
        <v>0</v>
      </c>
      <c r="AM586" s="70"/>
    </row>
    <row r="587" spans="1:39" ht="20.100000000000001" hidden="1" customHeight="1" outlineLevel="2">
      <c r="A587" s="73">
        <v>1912</v>
      </c>
      <c r="B587" s="74" t="s">
        <v>1217</v>
      </c>
      <c r="C587" s="75" t="s">
        <v>1298</v>
      </c>
      <c r="D587" s="76">
        <v>0</v>
      </c>
      <c r="E587" s="76">
        <v>0</v>
      </c>
      <c r="F587" s="76">
        <v>0</v>
      </c>
      <c r="G587" s="76">
        <v>0</v>
      </c>
      <c r="H587" s="76">
        <v>0</v>
      </c>
      <c r="I587" s="76">
        <v>0</v>
      </c>
      <c r="J587" s="76">
        <v>0</v>
      </c>
      <c r="K587" s="76">
        <v>0</v>
      </c>
      <c r="L587" s="76">
        <v>0</v>
      </c>
      <c r="M587" s="76">
        <v>0</v>
      </c>
      <c r="N587" s="76">
        <v>0</v>
      </c>
      <c r="O587" s="76">
        <v>0</v>
      </c>
      <c r="P587" s="76">
        <v>0</v>
      </c>
      <c r="Q587" s="76">
        <v>0</v>
      </c>
      <c r="R587" s="76">
        <v>0</v>
      </c>
      <c r="S587" s="76">
        <v>0</v>
      </c>
      <c r="T587" s="76">
        <v>0</v>
      </c>
      <c r="U587" s="76">
        <v>0</v>
      </c>
      <c r="V587" s="76">
        <v>0</v>
      </c>
      <c r="W587" s="76">
        <v>0</v>
      </c>
      <c r="X587" s="76">
        <v>0</v>
      </c>
      <c r="Y587" s="76">
        <v>0</v>
      </c>
      <c r="Z587" s="76">
        <v>0</v>
      </c>
      <c r="AA587" s="76">
        <v>0</v>
      </c>
      <c r="AB587" s="76">
        <v>0</v>
      </c>
      <c r="AC587" s="76">
        <v>0</v>
      </c>
      <c r="AD587" s="76">
        <v>0</v>
      </c>
      <c r="AE587" s="76">
        <v>0</v>
      </c>
      <c r="AF587" s="76">
        <v>0</v>
      </c>
      <c r="AG587" s="76">
        <v>0</v>
      </c>
      <c r="AH587" s="76">
        <v>0</v>
      </c>
      <c r="AI587" s="76">
        <v>0</v>
      </c>
      <c r="AJ587" s="77">
        <f t="shared" si="8"/>
        <v>0</v>
      </c>
      <c r="AM587" s="70"/>
    </row>
    <row r="588" spans="1:39" ht="20.100000000000001" hidden="1" customHeight="1" outlineLevel="2">
      <c r="A588" s="73">
        <v>1913</v>
      </c>
      <c r="B588" s="74" t="s">
        <v>1218</v>
      </c>
      <c r="C588" s="75" t="s">
        <v>1298</v>
      </c>
      <c r="D588" s="76">
        <v>0</v>
      </c>
      <c r="E588" s="76">
        <v>0</v>
      </c>
      <c r="F588" s="76">
        <v>0</v>
      </c>
      <c r="G588" s="76">
        <v>0</v>
      </c>
      <c r="H588" s="76">
        <v>0</v>
      </c>
      <c r="I588" s="76">
        <v>0</v>
      </c>
      <c r="J588" s="76">
        <v>0</v>
      </c>
      <c r="K588" s="76">
        <v>0</v>
      </c>
      <c r="L588" s="76">
        <v>0</v>
      </c>
      <c r="M588" s="76">
        <v>0</v>
      </c>
      <c r="N588" s="76">
        <v>0</v>
      </c>
      <c r="O588" s="76">
        <v>0</v>
      </c>
      <c r="P588" s="76">
        <v>0</v>
      </c>
      <c r="Q588" s="76">
        <v>0</v>
      </c>
      <c r="R588" s="76">
        <v>0</v>
      </c>
      <c r="S588" s="76">
        <v>0</v>
      </c>
      <c r="T588" s="76">
        <v>0</v>
      </c>
      <c r="U588" s="76">
        <v>0</v>
      </c>
      <c r="V588" s="76">
        <v>0</v>
      </c>
      <c r="W588" s="76">
        <v>0</v>
      </c>
      <c r="X588" s="76">
        <v>0</v>
      </c>
      <c r="Y588" s="76">
        <v>0</v>
      </c>
      <c r="Z588" s="76">
        <v>0</v>
      </c>
      <c r="AA588" s="76">
        <v>0</v>
      </c>
      <c r="AB588" s="76">
        <v>0</v>
      </c>
      <c r="AC588" s="76">
        <v>0</v>
      </c>
      <c r="AD588" s="76">
        <v>0</v>
      </c>
      <c r="AE588" s="76">
        <v>0</v>
      </c>
      <c r="AF588" s="76">
        <v>0</v>
      </c>
      <c r="AG588" s="76">
        <v>0</v>
      </c>
      <c r="AH588" s="76">
        <v>0</v>
      </c>
      <c r="AI588" s="76">
        <v>0</v>
      </c>
      <c r="AJ588" s="77">
        <f t="shared" si="8"/>
        <v>0</v>
      </c>
      <c r="AM588" s="70"/>
    </row>
    <row r="589" spans="1:39" ht="20.100000000000001" hidden="1" customHeight="1" outlineLevel="2">
      <c r="A589" s="73">
        <v>1914</v>
      </c>
      <c r="B589" s="74" t="s">
        <v>1219</v>
      </c>
      <c r="C589" s="75" t="s">
        <v>1298</v>
      </c>
      <c r="D589" s="76">
        <v>0</v>
      </c>
      <c r="E589" s="76">
        <v>0</v>
      </c>
      <c r="F589" s="76">
        <v>0</v>
      </c>
      <c r="G589" s="76">
        <v>0</v>
      </c>
      <c r="H589" s="76">
        <v>0</v>
      </c>
      <c r="I589" s="76">
        <v>0</v>
      </c>
      <c r="J589" s="76">
        <v>0</v>
      </c>
      <c r="K589" s="76">
        <v>0</v>
      </c>
      <c r="L589" s="76">
        <v>0</v>
      </c>
      <c r="M589" s="76">
        <v>0</v>
      </c>
      <c r="N589" s="76">
        <v>0</v>
      </c>
      <c r="O589" s="76">
        <v>0</v>
      </c>
      <c r="P589" s="76">
        <v>0</v>
      </c>
      <c r="Q589" s="76">
        <v>0</v>
      </c>
      <c r="R589" s="76">
        <v>0</v>
      </c>
      <c r="S589" s="76">
        <v>0</v>
      </c>
      <c r="T589" s="76">
        <v>0</v>
      </c>
      <c r="U589" s="76">
        <v>0</v>
      </c>
      <c r="V589" s="76">
        <v>0</v>
      </c>
      <c r="W589" s="76">
        <v>0</v>
      </c>
      <c r="X589" s="76">
        <v>0</v>
      </c>
      <c r="Y589" s="76">
        <v>0</v>
      </c>
      <c r="Z589" s="76">
        <v>0</v>
      </c>
      <c r="AA589" s="76">
        <v>0</v>
      </c>
      <c r="AB589" s="76">
        <v>0</v>
      </c>
      <c r="AC589" s="76">
        <v>0</v>
      </c>
      <c r="AD589" s="76">
        <v>0</v>
      </c>
      <c r="AE589" s="76">
        <v>0</v>
      </c>
      <c r="AF589" s="76">
        <v>0</v>
      </c>
      <c r="AG589" s="76">
        <v>0</v>
      </c>
      <c r="AH589" s="76">
        <v>0</v>
      </c>
      <c r="AI589" s="76">
        <v>0</v>
      </c>
      <c r="AJ589" s="77">
        <f t="shared" si="8"/>
        <v>0</v>
      </c>
      <c r="AM589" s="70"/>
    </row>
    <row r="590" spans="1:39" ht="20.100000000000001" hidden="1" customHeight="1" outlineLevel="2">
      <c r="A590" s="73">
        <v>1915</v>
      </c>
      <c r="B590" s="74" t="s">
        <v>1220</v>
      </c>
      <c r="C590" s="75" t="s">
        <v>1298</v>
      </c>
      <c r="D590" s="76">
        <v>0</v>
      </c>
      <c r="E590" s="76">
        <v>0</v>
      </c>
      <c r="F590" s="76">
        <v>0</v>
      </c>
      <c r="G590" s="76">
        <v>0</v>
      </c>
      <c r="H590" s="76">
        <v>0</v>
      </c>
      <c r="I590" s="76">
        <v>0</v>
      </c>
      <c r="J590" s="76">
        <v>0</v>
      </c>
      <c r="K590" s="76">
        <v>0</v>
      </c>
      <c r="L590" s="76">
        <v>0</v>
      </c>
      <c r="M590" s="76">
        <v>0</v>
      </c>
      <c r="N590" s="76">
        <v>0</v>
      </c>
      <c r="O590" s="76">
        <v>0</v>
      </c>
      <c r="P590" s="76">
        <v>0</v>
      </c>
      <c r="Q590" s="76">
        <v>0</v>
      </c>
      <c r="R590" s="76">
        <v>0</v>
      </c>
      <c r="S590" s="76">
        <v>0</v>
      </c>
      <c r="T590" s="76">
        <v>0</v>
      </c>
      <c r="U590" s="76">
        <v>0</v>
      </c>
      <c r="V590" s="76">
        <v>0</v>
      </c>
      <c r="W590" s="76">
        <v>0</v>
      </c>
      <c r="X590" s="76">
        <v>0</v>
      </c>
      <c r="Y590" s="76">
        <v>0</v>
      </c>
      <c r="Z590" s="76">
        <v>0</v>
      </c>
      <c r="AA590" s="76">
        <v>0</v>
      </c>
      <c r="AB590" s="76">
        <v>0</v>
      </c>
      <c r="AC590" s="76">
        <v>0</v>
      </c>
      <c r="AD590" s="76">
        <v>0</v>
      </c>
      <c r="AE590" s="76">
        <v>0</v>
      </c>
      <c r="AF590" s="76">
        <v>0</v>
      </c>
      <c r="AG590" s="76">
        <v>0</v>
      </c>
      <c r="AH590" s="76">
        <v>0</v>
      </c>
      <c r="AI590" s="76">
        <v>0</v>
      </c>
      <c r="AJ590" s="77">
        <f t="shared" ref="AJ590:AJ614" si="9">SUM(D590:AI590)</f>
        <v>0</v>
      </c>
      <c r="AM590" s="70"/>
    </row>
    <row r="591" spans="1:39" ht="20.100000000000001" customHeight="1" collapsed="1">
      <c r="A591" s="59">
        <v>2301</v>
      </c>
      <c r="B591" s="60" t="s">
        <v>1221</v>
      </c>
      <c r="C591" s="61" t="s">
        <v>1298</v>
      </c>
      <c r="D591" s="62">
        <v>0</v>
      </c>
      <c r="E591" s="62">
        <v>0</v>
      </c>
      <c r="F591" s="62">
        <v>0</v>
      </c>
      <c r="G591" s="62">
        <v>0</v>
      </c>
      <c r="H591" s="62">
        <v>0</v>
      </c>
      <c r="I591" s="62">
        <v>0</v>
      </c>
      <c r="J591" s="62">
        <v>0</v>
      </c>
      <c r="K591" s="62">
        <v>0</v>
      </c>
      <c r="L591" s="62">
        <v>0</v>
      </c>
      <c r="M591" s="62">
        <v>0</v>
      </c>
      <c r="N591" s="62">
        <v>0</v>
      </c>
      <c r="O591" s="62">
        <v>0</v>
      </c>
      <c r="P591" s="62">
        <v>0</v>
      </c>
      <c r="Q591" s="62">
        <v>0</v>
      </c>
      <c r="R591" s="62">
        <v>0</v>
      </c>
      <c r="S591" s="62">
        <v>0</v>
      </c>
      <c r="T591" s="62">
        <v>0</v>
      </c>
      <c r="U591" s="62">
        <v>0</v>
      </c>
      <c r="V591" s="62">
        <v>0</v>
      </c>
      <c r="W591" s="62">
        <v>0</v>
      </c>
      <c r="X591" s="62">
        <v>0</v>
      </c>
      <c r="Y591" s="62">
        <v>0</v>
      </c>
      <c r="Z591" s="62">
        <v>0</v>
      </c>
      <c r="AA591" s="62">
        <v>0</v>
      </c>
      <c r="AB591" s="62">
        <v>0</v>
      </c>
      <c r="AC591" s="62">
        <v>0</v>
      </c>
      <c r="AD591" s="62">
        <v>0</v>
      </c>
      <c r="AE591" s="62">
        <v>0</v>
      </c>
      <c r="AF591" s="62">
        <v>0</v>
      </c>
      <c r="AG591" s="62">
        <v>0</v>
      </c>
      <c r="AH591" s="62">
        <v>0</v>
      </c>
      <c r="AI591" s="62">
        <v>0</v>
      </c>
      <c r="AJ591" s="63">
        <f t="shared" si="9"/>
        <v>0</v>
      </c>
      <c r="AM591" s="70"/>
    </row>
    <row r="592" spans="1:39" ht="20.100000000000001" customHeight="1">
      <c r="A592" s="59">
        <v>2302</v>
      </c>
      <c r="B592" s="60" t="s">
        <v>1222</v>
      </c>
      <c r="C592" s="61" t="s">
        <v>1298</v>
      </c>
      <c r="D592" s="62">
        <v>0</v>
      </c>
      <c r="E592" s="62">
        <v>0</v>
      </c>
      <c r="F592" s="62">
        <v>0</v>
      </c>
      <c r="G592" s="62">
        <v>0</v>
      </c>
      <c r="H592" s="62">
        <v>0</v>
      </c>
      <c r="I592" s="62">
        <v>0</v>
      </c>
      <c r="J592" s="62">
        <v>0</v>
      </c>
      <c r="K592" s="62">
        <v>0</v>
      </c>
      <c r="L592" s="62">
        <v>0</v>
      </c>
      <c r="M592" s="62">
        <v>0</v>
      </c>
      <c r="N592" s="62">
        <v>0</v>
      </c>
      <c r="O592" s="62">
        <v>0</v>
      </c>
      <c r="P592" s="62">
        <v>0</v>
      </c>
      <c r="Q592" s="62">
        <v>0</v>
      </c>
      <c r="R592" s="62">
        <v>0</v>
      </c>
      <c r="S592" s="62">
        <v>0</v>
      </c>
      <c r="T592" s="62">
        <v>0</v>
      </c>
      <c r="U592" s="62">
        <v>0</v>
      </c>
      <c r="V592" s="62">
        <v>0</v>
      </c>
      <c r="W592" s="62">
        <v>0</v>
      </c>
      <c r="X592" s="62">
        <v>0</v>
      </c>
      <c r="Y592" s="62">
        <v>0</v>
      </c>
      <c r="Z592" s="62">
        <v>0</v>
      </c>
      <c r="AA592" s="62">
        <v>0</v>
      </c>
      <c r="AB592" s="62">
        <v>0</v>
      </c>
      <c r="AC592" s="62">
        <v>0</v>
      </c>
      <c r="AD592" s="62">
        <v>0</v>
      </c>
      <c r="AE592" s="62">
        <v>0</v>
      </c>
      <c r="AF592" s="62">
        <v>0</v>
      </c>
      <c r="AG592" s="62">
        <v>0</v>
      </c>
      <c r="AH592" s="62">
        <v>0</v>
      </c>
      <c r="AI592" s="62">
        <v>0</v>
      </c>
      <c r="AJ592" s="63">
        <f t="shared" si="9"/>
        <v>0</v>
      </c>
      <c r="AM592" s="70"/>
    </row>
    <row r="593" spans="1:39" ht="20.100000000000001" customHeight="1">
      <c r="A593" s="59">
        <v>2303</v>
      </c>
      <c r="B593" s="60" t="s">
        <v>1223</v>
      </c>
      <c r="C593" s="61" t="s">
        <v>1298</v>
      </c>
      <c r="D593" s="62">
        <v>0</v>
      </c>
      <c r="E593" s="62">
        <v>0</v>
      </c>
      <c r="F593" s="62">
        <v>0</v>
      </c>
      <c r="G593" s="62">
        <v>0</v>
      </c>
      <c r="H593" s="62">
        <v>0</v>
      </c>
      <c r="I593" s="62">
        <v>0</v>
      </c>
      <c r="J593" s="62">
        <v>0</v>
      </c>
      <c r="K593" s="62">
        <v>0</v>
      </c>
      <c r="L593" s="62">
        <v>0</v>
      </c>
      <c r="M593" s="62">
        <v>0</v>
      </c>
      <c r="N593" s="62">
        <v>0</v>
      </c>
      <c r="O593" s="62">
        <v>0</v>
      </c>
      <c r="P593" s="62">
        <v>0</v>
      </c>
      <c r="Q593" s="62">
        <v>0</v>
      </c>
      <c r="R593" s="62">
        <v>0</v>
      </c>
      <c r="S593" s="62">
        <v>0</v>
      </c>
      <c r="T593" s="62">
        <v>0</v>
      </c>
      <c r="U593" s="62">
        <v>0</v>
      </c>
      <c r="V593" s="62">
        <v>0</v>
      </c>
      <c r="W593" s="62">
        <v>0</v>
      </c>
      <c r="X593" s="62">
        <v>0</v>
      </c>
      <c r="Y593" s="62">
        <v>0</v>
      </c>
      <c r="Z593" s="62">
        <v>0</v>
      </c>
      <c r="AA593" s="62">
        <v>0</v>
      </c>
      <c r="AB593" s="62">
        <v>0</v>
      </c>
      <c r="AC593" s="62">
        <v>0</v>
      </c>
      <c r="AD593" s="62">
        <v>0</v>
      </c>
      <c r="AE593" s="62">
        <v>0</v>
      </c>
      <c r="AF593" s="62">
        <v>0</v>
      </c>
      <c r="AG593" s="62">
        <v>0</v>
      </c>
      <c r="AH593" s="62">
        <v>0</v>
      </c>
      <c r="AI593" s="62">
        <v>0</v>
      </c>
      <c r="AJ593" s="63">
        <f t="shared" si="9"/>
        <v>0</v>
      </c>
      <c r="AM593" s="70"/>
    </row>
    <row r="594" spans="1:39" ht="20.100000000000001" customHeight="1">
      <c r="A594" s="59">
        <v>2311</v>
      </c>
      <c r="B594" s="60" t="s">
        <v>1224</v>
      </c>
      <c r="C594" s="61" t="s">
        <v>1298</v>
      </c>
      <c r="D594" s="62">
        <v>0</v>
      </c>
      <c r="E594" s="62">
        <v>0</v>
      </c>
      <c r="F594" s="62">
        <v>0</v>
      </c>
      <c r="G594" s="62">
        <v>0</v>
      </c>
      <c r="H594" s="62">
        <v>0</v>
      </c>
      <c r="I594" s="62">
        <v>0</v>
      </c>
      <c r="J594" s="62">
        <v>0</v>
      </c>
      <c r="K594" s="62">
        <v>0</v>
      </c>
      <c r="L594" s="62">
        <v>0</v>
      </c>
      <c r="M594" s="62">
        <v>0</v>
      </c>
      <c r="N594" s="62">
        <v>0</v>
      </c>
      <c r="O594" s="62">
        <v>0</v>
      </c>
      <c r="P594" s="62">
        <v>0</v>
      </c>
      <c r="Q594" s="62">
        <v>0</v>
      </c>
      <c r="R594" s="62">
        <v>0</v>
      </c>
      <c r="S594" s="62">
        <v>0</v>
      </c>
      <c r="T594" s="62">
        <v>0</v>
      </c>
      <c r="U594" s="62">
        <v>0</v>
      </c>
      <c r="V594" s="62">
        <v>0</v>
      </c>
      <c r="W594" s="62">
        <v>0</v>
      </c>
      <c r="X594" s="62">
        <v>0</v>
      </c>
      <c r="Y594" s="62">
        <v>0</v>
      </c>
      <c r="Z594" s="62">
        <v>0</v>
      </c>
      <c r="AA594" s="62">
        <v>0</v>
      </c>
      <c r="AB594" s="62">
        <v>0</v>
      </c>
      <c r="AC594" s="62">
        <v>0</v>
      </c>
      <c r="AD594" s="62">
        <v>0</v>
      </c>
      <c r="AE594" s="62">
        <v>0</v>
      </c>
      <c r="AF594" s="62">
        <v>0</v>
      </c>
      <c r="AG594" s="62">
        <v>0</v>
      </c>
      <c r="AH594" s="62">
        <v>0</v>
      </c>
      <c r="AI594" s="62">
        <v>0</v>
      </c>
      <c r="AJ594" s="63">
        <f t="shared" si="9"/>
        <v>0</v>
      </c>
      <c r="AM594" s="70"/>
    </row>
    <row r="595" spans="1:39" ht="20.100000000000001" customHeight="1">
      <c r="A595" s="59">
        <v>2312</v>
      </c>
      <c r="B595" s="60" t="s">
        <v>1225</v>
      </c>
      <c r="C595" s="61" t="s">
        <v>1298</v>
      </c>
      <c r="D595" s="62">
        <v>0</v>
      </c>
      <c r="E595" s="62">
        <v>0</v>
      </c>
      <c r="F595" s="62">
        <v>0</v>
      </c>
      <c r="G595" s="62">
        <v>0</v>
      </c>
      <c r="H595" s="62">
        <v>0</v>
      </c>
      <c r="I595" s="62">
        <v>0</v>
      </c>
      <c r="J595" s="62">
        <v>0</v>
      </c>
      <c r="K595" s="62">
        <v>0</v>
      </c>
      <c r="L595" s="62">
        <v>0</v>
      </c>
      <c r="M595" s="62">
        <v>0</v>
      </c>
      <c r="N595" s="62">
        <v>0</v>
      </c>
      <c r="O595" s="62">
        <v>0</v>
      </c>
      <c r="P595" s="62">
        <v>0</v>
      </c>
      <c r="Q595" s="62">
        <v>0</v>
      </c>
      <c r="R595" s="62">
        <v>0</v>
      </c>
      <c r="S595" s="62">
        <v>0</v>
      </c>
      <c r="T595" s="62">
        <v>0</v>
      </c>
      <c r="U595" s="62">
        <v>0</v>
      </c>
      <c r="V595" s="62">
        <v>0</v>
      </c>
      <c r="W595" s="62">
        <v>0</v>
      </c>
      <c r="X595" s="62">
        <v>0</v>
      </c>
      <c r="Y595" s="62">
        <v>0</v>
      </c>
      <c r="Z595" s="62">
        <v>0</v>
      </c>
      <c r="AA595" s="62">
        <v>0</v>
      </c>
      <c r="AB595" s="62">
        <v>0</v>
      </c>
      <c r="AC595" s="62">
        <v>0</v>
      </c>
      <c r="AD595" s="62">
        <v>0</v>
      </c>
      <c r="AE595" s="62">
        <v>0</v>
      </c>
      <c r="AF595" s="62">
        <v>0</v>
      </c>
      <c r="AG595" s="62">
        <v>0</v>
      </c>
      <c r="AH595" s="62">
        <v>0</v>
      </c>
      <c r="AI595" s="62">
        <v>0</v>
      </c>
      <c r="AJ595" s="63">
        <f t="shared" si="9"/>
        <v>0</v>
      </c>
      <c r="AM595" s="70"/>
    </row>
    <row r="596" spans="1:39" ht="20.100000000000001" customHeight="1">
      <c r="A596" s="59">
        <v>2313</v>
      </c>
      <c r="B596" s="60" t="s">
        <v>1226</v>
      </c>
      <c r="C596" s="61" t="s">
        <v>1298</v>
      </c>
      <c r="D596" s="62">
        <v>0</v>
      </c>
      <c r="E596" s="62">
        <v>0</v>
      </c>
      <c r="F596" s="62">
        <v>0</v>
      </c>
      <c r="G596" s="62">
        <v>0</v>
      </c>
      <c r="H596" s="62">
        <v>0</v>
      </c>
      <c r="I596" s="62">
        <v>0</v>
      </c>
      <c r="J596" s="62">
        <v>0</v>
      </c>
      <c r="K596" s="62">
        <v>0</v>
      </c>
      <c r="L596" s="62">
        <v>0</v>
      </c>
      <c r="M596" s="62">
        <v>0</v>
      </c>
      <c r="N596" s="62">
        <v>0</v>
      </c>
      <c r="O596" s="62">
        <v>0</v>
      </c>
      <c r="P596" s="62">
        <v>0</v>
      </c>
      <c r="Q596" s="62">
        <v>0</v>
      </c>
      <c r="R596" s="62">
        <v>0</v>
      </c>
      <c r="S596" s="62">
        <v>0</v>
      </c>
      <c r="T596" s="62">
        <v>0</v>
      </c>
      <c r="U596" s="62">
        <v>0</v>
      </c>
      <c r="V596" s="62">
        <v>0</v>
      </c>
      <c r="W596" s="62">
        <v>0</v>
      </c>
      <c r="X596" s="62">
        <v>0</v>
      </c>
      <c r="Y596" s="62">
        <v>0</v>
      </c>
      <c r="Z596" s="62">
        <v>0</v>
      </c>
      <c r="AA596" s="62">
        <v>0</v>
      </c>
      <c r="AB596" s="62">
        <v>0</v>
      </c>
      <c r="AC596" s="62">
        <v>0</v>
      </c>
      <c r="AD596" s="62">
        <v>0</v>
      </c>
      <c r="AE596" s="62">
        <v>0</v>
      </c>
      <c r="AF596" s="62">
        <v>0</v>
      </c>
      <c r="AG596" s="62">
        <v>0</v>
      </c>
      <c r="AH596" s="62">
        <v>0</v>
      </c>
      <c r="AI596" s="62">
        <v>0</v>
      </c>
      <c r="AJ596" s="63">
        <f t="shared" si="9"/>
        <v>0</v>
      </c>
      <c r="AM596" s="70"/>
    </row>
    <row r="597" spans="1:39" ht="20.100000000000001" customHeight="1">
      <c r="A597" s="59">
        <v>2314</v>
      </c>
      <c r="B597" s="60" t="s">
        <v>1227</v>
      </c>
      <c r="C597" s="61" t="s">
        <v>1298</v>
      </c>
      <c r="D597" s="62">
        <v>0</v>
      </c>
      <c r="E597" s="62">
        <v>0</v>
      </c>
      <c r="F597" s="62">
        <v>0</v>
      </c>
      <c r="G597" s="62">
        <v>0</v>
      </c>
      <c r="H597" s="62">
        <v>0</v>
      </c>
      <c r="I597" s="62">
        <v>0</v>
      </c>
      <c r="J597" s="62">
        <v>0</v>
      </c>
      <c r="K597" s="62">
        <v>0</v>
      </c>
      <c r="L597" s="62">
        <v>0</v>
      </c>
      <c r="M597" s="62">
        <v>0</v>
      </c>
      <c r="N597" s="62">
        <v>0</v>
      </c>
      <c r="O597" s="62">
        <v>0</v>
      </c>
      <c r="P597" s="62">
        <v>0</v>
      </c>
      <c r="Q597" s="62">
        <v>0</v>
      </c>
      <c r="R597" s="62">
        <v>0</v>
      </c>
      <c r="S597" s="62">
        <v>0</v>
      </c>
      <c r="T597" s="62">
        <v>0</v>
      </c>
      <c r="U597" s="62">
        <v>0</v>
      </c>
      <c r="V597" s="62">
        <v>0</v>
      </c>
      <c r="W597" s="62">
        <v>0</v>
      </c>
      <c r="X597" s="62">
        <v>0</v>
      </c>
      <c r="Y597" s="62">
        <v>0</v>
      </c>
      <c r="Z597" s="62">
        <v>0</v>
      </c>
      <c r="AA597" s="62">
        <v>0</v>
      </c>
      <c r="AB597" s="62">
        <v>0</v>
      </c>
      <c r="AC597" s="62">
        <v>0</v>
      </c>
      <c r="AD597" s="62">
        <v>0</v>
      </c>
      <c r="AE597" s="62">
        <v>0</v>
      </c>
      <c r="AF597" s="62">
        <v>0</v>
      </c>
      <c r="AG597" s="62">
        <v>0</v>
      </c>
      <c r="AH597" s="62">
        <v>0</v>
      </c>
      <c r="AI597" s="62">
        <v>0</v>
      </c>
      <c r="AJ597" s="63">
        <f t="shared" si="9"/>
        <v>0</v>
      </c>
      <c r="AM597" s="70"/>
    </row>
    <row r="598" spans="1:39" ht="20.100000000000001" customHeight="1">
      <c r="A598" s="59">
        <v>2315</v>
      </c>
      <c r="B598" s="60" t="s">
        <v>1228</v>
      </c>
      <c r="C598" s="61" t="s">
        <v>1298</v>
      </c>
      <c r="D598" s="62">
        <v>0</v>
      </c>
      <c r="E598" s="62">
        <v>0</v>
      </c>
      <c r="F598" s="62">
        <v>0</v>
      </c>
      <c r="G598" s="62">
        <v>0</v>
      </c>
      <c r="H598" s="62">
        <v>0</v>
      </c>
      <c r="I598" s="62">
        <v>0</v>
      </c>
      <c r="J598" s="62">
        <v>0</v>
      </c>
      <c r="K598" s="62">
        <v>0</v>
      </c>
      <c r="L598" s="62">
        <v>0</v>
      </c>
      <c r="M598" s="62">
        <v>0</v>
      </c>
      <c r="N598" s="62">
        <v>0</v>
      </c>
      <c r="O598" s="62">
        <v>0</v>
      </c>
      <c r="P598" s="62">
        <v>0</v>
      </c>
      <c r="Q598" s="62">
        <v>0</v>
      </c>
      <c r="R598" s="62">
        <v>0</v>
      </c>
      <c r="S598" s="62">
        <v>0</v>
      </c>
      <c r="T598" s="62">
        <v>0</v>
      </c>
      <c r="U598" s="62">
        <v>0</v>
      </c>
      <c r="V598" s="62">
        <v>0</v>
      </c>
      <c r="W598" s="62">
        <v>0</v>
      </c>
      <c r="X598" s="62">
        <v>0</v>
      </c>
      <c r="Y598" s="62">
        <v>0</v>
      </c>
      <c r="Z598" s="62">
        <v>0</v>
      </c>
      <c r="AA598" s="62">
        <v>0</v>
      </c>
      <c r="AB598" s="62">
        <v>0</v>
      </c>
      <c r="AC598" s="62">
        <v>0</v>
      </c>
      <c r="AD598" s="62">
        <v>0</v>
      </c>
      <c r="AE598" s="62">
        <v>0</v>
      </c>
      <c r="AF598" s="62">
        <v>0</v>
      </c>
      <c r="AG598" s="62">
        <v>0</v>
      </c>
      <c r="AH598" s="62">
        <v>0</v>
      </c>
      <c r="AI598" s="62">
        <v>0</v>
      </c>
      <c r="AJ598" s="63">
        <f t="shared" si="9"/>
        <v>0</v>
      </c>
      <c r="AM598" s="70"/>
    </row>
    <row r="599" spans="1:39" ht="20.100000000000001" customHeight="1">
      <c r="A599" s="59">
        <v>2316</v>
      </c>
      <c r="B599" s="60" t="s">
        <v>1229</v>
      </c>
      <c r="C599" s="61" t="s">
        <v>1298</v>
      </c>
      <c r="D599" s="62">
        <v>0</v>
      </c>
      <c r="E599" s="62">
        <v>0</v>
      </c>
      <c r="F599" s="62">
        <v>0</v>
      </c>
      <c r="G599" s="62">
        <v>0</v>
      </c>
      <c r="H599" s="62">
        <v>0</v>
      </c>
      <c r="I599" s="62">
        <v>0</v>
      </c>
      <c r="J599" s="62">
        <v>0</v>
      </c>
      <c r="K599" s="62">
        <v>0</v>
      </c>
      <c r="L599" s="62">
        <v>0</v>
      </c>
      <c r="M599" s="62">
        <v>0</v>
      </c>
      <c r="N599" s="62">
        <v>0</v>
      </c>
      <c r="O599" s="62">
        <v>0</v>
      </c>
      <c r="P599" s="62">
        <v>0</v>
      </c>
      <c r="Q599" s="62">
        <v>0</v>
      </c>
      <c r="R599" s="62">
        <v>0</v>
      </c>
      <c r="S599" s="62">
        <v>0</v>
      </c>
      <c r="T599" s="62">
        <v>0</v>
      </c>
      <c r="U599" s="62">
        <v>0</v>
      </c>
      <c r="V599" s="62">
        <v>0</v>
      </c>
      <c r="W599" s="62">
        <v>0</v>
      </c>
      <c r="X599" s="62">
        <v>0</v>
      </c>
      <c r="Y599" s="62">
        <v>0</v>
      </c>
      <c r="Z599" s="62">
        <v>0</v>
      </c>
      <c r="AA599" s="62">
        <v>0</v>
      </c>
      <c r="AB599" s="62">
        <v>0</v>
      </c>
      <c r="AC599" s="62">
        <v>0</v>
      </c>
      <c r="AD599" s="62">
        <v>0</v>
      </c>
      <c r="AE599" s="62">
        <v>0</v>
      </c>
      <c r="AF599" s="62">
        <v>0</v>
      </c>
      <c r="AG599" s="62">
        <v>0</v>
      </c>
      <c r="AH599" s="62">
        <v>0</v>
      </c>
      <c r="AI599" s="62">
        <v>0</v>
      </c>
      <c r="AJ599" s="63">
        <f t="shared" si="9"/>
        <v>0</v>
      </c>
      <c r="AM599" s="70"/>
    </row>
    <row r="600" spans="1:39" ht="20.100000000000001" customHeight="1">
      <c r="A600" s="59">
        <v>2317</v>
      </c>
      <c r="B600" s="60" t="s">
        <v>1230</v>
      </c>
      <c r="C600" s="61" t="s">
        <v>1298</v>
      </c>
      <c r="D600" s="62">
        <v>0</v>
      </c>
      <c r="E600" s="62">
        <v>0</v>
      </c>
      <c r="F600" s="62">
        <v>0</v>
      </c>
      <c r="G600" s="62">
        <v>0</v>
      </c>
      <c r="H600" s="62">
        <v>0</v>
      </c>
      <c r="I600" s="62">
        <v>0</v>
      </c>
      <c r="J600" s="62">
        <v>0</v>
      </c>
      <c r="K600" s="62">
        <v>0</v>
      </c>
      <c r="L600" s="62">
        <v>0</v>
      </c>
      <c r="M600" s="62">
        <v>0</v>
      </c>
      <c r="N600" s="62">
        <v>0</v>
      </c>
      <c r="O600" s="62">
        <v>0</v>
      </c>
      <c r="P600" s="62">
        <v>0</v>
      </c>
      <c r="Q600" s="62">
        <v>0</v>
      </c>
      <c r="R600" s="62">
        <v>0</v>
      </c>
      <c r="S600" s="62">
        <v>0</v>
      </c>
      <c r="T600" s="62">
        <v>0</v>
      </c>
      <c r="U600" s="62">
        <v>0</v>
      </c>
      <c r="V600" s="62">
        <v>0</v>
      </c>
      <c r="W600" s="62">
        <v>0</v>
      </c>
      <c r="X600" s="62">
        <v>0</v>
      </c>
      <c r="Y600" s="62">
        <v>0</v>
      </c>
      <c r="Z600" s="62">
        <v>0</v>
      </c>
      <c r="AA600" s="62">
        <v>0</v>
      </c>
      <c r="AB600" s="62">
        <v>0</v>
      </c>
      <c r="AC600" s="62">
        <v>0</v>
      </c>
      <c r="AD600" s="62">
        <v>0</v>
      </c>
      <c r="AE600" s="62">
        <v>0</v>
      </c>
      <c r="AF600" s="62">
        <v>0</v>
      </c>
      <c r="AG600" s="62">
        <v>0</v>
      </c>
      <c r="AH600" s="62">
        <v>0</v>
      </c>
      <c r="AI600" s="62">
        <v>0</v>
      </c>
      <c r="AJ600" s="63">
        <f t="shared" si="9"/>
        <v>0</v>
      </c>
      <c r="AM600" s="70"/>
    </row>
    <row r="601" spans="1:39" ht="20.100000000000001" customHeight="1">
      <c r="A601" s="59">
        <v>2318</v>
      </c>
      <c r="B601" s="60" t="s">
        <v>1231</v>
      </c>
      <c r="C601" s="61" t="s">
        <v>1298</v>
      </c>
      <c r="D601" s="62">
        <v>0</v>
      </c>
      <c r="E601" s="62">
        <v>0</v>
      </c>
      <c r="F601" s="62">
        <v>0</v>
      </c>
      <c r="G601" s="62">
        <v>0</v>
      </c>
      <c r="H601" s="62">
        <v>0</v>
      </c>
      <c r="I601" s="62">
        <v>0</v>
      </c>
      <c r="J601" s="62">
        <v>0</v>
      </c>
      <c r="K601" s="62">
        <v>0</v>
      </c>
      <c r="L601" s="62">
        <v>0</v>
      </c>
      <c r="M601" s="62">
        <v>0</v>
      </c>
      <c r="N601" s="62">
        <v>0</v>
      </c>
      <c r="O601" s="62">
        <v>0</v>
      </c>
      <c r="P601" s="62">
        <v>0</v>
      </c>
      <c r="Q601" s="62">
        <v>0</v>
      </c>
      <c r="R601" s="62">
        <v>0</v>
      </c>
      <c r="S601" s="62">
        <v>0</v>
      </c>
      <c r="T601" s="62">
        <v>0</v>
      </c>
      <c r="U601" s="62">
        <v>0</v>
      </c>
      <c r="V601" s="62">
        <v>0</v>
      </c>
      <c r="W601" s="62">
        <v>0</v>
      </c>
      <c r="X601" s="62">
        <v>0</v>
      </c>
      <c r="Y601" s="62">
        <v>0</v>
      </c>
      <c r="Z601" s="62">
        <v>0</v>
      </c>
      <c r="AA601" s="62">
        <v>0</v>
      </c>
      <c r="AB601" s="62">
        <v>0</v>
      </c>
      <c r="AC601" s="62">
        <v>0</v>
      </c>
      <c r="AD601" s="62">
        <v>0</v>
      </c>
      <c r="AE601" s="62">
        <v>0</v>
      </c>
      <c r="AF601" s="62">
        <v>0</v>
      </c>
      <c r="AG601" s="62">
        <v>0</v>
      </c>
      <c r="AH601" s="62">
        <v>0</v>
      </c>
      <c r="AI601" s="62">
        <v>0</v>
      </c>
      <c r="AJ601" s="63">
        <f t="shared" si="9"/>
        <v>0</v>
      </c>
      <c r="AM601" s="70"/>
    </row>
    <row r="602" spans="1:39" ht="20.100000000000001" customHeight="1">
      <c r="A602" s="59">
        <v>2319</v>
      </c>
      <c r="B602" s="60" t="s">
        <v>1232</v>
      </c>
      <c r="C602" s="61" t="s">
        <v>1298</v>
      </c>
      <c r="D602" s="62">
        <v>0</v>
      </c>
      <c r="E602" s="62">
        <v>0</v>
      </c>
      <c r="F602" s="62">
        <v>0</v>
      </c>
      <c r="G602" s="62">
        <v>0</v>
      </c>
      <c r="H602" s="62">
        <v>0</v>
      </c>
      <c r="I602" s="62">
        <v>0</v>
      </c>
      <c r="J602" s="62">
        <v>0</v>
      </c>
      <c r="K602" s="62">
        <v>0</v>
      </c>
      <c r="L602" s="62">
        <v>0</v>
      </c>
      <c r="M602" s="62">
        <v>0</v>
      </c>
      <c r="N602" s="62">
        <v>0</v>
      </c>
      <c r="O602" s="62">
        <v>0</v>
      </c>
      <c r="P602" s="62">
        <v>0</v>
      </c>
      <c r="Q602" s="62">
        <v>0</v>
      </c>
      <c r="R602" s="62">
        <v>0</v>
      </c>
      <c r="S602" s="62">
        <v>0</v>
      </c>
      <c r="T602" s="62">
        <v>0</v>
      </c>
      <c r="U602" s="62">
        <v>0</v>
      </c>
      <c r="V602" s="62">
        <v>0</v>
      </c>
      <c r="W602" s="62">
        <v>0</v>
      </c>
      <c r="X602" s="62">
        <v>0</v>
      </c>
      <c r="Y602" s="62">
        <v>0</v>
      </c>
      <c r="Z602" s="62">
        <v>0</v>
      </c>
      <c r="AA602" s="62">
        <v>0</v>
      </c>
      <c r="AB602" s="62">
        <v>0</v>
      </c>
      <c r="AC602" s="62">
        <v>0</v>
      </c>
      <c r="AD602" s="62">
        <v>0</v>
      </c>
      <c r="AE602" s="62">
        <v>0</v>
      </c>
      <c r="AF602" s="62">
        <v>0</v>
      </c>
      <c r="AG602" s="62">
        <v>0</v>
      </c>
      <c r="AH602" s="62">
        <v>0</v>
      </c>
      <c r="AI602" s="62">
        <v>0</v>
      </c>
      <c r="AJ602" s="63">
        <f t="shared" si="9"/>
        <v>0</v>
      </c>
      <c r="AM602" s="70"/>
    </row>
    <row r="603" spans="1:39" ht="20.100000000000001" customHeight="1">
      <c r="A603" s="59">
        <v>2320</v>
      </c>
      <c r="B603" s="60" t="s">
        <v>1233</v>
      </c>
      <c r="C603" s="61" t="s">
        <v>1298</v>
      </c>
      <c r="D603" s="62">
        <v>0</v>
      </c>
      <c r="E603" s="62">
        <v>0</v>
      </c>
      <c r="F603" s="62">
        <v>0</v>
      </c>
      <c r="G603" s="62">
        <v>0</v>
      </c>
      <c r="H603" s="62">
        <v>0</v>
      </c>
      <c r="I603" s="62">
        <v>0</v>
      </c>
      <c r="J603" s="62">
        <v>0</v>
      </c>
      <c r="K603" s="62">
        <v>0</v>
      </c>
      <c r="L603" s="62">
        <v>0</v>
      </c>
      <c r="M603" s="62">
        <v>0</v>
      </c>
      <c r="N603" s="62">
        <v>0</v>
      </c>
      <c r="O603" s="62">
        <v>0</v>
      </c>
      <c r="P603" s="62">
        <v>0</v>
      </c>
      <c r="Q603" s="62">
        <v>0</v>
      </c>
      <c r="R603" s="62">
        <v>0</v>
      </c>
      <c r="S603" s="62">
        <v>0</v>
      </c>
      <c r="T603" s="62">
        <v>0</v>
      </c>
      <c r="U603" s="62">
        <v>0</v>
      </c>
      <c r="V603" s="62">
        <v>0</v>
      </c>
      <c r="W603" s="62">
        <v>0</v>
      </c>
      <c r="X603" s="62">
        <v>0</v>
      </c>
      <c r="Y603" s="62">
        <v>0</v>
      </c>
      <c r="Z603" s="62">
        <v>0</v>
      </c>
      <c r="AA603" s="62">
        <v>0</v>
      </c>
      <c r="AB603" s="62">
        <v>0</v>
      </c>
      <c r="AC603" s="62">
        <v>0</v>
      </c>
      <c r="AD603" s="62">
        <v>0</v>
      </c>
      <c r="AE603" s="62">
        <v>0</v>
      </c>
      <c r="AF603" s="62">
        <v>0</v>
      </c>
      <c r="AG603" s="62">
        <v>0</v>
      </c>
      <c r="AH603" s="62">
        <v>0</v>
      </c>
      <c r="AI603" s="62">
        <v>0</v>
      </c>
      <c r="AJ603" s="63">
        <f t="shared" si="9"/>
        <v>0</v>
      </c>
      <c r="AM603" s="70"/>
    </row>
    <row r="604" spans="1:39" ht="20.100000000000001" customHeight="1">
      <c r="A604" s="59">
        <v>2321</v>
      </c>
      <c r="B604" s="60" t="s">
        <v>609</v>
      </c>
      <c r="C604" s="61" t="s">
        <v>1298</v>
      </c>
      <c r="D604" s="62">
        <v>0</v>
      </c>
      <c r="E604" s="62">
        <v>0</v>
      </c>
      <c r="F604" s="62">
        <v>0</v>
      </c>
      <c r="G604" s="62">
        <v>0</v>
      </c>
      <c r="H604" s="62">
        <v>0</v>
      </c>
      <c r="I604" s="62">
        <v>0</v>
      </c>
      <c r="J604" s="62">
        <v>0</v>
      </c>
      <c r="K604" s="62">
        <v>0</v>
      </c>
      <c r="L604" s="62">
        <v>0</v>
      </c>
      <c r="M604" s="62">
        <v>0</v>
      </c>
      <c r="N604" s="62">
        <v>0</v>
      </c>
      <c r="O604" s="62">
        <v>0</v>
      </c>
      <c r="P604" s="62">
        <v>0</v>
      </c>
      <c r="Q604" s="62">
        <v>0</v>
      </c>
      <c r="R604" s="62">
        <v>0</v>
      </c>
      <c r="S604" s="62">
        <v>0</v>
      </c>
      <c r="T604" s="62">
        <v>0</v>
      </c>
      <c r="U604" s="62">
        <v>0</v>
      </c>
      <c r="V604" s="62">
        <v>0</v>
      </c>
      <c r="W604" s="62">
        <v>0</v>
      </c>
      <c r="X604" s="62">
        <v>0</v>
      </c>
      <c r="Y604" s="62">
        <v>0</v>
      </c>
      <c r="Z604" s="62">
        <v>0</v>
      </c>
      <c r="AA604" s="62">
        <v>0</v>
      </c>
      <c r="AB604" s="62">
        <v>0</v>
      </c>
      <c r="AC604" s="62">
        <v>0</v>
      </c>
      <c r="AD604" s="62">
        <v>0</v>
      </c>
      <c r="AE604" s="62">
        <v>0</v>
      </c>
      <c r="AF604" s="62">
        <v>0</v>
      </c>
      <c r="AG604" s="62">
        <v>0</v>
      </c>
      <c r="AH604" s="62">
        <v>0</v>
      </c>
      <c r="AI604" s="62">
        <v>0</v>
      </c>
      <c r="AJ604" s="63">
        <f t="shared" si="9"/>
        <v>0</v>
      </c>
      <c r="AM604" s="70"/>
    </row>
    <row r="605" spans="1:39" ht="20.100000000000001" customHeight="1">
      <c r="A605" s="59">
        <v>2322</v>
      </c>
      <c r="B605" s="60" t="s">
        <v>610</v>
      </c>
      <c r="C605" s="61" t="s">
        <v>1298</v>
      </c>
      <c r="D605" s="62">
        <v>0</v>
      </c>
      <c r="E605" s="62">
        <v>0</v>
      </c>
      <c r="F605" s="62">
        <v>0</v>
      </c>
      <c r="G605" s="62">
        <v>0</v>
      </c>
      <c r="H605" s="62">
        <v>0</v>
      </c>
      <c r="I605" s="62">
        <v>0</v>
      </c>
      <c r="J605" s="62">
        <v>0</v>
      </c>
      <c r="K605" s="62">
        <v>0</v>
      </c>
      <c r="L605" s="62">
        <v>0</v>
      </c>
      <c r="M605" s="62">
        <v>0</v>
      </c>
      <c r="N605" s="62">
        <v>0</v>
      </c>
      <c r="O605" s="62">
        <v>0</v>
      </c>
      <c r="P605" s="62">
        <v>0</v>
      </c>
      <c r="Q605" s="62">
        <v>0</v>
      </c>
      <c r="R605" s="62">
        <v>0</v>
      </c>
      <c r="S605" s="62">
        <v>0</v>
      </c>
      <c r="T605" s="62">
        <v>0</v>
      </c>
      <c r="U605" s="62">
        <v>0</v>
      </c>
      <c r="V605" s="62">
        <v>0</v>
      </c>
      <c r="W605" s="62">
        <v>0</v>
      </c>
      <c r="X605" s="62">
        <v>0</v>
      </c>
      <c r="Y605" s="62">
        <v>0</v>
      </c>
      <c r="Z605" s="62">
        <v>0</v>
      </c>
      <c r="AA605" s="62">
        <v>0</v>
      </c>
      <c r="AB605" s="62">
        <v>0</v>
      </c>
      <c r="AC605" s="62">
        <v>0</v>
      </c>
      <c r="AD605" s="62">
        <v>0</v>
      </c>
      <c r="AE605" s="62">
        <v>0</v>
      </c>
      <c r="AF605" s="62">
        <v>0</v>
      </c>
      <c r="AG605" s="62">
        <v>0</v>
      </c>
      <c r="AH605" s="62">
        <v>0</v>
      </c>
      <c r="AI605" s="62">
        <v>0</v>
      </c>
      <c r="AJ605" s="63">
        <f t="shared" si="9"/>
        <v>0</v>
      </c>
      <c r="AM605" s="70"/>
    </row>
    <row r="606" spans="1:39" ht="20.100000000000001" customHeight="1">
      <c r="A606" s="59">
        <v>2323</v>
      </c>
      <c r="B606" s="60" t="s">
        <v>611</v>
      </c>
      <c r="C606" s="61" t="s">
        <v>1298</v>
      </c>
      <c r="D606" s="62">
        <v>0</v>
      </c>
      <c r="E606" s="62">
        <v>0</v>
      </c>
      <c r="F606" s="62">
        <v>0</v>
      </c>
      <c r="G606" s="62">
        <v>0</v>
      </c>
      <c r="H606" s="62">
        <v>0</v>
      </c>
      <c r="I606" s="62">
        <v>0</v>
      </c>
      <c r="J606" s="62">
        <v>0</v>
      </c>
      <c r="K606" s="62">
        <v>0</v>
      </c>
      <c r="L606" s="62">
        <v>0</v>
      </c>
      <c r="M606" s="62">
        <v>0</v>
      </c>
      <c r="N606" s="62">
        <v>0</v>
      </c>
      <c r="O606" s="62">
        <v>0</v>
      </c>
      <c r="P606" s="62">
        <v>0</v>
      </c>
      <c r="Q606" s="62">
        <v>0</v>
      </c>
      <c r="R606" s="62">
        <v>0</v>
      </c>
      <c r="S606" s="62">
        <v>0</v>
      </c>
      <c r="T606" s="62">
        <v>0</v>
      </c>
      <c r="U606" s="62">
        <v>0</v>
      </c>
      <c r="V606" s="62">
        <v>0</v>
      </c>
      <c r="W606" s="62">
        <v>0</v>
      </c>
      <c r="X606" s="62">
        <v>0</v>
      </c>
      <c r="Y606" s="62">
        <v>0</v>
      </c>
      <c r="Z606" s="62">
        <v>0</v>
      </c>
      <c r="AA606" s="62">
        <v>0</v>
      </c>
      <c r="AB606" s="62">
        <v>0</v>
      </c>
      <c r="AC606" s="62">
        <v>0</v>
      </c>
      <c r="AD606" s="62">
        <v>0</v>
      </c>
      <c r="AE606" s="62">
        <v>0</v>
      </c>
      <c r="AF606" s="62">
        <v>0</v>
      </c>
      <c r="AG606" s="62">
        <v>0</v>
      </c>
      <c r="AH606" s="62">
        <v>0</v>
      </c>
      <c r="AI606" s="62">
        <v>0</v>
      </c>
      <c r="AJ606" s="63">
        <f t="shared" si="9"/>
        <v>0</v>
      </c>
      <c r="AM606" s="70"/>
    </row>
    <row r="607" spans="1:39" ht="20.100000000000001" customHeight="1">
      <c r="A607" s="59">
        <v>2324</v>
      </c>
      <c r="B607" s="60" t="s">
        <v>612</v>
      </c>
      <c r="C607" s="61" t="s">
        <v>1298</v>
      </c>
      <c r="D607" s="62">
        <v>0</v>
      </c>
      <c r="E607" s="62">
        <v>0</v>
      </c>
      <c r="F607" s="62">
        <v>0</v>
      </c>
      <c r="G607" s="62">
        <v>0</v>
      </c>
      <c r="H607" s="62">
        <v>0</v>
      </c>
      <c r="I607" s="62">
        <v>0</v>
      </c>
      <c r="J607" s="62">
        <v>0</v>
      </c>
      <c r="K607" s="62">
        <v>0</v>
      </c>
      <c r="L607" s="62">
        <v>0</v>
      </c>
      <c r="M607" s="62">
        <v>0</v>
      </c>
      <c r="N607" s="62">
        <v>0</v>
      </c>
      <c r="O607" s="62">
        <v>0</v>
      </c>
      <c r="P607" s="62">
        <v>0</v>
      </c>
      <c r="Q607" s="62">
        <v>0</v>
      </c>
      <c r="R607" s="62">
        <v>0</v>
      </c>
      <c r="S607" s="62">
        <v>0</v>
      </c>
      <c r="T607" s="62">
        <v>0</v>
      </c>
      <c r="U607" s="62">
        <v>0</v>
      </c>
      <c r="V607" s="62">
        <v>0</v>
      </c>
      <c r="W607" s="62">
        <v>0</v>
      </c>
      <c r="X607" s="62">
        <v>0</v>
      </c>
      <c r="Y607" s="62">
        <v>0</v>
      </c>
      <c r="Z607" s="62">
        <v>0</v>
      </c>
      <c r="AA607" s="62">
        <v>0</v>
      </c>
      <c r="AB607" s="62">
        <v>0</v>
      </c>
      <c r="AC607" s="62">
        <v>0</v>
      </c>
      <c r="AD607" s="62">
        <v>0</v>
      </c>
      <c r="AE607" s="62">
        <v>0</v>
      </c>
      <c r="AF607" s="62">
        <v>0</v>
      </c>
      <c r="AG607" s="62">
        <v>0</v>
      </c>
      <c r="AH607" s="62">
        <v>0</v>
      </c>
      <c r="AI607" s="62">
        <v>0</v>
      </c>
      <c r="AJ607" s="63">
        <f t="shared" si="9"/>
        <v>0</v>
      </c>
      <c r="AM607" s="70"/>
    </row>
    <row r="608" spans="1:39" ht="20.100000000000001" customHeight="1">
      <c r="A608" s="59">
        <v>2325</v>
      </c>
      <c r="B608" s="60" t="s">
        <v>613</v>
      </c>
      <c r="C608" s="61" t="s">
        <v>1298</v>
      </c>
      <c r="D608" s="62">
        <v>0</v>
      </c>
      <c r="E608" s="62">
        <v>0</v>
      </c>
      <c r="F608" s="62">
        <v>0</v>
      </c>
      <c r="G608" s="62">
        <v>0</v>
      </c>
      <c r="H608" s="62">
        <v>0</v>
      </c>
      <c r="I608" s="62">
        <v>0</v>
      </c>
      <c r="J608" s="62">
        <v>0</v>
      </c>
      <c r="K608" s="62">
        <v>0</v>
      </c>
      <c r="L608" s="62">
        <v>0</v>
      </c>
      <c r="M608" s="62">
        <v>0</v>
      </c>
      <c r="N608" s="62">
        <v>0</v>
      </c>
      <c r="O608" s="62">
        <v>0</v>
      </c>
      <c r="P608" s="62">
        <v>0</v>
      </c>
      <c r="Q608" s="62">
        <v>0</v>
      </c>
      <c r="R608" s="62">
        <v>0</v>
      </c>
      <c r="S608" s="62">
        <v>0</v>
      </c>
      <c r="T608" s="62">
        <v>0</v>
      </c>
      <c r="U608" s="62">
        <v>0</v>
      </c>
      <c r="V608" s="62">
        <v>0</v>
      </c>
      <c r="W608" s="62">
        <v>0</v>
      </c>
      <c r="X608" s="62">
        <v>0</v>
      </c>
      <c r="Y608" s="62">
        <v>0</v>
      </c>
      <c r="Z608" s="62">
        <v>0</v>
      </c>
      <c r="AA608" s="62">
        <v>0</v>
      </c>
      <c r="AB608" s="62">
        <v>0</v>
      </c>
      <c r="AC608" s="62">
        <v>0</v>
      </c>
      <c r="AD608" s="62">
        <v>0</v>
      </c>
      <c r="AE608" s="62">
        <v>0</v>
      </c>
      <c r="AF608" s="62">
        <v>0</v>
      </c>
      <c r="AG608" s="62">
        <v>0</v>
      </c>
      <c r="AH608" s="62">
        <v>0</v>
      </c>
      <c r="AI608" s="62">
        <v>0</v>
      </c>
      <c r="AJ608" s="63">
        <f t="shared" si="9"/>
        <v>0</v>
      </c>
      <c r="AM608" s="70"/>
    </row>
    <row r="609" spans="1:39" ht="20.100000000000001" customHeight="1">
      <c r="A609" s="59">
        <v>2326</v>
      </c>
      <c r="B609" s="60" t="s">
        <v>614</v>
      </c>
      <c r="C609" s="61" t="s">
        <v>1298</v>
      </c>
      <c r="D609" s="62">
        <v>0</v>
      </c>
      <c r="E609" s="62">
        <v>0</v>
      </c>
      <c r="F609" s="62">
        <v>0</v>
      </c>
      <c r="G609" s="62">
        <v>0</v>
      </c>
      <c r="H609" s="62">
        <v>0</v>
      </c>
      <c r="I609" s="62">
        <v>0</v>
      </c>
      <c r="J609" s="62">
        <v>0</v>
      </c>
      <c r="K609" s="62">
        <v>0</v>
      </c>
      <c r="L609" s="62">
        <v>0</v>
      </c>
      <c r="M609" s="62">
        <v>0</v>
      </c>
      <c r="N609" s="62">
        <v>0</v>
      </c>
      <c r="O609" s="62">
        <v>0</v>
      </c>
      <c r="P609" s="62">
        <v>0</v>
      </c>
      <c r="Q609" s="62">
        <v>0</v>
      </c>
      <c r="R609" s="62">
        <v>0</v>
      </c>
      <c r="S609" s="62">
        <v>0</v>
      </c>
      <c r="T609" s="62">
        <v>0</v>
      </c>
      <c r="U609" s="62">
        <v>0</v>
      </c>
      <c r="V609" s="62">
        <v>0</v>
      </c>
      <c r="W609" s="62">
        <v>0</v>
      </c>
      <c r="X609" s="62">
        <v>0</v>
      </c>
      <c r="Y609" s="62">
        <v>0</v>
      </c>
      <c r="Z609" s="62">
        <v>0</v>
      </c>
      <c r="AA609" s="62">
        <v>0</v>
      </c>
      <c r="AB609" s="62">
        <v>0</v>
      </c>
      <c r="AC609" s="62">
        <v>0</v>
      </c>
      <c r="AD609" s="62">
        <v>0</v>
      </c>
      <c r="AE609" s="62">
        <v>0</v>
      </c>
      <c r="AF609" s="62">
        <v>0</v>
      </c>
      <c r="AG609" s="62">
        <v>0</v>
      </c>
      <c r="AH609" s="62">
        <v>0</v>
      </c>
      <c r="AI609" s="62">
        <v>0</v>
      </c>
      <c r="AJ609" s="63">
        <f t="shared" si="9"/>
        <v>0</v>
      </c>
      <c r="AM609" s="70"/>
    </row>
    <row r="610" spans="1:39" ht="20.100000000000001" customHeight="1">
      <c r="A610" s="59">
        <v>2327</v>
      </c>
      <c r="B610" s="60" t="s">
        <v>615</v>
      </c>
      <c r="C610" s="61" t="s">
        <v>1298</v>
      </c>
      <c r="D610" s="62">
        <v>0</v>
      </c>
      <c r="E610" s="62">
        <v>0</v>
      </c>
      <c r="F610" s="62">
        <v>0</v>
      </c>
      <c r="G610" s="62">
        <v>0</v>
      </c>
      <c r="H610" s="62">
        <v>0</v>
      </c>
      <c r="I610" s="62">
        <v>0</v>
      </c>
      <c r="J610" s="62">
        <v>0</v>
      </c>
      <c r="K610" s="62">
        <v>0</v>
      </c>
      <c r="L610" s="62">
        <v>0</v>
      </c>
      <c r="M610" s="62">
        <v>0</v>
      </c>
      <c r="N610" s="62">
        <v>0</v>
      </c>
      <c r="O610" s="62">
        <v>0</v>
      </c>
      <c r="P610" s="62">
        <v>0</v>
      </c>
      <c r="Q610" s="62">
        <v>0</v>
      </c>
      <c r="R610" s="62">
        <v>0</v>
      </c>
      <c r="S610" s="62">
        <v>0</v>
      </c>
      <c r="T610" s="62">
        <v>0</v>
      </c>
      <c r="U610" s="62">
        <v>0</v>
      </c>
      <c r="V610" s="62">
        <v>0</v>
      </c>
      <c r="W610" s="62">
        <v>0</v>
      </c>
      <c r="X610" s="62">
        <v>0</v>
      </c>
      <c r="Y610" s="62">
        <v>0</v>
      </c>
      <c r="Z610" s="62">
        <v>0</v>
      </c>
      <c r="AA610" s="62">
        <v>0</v>
      </c>
      <c r="AB610" s="62">
        <v>0</v>
      </c>
      <c r="AC610" s="62">
        <v>0</v>
      </c>
      <c r="AD610" s="62">
        <v>0</v>
      </c>
      <c r="AE610" s="62">
        <v>0</v>
      </c>
      <c r="AF610" s="62">
        <v>0</v>
      </c>
      <c r="AG610" s="62">
        <v>0</v>
      </c>
      <c r="AH610" s="62">
        <v>0</v>
      </c>
      <c r="AI610" s="62">
        <v>0</v>
      </c>
      <c r="AJ610" s="63">
        <f t="shared" si="9"/>
        <v>0</v>
      </c>
      <c r="AM610" s="70"/>
    </row>
    <row r="611" spans="1:39" ht="20.100000000000001" customHeight="1">
      <c r="A611" s="59">
        <v>2328</v>
      </c>
      <c r="B611" s="60" t="s">
        <v>1276</v>
      </c>
      <c r="C611" s="61" t="s">
        <v>1298</v>
      </c>
      <c r="D611" s="62">
        <v>0</v>
      </c>
      <c r="E611" s="62">
        <v>0</v>
      </c>
      <c r="F611" s="62">
        <v>0</v>
      </c>
      <c r="G611" s="62">
        <v>0</v>
      </c>
      <c r="H611" s="62">
        <v>0</v>
      </c>
      <c r="I611" s="62">
        <v>0</v>
      </c>
      <c r="J611" s="62">
        <v>0</v>
      </c>
      <c r="K611" s="62">
        <v>0</v>
      </c>
      <c r="L611" s="62">
        <v>0</v>
      </c>
      <c r="M611" s="62">
        <v>0</v>
      </c>
      <c r="N611" s="62">
        <v>0</v>
      </c>
      <c r="O611" s="62">
        <v>0</v>
      </c>
      <c r="P611" s="62">
        <v>0</v>
      </c>
      <c r="Q611" s="62">
        <v>0</v>
      </c>
      <c r="R611" s="62">
        <v>0</v>
      </c>
      <c r="S611" s="62">
        <v>0</v>
      </c>
      <c r="T611" s="62">
        <v>0</v>
      </c>
      <c r="U611" s="62">
        <v>0</v>
      </c>
      <c r="V611" s="62">
        <v>0</v>
      </c>
      <c r="W611" s="62">
        <v>0</v>
      </c>
      <c r="X611" s="62">
        <v>0</v>
      </c>
      <c r="Y611" s="62">
        <v>0</v>
      </c>
      <c r="Z611" s="62">
        <v>0</v>
      </c>
      <c r="AA611" s="62">
        <v>0</v>
      </c>
      <c r="AB611" s="62">
        <v>0</v>
      </c>
      <c r="AC611" s="62">
        <v>0</v>
      </c>
      <c r="AD611" s="62">
        <v>0</v>
      </c>
      <c r="AE611" s="62">
        <v>0</v>
      </c>
      <c r="AF611" s="62">
        <v>0</v>
      </c>
      <c r="AG611" s="62">
        <v>0</v>
      </c>
      <c r="AH611" s="62">
        <v>0</v>
      </c>
      <c r="AI611" s="62">
        <v>0</v>
      </c>
      <c r="AJ611" s="63">
        <f t="shared" si="9"/>
        <v>0</v>
      </c>
      <c r="AM611" s="70"/>
    </row>
    <row r="612" spans="1:39" ht="20.100000000000001" customHeight="1">
      <c r="A612" s="59" t="s">
        <v>626</v>
      </c>
      <c r="B612" s="60" t="s">
        <v>1234</v>
      </c>
      <c r="C612" s="61" t="s">
        <v>1238</v>
      </c>
      <c r="D612" s="62">
        <v>0</v>
      </c>
      <c r="E612" s="62">
        <v>0</v>
      </c>
      <c r="F612" s="62">
        <v>0</v>
      </c>
      <c r="G612" s="62">
        <v>3323377.6600000006</v>
      </c>
      <c r="H612" s="62">
        <v>0</v>
      </c>
      <c r="I612" s="62">
        <v>0</v>
      </c>
      <c r="J612" s="62">
        <v>521380.27</v>
      </c>
      <c r="K612" s="62">
        <v>0</v>
      </c>
      <c r="L612" s="62">
        <v>0</v>
      </c>
      <c r="M612" s="62">
        <v>0</v>
      </c>
      <c r="N612" s="62">
        <v>0</v>
      </c>
      <c r="O612" s="62">
        <v>0</v>
      </c>
      <c r="P612" s="62">
        <v>55371.839999999997</v>
      </c>
      <c r="Q612" s="62">
        <v>0</v>
      </c>
      <c r="R612" s="62">
        <v>0</v>
      </c>
      <c r="S612" s="62">
        <v>0</v>
      </c>
      <c r="T612" s="62">
        <v>0</v>
      </c>
      <c r="U612" s="62">
        <v>0</v>
      </c>
      <c r="V612" s="62">
        <v>0</v>
      </c>
      <c r="W612" s="62">
        <v>0</v>
      </c>
      <c r="X612" s="62">
        <v>0</v>
      </c>
      <c r="Y612" s="62">
        <v>0</v>
      </c>
      <c r="Z612" s="62">
        <v>0</v>
      </c>
      <c r="AA612" s="62">
        <v>0</v>
      </c>
      <c r="AB612" s="62">
        <v>0</v>
      </c>
      <c r="AC612" s="62">
        <v>0</v>
      </c>
      <c r="AD612" s="62">
        <v>0</v>
      </c>
      <c r="AE612" s="62">
        <v>0</v>
      </c>
      <c r="AF612" s="62">
        <v>0</v>
      </c>
      <c r="AG612" s="62">
        <v>0</v>
      </c>
      <c r="AH612" s="62">
        <v>0</v>
      </c>
      <c r="AI612" s="62">
        <v>0</v>
      </c>
      <c r="AJ612" s="63">
        <f t="shared" si="9"/>
        <v>3900129.7700000005</v>
      </c>
      <c r="AM612" s="70"/>
    </row>
    <row r="613" spans="1:39" ht="20.100000000000001" customHeight="1">
      <c r="A613" s="59" t="s">
        <v>628</v>
      </c>
      <c r="B613" s="60" t="s">
        <v>1235</v>
      </c>
      <c r="C613" s="61" t="e">
        <v>#N/A</v>
      </c>
      <c r="D613" s="62">
        <v>0</v>
      </c>
      <c r="E613" s="62">
        <v>0</v>
      </c>
      <c r="F613" s="62">
        <v>0</v>
      </c>
      <c r="G613" s="62">
        <v>0</v>
      </c>
      <c r="H613" s="62">
        <v>0</v>
      </c>
      <c r="I613" s="62">
        <v>0</v>
      </c>
      <c r="J613" s="62">
        <v>0</v>
      </c>
      <c r="K613" s="62">
        <v>0</v>
      </c>
      <c r="L613" s="62">
        <v>0</v>
      </c>
      <c r="M613" s="62">
        <v>0</v>
      </c>
      <c r="N613" s="62">
        <v>0</v>
      </c>
      <c r="O613" s="62">
        <v>0</v>
      </c>
      <c r="P613" s="62">
        <v>0</v>
      </c>
      <c r="Q613" s="62">
        <v>0</v>
      </c>
      <c r="R613" s="62">
        <v>0</v>
      </c>
      <c r="S613" s="62">
        <v>0</v>
      </c>
      <c r="T613" s="62">
        <v>0</v>
      </c>
      <c r="U613" s="62">
        <v>0</v>
      </c>
      <c r="V613" s="62">
        <v>0</v>
      </c>
      <c r="W613" s="62">
        <v>0</v>
      </c>
      <c r="X613" s="62">
        <v>0</v>
      </c>
      <c r="Y613" s="62">
        <v>0</v>
      </c>
      <c r="Z613" s="62">
        <v>0</v>
      </c>
      <c r="AA613" s="62">
        <v>0</v>
      </c>
      <c r="AB613" s="62">
        <v>0</v>
      </c>
      <c r="AC613" s="62">
        <v>0</v>
      </c>
      <c r="AD613" s="62">
        <v>0</v>
      </c>
      <c r="AE613" s="62">
        <v>0</v>
      </c>
      <c r="AF613" s="62">
        <v>0</v>
      </c>
      <c r="AG613" s="62">
        <v>0</v>
      </c>
      <c r="AH613" s="62">
        <v>0</v>
      </c>
      <c r="AI613" s="62">
        <v>0</v>
      </c>
      <c r="AJ613" s="63">
        <f t="shared" si="9"/>
        <v>0</v>
      </c>
      <c r="AM613" s="70"/>
    </row>
    <row r="614" spans="1:39" ht="20.100000000000001" customHeight="1">
      <c r="A614" s="59" t="s">
        <v>630</v>
      </c>
      <c r="B614" s="60" t="s">
        <v>1236</v>
      </c>
      <c r="C614" s="61" t="e">
        <v>#N/A</v>
      </c>
      <c r="D614" s="62">
        <v>0</v>
      </c>
      <c r="E614" s="62">
        <v>0</v>
      </c>
      <c r="F614" s="62">
        <v>0</v>
      </c>
      <c r="G614" s="62">
        <v>2469539.8899999987</v>
      </c>
      <c r="H614" s="62">
        <v>0</v>
      </c>
      <c r="I614" s="62">
        <v>0</v>
      </c>
      <c r="J614" s="62">
        <v>0</v>
      </c>
      <c r="K614" s="62">
        <v>0</v>
      </c>
      <c r="L614" s="62">
        <v>0</v>
      </c>
      <c r="M614" s="62">
        <v>0</v>
      </c>
      <c r="N614" s="62">
        <v>0</v>
      </c>
      <c r="O614" s="62">
        <v>0</v>
      </c>
      <c r="P614" s="62">
        <v>0</v>
      </c>
      <c r="Q614" s="62">
        <v>0</v>
      </c>
      <c r="R614" s="62">
        <v>0</v>
      </c>
      <c r="S614" s="62">
        <v>0</v>
      </c>
      <c r="T614" s="62">
        <v>1684866.9399999997</v>
      </c>
      <c r="U614" s="62">
        <v>2332400</v>
      </c>
      <c r="V614" s="62">
        <v>0</v>
      </c>
      <c r="W614" s="62">
        <v>0</v>
      </c>
      <c r="X614" s="62">
        <v>0</v>
      </c>
      <c r="Y614" s="62">
        <v>0</v>
      </c>
      <c r="Z614" s="62">
        <v>0</v>
      </c>
      <c r="AA614" s="62">
        <v>6860000</v>
      </c>
      <c r="AB614" s="62">
        <v>0</v>
      </c>
      <c r="AC614" s="62">
        <v>0</v>
      </c>
      <c r="AD614" s="62">
        <v>0</v>
      </c>
      <c r="AE614" s="62">
        <v>0</v>
      </c>
      <c r="AF614" s="62">
        <v>0</v>
      </c>
      <c r="AG614" s="62">
        <v>0</v>
      </c>
      <c r="AH614" s="62">
        <v>0</v>
      </c>
      <c r="AI614" s="62">
        <v>0</v>
      </c>
      <c r="AJ614" s="63">
        <f t="shared" si="9"/>
        <v>13346806.829999998</v>
      </c>
      <c r="AM614" s="70"/>
    </row>
    <row r="615" spans="1:39" ht="4.5" customHeight="1">
      <c r="A615" s="59"/>
      <c r="B615" s="60"/>
      <c r="C615" s="61"/>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6"/>
      <c r="AM615" s="18"/>
    </row>
    <row r="616" spans="1:39" ht="18.95" customHeight="1" thickBot="1">
      <c r="A616" s="59"/>
      <c r="B616" s="67" t="s">
        <v>636</v>
      </c>
      <c r="C616" s="68"/>
      <c r="D616" s="69">
        <f>SUBTOTAL(9,D13:D614)</f>
        <v>105137903.60999997</v>
      </c>
      <c r="E616" s="69">
        <f t="shared" ref="E616:AJ616" si="10">SUBTOTAL(9,E13:E614)</f>
        <v>59879934.00999999</v>
      </c>
      <c r="F616" s="69">
        <f t="shared" si="10"/>
        <v>3427589180.0800009</v>
      </c>
      <c r="G616" s="69">
        <f t="shared" si="10"/>
        <v>443859064.56999999</v>
      </c>
      <c r="H616" s="69">
        <f t="shared" si="10"/>
        <v>21880656</v>
      </c>
      <c r="I616" s="69">
        <f t="shared" si="10"/>
        <v>3319019.1099999994</v>
      </c>
      <c r="J616" s="69">
        <f t="shared" si="10"/>
        <v>2059160819.4999995</v>
      </c>
      <c r="K616" s="69">
        <f t="shared" si="10"/>
        <v>2302705.6300000004</v>
      </c>
      <c r="L616" s="69">
        <f t="shared" si="10"/>
        <v>36824180.620000005</v>
      </c>
      <c r="M616" s="69">
        <f t="shared" si="10"/>
        <v>17847.87</v>
      </c>
      <c r="N616" s="69">
        <f t="shared" si="10"/>
        <v>1832041223.3399997</v>
      </c>
      <c r="O616" s="69">
        <f t="shared" si="10"/>
        <v>205191.13999999996</v>
      </c>
      <c r="P616" s="69">
        <f t="shared" si="10"/>
        <v>275378847.81</v>
      </c>
      <c r="Q616" s="69">
        <f t="shared" si="10"/>
        <v>746128249.17999995</v>
      </c>
      <c r="R616" s="69">
        <f t="shared" si="10"/>
        <v>711294533.3499999</v>
      </c>
      <c r="S616" s="69">
        <f t="shared" si="10"/>
        <v>5693528.6500000004</v>
      </c>
      <c r="T616" s="69">
        <f t="shared" si="10"/>
        <v>514632203.20000011</v>
      </c>
      <c r="U616" s="69">
        <f t="shared" si="10"/>
        <v>5198346.68</v>
      </c>
      <c r="V616" s="69">
        <f t="shared" si="10"/>
        <v>37730</v>
      </c>
      <c r="W616" s="69">
        <f t="shared" si="10"/>
        <v>38450.300000000003</v>
      </c>
      <c r="X616" s="69">
        <f t="shared" si="10"/>
        <v>1154961.6736000001</v>
      </c>
      <c r="Y616" s="69">
        <f t="shared" si="10"/>
        <v>29.017800000000005</v>
      </c>
      <c r="Z616" s="69">
        <f t="shared" si="10"/>
        <v>2950.5545999999999</v>
      </c>
      <c r="AA616" s="69">
        <f t="shared" si="10"/>
        <v>3025535815.8354001</v>
      </c>
      <c r="AB616" s="69">
        <f t="shared" si="10"/>
        <v>2375.9610000000002</v>
      </c>
      <c r="AC616" s="69">
        <f t="shared" si="10"/>
        <v>345161261.17899984</v>
      </c>
      <c r="AD616" s="69">
        <f t="shared" si="10"/>
        <v>3783394.9580000006</v>
      </c>
      <c r="AE616" s="69">
        <f t="shared" si="10"/>
        <v>2025846461.620801</v>
      </c>
      <c r="AF616" s="69">
        <f t="shared" si="10"/>
        <v>2816.9903999999997</v>
      </c>
      <c r="AG616" s="69">
        <f t="shared" si="10"/>
        <v>0.21</v>
      </c>
      <c r="AH616" s="69">
        <f t="shared" si="10"/>
        <v>5196900.0159999998</v>
      </c>
      <c r="AI616" s="69">
        <f t="shared" si="10"/>
        <v>2240172.0334000001</v>
      </c>
      <c r="AJ616" s="69">
        <f t="shared" si="10"/>
        <v>15659546754.700008</v>
      </c>
    </row>
    <row r="617" spans="1:39" ht="15.75" thickTop="1">
      <c r="A617" s="23"/>
      <c r="B617" s="24"/>
      <c r="C617" s="25"/>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7"/>
    </row>
    <row r="620" spans="1:39" s="19" customFormat="1" hidden="1"/>
    <row r="621" spans="1:39" hidden="1">
      <c r="E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row>
    <row r="622" spans="1:39" hidden="1">
      <c r="D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row>
    <row r="623" spans="1:39" hidden="1">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row>
    <row r="624" spans="1:39" hidden="1"/>
    <row r="625" spans="3:36" ht="15.75" hidden="1" thickBot="1">
      <c r="C625" s="21"/>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0"/>
    </row>
    <row r="626" spans="3:36" hidden="1">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row>
    <row r="627" spans="3:36">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20"/>
    </row>
    <row r="628" spans="3:36">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row>
  </sheetData>
  <sheetProtection algorithmName="SHA-512" hashValue="HanzzG+uvH8pER+4j8/HzB0bYNAdTyt5MDUQLcRr2Fzm7s2OeYD/Y2b9vNV+MZC4Fitpk2tbi//lhh9Gz4D6OQ==" saltValue="rdy++Wpmn1s8XsuiYoHBsg==" spinCount="100000" sheet="1" objects="1" scenarios="1" formatCells="0" formatColumns="0" formatRows="0" sort="0" autoFilter="0" pivotTables="0"/>
  <autoFilter ref="A12:AJ614"/>
  <mergeCells count="6">
    <mergeCell ref="D11:U11"/>
    <mergeCell ref="V11:AI11"/>
    <mergeCell ref="A7:AJ7"/>
    <mergeCell ref="A8:AJ8"/>
    <mergeCell ref="A9:AJ9"/>
    <mergeCell ref="A10:AJ10"/>
  </mergeCells>
  <printOptions horizontalCentered="1"/>
  <pageMargins left="0.19685039370078741" right="0.44" top="0.47244094488188981" bottom="0.23622047244094491" header="0.31496062992125984" footer="0.23622047244094491"/>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FORM. 9</vt:lpstr>
      <vt:lpstr>CONCEPTOS</vt:lpstr>
      <vt:lpstr>bd_lista</vt:lpstr>
      <vt:lpstr>RESUMEN</vt:lpstr>
      <vt:lpstr>CONCEPTOS.</vt:lpstr>
      <vt:lpstr>CUT MN</vt:lpstr>
      <vt:lpstr>CUT ME</vt:lpstr>
      <vt:lpstr>TRL MN</vt:lpstr>
      <vt:lpstr>TRL ME</vt:lpstr>
      <vt:lpstr>CDI</vt:lpstr>
      <vt:lpstr>LISTA</vt:lpstr>
      <vt:lpstr>CDI!Área_de_impresión</vt:lpstr>
      <vt:lpstr>CONCEPTOS!Área_de_impresión</vt:lpstr>
      <vt:lpstr>CONCEPTOS.!Área_de_impresión</vt:lpstr>
      <vt:lpstr>'CUT ME'!Área_de_impresión</vt:lpstr>
      <vt:lpstr>'CUT MN'!Área_de_impresión</vt:lpstr>
      <vt:lpstr>'FORM. 9'!Área_de_impresión</vt:lpstr>
      <vt:lpstr>LISTA!Área_de_impresión</vt:lpstr>
      <vt:lpstr>RESUMEN!Área_de_impresión</vt:lpstr>
      <vt:lpstr>'TRL MN'!Área_de_impresión</vt:lpstr>
      <vt:lpstr>CDI!Títulos_a_imprimir</vt:lpstr>
      <vt:lpstr>'CUT ME'!Títulos_a_imprimir</vt:lpstr>
      <vt:lpstr>'CUT MN'!Títulos_a_imprimir</vt:lpstr>
      <vt:lpstr>LISTA!Títulos_a_imprimir</vt:lpstr>
      <vt:lpstr>RESUMEN!Títulos_a_imprimir</vt:lpstr>
      <vt:lpstr>'TRL ME'!Títulos_a_imprimir</vt:lpstr>
      <vt:lpstr>'TRL MN'!Títulos_a_imprimir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Rommel D. Cuba Calle</cp:lastModifiedBy>
  <cp:lastPrinted>2018-06-07T12:42:06Z</cp:lastPrinted>
  <dcterms:created xsi:type="dcterms:W3CDTF">2014-07-03T21:21:01Z</dcterms:created>
  <dcterms:modified xsi:type="dcterms:W3CDTF">2018-07-04T19:53:03Z</dcterms:modified>
</cp:coreProperties>
</file>